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24226"/>
  <mc:AlternateContent xmlns:mc="http://schemas.openxmlformats.org/markup-compatibility/2006">
    <mc:Choice Requires="x15">
      <x15ac:absPath xmlns:x15ac="http://schemas.microsoft.com/office/spreadsheetml/2010/11/ac" url="C:\Users\grego\Greg Arnold Dropbox\Greg Arnold\Commissions Accurate PEO Strategies\2023\2022 12 Pays 2023 01\"/>
    </mc:Choice>
  </mc:AlternateContent>
  <xr:revisionPtr revIDLastSave="0" documentId="13_ncr:1_{08DCEC17-1252-4160-9A1F-19501F0CB658}" xr6:coauthVersionLast="47" xr6:coauthVersionMax="47" xr10:uidLastSave="{00000000-0000-0000-0000-000000000000}"/>
  <bookViews>
    <workbookView xWindow="28680" yWindow="-2250" windowWidth="29040" windowHeight="15720" tabRatio="973" activeTab="2" xr2:uid="{00000000-000D-0000-FFFF-FFFF00000000}"/>
  </bookViews>
  <sheets>
    <sheet name="FLOW" sheetId="70" r:id="rId1"/>
    <sheet name="Michael Santa" sheetId="82" r:id="rId2"/>
    <sheet name="Comm Input" sheetId="1" r:id="rId3"/>
    <sheet name="RG" sheetId="71" r:id="rId4"/>
    <sheet name="INVOICE Water " sheetId="60" r:id="rId5"/>
    <sheet name="INV SA GORE EHR" sheetId="35" r:id="rId6"/>
    <sheet name="INV CES" sheetId="66" r:id="rId7"/>
    <sheet name="INV CESTRATEGIES 9383" sheetId="85" r:id="rId8"/>
    <sheet name="INV C &amp; G" sheetId="73" r:id="rId9"/>
    <sheet name="INV GORE 03237" sheetId="79" r:id="rId10"/>
    <sheet name="INVOICE PCS for Staff D comm" sheetId="51" r:id="rId11"/>
    <sheet name="INVOICE CES REIMB" sheetId="75" r:id="rId12"/>
    <sheet name="3SES" sheetId="31" r:id="rId13"/>
    <sheet name="APS Chuck" sheetId="68" r:id="rId14"/>
    <sheet name="BSS" sheetId="69" r:id="rId15"/>
    <sheet name="Camilo" sheetId="81" r:id="rId16"/>
    <sheet name="CarolinaPEO" sheetId="78" r:id="rId17"/>
    <sheet name="CompIns" sheetId="83" r:id="rId18"/>
    <sheet name="Creative" sheetId="39" r:id="rId19"/>
    <sheet name="Dynamic" sheetId="42" r:id="rId20"/>
    <sheet name="EZ WC" sheetId="53" r:id="rId21"/>
    <sheet name="ELS" sheetId="48" r:id="rId22"/>
    <sheet name="EmpSG" sheetId="65" r:id="rId23"/>
    <sheet name="Employernomics" sheetId="67" r:id="rId24"/>
    <sheet name="Frank Vitale " sheetId="80" r:id="rId25"/>
    <sheet name="Get Leyed" sheetId="57" r:id="rId26"/>
    <sheet name="JR" sheetId="72" r:id="rId27"/>
    <sheet name="JG" sheetId="54" r:id="rId28"/>
    <sheet name="Liberty Blue" sheetId="76" r:id="rId29"/>
    <sheet name="Noble Ink" sheetId="36" r:id="rId30"/>
    <sheet name="NPN" sheetId="86" r:id="rId31"/>
    <sheet name="PEO Advantage Axis" sheetId="47" r:id="rId32"/>
    <sheet name="PEO ADVISORS II" sheetId="49" r:id="rId33"/>
    <sheet name="PEO ADVIS" sheetId="46" r:id="rId34"/>
    <sheet name="PEO Depot" sheetId="59" r:id="rId35"/>
    <sheet name="PEO Exchange" sheetId="41" r:id="rId36"/>
    <sheet name="POC" sheetId="37" r:id="rId37"/>
    <sheet name="ricky gonzalez" sheetId="84" r:id="rId38"/>
    <sheet name="SS&amp;L" sheetId="45" r:id="rId39"/>
    <sheet name="The WC Couple" sheetId="55" r:id="rId40"/>
    <sheet name="USA AIU" sheetId="43" r:id="rId41"/>
    <sheet name="WAMR" sheetId="64" r:id="rId42"/>
    <sheet name="WC Cons" sheetId="58" r:id="rId43"/>
    <sheet name="Tampa Expenses" sheetId="74" r:id="rId44"/>
    <sheet name="OCMI" sheetId="2" state="hidden" r:id="rId45"/>
    <sheet name="Kathy Robertson" sheetId="3" state="hidden" r:id="rId46"/>
    <sheet name="Jerry" sheetId="4" state="hidden" r:id="rId47"/>
    <sheet name="Pritchards" sheetId="5" state="hidden" r:id="rId48"/>
    <sheet name="Eisenmann" sheetId="10" state="hidden" r:id="rId49"/>
    <sheet name="Frank Lewis" sheetId="11" state="hidden" r:id="rId50"/>
    <sheet name="TD" sheetId="13" state="hidden" r:id="rId51"/>
    <sheet name="PES" sheetId="14" state="hidden" r:id="rId52"/>
    <sheet name="Midas Group" sheetId="21" state="hidden" r:id="rId53"/>
    <sheet name="PLDT" sheetId="22" state="hidden" r:id="rId54"/>
    <sheet name="Jessica" sheetId="24" state="hidden" r:id="rId55"/>
    <sheet name="Hoffman " sheetId="26" state="hidden" r:id="rId56"/>
    <sheet name="Hilary Marino" sheetId="28" state="hidden" r:id="rId57"/>
  </sheets>
  <definedNames>
    <definedName name="_xlnm._FilterDatabase" localSheetId="35" hidden="1">'PEO Exchange'!$A$1:$M$136</definedName>
    <definedName name="_xlnm.Print_Titles" localSheetId="44">OCMI!$1:$3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2" i="39" l="1"/>
  <c r="D227" i="66"/>
  <c r="E227" i="66"/>
  <c r="AA1973" i="1" l="1"/>
  <c r="I192" i="39" s="1"/>
  <c r="W1973" i="1"/>
  <c r="C188" i="39"/>
  <c r="D188" i="39"/>
  <c r="E188" i="39"/>
  <c r="F188" i="39"/>
  <c r="G188" i="39"/>
  <c r="H188" i="39"/>
  <c r="I188" i="39"/>
  <c r="J188" i="39"/>
  <c r="A188" i="39"/>
  <c r="B188" i="39"/>
  <c r="K188" i="39"/>
  <c r="A189" i="39"/>
  <c r="B189" i="39"/>
  <c r="C189" i="39"/>
  <c r="D189" i="39"/>
  <c r="E189" i="39"/>
  <c r="F189" i="39"/>
  <c r="G189" i="39"/>
  <c r="H189" i="39"/>
  <c r="J189" i="39"/>
  <c r="K189" i="39"/>
  <c r="A190" i="39"/>
  <c r="B190" i="39"/>
  <c r="C190" i="39"/>
  <c r="D190" i="39"/>
  <c r="E190" i="39"/>
  <c r="F190" i="39"/>
  <c r="G190" i="39"/>
  <c r="H190" i="39"/>
  <c r="J190" i="39"/>
  <c r="K190" i="39"/>
  <c r="A191" i="39"/>
  <c r="B191" i="39"/>
  <c r="C191" i="39"/>
  <c r="D191" i="39"/>
  <c r="E191" i="39"/>
  <c r="F191" i="39"/>
  <c r="G191" i="39"/>
  <c r="H191" i="39"/>
  <c r="J191" i="39"/>
  <c r="K191" i="39"/>
  <c r="A192" i="39"/>
  <c r="B192" i="39"/>
  <c r="C192" i="39"/>
  <c r="D192" i="39"/>
  <c r="E192" i="39"/>
  <c r="F192" i="39"/>
  <c r="G192" i="39"/>
  <c r="H192" i="39"/>
  <c r="J192" i="39"/>
  <c r="K192" i="39"/>
  <c r="A193" i="39"/>
  <c r="B193" i="39"/>
  <c r="C193" i="39"/>
  <c r="D193" i="39"/>
  <c r="E193" i="39"/>
  <c r="F193" i="39"/>
  <c r="G193" i="39"/>
  <c r="H193" i="39"/>
  <c r="J193" i="39"/>
  <c r="K193" i="39"/>
  <c r="A194" i="39"/>
  <c r="B194" i="39"/>
  <c r="C194" i="39"/>
  <c r="D194" i="39"/>
  <c r="E194" i="39"/>
  <c r="F194" i="39"/>
  <c r="G194" i="39"/>
  <c r="H194" i="39"/>
  <c r="J194" i="39"/>
  <c r="K194" i="39"/>
  <c r="A195" i="39"/>
  <c r="B195" i="39"/>
  <c r="D195" i="39"/>
  <c r="E195" i="39"/>
  <c r="F195" i="39"/>
  <c r="G195" i="39"/>
  <c r="H195" i="39"/>
  <c r="J195" i="39"/>
  <c r="H44" i="76"/>
  <c r="F44" i="76"/>
  <c r="E44" i="76"/>
  <c r="D44" i="76"/>
  <c r="B44" i="76"/>
  <c r="A44" i="76"/>
  <c r="I43" i="76"/>
  <c r="H43" i="76"/>
  <c r="F43" i="76"/>
  <c r="E43" i="76"/>
  <c r="D43" i="76"/>
  <c r="C43" i="76"/>
  <c r="B43" i="76"/>
  <c r="A43" i="76"/>
  <c r="I42" i="76"/>
  <c r="H42" i="76"/>
  <c r="F42" i="76"/>
  <c r="E42" i="76"/>
  <c r="D42" i="76"/>
  <c r="B42" i="76"/>
  <c r="A42" i="76"/>
  <c r="I41" i="76"/>
  <c r="H41" i="76"/>
  <c r="F41" i="76"/>
  <c r="E41" i="76"/>
  <c r="D41" i="76"/>
  <c r="C41" i="76"/>
  <c r="B41" i="76"/>
  <c r="A41" i="76"/>
  <c r="I40" i="76"/>
  <c r="H40" i="76"/>
  <c r="F40" i="76"/>
  <c r="E40" i="76"/>
  <c r="D40" i="76"/>
  <c r="C40" i="76"/>
  <c r="B40" i="76"/>
  <c r="A40" i="76"/>
  <c r="I39" i="76"/>
  <c r="H39" i="76"/>
  <c r="F39" i="76"/>
  <c r="E39" i="76"/>
  <c r="D39" i="76"/>
  <c r="C39" i="76"/>
  <c r="B39" i="76"/>
  <c r="A39" i="76"/>
  <c r="I38" i="76"/>
  <c r="H38" i="76"/>
  <c r="G38" i="76"/>
  <c r="F38" i="76"/>
  <c r="E38" i="76"/>
  <c r="D38" i="76"/>
  <c r="C38" i="76"/>
  <c r="B38" i="76"/>
  <c r="A38" i="76"/>
  <c r="C968" i="66" l="1"/>
  <c r="H157" i="39"/>
  <c r="H156" i="39"/>
  <c r="H155" i="39"/>
  <c r="F34" i="76"/>
  <c r="G34" i="76"/>
  <c r="F33" i="76"/>
  <c r="F32" i="76"/>
  <c r="AA1537" i="1"/>
  <c r="AA1536" i="1"/>
  <c r="W1537" i="1"/>
  <c r="W1536" i="1"/>
  <c r="AA1534" i="1"/>
  <c r="AA1533" i="1"/>
  <c r="AA1532" i="1"/>
  <c r="W1534" i="1"/>
  <c r="W1533" i="1"/>
  <c r="W1532" i="1"/>
  <c r="A8" i="86" l="1"/>
  <c r="B8" i="86"/>
  <c r="C8" i="86"/>
  <c r="D8" i="86"/>
  <c r="E8" i="86"/>
  <c r="F8" i="86"/>
  <c r="A9" i="86"/>
  <c r="B9" i="86"/>
  <c r="C9" i="86"/>
  <c r="D9" i="86"/>
  <c r="E9" i="86"/>
  <c r="F9" i="86"/>
  <c r="G9" i="86"/>
  <c r="H9" i="86"/>
  <c r="A3" i="86" s="1"/>
  <c r="A10" i="86"/>
  <c r="B10" i="86"/>
  <c r="C10" i="86"/>
  <c r="D10" i="86"/>
  <c r="E10" i="86"/>
  <c r="F10" i="86"/>
  <c r="G10" i="86"/>
  <c r="H10" i="86"/>
  <c r="A11" i="86"/>
  <c r="B11" i="86"/>
  <c r="C11" i="86"/>
  <c r="D11" i="86"/>
  <c r="E11" i="86"/>
  <c r="F11" i="86"/>
  <c r="G11" i="86"/>
  <c r="H11" i="86"/>
  <c r="A12" i="86"/>
  <c r="B12" i="86"/>
  <c r="C12" i="86"/>
  <c r="D12" i="86"/>
  <c r="E12" i="86"/>
  <c r="F12" i="86"/>
  <c r="G12" i="86"/>
  <c r="H12" i="86"/>
  <c r="A13" i="86"/>
  <c r="B13" i="86"/>
  <c r="E13" i="86"/>
  <c r="F13" i="86"/>
  <c r="G13" i="86"/>
  <c r="H13" i="86"/>
  <c r="E1" i="86"/>
  <c r="A1" i="86"/>
  <c r="E36" i="65" l="1"/>
  <c r="B36" i="65"/>
  <c r="A36" i="65"/>
  <c r="F35" i="65"/>
  <c r="E35" i="65"/>
  <c r="C35" i="65"/>
  <c r="B35" i="65"/>
  <c r="A35" i="65"/>
  <c r="F34" i="65"/>
  <c r="E34" i="65"/>
  <c r="C34" i="65"/>
  <c r="B34" i="65"/>
  <c r="A34" i="65"/>
  <c r="F33" i="65"/>
  <c r="E33" i="65"/>
  <c r="C33" i="65"/>
  <c r="B33" i="65"/>
  <c r="A33" i="65"/>
  <c r="F32" i="65"/>
  <c r="E32" i="65"/>
  <c r="C32" i="65"/>
  <c r="B32" i="65"/>
  <c r="A32" i="65"/>
  <c r="D31" i="65"/>
  <c r="C31" i="65"/>
  <c r="B31" i="65"/>
  <c r="A31" i="65"/>
  <c r="W1262" i="1" l="1"/>
  <c r="P1262" i="1"/>
  <c r="A113" i="46" l="1"/>
  <c r="B113" i="46"/>
  <c r="C113" i="46"/>
  <c r="D113" i="46"/>
  <c r="E113" i="46"/>
  <c r="F113" i="46"/>
  <c r="G113" i="46"/>
  <c r="H113" i="46"/>
  <c r="I113" i="46"/>
  <c r="J113" i="46"/>
  <c r="A114" i="46"/>
  <c r="B114" i="46"/>
  <c r="C114" i="46"/>
  <c r="D114" i="46"/>
  <c r="E114" i="46"/>
  <c r="F114" i="46"/>
  <c r="G114" i="46"/>
  <c r="H114" i="46"/>
  <c r="I114" i="46"/>
  <c r="J114" i="46"/>
  <c r="A115" i="46"/>
  <c r="B115" i="46"/>
  <c r="C115" i="46"/>
  <c r="D115" i="46"/>
  <c r="E115" i="46"/>
  <c r="F115" i="46"/>
  <c r="G115" i="46"/>
  <c r="H115" i="46"/>
  <c r="I115" i="46"/>
  <c r="J115" i="46"/>
  <c r="A116" i="46"/>
  <c r="B116" i="46"/>
  <c r="C116" i="46"/>
  <c r="D116" i="46"/>
  <c r="E116" i="46"/>
  <c r="F116" i="46"/>
  <c r="G116" i="46"/>
  <c r="H116" i="46"/>
  <c r="I116" i="46"/>
  <c r="J116" i="46"/>
  <c r="A117" i="46"/>
  <c r="B117" i="46"/>
  <c r="C117" i="46"/>
  <c r="D117" i="46"/>
  <c r="E117" i="46"/>
  <c r="F117" i="46"/>
  <c r="G117" i="46"/>
  <c r="H117" i="46"/>
  <c r="I117" i="46"/>
  <c r="J117" i="46"/>
  <c r="A118" i="46"/>
  <c r="B118" i="46"/>
  <c r="C118" i="46"/>
  <c r="D118" i="46"/>
  <c r="E118" i="46"/>
  <c r="F118" i="46"/>
  <c r="G118" i="46"/>
  <c r="H118" i="46"/>
  <c r="I118" i="46"/>
  <c r="J118" i="46"/>
  <c r="A119" i="46"/>
  <c r="B119" i="46"/>
  <c r="C119" i="46"/>
  <c r="D119" i="46"/>
  <c r="E119" i="46"/>
  <c r="F119" i="46"/>
  <c r="G119" i="46"/>
  <c r="H119" i="46"/>
  <c r="I119" i="46"/>
  <c r="J119" i="46"/>
  <c r="AG2015" i="1"/>
  <c r="AA2015" i="1"/>
  <c r="W2015" i="1"/>
  <c r="P2015" i="1"/>
  <c r="AB2015" i="1" s="1"/>
  <c r="AG2014" i="1"/>
  <c r="AB2014" i="1"/>
  <c r="AA2014" i="1"/>
  <c r="Y2014" i="1"/>
  <c r="W2014" i="1"/>
  <c r="Q2014" i="1"/>
  <c r="AH2014" i="1" s="1"/>
  <c r="AG2013" i="1"/>
  <c r="AA2013" i="1"/>
  <c r="W2013" i="1"/>
  <c r="P2013" i="1"/>
  <c r="AB2013" i="1" s="1"/>
  <c r="AG2012" i="1"/>
  <c r="AB2012" i="1"/>
  <c r="AA2012" i="1"/>
  <c r="Y2012" i="1"/>
  <c r="W2012" i="1"/>
  <c r="Q2012" i="1"/>
  <c r="AH2012" i="1" s="1"/>
  <c r="AH2011" i="1"/>
  <c r="AG2011" i="1"/>
  <c r="AA2011" i="1"/>
  <c r="W2011" i="1"/>
  <c r="Q2011" i="1"/>
  <c r="P2011" i="1"/>
  <c r="AB2011" i="1" s="1"/>
  <c r="AH2010" i="1"/>
  <c r="AG2010" i="1"/>
  <c r="AB2010" i="1"/>
  <c r="AA2010" i="1"/>
  <c r="Y2010" i="1"/>
  <c r="W2010" i="1"/>
  <c r="Q2010" i="1"/>
  <c r="W2017" i="1" l="1"/>
  <c r="AA2017" i="1"/>
  <c r="AC2017" i="1" s="1"/>
  <c r="AG2017" i="1"/>
  <c r="AB2017" i="1"/>
  <c r="Q2015" i="1"/>
  <c r="AH2015" i="1" s="1"/>
  <c r="Q2013" i="1"/>
  <c r="AH2013" i="1" s="1"/>
  <c r="AH2017" i="1" s="1"/>
  <c r="Y2013" i="1"/>
  <c r="Y2015" i="1"/>
  <c r="Y2011" i="1"/>
  <c r="Y2017" i="1" s="1"/>
  <c r="Z2017" i="1" l="1"/>
  <c r="AI2017" i="1"/>
  <c r="C892" i="66" l="1"/>
  <c r="C891" i="66"/>
  <c r="C890" i="66"/>
  <c r="A891" i="66"/>
  <c r="A890" i="66"/>
  <c r="A889" i="66"/>
  <c r="A888" i="66"/>
  <c r="A887" i="66"/>
  <c r="A18" i="65"/>
  <c r="A17" i="65"/>
  <c r="A16" i="65"/>
  <c r="A15" i="65"/>
  <c r="A14" i="65"/>
  <c r="A13" i="65"/>
  <c r="B18" i="65"/>
  <c r="B17" i="65"/>
  <c r="B16" i="65"/>
  <c r="B15" i="65"/>
  <c r="B14" i="65"/>
  <c r="B13" i="65"/>
  <c r="W1925" i="1"/>
  <c r="E16" i="65" s="1"/>
  <c r="R890" i="66"/>
  <c r="AA1924" i="1"/>
  <c r="AA1923" i="1"/>
  <c r="AA1922" i="1"/>
  <c r="R887" i="66" s="1"/>
  <c r="AA1921" i="1"/>
  <c r="AA1920" i="1"/>
  <c r="AA1919" i="1"/>
  <c r="AA1918" i="1"/>
  <c r="AA1917" i="1"/>
  <c r="AA1916" i="1"/>
  <c r="AA1915" i="1"/>
  <c r="W1924" i="1"/>
  <c r="W1923" i="1"/>
  <c r="E14" i="65" s="1"/>
  <c r="W1922" i="1"/>
  <c r="W1921" i="1"/>
  <c r="W1920" i="1"/>
  <c r="W1919" i="1"/>
  <c r="E10" i="65" s="1"/>
  <c r="W1918" i="1"/>
  <c r="W1917" i="1"/>
  <c r="W1916" i="1"/>
  <c r="W1915" i="1"/>
  <c r="N886" i="66"/>
  <c r="D18" i="65"/>
  <c r="C18" i="65"/>
  <c r="F17" i="65"/>
  <c r="E17" i="65"/>
  <c r="D17" i="65"/>
  <c r="C17" i="65"/>
  <c r="F16" i="65"/>
  <c r="D16" i="65"/>
  <c r="C16" i="65"/>
  <c r="F15" i="65"/>
  <c r="E15" i="65"/>
  <c r="D15" i="65"/>
  <c r="C15" i="65"/>
  <c r="F14" i="65"/>
  <c r="D14" i="65"/>
  <c r="C14" i="65"/>
  <c r="F13" i="65"/>
  <c r="E13" i="65"/>
  <c r="D13" i="65"/>
  <c r="C13" i="65"/>
  <c r="F12" i="65"/>
  <c r="D12" i="65"/>
  <c r="C12" i="65"/>
  <c r="B12" i="65"/>
  <c r="A12" i="65"/>
  <c r="F11" i="65"/>
  <c r="E11" i="65"/>
  <c r="D11" i="65"/>
  <c r="C11" i="65"/>
  <c r="B11" i="65"/>
  <c r="A11" i="65"/>
  <c r="F10" i="65"/>
  <c r="D10" i="65"/>
  <c r="C10" i="65"/>
  <c r="B10" i="65"/>
  <c r="A10" i="65"/>
  <c r="F9" i="65"/>
  <c r="E9" i="65"/>
  <c r="D9" i="65"/>
  <c r="C9" i="65"/>
  <c r="B9" i="65"/>
  <c r="A9" i="65"/>
  <c r="Z891" i="66"/>
  <c r="Y891" i="66"/>
  <c r="X891" i="66"/>
  <c r="W891" i="66"/>
  <c r="V891" i="66"/>
  <c r="U891" i="66"/>
  <c r="T891" i="66"/>
  <c r="S891" i="66"/>
  <c r="R891" i="66"/>
  <c r="Q891" i="66"/>
  <c r="P891" i="66"/>
  <c r="O891" i="66"/>
  <c r="N891" i="66"/>
  <c r="M891" i="66"/>
  <c r="L891" i="66"/>
  <c r="K891" i="66"/>
  <c r="J891" i="66"/>
  <c r="I891" i="66"/>
  <c r="H891" i="66"/>
  <c r="G891" i="66"/>
  <c r="F891" i="66"/>
  <c r="E891" i="66"/>
  <c r="D891" i="66"/>
  <c r="B891" i="66"/>
  <c r="Z890" i="66"/>
  <c r="Y890" i="66"/>
  <c r="X890" i="66"/>
  <c r="W890" i="66"/>
  <c r="V890" i="66"/>
  <c r="U890" i="66"/>
  <c r="T890" i="66"/>
  <c r="S890" i="66"/>
  <c r="Q890" i="66"/>
  <c r="P890" i="66"/>
  <c r="O890" i="66"/>
  <c r="M890" i="66"/>
  <c r="L890" i="66"/>
  <c r="K890" i="66"/>
  <c r="J890" i="66"/>
  <c r="I890" i="66"/>
  <c r="H890" i="66"/>
  <c r="G890" i="66"/>
  <c r="F890" i="66"/>
  <c r="E890" i="66"/>
  <c r="D890" i="66"/>
  <c r="B890" i="66"/>
  <c r="Z889" i="66"/>
  <c r="Y889" i="66"/>
  <c r="X889" i="66"/>
  <c r="W889" i="66"/>
  <c r="V889" i="66"/>
  <c r="U889" i="66"/>
  <c r="T889" i="66"/>
  <c r="S889" i="66"/>
  <c r="R889" i="66"/>
  <c r="Q889" i="66"/>
  <c r="P889" i="66"/>
  <c r="O889" i="66"/>
  <c r="N889" i="66"/>
  <c r="M889" i="66"/>
  <c r="L889" i="66"/>
  <c r="K889" i="66"/>
  <c r="J889" i="66"/>
  <c r="I889" i="66"/>
  <c r="H889" i="66"/>
  <c r="G889" i="66"/>
  <c r="F889" i="66"/>
  <c r="E889" i="66"/>
  <c r="D889" i="66"/>
  <c r="C889" i="66"/>
  <c r="B889" i="66"/>
  <c r="Z888" i="66"/>
  <c r="Y888" i="66"/>
  <c r="X888" i="66"/>
  <c r="W888" i="66"/>
  <c r="V888" i="66"/>
  <c r="U888" i="66"/>
  <c r="T888" i="66"/>
  <c r="S888" i="66"/>
  <c r="R888" i="66"/>
  <c r="Q888" i="66"/>
  <c r="P888" i="66"/>
  <c r="O888" i="66"/>
  <c r="N888" i="66"/>
  <c r="M888" i="66"/>
  <c r="L888" i="66"/>
  <c r="K888" i="66"/>
  <c r="J888" i="66"/>
  <c r="I888" i="66"/>
  <c r="H888" i="66"/>
  <c r="G888" i="66"/>
  <c r="F888" i="66"/>
  <c r="E888" i="66"/>
  <c r="D888" i="66"/>
  <c r="C888" i="66"/>
  <c r="B888" i="66"/>
  <c r="Z887" i="66"/>
  <c r="Y887" i="66"/>
  <c r="X887" i="66"/>
  <c r="W887" i="66"/>
  <c r="V887" i="66"/>
  <c r="U887" i="66"/>
  <c r="T887" i="66"/>
  <c r="S887" i="66"/>
  <c r="Q887" i="66"/>
  <c r="P887" i="66"/>
  <c r="O887" i="66"/>
  <c r="N887" i="66"/>
  <c r="M887" i="66"/>
  <c r="L887" i="66"/>
  <c r="K887" i="66"/>
  <c r="J887" i="66"/>
  <c r="I887" i="66"/>
  <c r="H887" i="66"/>
  <c r="G887" i="66"/>
  <c r="F887" i="66"/>
  <c r="E887" i="66"/>
  <c r="D887" i="66"/>
  <c r="C887" i="66"/>
  <c r="B887" i="66"/>
  <c r="Z886" i="66"/>
  <c r="Y886" i="66"/>
  <c r="X886" i="66"/>
  <c r="W886" i="66"/>
  <c r="V886" i="66"/>
  <c r="U886" i="66"/>
  <c r="T886" i="66"/>
  <c r="S886" i="66"/>
  <c r="R886" i="66"/>
  <c r="Q886" i="66"/>
  <c r="P886" i="66"/>
  <c r="O886" i="66"/>
  <c r="M886" i="66"/>
  <c r="L886" i="66"/>
  <c r="K886" i="66"/>
  <c r="J886" i="66"/>
  <c r="I886" i="66"/>
  <c r="H886" i="66"/>
  <c r="G886" i="66"/>
  <c r="F886" i="66"/>
  <c r="E886" i="66"/>
  <c r="D886" i="66"/>
  <c r="C886" i="66"/>
  <c r="B886" i="66"/>
  <c r="A886" i="66"/>
  <c r="N890" i="66" l="1"/>
  <c r="E12" i="65"/>
  <c r="A7" i="55" l="1"/>
  <c r="B7" i="55"/>
  <c r="E7" i="55"/>
  <c r="F7" i="55"/>
  <c r="A8" i="55"/>
  <c r="B8" i="55"/>
  <c r="C8" i="55"/>
  <c r="D8" i="55"/>
  <c r="E8" i="55"/>
  <c r="G8" i="55"/>
  <c r="I8" i="55"/>
  <c r="A9" i="55"/>
  <c r="C9" i="55"/>
  <c r="D9" i="55"/>
  <c r="E9" i="55"/>
  <c r="G9" i="55"/>
  <c r="I9" i="55"/>
  <c r="A10" i="55"/>
  <c r="B10" i="55"/>
  <c r="C10" i="55"/>
  <c r="D10" i="55"/>
  <c r="E10" i="55"/>
  <c r="G10" i="55"/>
  <c r="I10" i="55"/>
  <c r="A11" i="55"/>
  <c r="B11" i="55"/>
  <c r="C11" i="55"/>
  <c r="D11" i="55"/>
  <c r="E11" i="55"/>
  <c r="G11" i="55"/>
  <c r="I11" i="55"/>
  <c r="A12" i="55"/>
  <c r="B12" i="55"/>
  <c r="C12" i="55"/>
  <c r="D12" i="55"/>
  <c r="E12" i="55"/>
  <c r="G12" i="55"/>
  <c r="AG1671" i="1" l="1"/>
  <c r="AB1671" i="1"/>
  <c r="AA1671" i="1"/>
  <c r="Y1671" i="1"/>
  <c r="P1676" i="1"/>
  <c r="P1674" i="1"/>
  <c r="P1672" i="1"/>
  <c r="W1672" i="1"/>
  <c r="W1671" i="1"/>
  <c r="H78" i="46"/>
  <c r="H76" i="46"/>
  <c r="W1686" i="1"/>
  <c r="W1685" i="1"/>
  <c r="W1684" i="1"/>
  <c r="W1683" i="1"/>
  <c r="W1682" i="1"/>
  <c r="W1681" i="1"/>
  <c r="W1542" i="1"/>
  <c r="W1543" i="1"/>
  <c r="W1544" i="1"/>
  <c r="W1545" i="1"/>
  <c r="W1546" i="1"/>
  <c r="W1547" i="1"/>
  <c r="M2378" i="1" l="1"/>
  <c r="A19" i="74" l="1"/>
  <c r="A20" i="74" s="1"/>
  <c r="A21" i="74" s="1"/>
  <c r="Z913" i="66" l="1"/>
  <c r="Y913" i="66"/>
  <c r="X913" i="66"/>
  <c r="W913" i="66"/>
  <c r="V913" i="66"/>
  <c r="U913" i="66"/>
  <c r="T913" i="66"/>
  <c r="S913" i="66"/>
  <c r="R913" i="66"/>
  <c r="Q913" i="66"/>
  <c r="P913" i="66"/>
  <c r="O913" i="66"/>
  <c r="N913" i="66"/>
  <c r="M913" i="66"/>
  <c r="L913" i="66"/>
  <c r="K913" i="66"/>
  <c r="J913" i="66"/>
  <c r="I913" i="66"/>
  <c r="H913" i="66"/>
  <c r="G913" i="66"/>
  <c r="F913" i="66"/>
  <c r="E913" i="66"/>
  <c r="D913" i="66"/>
  <c r="C913" i="66"/>
  <c r="B913" i="66"/>
  <c r="A913" i="66"/>
  <c r="A914" i="66"/>
  <c r="B914" i="66"/>
  <c r="C914" i="66"/>
  <c r="D914" i="66"/>
  <c r="E914" i="66"/>
  <c r="F914" i="66"/>
  <c r="G914" i="66"/>
  <c r="H914" i="66"/>
  <c r="I914" i="66"/>
  <c r="J914" i="66"/>
  <c r="K914" i="66"/>
  <c r="L914" i="66"/>
  <c r="M914" i="66"/>
  <c r="N914" i="66"/>
  <c r="O914" i="66"/>
  <c r="P914" i="66"/>
  <c r="Q914" i="66"/>
  <c r="R914" i="66"/>
  <c r="S914" i="66"/>
  <c r="T914" i="66"/>
  <c r="U914" i="66"/>
  <c r="V914" i="66"/>
  <c r="W914" i="66"/>
  <c r="X914" i="66"/>
  <c r="Y914" i="66"/>
  <c r="Z914" i="66"/>
  <c r="A915" i="66"/>
  <c r="B915" i="66"/>
  <c r="C915" i="66"/>
  <c r="D915" i="66"/>
  <c r="E915" i="66"/>
  <c r="F915" i="66"/>
  <c r="G915" i="66"/>
  <c r="I915" i="66"/>
  <c r="J915" i="66"/>
  <c r="K915" i="66"/>
  <c r="L915" i="66"/>
  <c r="M915" i="66"/>
  <c r="O915" i="66"/>
  <c r="Q915" i="66"/>
  <c r="T915" i="66"/>
  <c r="V915" i="66"/>
  <c r="W915" i="66"/>
  <c r="Z915" i="66"/>
  <c r="A916" i="66"/>
  <c r="B916" i="66"/>
  <c r="C916" i="66"/>
  <c r="D916" i="66"/>
  <c r="E916" i="66"/>
  <c r="F916" i="66"/>
  <c r="I916" i="66"/>
  <c r="J916" i="66"/>
  <c r="K916" i="66"/>
  <c r="L916" i="66"/>
  <c r="M916" i="66"/>
  <c r="O916" i="66"/>
  <c r="Q916" i="66"/>
  <c r="T916" i="66"/>
  <c r="V916" i="66"/>
  <c r="W916" i="66"/>
  <c r="Z916" i="66"/>
  <c r="A917" i="66"/>
  <c r="B917" i="66"/>
  <c r="C917" i="66"/>
  <c r="D917" i="66"/>
  <c r="E917" i="66"/>
  <c r="F917" i="66"/>
  <c r="G917" i="66"/>
  <c r="I917" i="66"/>
  <c r="J917" i="66"/>
  <c r="K917" i="66"/>
  <c r="L917" i="66"/>
  <c r="M917" i="66"/>
  <c r="O917" i="66"/>
  <c r="Q917" i="66"/>
  <c r="T917" i="66"/>
  <c r="V917" i="66"/>
  <c r="W917" i="66"/>
  <c r="Z917" i="66"/>
  <c r="A918" i="66"/>
  <c r="B918" i="66"/>
  <c r="C918" i="66"/>
  <c r="D918" i="66"/>
  <c r="E918" i="66"/>
  <c r="F918" i="66"/>
  <c r="I918" i="66"/>
  <c r="J918" i="66"/>
  <c r="K918" i="66"/>
  <c r="L918" i="66"/>
  <c r="M918" i="66"/>
  <c r="O918" i="66"/>
  <c r="Q918" i="66"/>
  <c r="T918" i="66"/>
  <c r="V918" i="66"/>
  <c r="W918" i="66"/>
  <c r="Z918" i="66"/>
  <c r="A919" i="66"/>
  <c r="B919" i="66"/>
  <c r="C919" i="66"/>
  <c r="D919" i="66"/>
  <c r="E919" i="66"/>
  <c r="F919" i="66"/>
  <c r="I919" i="66"/>
  <c r="J919" i="66"/>
  <c r="K919" i="66"/>
  <c r="L919" i="66"/>
  <c r="M919" i="66"/>
  <c r="O919" i="66"/>
  <c r="Q919" i="66"/>
  <c r="T919" i="66"/>
  <c r="U919" i="66"/>
  <c r="V919" i="66"/>
  <c r="W919" i="66"/>
  <c r="Z919" i="66"/>
  <c r="A920" i="66"/>
  <c r="B920" i="66"/>
  <c r="C920" i="66"/>
  <c r="D920" i="66"/>
  <c r="E920" i="66"/>
  <c r="F920" i="66"/>
  <c r="I920" i="66"/>
  <c r="J920" i="66"/>
  <c r="K920" i="66"/>
  <c r="L920" i="66"/>
  <c r="M920" i="66"/>
  <c r="O920" i="66"/>
  <c r="Q920" i="66"/>
  <c r="T920" i="66"/>
  <c r="V920" i="66"/>
  <c r="W920" i="66"/>
  <c r="Z920" i="66"/>
  <c r="A921" i="66"/>
  <c r="B921" i="66"/>
  <c r="C921" i="66"/>
  <c r="D921" i="66"/>
  <c r="E921" i="66"/>
  <c r="F921" i="66"/>
  <c r="G921" i="66"/>
  <c r="H921" i="66"/>
  <c r="I921" i="66"/>
  <c r="J921" i="66"/>
  <c r="K921" i="66"/>
  <c r="L921" i="66"/>
  <c r="M921" i="66"/>
  <c r="N921" i="66"/>
  <c r="O921" i="66"/>
  <c r="P921" i="66"/>
  <c r="Q921" i="66"/>
  <c r="R921" i="66"/>
  <c r="S921" i="66"/>
  <c r="T921" i="66"/>
  <c r="U921" i="66"/>
  <c r="V921" i="66"/>
  <c r="W921" i="66"/>
  <c r="X921" i="66"/>
  <c r="Y921" i="66"/>
  <c r="Z921" i="66"/>
  <c r="A922" i="66"/>
  <c r="B922" i="66"/>
  <c r="C922" i="66"/>
  <c r="D922" i="66"/>
  <c r="E922" i="66"/>
  <c r="F922" i="66"/>
  <c r="G922" i="66"/>
  <c r="H922" i="66"/>
  <c r="I922" i="66"/>
  <c r="J922" i="66"/>
  <c r="K922" i="66"/>
  <c r="L922" i="66"/>
  <c r="M922" i="66"/>
  <c r="O922" i="66"/>
  <c r="A923" i="66"/>
  <c r="B923" i="66"/>
  <c r="C923" i="66"/>
  <c r="D923" i="66"/>
  <c r="E923" i="66"/>
  <c r="F923" i="66"/>
  <c r="G923" i="66"/>
  <c r="H923" i="66"/>
  <c r="I923" i="66"/>
  <c r="J923" i="66"/>
  <c r="K923" i="66"/>
  <c r="L923" i="66"/>
  <c r="M923" i="66"/>
  <c r="N923" i="66"/>
  <c r="O923" i="66"/>
  <c r="P923" i="66"/>
  <c r="Q923" i="66"/>
  <c r="R923" i="66"/>
  <c r="S923" i="66"/>
  <c r="T923" i="66"/>
  <c r="U923" i="66"/>
  <c r="V923" i="66"/>
  <c r="W923" i="66"/>
  <c r="X923" i="66"/>
  <c r="Y923" i="66"/>
  <c r="Z923" i="66"/>
  <c r="A924" i="66"/>
  <c r="B924" i="66"/>
  <c r="C924" i="66"/>
  <c r="D924" i="66"/>
  <c r="E924" i="66"/>
  <c r="F924" i="66"/>
  <c r="G924" i="66"/>
  <c r="H924" i="66"/>
  <c r="I924" i="66"/>
  <c r="J924" i="66"/>
  <c r="K924" i="66"/>
  <c r="L924" i="66"/>
  <c r="M924" i="66"/>
  <c r="N924" i="66"/>
  <c r="O924" i="66"/>
  <c r="P924" i="66"/>
  <c r="Q924" i="66"/>
  <c r="R924" i="66"/>
  <c r="S924" i="66"/>
  <c r="T924" i="66"/>
  <c r="U924" i="66"/>
  <c r="V924" i="66"/>
  <c r="W924" i="66"/>
  <c r="X924" i="66"/>
  <c r="Y924" i="66"/>
  <c r="Z924" i="66"/>
  <c r="A925" i="66"/>
  <c r="B925" i="66"/>
  <c r="C925" i="66"/>
  <c r="D925" i="66"/>
  <c r="E925" i="66"/>
  <c r="F925" i="66"/>
  <c r="G925" i="66"/>
  <c r="I925" i="66"/>
  <c r="J925" i="66"/>
  <c r="K925" i="66"/>
  <c r="L925" i="66"/>
  <c r="M925" i="66"/>
  <c r="O925" i="66"/>
  <c r="Q925" i="66"/>
  <c r="T925" i="66"/>
  <c r="V925" i="66"/>
  <c r="W925" i="66"/>
  <c r="Z925" i="66"/>
  <c r="A926" i="66"/>
  <c r="B926" i="66"/>
  <c r="C926" i="66"/>
  <c r="D926" i="66"/>
  <c r="E926" i="66"/>
  <c r="F926" i="66"/>
  <c r="I926" i="66"/>
  <c r="J926" i="66"/>
  <c r="K926" i="66"/>
  <c r="L926" i="66"/>
  <c r="M926" i="66"/>
  <c r="O926" i="66"/>
  <c r="Q926" i="66"/>
  <c r="T926" i="66"/>
  <c r="V926" i="66"/>
  <c r="W926" i="66"/>
  <c r="Z926" i="66"/>
  <c r="A927" i="66"/>
  <c r="B927" i="66"/>
  <c r="C927" i="66"/>
  <c r="D927" i="66"/>
  <c r="E927" i="66"/>
  <c r="F927" i="66"/>
  <c r="G927" i="66"/>
  <c r="I927" i="66"/>
  <c r="J927" i="66"/>
  <c r="K927" i="66"/>
  <c r="L927" i="66"/>
  <c r="M927" i="66"/>
  <c r="O927" i="66"/>
  <c r="Q927" i="66"/>
  <c r="T927" i="66"/>
  <c r="V927" i="66"/>
  <c r="W927" i="66"/>
  <c r="Z927" i="66"/>
  <c r="A928" i="66"/>
  <c r="B928" i="66"/>
  <c r="C928" i="66"/>
  <c r="D928" i="66"/>
  <c r="E928" i="66"/>
  <c r="F928" i="66"/>
  <c r="I928" i="66"/>
  <c r="J928" i="66"/>
  <c r="K928" i="66"/>
  <c r="L928" i="66"/>
  <c r="M928" i="66"/>
  <c r="O928" i="66"/>
  <c r="Q928" i="66"/>
  <c r="T928" i="66"/>
  <c r="V928" i="66"/>
  <c r="W928" i="66"/>
  <c r="Z928" i="66"/>
  <c r="A929" i="66"/>
  <c r="B929" i="66"/>
  <c r="C929" i="66"/>
  <c r="D929" i="66"/>
  <c r="E929" i="66"/>
  <c r="F929" i="66"/>
  <c r="I929" i="66"/>
  <c r="J929" i="66"/>
  <c r="K929" i="66"/>
  <c r="L929" i="66"/>
  <c r="M929" i="66"/>
  <c r="O929" i="66"/>
  <c r="Q929" i="66"/>
  <c r="T929" i="66"/>
  <c r="V929" i="66"/>
  <c r="W929" i="66"/>
  <c r="Z929" i="66"/>
  <c r="A930" i="66"/>
  <c r="B930" i="66"/>
  <c r="C930" i="66"/>
  <c r="D930" i="66"/>
  <c r="E930" i="66"/>
  <c r="F930" i="66"/>
  <c r="I930" i="66"/>
  <c r="J930" i="66"/>
  <c r="K930" i="66"/>
  <c r="L930" i="66"/>
  <c r="M930" i="66"/>
  <c r="O930" i="66"/>
  <c r="Q930" i="66"/>
  <c r="T930" i="66"/>
  <c r="V930" i="66"/>
  <c r="W930" i="66"/>
  <c r="Z930" i="66"/>
  <c r="A931" i="66"/>
  <c r="B931" i="66"/>
  <c r="C931" i="66"/>
  <c r="D931" i="66"/>
  <c r="E931" i="66"/>
  <c r="F931" i="66"/>
  <c r="G931" i="66"/>
  <c r="H931" i="66"/>
  <c r="I931" i="66"/>
  <c r="J931" i="66"/>
  <c r="K931" i="66"/>
  <c r="L931" i="66"/>
  <c r="M931" i="66"/>
  <c r="N931" i="66"/>
  <c r="O931" i="66"/>
  <c r="P931" i="66"/>
  <c r="Q931" i="66"/>
  <c r="R931" i="66"/>
  <c r="S931" i="66"/>
  <c r="T931" i="66"/>
  <c r="U931" i="66"/>
  <c r="V931" i="66"/>
  <c r="W931" i="66"/>
  <c r="X931" i="66"/>
  <c r="Y931" i="66"/>
  <c r="Z931" i="66"/>
  <c r="A932" i="66"/>
  <c r="B932" i="66"/>
  <c r="C932" i="66"/>
  <c r="D932" i="66"/>
  <c r="E932" i="66"/>
  <c r="F932" i="66"/>
  <c r="G932" i="66"/>
  <c r="H932" i="66"/>
  <c r="I932" i="66"/>
  <c r="J932" i="66"/>
  <c r="K932" i="66"/>
  <c r="L932" i="66"/>
  <c r="M932" i="66"/>
  <c r="O932" i="66"/>
  <c r="A933" i="66"/>
  <c r="B933" i="66"/>
  <c r="C933" i="66"/>
  <c r="D933" i="66"/>
  <c r="E933" i="66"/>
  <c r="F933" i="66"/>
  <c r="G933" i="66"/>
  <c r="H933" i="66"/>
  <c r="I933" i="66"/>
  <c r="J933" i="66"/>
  <c r="K933" i="66"/>
  <c r="L933" i="66"/>
  <c r="M933" i="66"/>
  <c r="N933" i="66"/>
  <c r="O933" i="66"/>
  <c r="P933" i="66"/>
  <c r="Q933" i="66"/>
  <c r="R933" i="66"/>
  <c r="S933" i="66"/>
  <c r="T933" i="66"/>
  <c r="U933" i="66"/>
  <c r="V933" i="66"/>
  <c r="W933" i="66"/>
  <c r="X933" i="66"/>
  <c r="Y933" i="66"/>
  <c r="Z933" i="66"/>
  <c r="A934" i="66"/>
  <c r="B934" i="66"/>
  <c r="C934" i="66"/>
  <c r="D934" i="66"/>
  <c r="E934" i="66"/>
  <c r="F934" i="66"/>
  <c r="G934" i="66"/>
  <c r="H934" i="66"/>
  <c r="I934" i="66"/>
  <c r="J934" i="66"/>
  <c r="K934" i="66"/>
  <c r="L934" i="66"/>
  <c r="M934" i="66"/>
  <c r="N934" i="66"/>
  <c r="O934" i="66"/>
  <c r="P934" i="66"/>
  <c r="Q934" i="66"/>
  <c r="R934" i="66"/>
  <c r="S934" i="66"/>
  <c r="T934" i="66"/>
  <c r="U934" i="66"/>
  <c r="V934" i="66"/>
  <c r="W934" i="66"/>
  <c r="X934" i="66"/>
  <c r="Y934" i="66"/>
  <c r="Z934" i="66"/>
  <c r="A935" i="66"/>
  <c r="B935" i="66"/>
  <c r="C935" i="66"/>
  <c r="D935" i="66"/>
  <c r="E935" i="66"/>
  <c r="F935" i="66"/>
  <c r="G935" i="66"/>
  <c r="I935" i="66"/>
  <c r="J935" i="66"/>
  <c r="K935" i="66"/>
  <c r="L935" i="66"/>
  <c r="M935" i="66"/>
  <c r="O935" i="66"/>
  <c r="Q935" i="66"/>
  <c r="T935" i="66"/>
  <c r="V935" i="66"/>
  <c r="W935" i="66"/>
  <c r="Z935" i="66"/>
  <c r="A936" i="66"/>
  <c r="B936" i="66"/>
  <c r="C936" i="66"/>
  <c r="D936" i="66"/>
  <c r="E936" i="66"/>
  <c r="F936" i="66"/>
  <c r="I936" i="66"/>
  <c r="J936" i="66"/>
  <c r="K936" i="66"/>
  <c r="L936" i="66"/>
  <c r="M936" i="66"/>
  <c r="O936" i="66"/>
  <c r="Q936" i="66"/>
  <c r="T936" i="66"/>
  <c r="V936" i="66"/>
  <c r="W936" i="66"/>
  <c r="Z936" i="66"/>
  <c r="A937" i="66"/>
  <c r="B937" i="66"/>
  <c r="C937" i="66"/>
  <c r="D937" i="66"/>
  <c r="E937" i="66"/>
  <c r="F937" i="66"/>
  <c r="G937" i="66"/>
  <c r="I937" i="66"/>
  <c r="J937" i="66"/>
  <c r="K937" i="66"/>
  <c r="L937" i="66"/>
  <c r="M937" i="66"/>
  <c r="O937" i="66"/>
  <c r="Q937" i="66"/>
  <c r="T937" i="66"/>
  <c r="V937" i="66"/>
  <c r="W937" i="66"/>
  <c r="Z937" i="66"/>
  <c r="A938" i="66"/>
  <c r="B938" i="66"/>
  <c r="C938" i="66"/>
  <c r="D938" i="66"/>
  <c r="E938" i="66"/>
  <c r="F938" i="66"/>
  <c r="I938" i="66"/>
  <c r="J938" i="66"/>
  <c r="K938" i="66"/>
  <c r="L938" i="66"/>
  <c r="M938" i="66"/>
  <c r="O938" i="66"/>
  <c r="Q938" i="66"/>
  <c r="T938" i="66"/>
  <c r="V938" i="66"/>
  <c r="W938" i="66"/>
  <c r="Z938" i="66"/>
  <c r="A939" i="66"/>
  <c r="B939" i="66"/>
  <c r="C939" i="66"/>
  <c r="D939" i="66"/>
  <c r="E939" i="66"/>
  <c r="F939" i="66"/>
  <c r="I939" i="66"/>
  <c r="J939" i="66"/>
  <c r="K939" i="66"/>
  <c r="L939" i="66"/>
  <c r="M939" i="66"/>
  <c r="O939" i="66"/>
  <c r="Q939" i="66"/>
  <c r="T939" i="66"/>
  <c r="V939" i="66"/>
  <c r="W939" i="66"/>
  <c r="Z939" i="66"/>
  <c r="A940" i="66"/>
  <c r="B940" i="66"/>
  <c r="C940" i="66"/>
  <c r="D940" i="66"/>
  <c r="E940" i="66"/>
  <c r="F940" i="66"/>
  <c r="I940" i="66"/>
  <c r="J940" i="66"/>
  <c r="K940" i="66"/>
  <c r="L940" i="66"/>
  <c r="M940" i="66"/>
  <c r="O940" i="66"/>
  <c r="Q940" i="66"/>
  <c r="T940" i="66"/>
  <c r="V940" i="66"/>
  <c r="W940" i="66"/>
  <c r="Z940" i="66"/>
  <c r="A941" i="66"/>
  <c r="B941" i="66"/>
  <c r="C941" i="66"/>
  <c r="D941" i="66"/>
  <c r="E941" i="66"/>
  <c r="F941" i="66"/>
  <c r="G941" i="66"/>
  <c r="H941" i="66"/>
  <c r="I941" i="66"/>
  <c r="J941" i="66"/>
  <c r="K941" i="66"/>
  <c r="L941" i="66"/>
  <c r="M941" i="66"/>
  <c r="N941" i="66"/>
  <c r="O941" i="66"/>
  <c r="P941" i="66"/>
  <c r="Q941" i="66"/>
  <c r="R941" i="66"/>
  <c r="S941" i="66"/>
  <c r="T941" i="66"/>
  <c r="U941" i="66"/>
  <c r="V941" i="66"/>
  <c r="W941" i="66"/>
  <c r="X941" i="66"/>
  <c r="Y941" i="66"/>
  <c r="Z941" i="66"/>
  <c r="A942" i="66"/>
  <c r="B942" i="66"/>
  <c r="C942" i="66"/>
  <c r="D942" i="66"/>
  <c r="E942" i="66"/>
  <c r="F942" i="66"/>
  <c r="G942" i="66"/>
  <c r="H942" i="66"/>
  <c r="I942" i="66"/>
  <c r="J942" i="66"/>
  <c r="K942" i="66"/>
  <c r="L942" i="66"/>
  <c r="M942" i="66"/>
  <c r="O942" i="66"/>
  <c r="A943" i="66"/>
  <c r="B943" i="66"/>
  <c r="C943" i="66"/>
  <c r="D943" i="66"/>
  <c r="E943" i="66"/>
  <c r="F943" i="66"/>
  <c r="G943" i="66"/>
  <c r="H943" i="66"/>
  <c r="I943" i="66"/>
  <c r="J943" i="66"/>
  <c r="K943" i="66"/>
  <c r="L943" i="66"/>
  <c r="M943" i="66"/>
  <c r="N943" i="66"/>
  <c r="O943" i="66"/>
  <c r="P943" i="66"/>
  <c r="Q943" i="66"/>
  <c r="R943" i="66"/>
  <c r="S943" i="66"/>
  <c r="T943" i="66"/>
  <c r="U943" i="66"/>
  <c r="V943" i="66"/>
  <c r="W943" i="66"/>
  <c r="X943" i="66"/>
  <c r="Y943" i="66"/>
  <c r="Z943" i="66"/>
  <c r="A944" i="66"/>
  <c r="B944" i="66"/>
  <c r="C944" i="66"/>
  <c r="D944" i="66"/>
  <c r="E944" i="66"/>
  <c r="F944" i="66"/>
  <c r="G944" i="66"/>
  <c r="H944" i="66"/>
  <c r="I944" i="66"/>
  <c r="J944" i="66"/>
  <c r="K944" i="66"/>
  <c r="L944" i="66"/>
  <c r="M944" i="66"/>
  <c r="N944" i="66"/>
  <c r="O944" i="66"/>
  <c r="P944" i="66"/>
  <c r="Q944" i="66"/>
  <c r="R944" i="66"/>
  <c r="S944" i="66"/>
  <c r="T944" i="66"/>
  <c r="U944" i="66"/>
  <c r="V944" i="66"/>
  <c r="W944" i="66"/>
  <c r="X944" i="66"/>
  <c r="Y944" i="66"/>
  <c r="Z944" i="66"/>
  <c r="A945" i="66"/>
  <c r="B945" i="66"/>
  <c r="C945" i="66"/>
  <c r="D945" i="66"/>
  <c r="E945" i="66"/>
  <c r="F945" i="66"/>
  <c r="G945" i="66"/>
  <c r="I945" i="66"/>
  <c r="J945" i="66"/>
  <c r="K945" i="66"/>
  <c r="L945" i="66"/>
  <c r="M945" i="66"/>
  <c r="O945" i="66"/>
  <c r="Q945" i="66"/>
  <c r="T945" i="66"/>
  <c r="V945" i="66"/>
  <c r="W945" i="66"/>
  <c r="Z945" i="66"/>
  <c r="A946" i="66"/>
  <c r="B946" i="66"/>
  <c r="C946" i="66"/>
  <c r="D946" i="66"/>
  <c r="E946" i="66"/>
  <c r="F946" i="66"/>
  <c r="I946" i="66"/>
  <c r="J946" i="66"/>
  <c r="K946" i="66"/>
  <c r="L946" i="66"/>
  <c r="M946" i="66"/>
  <c r="O946" i="66"/>
  <c r="Q946" i="66"/>
  <c r="T946" i="66"/>
  <c r="V946" i="66"/>
  <c r="W946" i="66"/>
  <c r="Z946" i="66"/>
  <c r="A947" i="66"/>
  <c r="B947" i="66"/>
  <c r="C947" i="66"/>
  <c r="D947" i="66"/>
  <c r="E947" i="66"/>
  <c r="F947" i="66"/>
  <c r="G947" i="66"/>
  <c r="I947" i="66"/>
  <c r="J947" i="66"/>
  <c r="K947" i="66"/>
  <c r="L947" i="66"/>
  <c r="M947" i="66"/>
  <c r="O947" i="66"/>
  <c r="Q947" i="66"/>
  <c r="T947" i="66"/>
  <c r="V947" i="66"/>
  <c r="W947" i="66"/>
  <c r="Z947" i="66"/>
  <c r="A948" i="66"/>
  <c r="B948" i="66"/>
  <c r="C948" i="66"/>
  <c r="D948" i="66"/>
  <c r="E948" i="66"/>
  <c r="F948" i="66"/>
  <c r="I948" i="66"/>
  <c r="J948" i="66"/>
  <c r="K948" i="66"/>
  <c r="L948" i="66"/>
  <c r="M948" i="66"/>
  <c r="O948" i="66"/>
  <c r="Q948" i="66"/>
  <c r="T948" i="66"/>
  <c r="V948" i="66"/>
  <c r="W948" i="66"/>
  <c r="Z948" i="66"/>
  <c r="A949" i="66"/>
  <c r="B949" i="66"/>
  <c r="C949" i="66"/>
  <c r="D949" i="66"/>
  <c r="E949" i="66"/>
  <c r="F949" i="66"/>
  <c r="I949" i="66"/>
  <c r="J949" i="66"/>
  <c r="K949" i="66"/>
  <c r="L949" i="66"/>
  <c r="M949" i="66"/>
  <c r="O949" i="66"/>
  <c r="Q949" i="66"/>
  <c r="T949" i="66"/>
  <c r="V949" i="66"/>
  <c r="W949" i="66"/>
  <c r="Z949" i="66"/>
  <c r="A950" i="66"/>
  <c r="B950" i="66"/>
  <c r="C950" i="66"/>
  <c r="D950" i="66"/>
  <c r="E950" i="66"/>
  <c r="F950" i="66"/>
  <c r="I950" i="66"/>
  <c r="J950" i="66"/>
  <c r="K950" i="66"/>
  <c r="L950" i="66"/>
  <c r="M950" i="66"/>
  <c r="O950" i="66"/>
  <c r="Q950" i="66"/>
  <c r="T950" i="66"/>
  <c r="V950" i="66"/>
  <c r="W950" i="66"/>
  <c r="Z950" i="66"/>
  <c r="A951" i="66"/>
  <c r="B951" i="66"/>
  <c r="C951" i="66"/>
  <c r="D951" i="66"/>
  <c r="E951" i="66"/>
  <c r="F951" i="66"/>
  <c r="G951" i="66"/>
  <c r="H951" i="66"/>
  <c r="I951" i="66"/>
  <c r="J951" i="66"/>
  <c r="K951" i="66"/>
  <c r="L951" i="66"/>
  <c r="M951" i="66"/>
  <c r="N951" i="66"/>
  <c r="O951" i="66"/>
  <c r="P951" i="66"/>
  <c r="Q951" i="66"/>
  <c r="R951" i="66"/>
  <c r="S951" i="66"/>
  <c r="T951" i="66"/>
  <c r="U951" i="66"/>
  <c r="V951" i="66"/>
  <c r="W951" i="66"/>
  <c r="X951" i="66"/>
  <c r="Y951" i="66"/>
  <c r="Z951" i="66"/>
  <c r="A952" i="66"/>
  <c r="B952" i="66"/>
  <c r="C952" i="66"/>
  <c r="D952" i="66"/>
  <c r="E952" i="66"/>
  <c r="F952" i="66"/>
  <c r="G952" i="66"/>
  <c r="H952" i="66"/>
  <c r="I952" i="66"/>
  <c r="J952" i="66"/>
  <c r="K952" i="66"/>
  <c r="L952" i="66"/>
  <c r="M952" i="66"/>
  <c r="O952" i="66"/>
  <c r="A953" i="66"/>
  <c r="B953" i="66"/>
  <c r="C953" i="66"/>
  <c r="D953" i="66"/>
  <c r="E953" i="66"/>
  <c r="F953" i="66"/>
  <c r="G953" i="66"/>
  <c r="H953" i="66"/>
  <c r="I953" i="66"/>
  <c r="J953" i="66"/>
  <c r="K953" i="66"/>
  <c r="L953" i="66"/>
  <c r="M953" i="66"/>
  <c r="N953" i="66"/>
  <c r="O953" i="66"/>
  <c r="P953" i="66"/>
  <c r="Q953" i="66"/>
  <c r="R953" i="66"/>
  <c r="S953" i="66"/>
  <c r="T953" i="66"/>
  <c r="U953" i="66"/>
  <c r="V953" i="66"/>
  <c r="W953" i="66"/>
  <c r="X953" i="66"/>
  <c r="Y953" i="66"/>
  <c r="Z953" i="66"/>
  <c r="A954" i="66"/>
  <c r="B954" i="66"/>
  <c r="C954" i="66"/>
  <c r="D954" i="66"/>
  <c r="E954" i="66"/>
  <c r="F954" i="66"/>
  <c r="G954" i="66"/>
  <c r="H954" i="66"/>
  <c r="I954" i="66"/>
  <c r="J954" i="66"/>
  <c r="K954" i="66"/>
  <c r="L954" i="66"/>
  <c r="M954" i="66"/>
  <c r="N954" i="66"/>
  <c r="O954" i="66"/>
  <c r="P954" i="66"/>
  <c r="Q954" i="66"/>
  <c r="R954" i="66"/>
  <c r="S954" i="66"/>
  <c r="T954" i="66"/>
  <c r="U954" i="66"/>
  <c r="V954" i="66"/>
  <c r="W954" i="66"/>
  <c r="X954" i="66"/>
  <c r="Y954" i="66"/>
  <c r="Z954" i="66"/>
  <c r="A955" i="66"/>
  <c r="B955" i="66"/>
  <c r="C955" i="66"/>
  <c r="D955" i="66"/>
  <c r="E955" i="66"/>
  <c r="F955" i="66"/>
  <c r="G955" i="66"/>
  <c r="I955" i="66"/>
  <c r="J955" i="66"/>
  <c r="K955" i="66"/>
  <c r="L955" i="66"/>
  <c r="M955" i="66"/>
  <c r="O955" i="66"/>
  <c r="Q955" i="66"/>
  <c r="T955" i="66"/>
  <c r="V955" i="66"/>
  <c r="W955" i="66"/>
  <c r="Z955" i="66"/>
  <c r="A956" i="66"/>
  <c r="B956" i="66"/>
  <c r="C956" i="66"/>
  <c r="D956" i="66"/>
  <c r="E956" i="66"/>
  <c r="F956" i="66"/>
  <c r="I956" i="66"/>
  <c r="J956" i="66"/>
  <c r="K956" i="66"/>
  <c r="L956" i="66"/>
  <c r="M956" i="66"/>
  <c r="O956" i="66"/>
  <c r="Q956" i="66"/>
  <c r="T956" i="66"/>
  <c r="V956" i="66"/>
  <c r="W956" i="66"/>
  <c r="Z956" i="66"/>
  <c r="A957" i="66"/>
  <c r="B957" i="66"/>
  <c r="C957" i="66"/>
  <c r="D957" i="66"/>
  <c r="E957" i="66"/>
  <c r="F957" i="66"/>
  <c r="G957" i="66"/>
  <c r="I957" i="66"/>
  <c r="J957" i="66"/>
  <c r="K957" i="66"/>
  <c r="L957" i="66"/>
  <c r="M957" i="66"/>
  <c r="O957" i="66"/>
  <c r="Q957" i="66"/>
  <c r="T957" i="66"/>
  <c r="V957" i="66"/>
  <c r="W957" i="66"/>
  <c r="Z957" i="66"/>
  <c r="A958" i="66"/>
  <c r="B958" i="66"/>
  <c r="C958" i="66"/>
  <c r="D958" i="66"/>
  <c r="E958" i="66"/>
  <c r="F958" i="66"/>
  <c r="I958" i="66"/>
  <c r="J958" i="66"/>
  <c r="K958" i="66"/>
  <c r="L958" i="66"/>
  <c r="M958" i="66"/>
  <c r="O958" i="66"/>
  <c r="Q958" i="66"/>
  <c r="T958" i="66"/>
  <c r="V958" i="66"/>
  <c r="W958" i="66"/>
  <c r="Z958" i="66"/>
  <c r="A959" i="66"/>
  <c r="B959" i="66"/>
  <c r="C959" i="66"/>
  <c r="D959" i="66"/>
  <c r="E959" i="66"/>
  <c r="F959" i="66"/>
  <c r="I959" i="66"/>
  <c r="J959" i="66"/>
  <c r="K959" i="66"/>
  <c r="L959" i="66"/>
  <c r="M959" i="66"/>
  <c r="O959" i="66"/>
  <c r="Q959" i="66"/>
  <c r="T959" i="66"/>
  <c r="V959" i="66"/>
  <c r="W959" i="66"/>
  <c r="Z959" i="66"/>
  <c r="A960" i="66"/>
  <c r="B960" i="66"/>
  <c r="C960" i="66"/>
  <c r="D960" i="66"/>
  <c r="E960" i="66"/>
  <c r="F960" i="66"/>
  <c r="I960" i="66"/>
  <c r="J960" i="66"/>
  <c r="K960" i="66"/>
  <c r="L960" i="66"/>
  <c r="M960" i="66"/>
  <c r="O960" i="66"/>
  <c r="Q960" i="66"/>
  <c r="T960" i="66"/>
  <c r="V960" i="66"/>
  <c r="W960" i="66"/>
  <c r="Z960" i="66"/>
  <c r="A961" i="66"/>
  <c r="B961" i="66"/>
  <c r="C961" i="66"/>
  <c r="D961" i="66"/>
  <c r="E961" i="66"/>
  <c r="F961" i="66"/>
  <c r="G961" i="66"/>
  <c r="H961" i="66"/>
  <c r="I961" i="66"/>
  <c r="J961" i="66"/>
  <c r="K961" i="66"/>
  <c r="L961" i="66"/>
  <c r="M961" i="66"/>
  <c r="N961" i="66"/>
  <c r="O961" i="66"/>
  <c r="P961" i="66"/>
  <c r="Q961" i="66"/>
  <c r="R961" i="66"/>
  <c r="S961" i="66"/>
  <c r="T961" i="66"/>
  <c r="U961" i="66"/>
  <c r="V961" i="66"/>
  <c r="W961" i="66"/>
  <c r="X961" i="66"/>
  <c r="Y961" i="66"/>
  <c r="Z961" i="66"/>
  <c r="A962" i="66"/>
  <c r="B962" i="66"/>
  <c r="C962" i="66"/>
  <c r="D962" i="66"/>
  <c r="E962" i="66"/>
  <c r="F962" i="66"/>
  <c r="G962" i="66"/>
  <c r="H962" i="66"/>
  <c r="I962" i="66"/>
  <c r="J962" i="66"/>
  <c r="K962" i="66"/>
  <c r="L962" i="66"/>
  <c r="M962" i="66"/>
  <c r="O962" i="66"/>
  <c r="A963" i="66"/>
  <c r="B963" i="66"/>
  <c r="C963" i="66"/>
  <c r="D963" i="66"/>
  <c r="E963" i="66"/>
  <c r="F963" i="66"/>
  <c r="G963" i="66"/>
  <c r="H963" i="66"/>
  <c r="I963" i="66"/>
  <c r="J963" i="66"/>
  <c r="K963" i="66"/>
  <c r="L963" i="66"/>
  <c r="M963" i="66"/>
  <c r="N963" i="66"/>
  <c r="O963" i="66"/>
  <c r="P963" i="66"/>
  <c r="Q963" i="66"/>
  <c r="R963" i="66"/>
  <c r="S963" i="66"/>
  <c r="T963" i="66"/>
  <c r="U963" i="66"/>
  <c r="V963" i="66"/>
  <c r="W963" i="66"/>
  <c r="X963" i="66"/>
  <c r="Y963" i="66"/>
  <c r="Z963" i="66"/>
  <c r="A964" i="66"/>
  <c r="B964" i="66"/>
  <c r="C964" i="66"/>
  <c r="D964" i="66"/>
  <c r="E964" i="66"/>
  <c r="F964" i="66"/>
  <c r="G964" i="66"/>
  <c r="H964" i="66"/>
  <c r="I964" i="66"/>
  <c r="J964" i="66"/>
  <c r="K964" i="66"/>
  <c r="L964" i="66"/>
  <c r="M964" i="66"/>
  <c r="N964" i="66"/>
  <c r="O964" i="66"/>
  <c r="P964" i="66"/>
  <c r="Q964" i="66"/>
  <c r="R964" i="66"/>
  <c r="S964" i="66"/>
  <c r="T964" i="66"/>
  <c r="U964" i="66"/>
  <c r="V964" i="66"/>
  <c r="W964" i="66"/>
  <c r="X964" i="66"/>
  <c r="Y964" i="66"/>
  <c r="Z964" i="66"/>
  <c r="A965" i="66"/>
  <c r="B965" i="66"/>
  <c r="C965" i="66"/>
  <c r="D965" i="66"/>
  <c r="E965" i="66"/>
  <c r="F965" i="66"/>
  <c r="G965" i="66"/>
  <c r="I965" i="66"/>
  <c r="J965" i="66"/>
  <c r="K965" i="66"/>
  <c r="L965" i="66"/>
  <c r="M965" i="66"/>
  <c r="O965" i="66"/>
  <c r="Q965" i="66"/>
  <c r="T965" i="66"/>
  <c r="V965" i="66"/>
  <c r="W965" i="66"/>
  <c r="Z965" i="66"/>
  <c r="A966" i="66"/>
  <c r="B966" i="66"/>
  <c r="C966" i="66"/>
  <c r="D966" i="66"/>
  <c r="E966" i="66"/>
  <c r="F966" i="66"/>
  <c r="I966" i="66"/>
  <c r="J966" i="66"/>
  <c r="K966" i="66"/>
  <c r="L966" i="66"/>
  <c r="M966" i="66"/>
  <c r="O966" i="66"/>
  <c r="Q966" i="66"/>
  <c r="T966" i="66"/>
  <c r="V966" i="66"/>
  <c r="W966" i="66"/>
  <c r="Z966" i="66"/>
  <c r="A967" i="66"/>
  <c r="B967" i="66"/>
  <c r="C967" i="66"/>
  <c r="D967" i="66"/>
  <c r="E967" i="66"/>
  <c r="F967" i="66"/>
  <c r="G967" i="66"/>
  <c r="I967" i="66"/>
  <c r="J967" i="66"/>
  <c r="K967" i="66"/>
  <c r="L967" i="66"/>
  <c r="M967" i="66"/>
  <c r="O967" i="66"/>
  <c r="Q967" i="66"/>
  <c r="T967" i="66"/>
  <c r="V967" i="66"/>
  <c r="W967" i="66"/>
  <c r="Z967" i="66"/>
  <c r="A968" i="66"/>
  <c r="B968" i="66"/>
  <c r="D968" i="66"/>
  <c r="E968" i="66"/>
  <c r="F968" i="66"/>
  <c r="I968" i="66"/>
  <c r="J968" i="66"/>
  <c r="K968" i="66"/>
  <c r="L968" i="66"/>
  <c r="M968" i="66"/>
  <c r="O968" i="66"/>
  <c r="Q968" i="66"/>
  <c r="T968" i="66"/>
  <c r="V968" i="66"/>
  <c r="W968" i="66"/>
  <c r="Z968" i="66"/>
  <c r="A969" i="66"/>
  <c r="B969" i="66"/>
  <c r="C969" i="66"/>
  <c r="D969" i="66"/>
  <c r="E969" i="66"/>
  <c r="F969" i="66"/>
  <c r="I969" i="66"/>
  <c r="J969" i="66"/>
  <c r="K969" i="66"/>
  <c r="L969" i="66"/>
  <c r="M969" i="66"/>
  <c r="O969" i="66"/>
  <c r="Q969" i="66"/>
  <c r="T969" i="66"/>
  <c r="V969" i="66"/>
  <c r="W969" i="66"/>
  <c r="Z969" i="66"/>
  <c r="A970" i="66"/>
  <c r="B970" i="66"/>
  <c r="C970" i="66"/>
  <c r="D970" i="66"/>
  <c r="E970" i="66"/>
  <c r="F970" i="66"/>
  <c r="I970" i="66"/>
  <c r="J970" i="66"/>
  <c r="K970" i="66"/>
  <c r="L970" i="66"/>
  <c r="M970" i="66"/>
  <c r="O970" i="66"/>
  <c r="Q970" i="66"/>
  <c r="T970" i="66"/>
  <c r="V970" i="66"/>
  <c r="W970" i="66"/>
  <c r="Z970" i="66"/>
  <c r="A971" i="66"/>
  <c r="B971" i="66"/>
  <c r="C971" i="66"/>
  <c r="D971" i="66"/>
  <c r="E971" i="66"/>
  <c r="F971" i="66"/>
  <c r="G971" i="66"/>
  <c r="H971" i="66"/>
  <c r="I971" i="66"/>
  <c r="J971" i="66"/>
  <c r="K971" i="66"/>
  <c r="L971" i="66"/>
  <c r="M971" i="66"/>
  <c r="N971" i="66"/>
  <c r="O971" i="66"/>
  <c r="P971" i="66"/>
  <c r="Q971" i="66"/>
  <c r="R971" i="66"/>
  <c r="S971" i="66"/>
  <c r="T971" i="66"/>
  <c r="U971" i="66"/>
  <c r="V971" i="66"/>
  <c r="W971" i="66"/>
  <c r="X971" i="66"/>
  <c r="Y971" i="66"/>
  <c r="Z971" i="66"/>
  <c r="A972" i="66"/>
  <c r="B972" i="66"/>
  <c r="C972" i="66"/>
  <c r="D972" i="66"/>
  <c r="E972" i="66"/>
  <c r="F972" i="66"/>
  <c r="G972" i="66"/>
  <c r="H972" i="66"/>
  <c r="I972" i="66"/>
  <c r="J972" i="66"/>
  <c r="K972" i="66"/>
  <c r="L972" i="66"/>
  <c r="M972" i="66"/>
  <c r="O972" i="66"/>
  <c r="A973" i="66"/>
  <c r="B973" i="66"/>
  <c r="C973" i="66"/>
  <c r="D973" i="66"/>
  <c r="E973" i="66"/>
  <c r="F973" i="66"/>
  <c r="G973" i="66"/>
  <c r="H973" i="66"/>
  <c r="I973" i="66"/>
  <c r="J973" i="66"/>
  <c r="K973" i="66"/>
  <c r="L973" i="66"/>
  <c r="M973" i="66"/>
  <c r="N973" i="66"/>
  <c r="O973" i="66"/>
  <c r="P973" i="66"/>
  <c r="Q973" i="66"/>
  <c r="R973" i="66"/>
  <c r="S973" i="66"/>
  <c r="T973" i="66"/>
  <c r="U973" i="66"/>
  <c r="V973" i="66"/>
  <c r="W973" i="66"/>
  <c r="X973" i="66"/>
  <c r="Y973" i="66"/>
  <c r="Z973" i="66"/>
  <c r="A974" i="66"/>
  <c r="B974" i="66"/>
  <c r="C974" i="66"/>
  <c r="D974" i="66"/>
  <c r="E974" i="66"/>
  <c r="F974" i="66"/>
  <c r="G974" i="66"/>
  <c r="H974" i="66"/>
  <c r="I974" i="66"/>
  <c r="J974" i="66"/>
  <c r="K974" i="66"/>
  <c r="L974" i="66"/>
  <c r="M974" i="66"/>
  <c r="N974" i="66"/>
  <c r="O974" i="66"/>
  <c r="P974" i="66"/>
  <c r="Q974" i="66"/>
  <c r="R974" i="66"/>
  <c r="S974" i="66"/>
  <c r="T974" i="66"/>
  <c r="U974" i="66"/>
  <c r="V974" i="66"/>
  <c r="W974" i="66"/>
  <c r="X974" i="66"/>
  <c r="Y974" i="66"/>
  <c r="Z974" i="66"/>
  <c r="A975" i="66"/>
  <c r="B975" i="66"/>
  <c r="C975" i="66"/>
  <c r="D975" i="66"/>
  <c r="E975" i="66"/>
  <c r="F975" i="66"/>
  <c r="G975" i="66"/>
  <c r="I975" i="66"/>
  <c r="J975" i="66"/>
  <c r="K975" i="66"/>
  <c r="L975" i="66"/>
  <c r="M975" i="66"/>
  <c r="O975" i="66"/>
  <c r="Q975" i="66"/>
  <c r="T975" i="66"/>
  <c r="V975" i="66"/>
  <c r="W975" i="66"/>
  <c r="Z975" i="66"/>
  <c r="A976" i="66"/>
  <c r="B976" i="66"/>
  <c r="C976" i="66"/>
  <c r="D976" i="66"/>
  <c r="E976" i="66"/>
  <c r="F976" i="66"/>
  <c r="I976" i="66"/>
  <c r="J976" i="66"/>
  <c r="K976" i="66"/>
  <c r="L976" i="66"/>
  <c r="M976" i="66"/>
  <c r="O976" i="66"/>
  <c r="Q976" i="66"/>
  <c r="T976" i="66"/>
  <c r="V976" i="66"/>
  <c r="W976" i="66"/>
  <c r="Z976" i="66"/>
  <c r="A977" i="66"/>
  <c r="B977" i="66"/>
  <c r="C977" i="66"/>
  <c r="D977" i="66"/>
  <c r="E977" i="66"/>
  <c r="F977" i="66"/>
  <c r="G977" i="66"/>
  <c r="I977" i="66"/>
  <c r="J977" i="66"/>
  <c r="K977" i="66"/>
  <c r="L977" i="66"/>
  <c r="M977" i="66"/>
  <c r="O977" i="66"/>
  <c r="Q977" i="66"/>
  <c r="T977" i="66"/>
  <c r="V977" i="66"/>
  <c r="W977" i="66"/>
  <c r="Z977" i="66"/>
  <c r="A978" i="66"/>
  <c r="B978" i="66"/>
  <c r="C978" i="66"/>
  <c r="D978" i="66"/>
  <c r="E978" i="66"/>
  <c r="F978" i="66"/>
  <c r="I978" i="66"/>
  <c r="J978" i="66"/>
  <c r="K978" i="66"/>
  <c r="L978" i="66"/>
  <c r="M978" i="66"/>
  <c r="O978" i="66"/>
  <c r="Q978" i="66"/>
  <c r="T978" i="66"/>
  <c r="V978" i="66"/>
  <c r="W978" i="66"/>
  <c r="Z978" i="66"/>
  <c r="A979" i="66"/>
  <c r="B979" i="66"/>
  <c r="C979" i="66"/>
  <c r="D979" i="66"/>
  <c r="E979" i="66"/>
  <c r="F979" i="66"/>
  <c r="I979" i="66"/>
  <c r="J979" i="66"/>
  <c r="K979" i="66"/>
  <c r="L979" i="66"/>
  <c r="M979" i="66"/>
  <c r="O979" i="66"/>
  <c r="Q979" i="66"/>
  <c r="T979" i="66"/>
  <c r="V979" i="66"/>
  <c r="W979" i="66"/>
  <c r="Z979" i="66"/>
  <c r="A980" i="66"/>
  <c r="B980" i="66"/>
  <c r="C980" i="66"/>
  <c r="D980" i="66"/>
  <c r="E980" i="66"/>
  <c r="F980" i="66"/>
  <c r="I980" i="66"/>
  <c r="J980" i="66"/>
  <c r="K980" i="66"/>
  <c r="L980" i="66"/>
  <c r="M980" i="66"/>
  <c r="O980" i="66"/>
  <c r="Q980" i="66"/>
  <c r="T980" i="66"/>
  <c r="V980" i="66"/>
  <c r="W980" i="66"/>
  <c r="Z980" i="66"/>
  <c r="A981" i="66"/>
  <c r="B981" i="66"/>
  <c r="C981" i="66"/>
  <c r="D981" i="66"/>
  <c r="E981" i="66"/>
  <c r="F981" i="66"/>
  <c r="G981" i="66"/>
  <c r="H981" i="66"/>
  <c r="I981" i="66"/>
  <c r="J981" i="66"/>
  <c r="K981" i="66"/>
  <c r="L981" i="66"/>
  <c r="M981" i="66"/>
  <c r="N981" i="66"/>
  <c r="O981" i="66"/>
  <c r="P981" i="66"/>
  <c r="Q981" i="66"/>
  <c r="R981" i="66"/>
  <c r="S981" i="66"/>
  <c r="T981" i="66"/>
  <c r="U981" i="66"/>
  <c r="V981" i="66"/>
  <c r="W981" i="66"/>
  <c r="X981" i="66"/>
  <c r="Y981" i="66"/>
  <c r="Z981" i="66"/>
  <c r="A982" i="66"/>
  <c r="B982" i="66"/>
  <c r="C982" i="66"/>
  <c r="D982" i="66"/>
  <c r="E982" i="66"/>
  <c r="F982" i="66"/>
  <c r="G982" i="66"/>
  <c r="H982" i="66"/>
  <c r="I982" i="66"/>
  <c r="J982" i="66"/>
  <c r="K982" i="66"/>
  <c r="L982" i="66"/>
  <c r="M982" i="66"/>
  <c r="O982" i="66"/>
  <c r="A983" i="66"/>
  <c r="B983" i="66"/>
  <c r="C983" i="66"/>
  <c r="D983" i="66"/>
  <c r="E983" i="66"/>
  <c r="F983" i="66"/>
  <c r="G983" i="66"/>
  <c r="H983" i="66"/>
  <c r="I983" i="66"/>
  <c r="J983" i="66"/>
  <c r="K983" i="66"/>
  <c r="L983" i="66"/>
  <c r="M983" i="66"/>
  <c r="N983" i="66"/>
  <c r="O983" i="66"/>
  <c r="P983" i="66"/>
  <c r="Q983" i="66"/>
  <c r="R983" i="66"/>
  <c r="S983" i="66"/>
  <c r="T983" i="66"/>
  <c r="U983" i="66"/>
  <c r="V983" i="66"/>
  <c r="W983" i="66"/>
  <c r="X983" i="66"/>
  <c r="Y983" i="66"/>
  <c r="Z983" i="66"/>
  <c r="A984" i="66"/>
  <c r="B984" i="66"/>
  <c r="C984" i="66"/>
  <c r="D984" i="66"/>
  <c r="E984" i="66"/>
  <c r="F984" i="66"/>
  <c r="G984" i="66"/>
  <c r="H984" i="66"/>
  <c r="I984" i="66"/>
  <c r="J984" i="66"/>
  <c r="K984" i="66"/>
  <c r="L984" i="66"/>
  <c r="M984" i="66"/>
  <c r="N984" i="66"/>
  <c r="O984" i="66"/>
  <c r="P984" i="66"/>
  <c r="Q984" i="66"/>
  <c r="R984" i="66"/>
  <c r="S984" i="66"/>
  <c r="T984" i="66"/>
  <c r="U984" i="66"/>
  <c r="V984" i="66"/>
  <c r="W984" i="66"/>
  <c r="X984" i="66"/>
  <c r="Y984" i="66"/>
  <c r="Z984" i="66"/>
  <c r="A985" i="66"/>
  <c r="B985" i="66"/>
  <c r="C985" i="66"/>
  <c r="D985" i="66"/>
  <c r="E985" i="66"/>
  <c r="F985" i="66"/>
  <c r="G985" i="66"/>
  <c r="I985" i="66"/>
  <c r="J985" i="66"/>
  <c r="K985" i="66"/>
  <c r="L985" i="66"/>
  <c r="M985" i="66"/>
  <c r="O985" i="66"/>
  <c r="Q985" i="66"/>
  <c r="T985" i="66"/>
  <c r="V985" i="66"/>
  <c r="W985" i="66"/>
  <c r="Z985" i="66"/>
  <c r="A986" i="66"/>
  <c r="B986" i="66"/>
  <c r="C986" i="66"/>
  <c r="D986" i="66"/>
  <c r="E986" i="66"/>
  <c r="F986" i="66"/>
  <c r="I986" i="66"/>
  <c r="J986" i="66"/>
  <c r="K986" i="66"/>
  <c r="L986" i="66"/>
  <c r="M986" i="66"/>
  <c r="O986" i="66"/>
  <c r="Q986" i="66"/>
  <c r="T986" i="66"/>
  <c r="V986" i="66"/>
  <c r="W986" i="66"/>
  <c r="Z986" i="66"/>
  <c r="A987" i="66"/>
  <c r="B987" i="66"/>
  <c r="C987" i="66"/>
  <c r="D987" i="66"/>
  <c r="E987" i="66"/>
  <c r="F987" i="66"/>
  <c r="G987" i="66"/>
  <c r="I987" i="66"/>
  <c r="J987" i="66"/>
  <c r="K987" i="66"/>
  <c r="L987" i="66"/>
  <c r="M987" i="66"/>
  <c r="O987" i="66"/>
  <c r="Q987" i="66"/>
  <c r="T987" i="66"/>
  <c r="V987" i="66"/>
  <c r="W987" i="66"/>
  <c r="Z987" i="66"/>
  <c r="A988" i="66"/>
  <c r="B988" i="66"/>
  <c r="C988" i="66"/>
  <c r="D988" i="66"/>
  <c r="E988" i="66"/>
  <c r="F988" i="66"/>
  <c r="I988" i="66"/>
  <c r="J988" i="66"/>
  <c r="K988" i="66"/>
  <c r="L988" i="66"/>
  <c r="M988" i="66"/>
  <c r="O988" i="66"/>
  <c r="Q988" i="66"/>
  <c r="T988" i="66"/>
  <c r="V988" i="66"/>
  <c r="W988" i="66"/>
  <c r="Z988" i="66"/>
  <c r="A989" i="66"/>
  <c r="B989" i="66"/>
  <c r="C989" i="66"/>
  <c r="D989" i="66"/>
  <c r="E989" i="66"/>
  <c r="F989" i="66"/>
  <c r="I989" i="66"/>
  <c r="J989" i="66"/>
  <c r="K989" i="66"/>
  <c r="L989" i="66"/>
  <c r="M989" i="66"/>
  <c r="O989" i="66"/>
  <c r="Q989" i="66"/>
  <c r="T989" i="66"/>
  <c r="V989" i="66"/>
  <c r="W989" i="66"/>
  <c r="Z989" i="66"/>
  <c r="A990" i="66"/>
  <c r="B990" i="66"/>
  <c r="C990" i="66"/>
  <c r="D990" i="66"/>
  <c r="E990" i="66"/>
  <c r="F990" i="66"/>
  <c r="I990" i="66"/>
  <c r="J990" i="66"/>
  <c r="K990" i="66"/>
  <c r="L990" i="66"/>
  <c r="M990" i="66"/>
  <c r="O990" i="66"/>
  <c r="Q990" i="66"/>
  <c r="T990" i="66"/>
  <c r="V990" i="66"/>
  <c r="W990" i="66"/>
  <c r="Z990" i="66"/>
  <c r="A991" i="66"/>
  <c r="B991" i="66"/>
  <c r="C991" i="66"/>
  <c r="D991" i="66"/>
  <c r="E991" i="66"/>
  <c r="F991" i="66"/>
  <c r="G991" i="66"/>
  <c r="H991" i="66"/>
  <c r="I991" i="66"/>
  <c r="J991" i="66"/>
  <c r="K991" i="66"/>
  <c r="L991" i="66"/>
  <c r="M991" i="66"/>
  <c r="N991" i="66"/>
  <c r="O991" i="66"/>
  <c r="P991" i="66"/>
  <c r="Q991" i="66"/>
  <c r="R991" i="66"/>
  <c r="S991" i="66"/>
  <c r="T991" i="66"/>
  <c r="U991" i="66"/>
  <c r="V991" i="66"/>
  <c r="W991" i="66"/>
  <c r="X991" i="66"/>
  <c r="Y991" i="66"/>
  <c r="Z991" i="66"/>
  <c r="A992" i="66"/>
  <c r="B992" i="66"/>
  <c r="C992" i="66"/>
  <c r="D992" i="66"/>
  <c r="E992" i="66"/>
  <c r="F992" i="66"/>
  <c r="G992" i="66"/>
  <c r="H992" i="66"/>
  <c r="I992" i="66"/>
  <c r="J992" i="66"/>
  <c r="K992" i="66"/>
  <c r="L992" i="66"/>
  <c r="M992" i="66"/>
  <c r="O992" i="66"/>
  <c r="A993" i="66"/>
  <c r="B993" i="66"/>
  <c r="C993" i="66"/>
  <c r="D993" i="66"/>
  <c r="E993" i="66"/>
  <c r="F993" i="66"/>
  <c r="G993" i="66"/>
  <c r="H993" i="66"/>
  <c r="I993" i="66"/>
  <c r="J993" i="66"/>
  <c r="K993" i="66"/>
  <c r="L993" i="66"/>
  <c r="M993" i="66"/>
  <c r="N993" i="66"/>
  <c r="O993" i="66"/>
  <c r="P993" i="66"/>
  <c r="Q993" i="66"/>
  <c r="R993" i="66"/>
  <c r="S993" i="66"/>
  <c r="T993" i="66"/>
  <c r="U993" i="66"/>
  <c r="V993" i="66"/>
  <c r="W993" i="66"/>
  <c r="X993" i="66"/>
  <c r="Y993" i="66"/>
  <c r="Z993" i="66"/>
  <c r="A994" i="66"/>
  <c r="B994" i="66"/>
  <c r="C994" i="66"/>
  <c r="D994" i="66"/>
  <c r="E994" i="66"/>
  <c r="F994" i="66"/>
  <c r="G994" i="66"/>
  <c r="H994" i="66"/>
  <c r="I994" i="66"/>
  <c r="J994" i="66"/>
  <c r="K994" i="66"/>
  <c r="L994" i="66"/>
  <c r="M994" i="66"/>
  <c r="N994" i="66"/>
  <c r="O994" i="66"/>
  <c r="P994" i="66"/>
  <c r="Q994" i="66"/>
  <c r="R994" i="66"/>
  <c r="S994" i="66"/>
  <c r="T994" i="66"/>
  <c r="U994" i="66"/>
  <c r="V994" i="66"/>
  <c r="W994" i="66"/>
  <c r="X994" i="66"/>
  <c r="Y994" i="66"/>
  <c r="Z994" i="66"/>
  <c r="A995" i="66"/>
  <c r="B995" i="66"/>
  <c r="C995" i="66"/>
  <c r="D995" i="66"/>
  <c r="E995" i="66"/>
  <c r="F995" i="66"/>
  <c r="G995" i="66"/>
  <c r="I995" i="66"/>
  <c r="J995" i="66"/>
  <c r="K995" i="66"/>
  <c r="L995" i="66"/>
  <c r="M995" i="66"/>
  <c r="O995" i="66"/>
  <c r="Q995" i="66"/>
  <c r="T995" i="66"/>
  <c r="V995" i="66"/>
  <c r="W995" i="66"/>
  <c r="Z995" i="66"/>
  <c r="A996" i="66"/>
  <c r="B996" i="66"/>
  <c r="C996" i="66"/>
  <c r="D996" i="66"/>
  <c r="E996" i="66"/>
  <c r="F996" i="66"/>
  <c r="I996" i="66"/>
  <c r="J996" i="66"/>
  <c r="K996" i="66"/>
  <c r="L996" i="66"/>
  <c r="M996" i="66"/>
  <c r="O996" i="66"/>
  <c r="Q996" i="66"/>
  <c r="T996" i="66"/>
  <c r="V996" i="66"/>
  <c r="W996" i="66"/>
  <c r="Z996" i="66"/>
  <c r="A997" i="66"/>
  <c r="B997" i="66"/>
  <c r="C997" i="66"/>
  <c r="D997" i="66"/>
  <c r="E997" i="66"/>
  <c r="F997" i="66"/>
  <c r="G997" i="66"/>
  <c r="I997" i="66"/>
  <c r="J997" i="66"/>
  <c r="K997" i="66"/>
  <c r="L997" i="66"/>
  <c r="M997" i="66"/>
  <c r="O997" i="66"/>
  <c r="Q997" i="66"/>
  <c r="T997" i="66"/>
  <c r="V997" i="66"/>
  <c r="W997" i="66"/>
  <c r="Z997" i="66"/>
  <c r="A998" i="66"/>
  <c r="B998" i="66"/>
  <c r="C998" i="66"/>
  <c r="D998" i="66"/>
  <c r="E998" i="66"/>
  <c r="F998" i="66"/>
  <c r="I998" i="66"/>
  <c r="J998" i="66"/>
  <c r="K998" i="66"/>
  <c r="L998" i="66"/>
  <c r="M998" i="66"/>
  <c r="O998" i="66"/>
  <c r="Q998" i="66"/>
  <c r="T998" i="66"/>
  <c r="V998" i="66"/>
  <c r="W998" i="66"/>
  <c r="Z998" i="66"/>
  <c r="A999" i="66"/>
  <c r="B999" i="66"/>
  <c r="C999" i="66"/>
  <c r="D999" i="66"/>
  <c r="E999" i="66"/>
  <c r="F999" i="66"/>
  <c r="I999" i="66"/>
  <c r="J999" i="66"/>
  <c r="K999" i="66"/>
  <c r="L999" i="66"/>
  <c r="M999" i="66"/>
  <c r="O999" i="66"/>
  <c r="Q999" i="66"/>
  <c r="T999" i="66"/>
  <c r="V999" i="66"/>
  <c r="W999" i="66"/>
  <c r="Z999" i="66"/>
  <c r="A1000" i="66"/>
  <c r="B1000" i="66"/>
  <c r="C1000" i="66"/>
  <c r="D1000" i="66"/>
  <c r="E1000" i="66"/>
  <c r="F1000" i="66"/>
  <c r="I1000" i="66"/>
  <c r="J1000" i="66"/>
  <c r="K1000" i="66"/>
  <c r="L1000" i="66"/>
  <c r="M1000" i="66"/>
  <c r="O1000" i="66"/>
  <c r="Q1000" i="66"/>
  <c r="T1000" i="66"/>
  <c r="V1000" i="66"/>
  <c r="W1000" i="66"/>
  <c r="Z1000" i="66"/>
  <c r="A1001" i="66"/>
  <c r="B1001" i="66"/>
  <c r="C1001" i="66"/>
  <c r="D1001" i="66"/>
  <c r="E1001" i="66"/>
  <c r="F1001" i="66"/>
  <c r="G1001" i="66"/>
  <c r="H1001" i="66"/>
  <c r="I1001" i="66"/>
  <c r="J1001" i="66"/>
  <c r="K1001" i="66"/>
  <c r="L1001" i="66"/>
  <c r="M1001" i="66"/>
  <c r="N1001" i="66"/>
  <c r="O1001" i="66"/>
  <c r="P1001" i="66"/>
  <c r="Q1001" i="66"/>
  <c r="R1001" i="66"/>
  <c r="S1001" i="66"/>
  <c r="T1001" i="66"/>
  <c r="U1001" i="66"/>
  <c r="V1001" i="66"/>
  <c r="W1001" i="66"/>
  <c r="X1001" i="66"/>
  <c r="Y1001" i="66"/>
  <c r="Z1001" i="66"/>
  <c r="A1002" i="66"/>
  <c r="B1002" i="66"/>
  <c r="C1002" i="66"/>
  <c r="D1002" i="66"/>
  <c r="E1002" i="66"/>
  <c r="F1002" i="66"/>
  <c r="G1002" i="66"/>
  <c r="H1002" i="66"/>
  <c r="I1002" i="66"/>
  <c r="J1002" i="66"/>
  <c r="K1002" i="66"/>
  <c r="L1002" i="66"/>
  <c r="M1002" i="66"/>
  <c r="O1002" i="66"/>
  <c r="A1003" i="66"/>
  <c r="B1003" i="66"/>
  <c r="C1003" i="66"/>
  <c r="D1003" i="66"/>
  <c r="E1003" i="66"/>
  <c r="F1003" i="66"/>
  <c r="G1003" i="66"/>
  <c r="H1003" i="66"/>
  <c r="I1003" i="66"/>
  <c r="J1003" i="66"/>
  <c r="K1003" i="66"/>
  <c r="L1003" i="66"/>
  <c r="M1003" i="66"/>
  <c r="N1003" i="66"/>
  <c r="O1003" i="66"/>
  <c r="P1003" i="66"/>
  <c r="Q1003" i="66"/>
  <c r="R1003" i="66"/>
  <c r="S1003" i="66"/>
  <c r="T1003" i="66"/>
  <c r="U1003" i="66"/>
  <c r="V1003" i="66"/>
  <c r="W1003" i="66"/>
  <c r="X1003" i="66"/>
  <c r="Y1003" i="66"/>
  <c r="Z1003" i="66"/>
  <c r="A1004" i="66"/>
  <c r="B1004" i="66"/>
  <c r="C1004" i="66"/>
  <c r="D1004" i="66"/>
  <c r="E1004" i="66"/>
  <c r="F1004" i="66"/>
  <c r="G1004" i="66"/>
  <c r="H1004" i="66"/>
  <c r="I1004" i="66"/>
  <c r="J1004" i="66"/>
  <c r="K1004" i="66"/>
  <c r="L1004" i="66"/>
  <c r="M1004" i="66"/>
  <c r="N1004" i="66"/>
  <c r="O1004" i="66"/>
  <c r="P1004" i="66"/>
  <c r="Q1004" i="66"/>
  <c r="R1004" i="66"/>
  <c r="S1004" i="66"/>
  <c r="T1004" i="66"/>
  <c r="U1004" i="66"/>
  <c r="V1004" i="66"/>
  <c r="W1004" i="66"/>
  <c r="X1004" i="66"/>
  <c r="Y1004" i="66"/>
  <c r="Z1004" i="66"/>
  <c r="A1005" i="66"/>
  <c r="B1005" i="66"/>
  <c r="C1005" i="66"/>
  <c r="D1005" i="66"/>
  <c r="E1005" i="66"/>
  <c r="F1005" i="66"/>
  <c r="G1005" i="66"/>
  <c r="I1005" i="66"/>
  <c r="J1005" i="66"/>
  <c r="K1005" i="66"/>
  <c r="L1005" i="66"/>
  <c r="M1005" i="66"/>
  <c r="O1005" i="66"/>
  <c r="Q1005" i="66"/>
  <c r="T1005" i="66"/>
  <c r="V1005" i="66"/>
  <c r="W1005" i="66"/>
  <c r="Z1005" i="66"/>
  <c r="A1006" i="66"/>
  <c r="B1006" i="66"/>
  <c r="C1006" i="66"/>
  <c r="D1006" i="66"/>
  <c r="E1006" i="66"/>
  <c r="F1006" i="66"/>
  <c r="I1006" i="66"/>
  <c r="J1006" i="66"/>
  <c r="K1006" i="66"/>
  <c r="L1006" i="66"/>
  <c r="M1006" i="66"/>
  <c r="O1006" i="66"/>
  <c r="Q1006" i="66"/>
  <c r="T1006" i="66"/>
  <c r="V1006" i="66"/>
  <c r="W1006" i="66"/>
  <c r="Z1006" i="66"/>
  <c r="A1007" i="66"/>
  <c r="B1007" i="66"/>
  <c r="C1007" i="66"/>
  <c r="D1007" i="66"/>
  <c r="E1007" i="66"/>
  <c r="F1007" i="66"/>
  <c r="G1007" i="66"/>
  <c r="I1007" i="66"/>
  <c r="J1007" i="66"/>
  <c r="K1007" i="66"/>
  <c r="L1007" i="66"/>
  <c r="M1007" i="66"/>
  <c r="O1007" i="66"/>
  <c r="Q1007" i="66"/>
  <c r="T1007" i="66"/>
  <c r="V1007" i="66"/>
  <c r="W1007" i="66"/>
  <c r="Z1007" i="66"/>
  <c r="A1008" i="66"/>
  <c r="B1008" i="66"/>
  <c r="C1008" i="66"/>
  <c r="D1008" i="66"/>
  <c r="E1008" i="66"/>
  <c r="F1008" i="66"/>
  <c r="I1008" i="66"/>
  <c r="J1008" i="66"/>
  <c r="K1008" i="66"/>
  <c r="L1008" i="66"/>
  <c r="M1008" i="66"/>
  <c r="O1008" i="66"/>
  <c r="Q1008" i="66"/>
  <c r="T1008" i="66"/>
  <c r="V1008" i="66"/>
  <c r="W1008" i="66"/>
  <c r="Z1008" i="66"/>
  <c r="A1009" i="66"/>
  <c r="B1009" i="66"/>
  <c r="C1009" i="66"/>
  <c r="D1009" i="66"/>
  <c r="E1009" i="66"/>
  <c r="F1009" i="66"/>
  <c r="I1009" i="66"/>
  <c r="J1009" i="66"/>
  <c r="K1009" i="66"/>
  <c r="L1009" i="66"/>
  <c r="M1009" i="66"/>
  <c r="O1009" i="66"/>
  <c r="Q1009" i="66"/>
  <c r="T1009" i="66"/>
  <c r="V1009" i="66"/>
  <c r="W1009" i="66"/>
  <c r="Z1009" i="66"/>
  <c r="A1010" i="66"/>
  <c r="B1010" i="66"/>
  <c r="C1010" i="66"/>
  <c r="D1010" i="66"/>
  <c r="E1010" i="66"/>
  <c r="F1010" i="66"/>
  <c r="I1010" i="66"/>
  <c r="J1010" i="66"/>
  <c r="K1010" i="66"/>
  <c r="L1010" i="66"/>
  <c r="M1010" i="66"/>
  <c r="O1010" i="66"/>
  <c r="Q1010" i="66"/>
  <c r="T1010" i="66"/>
  <c r="V1010" i="66"/>
  <c r="W1010" i="66"/>
  <c r="Z1010" i="66"/>
  <c r="A1011" i="66"/>
  <c r="B1011" i="66"/>
  <c r="C1011" i="66"/>
  <c r="D1011" i="66"/>
  <c r="E1011" i="66"/>
  <c r="F1011" i="66"/>
  <c r="G1011" i="66"/>
  <c r="H1011" i="66"/>
  <c r="I1011" i="66"/>
  <c r="J1011" i="66"/>
  <c r="K1011" i="66"/>
  <c r="L1011" i="66"/>
  <c r="M1011" i="66"/>
  <c r="N1011" i="66"/>
  <c r="O1011" i="66"/>
  <c r="P1011" i="66"/>
  <c r="Q1011" i="66"/>
  <c r="R1011" i="66"/>
  <c r="S1011" i="66"/>
  <c r="T1011" i="66"/>
  <c r="U1011" i="66"/>
  <c r="V1011" i="66"/>
  <c r="W1011" i="66"/>
  <c r="X1011" i="66"/>
  <c r="Y1011" i="66"/>
  <c r="Z1011" i="66"/>
  <c r="A1012" i="66"/>
  <c r="B1012" i="66"/>
  <c r="C1012" i="66"/>
  <c r="D1012" i="66"/>
  <c r="E1012" i="66"/>
  <c r="F1012" i="66"/>
  <c r="G1012" i="66"/>
  <c r="H1012" i="66"/>
  <c r="I1012" i="66"/>
  <c r="J1012" i="66"/>
  <c r="K1012" i="66"/>
  <c r="L1012" i="66"/>
  <c r="M1012" i="66"/>
  <c r="O1012" i="66"/>
  <c r="A1013" i="66"/>
  <c r="B1013" i="66"/>
  <c r="C1013" i="66"/>
  <c r="D1013" i="66"/>
  <c r="E1013" i="66"/>
  <c r="F1013" i="66"/>
  <c r="G1013" i="66"/>
  <c r="H1013" i="66"/>
  <c r="I1013" i="66"/>
  <c r="J1013" i="66"/>
  <c r="K1013" i="66"/>
  <c r="L1013" i="66"/>
  <c r="M1013" i="66"/>
  <c r="N1013" i="66"/>
  <c r="O1013" i="66"/>
  <c r="P1013" i="66"/>
  <c r="Q1013" i="66"/>
  <c r="R1013" i="66"/>
  <c r="S1013" i="66"/>
  <c r="T1013" i="66"/>
  <c r="U1013" i="66"/>
  <c r="V1013" i="66"/>
  <c r="W1013" i="66"/>
  <c r="X1013" i="66"/>
  <c r="Y1013" i="66"/>
  <c r="Z1013" i="66"/>
  <c r="A1014" i="66"/>
  <c r="B1014" i="66"/>
  <c r="C1014" i="66"/>
  <c r="D1014" i="66"/>
  <c r="E1014" i="66"/>
  <c r="F1014" i="66"/>
  <c r="G1014" i="66"/>
  <c r="H1014" i="66"/>
  <c r="I1014" i="66"/>
  <c r="J1014" i="66"/>
  <c r="K1014" i="66"/>
  <c r="L1014" i="66"/>
  <c r="M1014" i="66"/>
  <c r="N1014" i="66"/>
  <c r="O1014" i="66"/>
  <c r="P1014" i="66"/>
  <c r="Q1014" i="66"/>
  <c r="R1014" i="66"/>
  <c r="S1014" i="66"/>
  <c r="T1014" i="66"/>
  <c r="U1014" i="66"/>
  <c r="V1014" i="66"/>
  <c r="W1014" i="66"/>
  <c r="X1014" i="66"/>
  <c r="Y1014" i="66"/>
  <c r="Z1014" i="66"/>
  <c r="A1015" i="66"/>
  <c r="B1015" i="66"/>
  <c r="C1015" i="66"/>
  <c r="D1015" i="66"/>
  <c r="E1015" i="66"/>
  <c r="F1015" i="66"/>
  <c r="G1015" i="66"/>
  <c r="I1015" i="66"/>
  <c r="J1015" i="66"/>
  <c r="K1015" i="66"/>
  <c r="L1015" i="66"/>
  <c r="M1015" i="66"/>
  <c r="O1015" i="66"/>
  <c r="Q1015" i="66"/>
  <c r="T1015" i="66"/>
  <c r="V1015" i="66"/>
  <c r="W1015" i="66"/>
  <c r="Z1015" i="66"/>
  <c r="A1016" i="66"/>
  <c r="B1016" i="66"/>
  <c r="C1016" i="66"/>
  <c r="D1016" i="66"/>
  <c r="E1016" i="66"/>
  <c r="F1016" i="66"/>
  <c r="I1016" i="66"/>
  <c r="J1016" i="66"/>
  <c r="K1016" i="66"/>
  <c r="L1016" i="66"/>
  <c r="M1016" i="66"/>
  <c r="O1016" i="66"/>
  <c r="Q1016" i="66"/>
  <c r="T1016" i="66"/>
  <c r="V1016" i="66"/>
  <c r="W1016" i="66"/>
  <c r="Z1016" i="66"/>
  <c r="A1017" i="66"/>
  <c r="B1017" i="66"/>
  <c r="C1017" i="66"/>
  <c r="D1017" i="66"/>
  <c r="E1017" i="66"/>
  <c r="F1017" i="66"/>
  <c r="G1017" i="66"/>
  <c r="I1017" i="66"/>
  <c r="J1017" i="66"/>
  <c r="K1017" i="66"/>
  <c r="L1017" i="66"/>
  <c r="M1017" i="66"/>
  <c r="O1017" i="66"/>
  <c r="Q1017" i="66"/>
  <c r="T1017" i="66"/>
  <c r="V1017" i="66"/>
  <c r="W1017" i="66"/>
  <c r="Z1017" i="66"/>
  <c r="A1018" i="66"/>
  <c r="B1018" i="66"/>
  <c r="C1018" i="66"/>
  <c r="D1018" i="66"/>
  <c r="E1018" i="66"/>
  <c r="F1018" i="66"/>
  <c r="I1018" i="66"/>
  <c r="J1018" i="66"/>
  <c r="K1018" i="66"/>
  <c r="L1018" i="66"/>
  <c r="M1018" i="66"/>
  <c r="O1018" i="66"/>
  <c r="Q1018" i="66"/>
  <c r="T1018" i="66"/>
  <c r="V1018" i="66"/>
  <c r="W1018" i="66"/>
  <c r="Z1018" i="66"/>
  <c r="A1019" i="66"/>
  <c r="B1019" i="66"/>
  <c r="C1019" i="66"/>
  <c r="D1019" i="66"/>
  <c r="E1019" i="66"/>
  <c r="F1019" i="66"/>
  <c r="I1019" i="66"/>
  <c r="J1019" i="66"/>
  <c r="K1019" i="66"/>
  <c r="L1019" i="66"/>
  <c r="M1019" i="66"/>
  <c r="O1019" i="66"/>
  <c r="Q1019" i="66"/>
  <c r="T1019" i="66"/>
  <c r="V1019" i="66"/>
  <c r="W1019" i="66"/>
  <c r="Z1019" i="66"/>
  <c r="A1020" i="66"/>
  <c r="B1020" i="66"/>
  <c r="C1020" i="66"/>
  <c r="D1020" i="66"/>
  <c r="E1020" i="66"/>
  <c r="F1020" i="66"/>
  <c r="I1020" i="66"/>
  <c r="J1020" i="66"/>
  <c r="K1020" i="66"/>
  <c r="L1020" i="66"/>
  <c r="M1020" i="66"/>
  <c r="O1020" i="66"/>
  <c r="Q1020" i="66"/>
  <c r="T1020" i="66"/>
  <c r="V1020" i="66"/>
  <c r="W1020" i="66"/>
  <c r="Z1020" i="66"/>
  <c r="A1021" i="66"/>
  <c r="B1021" i="66"/>
  <c r="C1021" i="66"/>
  <c r="D1021" i="66"/>
  <c r="E1021" i="66"/>
  <c r="F1021" i="66"/>
  <c r="G1021" i="66"/>
  <c r="H1021" i="66"/>
  <c r="I1021" i="66"/>
  <c r="J1021" i="66"/>
  <c r="K1021" i="66"/>
  <c r="L1021" i="66"/>
  <c r="M1021" i="66"/>
  <c r="N1021" i="66"/>
  <c r="O1021" i="66"/>
  <c r="P1021" i="66"/>
  <c r="Q1021" i="66"/>
  <c r="R1021" i="66"/>
  <c r="S1021" i="66"/>
  <c r="T1021" i="66"/>
  <c r="U1021" i="66"/>
  <c r="V1021" i="66"/>
  <c r="W1021" i="66"/>
  <c r="X1021" i="66"/>
  <c r="Y1021" i="66"/>
  <c r="Z1021" i="66"/>
  <c r="A1022" i="66"/>
  <c r="B1022" i="66"/>
  <c r="C1022" i="66"/>
  <c r="D1022" i="66"/>
  <c r="E1022" i="66"/>
  <c r="F1022" i="66"/>
  <c r="G1022" i="66"/>
  <c r="H1022" i="66"/>
  <c r="I1022" i="66"/>
  <c r="J1022" i="66"/>
  <c r="K1022" i="66"/>
  <c r="L1022" i="66"/>
  <c r="M1022" i="66"/>
  <c r="O1022" i="66"/>
  <c r="A1023" i="66"/>
  <c r="B1023" i="66"/>
  <c r="C1023" i="66"/>
  <c r="D1023" i="66"/>
  <c r="E1023" i="66"/>
  <c r="F1023" i="66"/>
  <c r="G1023" i="66"/>
  <c r="H1023" i="66"/>
  <c r="I1023" i="66"/>
  <c r="J1023" i="66"/>
  <c r="K1023" i="66"/>
  <c r="L1023" i="66"/>
  <c r="M1023" i="66"/>
  <c r="N1023" i="66"/>
  <c r="O1023" i="66"/>
  <c r="P1023" i="66"/>
  <c r="Q1023" i="66"/>
  <c r="R1023" i="66"/>
  <c r="S1023" i="66"/>
  <c r="T1023" i="66"/>
  <c r="U1023" i="66"/>
  <c r="V1023" i="66"/>
  <c r="W1023" i="66"/>
  <c r="X1023" i="66"/>
  <c r="Y1023" i="66"/>
  <c r="Z1023" i="66"/>
  <c r="A1024" i="66"/>
  <c r="B1024" i="66"/>
  <c r="C1024" i="66"/>
  <c r="D1024" i="66"/>
  <c r="E1024" i="66"/>
  <c r="F1024" i="66"/>
  <c r="G1024" i="66"/>
  <c r="H1024" i="66"/>
  <c r="I1024" i="66"/>
  <c r="J1024" i="66"/>
  <c r="K1024" i="66"/>
  <c r="L1024" i="66"/>
  <c r="M1024" i="66"/>
  <c r="N1024" i="66"/>
  <c r="O1024" i="66"/>
  <c r="P1024" i="66"/>
  <c r="Q1024" i="66"/>
  <c r="R1024" i="66"/>
  <c r="S1024" i="66"/>
  <c r="T1024" i="66"/>
  <c r="U1024" i="66"/>
  <c r="V1024" i="66"/>
  <c r="W1024" i="66"/>
  <c r="X1024" i="66"/>
  <c r="Y1024" i="66"/>
  <c r="Z1024" i="66"/>
  <c r="A1025" i="66"/>
  <c r="B1025" i="66"/>
  <c r="C1025" i="66"/>
  <c r="D1025" i="66"/>
  <c r="E1025" i="66"/>
  <c r="F1025" i="66"/>
  <c r="G1025" i="66"/>
  <c r="I1025" i="66"/>
  <c r="J1025" i="66"/>
  <c r="K1025" i="66"/>
  <c r="L1025" i="66"/>
  <c r="M1025" i="66"/>
  <c r="O1025" i="66"/>
  <c r="Q1025" i="66"/>
  <c r="T1025" i="66"/>
  <c r="V1025" i="66"/>
  <c r="W1025" i="66"/>
  <c r="Z1025" i="66"/>
  <c r="A1026" i="66"/>
  <c r="B1026" i="66"/>
  <c r="C1026" i="66"/>
  <c r="D1026" i="66"/>
  <c r="E1026" i="66"/>
  <c r="F1026" i="66"/>
  <c r="I1026" i="66"/>
  <c r="J1026" i="66"/>
  <c r="K1026" i="66"/>
  <c r="L1026" i="66"/>
  <c r="M1026" i="66"/>
  <c r="O1026" i="66"/>
  <c r="Q1026" i="66"/>
  <c r="T1026" i="66"/>
  <c r="V1026" i="66"/>
  <c r="W1026" i="66"/>
  <c r="Z1026" i="66"/>
  <c r="A1027" i="66"/>
  <c r="B1027" i="66"/>
  <c r="C1027" i="66"/>
  <c r="D1027" i="66"/>
  <c r="E1027" i="66"/>
  <c r="F1027" i="66"/>
  <c r="G1027" i="66"/>
  <c r="I1027" i="66"/>
  <c r="J1027" i="66"/>
  <c r="K1027" i="66"/>
  <c r="L1027" i="66"/>
  <c r="M1027" i="66"/>
  <c r="O1027" i="66"/>
  <c r="Q1027" i="66"/>
  <c r="T1027" i="66"/>
  <c r="V1027" i="66"/>
  <c r="W1027" i="66"/>
  <c r="Z1027" i="66"/>
  <c r="A1028" i="66"/>
  <c r="B1028" i="66"/>
  <c r="C1028" i="66"/>
  <c r="D1028" i="66"/>
  <c r="E1028" i="66"/>
  <c r="F1028" i="66"/>
  <c r="I1028" i="66"/>
  <c r="J1028" i="66"/>
  <c r="K1028" i="66"/>
  <c r="L1028" i="66"/>
  <c r="M1028" i="66"/>
  <c r="O1028" i="66"/>
  <c r="Q1028" i="66"/>
  <c r="T1028" i="66"/>
  <c r="V1028" i="66"/>
  <c r="W1028" i="66"/>
  <c r="Z1028" i="66"/>
  <c r="A1029" i="66"/>
  <c r="B1029" i="66"/>
  <c r="C1029" i="66"/>
  <c r="D1029" i="66"/>
  <c r="E1029" i="66"/>
  <c r="F1029" i="66"/>
  <c r="I1029" i="66"/>
  <c r="J1029" i="66"/>
  <c r="K1029" i="66"/>
  <c r="L1029" i="66"/>
  <c r="M1029" i="66"/>
  <c r="O1029" i="66"/>
  <c r="Q1029" i="66"/>
  <c r="T1029" i="66"/>
  <c r="V1029" i="66"/>
  <c r="W1029" i="66"/>
  <c r="Z1029" i="66"/>
  <c r="A1030" i="66"/>
  <c r="B1030" i="66"/>
  <c r="C1030" i="66"/>
  <c r="D1030" i="66"/>
  <c r="E1030" i="66"/>
  <c r="F1030" i="66"/>
  <c r="I1030" i="66"/>
  <c r="J1030" i="66"/>
  <c r="K1030" i="66"/>
  <c r="L1030" i="66"/>
  <c r="M1030" i="66"/>
  <c r="O1030" i="66"/>
  <c r="Q1030" i="66"/>
  <c r="T1030" i="66"/>
  <c r="V1030" i="66"/>
  <c r="W1030" i="66"/>
  <c r="Z1030" i="66"/>
  <c r="A1031" i="66"/>
  <c r="B1031" i="66"/>
  <c r="C1031" i="66"/>
  <c r="D1031" i="66"/>
  <c r="E1031" i="66"/>
  <c r="F1031" i="66"/>
  <c r="G1031" i="66"/>
  <c r="H1031" i="66"/>
  <c r="I1031" i="66"/>
  <c r="J1031" i="66"/>
  <c r="K1031" i="66"/>
  <c r="L1031" i="66"/>
  <c r="M1031" i="66"/>
  <c r="N1031" i="66"/>
  <c r="O1031" i="66"/>
  <c r="P1031" i="66"/>
  <c r="Q1031" i="66"/>
  <c r="R1031" i="66"/>
  <c r="S1031" i="66"/>
  <c r="T1031" i="66"/>
  <c r="U1031" i="66"/>
  <c r="V1031" i="66"/>
  <c r="W1031" i="66"/>
  <c r="X1031" i="66"/>
  <c r="Y1031" i="66"/>
  <c r="Z1031" i="66"/>
  <c r="A1032" i="66"/>
  <c r="B1032" i="66"/>
  <c r="C1032" i="66"/>
  <c r="D1032" i="66"/>
  <c r="E1032" i="66"/>
  <c r="F1032" i="66"/>
  <c r="G1032" i="66"/>
  <c r="H1032" i="66"/>
  <c r="I1032" i="66"/>
  <c r="J1032" i="66"/>
  <c r="K1032" i="66"/>
  <c r="L1032" i="66"/>
  <c r="M1032" i="66"/>
  <c r="O1032" i="66"/>
  <c r="A1033" i="66"/>
  <c r="B1033" i="66"/>
  <c r="C1033" i="66"/>
  <c r="D1033" i="66"/>
  <c r="E1033" i="66"/>
  <c r="F1033" i="66"/>
  <c r="G1033" i="66"/>
  <c r="H1033" i="66"/>
  <c r="I1033" i="66"/>
  <c r="J1033" i="66"/>
  <c r="K1033" i="66"/>
  <c r="L1033" i="66"/>
  <c r="M1033" i="66"/>
  <c r="N1033" i="66"/>
  <c r="O1033" i="66"/>
  <c r="P1033" i="66"/>
  <c r="Q1033" i="66"/>
  <c r="R1033" i="66"/>
  <c r="S1033" i="66"/>
  <c r="T1033" i="66"/>
  <c r="U1033" i="66"/>
  <c r="V1033" i="66"/>
  <c r="W1033" i="66"/>
  <c r="X1033" i="66"/>
  <c r="Y1033" i="66"/>
  <c r="Z1033" i="66"/>
  <c r="A1034" i="66"/>
  <c r="B1034" i="66"/>
  <c r="C1034" i="66"/>
  <c r="D1034" i="66"/>
  <c r="E1034" i="66"/>
  <c r="F1034" i="66"/>
  <c r="G1034" i="66"/>
  <c r="H1034" i="66"/>
  <c r="I1034" i="66"/>
  <c r="J1034" i="66"/>
  <c r="K1034" i="66"/>
  <c r="L1034" i="66"/>
  <c r="M1034" i="66"/>
  <c r="N1034" i="66"/>
  <c r="O1034" i="66"/>
  <c r="P1034" i="66"/>
  <c r="Q1034" i="66"/>
  <c r="R1034" i="66"/>
  <c r="S1034" i="66"/>
  <c r="T1034" i="66"/>
  <c r="U1034" i="66"/>
  <c r="V1034" i="66"/>
  <c r="W1034" i="66"/>
  <c r="X1034" i="66"/>
  <c r="Y1034" i="66"/>
  <c r="Z1034" i="66"/>
  <c r="A1035" i="66"/>
  <c r="B1035" i="66"/>
  <c r="C1035" i="66"/>
  <c r="D1035" i="66"/>
  <c r="E1035" i="66"/>
  <c r="F1035" i="66"/>
  <c r="G1035" i="66"/>
  <c r="I1035" i="66"/>
  <c r="J1035" i="66"/>
  <c r="K1035" i="66"/>
  <c r="L1035" i="66"/>
  <c r="M1035" i="66"/>
  <c r="O1035" i="66"/>
  <c r="Q1035" i="66"/>
  <c r="T1035" i="66"/>
  <c r="V1035" i="66"/>
  <c r="W1035" i="66"/>
  <c r="Z1035" i="66"/>
  <c r="A1036" i="66"/>
  <c r="B1036" i="66"/>
  <c r="C1036" i="66"/>
  <c r="D1036" i="66"/>
  <c r="E1036" i="66"/>
  <c r="F1036" i="66"/>
  <c r="I1036" i="66"/>
  <c r="J1036" i="66"/>
  <c r="K1036" i="66"/>
  <c r="L1036" i="66"/>
  <c r="M1036" i="66"/>
  <c r="O1036" i="66"/>
  <c r="Q1036" i="66"/>
  <c r="T1036" i="66"/>
  <c r="V1036" i="66"/>
  <c r="W1036" i="66"/>
  <c r="Z1036" i="66"/>
  <c r="A1037" i="66"/>
  <c r="B1037" i="66"/>
  <c r="C1037" i="66"/>
  <c r="D1037" i="66"/>
  <c r="E1037" i="66"/>
  <c r="F1037" i="66"/>
  <c r="G1037" i="66"/>
  <c r="I1037" i="66"/>
  <c r="J1037" i="66"/>
  <c r="K1037" i="66"/>
  <c r="L1037" i="66"/>
  <c r="M1037" i="66"/>
  <c r="O1037" i="66"/>
  <c r="Q1037" i="66"/>
  <c r="T1037" i="66"/>
  <c r="V1037" i="66"/>
  <c r="W1037" i="66"/>
  <c r="Z1037" i="66"/>
  <c r="A1038" i="66"/>
  <c r="B1038" i="66"/>
  <c r="C1038" i="66"/>
  <c r="D1038" i="66"/>
  <c r="E1038" i="66"/>
  <c r="F1038" i="66"/>
  <c r="I1038" i="66"/>
  <c r="J1038" i="66"/>
  <c r="K1038" i="66"/>
  <c r="L1038" i="66"/>
  <c r="M1038" i="66"/>
  <c r="O1038" i="66"/>
  <c r="Q1038" i="66"/>
  <c r="T1038" i="66"/>
  <c r="V1038" i="66"/>
  <c r="W1038" i="66"/>
  <c r="Z1038" i="66"/>
  <c r="A1039" i="66"/>
  <c r="B1039" i="66"/>
  <c r="C1039" i="66"/>
  <c r="D1039" i="66"/>
  <c r="E1039" i="66"/>
  <c r="F1039" i="66"/>
  <c r="I1039" i="66"/>
  <c r="J1039" i="66"/>
  <c r="K1039" i="66"/>
  <c r="L1039" i="66"/>
  <c r="M1039" i="66"/>
  <c r="O1039" i="66"/>
  <c r="Q1039" i="66"/>
  <c r="T1039" i="66"/>
  <c r="V1039" i="66"/>
  <c r="W1039" i="66"/>
  <c r="Z1039" i="66"/>
  <c r="A1040" i="66"/>
  <c r="B1040" i="66"/>
  <c r="C1040" i="66"/>
  <c r="D1040" i="66"/>
  <c r="E1040" i="66"/>
  <c r="F1040" i="66"/>
  <c r="I1040" i="66"/>
  <c r="J1040" i="66"/>
  <c r="K1040" i="66"/>
  <c r="L1040" i="66"/>
  <c r="M1040" i="66"/>
  <c r="O1040" i="66"/>
  <c r="Q1040" i="66"/>
  <c r="T1040" i="66"/>
  <c r="V1040" i="66"/>
  <c r="W1040" i="66"/>
  <c r="Z1040" i="66"/>
  <c r="A1041" i="66"/>
  <c r="B1041" i="66"/>
  <c r="C1041" i="66"/>
  <c r="D1041" i="66"/>
  <c r="E1041" i="66"/>
  <c r="F1041" i="66"/>
  <c r="G1041" i="66"/>
  <c r="H1041" i="66"/>
  <c r="I1041" i="66"/>
  <c r="J1041" i="66"/>
  <c r="K1041" i="66"/>
  <c r="L1041" i="66"/>
  <c r="M1041" i="66"/>
  <c r="N1041" i="66"/>
  <c r="O1041" i="66"/>
  <c r="P1041" i="66"/>
  <c r="Q1041" i="66"/>
  <c r="R1041" i="66"/>
  <c r="S1041" i="66"/>
  <c r="T1041" i="66"/>
  <c r="U1041" i="66"/>
  <c r="V1041" i="66"/>
  <c r="W1041" i="66"/>
  <c r="X1041" i="66"/>
  <c r="Y1041" i="66"/>
  <c r="Z1041" i="66"/>
  <c r="A1042" i="66"/>
  <c r="B1042" i="66"/>
  <c r="C1042" i="66"/>
  <c r="D1042" i="66"/>
  <c r="E1042" i="66"/>
  <c r="F1042" i="66"/>
  <c r="G1042" i="66"/>
  <c r="H1042" i="66"/>
  <c r="I1042" i="66"/>
  <c r="J1042" i="66"/>
  <c r="K1042" i="66"/>
  <c r="L1042" i="66"/>
  <c r="M1042" i="66"/>
  <c r="O1042" i="66"/>
  <c r="A1043" i="66"/>
  <c r="B1043" i="66"/>
  <c r="C1043" i="66"/>
  <c r="D1043" i="66"/>
  <c r="E1043" i="66"/>
  <c r="F1043" i="66"/>
  <c r="G1043" i="66"/>
  <c r="H1043" i="66"/>
  <c r="I1043" i="66"/>
  <c r="J1043" i="66"/>
  <c r="K1043" i="66"/>
  <c r="L1043" i="66"/>
  <c r="M1043" i="66"/>
  <c r="N1043" i="66"/>
  <c r="O1043" i="66"/>
  <c r="P1043" i="66"/>
  <c r="Q1043" i="66"/>
  <c r="R1043" i="66"/>
  <c r="S1043" i="66"/>
  <c r="T1043" i="66"/>
  <c r="U1043" i="66"/>
  <c r="V1043" i="66"/>
  <c r="W1043" i="66"/>
  <c r="X1043" i="66"/>
  <c r="Y1043" i="66"/>
  <c r="Z1043" i="66"/>
  <c r="A1044" i="66"/>
  <c r="B1044" i="66"/>
  <c r="C1044" i="66"/>
  <c r="D1044" i="66"/>
  <c r="E1044" i="66"/>
  <c r="F1044" i="66"/>
  <c r="G1044" i="66"/>
  <c r="H1044" i="66"/>
  <c r="I1044" i="66"/>
  <c r="J1044" i="66"/>
  <c r="K1044" i="66"/>
  <c r="L1044" i="66"/>
  <c r="M1044" i="66"/>
  <c r="N1044" i="66"/>
  <c r="O1044" i="66"/>
  <c r="P1044" i="66"/>
  <c r="Q1044" i="66"/>
  <c r="R1044" i="66"/>
  <c r="S1044" i="66"/>
  <c r="T1044" i="66"/>
  <c r="U1044" i="66"/>
  <c r="V1044" i="66"/>
  <c r="W1044" i="66"/>
  <c r="X1044" i="66"/>
  <c r="Y1044" i="66"/>
  <c r="Z1044" i="66"/>
  <c r="A1045" i="66"/>
  <c r="B1045" i="66"/>
  <c r="C1045" i="66"/>
  <c r="D1045" i="66"/>
  <c r="E1045" i="66"/>
  <c r="F1045" i="66"/>
  <c r="G1045" i="66"/>
  <c r="I1045" i="66"/>
  <c r="J1045" i="66"/>
  <c r="K1045" i="66"/>
  <c r="L1045" i="66"/>
  <c r="M1045" i="66"/>
  <c r="O1045" i="66"/>
  <c r="Q1045" i="66"/>
  <c r="T1045" i="66"/>
  <c r="V1045" i="66"/>
  <c r="W1045" i="66"/>
  <c r="Z1045" i="66"/>
  <c r="A1046" i="66"/>
  <c r="B1046" i="66"/>
  <c r="C1046" i="66"/>
  <c r="D1046" i="66"/>
  <c r="E1046" i="66"/>
  <c r="F1046" i="66"/>
  <c r="I1046" i="66"/>
  <c r="J1046" i="66"/>
  <c r="K1046" i="66"/>
  <c r="L1046" i="66"/>
  <c r="M1046" i="66"/>
  <c r="O1046" i="66"/>
  <c r="Q1046" i="66"/>
  <c r="T1046" i="66"/>
  <c r="V1046" i="66"/>
  <c r="W1046" i="66"/>
  <c r="Z1046" i="66"/>
  <c r="A1047" i="66"/>
  <c r="B1047" i="66"/>
  <c r="C1047" i="66"/>
  <c r="D1047" i="66"/>
  <c r="E1047" i="66"/>
  <c r="F1047" i="66"/>
  <c r="G1047" i="66"/>
  <c r="I1047" i="66"/>
  <c r="J1047" i="66"/>
  <c r="K1047" i="66"/>
  <c r="L1047" i="66"/>
  <c r="M1047" i="66"/>
  <c r="O1047" i="66"/>
  <c r="Q1047" i="66"/>
  <c r="T1047" i="66"/>
  <c r="V1047" i="66"/>
  <c r="W1047" i="66"/>
  <c r="Z1047" i="66"/>
  <c r="A1048" i="66"/>
  <c r="B1048" i="66"/>
  <c r="C1048" i="66"/>
  <c r="D1048" i="66"/>
  <c r="E1048" i="66"/>
  <c r="F1048" i="66"/>
  <c r="I1048" i="66"/>
  <c r="J1048" i="66"/>
  <c r="K1048" i="66"/>
  <c r="L1048" i="66"/>
  <c r="M1048" i="66"/>
  <c r="O1048" i="66"/>
  <c r="Q1048" i="66"/>
  <c r="T1048" i="66"/>
  <c r="V1048" i="66"/>
  <c r="W1048" i="66"/>
  <c r="Z1048" i="66"/>
  <c r="A1049" i="66"/>
  <c r="B1049" i="66"/>
  <c r="C1049" i="66"/>
  <c r="D1049" i="66"/>
  <c r="E1049" i="66"/>
  <c r="F1049" i="66"/>
  <c r="I1049" i="66"/>
  <c r="J1049" i="66"/>
  <c r="K1049" i="66"/>
  <c r="L1049" i="66"/>
  <c r="M1049" i="66"/>
  <c r="O1049" i="66"/>
  <c r="Q1049" i="66"/>
  <c r="T1049" i="66"/>
  <c r="V1049" i="66"/>
  <c r="W1049" i="66"/>
  <c r="Z1049" i="66"/>
  <c r="A1050" i="66"/>
  <c r="B1050" i="66"/>
  <c r="C1050" i="66"/>
  <c r="D1050" i="66"/>
  <c r="E1050" i="66"/>
  <c r="F1050" i="66"/>
  <c r="I1050" i="66"/>
  <c r="J1050" i="66"/>
  <c r="K1050" i="66"/>
  <c r="L1050" i="66"/>
  <c r="M1050" i="66"/>
  <c r="O1050" i="66"/>
  <c r="Q1050" i="66"/>
  <c r="T1050" i="66"/>
  <c r="V1050" i="66"/>
  <c r="W1050" i="66"/>
  <c r="Z1050" i="66"/>
  <c r="A1051" i="66"/>
  <c r="B1051" i="66"/>
  <c r="C1051" i="66"/>
  <c r="D1051" i="66"/>
  <c r="E1051" i="66"/>
  <c r="F1051" i="66"/>
  <c r="G1051" i="66"/>
  <c r="H1051" i="66"/>
  <c r="I1051" i="66"/>
  <c r="J1051" i="66"/>
  <c r="K1051" i="66"/>
  <c r="L1051" i="66"/>
  <c r="M1051" i="66"/>
  <c r="N1051" i="66"/>
  <c r="O1051" i="66"/>
  <c r="P1051" i="66"/>
  <c r="Q1051" i="66"/>
  <c r="R1051" i="66"/>
  <c r="S1051" i="66"/>
  <c r="T1051" i="66"/>
  <c r="U1051" i="66"/>
  <c r="V1051" i="66"/>
  <c r="W1051" i="66"/>
  <c r="X1051" i="66"/>
  <c r="Y1051" i="66"/>
  <c r="Z1051" i="66"/>
  <c r="A1052" i="66"/>
  <c r="B1052" i="66"/>
  <c r="C1052" i="66"/>
  <c r="D1052" i="66"/>
  <c r="E1052" i="66"/>
  <c r="F1052" i="66"/>
  <c r="G1052" i="66"/>
  <c r="H1052" i="66"/>
  <c r="I1052" i="66"/>
  <c r="J1052" i="66"/>
  <c r="K1052" i="66"/>
  <c r="L1052" i="66"/>
  <c r="M1052" i="66"/>
  <c r="O1052" i="66"/>
  <c r="A1053" i="66"/>
  <c r="B1053" i="66"/>
  <c r="C1053" i="66"/>
  <c r="D1053" i="66"/>
  <c r="E1053" i="66"/>
  <c r="F1053" i="66"/>
  <c r="G1053" i="66"/>
  <c r="H1053" i="66"/>
  <c r="I1053" i="66"/>
  <c r="J1053" i="66"/>
  <c r="K1053" i="66"/>
  <c r="L1053" i="66"/>
  <c r="M1053" i="66"/>
  <c r="N1053" i="66"/>
  <c r="O1053" i="66"/>
  <c r="P1053" i="66"/>
  <c r="Q1053" i="66"/>
  <c r="R1053" i="66"/>
  <c r="S1053" i="66"/>
  <c r="T1053" i="66"/>
  <c r="U1053" i="66"/>
  <c r="V1053" i="66"/>
  <c r="W1053" i="66"/>
  <c r="X1053" i="66"/>
  <c r="Y1053" i="66"/>
  <c r="Z1053" i="66"/>
  <c r="A1054" i="66"/>
  <c r="B1054" i="66"/>
  <c r="C1054" i="66"/>
  <c r="D1054" i="66"/>
  <c r="E1054" i="66"/>
  <c r="F1054" i="66"/>
  <c r="G1054" i="66"/>
  <c r="H1054" i="66"/>
  <c r="I1054" i="66"/>
  <c r="J1054" i="66"/>
  <c r="K1054" i="66"/>
  <c r="L1054" i="66"/>
  <c r="M1054" i="66"/>
  <c r="N1054" i="66"/>
  <c r="O1054" i="66"/>
  <c r="P1054" i="66"/>
  <c r="Q1054" i="66"/>
  <c r="R1054" i="66"/>
  <c r="S1054" i="66"/>
  <c r="T1054" i="66"/>
  <c r="U1054" i="66"/>
  <c r="V1054" i="66"/>
  <c r="W1054" i="66"/>
  <c r="X1054" i="66"/>
  <c r="Y1054" i="66"/>
  <c r="Z1054" i="66"/>
  <c r="A1055" i="66"/>
  <c r="B1055" i="66"/>
  <c r="C1055" i="66"/>
  <c r="D1055" i="66"/>
  <c r="E1055" i="66"/>
  <c r="F1055" i="66"/>
  <c r="G1055" i="66"/>
  <c r="I1055" i="66"/>
  <c r="J1055" i="66"/>
  <c r="K1055" i="66"/>
  <c r="L1055" i="66"/>
  <c r="M1055" i="66"/>
  <c r="O1055" i="66"/>
  <c r="Q1055" i="66"/>
  <c r="T1055" i="66"/>
  <c r="V1055" i="66"/>
  <c r="W1055" i="66"/>
  <c r="Z1055" i="66"/>
  <c r="A1056" i="66"/>
  <c r="B1056" i="66"/>
  <c r="C1056" i="66"/>
  <c r="D1056" i="66"/>
  <c r="E1056" i="66"/>
  <c r="F1056" i="66"/>
  <c r="I1056" i="66"/>
  <c r="J1056" i="66"/>
  <c r="K1056" i="66"/>
  <c r="L1056" i="66"/>
  <c r="M1056" i="66"/>
  <c r="O1056" i="66"/>
  <c r="Q1056" i="66"/>
  <c r="T1056" i="66"/>
  <c r="V1056" i="66"/>
  <c r="W1056" i="66"/>
  <c r="Z1056" i="66"/>
  <c r="A1057" i="66"/>
  <c r="B1057" i="66"/>
  <c r="C1057" i="66"/>
  <c r="D1057" i="66"/>
  <c r="E1057" i="66"/>
  <c r="F1057" i="66"/>
  <c r="G1057" i="66"/>
  <c r="I1057" i="66"/>
  <c r="J1057" i="66"/>
  <c r="K1057" i="66"/>
  <c r="L1057" i="66"/>
  <c r="M1057" i="66"/>
  <c r="O1057" i="66"/>
  <c r="Q1057" i="66"/>
  <c r="T1057" i="66"/>
  <c r="V1057" i="66"/>
  <c r="W1057" i="66"/>
  <c r="Z1057" i="66"/>
  <c r="A1058" i="66"/>
  <c r="B1058" i="66"/>
  <c r="C1058" i="66"/>
  <c r="D1058" i="66"/>
  <c r="E1058" i="66"/>
  <c r="F1058" i="66"/>
  <c r="I1058" i="66"/>
  <c r="J1058" i="66"/>
  <c r="K1058" i="66"/>
  <c r="L1058" i="66"/>
  <c r="M1058" i="66"/>
  <c r="O1058" i="66"/>
  <c r="Q1058" i="66"/>
  <c r="T1058" i="66"/>
  <c r="V1058" i="66"/>
  <c r="W1058" i="66"/>
  <c r="Z1058" i="66"/>
  <c r="A1059" i="66"/>
  <c r="B1059" i="66"/>
  <c r="C1059" i="66"/>
  <c r="D1059" i="66"/>
  <c r="E1059" i="66"/>
  <c r="F1059" i="66"/>
  <c r="I1059" i="66"/>
  <c r="J1059" i="66"/>
  <c r="K1059" i="66"/>
  <c r="L1059" i="66"/>
  <c r="M1059" i="66"/>
  <c r="O1059" i="66"/>
  <c r="Q1059" i="66"/>
  <c r="T1059" i="66"/>
  <c r="V1059" i="66"/>
  <c r="W1059" i="66"/>
  <c r="Z1059" i="66"/>
  <c r="A1060" i="66"/>
  <c r="B1060" i="66"/>
  <c r="C1060" i="66"/>
  <c r="D1060" i="66"/>
  <c r="E1060" i="66"/>
  <c r="F1060" i="66"/>
  <c r="I1060" i="66"/>
  <c r="J1060" i="66"/>
  <c r="K1060" i="66"/>
  <c r="L1060" i="66"/>
  <c r="M1060" i="66"/>
  <c r="O1060" i="66"/>
  <c r="Q1060" i="66"/>
  <c r="T1060" i="66"/>
  <c r="V1060" i="66"/>
  <c r="W1060" i="66"/>
  <c r="Z1060" i="66"/>
  <c r="A1061" i="66"/>
  <c r="B1061" i="66"/>
  <c r="C1061" i="66"/>
  <c r="D1061" i="66"/>
  <c r="E1061" i="66"/>
  <c r="F1061" i="66"/>
  <c r="G1061" i="66"/>
  <c r="H1061" i="66"/>
  <c r="I1061" i="66"/>
  <c r="J1061" i="66"/>
  <c r="K1061" i="66"/>
  <c r="L1061" i="66"/>
  <c r="M1061" i="66"/>
  <c r="N1061" i="66"/>
  <c r="O1061" i="66"/>
  <c r="P1061" i="66"/>
  <c r="Q1061" i="66"/>
  <c r="R1061" i="66"/>
  <c r="S1061" i="66"/>
  <c r="T1061" i="66"/>
  <c r="U1061" i="66"/>
  <c r="V1061" i="66"/>
  <c r="W1061" i="66"/>
  <c r="X1061" i="66"/>
  <c r="Y1061" i="66"/>
  <c r="Z1061" i="66"/>
  <c r="A1062" i="66"/>
  <c r="B1062" i="66"/>
  <c r="C1062" i="66"/>
  <c r="D1062" i="66"/>
  <c r="E1062" i="66"/>
  <c r="F1062" i="66"/>
  <c r="G1062" i="66"/>
  <c r="H1062" i="66"/>
  <c r="I1062" i="66"/>
  <c r="J1062" i="66"/>
  <c r="K1062" i="66"/>
  <c r="L1062" i="66"/>
  <c r="M1062" i="66"/>
  <c r="O1062" i="66"/>
  <c r="A1063" i="66"/>
  <c r="B1063" i="66"/>
  <c r="C1063" i="66"/>
  <c r="D1063" i="66"/>
  <c r="E1063" i="66"/>
  <c r="F1063" i="66"/>
  <c r="G1063" i="66"/>
  <c r="H1063" i="66"/>
  <c r="I1063" i="66"/>
  <c r="J1063" i="66"/>
  <c r="K1063" i="66"/>
  <c r="L1063" i="66"/>
  <c r="M1063" i="66"/>
  <c r="N1063" i="66"/>
  <c r="O1063" i="66"/>
  <c r="P1063" i="66"/>
  <c r="Q1063" i="66"/>
  <c r="R1063" i="66"/>
  <c r="S1063" i="66"/>
  <c r="T1063" i="66"/>
  <c r="U1063" i="66"/>
  <c r="V1063" i="66"/>
  <c r="W1063" i="66"/>
  <c r="X1063" i="66"/>
  <c r="Y1063" i="66"/>
  <c r="Z1063" i="66"/>
  <c r="A1064" i="66"/>
  <c r="B1064" i="66"/>
  <c r="C1064" i="66"/>
  <c r="D1064" i="66"/>
  <c r="E1064" i="66"/>
  <c r="F1064" i="66"/>
  <c r="G1064" i="66"/>
  <c r="H1064" i="66"/>
  <c r="I1064" i="66"/>
  <c r="J1064" i="66"/>
  <c r="K1064" i="66"/>
  <c r="L1064" i="66"/>
  <c r="M1064" i="66"/>
  <c r="N1064" i="66"/>
  <c r="O1064" i="66"/>
  <c r="P1064" i="66"/>
  <c r="Q1064" i="66"/>
  <c r="R1064" i="66"/>
  <c r="S1064" i="66"/>
  <c r="T1064" i="66"/>
  <c r="U1064" i="66"/>
  <c r="V1064" i="66"/>
  <c r="W1064" i="66"/>
  <c r="X1064" i="66"/>
  <c r="Y1064" i="66"/>
  <c r="Z1064" i="66"/>
  <c r="A1065" i="66"/>
  <c r="B1065" i="66"/>
  <c r="C1065" i="66"/>
  <c r="D1065" i="66"/>
  <c r="E1065" i="66"/>
  <c r="F1065" i="66"/>
  <c r="G1065" i="66"/>
  <c r="I1065" i="66"/>
  <c r="J1065" i="66"/>
  <c r="K1065" i="66"/>
  <c r="L1065" i="66"/>
  <c r="M1065" i="66"/>
  <c r="O1065" i="66"/>
  <c r="Q1065" i="66"/>
  <c r="T1065" i="66"/>
  <c r="V1065" i="66"/>
  <c r="W1065" i="66"/>
  <c r="Z1065" i="66"/>
  <c r="A1066" i="66"/>
  <c r="B1066" i="66"/>
  <c r="C1066" i="66"/>
  <c r="D1066" i="66"/>
  <c r="E1066" i="66"/>
  <c r="F1066" i="66"/>
  <c r="I1066" i="66"/>
  <c r="J1066" i="66"/>
  <c r="K1066" i="66"/>
  <c r="L1066" i="66"/>
  <c r="M1066" i="66"/>
  <c r="O1066" i="66"/>
  <c r="Q1066" i="66"/>
  <c r="T1066" i="66"/>
  <c r="V1066" i="66"/>
  <c r="W1066" i="66"/>
  <c r="Z1066" i="66"/>
  <c r="A1067" i="66"/>
  <c r="B1067" i="66"/>
  <c r="C1067" i="66"/>
  <c r="D1067" i="66"/>
  <c r="E1067" i="66"/>
  <c r="F1067" i="66"/>
  <c r="G1067" i="66"/>
  <c r="I1067" i="66"/>
  <c r="J1067" i="66"/>
  <c r="K1067" i="66"/>
  <c r="L1067" i="66"/>
  <c r="M1067" i="66"/>
  <c r="O1067" i="66"/>
  <c r="Q1067" i="66"/>
  <c r="T1067" i="66"/>
  <c r="V1067" i="66"/>
  <c r="W1067" i="66"/>
  <c r="Z1067" i="66"/>
  <c r="A1068" i="66"/>
  <c r="B1068" i="66"/>
  <c r="C1068" i="66"/>
  <c r="D1068" i="66"/>
  <c r="E1068" i="66"/>
  <c r="F1068" i="66"/>
  <c r="I1068" i="66"/>
  <c r="J1068" i="66"/>
  <c r="K1068" i="66"/>
  <c r="L1068" i="66"/>
  <c r="M1068" i="66"/>
  <c r="O1068" i="66"/>
  <c r="Q1068" i="66"/>
  <c r="T1068" i="66"/>
  <c r="V1068" i="66"/>
  <c r="W1068" i="66"/>
  <c r="Z1068" i="66"/>
  <c r="A1069" i="66"/>
  <c r="B1069" i="66"/>
  <c r="C1069" i="66"/>
  <c r="D1069" i="66"/>
  <c r="E1069" i="66"/>
  <c r="F1069" i="66"/>
  <c r="I1069" i="66"/>
  <c r="J1069" i="66"/>
  <c r="K1069" i="66"/>
  <c r="L1069" i="66"/>
  <c r="M1069" i="66"/>
  <c r="O1069" i="66"/>
  <c r="Q1069" i="66"/>
  <c r="T1069" i="66"/>
  <c r="V1069" i="66"/>
  <c r="W1069" i="66"/>
  <c r="Z1069" i="66"/>
  <c r="A1070" i="66"/>
  <c r="B1070" i="66"/>
  <c r="C1070" i="66"/>
  <c r="D1070" i="66"/>
  <c r="E1070" i="66"/>
  <c r="F1070" i="66"/>
  <c r="I1070" i="66"/>
  <c r="J1070" i="66"/>
  <c r="K1070" i="66"/>
  <c r="L1070" i="66"/>
  <c r="M1070" i="66"/>
  <c r="O1070" i="66"/>
  <c r="Q1070" i="66"/>
  <c r="T1070" i="66"/>
  <c r="V1070" i="66"/>
  <c r="W1070" i="66"/>
  <c r="Z1070" i="66"/>
  <c r="A1071" i="66"/>
  <c r="B1071" i="66"/>
  <c r="C1071" i="66"/>
  <c r="D1071" i="66"/>
  <c r="E1071" i="66"/>
  <c r="F1071" i="66"/>
  <c r="G1071" i="66"/>
  <c r="H1071" i="66"/>
  <c r="I1071" i="66"/>
  <c r="J1071" i="66"/>
  <c r="K1071" i="66"/>
  <c r="L1071" i="66"/>
  <c r="M1071" i="66"/>
  <c r="N1071" i="66"/>
  <c r="O1071" i="66"/>
  <c r="P1071" i="66"/>
  <c r="Q1071" i="66"/>
  <c r="R1071" i="66"/>
  <c r="S1071" i="66"/>
  <c r="T1071" i="66"/>
  <c r="U1071" i="66"/>
  <c r="V1071" i="66"/>
  <c r="W1071" i="66"/>
  <c r="X1071" i="66"/>
  <c r="Y1071" i="66"/>
  <c r="Z1071" i="66"/>
  <c r="A1072" i="66"/>
  <c r="B1072" i="66"/>
  <c r="C1072" i="66"/>
  <c r="D1072" i="66"/>
  <c r="E1072" i="66"/>
  <c r="F1072" i="66"/>
  <c r="G1072" i="66"/>
  <c r="H1072" i="66"/>
  <c r="I1072" i="66"/>
  <c r="J1072" i="66"/>
  <c r="K1072" i="66"/>
  <c r="L1072" i="66"/>
  <c r="M1072" i="66"/>
  <c r="O1072" i="66"/>
  <c r="A1073" i="66"/>
  <c r="B1073" i="66"/>
  <c r="C1073" i="66"/>
  <c r="D1073" i="66"/>
  <c r="E1073" i="66"/>
  <c r="F1073" i="66"/>
  <c r="G1073" i="66"/>
  <c r="H1073" i="66"/>
  <c r="I1073" i="66"/>
  <c r="J1073" i="66"/>
  <c r="K1073" i="66"/>
  <c r="L1073" i="66"/>
  <c r="M1073" i="66"/>
  <c r="N1073" i="66"/>
  <c r="O1073" i="66"/>
  <c r="P1073" i="66"/>
  <c r="Q1073" i="66"/>
  <c r="R1073" i="66"/>
  <c r="S1073" i="66"/>
  <c r="T1073" i="66"/>
  <c r="U1073" i="66"/>
  <c r="V1073" i="66"/>
  <c r="W1073" i="66"/>
  <c r="X1073" i="66"/>
  <c r="Y1073" i="66"/>
  <c r="Z1073" i="66"/>
  <c r="A1074" i="66"/>
  <c r="B1074" i="66"/>
  <c r="C1074" i="66"/>
  <c r="D1074" i="66"/>
  <c r="E1074" i="66"/>
  <c r="F1074" i="66"/>
  <c r="G1074" i="66"/>
  <c r="H1074" i="66"/>
  <c r="I1074" i="66"/>
  <c r="J1074" i="66"/>
  <c r="K1074" i="66"/>
  <c r="L1074" i="66"/>
  <c r="M1074" i="66"/>
  <c r="N1074" i="66"/>
  <c r="O1074" i="66"/>
  <c r="P1074" i="66"/>
  <c r="Q1074" i="66"/>
  <c r="R1074" i="66"/>
  <c r="S1074" i="66"/>
  <c r="T1074" i="66"/>
  <c r="U1074" i="66"/>
  <c r="V1074" i="66"/>
  <c r="W1074" i="66"/>
  <c r="X1074" i="66"/>
  <c r="Y1074" i="66"/>
  <c r="Z1074" i="66"/>
  <c r="A1075" i="66"/>
  <c r="B1075" i="66"/>
  <c r="C1075" i="66"/>
  <c r="D1075" i="66"/>
  <c r="E1075" i="66"/>
  <c r="F1075" i="66"/>
  <c r="G1075" i="66"/>
  <c r="I1075" i="66"/>
  <c r="J1075" i="66"/>
  <c r="K1075" i="66"/>
  <c r="L1075" i="66"/>
  <c r="M1075" i="66"/>
  <c r="O1075" i="66"/>
  <c r="Q1075" i="66"/>
  <c r="T1075" i="66"/>
  <c r="V1075" i="66"/>
  <c r="W1075" i="66"/>
  <c r="Z1075" i="66"/>
  <c r="A1076" i="66"/>
  <c r="B1076" i="66"/>
  <c r="C1076" i="66"/>
  <c r="D1076" i="66"/>
  <c r="E1076" i="66"/>
  <c r="F1076" i="66"/>
  <c r="I1076" i="66"/>
  <c r="J1076" i="66"/>
  <c r="K1076" i="66"/>
  <c r="L1076" i="66"/>
  <c r="M1076" i="66"/>
  <c r="O1076" i="66"/>
  <c r="Q1076" i="66"/>
  <c r="T1076" i="66"/>
  <c r="V1076" i="66"/>
  <c r="W1076" i="66"/>
  <c r="Z1076" i="66"/>
  <c r="A1077" i="66"/>
  <c r="B1077" i="66"/>
  <c r="C1077" i="66"/>
  <c r="D1077" i="66"/>
  <c r="E1077" i="66"/>
  <c r="F1077" i="66"/>
  <c r="G1077" i="66"/>
  <c r="I1077" i="66"/>
  <c r="J1077" i="66"/>
  <c r="K1077" i="66"/>
  <c r="L1077" i="66"/>
  <c r="M1077" i="66"/>
  <c r="O1077" i="66"/>
  <c r="Q1077" i="66"/>
  <c r="T1077" i="66"/>
  <c r="V1077" i="66"/>
  <c r="W1077" i="66"/>
  <c r="Z1077" i="66"/>
  <c r="A1078" i="66"/>
  <c r="B1078" i="66"/>
  <c r="C1078" i="66"/>
  <c r="D1078" i="66"/>
  <c r="E1078" i="66"/>
  <c r="F1078" i="66"/>
  <c r="I1078" i="66"/>
  <c r="J1078" i="66"/>
  <c r="K1078" i="66"/>
  <c r="L1078" i="66"/>
  <c r="M1078" i="66"/>
  <c r="O1078" i="66"/>
  <c r="Q1078" i="66"/>
  <c r="T1078" i="66"/>
  <c r="V1078" i="66"/>
  <c r="W1078" i="66"/>
  <c r="Z1078" i="66"/>
  <c r="A1079" i="66"/>
  <c r="B1079" i="66"/>
  <c r="C1079" i="66"/>
  <c r="D1079" i="66"/>
  <c r="E1079" i="66"/>
  <c r="F1079" i="66"/>
  <c r="I1079" i="66"/>
  <c r="J1079" i="66"/>
  <c r="K1079" i="66"/>
  <c r="L1079" i="66"/>
  <c r="M1079" i="66"/>
  <c r="O1079" i="66"/>
  <c r="Q1079" i="66"/>
  <c r="T1079" i="66"/>
  <c r="V1079" i="66"/>
  <c r="W1079" i="66"/>
  <c r="Z1079" i="66"/>
  <c r="A1080" i="66"/>
  <c r="B1080" i="66"/>
  <c r="C1080" i="66"/>
  <c r="D1080" i="66"/>
  <c r="E1080" i="66"/>
  <c r="F1080" i="66"/>
  <c r="I1080" i="66"/>
  <c r="J1080" i="66"/>
  <c r="K1080" i="66"/>
  <c r="L1080" i="66"/>
  <c r="M1080" i="66"/>
  <c r="O1080" i="66"/>
  <c r="Q1080" i="66"/>
  <c r="T1080" i="66"/>
  <c r="V1080" i="66"/>
  <c r="W1080" i="66"/>
  <c r="Z1080" i="66"/>
  <c r="A1081" i="66"/>
  <c r="B1081" i="66"/>
  <c r="C1081" i="66"/>
  <c r="D1081" i="66"/>
  <c r="E1081" i="66"/>
  <c r="F1081" i="66"/>
  <c r="G1081" i="66"/>
  <c r="H1081" i="66"/>
  <c r="I1081" i="66"/>
  <c r="J1081" i="66"/>
  <c r="K1081" i="66"/>
  <c r="L1081" i="66"/>
  <c r="M1081" i="66"/>
  <c r="N1081" i="66"/>
  <c r="O1081" i="66"/>
  <c r="P1081" i="66"/>
  <c r="Q1081" i="66"/>
  <c r="R1081" i="66"/>
  <c r="S1081" i="66"/>
  <c r="T1081" i="66"/>
  <c r="U1081" i="66"/>
  <c r="V1081" i="66"/>
  <c r="W1081" i="66"/>
  <c r="X1081" i="66"/>
  <c r="Y1081" i="66"/>
  <c r="Z1081" i="66"/>
  <c r="A1082" i="66"/>
  <c r="B1082" i="66"/>
  <c r="C1082" i="66"/>
  <c r="D1082" i="66"/>
  <c r="E1082" i="66"/>
  <c r="F1082" i="66"/>
  <c r="G1082" i="66"/>
  <c r="H1082" i="66"/>
  <c r="I1082" i="66"/>
  <c r="J1082" i="66"/>
  <c r="K1082" i="66"/>
  <c r="L1082" i="66"/>
  <c r="M1082" i="66"/>
  <c r="O1082" i="66"/>
  <c r="A1083" i="66"/>
  <c r="B1083" i="66"/>
  <c r="C1083" i="66"/>
  <c r="D1083" i="66"/>
  <c r="E1083" i="66"/>
  <c r="F1083" i="66"/>
  <c r="G1083" i="66"/>
  <c r="H1083" i="66"/>
  <c r="I1083" i="66"/>
  <c r="J1083" i="66"/>
  <c r="K1083" i="66"/>
  <c r="L1083" i="66"/>
  <c r="M1083" i="66"/>
  <c r="N1083" i="66"/>
  <c r="O1083" i="66"/>
  <c r="P1083" i="66"/>
  <c r="Q1083" i="66"/>
  <c r="R1083" i="66"/>
  <c r="S1083" i="66"/>
  <c r="T1083" i="66"/>
  <c r="U1083" i="66"/>
  <c r="V1083" i="66"/>
  <c r="W1083" i="66"/>
  <c r="X1083" i="66"/>
  <c r="Y1083" i="66"/>
  <c r="Z1083" i="66"/>
  <c r="A1084" i="66"/>
  <c r="B1084" i="66"/>
  <c r="C1084" i="66"/>
  <c r="D1084" i="66"/>
  <c r="E1084" i="66"/>
  <c r="F1084" i="66"/>
  <c r="G1084" i="66"/>
  <c r="H1084" i="66"/>
  <c r="I1084" i="66"/>
  <c r="J1084" i="66"/>
  <c r="K1084" i="66"/>
  <c r="L1084" i="66"/>
  <c r="M1084" i="66"/>
  <c r="N1084" i="66"/>
  <c r="O1084" i="66"/>
  <c r="P1084" i="66"/>
  <c r="Q1084" i="66"/>
  <c r="R1084" i="66"/>
  <c r="S1084" i="66"/>
  <c r="T1084" i="66"/>
  <c r="U1084" i="66"/>
  <c r="V1084" i="66"/>
  <c r="W1084" i="66"/>
  <c r="X1084" i="66"/>
  <c r="Y1084" i="66"/>
  <c r="Z1084" i="66"/>
  <c r="A1085" i="66"/>
  <c r="B1085" i="66"/>
  <c r="C1085" i="66"/>
  <c r="D1085" i="66"/>
  <c r="E1085" i="66"/>
  <c r="F1085" i="66"/>
  <c r="G1085" i="66"/>
  <c r="I1085" i="66"/>
  <c r="J1085" i="66"/>
  <c r="K1085" i="66"/>
  <c r="L1085" i="66"/>
  <c r="M1085" i="66"/>
  <c r="O1085" i="66"/>
  <c r="Q1085" i="66"/>
  <c r="T1085" i="66"/>
  <c r="V1085" i="66"/>
  <c r="W1085" i="66"/>
  <c r="Z1085" i="66"/>
  <c r="A1086" i="66"/>
  <c r="B1086" i="66"/>
  <c r="C1086" i="66"/>
  <c r="D1086" i="66"/>
  <c r="E1086" i="66"/>
  <c r="F1086" i="66"/>
  <c r="I1086" i="66"/>
  <c r="J1086" i="66"/>
  <c r="K1086" i="66"/>
  <c r="L1086" i="66"/>
  <c r="M1086" i="66"/>
  <c r="O1086" i="66"/>
  <c r="Q1086" i="66"/>
  <c r="T1086" i="66"/>
  <c r="V1086" i="66"/>
  <c r="W1086" i="66"/>
  <c r="Z1086" i="66"/>
  <c r="A1087" i="66"/>
  <c r="B1087" i="66"/>
  <c r="C1087" i="66"/>
  <c r="D1087" i="66"/>
  <c r="E1087" i="66"/>
  <c r="F1087" i="66"/>
  <c r="G1087" i="66"/>
  <c r="I1087" i="66"/>
  <c r="J1087" i="66"/>
  <c r="K1087" i="66"/>
  <c r="L1087" i="66"/>
  <c r="M1087" i="66"/>
  <c r="O1087" i="66"/>
  <c r="Q1087" i="66"/>
  <c r="T1087" i="66"/>
  <c r="V1087" i="66"/>
  <c r="W1087" i="66"/>
  <c r="Z1087" i="66"/>
  <c r="A1088" i="66"/>
  <c r="B1088" i="66"/>
  <c r="C1088" i="66"/>
  <c r="D1088" i="66"/>
  <c r="E1088" i="66"/>
  <c r="F1088" i="66"/>
  <c r="I1088" i="66"/>
  <c r="J1088" i="66"/>
  <c r="K1088" i="66"/>
  <c r="L1088" i="66"/>
  <c r="M1088" i="66"/>
  <c r="O1088" i="66"/>
  <c r="Q1088" i="66"/>
  <c r="T1088" i="66"/>
  <c r="V1088" i="66"/>
  <c r="W1088" i="66"/>
  <c r="Z1088" i="66"/>
  <c r="A1089" i="66"/>
  <c r="B1089" i="66"/>
  <c r="C1089" i="66"/>
  <c r="D1089" i="66"/>
  <c r="E1089" i="66"/>
  <c r="F1089" i="66"/>
  <c r="I1089" i="66"/>
  <c r="J1089" i="66"/>
  <c r="K1089" i="66"/>
  <c r="L1089" i="66"/>
  <c r="M1089" i="66"/>
  <c r="O1089" i="66"/>
  <c r="Q1089" i="66"/>
  <c r="T1089" i="66"/>
  <c r="V1089" i="66"/>
  <c r="W1089" i="66"/>
  <c r="Z1089" i="66"/>
  <c r="A1090" i="66"/>
  <c r="B1090" i="66"/>
  <c r="C1090" i="66"/>
  <c r="D1090" i="66"/>
  <c r="E1090" i="66"/>
  <c r="F1090" i="66"/>
  <c r="I1090" i="66"/>
  <c r="J1090" i="66"/>
  <c r="K1090" i="66"/>
  <c r="L1090" i="66"/>
  <c r="M1090" i="66"/>
  <c r="O1090" i="66"/>
  <c r="Q1090" i="66"/>
  <c r="T1090" i="66"/>
  <c r="V1090" i="66"/>
  <c r="W1090" i="66"/>
  <c r="Z1090" i="66"/>
  <c r="A1091" i="66"/>
  <c r="B1091" i="66"/>
  <c r="C1091" i="66"/>
  <c r="D1091" i="66"/>
  <c r="E1091" i="66"/>
  <c r="F1091" i="66"/>
  <c r="G1091" i="66"/>
  <c r="H1091" i="66"/>
  <c r="I1091" i="66"/>
  <c r="J1091" i="66"/>
  <c r="K1091" i="66"/>
  <c r="L1091" i="66"/>
  <c r="M1091" i="66"/>
  <c r="N1091" i="66"/>
  <c r="O1091" i="66"/>
  <c r="P1091" i="66"/>
  <c r="Q1091" i="66"/>
  <c r="R1091" i="66"/>
  <c r="S1091" i="66"/>
  <c r="T1091" i="66"/>
  <c r="U1091" i="66"/>
  <c r="V1091" i="66"/>
  <c r="W1091" i="66"/>
  <c r="X1091" i="66"/>
  <c r="Y1091" i="66"/>
  <c r="Z1091" i="66"/>
  <c r="A1092" i="66"/>
  <c r="B1092" i="66"/>
  <c r="C1092" i="66"/>
  <c r="D1092" i="66"/>
  <c r="E1092" i="66"/>
  <c r="F1092" i="66"/>
  <c r="G1092" i="66"/>
  <c r="H1092" i="66"/>
  <c r="I1092" i="66"/>
  <c r="J1092" i="66"/>
  <c r="K1092" i="66"/>
  <c r="L1092" i="66"/>
  <c r="M1092" i="66"/>
  <c r="O1092" i="66"/>
  <c r="B230" i="39" l="1"/>
  <c r="B229" i="39"/>
  <c r="B228" i="39"/>
  <c r="B227" i="39"/>
  <c r="B226" i="39"/>
  <c r="A230" i="39"/>
  <c r="A229" i="39"/>
  <c r="A228" i="39"/>
  <c r="A227" i="39"/>
  <c r="A226" i="39"/>
  <c r="W2307" i="1" l="1"/>
  <c r="P2307" i="1"/>
  <c r="Q2307" i="1" s="1"/>
  <c r="D102" i="46"/>
  <c r="A216" i="39"/>
  <c r="B216" i="39"/>
  <c r="C216" i="39"/>
  <c r="D216" i="39"/>
  <c r="E216" i="39"/>
  <c r="F216" i="39"/>
  <c r="G216" i="39"/>
  <c r="H216" i="39"/>
  <c r="I216" i="39"/>
  <c r="K216" i="39"/>
  <c r="A217" i="39"/>
  <c r="B217" i="39"/>
  <c r="C217" i="39"/>
  <c r="D217" i="39"/>
  <c r="E217" i="39"/>
  <c r="F217" i="39"/>
  <c r="H217" i="39"/>
  <c r="K217" i="39"/>
  <c r="A218" i="39"/>
  <c r="B218" i="39"/>
  <c r="C218" i="39"/>
  <c r="D218" i="39"/>
  <c r="E218" i="39"/>
  <c r="H218" i="39"/>
  <c r="K218" i="39"/>
  <c r="A219" i="39"/>
  <c r="B219" i="39"/>
  <c r="C219" i="39"/>
  <c r="D219" i="39"/>
  <c r="E219" i="39"/>
  <c r="F219" i="39"/>
  <c r="H219" i="39"/>
  <c r="K219" i="39"/>
  <c r="A220" i="39"/>
  <c r="B220" i="39"/>
  <c r="C220" i="39"/>
  <c r="D220" i="39"/>
  <c r="E220" i="39"/>
  <c r="H220" i="39"/>
  <c r="K220" i="39"/>
  <c r="A221" i="39"/>
  <c r="B221" i="39"/>
  <c r="C221" i="39"/>
  <c r="D221" i="39"/>
  <c r="E221" i="39"/>
  <c r="F221" i="39"/>
  <c r="H221" i="39"/>
  <c r="K221" i="39"/>
  <c r="A222" i="39"/>
  <c r="B222" i="39"/>
  <c r="C222" i="39"/>
  <c r="D222" i="39"/>
  <c r="E222" i="39"/>
  <c r="H222" i="39"/>
  <c r="K222" i="39"/>
  <c r="A223" i="39"/>
  <c r="B223" i="39"/>
  <c r="C223" i="39"/>
  <c r="D223" i="39"/>
  <c r="E223" i="39"/>
  <c r="F223" i="39"/>
  <c r="G223" i="39"/>
  <c r="H223" i="39"/>
  <c r="A106" i="46" l="1"/>
  <c r="B106" i="46"/>
  <c r="I106" i="46"/>
  <c r="A107" i="46"/>
  <c r="B107" i="46"/>
  <c r="C107" i="46"/>
  <c r="D107" i="46"/>
  <c r="E107" i="46"/>
  <c r="F107" i="46"/>
  <c r="H107" i="46"/>
  <c r="J107" i="46"/>
  <c r="A108" i="46"/>
  <c r="B108" i="46"/>
  <c r="C108" i="46"/>
  <c r="D108" i="46"/>
  <c r="E108" i="46"/>
  <c r="H108" i="46"/>
  <c r="J108" i="46"/>
  <c r="A109" i="46"/>
  <c r="B109" i="46"/>
  <c r="C109" i="46"/>
  <c r="D109" i="46"/>
  <c r="E109" i="46"/>
  <c r="F109" i="46"/>
  <c r="H109" i="46"/>
  <c r="J109" i="46"/>
  <c r="A110" i="46"/>
  <c r="B110" i="46"/>
  <c r="C110" i="46"/>
  <c r="D110" i="46"/>
  <c r="E110" i="46"/>
  <c r="H110" i="46"/>
  <c r="J110" i="46"/>
  <c r="A111" i="46"/>
  <c r="B111" i="46"/>
  <c r="C111" i="46"/>
  <c r="D111" i="46"/>
  <c r="E111" i="46"/>
  <c r="F111" i="46"/>
  <c r="H111" i="46"/>
  <c r="J111" i="46"/>
  <c r="A112" i="46"/>
  <c r="B112" i="46"/>
  <c r="C112" i="46"/>
  <c r="D112" i="46"/>
  <c r="E112" i="46"/>
  <c r="F112" i="46"/>
  <c r="G112" i="46"/>
  <c r="H112" i="46"/>
  <c r="A98" i="46"/>
  <c r="B98" i="46"/>
  <c r="I98" i="46"/>
  <c r="A99" i="46"/>
  <c r="B99" i="46"/>
  <c r="C99" i="46"/>
  <c r="D99" i="46"/>
  <c r="E99" i="46"/>
  <c r="F99" i="46"/>
  <c r="H99" i="46"/>
  <c r="J99" i="46"/>
  <c r="A100" i="46"/>
  <c r="B100" i="46"/>
  <c r="C100" i="46"/>
  <c r="D100" i="46"/>
  <c r="E100" i="46"/>
  <c r="H100" i="46"/>
  <c r="J100" i="46"/>
  <c r="A101" i="46"/>
  <c r="B101" i="46"/>
  <c r="C101" i="46"/>
  <c r="D101" i="46"/>
  <c r="E101" i="46"/>
  <c r="F101" i="46"/>
  <c r="H101" i="46"/>
  <c r="J101" i="46"/>
  <c r="A102" i="46"/>
  <c r="B102" i="46"/>
  <c r="E102" i="46"/>
  <c r="F102" i="46"/>
  <c r="G102" i="46"/>
  <c r="H102" i="46"/>
  <c r="I102" i="46"/>
  <c r="J102" i="46"/>
  <c r="A103" i="46"/>
  <c r="B103" i="46"/>
  <c r="C103" i="46"/>
  <c r="D103" i="46"/>
  <c r="E103" i="46"/>
  <c r="F103" i="46"/>
  <c r="H103" i="46"/>
  <c r="J103" i="46"/>
  <c r="A104" i="46"/>
  <c r="B104" i="46"/>
  <c r="C104" i="46"/>
  <c r="D104" i="46"/>
  <c r="E104" i="46"/>
  <c r="F104" i="46"/>
  <c r="G104" i="46"/>
  <c r="H104" i="46"/>
  <c r="A207" i="39"/>
  <c r="B207" i="39"/>
  <c r="C207" i="39"/>
  <c r="D207" i="39"/>
  <c r="E207" i="39"/>
  <c r="F207" i="39"/>
  <c r="G207" i="39"/>
  <c r="H207" i="39"/>
  <c r="I207" i="39"/>
  <c r="J207" i="39"/>
  <c r="K207" i="39"/>
  <c r="A208" i="39"/>
  <c r="B208" i="39"/>
  <c r="C208" i="39"/>
  <c r="D208" i="39"/>
  <c r="E208" i="39"/>
  <c r="F208" i="39"/>
  <c r="G208" i="39"/>
  <c r="H208" i="39"/>
  <c r="J208" i="39"/>
  <c r="K208" i="39"/>
  <c r="A209" i="39"/>
  <c r="B209" i="39"/>
  <c r="C209" i="39"/>
  <c r="D209" i="39"/>
  <c r="E209" i="39"/>
  <c r="F209" i="39"/>
  <c r="G209" i="39"/>
  <c r="H209" i="39"/>
  <c r="J209" i="39"/>
  <c r="K209" i="39"/>
  <c r="A210" i="39"/>
  <c r="B210" i="39"/>
  <c r="C210" i="39"/>
  <c r="D210" i="39"/>
  <c r="E210" i="39"/>
  <c r="F210" i="39"/>
  <c r="G210" i="39"/>
  <c r="H210" i="39"/>
  <c r="J210" i="39"/>
  <c r="K210" i="39"/>
  <c r="A211" i="39"/>
  <c r="B211" i="39"/>
  <c r="C211" i="39"/>
  <c r="D211" i="39"/>
  <c r="E211" i="39"/>
  <c r="F211" i="39"/>
  <c r="G211" i="39"/>
  <c r="H211" i="39"/>
  <c r="J211" i="39"/>
  <c r="K211" i="39"/>
  <c r="A212" i="39"/>
  <c r="B212" i="39"/>
  <c r="C212" i="39"/>
  <c r="D212" i="39"/>
  <c r="E212" i="39"/>
  <c r="F212" i="39"/>
  <c r="G212" i="39"/>
  <c r="H212" i="39"/>
  <c r="J212" i="39"/>
  <c r="K212" i="39"/>
  <c r="A213" i="39"/>
  <c r="B213" i="39"/>
  <c r="C213" i="39"/>
  <c r="D213" i="39"/>
  <c r="E213" i="39"/>
  <c r="F213" i="39"/>
  <c r="G213" i="39"/>
  <c r="H213" i="39"/>
  <c r="J213" i="39"/>
  <c r="K213" i="39"/>
  <c r="A214" i="39"/>
  <c r="B214" i="39"/>
  <c r="D214" i="39"/>
  <c r="E214" i="39"/>
  <c r="F214" i="39"/>
  <c r="G214" i="39"/>
  <c r="H214" i="39"/>
  <c r="J214" i="39"/>
  <c r="AH2299" i="1"/>
  <c r="AG2299" i="1"/>
  <c r="AB2299" i="1"/>
  <c r="AA2299" i="1"/>
  <c r="Y2299" i="1"/>
  <c r="W2299" i="1"/>
  <c r="I213" i="39" s="1"/>
  <c r="AH2298" i="1"/>
  <c r="AG2298" i="1"/>
  <c r="AB2298" i="1"/>
  <c r="AA2298" i="1"/>
  <c r="Y2298" i="1"/>
  <c r="W2298" i="1"/>
  <c r="I212" i="39" s="1"/>
  <c r="AH2297" i="1"/>
  <c r="AG2297" i="1"/>
  <c r="AB2297" i="1"/>
  <c r="AA2297" i="1"/>
  <c r="Y2297" i="1"/>
  <c r="W2297" i="1"/>
  <c r="I211" i="39" s="1"/>
  <c r="AH2296" i="1"/>
  <c r="AG2296" i="1"/>
  <c r="AB2296" i="1"/>
  <c r="AA2296" i="1"/>
  <c r="Y2296" i="1"/>
  <c r="W2296" i="1"/>
  <c r="I210" i="39" s="1"/>
  <c r="AH2295" i="1"/>
  <c r="AG2295" i="1"/>
  <c r="AB2295" i="1"/>
  <c r="AA2295" i="1"/>
  <c r="Y2295" i="1"/>
  <c r="W2295" i="1"/>
  <c r="I209" i="39" s="1"/>
  <c r="AH2294" i="1"/>
  <c r="AG2294" i="1"/>
  <c r="AB2294" i="1"/>
  <c r="AA2294" i="1"/>
  <c r="Y2294" i="1"/>
  <c r="W2294" i="1"/>
  <c r="I208" i="39" s="1"/>
  <c r="A198" i="39"/>
  <c r="B198" i="39"/>
  <c r="C198" i="39"/>
  <c r="D198" i="39"/>
  <c r="E198" i="39"/>
  <c r="F198" i="39"/>
  <c r="G198" i="39"/>
  <c r="H198" i="39"/>
  <c r="I198" i="39"/>
  <c r="K198" i="39"/>
  <c r="A199" i="39"/>
  <c r="B199" i="39"/>
  <c r="C199" i="39"/>
  <c r="D199" i="39"/>
  <c r="E199" i="39"/>
  <c r="F199" i="39"/>
  <c r="G199" i="39"/>
  <c r="H199" i="39"/>
  <c r="K199" i="39"/>
  <c r="A200" i="39"/>
  <c r="B200" i="39"/>
  <c r="D200" i="39"/>
  <c r="E200" i="39"/>
  <c r="G200" i="39"/>
  <c r="H200" i="39"/>
  <c r="K200" i="39"/>
  <c r="A201" i="39"/>
  <c r="B201" i="39"/>
  <c r="C201" i="39"/>
  <c r="D201" i="39"/>
  <c r="E201" i="39"/>
  <c r="F201" i="39"/>
  <c r="G201" i="39"/>
  <c r="H201" i="39"/>
  <c r="K201" i="39"/>
  <c r="A202" i="39"/>
  <c r="B202" i="39"/>
  <c r="D202" i="39"/>
  <c r="E202" i="39"/>
  <c r="G202" i="39"/>
  <c r="H202" i="39"/>
  <c r="K202" i="39"/>
  <c r="A203" i="39"/>
  <c r="B203" i="39"/>
  <c r="C203" i="39"/>
  <c r="D203" i="39"/>
  <c r="E203" i="39"/>
  <c r="F203" i="39"/>
  <c r="G203" i="39"/>
  <c r="H203" i="39"/>
  <c r="K203" i="39"/>
  <c r="A204" i="39"/>
  <c r="B204" i="39"/>
  <c r="D204" i="39"/>
  <c r="E204" i="39"/>
  <c r="G204" i="39"/>
  <c r="H204" i="39"/>
  <c r="K204" i="39"/>
  <c r="A205" i="39"/>
  <c r="B205" i="39"/>
  <c r="C205" i="39"/>
  <c r="D205" i="39"/>
  <c r="E205" i="39"/>
  <c r="F205" i="39"/>
  <c r="G205" i="39"/>
  <c r="H205" i="39"/>
  <c r="A14" i="48"/>
  <c r="B14" i="48"/>
  <c r="I14" i="48"/>
  <c r="A15" i="48"/>
  <c r="B15" i="48"/>
  <c r="C15" i="48"/>
  <c r="D15" i="48"/>
  <c r="E15" i="48"/>
  <c r="F15" i="48"/>
  <c r="G15" i="48"/>
  <c r="H15" i="48"/>
  <c r="J15" i="48"/>
  <c r="A16" i="48"/>
  <c r="B16" i="48"/>
  <c r="C16" i="48"/>
  <c r="D16" i="48"/>
  <c r="E16" i="48"/>
  <c r="G16" i="48"/>
  <c r="H16" i="48"/>
  <c r="J16" i="48"/>
  <c r="A17" i="48"/>
  <c r="B17" i="48"/>
  <c r="C17" i="48"/>
  <c r="D17" i="48"/>
  <c r="E17" i="48"/>
  <c r="F17" i="48"/>
  <c r="G17" i="48"/>
  <c r="H17" i="48"/>
  <c r="J17" i="48"/>
  <c r="A18" i="48"/>
  <c r="B18" i="48"/>
  <c r="C18" i="48"/>
  <c r="D18" i="48"/>
  <c r="E18" i="48"/>
  <c r="G18" i="48"/>
  <c r="H18" i="48"/>
  <c r="J18" i="48"/>
  <c r="A19" i="48"/>
  <c r="B19" i="48"/>
  <c r="C19" i="48"/>
  <c r="D19" i="48"/>
  <c r="E19" i="48"/>
  <c r="F19" i="48"/>
  <c r="G19" i="48"/>
  <c r="H19" i="48"/>
  <c r="J19" i="48"/>
  <c r="A20" i="48"/>
  <c r="B20" i="48"/>
  <c r="C20" i="48"/>
  <c r="D20" i="48"/>
  <c r="E20" i="48"/>
  <c r="G20" i="48"/>
  <c r="H20" i="48"/>
  <c r="J20" i="48"/>
  <c r="A21" i="48"/>
  <c r="B21" i="48"/>
  <c r="C21" i="48"/>
  <c r="D21" i="48"/>
  <c r="E21" i="48"/>
  <c r="F21" i="48"/>
  <c r="G21" i="48"/>
  <c r="H21" i="48"/>
  <c r="I21" i="48"/>
  <c r="J21" i="48"/>
  <c r="A22" i="48"/>
  <c r="B22" i="48"/>
  <c r="C22" i="48"/>
  <c r="D22" i="48"/>
  <c r="E22" i="48"/>
  <c r="F22" i="48"/>
  <c r="G22" i="48"/>
  <c r="H22" i="48"/>
  <c r="E13" i="47"/>
  <c r="E14" i="47"/>
  <c r="E15" i="47"/>
  <c r="W1739" i="1"/>
  <c r="W1738" i="1"/>
  <c r="W1737" i="1"/>
  <c r="W1736" i="1"/>
  <c r="W1735" i="1"/>
  <c r="W1734" i="1"/>
  <c r="AH2301" i="1" l="1"/>
  <c r="W2301" i="1"/>
  <c r="Y2301" i="1"/>
  <c r="AB2301" i="1"/>
  <c r="AA2301" i="1"/>
  <c r="AG2301" i="1"/>
  <c r="AI2301" i="1" s="1"/>
  <c r="AC2301" i="1"/>
  <c r="Z2301" i="1" l="1"/>
  <c r="K214" i="39" s="1"/>
  <c r="I214" i="39"/>
  <c r="A91" i="46"/>
  <c r="B91" i="46"/>
  <c r="I91" i="46"/>
  <c r="A92" i="46"/>
  <c r="B92" i="46"/>
  <c r="C92" i="46"/>
  <c r="D92" i="46"/>
  <c r="E92" i="46"/>
  <c r="F92" i="46"/>
  <c r="H92" i="46"/>
  <c r="J92" i="46"/>
  <c r="A93" i="46"/>
  <c r="B93" i="46"/>
  <c r="C93" i="46"/>
  <c r="D93" i="46"/>
  <c r="E93" i="46"/>
  <c r="H93" i="46"/>
  <c r="J93" i="46"/>
  <c r="A94" i="46"/>
  <c r="B94" i="46"/>
  <c r="C94" i="46"/>
  <c r="D94" i="46"/>
  <c r="E94" i="46"/>
  <c r="F94" i="46"/>
  <c r="H94" i="46"/>
  <c r="J94" i="46"/>
  <c r="A95" i="46"/>
  <c r="B95" i="46"/>
  <c r="D95" i="46"/>
  <c r="C95" i="46"/>
  <c r="E95" i="46"/>
  <c r="H95" i="46"/>
  <c r="J95" i="46"/>
  <c r="A96" i="46"/>
  <c r="B96" i="46"/>
  <c r="C96" i="46"/>
  <c r="D96" i="46"/>
  <c r="E96" i="46"/>
  <c r="H96" i="46"/>
  <c r="J96" i="46"/>
  <c r="A97" i="46"/>
  <c r="B97" i="46"/>
  <c r="D97" i="46"/>
  <c r="E97" i="46"/>
  <c r="F97" i="46"/>
  <c r="G97" i="46"/>
  <c r="H97" i="46"/>
  <c r="AD1985" i="1"/>
  <c r="U950" i="66" s="1"/>
  <c r="AA1985" i="1"/>
  <c r="R950" i="66" s="1"/>
  <c r="W1985" i="1"/>
  <c r="N950" i="66" s="1"/>
  <c r="AD1984" i="1"/>
  <c r="U949" i="66" s="1"/>
  <c r="AA1984" i="1"/>
  <c r="R949" i="66" s="1"/>
  <c r="AD1983" i="1"/>
  <c r="U948" i="66" s="1"/>
  <c r="AA1983" i="1"/>
  <c r="R948" i="66" s="1"/>
  <c r="W1983" i="1"/>
  <c r="N948" i="66" s="1"/>
  <c r="P1983" i="1"/>
  <c r="AD1982" i="1"/>
  <c r="U947" i="66" s="1"/>
  <c r="AB1982" i="1"/>
  <c r="S947" i="66" s="1"/>
  <c r="AA1982" i="1"/>
  <c r="R947" i="66" s="1"/>
  <c r="Y1982" i="1"/>
  <c r="P947" i="66" s="1"/>
  <c r="W1982" i="1"/>
  <c r="N947" i="66" s="1"/>
  <c r="Q1982" i="1"/>
  <c r="H947" i="66" s="1"/>
  <c r="AD1981" i="1"/>
  <c r="U946" i="66" s="1"/>
  <c r="AA1981" i="1"/>
  <c r="R946" i="66" s="1"/>
  <c r="W1981" i="1"/>
  <c r="N946" i="66" s="1"/>
  <c r="P1981" i="1"/>
  <c r="AD1980" i="1"/>
  <c r="U945" i="66" s="1"/>
  <c r="AB1980" i="1"/>
  <c r="S945" i="66" s="1"/>
  <c r="AA1980" i="1"/>
  <c r="Y1980" i="1"/>
  <c r="P945" i="66" s="1"/>
  <c r="W1980" i="1"/>
  <c r="N945" i="66" s="1"/>
  <c r="Q1980" i="1"/>
  <c r="H945" i="66" s="1"/>
  <c r="I92" i="46" l="1"/>
  <c r="W1984" i="1"/>
  <c r="N949" i="66" s="1"/>
  <c r="P1984" i="1"/>
  <c r="Y1984" i="1" s="1"/>
  <c r="P949" i="66" s="1"/>
  <c r="G948" i="66"/>
  <c r="Y1981" i="1"/>
  <c r="P946" i="66" s="1"/>
  <c r="G946" i="66"/>
  <c r="AB1981" i="1"/>
  <c r="S946" i="66" s="1"/>
  <c r="F95" i="46"/>
  <c r="I95" i="46"/>
  <c r="F93" i="46"/>
  <c r="G92" i="46"/>
  <c r="I93" i="46"/>
  <c r="G94" i="46"/>
  <c r="I94" i="46"/>
  <c r="I96" i="46"/>
  <c r="AA1987" i="1"/>
  <c r="R952" i="66" s="1"/>
  <c r="R945" i="66"/>
  <c r="AD1987" i="1"/>
  <c r="U952" i="66" s="1"/>
  <c r="AB1984" i="1"/>
  <c r="S949" i="66" s="1"/>
  <c r="P1985" i="1"/>
  <c r="G950" i="66" s="1"/>
  <c r="Q1984" i="1"/>
  <c r="Y1983" i="1"/>
  <c r="P948" i="66" s="1"/>
  <c r="Q1981" i="1"/>
  <c r="Q1983" i="1"/>
  <c r="AB1983" i="1"/>
  <c r="S948" i="66" s="1"/>
  <c r="W1987" i="1" l="1"/>
  <c r="N952" i="66" s="1"/>
  <c r="G949" i="66"/>
  <c r="F96" i="46"/>
  <c r="H948" i="66"/>
  <c r="G95" i="46"/>
  <c r="H946" i="66"/>
  <c r="G93" i="46"/>
  <c r="H949" i="66"/>
  <c r="G96" i="46"/>
  <c r="I97" i="46"/>
  <c r="Y1985" i="1"/>
  <c r="P950" i="66" s="1"/>
  <c r="Q1985" i="1"/>
  <c r="H950" i="66" s="1"/>
  <c r="AB1985" i="1"/>
  <c r="G42" i="76"/>
  <c r="P1973" i="1"/>
  <c r="Q1973" i="1" l="1"/>
  <c r="G938" i="66"/>
  <c r="N938" i="66"/>
  <c r="H938" i="66"/>
  <c r="AB1987" i="1"/>
  <c r="S950" i="66"/>
  <c r="Y1987" i="1"/>
  <c r="A83" i="46"/>
  <c r="B83" i="46"/>
  <c r="I83" i="46"/>
  <c r="A84" i="46"/>
  <c r="B84" i="46"/>
  <c r="C84" i="46"/>
  <c r="D84" i="46"/>
  <c r="E84" i="46"/>
  <c r="F84" i="46"/>
  <c r="H84" i="46"/>
  <c r="J84" i="46"/>
  <c r="A85" i="46"/>
  <c r="B85" i="46"/>
  <c r="C85" i="46"/>
  <c r="D85" i="46"/>
  <c r="E85" i="46"/>
  <c r="H85" i="46"/>
  <c r="J85" i="46"/>
  <c r="A86" i="46"/>
  <c r="B86" i="46"/>
  <c r="C86" i="46"/>
  <c r="D86" i="46"/>
  <c r="E86" i="46"/>
  <c r="F86" i="46"/>
  <c r="H86" i="46"/>
  <c r="J86" i="46"/>
  <c r="A87" i="46"/>
  <c r="B87" i="46"/>
  <c r="D87" i="46"/>
  <c r="E87" i="46"/>
  <c r="H87" i="46"/>
  <c r="J87" i="46"/>
  <c r="A88" i="46"/>
  <c r="B88" i="46"/>
  <c r="C88" i="46"/>
  <c r="D88" i="46"/>
  <c r="E88" i="46"/>
  <c r="H88" i="46"/>
  <c r="J88" i="46"/>
  <c r="A89" i="46"/>
  <c r="B89" i="46"/>
  <c r="D89" i="46"/>
  <c r="E89" i="46"/>
  <c r="F89" i="46"/>
  <c r="G89" i="46"/>
  <c r="H89" i="46"/>
  <c r="W1963" i="1"/>
  <c r="P1963" i="1"/>
  <c r="F87" i="46" s="1"/>
  <c r="I87" i="46" l="1"/>
  <c r="N928" i="66"/>
  <c r="Q1963" i="1"/>
  <c r="G928" i="66"/>
  <c r="Z1987" i="1"/>
  <c r="P952" i="66"/>
  <c r="AC1987" i="1"/>
  <c r="T952" i="66" s="1"/>
  <c r="S952" i="66"/>
  <c r="B183" i="39"/>
  <c r="B185" i="39"/>
  <c r="B186" i="39"/>
  <c r="C183" i="39"/>
  <c r="C184" i="39"/>
  <c r="C185" i="39"/>
  <c r="A179" i="39"/>
  <c r="B179" i="39"/>
  <c r="C179" i="39"/>
  <c r="D179" i="39"/>
  <c r="E179" i="39"/>
  <c r="F179" i="39"/>
  <c r="G179" i="39"/>
  <c r="H179" i="39"/>
  <c r="I179" i="39"/>
  <c r="J179" i="39"/>
  <c r="K179" i="39"/>
  <c r="A180" i="39"/>
  <c r="B180" i="39"/>
  <c r="C180" i="39"/>
  <c r="D180" i="39"/>
  <c r="E180" i="39"/>
  <c r="F180" i="39"/>
  <c r="H180" i="39"/>
  <c r="J180" i="39"/>
  <c r="K180" i="39"/>
  <c r="A181" i="39"/>
  <c r="B181" i="39"/>
  <c r="C181" i="39"/>
  <c r="D181" i="39"/>
  <c r="E181" i="39"/>
  <c r="H181" i="39"/>
  <c r="J181" i="39"/>
  <c r="K181" i="39"/>
  <c r="A182" i="39"/>
  <c r="B182" i="39"/>
  <c r="C182" i="39"/>
  <c r="D182" i="39"/>
  <c r="E182" i="39"/>
  <c r="F182" i="39"/>
  <c r="H182" i="39"/>
  <c r="J182" i="39"/>
  <c r="K182" i="39"/>
  <c r="A183" i="39"/>
  <c r="D183" i="39"/>
  <c r="E183" i="39"/>
  <c r="H183" i="39"/>
  <c r="J183" i="39"/>
  <c r="K183" i="39"/>
  <c r="A184" i="39"/>
  <c r="B184" i="39"/>
  <c r="D184" i="39"/>
  <c r="E184" i="39"/>
  <c r="H184" i="39"/>
  <c r="J184" i="39"/>
  <c r="K184" i="39"/>
  <c r="A185" i="39"/>
  <c r="D185" i="39"/>
  <c r="E185" i="39"/>
  <c r="H185" i="39"/>
  <c r="J185" i="39"/>
  <c r="K185" i="39"/>
  <c r="A186" i="39"/>
  <c r="D186" i="39"/>
  <c r="E186" i="39"/>
  <c r="F186" i="39"/>
  <c r="G186" i="39"/>
  <c r="H186" i="39"/>
  <c r="J186" i="39"/>
  <c r="W1858" i="1"/>
  <c r="H928" i="66" l="1"/>
  <c r="G87" i="46"/>
  <c r="Q952" i="66"/>
  <c r="J97" i="46"/>
  <c r="W1452" i="1"/>
  <c r="AA1502" i="1"/>
  <c r="W1502" i="1"/>
  <c r="W1232" i="1" l="1"/>
  <c r="AG1954" i="1"/>
  <c r="X919" i="66" s="1"/>
  <c r="AA1954" i="1"/>
  <c r="R919" i="66" s="1"/>
  <c r="W1954" i="1"/>
  <c r="AG2319" i="1"/>
  <c r="X66" i="85" s="1"/>
  <c r="AA2319" i="1"/>
  <c r="W2319" i="1"/>
  <c r="N66" i="85" s="1"/>
  <c r="P2319" i="1"/>
  <c r="AG2318" i="1"/>
  <c r="AB2318" i="1"/>
  <c r="J221" i="39" s="1"/>
  <c r="AA2318" i="1"/>
  <c r="Y2318" i="1"/>
  <c r="W2318" i="1"/>
  <c r="Q2318" i="1"/>
  <c r="AG2317" i="1"/>
  <c r="X64" i="85" s="1"/>
  <c r="AA2317" i="1"/>
  <c r="I220" i="39" s="1"/>
  <c r="W2317" i="1"/>
  <c r="I110" i="46" s="1"/>
  <c r="P2317" i="1"/>
  <c r="AG2316" i="1"/>
  <c r="X63" i="85" s="1"/>
  <c r="AB2316" i="1"/>
  <c r="AA2316" i="1"/>
  <c r="I219" i="39" s="1"/>
  <c r="Y2316" i="1"/>
  <c r="P63" i="85" s="1"/>
  <c r="W2316" i="1"/>
  <c r="Q2316" i="1"/>
  <c r="H63" i="85" s="1"/>
  <c r="AG2315" i="1"/>
  <c r="AA2315" i="1"/>
  <c r="W2315" i="1"/>
  <c r="I108" i="46" s="1"/>
  <c r="P2315" i="1"/>
  <c r="Q2315" i="1" s="1"/>
  <c r="AG2314" i="1"/>
  <c r="AB2314" i="1"/>
  <c r="J217" i="39" s="1"/>
  <c r="AA2314" i="1"/>
  <c r="I217" i="39" s="1"/>
  <c r="Y2314" i="1"/>
  <c r="W2314" i="1"/>
  <c r="Q2314" i="1"/>
  <c r="AG2309" i="1"/>
  <c r="X56" i="85" s="1"/>
  <c r="AA2309" i="1"/>
  <c r="W2309" i="1"/>
  <c r="N56" i="85" s="1"/>
  <c r="P2309" i="1"/>
  <c r="Y2309" i="1" s="1"/>
  <c r="AG2308" i="1"/>
  <c r="X55" i="85" s="1"/>
  <c r="AB2308" i="1"/>
  <c r="AA2308" i="1"/>
  <c r="R55" i="85" s="1"/>
  <c r="Y2308" i="1"/>
  <c r="W2308" i="1"/>
  <c r="I103" i="46" s="1"/>
  <c r="Q2308" i="1"/>
  <c r="AG2307" i="1"/>
  <c r="X54" i="85" s="1"/>
  <c r="AA2307" i="1"/>
  <c r="R54" i="85" s="1"/>
  <c r="N54" i="85"/>
  <c r="AB2307" i="1"/>
  <c r="S54" i="85" s="1"/>
  <c r="AG2306" i="1"/>
  <c r="X53" i="85" s="1"/>
  <c r="AB2306" i="1"/>
  <c r="AA2306" i="1"/>
  <c r="R53" i="85" s="1"/>
  <c r="Y2306" i="1"/>
  <c r="P53" i="85" s="1"/>
  <c r="W2306" i="1"/>
  <c r="I101" i="46" s="1"/>
  <c r="Q2306" i="1"/>
  <c r="H53" i="85" s="1"/>
  <c r="AG2305" i="1"/>
  <c r="X52" i="85" s="1"/>
  <c r="AA2305" i="1"/>
  <c r="R52" i="85" s="1"/>
  <c r="W2305" i="1"/>
  <c r="P2305" i="1"/>
  <c r="AG2304" i="1"/>
  <c r="X51" i="85" s="1"/>
  <c r="AB2304" i="1"/>
  <c r="S51" i="85" s="1"/>
  <c r="AA2304" i="1"/>
  <c r="R51" i="85" s="1"/>
  <c r="Y2304" i="1"/>
  <c r="P51" i="85" s="1"/>
  <c r="W2304" i="1"/>
  <c r="I99" i="46" s="1"/>
  <c r="Q2304" i="1"/>
  <c r="AG2289" i="1"/>
  <c r="X36" i="85" s="1"/>
  <c r="AA2289" i="1"/>
  <c r="R36" i="85" s="1"/>
  <c r="W2289" i="1"/>
  <c r="N36" i="85" s="1"/>
  <c r="P2289" i="1"/>
  <c r="Y2289" i="1" s="1"/>
  <c r="P36" i="85" s="1"/>
  <c r="AG2288" i="1"/>
  <c r="X35" i="85" s="1"/>
  <c r="AB2288" i="1"/>
  <c r="S35" i="85" s="1"/>
  <c r="AA2288" i="1"/>
  <c r="R35" i="85" s="1"/>
  <c r="Y2288" i="1"/>
  <c r="P35" i="85" s="1"/>
  <c r="W2288" i="1"/>
  <c r="Q2288" i="1"/>
  <c r="AH2288" i="1" s="1"/>
  <c r="Y35" i="85" s="1"/>
  <c r="AG2287" i="1"/>
  <c r="X34" i="85" s="1"/>
  <c r="AA2287" i="1"/>
  <c r="R34" i="85" s="1"/>
  <c r="W2287" i="1"/>
  <c r="N34" i="85" s="1"/>
  <c r="P2287" i="1"/>
  <c r="AB2287" i="1" s="1"/>
  <c r="S34" i="85" s="1"/>
  <c r="AG2286" i="1"/>
  <c r="X33" i="85" s="1"/>
  <c r="AB2286" i="1"/>
  <c r="S33" i="85" s="1"/>
  <c r="AA2286" i="1"/>
  <c r="R33" i="85" s="1"/>
  <c r="Y2286" i="1"/>
  <c r="P33" i="85" s="1"/>
  <c r="W2286" i="1"/>
  <c r="N33" i="85" s="1"/>
  <c r="Q2286" i="1"/>
  <c r="AH2286" i="1" s="1"/>
  <c r="Y33" i="85" s="1"/>
  <c r="AG2285" i="1"/>
  <c r="X32" i="85" s="1"/>
  <c r="AA2285" i="1"/>
  <c r="R32" i="85" s="1"/>
  <c r="W2285" i="1"/>
  <c r="N32" i="85" s="1"/>
  <c r="P2285" i="1"/>
  <c r="AB2285" i="1" s="1"/>
  <c r="AG2284" i="1"/>
  <c r="X31" i="85" s="1"/>
  <c r="AB2284" i="1"/>
  <c r="S31" i="85" s="1"/>
  <c r="AA2284" i="1"/>
  <c r="R31" i="85" s="1"/>
  <c r="Y2284" i="1"/>
  <c r="P31" i="85" s="1"/>
  <c r="W2284" i="1"/>
  <c r="N31" i="85" s="1"/>
  <c r="Q2284" i="1"/>
  <c r="H31" i="85" s="1"/>
  <c r="A30" i="85"/>
  <c r="B30" i="85"/>
  <c r="C30" i="85"/>
  <c r="D30" i="85"/>
  <c r="E30" i="85"/>
  <c r="F30" i="85"/>
  <c r="G30" i="85"/>
  <c r="H30" i="85"/>
  <c r="I30" i="85"/>
  <c r="J30" i="85"/>
  <c r="K30" i="85"/>
  <c r="L30" i="85"/>
  <c r="M30" i="85"/>
  <c r="N30" i="85"/>
  <c r="O30" i="85"/>
  <c r="P30" i="85"/>
  <c r="Q30" i="85"/>
  <c r="R30" i="85"/>
  <c r="S30" i="85"/>
  <c r="T30" i="85"/>
  <c r="U30" i="85"/>
  <c r="V30" i="85"/>
  <c r="W30" i="85"/>
  <c r="X30" i="85"/>
  <c r="Y30" i="85"/>
  <c r="Z30" i="85"/>
  <c r="A31" i="85"/>
  <c r="B31" i="85"/>
  <c r="C31" i="85"/>
  <c r="D31" i="85"/>
  <c r="E31" i="85"/>
  <c r="F31" i="85"/>
  <c r="G31" i="85"/>
  <c r="I31" i="85"/>
  <c r="J31" i="85"/>
  <c r="K31" i="85"/>
  <c r="L31" i="85"/>
  <c r="M31" i="85"/>
  <c r="O31" i="85"/>
  <c r="Q31" i="85"/>
  <c r="T31" i="85"/>
  <c r="U31" i="85"/>
  <c r="V31" i="85"/>
  <c r="W31" i="85"/>
  <c r="Z31" i="85"/>
  <c r="A32" i="85"/>
  <c r="B32" i="85"/>
  <c r="C32" i="85"/>
  <c r="D32" i="85"/>
  <c r="E32" i="85"/>
  <c r="F32" i="85"/>
  <c r="I32" i="85"/>
  <c r="J32" i="85"/>
  <c r="K32" i="85"/>
  <c r="L32" i="85"/>
  <c r="M32" i="85"/>
  <c r="O32" i="85"/>
  <c r="Q32" i="85"/>
  <c r="T32" i="85"/>
  <c r="U32" i="85"/>
  <c r="V32" i="85"/>
  <c r="W32" i="85"/>
  <c r="Z32" i="85"/>
  <c r="A33" i="85"/>
  <c r="B33" i="85"/>
  <c r="C33" i="85"/>
  <c r="D33" i="85"/>
  <c r="E33" i="85"/>
  <c r="F33" i="85"/>
  <c r="G33" i="85"/>
  <c r="I33" i="85"/>
  <c r="J33" i="85"/>
  <c r="K33" i="85"/>
  <c r="L33" i="85"/>
  <c r="M33" i="85"/>
  <c r="O33" i="85"/>
  <c r="Q33" i="85"/>
  <c r="T33" i="85"/>
  <c r="U33" i="85"/>
  <c r="V33" i="85"/>
  <c r="W33" i="85"/>
  <c r="Z33" i="85"/>
  <c r="A34" i="85"/>
  <c r="B34" i="85"/>
  <c r="C34" i="85"/>
  <c r="D34" i="85"/>
  <c r="E34" i="85"/>
  <c r="F34" i="85"/>
  <c r="I34" i="85"/>
  <c r="J34" i="85"/>
  <c r="K34" i="85"/>
  <c r="L34" i="85"/>
  <c r="M34" i="85"/>
  <c r="O34" i="85"/>
  <c r="Q34" i="85"/>
  <c r="T34" i="85"/>
  <c r="U34" i="85"/>
  <c r="V34" i="85"/>
  <c r="W34" i="85"/>
  <c r="Z34" i="85"/>
  <c r="A35" i="85"/>
  <c r="B35" i="85"/>
  <c r="C35" i="85"/>
  <c r="D35" i="85"/>
  <c r="E35" i="85"/>
  <c r="F35" i="85"/>
  <c r="G35" i="85"/>
  <c r="I35" i="85"/>
  <c r="J35" i="85"/>
  <c r="K35" i="85"/>
  <c r="L35" i="85"/>
  <c r="M35" i="85"/>
  <c r="N35" i="85"/>
  <c r="O35" i="85"/>
  <c r="Q35" i="85"/>
  <c r="T35" i="85"/>
  <c r="U35" i="85"/>
  <c r="V35" i="85"/>
  <c r="W35" i="85"/>
  <c r="Z35" i="85"/>
  <c r="A36" i="85"/>
  <c r="B36" i="85"/>
  <c r="C36" i="85"/>
  <c r="D36" i="85"/>
  <c r="E36" i="85"/>
  <c r="F36" i="85"/>
  <c r="I36" i="85"/>
  <c r="J36" i="85"/>
  <c r="K36" i="85"/>
  <c r="L36" i="85"/>
  <c r="M36" i="85"/>
  <c r="O36" i="85"/>
  <c r="Q36" i="85"/>
  <c r="T36" i="85"/>
  <c r="U36" i="85"/>
  <c r="V36" i="85"/>
  <c r="W36" i="85"/>
  <c r="Z36" i="85"/>
  <c r="A37" i="85"/>
  <c r="B37" i="85"/>
  <c r="C37" i="85"/>
  <c r="D37" i="85"/>
  <c r="E37" i="85"/>
  <c r="F37" i="85"/>
  <c r="G37" i="85"/>
  <c r="H37" i="85"/>
  <c r="I37" i="85"/>
  <c r="J37" i="85"/>
  <c r="K37" i="85"/>
  <c r="L37" i="85"/>
  <c r="M37" i="85"/>
  <c r="N37" i="85"/>
  <c r="O37" i="85"/>
  <c r="P37" i="85"/>
  <c r="Q37" i="85"/>
  <c r="R37" i="85"/>
  <c r="S37" i="85"/>
  <c r="T37" i="85"/>
  <c r="U37" i="85"/>
  <c r="V37" i="85"/>
  <c r="W37" i="85"/>
  <c r="X37" i="85"/>
  <c r="Y37" i="85"/>
  <c r="Z37" i="85"/>
  <c r="A38" i="85"/>
  <c r="B38" i="85"/>
  <c r="C38" i="85"/>
  <c r="D38" i="85"/>
  <c r="E38" i="85"/>
  <c r="F38" i="85"/>
  <c r="G38" i="85"/>
  <c r="H38" i="85"/>
  <c r="I38" i="85"/>
  <c r="J38" i="85"/>
  <c r="K38" i="85"/>
  <c r="L38" i="85"/>
  <c r="M38" i="85"/>
  <c r="O38" i="85"/>
  <c r="U38" i="85"/>
  <c r="V38" i="85"/>
  <c r="W38" i="85"/>
  <c r="AH2279" i="1"/>
  <c r="AG2279" i="1"/>
  <c r="X26" i="85" s="1"/>
  <c r="AA2279" i="1"/>
  <c r="W2279" i="1"/>
  <c r="P2279" i="1"/>
  <c r="AH2278" i="1"/>
  <c r="AG2278" i="1"/>
  <c r="X25" i="85" s="1"/>
  <c r="AB2278" i="1"/>
  <c r="J203" i="39" s="1"/>
  <c r="AA2278" i="1"/>
  <c r="Y2278" i="1"/>
  <c r="W2278" i="1"/>
  <c r="I19" i="48" s="1"/>
  <c r="AH2277" i="1"/>
  <c r="AG2277" i="1"/>
  <c r="X24" i="85" s="1"/>
  <c r="AA2277" i="1"/>
  <c r="W2277" i="1"/>
  <c r="P2277" i="1"/>
  <c r="G24" i="85" s="1"/>
  <c r="AH2276" i="1"/>
  <c r="Y23" i="85" s="1"/>
  <c r="AG2276" i="1"/>
  <c r="X23" i="85" s="1"/>
  <c r="AB2276" i="1"/>
  <c r="AA2276" i="1"/>
  <c r="Y2276" i="1"/>
  <c r="P23" i="85" s="1"/>
  <c r="W2276" i="1"/>
  <c r="AH2275" i="1"/>
  <c r="AG2275" i="1"/>
  <c r="X22" i="85" s="1"/>
  <c r="AA2275" i="1"/>
  <c r="I200" i="39" s="1"/>
  <c r="W2275" i="1"/>
  <c r="I16" i="48" s="1"/>
  <c r="P2275" i="1"/>
  <c r="AH2274" i="1"/>
  <c r="AG2274" i="1"/>
  <c r="AB2274" i="1"/>
  <c r="AA2274" i="1"/>
  <c r="I199" i="39" s="1"/>
  <c r="Y2274" i="1"/>
  <c r="P21" i="85" s="1"/>
  <c r="W2274" i="1"/>
  <c r="I15" i="48" s="1"/>
  <c r="E557" i="66"/>
  <c r="K2367" i="1"/>
  <c r="B114" i="85" s="1"/>
  <c r="AE2361" i="1"/>
  <c r="V108" i="85" s="1"/>
  <c r="AG2359" i="1"/>
  <c r="AD2359" i="1"/>
  <c r="U106" i="85" s="1"/>
  <c r="AA2359" i="1"/>
  <c r="W2359" i="1"/>
  <c r="N106" i="85" s="1"/>
  <c r="AG2358" i="1"/>
  <c r="X105" i="85" s="1"/>
  <c r="AD2358" i="1"/>
  <c r="U105" i="85" s="1"/>
  <c r="AA2358" i="1"/>
  <c r="R105" i="85" s="1"/>
  <c r="AG2357" i="1"/>
  <c r="X104" i="85" s="1"/>
  <c r="AD2357" i="1"/>
  <c r="U104" i="85" s="1"/>
  <c r="AA2357" i="1"/>
  <c r="R104" i="85" s="1"/>
  <c r="W2357" i="1"/>
  <c r="N104" i="85" s="1"/>
  <c r="P2357" i="1"/>
  <c r="AB2357" i="1" s="1"/>
  <c r="S104" i="85" s="1"/>
  <c r="AG2356" i="1"/>
  <c r="X103" i="85" s="1"/>
  <c r="AD2356" i="1"/>
  <c r="AB2356" i="1"/>
  <c r="AA2356" i="1"/>
  <c r="R103" i="85" s="1"/>
  <c r="Y2356" i="1"/>
  <c r="P103" i="85" s="1"/>
  <c r="W2356" i="1"/>
  <c r="N103" i="85" s="1"/>
  <c r="Q2356" i="1"/>
  <c r="AH2356" i="1" s="1"/>
  <c r="Y103" i="85" s="1"/>
  <c r="AG2355" i="1"/>
  <c r="X102" i="85" s="1"/>
  <c r="AD2355" i="1"/>
  <c r="U102" i="85" s="1"/>
  <c r="AA2355" i="1"/>
  <c r="R102" i="85" s="1"/>
  <c r="W2355" i="1"/>
  <c r="N102" i="85" s="1"/>
  <c r="P2355" i="1"/>
  <c r="AB2355" i="1" s="1"/>
  <c r="AG2354" i="1"/>
  <c r="AD2354" i="1"/>
  <c r="U101" i="85" s="1"/>
  <c r="AB2354" i="1"/>
  <c r="S101" i="85" s="1"/>
  <c r="AA2354" i="1"/>
  <c r="Y2354" i="1"/>
  <c r="P101" i="85" s="1"/>
  <c r="W2354" i="1"/>
  <c r="N101" i="85" s="1"/>
  <c r="Q2354" i="1"/>
  <c r="AH2354" i="1" s="1"/>
  <c r="AE2351" i="1"/>
  <c r="V98" i="85" s="1"/>
  <c r="AG2349" i="1"/>
  <c r="X96" i="85" s="1"/>
  <c r="AD2349" i="1"/>
  <c r="U96" i="85" s="1"/>
  <c r="AA2349" i="1"/>
  <c r="W2349" i="1"/>
  <c r="N96" i="85" s="1"/>
  <c r="AG2348" i="1"/>
  <c r="X95" i="85" s="1"/>
  <c r="AD2348" i="1"/>
  <c r="U95" i="85" s="1"/>
  <c r="AA2348" i="1"/>
  <c r="R95" i="85" s="1"/>
  <c r="AG2347" i="1"/>
  <c r="X94" i="85" s="1"/>
  <c r="AD2347" i="1"/>
  <c r="U94" i="85" s="1"/>
  <c r="AA2347" i="1"/>
  <c r="R94" i="85" s="1"/>
  <c r="W2347" i="1"/>
  <c r="N94" i="85" s="1"/>
  <c r="P2347" i="1"/>
  <c r="P2348" i="1" s="1"/>
  <c r="AB2348" i="1" s="1"/>
  <c r="S95" i="85" s="1"/>
  <c r="AG2346" i="1"/>
  <c r="X93" i="85" s="1"/>
  <c r="AD2346" i="1"/>
  <c r="AB2346" i="1"/>
  <c r="S93" i="85" s="1"/>
  <c r="AA2346" i="1"/>
  <c r="R93" i="85" s="1"/>
  <c r="Y2346" i="1"/>
  <c r="P93" i="85" s="1"/>
  <c r="W2346" i="1"/>
  <c r="N93" i="85" s="1"/>
  <c r="Q2346" i="1"/>
  <c r="AH2346" i="1" s="1"/>
  <c r="Y93" i="85" s="1"/>
  <c r="AG2345" i="1"/>
  <c r="X92" i="85" s="1"/>
  <c r="AD2345" i="1"/>
  <c r="U92" i="85" s="1"/>
  <c r="AA2345" i="1"/>
  <c r="R92" i="85" s="1"/>
  <c r="W2345" i="1"/>
  <c r="N92" i="85" s="1"/>
  <c r="P2345" i="1"/>
  <c r="AB2345" i="1" s="1"/>
  <c r="AG2344" i="1"/>
  <c r="AD2344" i="1"/>
  <c r="U91" i="85" s="1"/>
  <c r="AB2344" i="1"/>
  <c r="S91" i="85" s="1"/>
  <c r="AA2344" i="1"/>
  <c r="Y2344" i="1"/>
  <c r="P91" i="85" s="1"/>
  <c r="W2344" i="1"/>
  <c r="W2348" i="1" s="1"/>
  <c r="N95" i="85" s="1"/>
  <c r="Q2344" i="1"/>
  <c r="AH2344" i="1" s="1"/>
  <c r="AE2341" i="1"/>
  <c r="V88" i="85" s="1"/>
  <c r="AG2339" i="1"/>
  <c r="X86" i="85" s="1"/>
  <c r="AD2339" i="1"/>
  <c r="AA2339" i="1"/>
  <c r="R86" i="85" s="1"/>
  <c r="W2339" i="1"/>
  <c r="N86" i="85" s="1"/>
  <c r="AG2338" i="1"/>
  <c r="AD2338" i="1"/>
  <c r="U85" i="85" s="1"/>
  <c r="AA2338" i="1"/>
  <c r="R85" i="85" s="1"/>
  <c r="AG2337" i="1"/>
  <c r="X84" i="85" s="1"/>
  <c r="AD2337" i="1"/>
  <c r="U84" i="85" s="1"/>
  <c r="AA2337" i="1"/>
  <c r="R84" i="85" s="1"/>
  <c r="W2337" i="1"/>
  <c r="N84" i="85" s="1"/>
  <c r="P2337" i="1"/>
  <c r="P2338" i="1" s="1"/>
  <c r="AB2338" i="1" s="1"/>
  <c r="S85" i="85" s="1"/>
  <c r="AG2336" i="1"/>
  <c r="AD2336" i="1"/>
  <c r="U83" i="85" s="1"/>
  <c r="AB2336" i="1"/>
  <c r="S83" i="85" s="1"/>
  <c r="AA2336" i="1"/>
  <c r="R83" i="85" s="1"/>
  <c r="Y2336" i="1"/>
  <c r="P83" i="85" s="1"/>
  <c r="W2336" i="1"/>
  <c r="N83" i="85" s="1"/>
  <c r="Q2336" i="1"/>
  <c r="AH2336" i="1" s="1"/>
  <c r="Y83" i="85" s="1"/>
  <c r="AG2335" i="1"/>
  <c r="X82" i="85" s="1"/>
  <c r="AD2335" i="1"/>
  <c r="U82" i="85" s="1"/>
  <c r="AA2335" i="1"/>
  <c r="R82" i="85" s="1"/>
  <c r="W2335" i="1"/>
  <c r="P2335" i="1"/>
  <c r="AB2335" i="1" s="1"/>
  <c r="AG2334" i="1"/>
  <c r="AD2334" i="1"/>
  <c r="U81" i="85" s="1"/>
  <c r="AB2334" i="1"/>
  <c r="S81" i="85" s="1"/>
  <c r="AA2334" i="1"/>
  <c r="R81" i="85" s="1"/>
  <c r="Y2334" i="1"/>
  <c r="W2334" i="1"/>
  <c r="W2338" i="1" s="1"/>
  <c r="N85" i="85" s="1"/>
  <c r="Q2334" i="1"/>
  <c r="AH2334" i="1" s="1"/>
  <c r="AE2331" i="1"/>
  <c r="V78" i="85" s="1"/>
  <c r="AG2329" i="1"/>
  <c r="X76" i="85" s="1"/>
  <c r="AD2329" i="1"/>
  <c r="U76" i="85" s="1"/>
  <c r="AA2329" i="1"/>
  <c r="R76" i="85" s="1"/>
  <c r="W2329" i="1"/>
  <c r="N76" i="85" s="1"/>
  <c r="AG2328" i="1"/>
  <c r="AD2328" i="1"/>
  <c r="U75" i="85" s="1"/>
  <c r="AA2328" i="1"/>
  <c r="R75" i="85" s="1"/>
  <c r="AG2327" i="1"/>
  <c r="X74" i="85" s="1"/>
  <c r="AD2327" i="1"/>
  <c r="U74" i="85" s="1"/>
  <c r="AA2327" i="1"/>
  <c r="R74" i="85" s="1"/>
  <c r="W2327" i="1"/>
  <c r="N74" i="85" s="1"/>
  <c r="P2327" i="1"/>
  <c r="G74" i="85" s="1"/>
  <c r="AG2326" i="1"/>
  <c r="X73" i="85" s="1"/>
  <c r="AD2326" i="1"/>
  <c r="U73" i="85" s="1"/>
  <c r="AB2326" i="1"/>
  <c r="S73" i="85" s="1"/>
  <c r="AA2326" i="1"/>
  <c r="R73" i="85" s="1"/>
  <c r="Y2326" i="1"/>
  <c r="P73" i="85" s="1"/>
  <c r="W2326" i="1"/>
  <c r="N73" i="85" s="1"/>
  <c r="Q2326" i="1"/>
  <c r="H73" i="85" s="1"/>
  <c r="AG2325" i="1"/>
  <c r="AD2325" i="1"/>
  <c r="U72" i="85" s="1"/>
  <c r="AA2325" i="1"/>
  <c r="R72" i="85" s="1"/>
  <c r="W2325" i="1"/>
  <c r="N72" i="85" s="1"/>
  <c r="P2325" i="1"/>
  <c r="AB2325" i="1" s="1"/>
  <c r="AG2324" i="1"/>
  <c r="X71" i="85" s="1"/>
  <c r="AD2324" i="1"/>
  <c r="AB2324" i="1"/>
  <c r="S71" i="85" s="1"/>
  <c r="AA2324" i="1"/>
  <c r="Y2324" i="1"/>
  <c r="P71" i="85" s="1"/>
  <c r="W2324" i="1"/>
  <c r="N71" i="85" s="1"/>
  <c r="Q2324" i="1"/>
  <c r="AH2324" i="1" s="1"/>
  <c r="U68" i="85"/>
  <c r="U65" i="85"/>
  <c r="S65" i="85"/>
  <c r="N64" i="85"/>
  <c r="G62" i="85"/>
  <c r="U56" i="85"/>
  <c r="U55" i="85"/>
  <c r="G52" i="85"/>
  <c r="V48" i="85"/>
  <c r="W48" i="85"/>
  <c r="N45" i="85"/>
  <c r="S45" i="85"/>
  <c r="X44" i="85"/>
  <c r="P44" i="85"/>
  <c r="N44" i="85"/>
  <c r="H44" i="85"/>
  <c r="S43" i="85"/>
  <c r="R43" i="85"/>
  <c r="P43" i="85"/>
  <c r="N43" i="85"/>
  <c r="R42" i="85"/>
  <c r="N42" i="85"/>
  <c r="S42" i="85"/>
  <c r="U24" i="85"/>
  <c r="U16" i="85"/>
  <c r="N16" i="85"/>
  <c r="X15" i="85"/>
  <c r="U15" i="85"/>
  <c r="X14" i="85"/>
  <c r="R14" i="85"/>
  <c r="S14" i="85"/>
  <c r="Y13" i="85"/>
  <c r="H13" i="85"/>
  <c r="R12" i="85"/>
  <c r="N12" i="85"/>
  <c r="N11" i="85"/>
  <c r="A8" i="85"/>
  <c r="A10" i="85"/>
  <c r="B10" i="85"/>
  <c r="C10" i="85"/>
  <c r="D10" i="85"/>
  <c r="E10" i="85"/>
  <c r="F10" i="85"/>
  <c r="G10" i="85"/>
  <c r="H10" i="85"/>
  <c r="I10" i="85"/>
  <c r="J10" i="85"/>
  <c r="K10" i="85"/>
  <c r="L10" i="85"/>
  <c r="M10" i="85"/>
  <c r="N10" i="85"/>
  <c r="O10" i="85"/>
  <c r="P10" i="85"/>
  <c r="Q10" i="85"/>
  <c r="R10" i="85"/>
  <c r="S10" i="85"/>
  <c r="T10" i="85"/>
  <c r="U10" i="85"/>
  <c r="V10" i="85"/>
  <c r="W10" i="85"/>
  <c r="X10" i="85"/>
  <c r="Y10" i="85"/>
  <c r="Z10" i="85"/>
  <c r="A11" i="85"/>
  <c r="B11" i="85"/>
  <c r="C11" i="85"/>
  <c r="D11" i="85"/>
  <c r="E11" i="85"/>
  <c r="F11" i="85"/>
  <c r="G11" i="85"/>
  <c r="I11" i="85"/>
  <c r="J11" i="85"/>
  <c r="K11" i="85"/>
  <c r="L11" i="85"/>
  <c r="M11" i="85"/>
  <c r="O11" i="85"/>
  <c r="Q11" i="85"/>
  <c r="R11" i="85"/>
  <c r="S11" i="85"/>
  <c r="T11" i="85"/>
  <c r="V11" i="85"/>
  <c r="W11" i="85"/>
  <c r="Z11" i="85"/>
  <c r="A12" i="85"/>
  <c r="B12" i="85"/>
  <c r="C12" i="85"/>
  <c r="D12" i="85"/>
  <c r="E12" i="85"/>
  <c r="F12" i="85"/>
  <c r="I12" i="85"/>
  <c r="J12" i="85"/>
  <c r="K12" i="85"/>
  <c r="L12" i="85"/>
  <c r="M12" i="85"/>
  <c r="O12" i="85"/>
  <c r="Q12" i="85"/>
  <c r="T12" i="85"/>
  <c r="U12" i="85"/>
  <c r="V12" i="85"/>
  <c r="W12" i="85"/>
  <c r="X12" i="85"/>
  <c r="Z12" i="85"/>
  <c r="A13" i="85"/>
  <c r="B13" i="85"/>
  <c r="C13" i="85"/>
  <c r="D13" i="85"/>
  <c r="E13" i="85"/>
  <c r="F13" i="85"/>
  <c r="G13" i="85"/>
  <c r="I13" i="85"/>
  <c r="J13" i="85"/>
  <c r="K13" i="85"/>
  <c r="L13" i="85"/>
  <c r="M13" i="85"/>
  <c r="N13" i="85"/>
  <c r="O13" i="85"/>
  <c r="P13" i="85"/>
  <c r="Q13" i="85"/>
  <c r="R13" i="85"/>
  <c r="S13" i="85"/>
  <c r="T13" i="85"/>
  <c r="U13" i="85"/>
  <c r="V13" i="85"/>
  <c r="W13" i="85"/>
  <c r="X13" i="85"/>
  <c r="Z13" i="85"/>
  <c r="A14" i="85"/>
  <c r="B14" i="85"/>
  <c r="C14" i="85"/>
  <c r="D14" i="85"/>
  <c r="E14" i="85"/>
  <c r="F14" i="85"/>
  <c r="I14" i="85"/>
  <c r="J14" i="85"/>
  <c r="K14" i="85"/>
  <c r="L14" i="85"/>
  <c r="M14" i="85"/>
  <c r="N14" i="85"/>
  <c r="O14" i="85"/>
  <c r="Q14" i="85"/>
  <c r="T14" i="85"/>
  <c r="U14" i="85"/>
  <c r="V14" i="85"/>
  <c r="W14" i="85"/>
  <c r="Z14" i="85"/>
  <c r="A15" i="85"/>
  <c r="B15" i="85"/>
  <c r="C15" i="85"/>
  <c r="D15" i="85"/>
  <c r="E15" i="85"/>
  <c r="F15" i="85"/>
  <c r="I15" i="85"/>
  <c r="J15" i="85"/>
  <c r="K15" i="85"/>
  <c r="L15" i="85"/>
  <c r="M15" i="85"/>
  <c r="O15" i="85"/>
  <c r="Q15" i="85"/>
  <c r="R15" i="85"/>
  <c r="T15" i="85"/>
  <c r="V15" i="85"/>
  <c r="W15" i="85"/>
  <c r="Z15" i="85"/>
  <c r="A16" i="85"/>
  <c r="B16" i="85"/>
  <c r="C16" i="85"/>
  <c r="D16" i="85"/>
  <c r="E16" i="85"/>
  <c r="F16" i="85"/>
  <c r="I16" i="85"/>
  <c r="J16" i="85"/>
  <c r="K16" i="85"/>
  <c r="L16" i="85"/>
  <c r="M16" i="85"/>
  <c r="O16" i="85"/>
  <c r="Q16" i="85"/>
  <c r="R16" i="85"/>
  <c r="T16" i="85"/>
  <c r="V16" i="85"/>
  <c r="W16" i="85"/>
  <c r="X16" i="85"/>
  <c r="Z16" i="85"/>
  <c r="A17" i="85"/>
  <c r="B17" i="85"/>
  <c r="C17" i="85"/>
  <c r="D17" i="85"/>
  <c r="E17" i="85"/>
  <c r="F17" i="85"/>
  <c r="G17" i="85"/>
  <c r="H17" i="85"/>
  <c r="I17" i="85"/>
  <c r="J17" i="85"/>
  <c r="K17" i="85"/>
  <c r="L17" i="85"/>
  <c r="M17" i="85"/>
  <c r="N17" i="85"/>
  <c r="O17" i="85"/>
  <c r="P17" i="85"/>
  <c r="Q17" i="85"/>
  <c r="R17" i="85"/>
  <c r="S17" i="85"/>
  <c r="T17" i="85"/>
  <c r="U17" i="85"/>
  <c r="V17" i="85"/>
  <c r="W17" i="85"/>
  <c r="X17" i="85"/>
  <c r="Y17" i="85"/>
  <c r="Z17" i="85"/>
  <c r="A18" i="85"/>
  <c r="B18" i="85"/>
  <c r="C18" i="85"/>
  <c r="D18" i="85"/>
  <c r="E18" i="85"/>
  <c r="F18" i="85"/>
  <c r="G18" i="85"/>
  <c r="H18" i="85"/>
  <c r="I18" i="85"/>
  <c r="J18" i="85"/>
  <c r="K18" i="85"/>
  <c r="L18" i="85"/>
  <c r="M18" i="85"/>
  <c r="O18" i="85"/>
  <c r="V18" i="85"/>
  <c r="A19" i="85"/>
  <c r="B19" i="85"/>
  <c r="C19" i="85"/>
  <c r="D19" i="85"/>
  <c r="E19" i="85"/>
  <c r="F19" i="85"/>
  <c r="G19" i="85"/>
  <c r="H19" i="85"/>
  <c r="I19" i="85"/>
  <c r="J19" i="85"/>
  <c r="K19" i="85"/>
  <c r="L19" i="85"/>
  <c r="M19" i="85"/>
  <c r="N19" i="85"/>
  <c r="O19" i="85"/>
  <c r="P19" i="85"/>
  <c r="Q19" i="85"/>
  <c r="R19" i="85"/>
  <c r="S19" i="85"/>
  <c r="T19" i="85"/>
  <c r="U19" i="85"/>
  <c r="V19" i="85"/>
  <c r="W19" i="85"/>
  <c r="X19" i="85"/>
  <c r="Y19" i="85"/>
  <c r="Z19" i="85"/>
  <c r="A20" i="85"/>
  <c r="B20" i="85"/>
  <c r="C20" i="85"/>
  <c r="D20" i="85"/>
  <c r="E20" i="85"/>
  <c r="F20" i="85"/>
  <c r="G20" i="85"/>
  <c r="H20" i="85"/>
  <c r="I20" i="85"/>
  <c r="J20" i="85"/>
  <c r="K20" i="85"/>
  <c r="L20" i="85"/>
  <c r="M20" i="85"/>
  <c r="N20" i="85"/>
  <c r="O20" i="85"/>
  <c r="P20" i="85"/>
  <c r="Q20" i="85"/>
  <c r="R20" i="85"/>
  <c r="S20" i="85"/>
  <c r="T20" i="85"/>
  <c r="U20" i="85"/>
  <c r="V20" i="85"/>
  <c r="W20" i="85"/>
  <c r="X20" i="85"/>
  <c r="Y20" i="85"/>
  <c r="Z20" i="85"/>
  <c r="A21" i="85"/>
  <c r="B21" i="85"/>
  <c r="C21" i="85"/>
  <c r="D21" i="85"/>
  <c r="E21" i="85"/>
  <c r="F21" i="85"/>
  <c r="G21" i="85"/>
  <c r="I21" i="85"/>
  <c r="J21" i="85"/>
  <c r="K21" i="85"/>
  <c r="L21" i="85"/>
  <c r="M21" i="85"/>
  <c r="O21" i="85"/>
  <c r="Q21" i="85"/>
  <c r="T21" i="85"/>
  <c r="U21" i="85"/>
  <c r="V21" i="85"/>
  <c r="W21" i="85"/>
  <c r="Z21" i="85"/>
  <c r="A22" i="85"/>
  <c r="B22" i="85"/>
  <c r="C22" i="85"/>
  <c r="D22" i="85"/>
  <c r="E22" i="85"/>
  <c r="F22" i="85"/>
  <c r="I22" i="85"/>
  <c r="J22" i="85"/>
  <c r="K22" i="85"/>
  <c r="L22" i="85"/>
  <c r="M22" i="85"/>
  <c r="O22" i="85"/>
  <c r="Q22" i="85"/>
  <c r="T22" i="85"/>
  <c r="U22" i="85"/>
  <c r="V22" i="85"/>
  <c r="W22" i="85"/>
  <c r="Z22" i="85"/>
  <c r="A23" i="85"/>
  <c r="B23" i="85"/>
  <c r="C23" i="85"/>
  <c r="D23" i="85"/>
  <c r="E23" i="85"/>
  <c r="F23" i="85"/>
  <c r="G23" i="85"/>
  <c r="H23" i="85"/>
  <c r="I23" i="85"/>
  <c r="J23" i="85"/>
  <c r="K23" i="85"/>
  <c r="L23" i="85"/>
  <c r="M23" i="85"/>
  <c r="O23" i="85"/>
  <c r="Q23" i="85"/>
  <c r="T23" i="85"/>
  <c r="U23" i="85"/>
  <c r="V23" i="85"/>
  <c r="W23" i="85"/>
  <c r="Z23" i="85"/>
  <c r="A24" i="85"/>
  <c r="B24" i="85"/>
  <c r="C24" i="85"/>
  <c r="D24" i="85"/>
  <c r="E24" i="85"/>
  <c r="F24" i="85"/>
  <c r="I24" i="85"/>
  <c r="J24" i="85"/>
  <c r="K24" i="85"/>
  <c r="L24" i="85"/>
  <c r="M24" i="85"/>
  <c r="O24" i="85"/>
  <c r="Q24" i="85"/>
  <c r="T24" i="85"/>
  <c r="V24" i="85"/>
  <c r="W24" i="85"/>
  <c r="Z24" i="85"/>
  <c r="A25" i="85"/>
  <c r="B25" i="85"/>
  <c r="C25" i="85"/>
  <c r="D25" i="85"/>
  <c r="E25" i="85"/>
  <c r="F25" i="85"/>
  <c r="I25" i="85"/>
  <c r="J25" i="85"/>
  <c r="K25" i="85"/>
  <c r="L25" i="85"/>
  <c r="M25" i="85"/>
  <c r="O25" i="85"/>
  <c r="Q25" i="85"/>
  <c r="T25" i="85"/>
  <c r="U25" i="85"/>
  <c r="V25" i="85"/>
  <c r="W25" i="85"/>
  <c r="Z25" i="85"/>
  <c r="A26" i="85"/>
  <c r="B26" i="85"/>
  <c r="C26" i="85"/>
  <c r="D26" i="85"/>
  <c r="E26" i="85"/>
  <c r="F26" i="85"/>
  <c r="I26" i="85"/>
  <c r="J26" i="85"/>
  <c r="K26" i="85"/>
  <c r="L26" i="85"/>
  <c r="M26" i="85"/>
  <c r="O26" i="85"/>
  <c r="Q26" i="85"/>
  <c r="T26" i="85"/>
  <c r="U26" i="85"/>
  <c r="V26" i="85"/>
  <c r="W26" i="85"/>
  <c r="Z26" i="85"/>
  <c r="A27" i="85"/>
  <c r="B27" i="85"/>
  <c r="C27" i="85"/>
  <c r="D27" i="85"/>
  <c r="E27" i="85"/>
  <c r="F27" i="85"/>
  <c r="G27" i="85"/>
  <c r="H27" i="85"/>
  <c r="I27" i="85"/>
  <c r="J27" i="85"/>
  <c r="K27" i="85"/>
  <c r="L27" i="85"/>
  <c r="M27" i="85"/>
  <c r="N27" i="85"/>
  <c r="O27" i="85"/>
  <c r="P27" i="85"/>
  <c r="Q27" i="85"/>
  <c r="R27" i="85"/>
  <c r="S27" i="85"/>
  <c r="T27" i="85"/>
  <c r="U27" i="85"/>
  <c r="V27" i="85"/>
  <c r="W27" i="85"/>
  <c r="X27" i="85"/>
  <c r="Y27" i="85"/>
  <c r="Z27" i="85"/>
  <c r="A28" i="85"/>
  <c r="B28" i="85"/>
  <c r="C28" i="85"/>
  <c r="D28" i="85"/>
  <c r="E28" i="85"/>
  <c r="F28" i="85"/>
  <c r="G28" i="85"/>
  <c r="H28" i="85"/>
  <c r="I28" i="85"/>
  <c r="J28" i="85"/>
  <c r="K28" i="85"/>
  <c r="L28" i="85"/>
  <c r="M28" i="85"/>
  <c r="O28" i="85"/>
  <c r="V28" i="85"/>
  <c r="A29" i="85"/>
  <c r="B29" i="85"/>
  <c r="C29" i="85"/>
  <c r="D29" i="85"/>
  <c r="E29" i="85"/>
  <c r="F29" i="85"/>
  <c r="G29" i="85"/>
  <c r="H29" i="85"/>
  <c r="I29" i="85"/>
  <c r="J29" i="85"/>
  <c r="K29" i="85"/>
  <c r="L29" i="85"/>
  <c r="M29" i="85"/>
  <c r="N29" i="85"/>
  <c r="O29" i="85"/>
  <c r="P29" i="85"/>
  <c r="Q29" i="85"/>
  <c r="R29" i="85"/>
  <c r="S29" i="85"/>
  <c r="T29" i="85"/>
  <c r="U29" i="85"/>
  <c r="V29" i="85"/>
  <c r="W29" i="85"/>
  <c r="X29" i="85"/>
  <c r="Y29" i="85"/>
  <c r="Z29" i="85"/>
  <c r="A39" i="85"/>
  <c r="B39" i="85"/>
  <c r="C39" i="85"/>
  <c r="D39" i="85"/>
  <c r="E39" i="85"/>
  <c r="F39" i="85"/>
  <c r="G39" i="85"/>
  <c r="H39" i="85"/>
  <c r="I39" i="85"/>
  <c r="J39" i="85"/>
  <c r="K39" i="85"/>
  <c r="L39" i="85"/>
  <c r="M39" i="85"/>
  <c r="N39" i="85"/>
  <c r="O39" i="85"/>
  <c r="P39" i="85"/>
  <c r="Q39" i="85"/>
  <c r="R39" i="85"/>
  <c r="S39" i="85"/>
  <c r="T39" i="85"/>
  <c r="U39" i="85"/>
  <c r="V39" i="85"/>
  <c r="W39" i="85"/>
  <c r="X39" i="85"/>
  <c r="Y39" i="85"/>
  <c r="Z39" i="85"/>
  <c r="A40" i="85"/>
  <c r="B40" i="85"/>
  <c r="C40" i="85"/>
  <c r="D40" i="85"/>
  <c r="E40" i="85"/>
  <c r="F40" i="85"/>
  <c r="G40" i="85"/>
  <c r="H40" i="85"/>
  <c r="I40" i="85"/>
  <c r="J40" i="85"/>
  <c r="K40" i="85"/>
  <c r="L40" i="85"/>
  <c r="M40" i="85"/>
  <c r="N40" i="85"/>
  <c r="O40" i="85"/>
  <c r="P40" i="85"/>
  <c r="Q40" i="85"/>
  <c r="R40" i="85"/>
  <c r="S40" i="85"/>
  <c r="T40" i="85"/>
  <c r="U40" i="85"/>
  <c r="V40" i="85"/>
  <c r="W40" i="85"/>
  <c r="X40" i="85"/>
  <c r="Y40" i="85"/>
  <c r="Z40" i="85"/>
  <c r="A41" i="85"/>
  <c r="B41" i="85"/>
  <c r="C41" i="85"/>
  <c r="D41" i="85"/>
  <c r="E41" i="85"/>
  <c r="F41" i="85"/>
  <c r="G41" i="85"/>
  <c r="H41" i="85"/>
  <c r="I41" i="85"/>
  <c r="J41" i="85"/>
  <c r="K41" i="85"/>
  <c r="L41" i="85"/>
  <c r="M41" i="85"/>
  <c r="N41" i="85"/>
  <c r="O41" i="85"/>
  <c r="Q41" i="85"/>
  <c r="R41" i="85"/>
  <c r="S41" i="85"/>
  <c r="T41" i="85"/>
  <c r="U41" i="85"/>
  <c r="V41" i="85"/>
  <c r="W41" i="85"/>
  <c r="X41" i="85"/>
  <c r="Z41" i="85"/>
  <c r="A42" i="85"/>
  <c r="B42" i="85"/>
  <c r="C42" i="85"/>
  <c r="D42" i="85"/>
  <c r="E42" i="85"/>
  <c r="F42" i="85"/>
  <c r="G42" i="85"/>
  <c r="I42" i="85"/>
  <c r="J42" i="85"/>
  <c r="K42" i="85"/>
  <c r="L42" i="85"/>
  <c r="M42" i="85"/>
  <c r="O42" i="85"/>
  <c r="Q42" i="85"/>
  <c r="T42" i="85"/>
  <c r="U42" i="85"/>
  <c r="V42" i="85"/>
  <c r="W42" i="85"/>
  <c r="X42" i="85"/>
  <c r="Z42" i="85"/>
  <c r="A43" i="85"/>
  <c r="B43" i="85"/>
  <c r="C43" i="85"/>
  <c r="D43" i="85"/>
  <c r="E43" i="85"/>
  <c r="F43" i="85"/>
  <c r="G43" i="85"/>
  <c r="H43" i="85"/>
  <c r="I43" i="85"/>
  <c r="J43" i="85"/>
  <c r="K43" i="85"/>
  <c r="L43" i="85"/>
  <c r="M43" i="85"/>
  <c r="O43" i="85"/>
  <c r="Q43" i="85"/>
  <c r="T43" i="85"/>
  <c r="U43" i="85"/>
  <c r="V43" i="85"/>
  <c r="W43" i="85"/>
  <c r="X43" i="85"/>
  <c r="Y43" i="85"/>
  <c r="Z43" i="85"/>
  <c r="A44" i="85"/>
  <c r="B44" i="85"/>
  <c r="C44" i="85"/>
  <c r="D44" i="85"/>
  <c r="E44" i="85"/>
  <c r="F44" i="85"/>
  <c r="G44" i="85"/>
  <c r="I44" i="85"/>
  <c r="J44" i="85"/>
  <c r="K44" i="85"/>
  <c r="L44" i="85"/>
  <c r="M44" i="85"/>
  <c r="O44" i="85"/>
  <c r="Q44" i="85"/>
  <c r="R44" i="85"/>
  <c r="S44" i="85"/>
  <c r="T44" i="85"/>
  <c r="U44" i="85"/>
  <c r="V44" i="85"/>
  <c r="W44" i="85"/>
  <c r="Z44" i="85"/>
  <c r="A45" i="85"/>
  <c r="B45" i="85"/>
  <c r="C45" i="85"/>
  <c r="D45" i="85"/>
  <c r="E45" i="85"/>
  <c r="F45" i="85"/>
  <c r="I45" i="85"/>
  <c r="J45" i="85"/>
  <c r="K45" i="85"/>
  <c r="L45" i="85"/>
  <c r="M45" i="85"/>
  <c r="O45" i="85"/>
  <c r="Q45" i="85"/>
  <c r="R45" i="85"/>
  <c r="T45" i="85"/>
  <c r="U45" i="85"/>
  <c r="V45" i="85"/>
  <c r="W45" i="85"/>
  <c r="X45" i="85"/>
  <c r="Z45" i="85"/>
  <c r="A46" i="85"/>
  <c r="B46" i="85"/>
  <c r="C46" i="85"/>
  <c r="D46" i="85"/>
  <c r="E46" i="85"/>
  <c r="F46" i="85"/>
  <c r="I46" i="85"/>
  <c r="J46" i="85"/>
  <c r="K46" i="85"/>
  <c r="L46" i="85"/>
  <c r="M46" i="85"/>
  <c r="N46" i="85"/>
  <c r="O46" i="85"/>
  <c r="Q46" i="85"/>
  <c r="R46" i="85"/>
  <c r="T46" i="85"/>
  <c r="U46" i="85"/>
  <c r="V46" i="85"/>
  <c r="W46" i="85"/>
  <c r="Z46" i="85"/>
  <c r="A47" i="85"/>
  <c r="B47" i="85"/>
  <c r="C47" i="85"/>
  <c r="D47" i="85"/>
  <c r="E47" i="85"/>
  <c r="F47" i="85"/>
  <c r="G47" i="85"/>
  <c r="H47" i="85"/>
  <c r="I47" i="85"/>
  <c r="J47" i="85"/>
  <c r="K47" i="85"/>
  <c r="L47" i="85"/>
  <c r="M47" i="85"/>
  <c r="N47" i="85"/>
  <c r="O47" i="85"/>
  <c r="P47" i="85"/>
  <c r="Q47" i="85"/>
  <c r="R47" i="85"/>
  <c r="S47" i="85"/>
  <c r="T47" i="85"/>
  <c r="U47" i="85"/>
  <c r="V47" i="85"/>
  <c r="W47" i="85"/>
  <c r="X47" i="85"/>
  <c r="Y47" i="85"/>
  <c r="Z47" i="85"/>
  <c r="A48" i="85"/>
  <c r="B48" i="85"/>
  <c r="C48" i="85"/>
  <c r="D48" i="85"/>
  <c r="E48" i="85"/>
  <c r="F48" i="85"/>
  <c r="G48" i="85"/>
  <c r="H48" i="85"/>
  <c r="I48" i="85"/>
  <c r="J48" i="85"/>
  <c r="K48" i="85"/>
  <c r="L48" i="85"/>
  <c r="M48" i="85"/>
  <c r="O48" i="85"/>
  <c r="U48" i="85"/>
  <c r="A49" i="85"/>
  <c r="B49" i="85"/>
  <c r="C49" i="85"/>
  <c r="D49" i="85"/>
  <c r="E49" i="85"/>
  <c r="F49" i="85"/>
  <c r="G49" i="85"/>
  <c r="H49" i="85"/>
  <c r="I49" i="85"/>
  <c r="J49" i="85"/>
  <c r="K49" i="85"/>
  <c r="L49" i="85"/>
  <c r="M49" i="85"/>
  <c r="N49" i="85"/>
  <c r="O49" i="85"/>
  <c r="P49" i="85"/>
  <c r="Q49" i="85"/>
  <c r="R49" i="85"/>
  <c r="S49" i="85"/>
  <c r="T49" i="85"/>
  <c r="U49" i="85"/>
  <c r="V49" i="85"/>
  <c r="W49" i="85"/>
  <c r="X49" i="85"/>
  <c r="Y49" i="85"/>
  <c r="Z49" i="85"/>
  <c r="A50" i="85"/>
  <c r="B50" i="85"/>
  <c r="C50" i="85"/>
  <c r="D50" i="85"/>
  <c r="E50" i="85"/>
  <c r="F50" i="85"/>
  <c r="G50" i="85"/>
  <c r="H50" i="85"/>
  <c r="I50" i="85"/>
  <c r="J50" i="85"/>
  <c r="K50" i="85"/>
  <c r="L50" i="85"/>
  <c r="M50" i="85"/>
  <c r="N50" i="85"/>
  <c r="O50" i="85"/>
  <c r="P50" i="85"/>
  <c r="Q50" i="85"/>
  <c r="R50" i="85"/>
  <c r="S50" i="85"/>
  <c r="T50" i="85"/>
  <c r="U50" i="85"/>
  <c r="V50" i="85"/>
  <c r="W50" i="85"/>
  <c r="X50" i="85"/>
  <c r="Y50" i="85"/>
  <c r="Z50" i="85"/>
  <c r="A51" i="85"/>
  <c r="B51" i="85"/>
  <c r="C51" i="85"/>
  <c r="D51" i="85"/>
  <c r="E51" i="85"/>
  <c r="F51" i="85"/>
  <c r="G51" i="85"/>
  <c r="I51" i="85"/>
  <c r="J51" i="85"/>
  <c r="K51" i="85"/>
  <c r="L51" i="85"/>
  <c r="M51" i="85"/>
  <c r="O51" i="85"/>
  <c r="Q51" i="85"/>
  <c r="T51" i="85"/>
  <c r="U51" i="85"/>
  <c r="V51" i="85"/>
  <c r="W51" i="85"/>
  <c r="Z51" i="85"/>
  <c r="A52" i="85"/>
  <c r="B52" i="85"/>
  <c r="C52" i="85"/>
  <c r="D52" i="85"/>
  <c r="E52" i="85"/>
  <c r="F52" i="85"/>
  <c r="I52" i="85"/>
  <c r="J52" i="85"/>
  <c r="K52" i="85"/>
  <c r="L52" i="85"/>
  <c r="M52" i="85"/>
  <c r="O52" i="85"/>
  <c r="Q52" i="85"/>
  <c r="T52" i="85"/>
  <c r="U52" i="85"/>
  <c r="V52" i="85"/>
  <c r="W52" i="85"/>
  <c r="Z52" i="85"/>
  <c r="A53" i="85"/>
  <c r="B53" i="85"/>
  <c r="C53" i="85"/>
  <c r="D53" i="85"/>
  <c r="E53" i="85"/>
  <c r="F53" i="85"/>
  <c r="G53" i="85"/>
  <c r="I53" i="85"/>
  <c r="J53" i="85"/>
  <c r="K53" i="85"/>
  <c r="L53" i="85"/>
  <c r="M53" i="85"/>
  <c r="N53" i="85"/>
  <c r="O53" i="85"/>
  <c r="Q53" i="85"/>
  <c r="S53" i="85"/>
  <c r="T53" i="85"/>
  <c r="U53" i="85"/>
  <c r="V53" i="85"/>
  <c r="W53" i="85"/>
  <c r="Z53" i="85"/>
  <c r="A54" i="85"/>
  <c r="B54" i="85"/>
  <c r="C54" i="85"/>
  <c r="D54" i="85"/>
  <c r="E54" i="85"/>
  <c r="F54" i="85"/>
  <c r="I54" i="85"/>
  <c r="J54" i="85"/>
  <c r="K54" i="85"/>
  <c r="L54" i="85"/>
  <c r="M54" i="85"/>
  <c r="O54" i="85"/>
  <c r="Q54" i="85"/>
  <c r="T54" i="85"/>
  <c r="U54" i="85"/>
  <c r="V54" i="85"/>
  <c r="W54" i="85"/>
  <c r="Z54" i="85"/>
  <c r="A55" i="85"/>
  <c r="B55" i="85"/>
  <c r="C55" i="85"/>
  <c r="D55" i="85"/>
  <c r="E55" i="85"/>
  <c r="F55" i="85"/>
  <c r="I55" i="85"/>
  <c r="J55" i="85"/>
  <c r="K55" i="85"/>
  <c r="L55" i="85"/>
  <c r="M55" i="85"/>
  <c r="O55" i="85"/>
  <c r="Q55" i="85"/>
  <c r="T55" i="85"/>
  <c r="V55" i="85"/>
  <c r="W55" i="85"/>
  <c r="Z55" i="85"/>
  <c r="A56" i="85"/>
  <c r="B56" i="85"/>
  <c r="C56" i="85"/>
  <c r="D56" i="85"/>
  <c r="E56" i="85"/>
  <c r="F56" i="85"/>
  <c r="I56" i="85"/>
  <c r="J56" i="85"/>
  <c r="K56" i="85"/>
  <c r="L56" i="85"/>
  <c r="M56" i="85"/>
  <c r="O56" i="85"/>
  <c r="Q56" i="85"/>
  <c r="R56" i="85"/>
  <c r="T56" i="85"/>
  <c r="V56" i="85"/>
  <c r="W56" i="85"/>
  <c r="Z56" i="85"/>
  <c r="A57" i="85"/>
  <c r="B57" i="85"/>
  <c r="C57" i="85"/>
  <c r="D57" i="85"/>
  <c r="E57" i="85"/>
  <c r="F57" i="85"/>
  <c r="G57" i="85"/>
  <c r="H57" i="85"/>
  <c r="I57" i="85"/>
  <c r="J57" i="85"/>
  <c r="K57" i="85"/>
  <c r="L57" i="85"/>
  <c r="M57" i="85"/>
  <c r="N57" i="85"/>
  <c r="O57" i="85"/>
  <c r="P57" i="85"/>
  <c r="Q57" i="85"/>
  <c r="R57" i="85"/>
  <c r="S57" i="85"/>
  <c r="T57" i="85"/>
  <c r="U57" i="85"/>
  <c r="V57" i="85"/>
  <c r="W57" i="85"/>
  <c r="X57" i="85"/>
  <c r="Y57" i="85"/>
  <c r="Z57" i="85"/>
  <c r="A58" i="85"/>
  <c r="B58" i="85"/>
  <c r="C58" i="85"/>
  <c r="D58" i="85"/>
  <c r="E58" i="85"/>
  <c r="F58" i="85"/>
  <c r="G58" i="85"/>
  <c r="H58" i="85"/>
  <c r="I58" i="85"/>
  <c r="J58" i="85"/>
  <c r="K58" i="85"/>
  <c r="L58" i="85"/>
  <c r="M58" i="85"/>
  <c r="O58" i="85"/>
  <c r="V58" i="85"/>
  <c r="A59" i="85"/>
  <c r="B59" i="85"/>
  <c r="C59" i="85"/>
  <c r="D59" i="85"/>
  <c r="E59" i="85"/>
  <c r="F59" i="85"/>
  <c r="G59" i="85"/>
  <c r="H59" i="85"/>
  <c r="I59" i="85"/>
  <c r="J59" i="85"/>
  <c r="K59" i="85"/>
  <c r="L59" i="85"/>
  <c r="M59" i="85"/>
  <c r="N59" i="85"/>
  <c r="O59" i="85"/>
  <c r="P59" i="85"/>
  <c r="Q59" i="85"/>
  <c r="R59" i="85"/>
  <c r="S59" i="85"/>
  <c r="T59" i="85"/>
  <c r="U59" i="85"/>
  <c r="V59" i="85"/>
  <c r="W59" i="85"/>
  <c r="X59" i="85"/>
  <c r="Y59" i="85"/>
  <c r="Z59" i="85"/>
  <c r="A60" i="85"/>
  <c r="B60" i="85"/>
  <c r="C60" i="85"/>
  <c r="D60" i="85"/>
  <c r="E60" i="85"/>
  <c r="F60" i="85"/>
  <c r="G60" i="85"/>
  <c r="H60" i="85"/>
  <c r="I60" i="85"/>
  <c r="J60" i="85"/>
  <c r="K60" i="85"/>
  <c r="L60" i="85"/>
  <c r="M60" i="85"/>
  <c r="N60" i="85"/>
  <c r="O60" i="85"/>
  <c r="P60" i="85"/>
  <c r="Q60" i="85"/>
  <c r="R60" i="85"/>
  <c r="S60" i="85"/>
  <c r="T60" i="85"/>
  <c r="U60" i="85"/>
  <c r="V60" i="85"/>
  <c r="W60" i="85"/>
  <c r="X60" i="85"/>
  <c r="Y60" i="85"/>
  <c r="Z60" i="85"/>
  <c r="A61" i="85"/>
  <c r="B61" i="85"/>
  <c r="C61" i="85"/>
  <c r="D61" i="85"/>
  <c r="E61" i="85"/>
  <c r="F61" i="85"/>
  <c r="G61" i="85"/>
  <c r="I61" i="85"/>
  <c r="J61" i="85"/>
  <c r="K61" i="85"/>
  <c r="L61" i="85"/>
  <c r="M61" i="85"/>
  <c r="O61" i="85"/>
  <c r="Q61" i="85"/>
  <c r="T61" i="85"/>
  <c r="U61" i="85"/>
  <c r="V61" i="85"/>
  <c r="W61" i="85"/>
  <c r="Z61" i="85"/>
  <c r="A62" i="85"/>
  <c r="B62" i="85"/>
  <c r="C62" i="85"/>
  <c r="D62" i="85"/>
  <c r="E62" i="85"/>
  <c r="F62" i="85"/>
  <c r="I62" i="85"/>
  <c r="J62" i="85"/>
  <c r="K62" i="85"/>
  <c r="L62" i="85"/>
  <c r="M62" i="85"/>
  <c r="O62" i="85"/>
  <c r="Q62" i="85"/>
  <c r="T62" i="85"/>
  <c r="U62" i="85"/>
  <c r="V62" i="85"/>
  <c r="W62" i="85"/>
  <c r="X62" i="85"/>
  <c r="Z62" i="85"/>
  <c r="A63" i="85"/>
  <c r="B63" i="85"/>
  <c r="C63" i="85"/>
  <c r="D63" i="85"/>
  <c r="E63" i="85"/>
  <c r="F63" i="85"/>
  <c r="G63" i="85"/>
  <c r="I63" i="85"/>
  <c r="J63" i="85"/>
  <c r="K63" i="85"/>
  <c r="L63" i="85"/>
  <c r="M63" i="85"/>
  <c r="O63" i="85"/>
  <c r="Q63" i="85"/>
  <c r="R63" i="85"/>
  <c r="T63" i="85"/>
  <c r="U63" i="85"/>
  <c r="V63" i="85"/>
  <c r="W63" i="85"/>
  <c r="Z63" i="85"/>
  <c r="A64" i="85"/>
  <c r="B64" i="85"/>
  <c r="C64" i="85"/>
  <c r="D64" i="85"/>
  <c r="E64" i="85"/>
  <c r="F64" i="85"/>
  <c r="I64" i="85"/>
  <c r="J64" i="85"/>
  <c r="K64" i="85"/>
  <c r="L64" i="85"/>
  <c r="M64" i="85"/>
  <c r="O64" i="85"/>
  <c r="Q64" i="85"/>
  <c r="T64" i="85"/>
  <c r="U64" i="85"/>
  <c r="V64" i="85"/>
  <c r="W64" i="85"/>
  <c r="Z64" i="85"/>
  <c r="A65" i="85"/>
  <c r="B65" i="85"/>
  <c r="C65" i="85"/>
  <c r="D65" i="85"/>
  <c r="E65" i="85"/>
  <c r="F65" i="85"/>
  <c r="I65" i="85"/>
  <c r="J65" i="85"/>
  <c r="K65" i="85"/>
  <c r="L65" i="85"/>
  <c r="M65" i="85"/>
  <c r="O65" i="85"/>
  <c r="Q65" i="85"/>
  <c r="T65" i="85"/>
  <c r="V65" i="85"/>
  <c r="W65" i="85"/>
  <c r="X65" i="85"/>
  <c r="Z65" i="85"/>
  <c r="A66" i="85"/>
  <c r="B66" i="85"/>
  <c r="C66" i="85"/>
  <c r="D66" i="85"/>
  <c r="E66" i="85"/>
  <c r="F66" i="85"/>
  <c r="I66" i="85"/>
  <c r="J66" i="85"/>
  <c r="K66" i="85"/>
  <c r="L66" i="85"/>
  <c r="M66" i="85"/>
  <c r="O66" i="85"/>
  <c r="Q66" i="85"/>
  <c r="T66" i="85"/>
  <c r="U66" i="85"/>
  <c r="V66" i="85"/>
  <c r="W66" i="85"/>
  <c r="Z66" i="85"/>
  <c r="A67" i="85"/>
  <c r="B67" i="85"/>
  <c r="C67" i="85"/>
  <c r="D67" i="85"/>
  <c r="E67" i="85"/>
  <c r="F67" i="85"/>
  <c r="G67" i="85"/>
  <c r="H67" i="85"/>
  <c r="I67" i="85"/>
  <c r="J67" i="85"/>
  <c r="K67" i="85"/>
  <c r="L67" i="85"/>
  <c r="M67" i="85"/>
  <c r="N67" i="85"/>
  <c r="O67" i="85"/>
  <c r="P67" i="85"/>
  <c r="Q67" i="85"/>
  <c r="R67" i="85"/>
  <c r="S67" i="85"/>
  <c r="T67" i="85"/>
  <c r="U67" i="85"/>
  <c r="V67" i="85"/>
  <c r="W67" i="85"/>
  <c r="X67" i="85"/>
  <c r="Y67" i="85"/>
  <c r="Z67" i="85"/>
  <c r="A68" i="85"/>
  <c r="B68" i="85"/>
  <c r="C68" i="85"/>
  <c r="D68" i="85"/>
  <c r="E68" i="85"/>
  <c r="F68" i="85"/>
  <c r="G68" i="85"/>
  <c r="H68" i="85"/>
  <c r="I68" i="85"/>
  <c r="J68" i="85"/>
  <c r="K68" i="85"/>
  <c r="L68" i="85"/>
  <c r="M68" i="85"/>
  <c r="O68" i="85"/>
  <c r="V68" i="85"/>
  <c r="A69" i="85"/>
  <c r="B69" i="85"/>
  <c r="C69" i="85"/>
  <c r="D69" i="85"/>
  <c r="E69" i="85"/>
  <c r="F69" i="85"/>
  <c r="G69" i="85"/>
  <c r="H69" i="85"/>
  <c r="I69" i="85"/>
  <c r="J69" i="85"/>
  <c r="K69" i="85"/>
  <c r="L69" i="85"/>
  <c r="M69" i="85"/>
  <c r="N69" i="85"/>
  <c r="O69" i="85"/>
  <c r="P69" i="85"/>
  <c r="Q69" i="85"/>
  <c r="R69" i="85"/>
  <c r="S69" i="85"/>
  <c r="T69" i="85"/>
  <c r="U69" i="85"/>
  <c r="V69" i="85"/>
  <c r="W69" i="85"/>
  <c r="X69" i="85"/>
  <c r="Y69" i="85"/>
  <c r="Z69" i="85"/>
  <c r="A70" i="85"/>
  <c r="B70" i="85"/>
  <c r="C70" i="85"/>
  <c r="D70" i="85"/>
  <c r="E70" i="85"/>
  <c r="F70" i="85"/>
  <c r="G70" i="85"/>
  <c r="H70" i="85"/>
  <c r="I70" i="85"/>
  <c r="J70" i="85"/>
  <c r="K70" i="85"/>
  <c r="L70" i="85"/>
  <c r="M70" i="85"/>
  <c r="N70" i="85"/>
  <c r="O70" i="85"/>
  <c r="P70" i="85"/>
  <c r="Q70" i="85"/>
  <c r="R70" i="85"/>
  <c r="S70" i="85"/>
  <c r="T70" i="85"/>
  <c r="U70" i="85"/>
  <c r="V70" i="85"/>
  <c r="W70" i="85"/>
  <c r="X70" i="85"/>
  <c r="Y70" i="85"/>
  <c r="Z70" i="85"/>
  <c r="A71" i="85"/>
  <c r="B71" i="85"/>
  <c r="C71" i="85"/>
  <c r="D71" i="85"/>
  <c r="E71" i="85"/>
  <c r="F71" i="85"/>
  <c r="G71" i="85"/>
  <c r="I71" i="85"/>
  <c r="J71" i="85"/>
  <c r="K71" i="85"/>
  <c r="L71" i="85"/>
  <c r="M71" i="85"/>
  <c r="O71" i="85"/>
  <c r="Q71" i="85"/>
  <c r="T71" i="85"/>
  <c r="U71" i="85"/>
  <c r="V71" i="85"/>
  <c r="W71" i="85"/>
  <c r="Z71" i="85"/>
  <c r="A72" i="85"/>
  <c r="B72" i="85"/>
  <c r="C72" i="85"/>
  <c r="D72" i="85"/>
  <c r="E72" i="85"/>
  <c r="F72" i="85"/>
  <c r="I72" i="85"/>
  <c r="J72" i="85"/>
  <c r="K72" i="85"/>
  <c r="L72" i="85"/>
  <c r="M72" i="85"/>
  <c r="O72" i="85"/>
  <c r="Q72" i="85"/>
  <c r="T72" i="85"/>
  <c r="V72" i="85"/>
  <c r="W72" i="85"/>
  <c r="X72" i="85"/>
  <c r="Z72" i="85"/>
  <c r="A73" i="85"/>
  <c r="B73" i="85"/>
  <c r="C73" i="85"/>
  <c r="D73" i="85"/>
  <c r="E73" i="85"/>
  <c r="F73" i="85"/>
  <c r="G73" i="85"/>
  <c r="I73" i="85"/>
  <c r="J73" i="85"/>
  <c r="K73" i="85"/>
  <c r="L73" i="85"/>
  <c r="M73" i="85"/>
  <c r="O73" i="85"/>
  <c r="Q73" i="85"/>
  <c r="T73" i="85"/>
  <c r="V73" i="85"/>
  <c r="W73" i="85"/>
  <c r="Z73" i="85"/>
  <c r="A74" i="85"/>
  <c r="B74" i="85"/>
  <c r="C74" i="85"/>
  <c r="D74" i="85"/>
  <c r="E74" i="85"/>
  <c r="F74" i="85"/>
  <c r="I74" i="85"/>
  <c r="J74" i="85"/>
  <c r="K74" i="85"/>
  <c r="L74" i="85"/>
  <c r="M74" i="85"/>
  <c r="O74" i="85"/>
  <c r="Q74" i="85"/>
  <c r="T74" i="85"/>
  <c r="V74" i="85"/>
  <c r="W74" i="85"/>
  <c r="Z74" i="85"/>
  <c r="A75" i="85"/>
  <c r="B75" i="85"/>
  <c r="C75" i="85"/>
  <c r="D75" i="85"/>
  <c r="E75" i="85"/>
  <c r="F75" i="85"/>
  <c r="I75" i="85"/>
  <c r="J75" i="85"/>
  <c r="K75" i="85"/>
  <c r="L75" i="85"/>
  <c r="M75" i="85"/>
  <c r="O75" i="85"/>
  <c r="Q75" i="85"/>
  <c r="T75" i="85"/>
  <c r="V75" i="85"/>
  <c r="W75" i="85"/>
  <c r="X75" i="85"/>
  <c r="Z75" i="85"/>
  <c r="A76" i="85"/>
  <c r="B76" i="85"/>
  <c r="C76" i="85"/>
  <c r="D76" i="85"/>
  <c r="E76" i="85"/>
  <c r="F76" i="85"/>
  <c r="I76" i="85"/>
  <c r="J76" i="85"/>
  <c r="K76" i="85"/>
  <c r="L76" i="85"/>
  <c r="M76" i="85"/>
  <c r="O76" i="85"/>
  <c r="Q76" i="85"/>
  <c r="T76" i="85"/>
  <c r="V76" i="85"/>
  <c r="W76" i="85"/>
  <c r="Z76" i="85"/>
  <c r="A77" i="85"/>
  <c r="B77" i="85"/>
  <c r="C77" i="85"/>
  <c r="D77" i="85"/>
  <c r="E77" i="85"/>
  <c r="F77" i="85"/>
  <c r="G77" i="85"/>
  <c r="H77" i="85"/>
  <c r="I77" i="85"/>
  <c r="J77" i="85"/>
  <c r="K77" i="85"/>
  <c r="L77" i="85"/>
  <c r="M77" i="85"/>
  <c r="N77" i="85"/>
  <c r="O77" i="85"/>
  <c r="P77" i="85"/>
  <c r="Q77" i="85"/>
  <c r="R77" i="85"/>
  <c r="S77" i="85"/>
  <c r="T77" i="85"/>
  <c r="U77" i="85"/>
  <c r="V77" i="85"/>
  <c r="W77" i="85"/>
  <c r="X77" i="85"/>
  <c r="Y77" i="85"/>
  <c r="Z77" i="85"/>
  <c r="A78" i="85"/>
  <c r="B78" i="85"/>
  <c r="C78" i="85"/>
  <c r="D78" i="85"/>
  <c r="E78" i="85"/>
  <c r="F78" i="85"/>
  <c r="G78" i="85"/>
  <c r="H78" i="85"/>
  <c r="I78" i="85"/>
  <c r="J78" i="85"/>
  <c r="K78" i="85"/>
  <c r="L78" i="85"/>
  <c r="M78" i="85"/>
  <c r="O78" i="85"/>
  <c r="A79" i="85"/>
  <c r="B79" i="85"/>
  <c r="C79" i="85"/>
  <c r="D79" i="85"/>
  <c r="E79" i="85"/>
  <c r="F79" i="85"/>
  <c r="G79" i="85"/>
  <c r="H79" i="85"/>
  <c r="I79" i="85"/>
  <c r="J79" i="85"/>
  <c r="K79" i="85"/>
  <c r="L79" i="85"/>
  <c r="M79" i="85"/>
  <c r="N79" i="85"/>
  <c r="O79" i="85"/>
  <c r="P79" i="85"/>
  <c r="Q79" i="85"/>
  <c r="R79" i="85"/>
  <c r="S79" i="85"/>
  <c r="T79" i="85"/>
  <c r="U79" i="85"/>
  <c r="V79" i="85"/>
  <c r="W79" i="85"/>
  <c r="X79" i="85"/>
  <c r="Y79" i="85"/>
  <c r="Z79" i="85"/>
  <c r="A80" i="85"/>
  <c r="B80" i="85"/>
  <c r="C80" i="85"/>
  <c r="D80" i="85"/>
  <c r="E80" i="85"/>
  <c r="F80" i="85"/>
  <c r="G80" i="85"/>
  <c r="H80" i="85"/>
  <c r="I80" i="85"/>
  <c r="J80" i="85"/>
  <c r="K80" i="85"/>
  <c r="L80" i="85"/>
  <c r="M80" i="85"/>
  <c r="N80" i="85"/>
  <c r="O80" i="85"/>
  <c r="P80" i="85"/>
  <c r="Q80" i="85"/>
  <c r="R80" i="85"/>
  <c r="S80" i="85"/>
  <c r="T80" i="85"/>
  <c r="U80" i="85"/>
  <c r="V80" i="85"/>
  <c r="W80" i="85"/>
  <c r="X80" i="85"/>
  <c r="Y80" i="85"/>
  <c r="Z80" i="85"/>
  <c r="A81" i="85"/>
  <c r="B81" i="85"/>
  <c r="C81" i="85"/>
  <c r="D81" i="85"/>
  <c r="E81" i="85"/>
  <c r="F81" i="85"/>
  <c r="G81" i="85"/>
  <c r="I81" i="85"/>
  <c r="J81" i="85"/>
  <c r="K81" i="85"/>
  <c r="L81" i="85"/>
  <c r="M81" i="85"/>
  <c r="O81" i="85"/>
  <c r="Q81" i="85"/>
  <c r="T81" i="85"/>
  <c r="V81" i="85"/>
  <c r="W81" i="85"/>
  <c r="Z81" i="85"/>
  <c r="A82" i="85"/>
  <c r="B82" i="85"/>
  <c r="C82" i="85"/>
  <c r="D82" i="85"/>
  <c r="E82" i="85"/>
  <c r="F82" i="85"/>
  <c r="I82" i="85"/>
  <c r="J82" i="85"/>
  <c r="K82" i="85"/>
  <c r="L82" i="85"/>
  <c r="M82" i="85"/>
  <c r="O82" i="85"/>
  <c r="Q82" i="85"/>
  <c r="T82" i="85"/>
  <c r="V82" i="85"/>
  <c r="W82" i="85"/>
  <c r="Z82" i="85"/>
  <c r="A83" i="85"/>
  <c r="B83" i="85"/>
  <c r="C83" i="85"/>
  <c r="D83" i="85"/>
  <c r="E83" i="85"/>
  <c r="F83" i="85"/>
  <c r="G83" i="85"/>
  <c r="H83" i="85"/>
  <c r="I83" i="85"/>
  <c r="J83" i="85"/>
  <c r="K83" i="85"/>
  <c r="L83" i="85"/>
  <c r="M83" i="85"/>
  <c r="O83" i="85"/>
  <c r="Q83" i="85"/>
  <c r="T83" i="85"/>
  <c r="V83" i="85"/>
  <c r="W83" i="85"/>
  <c r="X83" i="85"/>
  <c r="Z83" i="85"/>
  <c r="A84" i="85"/>
  <c r="B84" i="85"/>
  <c r="C84" i="85"/>
  <c r="D84" i="85"/>
  <c r="E84" i="85"/>
  <c r="F84" i="85"/>
  <c r="G84" i="85"/>
  <c r="I84" i="85"/>
  <c r="J84" i="85"/>
  <c r="K84" i="85"/>
  <c r="L84" i="85"/>
  <c r="M84" i="85"/>
  <c r="O84" i="85"/>
  <c r="Q84" i="85"/>
  <c r="T84" i="85"/>
  <c r="V84" i="85"/>
  <c r="W84" i="85"/>
  <c r="Z84" i="85"/>
  <c r="A85" i="85"/>
  <c r="B85" i="85"/>
  <c r="C85" i="85"/>
  <c r="D85" i="85"/>
  <c r="E85" i="85"/>
  <c r="F85" i="85"/>
  <c r="I85" i="85"/>
  <c r="J85" i="85"/>
  <c r="K85" i="85"/>
  <c r="L85" i="85"/>
  <c r="M85" i="85"/>
  <c r="O85" i="85"/>
  <c r="Q85" i="85"/>
  <c r="T85" i="85"/>
  <c r="V85" i="85"/>
  <c r="W85" i="85"/>
  <c r="X85" i="85"/>
  <c r="Z85" i="85"/>
  <c r="A86" i="85"/>
  <c r="B86" i="85"/>
  <c r="C86" i="85"/>
  <c r="D86" i="85"/>
  <c r="E86" i="85"/>
  <c r="F86" i="85"/>
  <c r="I86" i="85"/>
  <c r="J86" i="85"/>
  <c r="K86" i="85"/>
  <c r="L86" i="85"/>
  <c r="M86" i="85"/>
  <c r="O86" i="85"/>
  <c r="Q86" i="85"/>
  <c r="T86" i="85"/>
  <c r="U86" i="85"/>
  <c r="V86" i="85"/>
  <c r="W86" i="85"/>
  <c r="Z86" i="85"/>
  <c r="A87" i="85"/>
  <c r="B87" i="85"/>
  <c r="C87" i="85"/>
  <c r="D87" i="85"/>
  <c r="E87" i="85"/>
  <c r="F87" i="85"/>
  <c r="G87" i="85"/>
  <c r="H87" i="85"/>
  <c r="I87" i="85"/>
  <c r="J87" i="85"/>
  <c r="K87" i="85"/>
  <c r="L87" i="85"/>
  <c r="M87" i="85"/>
  <c r="N87" i="85"/>
  <c r="O87" i="85"/>
  <c r="P87" i="85"/>
  <c r="Q87" i="85"/>
  <c r="R87" i="85"/>
  <c r="S87" i="85"/>
  <c r="T87" i="85"/>
  <c r="U87" i="85"/>
  <c r="V87" i="85"/>
  <c r="W87" i="85"/>
  <c r="X87" i="85"/>
  <c r="Y87" i="85"/>
  <c r="Z87" i="85"/>
  <c r="A88" i="85"/>
  <c r="B88" i="85"/>
  <c r="C88" i="85"/>
  <c r="D88" i="85"/>
  <c r="E88" i="85"/>
  <c r="F88" i="85"/>
  <c r="G88" i="85"/>
  <c r="H88" i="85"/>
  <c r="I88" i="85"/>
  <c r="J88" i="85"/>
  <c r="K88" i="85"/>
  <c r="L88" i="85"/>
  <c r="M88" i="85"/>
  <c r="O88" i="85"/>
  <c r="A89" i="85"/>
  <c r="B89" i="85"/>
  <c r="C89" i="85"/>
  <c r="D89" i="85"/>
  <c r="E89" i="85"/>
  <c r="F89" i="85"/>
  <c r="G89" i="85"/>
  <c r="H89" i="85"/>
  <c r="I89" i="85"/>
  <c r="J89" i="85"/>
  <c r="K89" i="85"/>
  <c r="L89" i="85"/>
  <c r="M89" i="85"/>
  <c r="N89" i="85"/>
  <c r="O89" i="85"/>
  <c r="P89" i="85"/>
  <c r="Q89" i="85"/>
  <c r="R89" i="85"/>
  <c r="S89" i="85"/>
  <c r="T89" i="85"/>
  <c r="U89" i="85"/>
  <c r="V89" i="85"/>
  <c r="W89" i="85"/>
  <c r="X89" i="85"/>
  <c r="Y89" i="85"/>
  <c r="Z89" i="85"/>
  <c r="A90" i="85"/>
  <c r="B90" i="85"/>
  <c r="C90" i="85"/>
  <c r="D90" i="85"/>
  <c r="E90" i="85"/>
  <c r="F90" i="85"/>
  <c r="G90" i="85"/>
  <c r="H90" i="85"/>
  <c r="I90" i="85"/>
  <c r="J90" i="85"/>
  <c r="K90" i="85"/>
  <c r="L90" i="85"/>
  <c r="M90" i="85"/>
  <c r="N90" i="85"/>
  <c r="O90" i="85"/>
  <c r="P90" i="85"/>
  <c r="Q90" i="85"/>
  <c r="R90" i="85"/>
  <c r="S90" i="85"/>
  <c r="T90" i="85"/>
  <c r="U90" i="85"/>
  <c r="V90" i="85"/>
  <c r="W90" i="85"/>
  <c r="X90" i="85"/>
  <c r="Y90" i="85"/>
  <c r="Z90" i="85"/>
  <c r="A91" i="85"/>
  <c r="B91" i="85"/>
  <c r="C91" i="85"/>
  <c r="D91" i="85"/>
  <c r="E91" i="85"/>
  <c r="F91" i="85"/>
  <c r="G91" i="85"/>
  <c r="I91" i="85"/>
  <c r="J91" i="85"/>
  <c r="K91" i="85"/>
  <c r="L91" i="85"/>
  <c r="M91" i="85"/>
  <c r="O91" i="85"/>
  <c r="Q91" i="85"/>
  <c r="T91" i="85"/>
  <c r="V91" i="85"/>
  <c r="W91" i="85"/>
  <c r="Z91" i="85"/>
  <c r="A92" i="85"/>
  <c r="B92" i="85"/>
  <c r="C92" i="85"/>
  <c r="D92" i="85"/>
  <c r="E92" i="85"/>
  <c r="F92" i="85"/>
  <c r="I92" i="85"/>
  <c r="J92" i="85"/>
  <c r="K92" i="85"/>
  <c r="L92" i="85"/>
  <c r="M92" i="85"/>
  <c r="O92" i="85"/>
  <c r="Q92" i="85"/>
  <c r="T92" i="85"/>
  <c r="V92" i="85"/>
  <c r="W92" i="85"/>
  <c r="Z92" i="85"/>
  <c r="A93" i="85"/>
  <c r="B93" i="85"/>
  <c r="C93" i="85"/>
  <c r="D93" i="85"/>
  <c r="E93" i="85"/>
  <c r="F93" i="85"/>
  <c r="G93" i="85"/>
  <c r="I93" i="85"/>
  <c r="J93" i="85"/>
  <c r="K93" i="85"/>
  <c r="L93" i="85"/>
  <c r="M93" i="85"/>
  <c r="O93" i="85"/>
  <c r="Q93" i="85"/>
  <c r="T93" i="85"/>
  <c r="U93" i="85"/>
  <c r="V93" i="85"/>
  <c r="W93" i="85"/>
  <c r="Z93" i="85"/>
  <c r="A94" i="85"/>
  <c r="B94" i="85"/>
  <c r="C94" i="85"/>
  <c r="D94" i="85"/>
  <c r="E94" i="85"/>
  <c r="F94" i="85"/>
  <c r="I94" i="85"/>
  <c r="J94" i="85"/>
  <c r="K94" i="85"/>
  <c r="L94" i="85"/>
  <c r="M94" i="85"/>
  <c r="O94" i="85"/>
  <c r="Q94" i="85"/>
  <c r="T94" i="85"/>
  <c r="V94" i="85"/>
  <c r="W94" i="85"/>
  <c r="Z94" i="85"/>
  <c r="A95" i="85"/>
  <c r="B95" i="85"/>
  <c r="C95" i="85"/>
  <c r="D95" i="85"/>
  <c r="E95" i="85"/>
  <c r="F95" i="85"/>
  <c r="I95" i="85"/>
  <c r="J95" i="85"/>
  <c r="K95" i="85"/>
  <c r="L95" i="85"/>
  <c r="M95" i="85"/>
  <c r="O95" i="85"/>
  <c r="Q95" i="85"/>
  <c r="T95" i="85"/>
  <c r="V95" i="85"/>
  <c r="W95" i="85"/>
  <c r="Z95" i="85"/>
  <c r="A96" i="85"/>
  <c r="B96" i="85"/>
  <c r="C96" i="85"/>
  <c r="D96" i="85"/>
  <c r="E96" i="85"/>
  <c r="F96" i="85"/>
  <c r="I96" i="85"/>
  <c r="J96" i="85"/>
  <c r="K96" i="85"/>
  <c r="L96" i="85"/>
  <c r="M96" i="85"/>
  <c r="O96" i="85"/>
  <c r="Q96" i="85"/>
  <c r="R96" i="85"/>
  <c r="T96" i="85"/>
  <c r="V96" i="85"/>
  <c r="W96" i="85"/>
  <c r="Z96" i="85"/>
  <c r="A97" i="85"/>
  <c r="B97" i="85"/>
  <c r="C97" i="85"/>
  <c r="D97" i="85"/>
  <c r="E97" i="85"/>
  <c r="F97" i="85"/>
  <c r="G97" i="85"/>
  <c r="H97" i="85"/>
  <c r="I97" i="85"/>
  <c r="J97" i="85"/>
  <c r="K97" i="85"/>
  <c r="L97" i="85"/>
  <c r="M97" i="85"/>
  <c r="N97" i="85"/>
  <c r="O97" i="85"/>
  <c r="P97" i="85"/>
  <c r="Q97" i="85"/>
  <c r="R97" i="85"/>
  <c r="S97" i="85"/>
  <c r="T97" i="85"/>
  <c r="U97" i="85"/>
  <c r="V97" i="85"/>
  <c r="W97" i="85"/>
  <c r="X97" i="85"/>
  <c r="Y97" i="85"/>
  <c r="Z97" i="85"/>
  <c r="A98" i="85"/>
  <c r="B98" i="85"/>
  <c r="C98" i="85"/>
  <c r="D98" i="85"/>
  <c r="E98" i="85"/>
  <c r="F98" i="85"/>
  <c r="G98" i="85"/>
  <c r="H98" i="85"/>
  <c r="I98" i="85"/>
  <c r="J98" i="85"/>
  <c r="K98" i="85"/>
  <c r="L98" i="85"/>
  <c r="M98" i="85"/>
  <c r="O98" i="85"/>
  <c r="A99" i="85"/>
  <c r="B99" i="85"/>
  <c r="C99" i="85"/>
  <c r="D99" i="85"/>
  <c r="E99" i="85"/>
  <c r="F99" i="85"/>
  <c r="G99" i="85"/>
  <c r="H99" i="85"/>
  <c r="I99" i="85"/>
  <c r="J99" i="85"/>
  <c r="K99" i="85"/>
  <c r="L99" i="85"/>
  <c r="M99" i="85"/>
  <c r="N99" i="85"/>
  <c r="O99" i="85"/>
  <c r="P99" i="85"/>
  <c r="Q99" i="85"/>
  <c r="R99" i="85"/>
  <c r="S99" i="85"/>
  <c r="T99" i="85"/>
  <c r="U99" i="85"/>
  <c r="V99" i="85"/>
  <c r="W99" i="85"/>
  <c r="X99" i="85"/>
  <c r="Y99" i="85"/>
  <c r="Z99" i="85"/>
  <c r="A100" i="85"/>
  <c r="B100" i="85"/>
  <c r="C100"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101" i="85"/>
  <c r="B101" i="85"/>
  <c r="C101" i="85"/>
  <c r="D101" i="85"/>
  <c r="E101" i="85"/>
  <c r="F101" i="85"/>
  <c r="G101" i="85"/>
  <c r="I101" i="85"/>
  <c r="J101" i="85"/>
  <c r="K101" i="85"/>
  <c r="L101" i="85"/>
  <c r="M101" i="85"/>
  <c r="O101" i="85"/>
  <c r="Q101" i="85"/>
  <c r="T101" i="85"/>
  <c r="V101" i="85"/>
  <c r="W101" i="85"/>
  <c r="Z101" i="85"/>
  <c r="A102" i="85"/>
  <c r="B102" i="85"/>
  <c r="C102" i="85"/>
  <c r="D102" i="85"/>
  <c r="E102" i="85"/>
  <c r="F102" i="85"/>
  <c r="I102" i="85"/>
  <c r="J102" i="85"/>
  <c r="K102" i="85"/>
  <c r="L102" i="85"/>
  <c r="M102" i="85"/>
  <c r="O102" i="85"/>
  <c r="Q102" i="85"/>
  <c r="T102" i="85"/>
  <c r="V102" i="85"/>
  <c r="W102" i="85"/>
  <c r="Z102" i="85"/>
  <c r="A103" i="85"/>
  <c r="B103" i="85"/>
  <c r="C103" i="85"/>
  <c r="D103" i="85"/>
  <c r="E103" i="85"/>
  <c r="F103" i="85"/>
  <c r="G103" i="85"/>
  <c r="I103" i="85"/>
  <c r="J103" i="85"/>
  <c r="K103" i="85"/>
  <c r="L103" i="85"/>
  <c r="M103" i="85"/>
  <c r="O103" i="85"/>
  <c r="Q103" i="85"/>
  <c r="S103" i="85"/>
  <c r="T103" i="85"/>
  <c r="U103" i="85"/>
  <c r="V103" i="85"/>
  <c r="W103" i="85"/>
  <c r="Z103" i="85"/>
  <c r="A104" i="85"/>
  <c r="B104" i="85"/>
  <c r="C104" i="85"/>
  <c r="D104" i="85"/>
  <c r="E104" i="85"/>
  <c r="F104" i="85"/>
  <c r="I104" i="85"/>
  <c r="J104" i="85"/>
  <c r="K104" i="85"/>
  <c r="L104" i="85"/>
  <c r="M104" i="85"/>
  <c r="O104" i="85"/>
  <c r="Q104" i="85"/>
  <c r="T104" i="85"/>
  <c r="V104" i="85"/>
  <c r="W104" i="85"/>
  <c r="Z104" i="85"/>
  <c r="A105" i="85"/>
  <c r="B105" i="85"/>
  <c r="C105" i="85"/>
  <c r="D105" i="85"/>
  <c r="E105" i="85"/>
  <c r="F105" i="85"/>
  <c r="I105" i="85"/>
  <c r="J105" i="85"/>
  <c r="K105" i="85"/>
  <c r="L105" i="85"/>
  <c r="M105" i="85"/>
  <c r="O105" i="85"/>
  <c r="Q105" i="85"/>
  <c r="T105" i="85"/>
  <c r="V105" i="85"/>
  <c r="W105" i="85"/>
  <c r="Z105" i="85"/>
  <c r="A106" i="85"/>
  <c r="B106" i="85"/>
  <c r="C106" i="85"/>
  <c r="D106" i="85"/>
  <c r="E106" i="85"/>
  <c r="F106" i="85"/>
  <c r="I106" i="85"/>
  <c r="J106" i="85"/>
  <c r="K106" i="85"/>
  <c r="L106" i="85"/>
  <c r="M106" i="85"/>
  <c r="O106" i="85"/>
  <c r="Q106" i="85"/>
  <c r="R106" i="85"/>
  <c r="T106" i="85"/>
  <c r="V106" i="85"/>
  <c r="W106" i="85"/>
  <c r="X106" i="85"/>
  <c r="Z106" i="85"/>
  <c r="A107" i="85"/>
  <c r="B107" i="85"/>
  <c r="C107"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108" i="85"/>
  <c r="B108" i="85"/>
  <c r="C108" i="85"/>
  <c r="D108" i="85"/>
  <c r="E108" i="85"/>
  <c r="F108" i="85"/>
  <c r="G108" i="85"/>
  <c r="H108" i="85"/>
  <c r="I108" i="85"/>
  <c r="J108" i="85"/>
  <c r="K108" i="85"/>
  <c r="L108" i="85"/>
  <c r="M108" i="85"/>
  <c r="O108" i="85"/>
  <c r="A109" i="85"/>
  <c r="B109" i="85"/>
  <c r="C109"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110" i="85"/>
  <c r="B110" i="85"/>
  <c r="C110"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111" i="85"/>
  <c r="B111" i="85"/>
  <c r="C111"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112" i="85"/>
  <c r="B112" i="85"/>
  <c r="C112" i="85"/>
  <c r="D112" i="85"/>
  <c r="E112" i="85"/>
  <c r="F112" i="85"/>
  <c r="G112" i="85"/>
  <c r="H112" i="85"/>
  <c r="I112" i="85"/>
  <c r="J112" i="85"/>
  <c r="K112" i="85"/>
  <c r="L112" i="85"/>
  <c r="M112" i="85"/>
  <c r="N112" i="85"/>
  <c r="O112" i="85"/>
  <c r="P112" i="85"/>
  <c r="Q112" i="85"/>
  <c r="R112" i="85"/>
  <c r="S112" i="85"/>
  <c r="T112" i="85"/>
  <c r="U112" i="85"/>
  <c r="V112" i="85"/>
  <c r="W112" i="85"/>
  <c r="X112" i="85"/>
  <c r="Y112" i="85"/>
  <c r="Z112" i="85"/>
  <c r="A113" i="85"/>
  <c r="B113" i="85"/>
  <c r="C113"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114" i="85"/>
  <c r="AE2127" i="1"/>
  <c r="V1092" i="66" s="1"/>
  <c r="AG2125" i="1"/>
  <c r="X1090" i="66" s="1"/>
  <c r="AD2125" i="1"/>
  <c r="U1090" i="66" s="1"/>
  <c r="AA2125" i="1"/>
  <c r="R1090" i="66" s="1"/>
  <c r="W2125" i="1"/>
  <c r="N1090" i="66" s="1"/>
  <c r="AG2124" i="1"/>
  <c r="X1089" i="66" s="1"/>
  <c r="AD2124" i="1"/>
  <c r="U1089" i="66" s="1"/>
  <c r="AA2124" i="1"/>
  <c r="R1089" i="66" s="1"/>
  <c r="AG2123" i="1"/>
  <c r="X1088" i="66" s="1"/>
  <c r="AD2123" i="1"/>
  <c r="U1088" i="66" s="1"/>
  <c r="AA2123" i="1"/>
  <c r="R1088" i="66" s="1"/>
  <c r="W2123" i="1"/>
  <c r="N1088" i="66" s="1"/>
  <c r="P2123" i="1"/>
  <c r="AG2122" i="1"/>
  <c r="X1087" i="66" s="1"/>
  <c r="AD2122" i="1"/>
  <c r="U1087" i="66" s="1"/>
  <c r="AB2122" i="1"/>
  <c r="S1087" i="66" s="1"/>
  <c r="AA2122" i="1"/>
  <c r="R1087" i="66" s="1"/>
  <c r="Y2122" i="1"/>
  <c r="P1087" i="66" s="1"/>
  <c r="W2122" i="1"/>
  <c r="N1087" i="66" s="1"/>
  <c r="Q2122" i="1"/>
  <c r="AG2121" i="1"/>
  <c r="X1086" i="66" s="1"/>
  <c r="AD2121" i="1"/>
  <c r="U1086" i="66" s="1"/>
  <c r="AA2121" i="1"/>
  <c r="R1086" i="66" s="1"/>
  <c r="W2121" i="1"/>
  <c r="N1086" i="66" s="1"/>
  <c r="P2121" i="1"/>
  <c r="AG2120" i="1"/>
  <c r="X1085" i="66" s="1"/>
  <c r="AD2120" i="1"/>
  <c r="U1085" i="66" s="1"/>
  <c r="AB2120" i="1"/>
  <c r="S1085" i="66" s="1"/>
  <c r="AA2120" i="1"/>
  <c r="R1085" i="66" s="1"/>
  <c r="Y2120" i="1"/>
  <c r="P1085" i="66" s="1"/>
  <c r="W2120" i="1"/>
  <c r="N1085" i="66" s="1"/>
  <c r="Q2120" i="1"/>
  <c r="AE2117" i="1"/>
  <c r="V1082" i="66" s="1"/>
  <c r="AG2115" i="1"/>
  <c r="X1080" i="66" s="1"/>
  <c r="AD2115" i="1"/>
  <c r="U1080" i="66" s="1"/>
  <c r="AA2115" i="1"/>
  <c r="R1080" i="66" s="1"/>
  <c r="W2115" i="1"/>
  <c r="N1080" i="66" s="1"/>
  <c r="AG2114" i="1"/>
  <c r="X1079" i="66" s="1"/>
  <c r="AD2114" i="1"/>
  <c r="U1079" i="66" s="1"/>
  <c r="AA2114" i="1"/>
  <c r="R1079" i="66" s="1"/>
  <c r="AG2113" i="1"/>
  <c r="X1078" i="66" s="1"/>
  <c r="AD2113" i="1"/>
  <c r="U1078" i="66" s="1"/>
  <c r="AA2113" i="1"/>
  <c r="R1078" i="66" s="1"/>
  <c r="W2113" i="1"/>
  <c r="N1078" i="66" s="1"/>
  <c r="P2113" i="1"/>
  <c r="AG2112" i="1"/>
  <c r="X1077" i="66" s="1"/>
  <c r="AD2112" i="1"/>
  <c r="U1077" i="66" s="1"/>
  <c r="AB2112" i="1"/>
  <c r="S1077" i="66" s="1"/>
  <c r="AA2112" i="1"/>
  <c r="R1077" i="66" s="1"/>
  <c r="Y2112" i="1"/>
  <c r="P1077" i="66" s="1"/>
  <c r="W2112" i="1"/>
  <c r="N1077" i="66" s="1"/>
  <c r="Q2112" i="1"/>
  <c r="AG2111" i="1"/>
  <c r="X1076" i="66" s="1"/>
  <c r="AD2111" i="1"/>
  <c r="U1076" i="66" s="1"/>
  <c r="AA2111" i="1"/>
  <c r="R1076" i="66" s="1"/>
  <c r="W2111" i="1"/>
  <c r="N1076" i="66" s="1"/>
  <c r="P2111" i="1"/>
  <c r="AG2110" i="1"/>
  <c r="X1075" i="66" s="1"/>
  <c r="AD2110" i="1"/>
  <c r="U1075" i="66" s="1"/>
  <c r="AB2110" i="1"/>
  <c r="S1075" i="66" s="1"/>
  <c r="AA2110" i="1"/>
  <c r="R1075" i="66" s="1"/>
  <c r="Y2110" i="1"/>
  <c r="P1075" i="66" s="1"/>
  <c r="W2110" i="1"/>
  <c r="Q2110" i="1"/>
  <c r="AE2107" i="1"/>
  <c r="V1072" i="66" s="1"/>
  <c r="AG2105" i="1"/>
  <c r="X1070" i="66" s="1"/>
  <c r="AD2105" i="1"/>
  <c r="U1070" i="66" s="1"/>
  <c r="AA2105" i="1"/>
  <c r="R1070" i="66" s="1"/>
  <c r="W2105" i="1"/>
  <c r="N1070" i="66" s="1"/>
  <c r="AG2104" i="1"/>
  <c r="X1069" i="66" s="1"/>
  <c r="AD2104" i="1"/>
  <c r="U1069" i="66" s="1"/>
  <c r="AA2104" i="1"/>
  <c r="R1069" i="66" s="1"/>
  <c r="AG2103" i="1"/>
  <c r="X1068" i="66" s="1"/>
  <c r="AD2103" i="1"/>
  <c r="U1068" i="66" s="1"/>
  <c r="AA2103" i="1"/>
  <c r="R1068" i="66" s="1"/>
  <c r="W2103" i="1"/>
  <c r="N1068" i="66" s="1"/>
  <c r="P2103" i="1"/>
  <c r="AG2102" i="1"/>
  <c r="X1067" i="66" s="1"/>
  <c r="AD2102" i="1"/>
  <c r="U1067" i="66" s="1"/>
  <c r="AB2102" i="1"/>
  <c r="S1067" i="66" s="1"/>
  <c r="AA2102" i="1"/>
  <c r="R1067" i="66" s="1"/>
  <c r="Y2102" i="1"/>
  <c r="P1067" i="66" s="1"/>
  <c r="W2102" i="1"/>
  <c r="N1067" i="66" s="1"/>
  <c r="Q2102" i="1"/>
  <c r="AG2101" i="1"/>
  <c r="X1066" i="66" s="1"/>
  <c r="AD2101" i="1"/>
  <c r="U1066" i="66" s="1"/>
  <c r="AA2101" i="1"/>
  <c r="R1066" i="66" s="1"/>
  <c r="W2101" i="1"/>
  <c r="N1066" i="66" s="1"/>
  <c r="P2101" i="1"/>
  <c r="AG2100" i="1"/>
  <c r="X1065" i="66" s="1"/>
  <c r="AD2100" i="1"/>
  <c r="U1065" i="66" s="1"/>
  <c r="AB2100" i="1"/>
  <c r="S1065" i="66" s="1"/>
  <c r="AA2100" i="1"/>
  <c r="R1065" i="66" s="1"/>
  <c r="Y2100" i="1"/>
  <c r="P1065" i="66" s="1"/>
  <c r="W2100" i="1"/>
  <c r="Q2100" i="1"/>
  <c r="AE2097" i="1"/>
  <c r="V1062" i="66" s="1"/>
  <c r="AG2095" i="1"/>
  <c r="X1060" i="66" s="1"/>
  <c r="AD2095" i="1"/>
  <c r="U1060" i="66" s="1"/>
  <c r="AA2095" i="1"/>
  <c r="R1060" i="66" s="1"/>
  <c r="W2095" i="1"/>
  <c r="N1060" i="66" s="1"/>
  <c r="AG2094" i="1"/>
  <c r="X1059" i="66" s="1"/>
  <c r="AD2094" i="1"/>
  <c r="U1059" i="66" s="1"/>
  <c r="AA2094" i="1"/>
  <c r="R1059" i="66" s="1"/>
  <c r="AG2093" i="1"/>
  <c r="X1058" i="66" s="1"/>
  <c r="AD2093" i="1"/>
  <c r="U1058" i="66" s="1"/>
  <c r="AA2093" i="1"/>
  <c r="R1058" i="66" s="1"/>
  <c r="W2093" i="1"/>
  <c r="N1058" i="66" s="1"/>
  <c r="P2093" i="1"/>
  <c r="AG2092" i="1"/>
  <c r="X1057" i="66" s="1"/>
  <c r="AD2092" i="1"/>
  <c r="U1057" i="66" s="1"/>
  <c r="AB2092" i="1"/>
  <c r="S1057" i="66" s="1"/>
  <c r="AA2092" i="1"/>
  <c r="R1057" i="66" s="1"/>
  <c r="Y2092" i="1"/>
  <c r="P1057" i="66" s="1"/>
  <c r="W2092" i="1"/>
  <c r="N1057" i="66" s="1"/>
  <c r="Q2092" i="1"/>
  <c r="AG2091" i="1"/>
  <c r="X1056" i="66" s="1"/>
  <c r="AD2091" i="1"/>
  <c r="U1056" i="66" s="1"/>
  <c r="AA2091" i="1"/>
  <c r="R1056" i="66" s="1"/>
  <c r="W2091" i="1"/>
  <c r="N1056" i="66" s="1"/>
  <c r="P2091" i="1"/>
  <c r="AG2090" i="1"/>
  <c r="X1055" i="66" s="1"/>
  <c r="AD2090" i="1"/>
  <c r="U1055" i="66" s="1"/>
  <c r="AB2090" i="1"/>
  <c r="S1055" i="66" s="1"/>
  <c r="AA2090" i="1"/>
  <c r="R1055" i="66" s="1"/>
  <c r="Y2090" i="1"/>
  <c r="P1055" i="66" s="1"/>
  <c r="W2090" i="1"/>
  <c r="Q2090" i="1"/>
  <c r="AE2087" i="1"/>
  <c r="V1052" i="66" s="1"/>
  <c r="AG2085" i="1"/>
  <c r="X1050" i="66" s="1"/>
  <c r="AD2085" i="1"/>
  <c r="U1050" i="66" s="1"/>
  <c r="AA2085" i="1"/>
  <c r="R1050" i="66" s="1"/>
  <c r="W2085" i="1"/>
  <c r="N1050" i="66" s="1"/>
  <c r="AG2084" i="1"/>
  <c r="X1049" i="66" s="1"/>
  <c r="AD2084" i="1"/>
  <c r="U1049" i="66" s="1"/>
  <c r="AA2084" i="1"/>
  <c r="R1049" i="66" s="1"/>
  <c r="AG2083" i="1"/>
  <c r="X1048" i="66" s="1"/>
  <c r="AD2083" i="1"/>
  <c r="U1048" i="66" s="1"/>
  <c r="AA2083" i="1"/>
  <c r="R1048" i="66" s="1"/>
  <c r="W2083" i="1"/>
  <c r="N1048" i="66" s="1"/>
  <c r="P2083" i="1"/>
  <c r="AG2082" i="1"/>
  <c r="X1047" i="66" s="1"/>
  <c r="AD2082" i="1"/>
  <c r="U1047" i="66" s="1"/>
  <c r="AB2082" i="1"/>
  <c r="S1047" i="66" s="1"/>
  <c r="AA2082" i="1"/>
  <c r="R1047" i="66" s="1"/>
  <c r="Y2082" i="1"/>
  <c r="P1047" i="66" s="1"/>
  <c r="W2082" i="1"/>
  <c r="N1047" i="66" s="1"/>
  <c r="Q2082" i="1"/>
  <c r="AG2081" i="1"/>
  <c r="X1046" i="66" s="1"/>
  <c r="AD2081" i="1"/>
  <c r="U1046" i="66" s="1"/>
  <c r="AA2081" i="1"/>
  <c r="R1046" i="66" s="1"/>
  <c r="W2081" i="1"/>
  <c r="N1046" i="66" s="1"/>
  <c r="P2081" i="1"/>
  <c r="AG2080" i="1"/>
  <c r="X1045" i="66" s="1"/>
  <c r="AD2080" i="1"/>
  <c r="U1045" i="66" s="1"/>
  <c r="AB2080" i="1"/>
  <c r="S1045" i="66" s="1"/>
  <c r="AA2080" i="1"/>
  <c r="R1045" i="66" s="1"/>
  <c r="Y2080" i="1"/>
  <c r="P1045" i="66" s="1"/>
  <c r="W2080" i="1"/>
  <c r="Q2080" i="1"/>
  <c r="AE2077" i="1"/>
  <c r="V1042" i="66" s="1"/>
  <c r="AG2075" i="1"/>
  <c r="X1040" i="66" s="1"/>
  <c r="AD2075" i="1"/>
  <c r="U1040" i="66" s="1"/>
  <c r="AA2075" i="1"/>
  <c r="R1040" i="66" s="1"/>
  <c r="W2075" i="1"/>
  <c r="N1040" i="66" s="1"/>
  <c r="AG2074" i="1"/>
  <c r="X1039" i="66" s="1"/>
  <c r="AD2074" i="1"/>
  <c r="U1039" i="66" s="1"/>
  <c r="AA2074" i="1"/>
  <c r="R1039" i="66" s="1"/>
  <c r="AG2073" i="1"/>
  <c r="X1038" i="66" s="1"/>
  <c r="AD2073" i="1"/>
  <c r="U1038" i="66" s="1"/>
  <c r="AA2073" i="1"/>
  <c r="R1038" i="66" s="1"/>
  <c r="W2073" i="1"/>
  <c r="N1038" i="66" s="1"/>
  <c r="P2073" i="1"/>
  <c r="AG2072" i="1"/>
  <c r="X1037" i="66" s="1"/>
  <c r="AD2072" i="1"/>
  <c r="U1037" i="66" s="1"/>
  <c r="AB2072" i="1"/>
  <c r="S1037" i="66" s="1"/>
  <c r="AA2072" i="1"/>
  <c r="R1037" i="66" s="1"/>
  <c r="Y2072" i="1"/>
  <c r="P1037" i="66" s="1"/>
  <c r="W2072" i="1"/>
  <c r="N1037" i="66" s="1"/>
  <c r="Q2072" i="1"/>
  <c r="AG2071" i="1"/>
  <c r="X1036" i="66" s="1"/>
  <c r="AD2071" i="1"/>
  <c r="U1036" i="66" s="1"/>
  <c r="AA2071" i="1"/>
  <c r="R1036" i="66" s="1"/>
  <c r="W2071" i="1"/>
  <c r="N1036" i="66" s="1"/>
  <c r="P2071" i="1"/>
  <c r="AG2070" i="1"/>
  <c r="X1035" i="66" s="1"/>
  <c r="AD2070" i="1"/>
  <c r="U1035" i="66" s="1"/>
  <c r="AB2070" i="1"/>
  <c r="S1035" i="66" s="1"/>
  <c r="AA2070" i="1"/>
  <c r="R1035" i="66" s="1"/>
  <c r="Y2070" i="1"/>
  <c r="P1035" i="66" s="1"/>
  <c r="W2070" i="1"/>
  <c r="Q2070" i="1"/>
  <c r="AE2067" i="1"/>
  <c r="V1032" i="66" s="1"/>
  <c r="AG2065" i="1"/>
  <c r="X1030" i="66" s="1"/>
  <c r="AD2065" i="1"/>
  <c r="U1030" i="66" s="1"/>
  <c r="AA2065" i="1"/>
  <c r="R1030" i="66" s="1"/>
  <c r="W2065" i="1"/>
  <c r="N1030" i="66" s="1"/>
  <c r="AG2064" i="1"/>
  <c r="X1029" i="66" s="1"/>
  <c r="AD2064" i="1"/>
  <c r="U1029" i="66" s="1"/>
  <c r="AA2064" i="1"/>
  <c r="R1029" i="66" s="1"/>
  <c r="AG2063" i="1"/>
  <c r="X1028" i="66" s="1"/>
  <c r="AD2063" i="1"/>
  <c r="U1028" i="66" s="1"/>
  <c r="AA2063" i="1"/>
  <c r="R1028" i="66" s="1"/>
  <c r="W2063" i="1"/>
  <c r="N1028" i="66" s="1"/>
  <c r="P2063" i="1"/>
  <c r="AG2062" i="1"/>
  <c r="X1027" i="66" s="1"/>
  <c r="AD2062" i="1"/>
  <c r="U1027" i="66" s="1"/>
  <c r="AB2062" i="1"/>
  <c r="S1027" i="66" s="1"/>
  <c r="AA2062" i="1"/>
  <c r="R1027" i="66" s="1"/>
  <c r="Y2062" i="1"/>
  <c r="P1027" i="66" s="1"/>
  <c r="W2062" i="1"/>
  <c r="N1027" i="66" s="1"/>
  <c r="Q2062" i="1"/>
  <c r="AG2061" i="1"/>
  <c r="X1026" i="66" s="1"/>
  <c r="AD2061" i="1"/>
  <c r="U1026" i="66" s="1"/>
  <c r="AA2061" i="1"/>
  <c r="R1026" i="66" s="1"/>
  <c r="W2061" i="1"/>
  <c r="N1026" i="66" s="1"/>
  <c r="P2061" i="1"/>
  <c r="AG2060" i="1"/>
  <c r="X1025" i="66" s="1"/>
  <c r="AD2060" i="1"/>
  <c r="U1025" i="66" s="1"/>
  <c r="AB2060" i="1"/>
  <c r="S1025" i="66" s="1"/>
  <c r="AA2060" i="1"/>
  <c r="R1025" i="66" s="1"/>
  <c r="Y2060" i="1"/>
  <c r="P1025" i="66" s="1"/>
  <c r="W2060" i="1"/>
  <c r="Q2060" i="1"/>
  <c r="AE2057" i="1"/>
  <c r="V1022" i="66" s="1"/>
  <c r="AG2055" i="1"/>
  <c r="X1020" i="66" s="1"/>
  <c r="AD2055" i="1"/>
  <c r="U1020" i="66" s="1"/>
  <c r="AA2055" i="1"/>
  <c r="R1020" i="66" s="1"/>
  <c r="W2055" i="1"/>
  <c r="N1020" i="66" s="1"/>
  <c r="AG2054" i="1"/>
  <c r="X1019" i="66" s="1"/>
  <c r="AD2054" i="1"/>
  <c r="U1019" i="66" s="1"/>
  <c r="AA2054" i="1"/>
  <c r="R1019" i="66" s="1"/>
  <c r="AG2053" i="1"/>
  <c r="X1018" i="66" s="1"/>
  <c r="AD2053" i="1"/>
  <c r="U1018" i="66" s="1"/>
  <c r="AA2053" i="1"/>
  <c r="R1018" i="66" s="1"/>
  <c r="W2053" i="1"/>
  <c r="N1018" i="66" s="1"/>
  <c r="P2053" i="1"/>
  <c r="AG2052" i="1"/>
  <c r="X1017" i="66" s="1"/>
  <c r="AD2052" i="1"/>
  <c r="U1017" i="66" s="1"/>
  <c r="AB2052" i="1"/>
  <c r="S1017" i="66" s="1"/>
  <c r="AA2052" i="1"/>
  <c r="R1017" i="66" s="1"/>
  <c r="Y2052" i="1"/>
  <c r="P1017" i="66" s="1"/>
  <c r="W2052" i="1"/>
  <c r="N1017" i="66" s="1"/>
  <c r="Q2052" i="1"/>
  <c r="AG2051" i="1"/>
  <c r="X1016" i="66" s="1"/>
  <c r="AD2051" i="1"/>
  <c r="U1016" i="66" s="1"/>
  <c r="AA2051" i="1"/>
  <c r="R1016" i="66" s="1"/>
  <c r="W2051" i="1"/>
  <c r="N1016" i="66" s="1"/>
  <c r="P2051" i="1"/>
  <c r="AG2050" i="1"/>
  <c r="X1015" i="66" s="1"/>
  <c r="AD2050" i="1"/>
  <c r="U1015" i="66" s="1"/>
  <c r="AB2050" i="1"/>
  <c r="S1015" i="66" s="1"/>
  <c r="AA2050" i="1"/>
  <c r="R1015" i="66" s="1"/>
  <c r="Y2050" i="1"/>
  <c r="P1015" i="66" s="1"/>
  <c r="W2050" i="1"/>
  <c r="Q2050" i="1"/>
  <c r="AE2047" i="1"/>
  <c r="V1012" i="66" s="1"/>
  <c r="AG2045" i="1"/>
  <c r="X1010" i="66" s="1"/>
  <c r="AD2045" i="1"/>
  <c r="U1010" i="66" s="1"/>
  <c r="AA2045" i="1"/>
  <c r="R1010" i="66" s="1"/>
  <c r="W2045" i="1"/>
  <c r="N1010" i="66" s="1"/>
  <c r="AG2044" i="1"/>
  <c r="X1009" i="66" s="1"/>
  <c r="AD2044" i="1"/>
  <c r="U1009" i="66" s="1"/>
  <c r="AA2044" i="1"/>
  <c r="R1009" i="66" s="1"/>
  <c r="AG2043" i="1"/>
  <c r="X1008" i="66" s="1"/>
  <c r="AD2043" i="1"/>
  <c r="U1008" i="66" s="1"/>
  <c r="AA2043" i="1"/>
  <c r="R1008" i="66" s="1"/>
  <c r="W2043" i="1"/>
  <c r="N1008" i="66" s="1"/>
  <c r="P2043" i="1"/>
  <c r="AG2042" i="1"/>
  <c r="X1007" i="66" s="1"/>
  <c r="AD2042" i="1"/>
  <c r="U1007" i="66" s="1"/>
  <c r="AB2042" i="1"/>
  <c r="S1007" i="66" s="1"/>
  <c r="AA2042" i="1"/>
  <c r="R1007" i="66" s="1"/>
  <c r="Y2042" i="1"/>
  <c r="P1007" i="66" s="1"/>
  <c r="W2042" i="1"/>
  <c r="N1007" i="66" s="1"/>
  <c r="Q2042" i="1"/>
  <c r="AG2041" i="1"/>
  <c r="X1006" i="66" s="1"/>
  <c r="AD2041" i="1"/>
  <c r="U1006" i="66" s="1"/>
  <c r="AA2041" i="1"/>
  <c r="R1006" i="66" s="1"/>
  <c r="W2041" i="1"/>
  <c r="N1006" i="66" s="1"/>
  <c r="P2041" i="1"/>
  <c r="AG2040" i="1"/>
  <c r="X1005" i="66" s="1"/>
  <c r="AD2040" i="1"/>
  <c r="U1005" i="66" s="1"/>
  <c r="AB2040" i="1"/>
  <c r="S1005" i="66" s="1"/>
  <c r="AA2040" i="1"/>
  <c r="R1005" i="66" s="1"/>
  <c r="Y2040" i="1"/>
  <c r="P1005" i="66" s="1"/>
  <c r="W2040" i="1"/>
  <c r="Q2040" i="1"/>
  <c r="AE2037" i="1"/>
  <c r="V1002" i="66" s="1"/>
  <c r="AG2035" i="1"/>
  <c r="X1000" i="66" s="1"/>
  <c r="AD2035" i="1"/>
  <c r="U1000" i="66" s="1"/>
  <c r="AA2035" i="1"/>
  <c r="R1000" i="66" s="1"/>
  <c r="W2035" i="1"/>
  <c r="N1000" i="66" s="1"/>
  <c r="AG2034" i="1"/>
  <c r="X999" i="66" s="1"/>
  <c r="AD2034" i="1"/>
  <c r="U999" i="66" s="1"/>
  <c r="AA2034" i="1"/>
  <c r="R999" i="66" s="1"/>
  <c r="AG2033" i="1"/>
  <c r="X998" i="66" s="1"/>
  <c r="AD2033" i="1"/>
  <c r="U998" i="66" s="1"/>
  <c r="AA2033" i="1"/>
  <c r="R998" i="66" s="1"/>
  <c r="W2033" i="1"/>
  <c r="N998" i="66" s="1"/>
  <c r="P2033" i="1"/>
  <c r="AG2032" i="1"/>
  <c r="X997" i="66" s="1"/>
  <c r="AD2032" i="1"/>
  <c r="U997" i="66" s="1"/>
  <c r="AB2032" i="1"/>
  <c r="S997" i="66" s="1"/>
  <c r="AA2032" i="1"/>
  <c r="R997" i="66" s="1"/>
  <c r="Y2032" i="1"/>
  <c r="P997" i="66" s="1"/>
  <c r="W2032" i="1"/>
  <c r="N997" i="66" s="1"/>
  <c r="Q2032" i="1"/>
  <c r="AG2031" i="1"/>
  <c r="X996" i="66" s="1"/>
  <c r="AD2031" i="1"/>
  <c r="U996" i="66" s="1"/>
  <c r="AA2031" i="1"/>
  <c r="R996" i="66" s="1"/>
  <c r="W2031" i="1"/>
  <c r="N996" i="66" s="1"/>
  <c r="P2031" i="1"/>
  <c r="AG2030" i="1"/>
  <c r="X995" i="66" s="1"/>
  <c r="AD2030" i="1"/>
  <c r="U995" i="66" s="1"/>
  <c r="AB2030" i="1"/>
  <c r="S995" i="66" s="1"/>
  <c r="AA2030" i="1"/>
  <c r="R995" i="66" s="1"/>
  <c r="Y2030" i="1"/>
  <c r="P995" i="66" s="1"/>
  <c r="W2030" i="1"/>
  <c r="N995" i="66" s="1"/>
  <c r="Q2030" i="1"/>
  <c r="AE2027" i="1"/>
  <c r="V992" i="66" s="1"/>
  <c r="AG2025" i="1"/>
  <c r="X990" i="66" s="1"/>
  <c r="AD2025" i="1"/>
  <c r="U990" i="66" s="1"/>
  <c r="AA2025" i="1"/>
  <c r="R990" i="66" s="1"/>
  <c r="W2025" i="1"/>
  <c r="N990" i="66" s="1"/>
  <c r="AG2024" i="1"/>
  <c r="X989" i="66" s="1"/>
  <c r="AD2024" i="1"/>
  <c r="U989" i="66" s="1"/>
  <c r="AA2024" i="1"/>
  <c r="R989" i="66" s="1"/>
  <c r="AG2023" i="1"/>
  <c r="X988" i="66" s="1"/>
  <c r="AD2023" i="1"/>
  <c r="U988" i="66" s="1"/>
  <c r="AA2023" i="1"/>
  <c r="R988" i="66" s="1"/>
  <c r="W2023" i="1"/>
  <c r="N988" i="66" s="1"/>
  <c r="P2023" i="1"/>
  <c r="AG2022" i="1"/>
  <c r="X987" i="66" s="1"/>
  <c r="AD2022" i="1"/>
  <c r="U987" i="66" s="1"/>
  <c r="AB2022" i="1"/>
  <c r="S987" i="66" s="1"/>
  <c r="AA2022" i="1"/>
  <c r="R987" i="66" s="1"/>
  <c r="Y2022" i="1"/>
  <c r="P987" i="66" s="1"/>
  <c r="W2022" i="1"/>
  <c r="N987" i="66" s="1"/>
  <c r="Q2022" i="1"/>
  <c r="AG2021" i="1"/>
  <c r="X986" i="66" s="1"/>
  <c r="AD2021" i="1"/>
  <c r="U986" i="66" s="1"/>
  <c r="AA2021" i="1"/>
  <c r="R986" i="66" s="1"/>
  <c r="W2021" i="1"/>
  <c r="N986" i="66" s="1"/>
  <c r="P2021" i="1"/>
  <c r="AG2020" i="1"/>
  <c r="X985" i="66" s="1"/>
  <c r="AD2020" i="1"/>
  <c r="U985" i="66" s="1"/>
  <c r="AB2020" i="1"/>
  <c r="S985" i="66" s="1"/>
  <c r="AA2020" i="1"/>
  <c r="R985" i="66" s="1"/>
  <c r="Y2020" i="1"/>
  <c r="P985" i="66" s="1"/>
  <c r="W2020" i="1"/>
  <c r="N985" i="66" s="1"/>
  <c r="Q2020" i="1"/>
  <c r="V982" i="66"/>
  <c r="X980" i="66"/>
  <c r="U980" i="66"/>
  <c r="R980" i="66"/>
  <c r="N980" i="66"/>
  <c r="X979" i="66"/>
  <c r="U979" i="66"/>
  <c r="R979" i="66"/>
  <c r="X978" i="66"/>
  <c r="U978" i="66"/>
  <c r="R978" i="66"/>
  <c r="N978" i="66"/>
  <c r="X977" i="66"/>
  <c r="U977" i="66"/>
  <c r="S977" i="66"/>
  <c r="R977" i="66"/>
  <c r="P977" i="66"/>
  <c r="N977" i="66"/>
  <c r="X976" i="66"/>
  <c r="U976" i="66"/>
  <c r="R976" i="66"/>
  <c r="N976" i="66"/>
  <c r="X975" i="66"/>
  <c r="U975" i="66"/>
  <c r="S975" i="66"/>
  <c r="R975" i="66"/>
  <c r="P975" i="66"/>
  <c r="N975" i="66"/>
  <c r="AE2007" i="1"/>
  <c r="V972" i="66" s="1"/>
  <c r="AG2005" i="1"/>
  <c r="X970" i="66" s="1"/>
  <c r="AD2005" i="1"/>
  <c r="U970" i="66" s="1"/>
  <c r="AA2005" i="1"/>
  <c r="R970" i="66" s="1"/>
  <c r="W2005" i="1"/>
  <c r="N970" i="66" s="1"/>
  <c r="AG2004" i="1"/>
  <c r="X969" i="66" s="1"/>
  <c r="AD2004" i="1"/>
  <c r="U969" i="66" s="1"/>
  <c r="AA2004" i="1"/>
  <c r="R969" i="66" s="1"/>
  <c r="AG2003" i="1"/>
  <c r="X968" i="66" s="1"/>
  <c r="AD2003" i="1"/>
  <c r="U968" i="66" s="1"/>
  <c r="AA2003" i="1"/>
  <c r="R968" i="66" s="1"/>
  <c r="W2003" i="1"/>
  <c r="N968" i="66" s="1"/>
  <c r="P2003" i="1"/>
  <c r="AG2002" i="1"/>
  <c r="X967" i="66" s="1"/>
  <c r="AD2002" i="1"/>
  <c r="U967" i="66" s="1"/>
  <c r="AB2002" i="1"/>
  <c r="S967" i="66" s="1"/>
  <c r="AA2002" i="1"/>
  <c r="R967" i="66" s="1"/>
  <c r="Y2002" i="1"/>
  <c r="P967" i="66" s="1"/>
  <c r="W2002" i="1"/>
  <c r="N967" i="66" s="1"/>
  <c r="Q2002" i="1"/>
  <c r="AG2001" i="1"/>
  <c r="X966" i="66" s="1"/>
  <c r="AD2001" i="1"/>
  <c r="U966" i="66" s="1"/>
  <c r="AA2001" i="1"/>
  <c r="R966" i="66" s="1"/>
  <c r="W2001" i="1"/>
  <c r="N966" i="66" s="1"/>
  <c r="P2001" i="1"/>
  <c r="AG2000" i="1"/>
  <c r="X965" i="66" s="1"/>
  <c r="AD2000" i="1"/>
  <c r="U965" i="66" s="1"/>
  <c r="AB2000" i="1"/>
  <c r="S965" i="66" s="1"/>
  <c r="AA2000" i="1"/>
  <c r="R965" i="66" s="1"/>
  <c r="Y2000" i="1"/>
  <c r="P965" i="66" s="1"/>
  <c r="W2000" i="1"/>
  <c r="N965" i="66" s="1"/>
  <c r="Q2000" i="1"/>
  <c r="AE1997" i="1"/>
  <c r="V962" i="66" s="1"/>
  <c r="AG1995" i="1"/>
  <c r="X960" i="66" s="1"/>
  <c r="AD1995" i="1"/>
  <c r="U960" i="66" s="1"/>
  <c r="AA1995" i="1"/>
  <c r="R960" i="66" s="1"/>
  <c r="W1995" i="1"/>
  <c r="N960" i="66" s="1"/>
  <c r="AG1994" i="1"/>
  <c r="X959" i="66" s="1"/>
  <c r="AD1994" i="1"/>
  <c r="U959" i="66" s="1"/>
  <c r="AA1994" i="1"/>
  <c r="R959" i="66" s="1"/>
  <c r="AG1993" i="1"/>
  <c r="X958" i="66" s="1"/>
  <c r="AD1993" i="1"/>
  <c r="U958" i="66" s="1"/>
  <c r="AA1993" i="1"/>
  <c r="R958" i="66" s="1"/>
  <c r="W1993" i="1"/>
  <c r="D35" i="65" s="1"/>
  <c r="P1993" i="1"/>
  <c r="AG1992" i="1"/>
  <c r="X957" i="66" s="1"/>
  <c r="AD1992" i="1"/>
  <c r="U957" i="66" s="1"/>
  <c r="AB1992" i="1"/>
  <c r="S957" i="66" s="1"/>
  <c r="AA1992" i="1"/>
  <c r="R957" i="66" s="1"/>
  <c r="Y1992" i="1"/>
  <c r="P957" i="66" s="1"/>
  <c r="W1992" i="1"/>
  <c r="D34" i="65" s="1"/>
  <c r="Q1992" i="1"/>
  <c r="AG1991" i="1"/>
  <c r="X956" i="66" s="1"/>
  <c r="AD1991" i="1"/>
  <c r="U956" i="66" s="1"/>
  <c r="AA1991" i="1"/>
  <c r="R956" i="66" s="1"/>
  <c r="W1991" i="1"/>
  <c r="D33" i="65" s="1"/>
  <c r="P1991" i="1"/>
  <c r="AG1990" i="1"/>
  <c r="X955" i="66" s="1"/>
  <c r="AD1990" i="1"/>
  <c r="U955" i="66" s="1"/>
  <c r="AB1990" i="1"/>
  <c r="S955" i="66" s="1"/>
  <c r="AA1990" i="1"/>
  <c r="R955" i="66" s="1"/>
  <c r="Y1990" i="1"/>
  <c r="P955" i="66" s="1"/>
  <c r="W1990" i="1"/>
  <c r="D32" i="65" s="1"/>
  <c r="Q1990" i="1"/>
  <c r="AE1987" i="1"/>
  <c r="V952" i="66" s="1"/>
  <c r="AG1985" i="1"/>
  <c r="X950" i="66" s="1"/>
  <c r="AG1984" i="1"/>
  <c r="X949" i="66" s="1"/>
  <c r="AG1983" i="1"/>
  <c r="X948" i="66" s="1"/>
  <c r="AG1982" i="1"/>
  <c r="X947" i="66" s="1"/>
  <c r="AH1982" i="1"/>
  <c r="Y947" i="66" s="1"/>
  <c r="AG1981" i="1"/>
  <c r="X946" i="66" s="1"/>
  <c r="AG1980" i="1"/>
  <c r="X945" i="66" s="1"/>
  <c r="AH1980" i="1"/>
  <c r="Y945" i="66" s="1"/>
  <c r="AE1977" i="1"/>
  <c r="V942" i="66" s="1"/>
  <c r="AG1975" i="1"/>
  <c r="X940" i="66" s="1"/>
  <c r="AD1975" i="1"/>
  <c r="U940" i="66" s="1"/>
  <c r="AA1975" i="1"/>
  <c r="W1975" i="1"/>
  <c r="AG1974" i="1"/>
  <c r="X939" i="66" s="1"/>
  <c r="AD1974" i="1"/>
  <c r="U939" i="66" s="1"/>
  <c r="AA1974" i="1"/>
  <c r="AG1973" i="1"/>
  <c r="X938" i="66" s="1"/>
  <c r="AD1973" i="1"/>
  <c r="U938" i="66" s="1"/>
  <c r="R938" i="66"/>
  <c r="P1974" i="1"/>
  <c r="AG1972" i="1"/>
  <c r="X937" i="66" s="1"/>
  <c r="AD1972" i="1"/>
  <c r="U937" i="66" s="1"/>
  <c r="AB1972" i="1"/>
  <c r="S937" i="66" s="1"/>
  <c r="AA1972" i="1"/>
  <c r="Y1972" i="1"/>
  <c r="P937" i="66" s="1"/>
  <c r="W1972" i="1"/>
  <c r="G41" i="76" s="1"/>
  <c r="Q1972" i="1"/>
  <c r="AG1971" i="1"/>
  <c r="X936" i="66" s="1"/>
  <c r="AD1971" i="1"/>
  <c r="U936" i="66" s="1"/>
  <c r="AA1971" i="1"/>
  <c r="W1971" i="1"/>
  <c r="G40" i="76" s="1"/>
  <c r="P1971" i="1"/>
  <c r="AG1970" i="1"/>
  <c r="X935" i="66" s="1"/>
  <c r="AD1970" i="1"/>
  <c r="U935" i="66" s="1"/>
  <c r="AB1970" i="1"/>
  <c r="S935" i="66" s="1"/>
  <c r="AA1970" i="1"/>
  <c r="Y1970" i="1"/>
  <c r="P935" i="66" s="1"/>
  <c r="W1970" i="1"/>
  <c r="G39" i="76" s="1"/>
  <c r="Q1970" i="1"/>
  <c r="AE1967" i="1"/>
  <c r="V932" i="66" s="1"/>
  <c r="AG1965" i="1"/>
  <c r="X930" i="66" s="1"/>
  <c r="AD1965" i="1"/>
  <c r="U930" i="66" s="1"/>
  <c r="AA1965" i="1"/>
  <c r="R930" i="66" s="1"/>
  <c r="W1965" i="1"/>
  <c r="N930" i="66" s="1"/>
  <c r="AG1964" i="1"/>
  <c r="X929" i="66" s="1"/>
  <c r="AD1964" i="1"/>
  <c r="U929" i="66" s="1"/>
  <c r="AA1964" i="1"/>
  <c r="R929" i="66" s="1"/>
  <c r="AG1963" i="1"/>
  <c r="X928" i="66" s="1"/>
  <c r="AD1963" i="1"/>
  <c r="U928" i="66" s="1"/>
  <c r="AA1963" i="1"/>
  <c r="R928" i="66" s="1"/>
  <c r="AB1963" i="1"/>
  <c r="S928" i="66" s="1"/>
  <c r="AG1962" i="1"/>
  <c r="X927" i="66" s="1"/>
  <c r="AD1962" i="1"/>
  <c r="U927" i="66" s="1"/>
  <c r="AB1962" i="1"/>
  <c r="S927" i="66" s="1"/>
  <c r="AA1962" i="1"/>
  <c r="R927" i="66" s="1"/>
  <c r="Y1962" i="1"/>
  <c r="P927" i="66" s="1"/>
  <c r="W1962" i="1"/>
  <c r="Q1962" i="1"/>
  <c r="AG1961" i="1"/>
  <c r="X926" i="66" s="1"/>
  <c r="AD1961" i="1"/>
  <c r="U926" i="66" s="1"/>
  <c r="AA1961" i="1"/>
  <c r="R926" i="66" s="1"/>
  <c r="W1961" i="1"/>
  <c r="P1961" i="1"/>
  <c r="AG1960" i="1"/>
  <c r="X925" i="66" s="1"/>
  <c r="AD1960" i="1"/>
  <c r="U925" i="66" s="1"/>
  <c r="AB1960" i="1"/>
  <c r="S925" i="66" s="1"/>
  <c r="AA1960" i="1"/>
  <c r="R925" i="66" s="1"/>
  <c r="Y1960" i="1"/>
  <c r="P925" i="66" s="1"/>
  <c r="W1960" i="1"/>
  <c r="Q1960" i="1"/>
  <c r="AE1957" i="1"/>
  <c r="V922" i="66" s="1"/>
  <c r="AD1955" i="1"/>
  <c r="U920" i="66" s="1"/>
  <c r="AD1953" i="1"/>
  <c r="U918" i="66" s="1"/>
  <c r="AD1952" i="1"/>
  <c r="U917" i="66" s="1"/>
  <c r="AD1951" i="1"/>
  <c r="U916" i="66" s="1"/>
  <c r="AD1950" i="1"/>
  <c r="U915" i="66" s="1"/>
  <c r="AG1955" i="1"/>
  <c r="X920" i="66" s="1"/>
  <c r="AA1955" i="1"/>
  <c r="R920" i="66" s="1"/>
  <c r="W1955" i="1"/>
  <c r="AG1953" i="1"/>
  <c r="X918" i="66" s="1"/>
  <c r="AA1953" i="1"/>
  <c r="R918" i="66" s="1"/>
  <c r="W1953" i="1"/>
  <c r="P1953" i="1"/>
  <c r="AG1952" i="1"/>
  <c r="X917" i="66" s="1"/>
  <c r="AB1952" i="1"/>
  <c r="S917" i="66" s="1"/>
  <c r="AA1952" i="1"/>
  <c r="R917" i="66" s="1"/>
  <c r="Y1952" i="1"/>
  <c r="P917" i="66" s="1"/>
  <c r="W1952" i="1"/>
  <c r="Q1952" i="1"/>
  <c r="AG1951" i="1"/>
  <c r="X916" i="66" s="1"/>
  <c r="AA1951" i="1"/>
  <c r="R916" i="66" s="1"/>
  <c r="W1951" i="1"/>
  <c r="P1951" i="1"/>
  <c r="AG1950" i="1"/>
  <c r="X915" i="66" s="1"/>
  <c r="AB1950" i="1"/>
  <c r="S915" i="66" s="1"/>
  <c r="AA1950" i="1"/>
  <c r="R915" i="66" s="1"/>
  <c r="Y1950" i="1"/>
  <c r="P915" i="66" s="1"/>
  <c r="W1950" i="1"/>
  <c r="Q1950" i="1"/>
  <c r="AJ1944" i="1"/>
  <c r="AK1944" i="1"/>
  <c r="AJ1945" i="1"/>
  <c r="AK1945" i="1"/>
  <c r="AJ1946" i="1"/>
  <c r="AK1946" i="1"/>
  <c r="AJ1947" i="1"/>
  <c r="AK1947" i="1"/>
  <c r="AJ1948" i="1"/>
  <c r="AK1948" i="1"/>
  <c r="AJ1949" i="1"/>
  <c r="AK1949" i="1"/>
  <c r="AJ1950" i="1"/>
  <c r="AK1950" i="1"/>
  <c r="AJ1951" i="1"/>
  <c r="AK1951" i="1"/>
  <c r="AJ1952" i="1"/>
  <c r="AK1952" i="1"/>
  <c r="R935" i="66" l="1"/>
  <c r="I189" i="39"/>
  <c r="R939" i="66"/>
  <c r="I193" i="39"/>
  <c r="R937" i="66"/>
  <c r="I191" i="39"/>
  <c r="R936" i="66"/>
  <c r="I190" i="39"/>
  <c r="R940" i="66"/>
  <c r="I194" i="39"/>
  <c r="G36" i="85"/>
  <c r="P2328" i="1"/>
  <c r="AB2328" i="1" s="1"/>
  <c r="S75" i="85" s="1"/>
  <c r="G32" i="85"/>
  <c r="AB2337" i="1"/>
  <c r="S84" i="85" s="1"/>
  <c r="G94" i="85"/>
  <c r="AB2347" i="1"/>
  <c r="S94" i="85" s="1"/>
  <c r="AH2326" i="1"/>
  <c r="Y73" i="85" s="1"/>
  <c r="G104" i="85"/>
  <c r="H93" i="85"/>
  <c r="Q2337" i="1"/>
  <c r="H84" i="85" s="1"/>
  <c r="R64" i="85"/>
  <c r="G82" i="85"/>
  <c r="H103" i="85"/>
  <c r="N91" i="85"/>
  <c r="S61" i="85"/>
  <c r="N25" i="85"/>
  <c r="N81" i="85"/>
  <c r="Y2337" i="1"/>
  <c r="P84" i="85" s="1"/>
  <c r="AH2284" i="1"/>
  <c r="Y31" i="85" s="1"/>
  <c r="AB1991" i="1"/>
  <c r="S956" i="66" s="1"/>
  <c r="G956" i="66"/>
  <c r="Y2001" i="1"/>
  <c r="P966" i="66" s="1"/>
  <c r="G966" i="66"/>
  <c r="Y976" i="66"/>
  <c r="G976" i="66"/>
  <c r="Y2021" i="1"/>
  <c r="P986" i="66" s="1"/>
  <c r="G986" i="66"/>
  <c r="Y2031" i="1"/>
  <c r="P996" i="66" s="1"/>
  <c r="G996" i="66"/>
  <c r="AB2041" i="1"/>
  <c r="S1006" i="66" s="1"/>
  <c r="G1006" i="66"/>
  <c r="AB2051" i="1"/>
  <c r="S1016" i="66" s="1"/>
  <c r="G1016" i="66"/>
  <c r="AB2061" i="1"/>
  <c r="S1026" i="66" s="1"/>
  <c r="G1026" i="66"/>
  <c r="AB2071" i="1"/>
  <c r="S1036" i="66" s="1"/>
  <c r="G1036" i="66"/>
  <c r="AB2081" i="1"/>
  <c r="S1046" i="66" s="1"/>
  <c r="G1046" i="66"/>
  <c r="AB2091" i="1"/>
  <c r="S1056" i="66" s="1"/>
  <c r="G1056" i="66"/>
  <c r="AB2101" i="1"/>
  <c r="S1066" i="66" s="1"/>
  <c r="G1066" i="66"/>
  <c r="AB2111" i="1"/>
  <c r="S1076" i="66" s="1"/>
  <c r="G1076" i="66"/>
  <c r="AB2121" i="1"/>
  <c r="S1086" i="66" s="1"/>
  <c r="G1086" i="66"/>
  <c r="AG2361" i="1"/>
  <c r="X108" i="85" s="1"/>
  <c r="AB2315" i="1"/>
  <c r="J218" i="39" s="1"/>
  <c r="F218" i="39"/>
  <c r="F108" i="46"/>
  <c r="AB2305" i="1"/>
  <c r="F100" i="46"/>
  <c r="AB2275" i="1"/>
  <c r="J200" i="39" s="1"/>
  <c r="F16" i="48"/>
  <c r="F200" i="39"/>
  <c r="G918" i="66"/>
  <c r="F183" i="39"/>
  <c r="AB2319" i="1"/>
  <c r="J222" i="39" s="1"/>
  <c r="F222" i="39"/>
  <c r="Y2319" i="1"/>
  <c r="G939" i="66"/>
  <c r="AB1971" i="1"/>
  <c r="S936" i="66" s="1"/>
  <c r="G936" i="66"/>
  <c r="AB1961" i="1"/>
  <c r="S926" i="66" s="1"/>
  <c r="G926" i="66"/>
  <c r="F85" i="46"/>
  <c r="AB2279" i="1"/>
  <c r="J204" i="39" s="1"/>
  <c r="F204" i="39"/>
  <c r="F20" i="48"/>
  <c r="AG2341" i="1"/>
  <c r="X88" i="85" s="1"/>
  <c r="P1954" i="1"/>
  <c r="P1955" i="1" s="1"/>
  <c r="Y1951" i="1"/>
  <c r="P916" i="66" s="1"/>
  <c r="G916" i="66"/>
  <c r="F181" i="39"/>
  <c r="Q2347" i="1"/>
  <c r="AH2347" i="1" s="1"/>
  <c r="Y94" i="85" s="1"/>
  <c r="AB2317" i="1"/>
  <c r="S64" i="85" s="1"/>
  <c r="F220" i="39"/>
  <c r="F110" i="46"/>
  <c r="S978" i="66"/>
  <c r="G978" i="66"/>
  <c r="AB2033" i="1"/>
  <c r="S998" i="66" s="1"/>
  <c r="G998" i="66"/>
  <c r="P2044" i="1"/>
  <c r="G1009" i="66" s="1"/>
  <c r="G1008" i="66"/>
  <c r="P2054" i="1"/>
  <c r="G1019" i="66" s="1"/>
  <c r="G1018" i="66"/>
  <c r="P2064" i="1"/>
  <c r="G1029" i="66" s="1"/>
  <c r="G1028" i="66"/>
  <c r="P2074" i="1"/>
  <c r="G1039" i="66" s="1"/>
  <c r="G1038" i="66"/>
  <c r="P2084" i="1"/>
  <c r="G1049" i="66" s="1"/>
  <c r="G1048" i="66"/>
  <c r="P2094" i="1"/>
  <c r="G1059" i="66" s="1"/>
  <c r="G1058" i="66"/>
  <c r="P2104" i="1"/>
  <c r="G1069" i="66" s="1"/>
  <c r="G1068" i="66"/>
  <c r="P2114" i="1"/>
  <c r="G1079" i="66" s="1"/>
  <c r="G1078" i="66"/>
  <c r="P2124" i="1"/>
  <c r="G1089" i="66" s="1"/>
  <c r="G1088" i="66"/>
  <c r="AD2351" i="1"/>
  <c r="AF2351" i="1" s="1"/>
  <c r="W98" i="85" s="1"/>
  <c r="AB1993" i="1"/>
  <c r="S958" i="66" s="1"/>
  <c r="G958" i="66"/>
  <c r="AB2003" i="1"/>
  <c r="S968" i="66" s="1"/>
  <c r="G968" i="66"/>
  <c r="P2024" i="1"/>
  <c r="G989" i="66" s="1"/>
  <c r="G988" i="66"/>
  <c r="AG2351" i="1"/>
  <c r="X98" i="85" s="1"/>
  <c r="Y2347" i="1"/>
  <c r="P94" i="85" s="1"/>
  <c r="AB2277" i="1"/>
  <c r="S24" i="85" s="1"/>
  <c r="F202" i="39"/>
  <c r="F18" i="48"/>
  <c r="N919" i="66"/>
  <c r="I184" i="39"/>
  <c r="H35" i="85"/>
  <c r="AH1962" i="1"/>
  <c r="Y927" i="66" s="1"/>
  <c r="H927" i="66"/>
  <c r="G86" i="46"/>
  <c r="N937" i="66"/>
  <c r="R25" i="85"/>
  <c r="I203" i="39"/>
  <c r="AH2308" i="1"/>
  <c r="G103" i="46"/>
  <c r="N65" i="85"/>
  <c r="I111" i="46"/>
  <c r="AH1952" i="1"/>
  <c r="Y917" i="66" s="1"/>
  <c r="H917" i="66"/>
  <c r="G182" i="39"/>
  <c r="N927" i="66"/>
  <c r="I86" i="46"/>
  <c r="AH2315" i="1"/>
  <c r="G218" i="39"/>
  <c r="G108" i="46"/>
  <c r="N917" i="66"/>
  <c r="I182" i="39"/>
  <c r="R65" i="85"/>
  <c r="I221" i="39"/>
  <c r="N956" i="66"/>
  <c r="W2328" i="1"/>
  <c r="N75" i="85" s="1"/>
  <c r="N23" i="85"/>
  <c r="I17" i="48"/>
  <c r="N52" i="85"/>
  <c r="I100" i="46"/>
  <c r="R62" i="85"/>
  <c r="I218" i="39"/>
  <c r="AH2318" i="1"/>
  <c r="G221" i="39"/>
  <c r="G111" i="46"/>
  <c r="W1974" i="1"/>
  <c r="N935" i="66"/>
  <c r="N22" i="85"/>
  <c r="R23" i="85"/>
  <c r="I201" i="39"/>
  <c r="N26" i="85"/>
  <c r="I20" i="48"/>
  <c r="AH2316" i="1"/>
  <c r="Y63" i="85" s="1"/>
  <c r="G219" i="39"/>
  <c r="G109" i="46"/>
  <c r="N958" i="66"/>
  <c r="S23" i="85"/>
  <c r="J201" i="39"/>
  <c r="R26" i="85"/>
  <c r="I204" i="39"/>
  <c r="AH2306" i="1"/>
  <c r="Y53" i="85" s="1"/>
  <c r="G101" i="46"/>
  <c r="N63" i="85"/>
  <c r="I109" i="46"/>
  <c r="AH1970" i="1"/>
  <c r="Y935" i="66" s="1"/>
  <c r="H935" i="66"/>
  <c r="AH1960" i="1"/>
  <c r="Y925" i="66" s="1"/>
  <c r="H925" i="66"/>
  <c r="G84" i="46"/>
  <c r="N925" i="66"/>
  <c r="I84" i="46"/>
  <c r="AH1950" i="1"/>
  <c r="Y915" i="66" s="1"/>
  <c r="H915" i="66"/>
  <c r="G180" i="39"/>
  <c r="AH1992" i="1"/>
  <c r="Y957" i="66" s="1"/>
  <c r="H957" i="66"/>
  <c r="AH2002" i="1"/>
  <c r="Y967" i="66" s="1"/>
  <c r="H967" i="66"/>
  <c r="Y977" i="66"/>
  <c r="H977" i="66"/>
  <c r="AH2022" i="1"/>
  <c r="Y987" i="66" s="1"/>
  <c r="H987" i="66"/>
  <c r="AH2032" i="1"/>
  <c r="Y997" i="66" s="1"/>
  <c r="H997" i="66"/>
  <c r="AH2042" i="1"/>
  <c r="Y1007" i="66" s="1"/>
  <c r="H1007" i="66"/>
  <c r="AH2052" i="1"/>
  <c r="Y1017" i="66" s="1"/>
  <c r="H1017" i="66"/>
  <c r="AH2062" i="1"/>
  <c r="Y1027" i="66" s="1"/>
  <c r="H1027" i="66"/>
  <c r="AH2072" i="1"/>
  <c r="Y1037" i="66" s="1"/>
  <c r="H1037" i="66"/>
  <c r="AH2082" i="1"/>
  <c r="Y1047" i="66" s="1"/>
  <c r="H1047" i="66"/>
  <c r="AH2092" i="1"/>
  <c r="Y1057" i="66" s="1"/>
  <c r="H1057" i="66"/>
  <c r="AH2102" i="1"/>
  <c r="Y1067" i="66" s="1"/>
  <c r="H1067" i="66"/>
  <c r="AH2112" i="1"/>
  <c r="Y1077" i="66" s="1"/>
  <c r="H1077" i="66"/>
  <c r="AH2122" i="1"/>
  <c r="Y1087" i="66" s="1"/>
  <c r="H1087" i="66"/>
  <c r="R66" i="85"/>
  <c r="I222" i="39"/>
  <c r="N957" i="66"/>
  <c r="S63" i="85"/>
  <c r="J219" i="39"/>
  <c r="N24" i="85"/>
  <c r="I18" i="48"/>
  <c r="H61" i="85"/>
  <c r="G217" i="39"/>
  <c r="G107" i="46"/>
  <c r="AH1972" i="1"/>
  <c r="Y937" i="66" s="1"/>
  <c r="H937" i="66"/>
  <c r="N915" i="66"/>
  <c r="I180" i="39"/>
  <c r="N918" i="66"/>
  <c r="I183" i="39"/>
  <c r="N920" i="66"/>
  <c r="I185" i="39"/>
  <c r="N936" i="66"/>
  <c r="AH1990" i="1"/>
  <c r="Y955" i="66" s="1"/>
  <c r="H955" i="66"/>
  <c r="AH2000" i="1"/>
  <c r="Y965" i="66" s="1"/>
  <c r="H965" i="66"/>
  <c r="Y975" i="66"/>
  <c r="H975" i="66"/>
  <c r="AH2020" i="1"/>
  <c r="Y985" i="66" s="1"/>
  <c r="H985" i="66"/>
  <c r="AH2030" i="1"/>
  <c r="Y995" i="66" s="1"/>
  <c r="H995" i="66"/>
  <c r="AH2040" i="1"/>
  <c r="Y1005" i="66" s="1"/>
  <c r="H1005" i="66"/>
  <c r="AH2050" i="1"/>
  <c r="Y1015" i="66" s="1"/>
  <c r="H1015" i="66"/>
  <c r="AH2060" i="1"/>
  <c r="Y1025" i="66" s="1"/>
  <c r="H1025" i="66"/>
  <c r="AH2070" i="1"/>
  <c r="Y1035" i="66" s="1"/>
  <c r="H1035" i="66"/>
  <c r="AH2080" i="1"/>
  <c r="Y1045" i="66" s="1"/>
  <c r="H1045" i="66"/>
  <c r="AH2090" i="1"/>
  <c r="Y1055" i="66" s="1"/>
  <c r="H1055" i="66"/>
  <c r="AH2100" i="1"/>
  <c r="Y1065" i="66" s="1"/>
  <c r="H1065" i="66"/>
  <c r="AH2110" i="1"/>
  <c r="Y1075" i="66" s="1"/>
  <c r="H1075" i="66"/>
  <c r="AH2120" i="1"/>
  <c r="Y1085" i="66" s="1"/>
  <c r="H1085" i="66"/>
  <c r="S21" i="85"/>
  <c r="J199" i="39"/>
  <c r="R24" i="85"/>
  <c r="I202" i="39"/>
  <c r="N61" i="85"/>
  <c r="I107" i="46"/>
  <c r="N926" i="66"/>
  <c r="I85" i="46"/>
  <c r="W1994" i="1"/>
  <c r="N959" i="66" s="1"/>
  <c r="N955" i="66"/>
  <c r="W2044" i="1"/>
  <c r="N1009" i="66" s="1"/>
  <c r="N1005" i="66"/>
  <c r="W2054" i="1"/>
  <c r="N1019" i="66" s="1"/>
  <c r="N1015" i="66"/>
  <c r="W2064" i="1"/>
  <c r="N1029" i="66" s="1"/>
  <c r="N1025" i="66"/>
  <c r="W2074" i="1"/>
  <c r="N1039" i="66" s="1"/>
  <c r="N1035" i="66"/>
  <c r="W2084" i="1"/>
  <c r="N1049" i="66" s="1"/>
  <c r="N1045" i="66"/>
  <c r="W2094" i="1"/>
  <c r="N1059" i="66" s="1"/>
  <c r="N1055" i="66"/>
  <c r="W2104" i="1"/>
  <c r="N1069" i="66" s="1"/>
  <c r="N1065" i="66"/>
  <c r="W2114" i="1"/>
  <c r="N1079" i="66" s="1"/>
  <c r="N1075" i="66"/>
  <c r="AA2331" i="1"/>
  <c r="R78" i="85" s="1"/>
  <c r="AH2304" i="1"/>
  <c r="Y51" i="85" s="1"/>
  <c r="G99" i="46"/>
  <c r="N940" i="66"/>
  <c r="N916" i="66"/>
  <c r="I181" i="39"/>
  <c r="R71" i="85"/>
  <c r="Q2327" i="1"/>
  <c r="H74" i="85" s="1"/>
  <c r="Q2289" i="1"/>
  <c r="AH2289" i="1" s="1"/>
  <c r="Y36" i="85" s="1"/>
  <c r="AA2361" i="1"/>
  <c r="R108" i="85" s="1"/>
  <c r="Y2275" i="1"/>
  <c r="H33" i="85"/>
  <c r="AD2341" i="1"/>
  <c r="AF2341" i="1" s="1"/>
  <c r="W88" i="85" s="1"/>
  <c r="AG2291" i="1"/>
  <c r="X38" i="85" s="1"/>
  <c r="W2311" i="1"/>
  <c r="I104" i="46" s="1"/>
  <c r="X101" i="85"/>
  <c r="Y2317" i="1"/>
  <c r="P64" i="85" s="1"/>
  <c r="H94" i="85"/>
  <c r="W2331" i="1"/>
  <c r="N78" i="85" s="1"/>
  <c r="AA2341" i="1"/>
  <c r="W2291" i="1"/>
  <c r="N38" i="85" s="1"/>
  <c r="Y2285" i="1"/>
  <c r="P32" i="85" s="1"/>
  <c r="AB2289" i="1"/>
  <c r="S36" i="85" s="1"/>
  <c r="Q2319" i="1"/>
  <c r="AH2281" i="1"/>
  <c r="X91" i="85"/>
  <c r="W2341" i="1"/>
  <c r="N88" i="85" s="1"/>
  <c r="Y2345" i="1"/>
  <c r="P92" i="85" s="1"/>
  <c r="Q2309" i="1"/>
  <c r="AH2309" i="1" s="1"/>
  <c r="Y2327" i="1"/>
  <c r="P74" i="85" s="1"/>
  <c r="AA2351" i="1"/>
  <c r="R98" i="85" s="1"/>
  <c r="R101" i="85"/>
  <c r="G22" i="85"/>
  <c r="AD2361" i="1"/>
  <c r="AF2361" i="1" s="1"/>
  <c r="W108" i="85" s="1"/>
  <c r="AA2281" i="1"/>
  <c r="I205" i="39" s="1"/>
  <c r="AB2309" i="1"/>
  <c r="AB2311" i="1" s="1"/>
  <c r="AA2321" i="1"/>
  <c r="I223" i="39" s="1"/>
  <c r="AG2321" i="1"/>
  <c r="X68" i="85" s="1"/>
  <c r="W2321" i="1"/>
  <c r="I112" i="46" s="1"/>
  <c r="X61" i="85"/>
  <c r="AH2314" i="1"/>
  <c r="Y61" i="85" s="1"/>
  <c r="Q2317" i="1"/>
  <c r="Y2315" i="1"/>
  <c r="G64" i="85"/>
  <c r="AG2311" i="1"/>
  <c r="X58" i="85" s="1"/>
  <c r="AA2311" i="1"/>
  <c r="R58" i="85" s="1"/>
  <c r="AH2307" i="1"/>
  <c r="Q2305" i="1"/>
  <c r="Y2307" i="1"/>
  <c r="P54" i="85" s="1"/>
  <c r="Y2305" i="1"/>
  <c r="P52" i="85" s="1"/>
  <c r="AB2291" i="1"/>
  <c r="S38" i="85" s="1"/>
  <c r="S32" i="85"/>
  <c r="Q2287" i="1"/>
  <c r="Q2285" i="1"/>
  <c r="AA2291" i="1"/>
  <c r="G34" i="85"/>
  <c r="Y2287" i="1"/>
  <c r="AG2281" i="1"/>
  <c r="W2281" i="1"/>
  <c r="I22" i="48" s="1"/>
  <c r="R21" i="85"/>
  <c r="Y2279" i="1"/>
  <c r="N21" i="85"/>
  <c r="Y2277" i="1"/>
  <c r="P24" i="85" s="1"/>
  <c r="U11" i="85"/>
  <c r="S102" i="85"/>
  <c r="Y101" i="85"/>
  <c r="Q2355" i="1"/>
  <c r="Q2357" i="1"/>
  <c r="P2358" i="1"/>
  <c r="Y2355" i="1"/>
  <c r="P102" i="85" s="1"/>
  <c r="G102" i="85"/>
  <c r="Y2357" i="1"/>
  <c r="P104" i="85" s="1"/>
  <c r="W2358" i="1"/>
  <c r="N105" i="85" s="1"/>
  <c r="H101" i="85"/>
  <c r="Y91" i="85"/>
  <c r="S92" i="85"/>
  <c r="Q2345" i="1"/>
  <c r="Q2348" i="1"/>
  <c r="P2349" i="1"/>
  <c r="R91" i="85"/>
  <c r="W2351" i="1"/>
  <c r="G92" i="85"/>
  <c r="Y2348" i="1"/>
  <c r="P95" i="85" s="1"/>
  <c r="H91" i="85"/>
  <c r="G95" i="85"/>
  <c r="S82" i="85"/>
  <c r="Y81" i="85"/>
  <c r="R88" i="85"/>
  <c r="Q2335" i="1"/>
  <c r="AH2337" i="1"/>
  <c r="Y84" i="85" s="1"/>
  <c r="N82" i="85"/>
  <c r="X81" i="85"/>
  <c r="P81" i="85"/>
  <c r="H81" i="85"/>
  <c r="Y2335" i="1"/>
  <c r="P82" i="85" s="1"/>
  <c r="G85" i="85"/>
  <c r="Y2338" i="1"/>
  <c r="P85" i="85" s="1"/>
  <c r="Q2338" i="1"/>
  <c r="P2339" i="1"/>
  <c r="S72" i="85"/>
  <c r="Y71" i="85"/>
  <c r="Q2325" i="1"/>
  <c r="AD2331" i="1"/>
  <c r="G72" i="85"/>
  <c r="Y2325" i="1"/>
  <c r="P72" i="85" s="1"/>
  <c r="Q2328" i="1"/>
  <c r="P2329" i="1"/>
  <c r="G75" i="85"/>
  <c r="Y2328" i="1"/>
  <c r="P75" i="85" s="1"/>
  <c r="AG2331" i="1"/>
  <c r="AB2327" i="1"/>
  <c r="S74" i="85" s="1"/>
  <c r="H71" i="85"/>
  <c r="N62" i="85"/>
  <c r="P61" i="85"/>
  <c r="G65" i="85"/>
  <c r="W68" i="85"/>
  <c r="P65" i="85"/>
  <c r="R61" i="85"/>
  <c r="N55" i="85"/>
  <c r="G54" i="85"/>
  <c r="N51" i="85"/>
  <c r="H51" i="85"/>
  <c r="R48" i="85"/>
  <c r="Y41" i="85"/>
  <c r="X48" i="85"/>
  <c r="Y44" i="85"/>
  <c r="X46" i="85"/>
  <c r="P42" i="85"/>
  <c r="P41" i="85"/>
  <c r="P45" i="85"/>
  <c r="G45" i="85"/>
  <c r="S25" i="85"/>
  <c r="G25" i="85"/>
  <c r="P25" i="85"/>
  <c r="Y21" i="85"/>
  <c r="W28" i="85"/>
  <c r="U28" i="85"/>
  <c r="R22" i="85"/>
  <c r="X21" i="85"/>
  <c r="H21" i="85"/>
  <c r="R18" i="85"/>
  <c r="W18" i="85"/>
  <c r="U18" i="85"/>
  <c r="X18" i="85"/>
  <c r="S12" i="85"/>
  <c r="Y11" i="85"/>
  <c r="G12" i="85"/>
  <c r="X11" i="85"/>
  <c r="P11" i="85"/>
  <c r="H11" i="85"/>
  <c r="P12" i="85"/>
  <c r="P14" i="85"/>
  <c r="N15" i="85"/>
  <c r="G14" i="85"/>
  <c r="B7" i="85"/>
  <c r="Y2083" i="1"/>
  <c r="P1048" i="66" s="1"/>
  <c r="AG2087" i="1"/>
  <c r="X1052" i="66" s="1"/>
  <c r="AB2123" i="1"/>
  <c r="S1088" i="66" s="1"/>
  <c r="Y2063" i="1"/>
  <c r="P1028" i="66" s="1"/>
  <c r="AB2103" i="1"/>
  <c r="S1068" i="66" s="1"/>
  <c r="Y2123" i="1"/>
  <c r="P1088" i="66" s="1"/>
  <c r="AG2067" i="1"/>
  <c r="X1032" i="66" s="1"/>
  <c r="AD2127" i="1"/>
  <c r="AB2063" i="1"/>
  <c r="S1028" i="66" s="1"/>
  <c r="AD2087" i="1"/>
  <c r="AD2047" i="1"/>
  <c r="AG2047" i="1"/>
  <c r="X1012" i="66" s="1"/>
  <c r="Y2043" i="1"/>
  <c r="P1008" i="66" s="1"/>
  <c r="AB2083" i="1"/>
  <c r="S1048" i="66" s="1"/>
  <c r="AD2107" i="1"/>
  <c r="AG2107" i="1"/>
  <c r="X1072" i="66" s="1"/>
  <c r="Y2103" i="1"/>
  <c r="P1068" i="66" s="1"/>
  <c r="AB2043" i="1"/>
  <c r="S1008" i="66" s="1"/>
  <c r="AD2067" i="1"/>
  <c r="AA2057" i="1"/>
  <c r="R1022" i="66" s="1"/>
  <c r="AA2077" i="1"/>
  <c r="R1042" i="66" s="1"/>
  <c r="AA2097" i="1"/>
  <c r="R1062" i="66" s="1"/>
  <c r="AA2117" i="1"/>
  <c r="R1082" i="66" s="1"/>
  <c r="AD2057" i="1"/>
  <c r="AD2077" i="1"/>
  <c r="AD2097" i="1"/>
  <c r="AD2117" i="1"/>
  <c r="AG2127" i="1"/>
  <c r="X1092" i="66" s="1"/>
  <c r="AG2057" i="1"/>
  <c r="X1022" i="66" s="1"/>
  <c r="Y2053" i="1"/>
  <c r="P1018" i="66" s="1"/>
  <c r="AG2077" i="1"/>
  <c r="X1042" i="66" s="1"/>
  <c r="Y2073" i="1"/>
  <c r="P1038" i="66" s="1"/>
  <c r="AG2097" i="1"/>
  <c r="X1062" i="66" s="1"/>
  <c r="Y2093" i="1"/>
  <c r="P1058" i="66" s="1"/>
  <c r="AG2117" i="1"/>
  <c r="X1082" i="66" s="1"/>
  <c r="Y2113" i="1"/>
  <c r="P1078" i="66" s="1"/>
  <c r="AA2047" i="1"/>
  <c r="R1012" i="66" s="1"/>
  <c r="AA2067" i="1"/>
  <c r="R1032" i="66" s="1"/>
  <c r="AA2087" i="1"/>
  <c r="R1052" i="66" s="1"/>
  <c r="AA2107" i="1"/>
  <c r="R1072" i="66" s="1"/>
  <c r="AA2127" i="1"/>
  <c r="R1092" i="66" s="1"/>
  <c r="AB2053" i="1"/>
  <c r="S1018" i="66" s="1"/>
  <c r="AB2073" i="1"/>
  <c r="S1038" i="66" s="1"/>
  <c r="AB2093" i="1"/>
  <c r="S1058" i="66" s="1"/>
  <c r="AB2113" i="1"/>
  <c r="S1078" i="66" s="1"/>
  <c r="Q2064" i="1"/>
  <c r="AB2084" i="1"/>
  <c r="S1049" i="66" s="1"/>
  <c r="P2085" i="1"/>
  <c r="G1050" i="66" s="1"/>
  <c r="Q2104" i="1"/>
  <c r="Q2124" i="1"/>
  <c r="P2055" i="1"/>
  <c r="G1020" i="66" s="1"/>
  <c r="AB2074" i="1"/>
  <c r="S1039" i="66" s="1"/>
  <c r="Y2074" i="1"/>
  <c r="P1039" i="66" s="1"/>
  <c r="P2075" i="1"/>
  <c r="G1040" i="66" s="1"/>
  <c r="Q2074" i="1"/>
  <c r="AB2114" i="1"/>
  <c r="S1079" i="66" s="1"/>
  <c r="Y2114" i="1"/>
  <c r="P1079" i="66" s="1"/>
  <c r="P2115" i="1"/>
  <c r="G1080" i="66" s="1"/>
  <c r="Q2114" i="1"/>
  <c r="Q2051" i="1"/>
  <c r="Q2061" i="1"/>
  <c r="Q2071" i="1"/>
  <c r="Q2043" i="1"/>
  <c r="Q2053" i="1"/>
  <c r="Q2063" i="1"/>
  <c r="Q2073" i="1"/>
  <c r="Q2083" i="1"/>
  <c r="Q2093" i="1"/>
  <c r="Q2103" i="1"/>
  <c r="Q2113" i="1"/>
  <c r="Q2123" i="1"/>
  <c r="Q2041" i="1"/>
  <c r="Q2081" i="1"/>
  <c r="Q2091" i="1"/>
  <c r="Q2101" i="1"/>
  <c r="Q2111" i="1"/>
  <c r="Q2121" i="1"/>
  <c r="Y2041" i="1"/>
  <c r="P1006" i="66" s="1"/>
  <c r="Y2051" i="1"/>
  <c r="P1016" i="66" s="1"/>
  <c r="Y2061" i="1"/>
  <c r="P1026" i="66" s="1"/>
  <c r="Y2071" i="1"/>
  <c r="P1036" i="66" s="1"/>
  <c r="Y2081" i="1"/>
  <c r="P1046" i="66" s="1"/>
  <c r="Y2091" i="1"/>
  <c r="P1056" i="66" s="1"/>
  <c r="Y2101" i="1"/>
  <c r="P1066" i="66" s="1"/>
  <c r="Y2111" i="1"/>
  <c r="P1076" i="66" s="1"/>
  <c r="Y2121" i="1"/>
  <c r="P1086" i="66" s="1"/>
  <c r="W2124" i="1"/>
  <c r="AG2007" i="1"/>
  <c r="X972" i="66" s="1"/>
  <c r="AD2007" i="1"/>
  <c r="AG2037" i="1"/>
  <c r="X1002" i="66" s="1"/>
  <c r="AD2027" i="1"/>
  <c r="AD2037" i="1"/>
  <c r="AG2027" i="1"/>
  <c r="X992" i="66" s="1"/>
  <c r="AA2027" i="1"/>
  <c r="R992" i="66" s="1"/>
  <c r="AA2037" i="1"/>
  <c r="R1002" i="66" s="1"/>
  <c r="AA2007" i="1"/>
  <c r="R972" i="66" s="1"/>
  <c r="R982" i="66"/>
  <c r="X982" i="66"/>
  <c r="Q2001" i="1"/>
  <c r="Q2021" i="1"/>
  <c r="Q2031" i="1"/>
  <c r="Q2003" i="1"/>
  <c r="P976" i="66"/>
  <c r="Y1993" i="1"/>
  <c r="P958" i="66" s="1"/>
  <c r="W2004" i="1"/>
  <c r="Y2023" i="1"/>
  <c r="P988" i="66" s="1"/>
  <c r="W2024" i="1"/>
  <c r="Y2033" i="1"/>
  <c r="P998" i="66" s="1"/>
  <c r="AB2001" i="1"/>
  <c r="S966" i="66" s="1"/>
  <c r="S976" i="66"/>
  <c r="AB2021" i="1"/>
  <c r="S986" i="66" s="1"/>
  <c r="AB2031" i="1"/>
  <c r="S996" i="66" s="1"/>
  <c r="P2004" i="1"/>
  <c r="G969" i="66" s="1"/>
  <c r="G979" i="66"/>
  <c r="Q2023" i="1"/>
  <c r="Q2033" i="1"/>
  <c r="P2034" i="1"/>
  <c r="G999" i="66" s="1"/>
  <c r="Y2003" i="1"/>
  <c r="P968" i="66" s="1"/>
  <c r="P978" i="66"/>
  <c r="W2034" i="1"/>
  <c r="AB2023" i="1"/>
  <c r="S988" i="66" s="1"/>
  <c r="AD1997" i="1"/>
  <c r="Y1991" i="1"/>
  <c r="P956" i="66" s="1"/>
  <c r="AG1997" i="1"/>
  <c r="X962" i="66" s="1"/>
  <c r="AA1997" i="1"/>
  <c r="R962" i="66" s="1"/>
  <c r="Q1991" i="1"/>
  <c r="Q1993" i="1"/>
  <c r="P1994" i="1"/>
  <c r="G959" i="66" s="1"/>
  <c r="AF1987" i="1"/>
  <c r="W952" i="66" s="1"/>
  <c r="AH1983" i="1"/>
  <c r="Y948" i="66" s="1"/>
  <c r="AG1987" i="1"/>
  <c r="X952" i="66" s="1"/>
  <c r="Q1953" i="1"/>
  <c r="AB1953" i="1"/>
  <c r="S918" i="66" s="1"/>
  <c r="P1964" i="1"/>
  <c r="AH1981" i="1"/>
  <c r="Y946" i="66" s="1"/>
  <c r="AG1957" i="1"/>
  <c r="X922" i="66" s="1"/>
  <c r="Y1973" i="1"/>
  <c r="P938" i="66" s="1"/>
  <c r="AD1967" i="1"/>
  <c r="AA1967" i="1"/>
  <c r="R932" i="66" s="1"/>
  <c r="AH1963" i="1"/>
  <c r="Y928" i="66" s="1"/>
  <c r="Y1971" i="1"/>
  <c r="P936" i="66" s="1"/>
  <c r="AB1973" i="1"/>
  <c r="S938" i="66" s="1"/>
  <c r="AG1977" i="1"/>
  <c r="X942" i="66" s="1"/>
  <c r="AG1967" i="1"/>
  <c r="X932" i="66" s="1"/>
  <c r="AA1977" i="1"/>
  <c r="AD1977" i="1"/>
  <c r="Y1974" i="1"/>
  <c r="P939" i="66" s="1"/>
  <c r="P1975" i="1"/>
  <c r="Q1974" i="1"/>
  <c r="H939" i="66" s="1"/>
  <c r="AB1974" i="1"/>
  <c r="S939" i="66" s="1"/>
  <c r="Q1971" i="1"/>
  <c r="AH1973" i="1"/>
  <c r="Y938" i="66" s="1"/>
  <c r="Q1961" i="1"/>
  <c r="Y1961" i="1"/>
  <c r="P926" i="66" s="1"/>
  <c r="Y1963" i="1"/>
  <c r="P928" i="66" s="1"/>
  <c r="W1964" i="1"/>
  <c r="AA1957" i="1"/>
  <c r="R922" i="66" s="1"/>
  <c r="AD1957" i="1"/>
  <c r="W1957" i="1"/>
  <c r="Q1951" i="1"/>
  <c r="Y1953" i="1"/>
  <c r="P918" i="66" s="1"/>
  <c r="AB1951" i="1"/>
  <c r="S916" i="66" s="1"/>
  <c r="W1977" i="1" l="1"/>
  <c r="G44" i="76" s="1"/>
  <c r="G43" i="76"/>
  <c r="R942" i="66"/>
  <c r="I195" i="39"/>
  <c r="AI2281" i="1"/>
  <c r="Y2054" i="1"/>
  <c r="P1019" i="66" s="1"/>
  <c r="Y2084" i="1"/>
  <c r="P1049" i="66" s="1"/>
  <c r="P2125" i="1"/>
  <c r="G1090" i="66" s="1"/>
  <c r="Q2024" i="1"/>
  <c r="Y2124" i="1"/>
  <c r="P1089" i="66" s="1"/>
  <c r="Q2044" i="1"/>
  <c r="AH2044" i="1" s="1"/>
  <c r="Y1009" i="66" s="1"/>
  <c r="Y2044" i="1"/>
  <c r="P1009" i="66" s="1"/>
  <c r="Y2024" i="1"/>
  <c r="P989" i="66" s="1"/>
  <c r="AB2124" i="1"/>
  <c r="S1089" i="66" s="1"/>
  <c r="P2045" i="1"/>
  <c r="G1010" i="66" s="1"/>
  <c r="P2025" i="1"/>
  <c r="G990" i="66" s="1"/>
  <c r="AB2024" i="1"/>
  <c r="S989" i="66" s="1"/>
  <c r="Q2084" i="1"/>
  <c r="AH2084" i="1" s="1"/>
  <c r="Y1049" i="66" s="1"/>
  <c r="AB2044" i="1"/>
  <c r="S1009" i="66" s="1"/>
  <c r="S22" i="85"/>
  <c r="P2105" i="1"/>
  <c r="G1070" i="66" s="1"/>
  <c r="P2065" i="1"/>
  <c r="G1030" i="66" s="1"/>
  <c r="W2097" i="1"/>
  <c r="N1062" i="66" s="1"/>
  <c r="Y2104" i="1"/>
  <c r="P1069" i="66" s="1"/>
  <c r="Y2064" i="1"/>
  <c r="P1029" i="66" s="1"/>
  <c r="AB2281" i="1"/>
  <c r="J205" i="39" s="1"/>
  <c r="AB2104" i="1"/>
  <c r="S1069" i="66" s="1"/>
  <c r="AB2064" i="1"/>
  <c r="S1029" i="66" s="1"/>
  <c r="Y1954" i="1"/>
  <c r="P919" i="66" s="1"/>
  <c r="W2057" i="1"/>
  <c r="N1022" i="66" s="1"/>
  <c r="Q1954" i="1"/>
  <c r="J202" i="39"/>
  <c r="W2087" i="1"/>
  <c r="N1052" i="66" s="1"/>
  <c r="AH2327" i="1"/>
  <c r="Y74" i="85" s="1"/>
  <c r="AC2311" i="1"/>
  <c r="AB2321" i="1"/>
  <c r="J223" i="39" s="1"/>
  <c r="H976" i="66"/>
  <c r="AB2054" i="1"/>
  <c r="S1019" i="66" s="1"/>
  <c r="W2117" i="1"/>
  <c r="N1082" i="66" s="1"/>
  <c r="Q2094" i="1"/>
  <c r="U98" i="85"/>
  <c r="W1997" i="1"/>
  <c r="Q2054" i="1"/>
  <c r="AH2054" i="1" s="1"/>
  <c r="Y1019" i="66" s="1"/>
  <c r="G920" i="66"/>
  <c r="F185" i="39"/>
  <c r="W2067" i="1"/>
  <c r="N1032" i="66" s="1"/>
  <c r="Y2094" i="1"/>
  <c r="P1059" i="66" s="1"/>
  <c r="AB2094" i="1"/>
  <c r="S1059" i="66" s="1"/>
  <c r="Y2321" i="1"/>
  <c r="Z2321" i="1" s="1"/>
  <c r="J112" i="46" s="1"/>
  <c r="AB1954" i="1"/>
  <c r="S919" i="66" s="1"/>
  <c r="G919" i="66"/>
  <c r="F184" i="39"/>
  <c r="R28" i="85"/>
  <c r="W2107" i="1"/>
  <c r="N1072" i="66" s="1"/>
  <c r="U108" i="85"/>
  <c r="J220" i="39"/>
  <c r="P2095" i="1"/>
  <c r="G1060" i="66" s="1"/>
  <c r="G940" i="66"/>
  <c r="AB1964" i="1"/>
  <c r="S929" i="66" s="1"/>
  <c r="G929" i="66"/>
  <c r="F88" i="46"/>
  <c r="U88" i="85"/>
  <c r="AH1991" i="1"/>
  <c r="Y956" i="66" s="1"/>
  <c r="H956" i="66"/>
  <c r="AH2113" i="1"/>
  <c r="Y1078" i="66" s="1"/>
  <c r="H1078" i="66"/>
  <c r="AH2093" i="1"/>
  <c r="Y1058" i="66" s="1"/>
  <c r="H1058" i="66"/>
  <c r="AF2097" i="1"/>
  <c r="W1062" i="66" s="1"/>
  <c r="U1062" i="66"/>
  <c r="AF2077" i="1"/>
  <c r="W1042" i="66" s="1"/>
  <c r="U1042" i="66"/>
  <c r="AF1957" i="1"/>
  <c r="W922" i="66" s="1"/>
  <c r="U922" i="66"/>
  <c r="AF2047" i="1"/>
  <c r="W1012" i="66" s="1"/>
  <c r="U1012" i="66"/>
  <c r="AH1954" i="1"/>
  <c r="Y919" i="66" s="1"/>
  <c r="H919" i="66"/>
  <c r="G184" i="39"/>
  <c r="AH1993" i="1"/>
  <c r="Y958" i="66" s="1"/>
  <c r="H958" i="66"/>
  <c r="AF2117" i="1"/>
  <c r="W1082" i="66" s="1"/>
  <c r="U1082" i="66"/>
  <c r="AF1967" i="1"/>
  <c r="W932" i="66" s="1"/>
  <c r="U932" i="66"/>
  <c r="AH2083" i="1"/>
  <c r="Y1048" i="66" s="1"/>
  <c r="H1048" i="66"/>
  <c r="H1049" i="66"/>
  <c r="AH2073" i="1"/>
  <c r="Y1038" i="66" s="1"/>
  <c r="H1038" i="66"/>
  <c r="AF1997" i="1"/>
  <c r="W962" i="66" s="1"/>
  <c r="U962" i="66"/>
  <c r="W2027" i="1"/>
  <c r="N992" i="66" s="1"/>
  <c r="N989" i="66"/>
  <c r="W982" i="66"/>
  <c r="U982" i="66"/>
  <c r="AH2063" i="1"/>
  <c r="Y1028" i="66" s="1"/>
  <c r="H1028" i="66"/>
  <c r="AF2087" i="1"/>
  <c r="W1052" i="66" s="1"/>
  <c r="U1052" i="66"/>
  <c r="R68" i="85"/>
  <c r="AH2305" i="1"/>
  <c r="AH2311" i="1" s="1"/>
  <c r="AI2311" i="1" s="1"/>
  <c r="G100" i="46"/>
  <c r="AH2104" i="1"/>
  <c r="Y1069" i="66" s="1"/>
  <c r="H1069" i="66"/>
  <c r="AH1971" i="1"/>
  <c r="Y936" i="66" s="1"/>
  <c r="H936" i="66"/>
  <c r="AH2053" i="1"/>
  <c r="Y1018" i="66" s="1"/>
  <c r="H1018" i="66"/>
  <c r="N68" i="85"/>
  <c r="AH2024" i="1"/>
  <c r="Y989" i="66" s="1"/>
  <c r="H989" i="66"/>
  <c r="AH2074" i="1"/>
  <c r="Y1039" i="66" s="1"/>
  <c r="H1039" i="66"/>
  <c r="AH1961" i="1"/>
  <c r="Y926" i="66" s="1"/>
  <c r="H926" i="66"/>
  <c r="G85" i="46"/>
  <c r="AF2057" i="1"/>
  <c r="W1022" i="66" s="1"/>
  <c r="U1022" i="66"/>
  <c r="W2037" i="1"/>
  <c r="N1002" i="66" s="1"/>
  <c r="N999" i="66"/>
  <c r="W2007" i="1"/>
  <c r="N972" i="66" s="1"/>
  <c r="N969" i="66"/>
  <c r="AH2043" i="1"/>
  <c r="Y1008" i="66" s="1"/>
  <c r="H1008" i="66"/>
  <c r="AH2064" i="1"/>
  <c r="Y1029" i="66" s="1"/>
  <c r="H1029" i="66"/>
  <c r="AF2127" i="1"/>
  <c r="W1092" i="66" s="1"/>
  <c r="U1092" i="66"/>
  <c r="W2127" i="1"/>
  <c r="N1092" i="66" s="1"/>
  <c r="N1089" i="66"/>
  <c r="AH2071" i="1"/>
  <c r="Y1036" i="66" s="1"/>
  <c r="H1036" i="66"/>
  <c r="AF2107" i="1"/>
  <c r="W1072" i="66" s="1"/>
  <c r="U1072" i="66"/>
  <c r="AH2121" i="1"/>
  <c r="Y1086" i="66" s="1"/>
  <c r="H1086" i="66"/>
  <c r="AH2061" i="1"/>
  <c r="Y1026" i="66" s="1"/>
  <c r="H1026" i="66"/>
  <c r="AF2067" i="1"/>
  <c r="W1032" i="66" s="1"/>
  <c r="U1032" i="66"/>
  <c r="H36" i="85"/>
  <c r="N939" i="66"/>
  <c r="AH2094" i="1"/>
  <c r="Y1059" i="66" s="1"/>
  <c r="H1059" i="66"/>
  <c r="AH2051" i="1"/>
  <c r="Y1016" i="66" s="1"/>
  <c r="H1016" i="66"/>
  <c r="AH2123" i="1"/>
  <c r="Y1088" i="66" s="1"/>
  <c r="H1088" i="66"/>
  <c r="AH2319" i="1"/>
  <c r="G222" i="39"/>
  <c r="AH2003" i="1"/>
  <c r="Y968" i="66" s="1"/>
  <c r="H968" i="66"/>
  <c r="AH2124" i="1"/>
  <c r="Y1089" i="66" s="1"/>
  <c r="H1089" i="66"/>
  <c r="H1009" i="66"/>
  <c r="AH2103" i="1"/>
  <c r="Y1068" i="66" s="1"/>
  <c r="H1068" i="66"/>
  <c r="AH2033" i="1"/>
  <c r="Y998" i="66" s="1"/>
  <c r="H998" i="66"/>
  <c r="G220" i="39"/>
  <c r="G110" i="46"/>
  <c r="N982" i="66"/>
  <c r="N979" i="66"/>
  <c r="Y978" i="66"/>
  <c r="H978" i="66"/>
  <c r="AH2111" i="1"/>
  <c r="Y1076" i="66" s="1"/>
  <c r="H1076" i="66"/>
  <c r="AF1977" i="1"/>
  <c r="W942" i="66" s="1"/>
  <c r="U942" i="66"/>
  <c r="AH2101" i="1"/>
  <c r="Y1066" i="66" s="1"/>
  <c r="H1066" i="66"/>
  <c r="AH2031" i="1"/>
  <c r="Y996" i="66" s="1"/>
  <c r="H996" i="66"/>
  <c r="AH2091" i="1"/>
  <c r="Y1056" i="66" s="1"/>
  <c r="H1056" i="66"/>
  <c r="AH2023" i="1"/>
  <c r="Y988" i="66" s="1"/>
  <c r="H988" i="66"/>
  <c r="AH2021" i="1"/>
  <c r="Y986" i="66" s="1"/>
  <c r="H986" i="66"/>
  <c r="AF2007" i="1"/>
  <c r="W972" i="66" s="1"/>
  <c r="U972" i="66"/>
  <c r="AH2081" i="1"/>
  <c r="Y1046" i="66" s="1"/>
  <c r="H1046" i="66"/>
  <c r="W2047" i="1"/>
  <c r="N1012" i="66" s="1"/>
  <c r="W1967" i="1"/>
  <c r="N929" i="66"/>
  <c r="I88" i="46"/>
  <c r="AH1953" i="1"/>
  <c r="Y918" i="66" s="1"/>
  <c r="H918" i="66"/>
  <c r="G183" i="39"/>
  <c r="AF2037" i="1"/>
  <c r="W1002" i="66" s="1"/>
  <c r="U1002" i="66"/>
  <c r="AF2027" i="1"/>
  <c r="W992" i="66" s="1"/>
  <c r="U992" i="66"/>
  <c r="AH2114" i="1"/>
  <c r="Y1079" i="66" s="1"/>
  <c r="H1079" i="66"/>
  <c r="AH1951" i="1"/>
  <c r="Y916" i="66" s="1"/>
  <c r="H916" i="66"/>
  <c r="G181" i="39"/>
  <c r="N922" i="66"/>
  <c r="I186" i="39"/>
  <c r="AH2001" i="1"/>
  <c r="Y966" i="66" s="1"/>
  <c r="H966" i="66"/>
  <c r="AH2041" i="1"/>
  <c r="Y1006" i="66" s="1"/>
  <c r="H1006" i="66"/>
  <c r="W2077" i="1"/>
  <c r="N1042" i="66" s="1"/>
  <c r="AH1974" i="1"/>
  <c r="Y939" i="66" s="1"/>
  <c r="AC2281" i="1"/>
  <c r="K205" i="39" s="1"/>
  <c r="W2361" i="1"/>
  <c r="N108" i="85" s="1"/>
  <c r="AH2317" i="1"/>
  <c r="Y64" i="85" s="1"/>
  <c r="H64" i="85"/>
  <c r="P62" i="85"/>
  <c r="Y2311" i="1"/>
  <c r="Z2311" i="1" s="1"/>
  <c r="J104" i="46" s="1"/>
  <c r="H32" i="85"/>
  <c r="AH2285" i="1"/>
  <c r="P34" i="85"/>
  <c r="Y2291" i="1"/>
  <c r="AH2287" i="1"/>
  <c r="Y34" i="85" s="1"/>
  <c r="H34" i="85"/>
  <c r="AC2291" i="1"/>
  <c r="T38" i="85" s="1"/>
  <c r="R38" i="85"/>
  <c r="X28" i="85"/>
  <c r="Y2281" i="1"/>
  <c r="Z2281" i="1" s="1"/>
  <c r="J22" i="48" s="1"/>
  <c r="AB2358" i="1"/>
  <c r="G105" i="85"/>
  <c r="Y2358" i="1"/>
  <c r="P105" i="85" s="1"/>
  <c r="P2359" i="1"/>
  <c r="Q2358" i="1"/>
  <c r="AH2355" i="1"/>
  <c r="H102" i="85"/>
  <c r="H104" i="85"/>
  <c r="AH2357" i="1"/>
  <c r="Y104" i="85" s="1"/>
  <c r="N98" i="85"/>
  <c r="Y2349" i="1"/>
  <c r="G96" i="85"/>
  <c r="Q2349" i="1"/>
  <c r="AB2349" i="1"/>
  <c r="H95" i="85"/>
  <c r="AH2348" i="1"/>
  <c r="Y95" i="85" s="1"/>
  <c r="H92" i="85"/>
  <c r="AH2345" i="1"/>
  <c r="Y2339" i="1"/>
  <c r="P86" i="85" s="1"/>
  <c r="Q2339" i="1"/>
  <c r="G86" i="85"/>
  <c r="AB2339" i="1"/>
  <c r="H85" i="85"/>
  <c r="AH2338" i="1"/>
  <c r="Y85" i="85" s="1"/>
  <c r="H82" i="85"/>
  <c r="AH2335" i="1"/>
  <c r="H75" i="85"/>
  <c r="AH2328" i="1"/>
  <c r="Y75" i="85" s="1"/>
  <c r="X78" i="85"/>
  <c r="H72" i="85"/>
  <c r="AH2325" i="1"/>
  <c r="Q2329" i="1"/>
  <c r="Y2329" i="1"/>
  <c r="G76" i="85"/>
  <c r="AB2329" i="1"/>
  <c r="S76" i="85" s="1"/>
  <c r="AF2331" i="1"/>
  <c r="W78" i="85" s="1"/>
  <c r="U78" i="85"/>
  <c r="G66" i="85"/>
  <c r="P66" i="85"/>
  <c r="S66" i="85"/>
  <c r="Y65" i="85"/>
  <c r="H65" i="85"/>
  <c r="H62" i="85"/>
  <c r="S62" i="85"/>
  <c r="S55" i="85"/>
  <c r="P55" i="85"/>
  <c r="G55" i="85"/>
  <c r="H52" i="85"/>
  <c r="U58" i="85"/>
  <c r="W58" i="85"/>
  <c r="S52" i="85"/>
  <c r="H54" i="85"/>
  <c r="Y54" i="85"/>
  <c r="Q48" i="85"/>
  <c r="N48" i="85"/>
  <c r="P46" i="85"/>
  <c r="G46" i="85"/>
  <c r="H45" i="85"/>
  <c r="Y45" i="85"/>
  <c r="H42" i="85"/>
  <c r="P48" i="85"/>
  <c r="H25" i="85"/>
  <c r="Y25" i="85"/>
  <c r="N28" i="85"/>
  <c r="P26" i="85"/>
  <c r="G26" i="85"/>
  <c r="P22" i="85"/>
  <c r="H24" i="85"/>
  <c r="Y24" i="85"/>
  <c r="H22" i="85"/>
  <c r="P15" i="85"/>
  <c r="G15" i="85"/>
  <c r="H14" i="85"/>
  <c r="Y14" i="85"/>
  <c r="N18" i="85"/>
  <c r="H12" i="85"/>
  <c r="Q2065" i="1"/>
  <c r="AB2065" i="1"/>
  <c r="Y2125" i="1"/>
  <c r="Q2125" i="1"/>
  <c r="AB2125" i="1"/>
  <c r="Y2055" i="1"/>
  <c r="Q2055" i="1"/>
  <c r="AB2055" i="1"/>
  <c r="Q2085" i="1"/>
  <c r="Y2085" i="1"/>
  <c r="AB2085" i="1"/>
  <c r="Y2115" i="1"/>
  <c r="Q2115" i="1"/>
  <c r="AB2115" i="1"/>
  <c r="Y2045" i="1"/>
  <c r="Q2045" i="1"/>
  <c r="AB2045" i="1"/>
  <c r="AB2095" i="1"/>
  <c r="Y2075" i="1"/>
  <c r="Q2075" i="1"/>
  <c r="AB2075" i="1"/>
  <c r="Y2105" i="1"/>
  <c r="AB2004" i="1"/>
  <c r="S969" i="66" s="1"/>
  <c r="Q2004" i="1"/>
  <c r="Y2004" i="1"/>
  <c r="P969" i="66" s="1"/>
  <c r="P2005" i="1"/>
  <c r="G970" i="66" s="1"/>
  <c r="Y2025" i="1"/>
  <c r="Q2025" i="1"/>
  <c r="AB2025" i="1"/>
  <c r="AB2034" i="1"/>
  <c r="S999" i="66" s="1"/>
  <c r="P2035" i="1"/>
  <c r="G1000" i="66" s="1"/>
  <c r="Y2034" i="1"/>
  <c r="P999" i="66" s="1"/>
  <c r="Q2034" i="1"/>
  <c r="S979" i="66"/>
  <c r="P979" i="66"/>
  <c r="G980" i="66"/>
  <c r="AH1984" i="1"/>
  <c r="Y949" i="66" s="1"/>
  <c r="AB1994" i="1"/>
  <c r="S959" i="66" s="1"/>
  <c r="Y1994" i="1"/>
  <c r="P959" i="66" s="1"/>
  <c r="P1995" i="1"/>
  <c r="G960" i="66" s="1"/>
  <c r="Q1994" i="1"/>
  <c r="AH1985" i="1"/>
  <c r="Y950" i="66" s="1"/>
  <c r="Y1964" i="1"/>
  <c r="P929" i="66" s="1"/>
  <c r="P1965" i="1"/>
  <c r="Q1964" i="1"/>
  <c r="Q1975" i="1"/>
  <c r="H940" i="66" s="1"/>
  <c r="AB1975" i="1"/>
  <c r="Y1975" i="1"/>
  <c r="AB1955" i="1"/>
  <c r="Y1955" i="1"/>
  <c r="Q1955" i="1"/>
  <c r="D26" i="65"/>
  <c r="D25" i="65"/>
  <c r="C26" i="65"/>
  <c r="C25" i="65"/>
  <c r="B28" i="65"/>
  <c r="B27" i="65"/>
  <c r="B26" i="65"/>
  <c r="B25" i="65"/>
  <c r="B24" i="65"/>
  <c r="B746" i="66"/>
  <c r="B745" i="66"/>
  <c r="B744" i="66"/>
  <c r="B743" i="66"/>
  <c r="B742" i="66"/>
  <c r="B741" i="66"/>
  <c r="B740" i="66"/>
  <c r="N942" i="66" l="1"/>
  <c r="N962" i="66"/>
  <c r="D36" i="65"/>
  <c r="Y2065" i="1"/>
  <c r="AB2105" i="1"/>
  <c r="AB2107" i="1" s="1"/>
  <c r="Q2105" i="1"/>
  <c r="AC2321" i="1"/>
  <c r="K223" i="39" s="1"/>
  <c r="H1019" i="66"/>
  <c r="Q2095" i="1"/>
  <c r="Y2095" i="1"/>
  <c r="Y2097" i="1" s="1"/>
  <c r="Q1965" i="1"/>
  <c r="AH1965" i="1" s="1"/>
  <c r="Y930" i="66" s="1"/>
  <c r="G930" i="66"/>
  <c r="Y2027" i="1"/>
  <c r="P990" i="66"/>
  <c r="Y2047" i="1"/>
  <c r="P1010" i="66"/>
  <c r="AB2117" i="1"/>
  <c r="S1080" i="66"/>
  <c r="AH2115" i="1"/>
  <c r="H1080" i="66"/>
  <c r="AH2045" i="1"/>
  <c r="H1010" i="66"/>
  <c r="Y2117" i="1"/>
  <c r="P1080" i="66"/>
  <c r="AH2065" i="1"/>
  <c r="H1030" i="66"/>
  <c r="Y2087" i="1"/>
  <c r="P1050" i="66"/>
  <c r="AH2105" i="1"/>
  <c r="H1070" i="66"/>
  <c r="AH1994" i="1"/>
  <c r="Y959" i="66" s="1"/>
  <c r="H959" i="66"/>
  <c r="AH2004" i="1"/>
  <c r="Y969" i="66" s="1"/>
  <c r="H969" i="66"/>
  <c r="AB2087" i="1"/>
  <c r="S1050" i="66"/>
  <c r="S1070" i="66"/>
  <c r="AH2085" i="1"/>
  <c r="H1050" i="66"/>
  <c r="AH1955" i="1"/>
  <c r="H920" i="66"/>
  <c r="G185" i="39"/>
  <c r="Y2107" i="1"/>
  <c r="P1070" i="66"/>
  <c r="AB2057" i="1"/>
  <c r="S1020" i="66"/>
  <c r="I89" i="46"/>
  <c r="N932" i="66"/>
  <c r="AB2077" i="1"/>
  <c r="S1040" i="66"/>
  <c r="Y979" i="66"/>
  <c r="H979" i="66"/>
  <c r="Y2057" i="1"/>
  <c r="P1020" i="66"/>
  <c r="AH2025" i="1"/>
  <c r="H990" i="66"/>
  <c r="Y1957" i="1"/>
  <c r="P920" i="66"/>
  <c r="AB1957" i="1"/>
  <c r="S920" i="66"/>
  <c r="AB1977" i="1"/>
  <c r="S940" i="66"/>
  <c r="AH2034" i="1"/>
  <c r="Y999" i="66" s="1"/>
  <c r="H999" i="66"/>
  <c r="AB2127" i="1"/>
  <c r="S1090" i="66"/>
  <c r="AB2097" i="1"/>
  <c r="S1060" i="66"/>
  <c r="AH2125" i="1"/>
  <c r="H1090" i="66"/>
  <c r="AH2095" i="1"/>
  <c r="H1060" i="66"/>
  <c r="Y2127" i="1"/>
  <c r="P1090" i="66"/>
  <c r="Y1977" i="1"/>
  <c r="P940" i="66"/>
  <c r="AB2331" i="1"/>
  <c r="AC2331" i="1" s="1"/>
  <c r="T78" i="85" s="1"/>
  <c r="AH2055" i="1"/>
  <c r="H1020" i="66"/>
  <c r="AH2075" i="1"/>
  <c r="H1040" i="66"/>
  <c r="Y2077" i="1"/>
  <c r="P1040" i="66"/>
  <c r="AH1964" i="1"/>
  <c r="Y929" i="66" s="1"/>
  <c r="H929" i="66"/>
  <c r="G88" i="46"/>
  <c r="P1060" i="66"/>
  <c r="Y2067" i="1"/>
  <c r="P1030" i="66"/>
  <c r="AB2027" i="1"/>
  <c r="S990" i="66"/>
  <c r="AB2047" i="1"/>
  <c r="S1010" i="66"/>
  <c r="AB2067" i="1"/>
  <c r="S1030" i="66"/>
  <c r="AH1975" i="1"/>
  <c r="Y2341" i="1"/>
  <c r="P88" i="85" s="1"/>
  <c r="AH2321" i="1"/>
  <c r="AI2321" i="1" s="1"/>
  <c r="P38" i="85"/>
  <c r="Z2291" i="1"/>
  <c r="Q38" i="85" s="1"/>
  <c r="Y32" i="85"/>
  <c r="AH2291" i="1"/>
  <c r="Y102" i="85"/>
  <c r="H105" i="85"/>
  <c r="AH2358" i="1"/>
  <c r="Y105" i="85" s="1"/>
  <c r="Y2359" i="1"/>
  <c r="Q2359" i="1"/>
  <c r="G106" i="85"/>
  <c r="AB2359" i="1"/>
  <c r="S106" i="85" s="1"/>
  <c r="S105" i="85"/>
  <c r="S96" i="85"/>
  <c r="AB2351" i="1"/>
  <c r="H96" i="85"/>
  <c r="AH2349" i="1"/>
  <c r="Y96" i="85" s="1"/>
  <c r="P96" i="85"/>
  <c r="Y2351" i="1"/>
  <c r="Y92" i="85"/>
  <c r="H86" i="85"/>
  <c r="AH2339" i="1"/>
  <c r="Y86" i="85" s="1"/>
  <c r="Y82" i="85"/>
  <c r="S86" i="85"/>
  <c r="AB2341" i="1"/>
  <c r="AH2329" i="1"/>
  <c r="Y76" i="85" s="1"/>
  <c r="H76" i="85"/>
  <c r="Y72" i="85"/>
  <c r="P76" i="85"/>
  <c r="Y2331" i="1"/>
  <c r="H66" i="85"/>
  <c r="Y66" i="85"/>
  <c r="Y62" i="85"/>
  <c r="P68" i="85"/>
  <c r="Q68" i="85"/>
  <c r="N58" i="85"/>
  <c r="Y52" i="85"/>
  <c r="Y55" i="85"/>
  <c r="H55" i="85"/>
  <c r="G56" i="85"/>
  <c r="Y42" i="85"/>
  <c r="S46" i="85"/>
  <c r="Y46" i="85"/>
  <c r="H46" i="85"/>
  <c r="S26" i="85"/>
  <c r="Y22" i="85"/>
  <c r="Y26" i="85"/>
  <c r="H26" i="85"/>
  <c r="Y12" i="85"/>
  <c r="H15" i="85"/>
  <c r="Y15" i="85"/>
  <c r="S16" i="85"/>
  <c r="G16" i="85"/>
  <c r="S15" i="85"/>
  <c r="Q2035" i="1"/>
  <c r="Y2035" i="1"/>
  <c r="AB2035" i="1"/>
  <c r="Y2005" i="1"/>
  <c r="Q2005" i="1"/>
  <c r="AB2005" i="1"/>
  <c r="AH1987" i="1"/>
  <c r="Y1965" i="1"/>
  <c r="Y1995" i="1"/>
  <c r="Q1995" i="1"/>
  <c r="AB1995" i="1"/>
  <c r="AB1965" i="1"/>
  <c r="R15" i="70"/>
  <c r="H15" i="83"/>
  <c r="H14" i="83"/>
  <c r="H13" i="83"/>
  <c r="H12" i="83"/>
  <c r="H11" i="83"/>
  <c r="H10" i="83"/>
  <c r="H9" i="83"/>
  <c r="E9" i="83"/>
  <c r="E10" i="83"/>
  <c r="E11" i="83"/>
  <c r="E12" i="83"/>
  <c r="E13" i="83"/>
  <c r="E14" i="83"/>
  <c r="E15" i="83"/>
  <c r="W1463" i="1"/>
  <c r="W1462" i="1"/>
  <c r="W1461" i="1"/>
  <c r="W1460" i="1"/>
  <c r="W1459" i="1"/>
  <c r="W1458" i="1"/>
  <c r="P1459" i="1"/>
  <c r="H930" i="66" l="1"/>
  <c r="S78" i="85"/>
  <c r="Z1977" i="1"/>
  <c r="I44" i="76" s="1"/>
  <c r="P942" i="66"/>
  <c r="AI1987" i="1"/>
  <c r="Z952" i="66" s="1"/>
  <c r="Y952" i="66"/>
  <c r="AH2351" i="1"/>
  <c r="Y98" i="85" s="1"/>
  <c r="Z2087" i="1"/>
  <c r="Q1052" i="66" s="1"/>
  <c r="P1052" i="66"/>
  <c r="AH2067" i="1"/>
  <c r="Y1030" i="66"/>
  <c r="P980" i="66"/>
  <c r="Z2097" i="1"/>
  <c r="Q1062" i="66" s="1"/>
  <c r="P1062" i="66"/>
  <c r="AH2097" i="1"/>
  <c r="Y1060" i="66"/>
  <c r="AH2027" i="1"/>
  <c r="Y990" i="66"/>
  <c r="Z2127" i="1"/>
  <c r="Q1092" i="66" s="1"/>
  <c r="P1092" i="66"/>
  <c r="AH2087" i="1"/>
  <c r="Y1050" i="66"/>
  <c r="Z2117" i="1"/>
  <c r="Q1082" i="66" s="1"/>
  <c r="P1082" i="66"/>
  <c r="AB2007" i="1"/>
  <c r="S970" i="66"/>
  <c r="AH2005" i="1"/>
  <c r="H970" i="66"/>
  <c r="AH2127" i="1"/>
  <c r="Y1090" i="66"/>
  <c r="Z2057" i="1"/>
  <c r="Q1022" i="66" s="1"/>
  <c r="P1022" i="66"/>
  <c r="Z2067" i="1"/>
  <c r="Q1032" i="66" s="1"/>
  <c r="P1032" i="66"/>
  <c r="S980" i="66"/>
  <c r="Y2007" i="1"/>
  <c r="P970" i="66"/>
  <c r="AC2107" i="1"/>
  <c r="T1072" i="66" s="1"/>
  <c r="S1072" i="66"/>
  <c r="AH2047" i="1"/>
  <c r="Y1010" i="66"/>
  <c r="AB2037" i="1"/>
  <c r="S1000" i="66"/>
  <c r="AH1977" i="1"/>
  <c r="Y940" i="66"/>
  <c r="AC2097" i="1"/>
  <c r="T1062" i="66" s="1"/>
  <c r="S1062" i="66"/>
  <c r="Z2077" i="1"/>
  <c r="Q1042" i="66" s="1"/>
  <c r="P1042" i="66"/>
  <c r="AC2087" i="1"/>
  <c r="T1052" i="66" s="1"/>
  <c r="S1052" i="66"/>
  <c r="AH2117" i="1"/>
  <c r="Y1080" i="66"/>
  <c r="AC1957" i="1"/>
  <c r="T922" i="66" s="1"/>
  <c r="S922" i="66"/>
  <c r="AH2035" i="1"/>
  <c r="H1000" i="66"/>
  <c r="AC2067" i="1"/>
  <c r="T1032" i="66" s="1"/>
  <c r="S1032" i="66"/>
  <c r="AC2127" i="1"/>
  <c r="T1092" i="66" s="1"/>
  <c r="S1092" i="66"/>
  <c r="AC2077" i="1"/>
  <c r="T1042" i="66" s="1"/>
  <c r="S1042" i="66"/>
  <c r="Z2107" i="1"/>
  <c r="Q1072" i="66" s="1"/>
  <c r="P1072" i="66"/>
  <c r="AH1957" i="1"/>
  <c r="Y920" i="66"/>
  <c r="AB1967" i="1"/>
  <c r="S930" i="66"/>
  <c r="AH2077" i="1"/>
  <c r="Y1040" i="66"/>
  <c r="AC2117" i="1"/>
  <c r="T1082" i="66" s="1"/>
  <c r="S1082" i="66"/>
  <c r="Z1957" i="1"/>
  <c r="P922" i="66"/>
  <c r="AH1967" i="1"/>
  <c r="Z2341" i="1"/>
  <c r="Q88" i="85" s="1"/>
  <c r="AC2047" i="1"/>
  <c r="T1012" i="66" s="1"/>
  <c r="S1012" i="66"/>
  <c r="H980" i="66"/>
  <c r="Y2037" i="1"/>
  <c r="P1000" i="66"/>
  <c r="AB1997" i="1"/>
  <c r="S960" i="66"/>
  <c r="AH2057" i="1"/>
  <c r="Y1020" i="66"/>
  <c r="Z2047" i="1"/>
  <c r="Q1012" i="66" s="1"/>
  <c r="P1012" i="66"/>
  <c r="AC2057" i="1"/>
  <c r="T1022" i="66" s="1"/>
  <c r="S1022" i="66"/>
  <c r="Y1967" i="1"/>
  <c r="P930" i="66"/>
  <c r="AH1995" i="1"/>
  <c r="H960" i="66"/>
  <c r="AC2027" i="1"/>
  <c r="T992" i="66" s="1"/>
  <c r="S992" i="66"/>
  <c r="AC1977" i="1"/>
  <c r="S942" i="66"/>
  <c r="Y1997" i="1"/>
  <c r="P960" i="66"/>
  <c r="AH2107" i="1"/>
  <c r="Y1070" i="66"/>
  <c r="Z2027" i="1"/>
  <c r="Q992" i="66" s="1"/>
  <c r="P992" i="66"/>
  <c r="AH2331" i="1"/>
  <c r="Y78" i="85" s="1"/>
  <c r="Y38" i="85"/>
  <c r="AI2291" i="1"/>
  <c r="Z38" i="85" s="1"/>
  <c r="AH2359" i="1"/>
  <c r="H106" i="85"/>
  <c r="P106" i="85"/>
  <c r="Y2361" i="1"/>
  <c r="AB2361" i="1"/>
  <c r="P98" i="85"/>
  <c r="Z2351" i="1"/>
  <c r="Q98" i="85" s="1"/>
  <c r="AI2351" i="1"/>
  <c r="Z98" i="85" s="1"/>
  <c r="S98" i="85"/>
  <c r="AC2351" i="1"/>
  <c r="T98" i="85" s="1"/>
  <c r="S88" i="85"/>
  <c r="AC2341" i="1"/>
  <c r="T88" i="85" s="1"/>
  <c r="AH2341" i="1"/>
  <c r="P78" i="85"/>
  <c r="Z2331" i="1"/>
  <c r="Q78" i="85" s="1"/>
  <c r="S68" i="85"/>
  <c r="T68" i="85"/>
  <c r="Y68" i="85"/>
  <c r="Z68" i="85"/>
  <c r="S56" i="85"/>
  <c r="H56" i="85"/>
  <c r="Y56" i="85"/>
  <c r="P56" i="85"/>
  <c r="S48" i="85"/>
  <c r="T48" i="85"/>
  <c r="Y48" i="85"/>
  <c r="Z48" i="85"/>
  <c r="S28" i="85"/>
  <c r="T28" i="85"/>
  <c r="P28" i="85"/>
  <c r="Q28" i="85"/>
  <c r="S18" i="85"/>
  <c r="T18" i="85"/>
  <c r="P16" i="85"/>
  <c r="H16" i="85"/>
  <c r="A8" i="83"/>
  <c r="B8" i="83"/>
  <c r="F8" i="83"/>
  <c r="A9" i="83"/>
  <c r="B9" i="83"/>
  <c r="C9" i="83"/>
  <c r="D9" i="83"/>
  <c r="G9" i="83"/>
  <c r="A10" i="83"/>
  <c r="B10" i="83"/>
  <c r="C10" i="83"/>
  <c r="D10" i="83"/>
  <c r="G10" i="83"/>
  <c r="A11" i="83"/>
  <c r="B11" i="83"/>
  <c r="C11" i="83"/>
  <c r="D11" i="83"/>
  <c r="G11" i="83"/>
  <c r="A12" i="83"/>
  <c r="B12" i="83"/>
  <c r="C12" i="83"/>
  <c r="D12" i="83"/>
  <c r="G12" i="83"/>
  <c r="A13" i="83"/>
  <c r="B13" i="83"/>
  <c r="C13" i="83"/>
  <c r="D13" i="83"/>
  <c r="G13" i="83"/>
  <c r="A14" i="83"/>
  <c r="B14" i="83"/>
  <c r="C14" i="83"/>
  <c r="D14" i="83"/>
  <c r="G14" i="83"/>
  <c r="A15" i="83"/>
  <c r="B15" i="83"/>
  <c r="C15" i="83"/>
  <c r="D15" i="83"/>
  <c r="F15" i="83"/>
  <c r="G15" i="83"/>
  <c r="A16" i="83"/>
  <c r="B16" i="83"/>
  <c r="C16" i="83"/>
  <c r="D16" i="83"/>
  <c r="G16" i="83"/>
  <c r="T942" i="66" l="1"/>
  <c r="K195" i="39"/>
  <c r="AI2331" i="1"/>
  <c r="Z78" i="85" s="1"/>
  <c r="Y980" i="66"/>
  <c r="AI1967" i="1"/>
  <c r="Z932" i="66" s="1"/>
  <c r="Y932" i="66"/>
  <c r="AI1977" i="1"/>
  <c r="Z942" i="66" s="1"/>
  <c r="Y942" i="66"/>
  <c r="AI2127" i="1"/>
  <c r="Z1092" i="66" s="1"/>
  <c r="Y1092" i="66"/>
  <c r="Z1967" i="1"/>
  <c r="P932" i="66"/>
  <c r="AH2007" i="1"/>
  <c r="Y970" i="66"/>
  <c r="Q982" i="66"/>
  <c r="P982" i="66"/>
  <c r="AH1997" i="1"/>
  <c r="Y960" i="66"/>
  <c r="Q922" i="66"/>
  <c r="K186" i="39"/>
  <c r="AC2037" i="1"/>
  <c r="T1002" i="66" s="1"/>
  <c r="S1002" i="66"/>
  <c r="AH2037" i="1"/>
  <c r="Y1000" i="66"/>
  <c r="AI2047" i="1"/>
  <c r="Z1012" i="66" s="1"/>
  <c r="Y1012" i="66"/>
  <c r="AC2007" i="1"/>
  <c r="T972" i="66" s="1"/>
  <c r="S972" i="66"/>
  <c r="AI2067" i="1"/>
  <c r="Z1032" i="66" s="1"/>
  <c r="Y1032" i="66"/>
  <c r="AI2107" i="1"/>
  <c r="Z1072" i="66" s="1"/>
  <c r="Y1072" i="66"/>
  <c r="AI2057" i="1"/>
  <c r="Z1022" i="66" s="1"/>
  <c r="Y1022" i="66"/>
  <c r="AI2077" i="1"/>
  <c r="Z1042" i="66" s="1"/>
  <c r="Y1042" i="66"/>
  <c r="Z1997" i="1"/>
  <c r="F36" i="65" s="1"/>
  <c r="P962" i="66"/>
  <c r="AC1997" i="1"/>
  <c r="T962" i="66" s="1"/>
  <c r="S962" i="66"/>
  <c r="AC1967" i="1"/>
  <c r="T932" i="66" s="1"/>
  <c r="S932" i="66"/>
  <c r="AI2117" i="1"/>
  <c r="Z1082" i="66" s="1"/>
  <c r="Y1082" i="66"/>
  <c r="Z2007" i="1"/>
  <c r="Q972" i="66" s="1"/>
  <c r="P972" i="66"/>
  <c r="AI2087" i="1"/>
  <c r="Z1052" i="66" s="1"/>
  <c r="Y1052" i="66"/>
  <c r="AI2027" i="1"/>
  <c r="Z992" i="66" s="1"/>
  <c r="Y992" i="66"/>
  <c r="Z2037" i="1"/>
  <c r="Q1002" i="66" s="1"/>
  <c r="P1002" i="66"/>
  <c r="AI2097" i="1"/>
  <c r="Z1062" i="66" s="1"/>
  <c r="Y1062" i="66"/>
  <c r="AI1957" i="1"/>
  <c r="Z922" i="66" s="1"/>
  <c r="Y922" i="66"/>
  <c r="T982" i="66"/>
  <c r="S982" i="66"/>
  <c r="Q942" i="66"/>
  <c r="P108" i="85"/>
  <c r="Z2361" i="1"/>
  <c r="Q108" i="85" s="1"/>
  <c r="S108" i="85"/>
  <c r="AC2361" i="1"/>
  <c r="T108" i="85" s="1"/>
  <c r="Y106" i="85"/>
  <c r="AH2361" i="1"/>
  <c r="Y88" i="85"/>
  <c r="AI2341" i="1"/>
  <c r="Z88" i="85" s="1"/>
  <c r="P58" i="85"/>
  <c r="Q58" i="85"/>
  <c r="S58" i="85"/>
  <c r="T58" i="85"/>
  <c r="F4" i="85" s="1"/>
  <c r="Y28" i="85"/>
  <c r="Z28" i="85"/>
  <c r="P18" i="85"/>
  <c r="Q18" i="85"/>
  <c r="Y16" i="85"/>
  <c r="I33" i="74"/>
  <c r="A8" i="84"/>
  <c r="B8" i="84"/>
  <c r="F8" i="84"/>
  <c r="A9" i="84"/>
  <c r="B9" i="84"/>
  <c r="C9" i="84"/>
  <c r="D9" i="84"/>
  <c r="E9" i="84"/>
  <c r="G9" i="84"/>
  <c r="H9" i="84"/>
  <c r="A10" i="84"/>
  <c r="B10" i="84"/>
  <c r="C10" i="84"/>
  <c r="D10" i="84"/>
  <c r="E10" i="84"/>
  <c r="G10" i="84"/>
  <c r="H10" i="84"/>
  <c r="A11" i="84"/>
  <c r="B11" i="84"/>
  <c r="C11" i="84"/>
  <c r="D11" i="84"/>
  <c r="E11" i="84"/>
  <c r="G11" i="84"/>
  <c r="H11" i="84"/>
  <c r="A12" i="84"/>
  <c r="B12" i="84"/>
  <c r="C12" i="84"/>
  <c r="D12" i="84"/>
  <c r="E12" i="84"/>
  <c r="G12" i="84"/>
  <c r="H12" i="84"/>
  <c r="A13" i="84"/>
  <c r="B13" i="84"/>
  <c r="C13" i="84"/>
  <c r="D13" i="84"/>
  <c r="E13" i="84"/>
  <c r="G13" i="84"/>
  <c r="B826" i="35"/>
  <c r="E605" i="35"/>
  <c r="F3" i="85" l="1"/>
  <c r="F5" i="85" s="1"/>
  <c r="A5" i="85" s="1"/>
  <c r="C27" i="70" s="1"/>
  <c r="D27" i="70" s="1"/>
  <c r="AI1997" i="1"/>
  <c r="Z962" i="66" s="1"/>
  <c r="Y962" i="66"/>
  <c r="AI2007" i="1"/>
  <c r="Z972" i="66" s="1"/>
  <c r="Y972" i="66"/>
  <c r="J89" i="46"/>
  <c r="Q932" i="66"/>
  <c r="AI2037" i="1"/>
  <c r="Z1002" i="66" s="1"/>
  <c r="Y1002" i="66"/>
  <c r="Q962" i="66"/>
  <c r="Z982" i="66"/>
  <c r="Y982" i="66"/>
  <c r="Y108" i="85"/>
  <c r="AI2361" i="1"/>
  <c r="Z108" i="85" s="1"/>
  <c r="Y58" i="85"/>
  <c r="Z58" i="85"/>
  <c r="Y18" i="85"/>
  <c r="Z18" i="85"/>
  <c r="J1807" i="1"/>
  <c r="J1806" i="1"/>
  <c r="F1" i="83"/>
  <c r="W1140" i="1"/>
  <c r="J1808" i="1" l="1"/>
  <c r="J1809" i="1" s="1"/>
  <c r="B75" i="46"/>
  <c r="A75" i="46"/>
  <c r="I75" i="46"/>
  <c r="A76" i="46"/>
  <c r="B76" i="46"/>
  <c r="C76" i="46"/>
  <c r="D76" i="46"/>
  <c r="E76" i="46"/>
  <c r="F76" i="46"/>
  <c r="G76" i="46"/>
  <c r="J76" i="46"/>
  <c r="B77" i="46"/>
  <c r="C77" i="46"/>
  <c r="D77" i="46"/>
  <c r="E77" i="46"/>
  <c r="F77" i="46"/>
  <c r="G77" i="46"/>
  <c r="H77" i="46"/>
  <c r="J77" i="46"/>
  <c r="A78" i="46"/>
  <c r="B78" i="46"/>
  <c r="C78" i="46"/>
  <c r="D78" i="46"/>
  <c r="E78" i="46"/>
  <c r="F78" i="46"/>
  <c r="G78" i="46"/>
  <c r="J78" i="46"/>
  <c r="A79" i="46"/>
  <c r="D79" i="46"/>
  <c r="E79" i="46"/>
  <c r="G79" i="46"/>
  <c r="H79" i="46"/>
  <c r="J79" i="46"/>
  <c r="A80" i="46"/>
  <c r="B80" i="46"/>
  <c r="C80" i="46"/>
  <c r="D80" i="46"/>
  <c r="E80" i="46"/>
  <c r="F80" i="46"/>
  <c r="G80" i="46"/>
  <c r="H80" i="46"/>
  <c r="J80" i="46"/>
  <c r="A81" i="46"/>
  <c r="B81" i="46"/>
  <c r="C81" i="46"/>
  <c r="D81" i="46"/>
  <c r="E81" i="46"/>
  <c r="F81" i="46"/>
  <c r="G81" i="46"/>
  <c r="H81" i="46"/>
  <c r="K15" i="1" l="1"/>
  <c r="F1" i="82" l="1"/>
  <c r="C1" i="82"/>
  <c r="A65" i="46"/>
  <c r="B65" i="46"/>
  <c r="I65" i="46"/>
  <c r="A66" i="46"/>
  <c r="B66" i="46"/>
  <c r="C66" i="46"/>
  <c r="D66" i="46"/>
  <c r="E66" i="46"/>
  <c r="F66" i="46"/>
  <c r="H66" i="46"/>
  <c r="J66" i="46"/>
  <c r="A67" i="46"/>
  <c r="B67" i="46"/>
  <c r="C67" i="46"/>
  <c r="D67" i="46"/>
  <c r="E67" i="46"/>
  <c r="H67" i="46"/>
  <c r="J67" i="46"/>
  <c r="A68" i="46"/>
  <c r="B68" i="46"/>
  <c r="C68" i="46"/>
  <c r="D68" i="46"/>
  <c r="E68" i="46"/>
  <c r="F68" i="46"/>
  <c r="H68" i="46"/>
  <c r="J68" i="46"/>
  <c r="A69" i="46"/>
  <c r="B69" i="46"/>
  <c r="C69" i="46"/>
  <c r="D69" i="46"/>
  <c r="E69" i="46"/>
  <c r="H69" i="46"/>
  <c r="J69" i="46"/>
  <c r="A70" i="46"/>
  <c r="B70" i="46"/>
  <c r="D70" i="46"/>
  <c r="E70" i="46"/>
  <c r="H70" i="46"/>
  <c r="J70" i="46"/>
  <c r="A71" i="46"/>
  <c r="B71" i="46"/>
  <c r="C71" i="46"/>
  <c r="D71" i="46"/>
  <c r="E71" i="46"/>
  <c r="H71" i="46"/>
  <c r="J71" i="46"/>
  <c r="A72" i="46"/>
  <c r="B72" i="46"/>
  <c r="C72" i="46"/>
  <c r="D72" i="46"/>
  <c r="E72" i="46"/>
  <c r="F72" i="46"/>
  <c r="G72" i="46"/>
  <c r="H72" i="46"/>
  <c r="I72" i="46"/>
  <c r="J72" i="46"/>
  <c r="A73" i="46"/>
  <c r="B73" i="46"/>
  <c r="C73" i="46"/>
  <c r="D73" i="46"/>
  <c r="E73" i="46"/>
  <c r="F73" i="46"/>
  <c r="G73" i="46"/>
  <c r="H73" i="46"/>
  <c r="B174" i="39"/>
  <c r="A171" i="39"/>
  <c r="B171" i="39"/>
  <c r="C171" i="39"/>
  <c r="D171" i="39"/>
  <c r="E171" i="39"/>
  <c r="F171" i="39"/>
  <c r="G171" i="39"/>
  <c r="H171" i="39"/>
  <c r="I171" i="39"/>
  <c r="J171" i="39"/>
  <c r="K171" i="39"/>
  <c r="A172" i="39"/>
  <c r="B172" i="39"/>
  <c r="C172" i="39"/>
  <c r="D172" i="39"/>
  <c r="E172" i="39"/>
  <c r="F172" i="39"/>
  <c r="H172" i="39"/>
  <c r="J172" i="39"/>
  <c r="K172" i="39"/>
  <c r="A173" i="39"/>
  <c r="B173" i="39"/>
  <c r="C173" i="39"/>
  <c r="D173" i="39"/>
  <c r="E173" i="39"/>
  <c r="H173" i="39"/>
  <c r="J173" i="39"/>
  <c r="K173" i="39"/>
  <c r="A174" i="39"/>
  <c r="D174" i="39"/>
  <c r="E174" i="39"/>
  <c r="F174" i="39"/>
  <c r="H174" i="39"/>
  <c r="J174" i="39"/>
  <c r="K174" i="39"/>
  <c r="A175" i="39"/>
  <c r="B175" i="39"/>
  <c r="C175" i="39"/>
  <c r="D175" i="39"/>
  <c r="E175" i="39"/>
  <c r="H175" i="39"/>
  <c r="J175" i="39"/>
  <c r="K175" i="39"/>
  <c r="A176" i="39"/>
  <c r="B176" i="39"/>
  <c r="C176" i="39"/>
  <c r="D176" i="39"/>
  <c r="E176" i="39"/>
  <c r="F176" i="39"/>
  <c r="H176" i="39"/>
  <c r="J176" i="39"/>
  <c r="K176" i="39"/>
  <c r="A177" i="39"/>
  <c r="B177" i="39"/>
  <c r="C177" i="39"/>
  <c r="D177" i="39"/>
  <c r="E177" i="39"/>
  <c r="F177" i="39"/>
  <c r="G177" i="39"/>
  <c r="H177" i="39"/>
  <c r="J177" i="39"/>
  <c r="B158" i="39" l="1"/>
  <c r="AA1535" i="1"/>
  <c r="W1535" i="1"/>
  <c r="P1535" i="1"/>
  <c r="AE1535" i="1"/>
  <c r="D61" i="46"/>
  <c r="W1607" i="1"/>
  <c r="I61" i="46" s="1"/>
  <c r="P1607" i="1"/>
  <c r="W1490" i="1"/>
  <c r="I174" i="39" s="1"/>
  <c r="Q1490" i="1"/>
  <c r="G174" i="39" s="1"/>
  <c r="W1817" i="1"/>
  <c r="AD1537" i="1"/>
  <c r="AD1536" i="1"/>
  <c r="AD1535" i="1"/>
  <c r="AD1534" i="1"/>
  <c r="AD1533" i="1"/>
  <c r="AD1532" i="1"/>
  <c r="B23" i="65"/>
  <c r="AD1539" i="1" l="1"/>
  <c r="B883" i="66"/>
  <c r="A164" i="39"/>
  <c r="B164" i="39"/>
  <c r="C164" i="39"/>
  <c r="D164" i="39"/>
  <c r="I164" i="39"/>
  <c r="K164" i="39"/>
  <c r="A165" i="39"/>
  <c r="B165" i="39"/>
  <c r="C165" i="39"/>
  <c r="D165" i="39"/>
  <c r="K165" i="39"/>
  <c r="A166" i="39"/>
  <c r="B166" i="39"/>
  <c r="C166" i="39"/>
  <c r="D166" i="39"/>
  <c r="K166" i="39"/>
  <c r="A167" i="39"/>
  <c r="B167" i="39"/>
  <c r="C167" i="39"/>
  <c r="D167" i="39"/>
  <c r="K167" i="39"/>
  <c r="A168" i="39"/>
  <c r="B168" i="39"/>
  <c r="C168" i="39"/>
  <c r="D168" i="39"/>
  <c r="K168" i="39"/>
  <c r="A169" i="39"/>
  <c r="B169" i="39"/>
  <c r="C169" i="39"/>
  <c r="D169" i="39"/>
  <c r="K169" i="39"/>
  <c r="A170" i="39"/>
  <c r="B170" i="39"/>
  <c r="C170" i="39"/>
  <c r="D170" i="39"/>
  <c r="C159" i="39" l="1"/>
  <c r="C158" i="39"/>
  <c r="C157" i="39"/>
  <c r="C156" i="39"/>
  <c r="C155" i="39"/>
  <c r="G52" i="43"/>
  <c r="A52" i="43"/>
  <c r="B52" i="43"/>
  <c r="A53" i="43"/>
  <c r="B53" i="43"/>
  <c r="C53" i="43"/>
  <c r="D53" i="43"/>
  <c r="E53" i="43"/>
  <c r="H53" i="43"/>
  <c r="I53" i="43"/>
  <c r="A54" i="43"/>
  <c r="B54" i="43"/>
  <c r="C54" i="43"/>
  <c r="D54" i="43"/>
  <c r="E54" i="43"/>
  <c r="H54" i="43"/>
  <c r="I54" i="43"/>
  <c r="A55" i="43"/>
  <c r="B55" i="43"/>
  <c r="C55" i="43"/>
  <c r="D55" i="43"/>
  <c r="E55" i="43"/>
  <c r="H55" i="43"/>
  <c r="I55" i="43"/>
  <c r="A56" i="43"/>
  <c r="B56" i="43"/>
  <c r="C56" i="43"/>
  <c r="D56" i="43"/>
  <c r="E56" i="43"/>
  <c r="H56" i="43"/>
  <c r="I56" i="43"/>
  <c r="A57" i="43"/>
  <c r="B57" i="43"/>
  <c r="C57" i="43"/>
  <c r="D57" i="43"/>
  <c r="E57" i="43"/>
  <c r="F57" i="43"/>
  <c r="H57" i="43"/>
  <c r="I57" i="43"/>
  <c r="A58" i="43"/>
  <c r="B58" i="43"/>
  <c r="C58" i="43"/>
  <c r="D58" i="43"/>
  <c r="E58" i="43"/>
  <c r="F58" i="43"/>
  <c r="H58" i="43"/>
  <c r="H60" i="46" l="1"/>
  <c r="H59" i="46"/>
  <c r="H58" i="46"/>
  <c r="H57" i="46"/>
  <c r="H56" i="46"/>
  <c r="W1606" i="1"/>
  <c r="W1605" i="1"/>
  <c r="W1604" i="1"/>
  <c r="W1603" i="1"/>
  <c r="W1602" i="1"/>
  <c r="B51" i="46" l="1"/>
  <c r="B347" i="66"/>
  <c r="B346" i="66"/>
  <c r="A97" i="47"/>
  <c r="B97" i="47"/>
  <c r="C97" i="47"/>
  <c r="D97" i="47"/>
  <c r="E97" i="47"/>
  <c r="F97" i="47"/>
  <c r="G97" i="47"/>
  <c r="H97" i="47"/>
  <c r="J97" i="47"/>
  <c r="A98" i="47"/>
  <c r="B98" i="47"/>
  <c r="C98" i="47"/>
  <c r="D98" i="47"/>
  <c r="E98" i="47"/>
  <c r="F98" i="47"/>
  <c r="H98" i="47"/>
  <c r="J98" i="47"/>
  <c r="A99" i="47"/>
  <c r="B99" i="47"/>
  <c r="C99" i="47"/>
  <c r="D99" i="47"/>
  <c r="E99" i="47"/>
  <c r="F99" i="47"/>
  <c r="H99" i="47"/>
  <c r="J99" i="47"/>
  <c r="A100" i="47"/>
  <c r="B100" i="47"/>
  <c r="C100" i="47"/>
  <c r="D100" i="47"/>
  <c r="E100" i="47"/>
  <c r="F100" i="47"/>
  <c r="H100" i="47"/>
  <c r="J100" i="47"/>
  <c r="A101" i="47"/>
  <c r="C101" i="47"/>
  <c r="D101" i="47"/>
  <c r="E101" i="47"/>
  <c r="F101" i="47"/>
  <c r="H101" i="47"/>
  <c r="J101" i="47"/>
  <c r="A102" i="47"/>
  <c r="B102" i="47"/>
  <c r="C102" i="47"/>
  <c r="D102" i="47"/>
  <c r="E102" i="47"/>
  <c r="F102" i="47"/>
  <c r="G102" i="47"/>
  <c r="H102" i="47"/>
  <c r="I102" i="47"/>
  <c r="J102" i="47"/>
  <c r="A103" i="47"/>
  <c r="B103" i="47"/>
  <c r="C103" i="47"/>
  <c r="D103" i="47"/>
  <c r="E103" i="47"/>
  <c r="F103" i="47"/>
  <c r="H103" i="47"/>
  <c r="W1274" i="1"/>
  <c r="W1273" i="1"/>
  <c r="W1272" i="1"/>
  <c r="G101" i="47" s="1"/>
  <c r="W1271" i="1"/>
  <c r="G100" i="47" s="1"/>
  <c r="W1270" i="1"/>
  <c r="G99" i="47" s="1"/>
  <c r="W1269" i="1"/>
  <c r="G98" i="47" s="1"/>
  <c r="A154" i="39" l="1"/>
  <c r="B154" i="39"/>
  <c r="I154" i="39"/>
  <c r="J154" i="39"/>
  <c r="A155" i="39"/>
  <c r="B155" i="39"/>
  <c r="D155" i="39"/>
  <c r="F155" i="39"/>
  <c r="K155" i="39"/>
  <c r="A156" i="39"/>
  <c r="B156" i="39"/>
  <c r="D156" i="39"/>
  <c r="F156" i="39"/>
  <c r="K156" i="39"/>
  <c r="A157" i="39"/>
  <c r="B157" i="39"/>
  <c r="D157" i="39"/>
  <c r="F157" i="39"/>
  <c r="K157" i="39"/>
  <c r="A158" i="39"/>
  <c r="D158" i="39"/>
  <c r="F158" i="39"/>
  <c r="H158" i="39"/>
  <c r="K158" i="39"/>
  <c r="A159" i="39"/>
  <c r="B159" i="39"/>
  <c r="D159" i="39"/>
  <c r="F159" i="39"/>
  <c r="H159" i="39"/>
  <c r="I159" i="39"/>
  <c r="J159" i="39"/>
  <c r="K159" i="39"/>
  <c r="A160" i="39"/>
  <c r="B160" i="39"/>
  <c r="C160" i="39"/>
  <c r="D160" i="39"/>
  <c r="F160" i="39"/>
  <c r="H160" i="39"/>
  <c r="C32" i="76"/>
  <c r="C33" i="76"/>
  <c r="C34" i="76"/>
  <c r="C35" i="76"/>
  <c r="C36" i="76"/>
  <c r="C37" i="76"/>
  <c r="G31" i="76"/>
  <c r="A31" i="76"/>
  <c r="B31" i="76"/>
  <c r="A32" i="76"/>
  <c r="B32" i="76"/>
  <c r="D32" i="76"/>
  <c r="E32" i="76"/>
  <c r="I32" i="76"/>
  <c r="A33" i="76"/>
  <c r="B33" i="76"/>
  <c r="D33" i="76"/>
  <c r="E33" i="76"/>
  <c r="I33" i="76"/>
  <c r="A34" i="76"/>
  <c r="B34" i="76"/>
  <c r="D34" i="76"/>
  <c r="E34" i="76"/>
  <c r="I34" i="76"/>
  <c r="A35" i="76"/>
  <c r="B35" i="76"/>
  <c r="D35" i="76"/>
  <c r="E35" i="76"/>
  <c r="I35" i="76"/>
  <c r="A36" i="76"/>
  <c r="B36" i="76"/>
  <c r="D36" i="76"/>
  <c r="E36" i="76"/>
  <c r="G36" i="76"/>
  <c r="H36" i="76"/>
  <c r="I36" i="76"/>
  <c r="A37" i="76"/>
  <c r="B37" i="76"/>
  <c r="D37" i="76"/>
  <c r="E37" i="76"/>
  <c r="H52" i="46" l="1"/>
  <c r="H51" i="46"/>
  <c r="H50" i="46"/>
  <c r="H49" i="46"/>
  <c r="W1382" i="1"/>
  <c r="W1384" i="1"/>
  <c r="W1383" i="1"/>
  <c r="W1381" i="1"/>
  <c r="W1379" i="1"/>
  <c r="D38" i="70" l="1"/>
  <c r="I61" i="72"/>
  <c r="G61" i="72"/>
  <c r="F61" i="72"/>
  <c r="E61" i="72"/>
  <c r="D61" i="72"/>
  <c r="C61" i="72"/>
  <c r="B61" i="72"/>
  <c r="A61" i="72"/>
  <c r="I60" i="72"/>
  <c r="G60" i="72"/>
  <c r="F60" i="72"/>
  <c r="E60" i="72"/>
  <c r="D60" i="72"/>
  <c r="C60" i="72"/>
  <c r="B60" i="72"/>
  <c r="A60" i="72"/>
  <c r="AC2186" i="1"/>
  <c r="AC2185" i="1"/>
  <c r="AC2184" i="1"/>
  <c r="Z2186" i="1"/>
  <c r="J61" i="72" s="1"/>
  <c r="Z2185" i="1"/>
  <c r="J60" i="72" s="1"/>
  <c r="Q2186" i="1"/>
  <c r="H61" i="72" s="1"/>
  <c r="Q2185" i="1"/>
  <c r="H60" i="72" s="1"/>
  <c r="Z1152" i="66" l="1"/>
  <c r="Y1152" i="66"/>
  <c r="X1152" i="66"/>
  <c r="W1152" i="66"/>
  <c r="V1152" i="66"/>
  <c r="U1152" i="66"/>
  <c r="T1152" i="66"/>
  <c r="S1152" i="66"/>
  <c r="R1152" i="66"/>
  <c r="Q1152" i="66"/>
  <c r="P1152" i="66"/>
  <c r="O1152" i="66"/>
  <c r="N1152" i="66"/>
  <c r="M1152" i="66"/>
  <c r="L1152" i="66"/>
  <c r="K1152" i="66"/>
  <c r="J1152" i="66"/>
  <c r="I1152" i="66"/>
  <c r="H1152" i="66"/>
  <c r="G1152" i="66"/>
  <c r="F1152" i="66"/>
  <c r="E1152" i="66"/>
  <c r="D1152" i="66"/>
  <c r="C1152" i="66"/>
  <c r="B1152" i="66"/>
  <c r="A1152" i="66"/>
  <c r="Z1151" i="66"/>
  <c r="Y1151" i="66"/>
  <c r="X1151" i="66"/>
  <c r="W1151" i="66"/>
  <c r="V1151" i="66"/>
  <c r="U1151" i="66"/>
  <c r="T1151" i="66"/>
  <c r="S1151" i="66"/>
  <c r="R1151" i="66"/>
  <c r="Q1151" i="66"/>
  <c r="P1151" i="66"/>
  <c r="O1151" i="66"/>
  <c r="N1151" i="66"/>
  <c r="M1151" i="66"/>
  <c r="L1151" i="66"/>
  <c r="K1151" i="66"/>
  <c r="J1151" i="66"/>
  <c r="I1151" i="66"/>
  <c r="H1151" i="66"/>
  <c r="G1151" i="66"/>
  <c r="F1151" i="66"/>
  <c r="E1151" i="66"/>
  <c r="D1151" i="66"/>
  <c r="C1151" i="66"/>
  <c r="B1151" i="66"/>
  <c r="A1151" i="66"/>
  <c r="A90" i="47"/>
  <c r="B90" i="47"/>
  <c r="F90" i="47"/>
  <c r="A91" i="47"/>
  <c r="B91" i="47"/>
  <c r="C91" i="47"/>
  <c r="D91" i="47"/>
  <c r="E91" i="47"/>
  <c r="G91" i="47"/>
  <c r="J91" i="47"/>
  <c r="A92" i="47"/>
  <c r="B92" i="47"/>
  <c r="C92" i="47"/>
  <c r="D92" i="47"/>
  <c r="E92" i="47"/>
  <c r="G92" i="47"/>
  <c r="J92" i="47"/>
  <c r="A93" i="47"/>
  <c r="B93" i="47"/>
  <c r="C93" i="47"/>
  <c r="D93" i="47"/>
  <c r="E93" i="47"/>
  <c r="G93" i="47"/>
  <c r="J93" i="47"/>
  <c r="A94" i="47"/>
  <c r="B94" i="47"/>
  <c r="C94" i="47"/>
  <c r="E94" i="47"/>
  <c r="G94" i="47"/>
  <c r="J94" i="47"/>
  <c r="A95" i="47"/>
  <c r="B95" i="47"/>
  <c r="C95" i="47"/>
  <c r="D95" i="47"/>
  <c r="E95" i="47"/>
  <c r="G95" i="47"/>
  <c r="AA1897" i="1" l="1"/>
  <c r="I133" i="39" s="1"/>
  <c r="W1897" i="1"/>
  <c r="H21" i="76"/>
  <c r="H28" i="76"/>
  <c r="G21" i="76"/>
  <c r="I21" i="76"/>
  <c r="I22" i="76"/>
  <c r="I23" i="76"/>
  <c r="I24" i="76"/>
  <c r="I25" i="76"/>
  <c r="I26" i="76"/>
  <c r="I27" i="76"/>
  <c r="G28" i="76"/>
  <c r="I28" i="76"/>
  <c r="A21" i="76"/>
  <c r="B21" i="76"/>
  <c r="C21" i="76"/>
  <c r="D21" i="76"/>
  <c r="E21" i="76"/>
  <c r="B22" i="76"/>
  <c r="C22" i="76"/>
  <c r="D22" i="76"/>
  <c r="E22" i="76"/>
  <c r="A23" i="76"/>
  <c r="B23" i="76"/>
  <c r="C23" i="76"/>
  <c r="D23" i="76"/>
  <c r="E23" i="76"/>
  <c r="A24" i="76"/>
  <c r="B24" i="76"/>
  <c r="C24" i="76"/>
  <c r="D24" i="76"/>
  <c r="E24" i="76"/>
  <c r="A25" i="76"/>
  <c r="B25" i="76"/>
  <c r="C25" i="76"/>
  <c r="D25" i="76"/>
  <c r="E25" i="76"/>
  <c r="A26" i="76"/>
  <c r="B26" i="76"/>
  <c r="C26" i="76"/>
  <c r="D26" i="76"/>
  <c r="E26" i="76"/>
  <c r="A27" i="76"/>
  <c r="B27" i="76"/>
  <c r="C27" i="76"/>
  <c r="D27" i="76"/>
  <c r="E27" i="76"/>
  <c r="A28" i="76"/>
  <c r="B28" i="76"/>
  <c r="C28" i="76"/>
  <c r="D28" i="76"/>
  <c r="E28" i="76"/>
  <c r="A29" i="76"/>
  <c r="B29" i="76"/>
  <c r="C29" i="76"/>
  <c r="D29" i="76"/>
  <c r="E29" i="76"/>
  <c r="K135" i="39"/>
  <c r="I130" i="39"/>
  <c r="J130" i="39"/>
  <c r="K131" i="39"/>
  <c r="K132" i="39"/>
  <c r="K133" i="39"/>
  <c r="K134" i="39"/>
  <c r="AE1902" i="1"/>
  <c r="AD1900" i="1"/>
  <c r="AD1899" i="1"/>
  <c r="AD1898" i="1"/>
  <c r="AD1897" i="1"/>
  <c r="AD1896" i="1"/>
  <c r="AD1895" i="1"/>
  <c r="G14" i="81"/>
  <c r="G16" i="81"/>
  <c r="I16" i="81" s="1"/>
  <c r="G18" i="81"/>
  <c r="C1" i="81"/>
  <c r="H18" i="81"/>
  <c r="I17" i="81"/>
  <c r="H17" i="81"/>
  <c r="H16" i="81"/>
  <c r="I15" i="81"/>
  <c r="H15" i="81"/>
  <c r="H14" i="81"/>
  <c r="I13" i="81"/>
  <c r="H13" i="81"/>
  <c r="A43" i="43"/>
  <c r="B43" i="43"/>
  <c r="G43" i="43"/>
  <c r="A44" i="43"/>
  <c r="B44" i="43"/>
  <c r="C44" i="43"/>
  <c r="D44" i="43"/>
  <c r="E44" i="43"/>
  <c r="F44" i="43"/>
  <c r="I44" i="43"/>
  <c r="A45" i="43"/>
  <c r="B45" i="43"/>
  <c r="C45" i="43"/>
  <c r="D45" i="43"/>
  <c r="E45" i="43"/>
  <c r="F45" i="43"/>
  <c r="I45" i="43"/>
  <c r="A46" i="43"/>
  <c r="B46" i="43"/>
  <c r="C46" i="43"/>
  <c r="D46" i="43"/>
  <c r="E46" i="43"/>
  <c r="F46" i="43"/>
  <c r="I46" i="43"/>
  <c r="A47" i="43"/>
  <c r="B47" i="43"/>
  <c r="C47" i="43"/>
  <c r="D47" i="43"/>
  <c r="E47" i="43"/>
  <c r="F47" i="43"/>
  <c r="I47" i="43"/>
  <c r="A48" i="43"/>
  <c r="B48" i="43"/>
  <c r="C48" i="43"/>
  <c r="D48" i="43"/>
  <c r="E48" i="43"/>
  <c r="F48" i="43"/>
  <c r="I48" i="43"/>
  <c r="A49" i="43"/>
  <c r="B49" i="43"/>
  <c r="C49" i="43"/>
  <c r="D49" i="43"/>
  <c r="E49" i="43"/>
  <c r="F49" i="43"/>
  <c r="I49" i="43"/>
  <c r="A50" i="43"/>
  <c r="B50" i="43"/>
  <c r="C50" i="43"/>
  <c r="D50" i="43"/>
  <c r="E50" i="43"/>
  <c r="F50" i="43"/>
  <c r="AD1942" i="1"/>
  <c r="AD1907" i="1"/>
  <c r="AE1947" i="1"/>
  <c r="AD1945" i="1"/>
  <c r="AD1944" i="1"/>
  <c r="AD1943" i="1"/>
  <c r="AD1941" i="1"/>
  <c r="AD1940" i="1"/>
  <c r="E6" i="80"/>
  <c r="E7" i="80"/>
  <c r="E8" i="80"/>
  <c r="E9" i="80"/>
  <c r="E10" i="80"/>
  <c r="E11" i="80"/>
  <c r="E12" i="80"/>
  <c r="E13" i="80"/>
  <c r="A5" i="80"/>
  <c r="B5" i="80"/>
  <c r="A6" i="80"/>
  <c r="B6" i="80"/>
  <c r="C6" i="80"/>
  <c r="D6" i="80"/>
  <c r="G6" i="80"/>
  <c r="H6" i="80"/>
  <c r="A7" i="80"/>
  <c r="B7" i="80"/>
  <c r="C7" i="80"/>
  <c r="D7" i="80"/>
  <c r="G7" i="80"/>
  <c r="H7" i="80"/>
  <c r="A8" i="80"/>
  <c r="B8" i="80"/>
  <c r="C8" i="80"/>
  <c r="D8" i="80"/>
  <c r="G8" i="80"/>
  <c r="H8" i="80"/>
  <c r="A9" i="80"/>
  <c r="B9" i="80"/>
  <c r="C9" i="80"/>
  <c r="D9" i="80"/>
  <c r="G9" i="80"/>
  <c r="H9" i="80"/>
  <c r="A10" i="80"/>
  <c r="B10" i="80"/>
  <c r="C10" i="80"/>
  <c r="D10" i="80"/>
  <c r="G10" i="80"/>
  <c r="H10" i="80"/>
  <c r="A11" i="80"/>
  <c r="B11" i="80"/>
  <c r="C11" i="80"/>
  <c r="D11" i="80"/>
  <c r="G11" i="80"/>
  <c r="H11" i="80"/>
  <c r="A12" i="80"/>
  <c r="B12" i="80"/>
  <c r="C12" i="80"/>
  <c r="D12" i="80"/>
  <c r="F12" i="80"/>
  <c r="G12" i="80"/>
  <c r="H12" i="80"/>
  <c r="A13" i="80"/>
  <c r="B13" i="80"/>
  <c r="C13" i="80"/>
  <c r="D13" i="80"/>
  <c r="G13" i="80"/>
  <c r="W1945" i="1"/>
  <c r="F11" i="80" s="1"/>
  <c r="W1944" i="1"/>
  <c r="F10" i="80" s="1"/>
  <c r="W1943" i="1"/>
  <c r="F9" i="80" s="1"/>
  <c r="W1941" i="1"/>
  <c r="F7" i="80" s="1"/>
  <c r="W1942" i="1"/>
  <c r="F8" i="80" s="1"/>
  <c r="W1940" i="1"/>
  <c r="F6" i="80" s="1"/>
  <c r="AD1902" i="1" l="1"/>
  <c r="AF1902" i="1" s="1"/>
  <c r="I18" i="81"/>
  <c r="H19" i="81"/>
  <c r="I14" i="81"/>
  <c r="AD1947" i="1"/>
  <c r="AF1947" i="1" s="1"/>
  <c r="I19" i="81" l="1"/>
  <c r="J19" i="81" s="1"/>
  <c r="A2" i="81" s="1"/>
  <c r="AC2187" i="1"/>
  <c r="A7" i="78" l="1"/>
  <c r="B7" i="78"/>
  <c r="C7" i="78"/>
  <c r="D7" i="78"/>
  <c r="E7" i="78"/>
  <c r="G7" i="78"/>
  <c r="A8" i="78"/>
  <c r="B8" i="78"/>
  <c r="C8" i="78"/>
  <c r="D8" i="78"/>
  <c r="A9" i="78"/>
  <c r="B9" i="78"/>
  <c r="C9" i="78"/>
  <c r="D9" i="78"/>
  <c r="A10" i="78"/>
  <c r="B10" i="78"/>
  <c r="C10" i="78"/>
  <c r="D10" i="78"/>
  <c r="A11" i="78"/>
  <c r="B11" i="78"/>
  <c r="C11" i="78"/>
  <c r="D11" i="78"/>
  <c r="F11" i="78"/>
  <c r="G11" i="78"/>
  <c r="A12" i="78"/>
  <c r="B12" i="78"/>
  <c r="C12" i="78"/>
  <c r="D12" i="78"/>
  <c r="F12" i="78"/>
  <c r="G12" i="78"/>
  <c r="A13" i="78"/>
  <c r="B13" i="78"/>
  <c r="C13" i="78"/>
  <c r="D13" i="78"/>
  <c r="F13" i="78"/>
  <c r="G13" i="78"/>
  <c r="A14" i="78"/>
  <c r="B14" i="78"/>
  <c r="C14" i="78"/>
  <c r="D14" i="78"/>
  <c r="E14" i="78"/>
  <c r="F14" i="78"/>
  <c r="G14" i="78"/>
  <c r="A15" i="78"/>
  <c r="B15" i="78"/>
  <c r="C15" i="78"/>
  <c r="D15" i="78"/>
  <c r="F15" i="78"/>
  <c r="R36" i="79" l="1"/>
  <c r="B3" i="79"/>
  <c r="H8" i="79"/>
  <c r="I8" i="79"/>
  <c r="J8" i="79"/>
  <c r="K8" i="79"/>
  <c r="L8" i="79"/>
  <c r="M8" i="79"/>
  <c r="N8" i="79"/>
  <c r="O8" i="79"/>
  <c r="P8" i="79"/>
  <c r="Q8" i="79"/>
  <c r="R8" i="79"/>
  <c r="S8" i="79"/>
  <c r="T8" i="79"/>
  <c r="U8" i="79"/>
  <c r="V8" i="79"/>
  <c r="W8" i="79"/>
  <c r="X8" i="79"/>
  <c r="Y8" i="79"/>
  <c r="Z8" i="79"/>
  <c r="A9" i="79"/>
  <c r="B9" i="79"/>
  <c r="C9" i="79"/>
  <c r="D9" i="79"/>
  <c r="E9" i="79"/>
  <c r="F9" i="79"/>
  <c r="G9" i="79"/>
  <c r="H9" i="79"/>
  <c r="I9" i="79"/>
  <c r="J9" i="79"/>
  <c r="K9" i="79"/>
  <c r="L9" i="79"/>
  <c r="M9" i="79"/>
  <c r="N9" i="79"/>
  <c r="O9" i="79"/>
  <c r="P9" i="79"/>
  <c r="Q9" i="79"/>
  <c r="R9" i="79"/>
  <c r="S9" i="79"/>
  <c r="T9" i="79"/>
  <c r="U9" i="79"/>
  <c r="V9" i="79"/>
  <c r="W9" i="79"/>
  <c r="X9" i="79"/>
  <c r="Y9" i="79"/>
  <c r="Z9" i="79"/>
  <c r="A10" i="79"/>
  <c r="B10" i="79"/>
  <c r="C10" i="79"/>
  <c r="D10" i="79"/>
  <c r="E10" i="79"/>
  <c r="F10" i="79"/>
  <c r="G10" i="79"/>
  <c r="H10" i="79"/>
  <c r="I10" i="79"/>
  <c r="J10" i="79"/>
  <c r="K10" i="79"/>
  <c r="L10" i="79"/>
  <c r="M10" i="79"/>
  <c r="N10" i="79"/>
  <c r="O10" i="79"/>
  <c r="P10" i="79"/>
  <c r="Q10" i="79"/>
  <c r="R10" i="79"/>
  <c r="S10" i="79"/>
  <c r="T10" i="79"/>
  <c r="U10" i="79"/>
  <c r="V10" i="79"/>
  <c r="W10" i="79"/>
  <c r="X10" i="79"/>
  <c r="Y10" i="79"/>
  <c r="Z10" i="79"/>
  <c r="A12" i="79"/>
  <c r="B12" i="79"/>
  <c r="C12" i="79"/>
  <c r="D12" i="79"/>
  <c r="E12" i="79"/>
  <c r="F12" i="79"/>
  <c r="G12" i="79"/>
  <c r="H12" i="79"/>
  <c r="I12" i="79"/>
  <c r="J12" i="79"/>
  <c r="K12" i="79"/>
  <c r="L12" i="79"/>
  <c r="M12" i="79"/>
  <c r="N12" i="79"/>
  <c r="O12" i="79"/>
  <c r="P12" i="79"/>
  <c r="Q12" i="79"/>
  <c r="R12" i="79"/>
  <c r="S12" i="79"/>
  <c r="T12" i="79"/>
  <c r="U12" i="79"/>
  <c r="V12" i="79"/>
  <c r="W12" i="79"/>
  <c r="X12" i="79"/>
  <c r="Y12" i="79"/>
  <c r="Z12" i="79"/>
  <c r="A13" i="79"/>
  <c r="B13" i="79"/>
  <c r="C13" i="79"/>
  <c r="D13" i="79"/>
  <c r="E13" i="79"/>
  <c r="F13" i="79"/>
  <c r="G13" i="79"/>
  <c r="I13" i="79"/>
  <c r="J13" i="79"/>
  <c r="K13" i="79"/>
  <c r="L13" i="79"/>
  <c r="O13" i="79"/>
  <c r="Q13" i="79"/>
  <c r="T13" i="79"/>
  <c r="W13" i="79"/>
  <c r="Z13" i="79"/>
  <c r="A14" i="79"/>
  <c r="B14" i="79"/>
  <c r="C14" i="79"/>
  <c r="D14" i="79"/>
  <c r="E14" i="79"/>
  <c r="F14" i="79"/>
  <c r="G14" i="79"/>
  <c r="I14" i="79"/>
  <c r="J14" i="79"/>
  <c r="K14" i="79"/>
  <c r="L14" i="79"/>
  <c r="O14" i="79"/>
  <c r="Q14" i="79"/>
  <c r="T14" i="79"/>
  <c r="W14" i="79"/>
  <c r="Z14" i="79"/>
  <c r="A15" i="79"/>
  <c r="B15" i="79"/>
  <c r="C15" i="79"/>
  <c r="D15" i="79"/>
  <c r="E15" i="79"/>
  <c r="F15" i="79"/>
  <c r="G15" i="79"/>
  <c r="I15" i="79"/>
  <c r="J15" i="79"/>
  <c r="K15" i="79"/>
  <c r="L15" i="79"/>
  <c r="O15" i="79"/>
  <c r="Q15" i="79"/>
  <c r="T15" i="79"/>
  <c r="W15" i="79"/>
  <c r="Z15" i="79"/>
  <c r="A16" i="79"/>
  <c r="B16" i="79"/>
  <c r="C16" i="79"/>
  <c r="D16" i="79"/>
  <c r="E16" i="79"/>
  <c r="F16" i="79"/>
  <c r="G16" i="79"/>
  <c r="I16" i="79"/>
  <c r="J16" i="79"/>
  <c r="K16" i="79"/>
  <c r="L16" i="79"/>
  <c r="O16" i="79"/>
  <c r="Q16" i="79"/>
  <c r="W16" i="79"/>
  <c r="Z16" i="79"/>
  <c r="A17" i="79"/>
  <c r="B17" i="79"/>
  <c r="C17" i="79"/>
  <c r="D17" i="79"/>
  <c r="E17" i="79"/>
  <c r="F17" i="79"/>
  <c r="G17" i="79"/>
  <c r="I17" i="79"/>
  <c r="J17" i="79"/>
  <c r="K17" i="79"/>
  <c r="L17" i="79"/>
  <c r="O17" i="79"/>
  <c r="Q17" i="79"/>
  <c r="T17" i="79"/>
  <c r="W17" i="79"/>
  <c r="Z17" i="79"/>
  <c r="A18" i="79"/>
  <c r="B18" i="79"/>
  <c r="C18" i="79"/>
  <c r="D18" i="79"/>
  <c r="E18" i="79"/>
  <c r="F18" i="79"/>
  <c r="I18" i="79"/>
  <c r="J18" i="79"/>
  <c r="K18" i="79"/>
  <c r="L18" i="79"/>
  <c r="O18" i="79"/>
  <c r="Q18" i="79"/>
  <c r="T18" i="79"/>
  <c r="W18" i="79"/>
  <c r="Z18" i="79"/>
  <c r="A19" i="79"/>
  <c r="B19" i="79"/>
  <c r="C19" i="79"/>
  <c r="D19" i="79"/>
  <c r="E19" i="79"/>
  <c r="F19" i="79"/>
  <c r="G19" i="79"/>
  <c r="H19" i="79"/>
  <c r="I19" i="79"/>
  <c r="J19" i="79"/>
  <c r="K19" i="79"/>
  <c r="L19" i="79"/>
  <c r="M19" i="79"/>
  <c r="N19" i="79"/>
  <c r="O19" i="79"/>
  <c r="P19" i="79"/>
  <c r="Q19" i="79"/>
  <c r="R19" i="79"/>
  <c r="S19" i="79"/>
  <c r="T19" i="79"/>
  <c r="U19" i="79"/>
  <c r="V19" i="79"/>
  <c r="W19" i="79"/>
  <c r="X19" i="79"/>
  <c r="Y19" i="79"/>
  <c r="Z19" i="79"/>
  <c r="A20" i="79"/>
  <c r="B20" i="79"/>
  <c r="C20" i="79"/>
  <c r="D20" i="79"/>
  <c r="E20" i="79"/>
  <c r="F20" i="79"/>
  <c r="G20" i="79"/>
  <c r="H20" i="79"/>
  <c r="I20" i="79"/>
  <c r="J20" i="79"/>
  <c r="K20" i="79"/>
  <c r="L20" i="79"/>
  <c r="M20" i="79"/>
  <c r="O20" i="79"/>
  <c r="A21" i="79"/>
  <c r="B21" i="79"/>
  <c r="C21" i="79"/>
  <c r="D21" i="79"/>
  <c r="E21" i="79"/>
  <c r="F21" i="79"/>
  <c r="G21" i="79"/>
  <c r="H21" i="79"/>
  <c r="I21" i="79"/>
  <c r="J21" i="79"/>
  <c r="K21" i="79"/>
  <c r="L21" i="79"/>
  <c r="M21" i="79"/>
  <c r="N21" i="79"/>
  <c r="O21" i="79"/>
  <c r="P21" i="79"/>
  <c r="Q21" i="79"/>
  <c r="R21" i="79"/>
  <c r="S21" i="79"/>
  <c r="T21" i="79"/>
  <c r="U21" i="79"/>
  <c r="V21" i="79"/>
  <c r="W21" i="79"/>
  <c r="X21" i="79"/>
  <c r="Y21" i="79"/>
  <c r="Z21" i="79"/>
  <c r="A22" i="79"/>
  <c r="B22" i="79"/>
  <c r="C22" i="79"/>
  <c r="D22" i="79"/>
  <c r="E22" i="79"/>
  <c r="F22" i="79"/>
  <c r="G22" i="79"/>
  <c r="H22" i="79"/>
  <c r="I22" i="79"/>
  <c r="J22" i="79"/>
  <c r="K22" i="79"/>
  <c r="L22" i="79"/>
  <c r="M22" i="79"/>
  <c r="N22" i="79"/>
  <c r="O22" i="79"/>
  <c r="P22" i="79"/>
  <c r="Q22" i="79"/>
  <c r="R22" i="79"/>
  <c r="S22" i="79"/>
  <c r="T22" i="79"/>
  <c r="U22" i="79"/>
  <c r="V22" i="79"/>
  <c r="W22" i="79"/>
  <c r="X22" i="79"/>
  <c r="Y22" i="79"/>
  <c r="Z22" i="79"/>
  <c r="A23" i="79"/>
  <c r="B23" i="79"/>
  <c r="C23" i="79"/>
  <c r="D23" i="79"/>
  <c r="E23" i="79"/>
  <c r="F23" i="79"/>
  <c r="G23" i="79"/>
  <c r="H23" i="79"/>
  <c r="I23" i="79"/>
  <c r="J23" i="79"/>
  <c r="K23" i="79"/>
  <c r="L23" i="79"/>
  <c r="M23" i="79"/>
  <c r="N23" i="79"/>
  <c r="O23" i="79"/>
  <c r="P23" i="79"/>
  <c r="Q23" i="79"/>
  <c r="R23" i="79"/>
  <c r="S23" i="79"/>
  <c r="T23" i="79"/>
  <c r="U23" i="79"/>
  <c r="V23" i="79"/>
  <c r="W23" i="79"/>
  <c r="X23" i="79"/>
  <c r="Y23" i="79"/>
  <c r="Z23" i="79"/>
  <c r="A24" i="79"/>
  <c r="B24" i="79"/>
  <c r="C24" i="79"/>
  <c r="D24" i="79"/>
  <c r="E24" i="79"/>
  <c r="F24" i="79"/>
  <c r="G24" i="79"/>
  <c r="H24" i="79"/>
  <c r="I24" i="79"/>
  <c r="J24" i="79"/>
  <c r="K24" i="79"/>
  <c r="L24" i="79"/>
  <c r="M24" i="79"/>
  <c r="N24" i="79"/>
  <c r="O24" i="79"/>
  <c r="P24" i="79"/>
  <c r="Q24" i="79"/>
  <c r="R24" i="79"/>
  <c r="S24" i="79"/>
  <c r="T24" i="79"/>
  <c r="U24" i="79"/>
  <c r="V24" i="79"/>
  <c r="W24" i="79"/>
  <c r="X24" i="79"/>
  <c r="Y24" i="79"/>
  <c r="Z24" i="79"/>
  <c r="A25" i="79"/>
  <c r="B25" i="79"/>
  <c r="C25" i="79"/>
  <c r="D25" i="79"/>
  <c r="E25" i="79"/>
  <c r="F25" i="79"/>
  <c r="G25" i="79"/>
  <c r="I25" i="79"/>
  <c r="J25" i="79"/>
  <c r="K25" i="79"/>
  <c r="L25" i="79"/>
  <c r="O25" i="79"/>
  <c r="Q25" i="79"/>
  <c r="T25" i="79"/>
  <c r="W25" i="79"/>
  <c r="Z25" i="79"/>
  <c r="A26" i="79"/>
  <c r="B26" i="79"/>
  <c r="C26" i="79"/>
  <c r="D26" i="79"/>
  <c r="E26" i="79"/>
  <c r="F26" i="79"/>
  <c r="I26" i="79"/>
  <c r="J26" i="79"/>
  <c r="K26" i="79"/>
  <c r="L26" i="79"/>
  <c r="O26" i="79"/>
  <c r="Q26" i="79"/>
  <c r="T26" i="79"/>
  <c r="W26" i="79"/>
  <c r="Z26" i="79"/>
  <c r="A27" i="79"/>
  <c r="B27" i="79"/>
  <c r="C27" i="79"/>
  <c r="D27" i="79"/>
  <c r="E27" i="79"/>
  <c r="F27" i="79"/>
  <c r="G27" i="79"/>
  <c r="I27" i="79"/>
  <c r="J27" i="79"/>
  <c r="K27" i="79"/>
  <c r="L27" i="79"/>
  <c r="O27" i="79"/>
  <c r="Q27" i="79"/>
  <c r="T27" i="79"/>
  <c r="W27" i="79"/>
  <c r="Z27" i="79"/>
  <c r="A28" i="79"/>
  <c r="B28" i="79"/>
  <c r="C28" i="79"/>
  <c r="D28" i="79"/>
  <c r="E28" i="79"/>
  <c r="F28" i="79"/>
  <c r="I28" i="79"/>
  <c r="J28" i="79"/>
  <c r="K28" i="79"/>
  <c r="L28" i="79"/>
  <c r="O28" i="79"/>
  <c r="Q28" i="79"/>
  <c r="T28" i="79"/>
  <c r="W28" i="79"/>
  <c r="Z28" i="79"/>
  <c r="A29" i="79"/>
  <c r="B29" i="79"/>
  <c r="C29" i="79"/>
  <c r="D29" i="79"/>
  <c r="E29" i="79"/>
  <c r="F29" i="79"/>
  <c r="G29" i="79"/>
  <c r="I29" i="79"/>
  <c r="J29" i="79"/>
  <c r="K29" i="79"/>
  <c r="L29" i="79"/>
  <c r="O29" i="79"/>
  <c r="Q29" i="79"/>
  <c r="T29" i="79"/>
  <c r="W29" i="79"/>
  <c r="Z29" i="79"/>
  <c r="A30" i="79"/>
  <c r="B30" i="79"/>
  <c r="C30" i="79"/>
  <c r="D30" i="79"/>
  <c r="E30" i="79"/>
  <c r="F30" i="79"/>
  <c r="I30" i="79"/>
  <c r="J30" i="79"/>
  <c r="K30" i="79"/>
  <c r="L30" i="79"/>
  <c r="O30" i="79"/>
  <c r="Q30" i="79"/>
  <c r="T30" i="79"/>
  <c r="W30" i="79"/>
  <c r="Z30" i="79"/>
  <c r="A31" i="79"/>
  <c r="B31" i="79"/>
  <c r="C31" i="79"/>
  <c r="D31" i="79"/>
  <c r="E31" i="79"/>
  <c r="F31" i="79"/>
  <c r="G31" i="79"/>
  <c r="H31" i="79"/>
  <c r="I31" i="79"/>
  <c r="J31" i="79"/>
  <c r="K31" i="79"/>
  <c r="L31" i="79"/>
  <c r="M31" i="79"/>
  <c r="N31" i="79"/>
  <c r="O31" i="79"/>
  <c r="P31" i="79"/>
  <c r="Q31" i="79"/>
  <c r="R31" i="79"/>
  <c r="S31" i="79"/>
  <c r="T31" i="79"/>
  <c r="U31" i="79"/>
  <c r="V31" i="79"/>
  <c r="W31" i="79"/>
  <c r="X31" i="79"/>
  <c r="Y31" i="79"/>
  <c r="Z31" i="79"/>
  <c r="A32" i="79"/>
  <c r="B32" i="79"/>
  <c r="C32" i="79"/>
  <c r="D32" i="79"/>
  <c r="E32" i="79"/>
  <c r="F32" i="79"/>
  <c r="G32" i="79"/>
  <c r="H32" i="79"/>
  <c r="I32" i="79"/>
  <c r="J32" i="79"/>
  <c r="K32" i="79"/>
  <c r="L32" i="79"/>
  <c r="M32" i="79"/>
  <c r="O32" i="79"/>
  <c r="A33" i="79"/>
  <c r="B33" i="79"/>
  <c r="C33" i="79"/>
  <c r="D33" i="79"/>
  <c r="E33" i="79"/>
  <c r="F33" i="79"/>
  <c r="G33" i="79"/>
  <c r="H33" i="79"/>
  <c r="I33" i="79"/>
  <c r="J33" i="79"/>
  <c r="K33" i="79"/>
  <c r="L33" i="79"/>
  <c r="M33" i="79"/>
  <c r="N33" i="79"/>
  <c r="O33" i="79"/>
  <c r="P33" i="79"/>
  <c r="Q33" i="79"/>
  <c r="R33" i="79"/>
  <c r="S33" i="79"/>
  <c r="T33" i="79"/>
  <c r="U33" i="79"/>
  <c r="V33" i="79"/>
  <c r="W33" i="79"/>
  <c r="X33" i="79"/>
  <c r="Y33" i="79"/>
  <c r="Z33" i="79"/>
  <c r="A34" i="79"/>
  <c r="B34" i="79"/>
  <c r="C34" i="79"/>
  <c r="D34" i="79"/>
  <c r="E34" i="79"/>
  <c r="F34" i="79"/>
  <c r="G34" i="79"/>
  <c r="H34" i="79"/>
  <c r="I34" i="79"/>
  <c r="J34" i="79"/>
  <c r="K34" i="79"/>
  <c r="L34" i="79"/>
  <c r="M34" i="79"/>
  <c r="N34" i="79"/>
  <c r="O34" i="79"/>
  <c r="P34" i="79"/>
  <c r="Q34" i="79"/>
  <c r="R34" i="79"/>
  <c r="S34" i="79"/>
  <c r="T34" i="79"/>
  <c r="U34" i="79"/>
  <c r="V34" i="79"/>
  <c r="W34" i="79"/>
  <c r="X34" i="79"/>
  <c r="Y34" i="79"/>
  <c r="Z34" i="79"/>
  <c r="A35" i="79"/>
  <c r="B35" i="79"/>
  <c r="C35" i="79"/>
  <c r="D35" i="79"/>
  <c r="E35" i="79"/>
  <c r="F35" i="79"/>
  <c r="G35" i="79"/>
  <c r="H35" i="79"/>
  <c r="I35" i="79"/>
  <c r="J35" i="79"/>
  <c r="K35" i="79"/>
  <c r="L35" i="79"/>
  <c r="M35" i="79"/>
  <c r="N35" i="79"/>
  <c r="O35" i="79"/>
  <c r="P35" i="79"/>
  <c r="Q35" i="79"/>
  <c r="R35" i="79"/>
  <c r="S35" i="79"/>
  <c r="T35" i="79"/>
  <c r="U35" i="79"/>
  <c r="V35" i="79"/>
  <c r="W35" i="79"/>
  <c r="X35" i="79"/>
  <c r="Y35" i="79"/>
  <c r="Z35" i="79"/>
  <c r="A36" i="79"/>
  <c r="B36" i="79"/>
  <c r="C36" i="79"/>
  <c r="D36" i="79"/>
  <c r="E36" i="79"/>
  <c r="F36" i="79"/>
  <c r="G36" i="79"/>
  <c r="H36" i="79"/>
  <c r="I36" i="79"/>
  <c r="J36" i="79"/>
  <c r="K36" i="79"/>
  <c r="L36" i="79"/>
  <c r="M36" i="79"/>
  <c r="N36" i="79"/>
  <c r="O36" i="79"/>
  <c r="P36" i="79"/>
  <c r="Q36" i="79"/>
  <c r="S36" i="79"/>
  <c r="T36" i="79"/>
  <c r="U36" i="79"/>
  <c r="V36" i="79"/>
  <c r="W36" i="79"/>
  <c r="X36" i="79"/>
  <c r="Y36" i="79"/>
  <c r="Z36" i="79"/>
  <c r="A37" i="79"/>
  <c r="B37" i="79"/>
  <c r="C37" i="79"/>
  <c r="D37" i="79"/>
  <c r="E37" i="79"/>
  <c r="F37" i="79"/>
  <c r="G37" i="79"/>
  <c r="I37" i="79"/>
  <c r="J37" i="79"/>
  <c r="K37" i="79"/>
  <c r="L37" i="79"/>
  <c r="O37" i="79"/>
  <c r="Q37" i="79"/>
  <c r="T37" i="79"/>
  <c r="W37" i="79"/>
  <c r="Z37" i="79"/>
  <c r="A38" i="79"/>
  <c r="B38" i="79"/>
  <c r="C38" i="79"/>
  <c r="D38" i="79"/>
  <c r="E38" i="79"/>
  <c r="F38" i="79"/>
  <c r="I38" i="79"/>
  <c r="J38" i="79"/>
  <c r="K38" i="79"/>
  <c r="L38" i="79"/>
  <c r="O38" i="79"/>
  <c r="Q38" i="79"/>
  <c r="T38" i="79"/>
  <c r="W38" i="79"/>
  <c r="Z38" i="79"/>
  <c r="A39" i="79"/>
  <c r="B39" i="79"/>
  <c r="C39" i="79"/>
  <c r="D39" i="79"/>
  <c r="E39" i="79"/>
  <c r="F39" i="79"/>
  <c r="G39" i="79"/>
  <c r="I39" i="79"/>
  <c r="J39" i="79"/>
  <c r="K39" i="79"/>
  <c r="L39" i="79"/>
  <c r="O39" i="79"/>
  <c r="Q39" i="79"/>
  <c r="T39" i="79"/>
  <c r="W39" i="79"/>
  <c r="Z39" i="79"/>
  <c r="A40" i="79"/>
  <c r="B40" i="79"/>
  <c r="C40" i="79"/>
  <c r="D40" i="79"/>
  <c r="E40" i="79"/>
  <c r="F40" i="79"/>
  <c r="I40" i="79"/>
  <c r="J40" i="79"/>
  <c r="K40" i="79"/>
  <c r="L40" i="79"/>
  <c r="O40" i="79"/>
  <c r="Q40" i="79"/>
  <c r="T40" i="79"/>
  <c r="W40" i="79"/>
  <c r="Z40" i="79"/>
  <c r="A41" i="79"/>
  <c r="B41" i="79"/>
  <c r="C41" i="79"/>
  <c r="D41" i="79"/>
  <c r="E41" i="79"/>
  <c r="F41" i="79"/>
  <c r="G41" i="79"/>
  <c r="I41" i="79"/>
  <c r="J41" i="79"/>
  <c r="K41" i="79"/>
  <c r="L41" i="79"/>
  <c r="O41" i="79"/>
  <c r="Q41" i="79"/>
  <c r="T41" i="79"/>
  <c r="W41" i="79"/>
  <c r="Z41" i="79"/>
  <c r="A42" i="79"/>
  <c r="B42" i="79"/>
  <c r="C42" i="79"/>
  <c r="D42" i="79"/>
  <c r="E42" i="79"/>
  <c r="F42" i="79"/>
  <c r="I42" i="79"/>
  <c r="J42" i="79"/>
  <c r="K42" i="79"/>
  <c r="L42" i="79"/>
  <c r="O42" i="79"/>
  <c r="Q42" i="79"/>
  <c r="T42" i="79"/>
  <c r="W42" i="79"/>
  <c r="Z42" i="79"/>
  <c r="A43" i="79"/>
  <c r="B43" i="79"/>
  <c r="C43" i="79"/>
  <c r="D43" i="79"/>
  <c r="E43" i="79"/>
  <c r="F43" i="79"/>
  <c r="G43" i="79"/>
  <c r="H43" i="79"/>
  <c r="I43" i="79"/>
  <c r="J43" i="79"/>
  <c r="K43" i="79"/>
  <c r="L43" i="79"/>
  <c r="M43" i="79"/>
  <c r="N43" i="79"/>
  <c r="O43" i="79"/>
  <c r="P43" i="79"/>
  <c r="Q43" i="79"/>
  <c r="R43" i="79"/>
  <c r="S43" i="79"/>
  <c r="T43" i="79"/>
  <c r="U43" i="79"/>
  <c r="V43" i="79"/>
  <c r="W43" i="79"/>
  <c r="X43" i="79"/>
  <c r="Y43" i="79"/>
  <c r="Z43" i="79"/>
  <c r="A44" i="79"/>
  <c r="B44" i="79"/>
  <c r="C44" i="79"/>
  <c r="D44" i="79"/>
  <c r="E44" i="79"/>
  <c r="F44" i="79"/>
  <c r="G44" i="79"/>
  <c r="H44" i="79"/>
  <c r="I44" i="79"/>
  <c r="J44" i="79"/>
  <c r="K44" i="79"/>
  <c r="L44" i="79"/>
  <c r="M44" i="79"/>
  <c r="O44" i="79"/>
  <c r="A45" i="79"/>
  <c r="B45" i="79"/>
  <c r="C45" i="79"/>
  <c r="D45" i="79"/>
  <c r="E45" i="79"/>
  <c r="F45" i="79"/>
  <c r="G45" i="79"/>
  <c r="H45" i="79"/>
  <c r="I45" i="79"/>
  <c r="J45" i="79"/>
  <c r="K45" i="79"/>
  <c r="L45" i="79"/>
  <c r="M45" i="79"/>
  <c r="N45" i="79"/>
  <c r="O45" i="79"/>
  <c r="P45" i="79"/>
  <c r="Q45" i="79"/>
  <c r="R45" i="79"/>
  <c r="S45" i="79"/>
  <c r="T45" i="79"/>
  <c r="U45" i="79"/>
  <c r="V45" i="79"/>
  <c r="W45" i="79"/>
  <c r="X45" i="79"/>
  <c r="Y45" i="79"/>
  <c r="Z45" i="79"/>
  <c r="A46" i="79"/>
  <c r="B46" i="79"/>
  <c r="C46" i="79"/>
  <c r="D46" i="79"/>
  <c r="E46" i="79"/>
  <c r="F46" i="79"/>
  <c r="G46" i="79"/>
  <c r="H46" i="79"/>
  <c r="I46" i="79"/>
  <c r="J46" i="79"/>
  <c r="K46" i="79"/>
  <c r="L46" i="79"/>
  <c r="M46" i="79"/>
  <c r="N46" i="79"/>
  <c r="O46" i="79"/>
  <c r="P46" i="79"/>
  <c r="Q46" i="79"/>
  <c r="R46" i="79"/>
  <c r="S46" i="79"/>
  <c r="T46" i="79"/>
  <c r="U46" i="79"/>
  <c r="V46" i="79"/>
  <c r="W46" i="79"/>
  <c r="X46" i="79"/>
  <c r="Y46" i="79"/>
  <c r="Z46" i="79"/>
  <c r="A47" i="79"/>
  <c r="B47" i="79"/>
  <c r="C47" i="79"/>
  <c r="D47" i="79"/>
  <c r="E47" i="79"/>
  <c r="F47" i="79"/>
  <c r="G47" i="79"/>
  <c r="H47" i="79"/>
  <c r="I47" i="79"/>
  <c r="J47" i="79"/>
  <c r="K47" i="79"/>
  <c r="L47" i="79"/>
  <c r="M47" i="79"/>
  <c r="N47" i="79"/>
  <c r="O47" i="79"/>
  <c r="P47" i="79"/>
  <c r="Q47" i="79"/>
  <c r="R47" i="79"/>
  <c r="S47" i="79"/>
  <c r="T47" i="79"/>
  <c r="U47" i="79"/>
  <c r="V47" i="79"/>
  <c r="W47" i="79"/>
  <c r="X47" i="79"/>
  <c r="Y47" i="79"/>
  <c r="Z47" i="79"/>
  <c r="B48" i="79"/>
  <c r="X48" i="79"/>
  <c r="Y48" i="79"/>
  <c r="Z48" i="79"/>
  <c r="J45" i="1"/>
  <c r="A48" i="79" s="1"/>
  <c r="B8" i="1"/>
  <c r="F8" i="1"/>
  <c r="R11" i="70"/>
  <c r="B8" i="79" l="1"/>
  <c r="A4" i="39"/>
  <c r="A197" i="39"/>
  <c r="A196" i="39"/>
  <c r="A91" i="39" l="1"/>
  <c r="B91" i="39"/>
  <c r="I91" i="39"/>
  <c r="A92" i="39"/>
  <c r="B92" i="39"/>
  <c r="C92" i="39"/>
  <c r="D92" i="39"/>
  <c r="E92" i="39"/>
  <c r="F92" i="39"/>
  <c r="G92" i="39"/>
  <c r="H92" i="39"/>
  <c r="J92" i="39"/>
  <c r="K92" i="39"/>
  <c r="A93" i="39"/>
  <c r="B93" i="39"/>
  <c r="C93" i="39"/>
  <c r="D93" i="39"/>
  <c r="E93" i="39"/>
  <c r="F93" i="39"/>
  <c r="G93" i="39"/>
  <c r="H93" i="39"/>
  <c r="J93" i="39"/>
  <c r="K93" i="39"/>
  <c r="A94" i="39"/>
  <c r="B94" i="39"/>
  <c r="C94" i="39"/>
  <c r="D94" i="39"/>
  <c r="E94" i="39"/>
  <c r="F94" i="39"/>
  <c r="G94" i="39"/>
  <c r="H94" i="39"/>
  <c r="J94" i="39"/>
  <c r="K94" i="39"/>
  <c r="A95" i="39"/>
  <c r="B95" i="39"/>
  <c r="C95" i="39"/>
  <c r="D95" i="39"/>
  <c r="E95" i="39"/>
  <c r="G95" i="39"/>
  <c r="H95" i="39"/>
  <c r="J95" i="39"/>
  <c r="K95" i="39"/>
  <c r="A96" i="39"/>
  <c r="B96" i="39"/>
  <c r="C96" i="39"/>
  <c r="D96" i="39"/>
  <c r="E96" i="39"/>
  <c r="F96" i="39"/>
  <c r="G96" i="39"/>
  <c r="H96" i="39"/>
  <c r="J96" i="39"/>
  <c r="A98" i="39"/>
  <c r="B98" i="39"/>
  <c r="I98" i="39"/>
  <c r="A99" i="39"/>
  <c r="B99" i="39"/>
  <c r="C99" i="39"/>
  <c r="D99" i="39"/>
  <c r="E99" i="39"/>
  <c r="F99" i="39"/>
  <c r="G99" i="39"/>
  <c r="H99" i="39"/>
  <c r="K99" i="39"/>
  <c r="A100" i="39"/>
  <c r="B100" i="39"/>
  <c r="C100" i="39"/>
  <c r="D100" i="39"/>
  <c r="E100" i="39"/>
  <c r="G100" i="39"/>
  <c r="H100" i="39"/>
  <c r="K100" i="39"/>
  <c r="A101" i="39"/>
  <c r="B101" i="39"/>
  <c r="C101" i="39"/>
  <c r="D101" i="39"/>
  <c r="E101" i="39"/>
  <c r="F101" i="39"/>
  <c r="G101" i="39"/>
  <c r="H101" i="39"/>
  <c r="K101" i="39"/>
  <c r="A102" i="39"/>
  <c r="B102" i="39"/>
  <c r="D102" i="39"/>
  <c r="E102" i="39"/>
  <c r="G102" i="39"/>
  <c r="H102" i="39"/>
  <c r="K102" i="39"/>
  <c r="A103" i="39"/>
  <c r="B103" i="39"/>
  <c r="C103" i="39"/>
  <c r="D103" i="39"/>
  <c r="E103" i="39"/>
  <c r="F103" i="39"/>
  <c r="G103" i="39"/>
  <c r="H103" i="39"/>
  <c r="A105" i="39"/>
  <c r="B105" i="39"/>
  <c r="I105" i="39"/>
  <c r="A106" i="39"/>
  <c r="B106" i="39"/>
  <c r="C106" i="39"/>
  <c r="D106" i="39"/>
  <c r="E106" i="39"/>
  <c r="F106" i="39"/>
  <c r="H106" i="39"/>
  <c r="K106" i="39"/>
  <c r="A107" i="39"/>
  <c r="C107" i="39"/>
  <c r="D107" i="39"/>
  <c r="E107" i="39"/>
  <c r="H107" i="39"/>
  <c r="K107" i="39"/>
  <c r="A108" i="39"/>
  <c r="B108" i="39"/>
  <c r="C108" i="39"/>
  <c r="D108" i="39"/>
  <c r="E108" i="39"/>
  <c r="F108" i="39"/>
  <c r="H108" i="39"/>
  <c r="K108" i="39"/>
  <c r="A109" i="39"/>
  <c r="B109" i="39"/>
  <c r="C109" i="39"/>
  <c r="D109" i="39"/>
  <c r="E109" i="39"/>
  <c r="H109" i="39"/>
  <c r="K109" i="39"/>
  <c r="A110" i="39"/>
  <c r="B110" i="39"/>
  <c r="C110" i="39"/>
  <c r="D110" i="39"/>
  <c r="E110" i="39"/>
  <c r="F110" i="39"/>
  <c r="H110" i="39"/>
  <c r="A112" i="39"/>
  <c r="B112" i="39"/>
  <c r="H112" i="39"/>
  <c r="A113" i="39"/>
  <c r="B113" i="39"/>
  <c r="C113" i="39"/>
  <c r="D113" i="39"/>
  <c r="E113" i="39"/>
  <c r="F113" i="39"/>
  <c r="G113" i="39"/>
  <c r="H113" i="39"/>
  <c r="K113" i="39"/>
  <c r="A114" i="39"/>
  <c r="B114" i="39"/>
  <c r="C114" i="39"/>
  <c r="D114" i="39"/>
  <c r="E114" i="39"/>
  <c r="G114" i="39"/>
  <c r="H114" i="39"/>
  <c r="K114" i="39"/>
  <c r="A115" i="39"/>
  <c r="B115" i="39"/>
  <c r="C115" i="39"/>
  <c r="D115" i="39"/>
  <c r="E115" i="39"/>
  <c r="F115" i="39"/>
  <c r="G115" i="39"/>
  <c r="H115" i="39"/>
  <c r="K115" i="39"/>
  <c r="A116" i="39"/>
  <c r="B116" i="39"/>
  <c r="C116" i="39"/>
  <c r="D116" i="39"/>
  <c r="E116" i="39"/>
  <c r="G116" i="39"/>
  <c r="H116" i="39"/>
  <c r="K116" i="39"/>
  <c r="A117" i="39"/>
  <c r="B117" i="39"/>
  <c r="C117" i="39"/>
  <c r="D117" i="39"/>
  <c r="E117" i="39"/>
  <c r="F117" i="39"/>
  <c r="G117" i="39"/>
  <c r="H117" i="39"/>
  <c r="K117" i="39"/>
  <c r="A118" i="39"/>
  <c r="C118" i="39"/>
  <c r="E118" i="39"/>
  <c r="G118" i="39"/>
  <c r="H118" i="39"/>
  <c r="K118" i="39"/>
  <c r="A119" i="39"/>
  <c r="B119" i="39"/>
  <c r="C119" i="39"/>
  <c r="D119" i="39"/>
  <c r="E119" i="39"/>
  <c r="F119" i="39"/>
  <c r="G119" i="39"/>
  <c r="H119" i="39"/>
  <c r="I119" i="39"/>
  <c r="J119" i="39"/>
  <c r="K119" i="39"/>
  <c r="A120" i="39"/>
  <c r="B120" i="39"/>
  <c r="C120" i="39"/>
  <c r="D120" i="39"/>
  <c r="E120" i="39"/>
  <c r="F120" i="39"/>
  <c r="G120" i="39"/>
  <c r="H120" i="39"/>
  <c r="A122" i="39"/>
  <c r="B122" i="39"/>
  <c r="I122" i="39"/>
  <c r="A123" i="39"/>
  <c r="B123" i="39"/>
  <c r="C123" i="39"/>
  <c r="D123" i="39"/>
  <c r="E123" i="39"/>
  <c r="F123" i="39"/>
  <c r="H123" i="39"/>
  <c r="K123" i="39"/>
  <c r="A124" i="39"/>
  <c r="B124" i="39"/>
  <c r="C124" i="39"/>
  <c r="D124" i="39"/>
  <c r="E124" i="39"/>
  <c r="H124" i="39"/>
  <c r="K124" i="39"/>
  <c r="A125" i="39"/>
  <c r="B125" i="39"/>
  <c r="C125" i="39"/>
  <c r="D125" i="39"/>
  <c r="E125" i="39"/>
  <c r="F125" i="39"/>
  <c r="H125" i="39"/>
  <c r="K125" i="39"/>
  <c r="A126" i="39"/>
  <c r="B126" i="39"/>
  <c r="C126" i="39"/>
  <c r="D126" i="39"/>
  <c r="E126" i="39"/>
  <c r="H126" i="39"/>
  <c r="K126" i="39"/>
  <c r="A127" i="39"/>
  <c r="B127" i="39"/>
  <c r="C127" i="39"/>
  <c r="D127" i="39"/>
  <c r="E127" i="39"/>
  <c r="F127" i="39"/>
  <c r="H127" i="39"/>
  <c r="K127" i="39"/>
  <c r="A128" i="39"/>
  <c r="B128" i="39"/>
  <c r="C128" i="39"/>
  <c r="D128" i="39"/>
  <c r="E128" i="39"/>
  <c r="F128" i="39"/>
  <c r="H128" i="39"/>
  <c r="A130" i="39"/>
  <c r="B130" i="39"/>
  <c r="A131" i="39"/>
  <c r="B131" i="39"/>
  <c r="C131" i="39"/>
  <c r="D131" i="39"/>
  <c r="E131" i="39"/>
  <c r="F131" i="39"/>
  <c r="H131" i="39"/>
  <c r="A132" i="39"/>
  <c r="B132" i="39"/>
  <c r="C132" i="39"/>
  <c r="D132" i="39"/>
  <c r="E132" i="39"/>
  <c r="H132" i="39"/>
  <c r="A133" i="39"/>
  <c r="B133" i="39"/>
  <c r="C133" i="39"/>
  <c r="D133" i="39"/>
  <c r="E133" i="39"/>
  <c r="F133" i="39"/>
  <c r="H133" i="39"/>
  <c r="A134" i="39"/>
  <c r="B134" i="39"/>
  <c r="C134" i="39"/>
  <c r="D134" i="39"/>
  <c r="E134" i="39"/>
  <c r="H134" i="39"/>
  <c r="A135" i="39"/>
  <c r="B135" i="39"/>
  <c r="C135" i="39"/>
  <c r="D135" i="39"/>
  <c r="E135" i="39"/>
  <c r="F135" i="39"/>
  <c r="H135" i="39"/>
  <c r="A136" i="39"/>
  <c r="B136" i="39"/>
  <c r="C136" i="39"/>
  <c r="D136" i="39"/>
  <c r="E136" i="39"/>
  <c r="F136" i="39"/>
  <c r="H136" i="39"/>
  <c r="A137" i="39"/>
  <c r="B137" i="39"/>
  <c r="C137" i="39"/>
  <c r="D137" i="39"/>
  <c r="E137" i="39"/>
  <c r="F137" i="39"/>
  <c r="H137" i="39"/>
  <c r="I137" i="39"/>
  <c r="J137" i="39"/>
  <c r="K137" i="39"/>
  <c r="A138" i="39"/>
  <c r="B138" i="39"/>
  <c r="I138" i="39"/>
  <c r="A139" i="39"/>
  <c r="B139" i="39"/>
  <c r="C139" i="39"/>
  <c r="D139" i="39"/>
  <c r="E139" i="39"/>
  <c r="F139" i="39"/>
  <c r="H139" i="39"/>
  <c r="K139" i="39"/>
  <c r="A140" i="39"/>
  <c r="B140" i="39"/>
  <c r="C140" i="39"/>
  <c r="D140" i="39"/>
  <c r="E140" i="39"/>
  <c r="H140" i="39"/>
  <c r="K140" i="39"/>
  <c r="A141" i="39"/>
  <c r="B141" i="39"/>
  <c r="C141" i="39"/>
  <c r="D141" i="39"/>
  <c r="E141" i="39"/>
  <c r="F141" i="39"/>
  <c r="H141" i="39"/>
  <c r="K141" i="39"/>
  <c r="A142" i="39"/>
  <c r="B142" i="39"/>
  <c r="C142" i="39"/>
  <c r="D142" i="39"/>
  <c r="E142" i="39"/>
  <c r="H142" i="39"/>
  <c r="K142" i="39"/>
  <c r="A143" i="39"/>
  <c r="B143" i="39"/>
  <c r="C143" i="39"/>
  <c r="D143" i="39"/>
  <c r="E143" i="39"/>
  <c r="F143" i="39"/>
  <c r="H143" i="39"/>
  <c r="A145" i="39"/>
  <c r="B145" i="39"/>
  <c r="I145" i="39"/>
  <c r="A146" i="39"/>
  <c r="B146" i="39"/>
  <c r="C146" i="39"/>
  <c r="D146" i="39"/>
  <c r="E146" i="39"/>
  <c r="F146" i="39"/>
  <c r="H146" i="39"/>
  <c r="K146" i="39"/>
  <c r="A147" i="39"/>
  <c r="B147" i="39"/>
  <c r="C147" i="39"/>
  <c r="D147" i="39"/>
  <c r="E147" i="39"/>
  <c r="H147" i="39"/>
  <c r="K147" i="39"/>
  <c r="A148" i="39"/>
  <c r="B148" i="39"/>
  <c r="C148" i="39"/>
  <c r="D148" i="39"/>
  <c r="E148" i="39"/>
  <c r="F148" i="39"/>
  <c r="H148" i="39"/>
  <c r="K148" i="39"/>
  <c r="A149" i="39"/>
  <c r="B149" i="39"/>
  <c r="C149" i="39"/>
  <c r="D149" i="39"/>
  <c r="E149" i="39"/>
  <c r="H149" i="39"/>
  <c r="K149" i="39"/>
  <c r="A150" i="39"/>
  <c r="B150" i="39"/>
  <c r="C150" i="39"/>
  <c r="D150" i="39"/>
  <c r="F150" i="39"/>
  <c r="H150" i="39"/>
  <c r="K150" i="39"/>
  <c r="A151" i="39"/>
  <c r="B151" i="39"/>
  <c r="C151" i="39"/>
  <c r="D151" i="39"/>
  <c r="E151" i="39"/>
  <c r="H151" i="39"/>
  <c r="K151" i="39"/>
  <c r="A152" i="39"/>
  <c r="B152" i="39"/>
  <c r="C152" i="39"/>
  <c r="D152" i="39"/>
  <c r="E152" i="39"/>
  <c r="F152" i="39"/>
  <c r="H152" i="39"/>
  <c r="B729" i="66"/>
  <c r="B731" i="66"/>
  <c r="W1071" i="1" l="1"/>
  <c r="W1070" i="1"/>
  <c r="W1069" i="1"/>
  <c r="W1066" i="1"/>
  <c r="W1067" i="1"/>
  <c r="W1068" i="1"/>
  <c r="A82" i="47" l="1"/>
  <c r="B82" i="47"/>
  <c r="F82" i="47"/>
  <c r="A83" i="47"/>
  <c r="B83" i="47"/>
  <c r="C83" i="47"/>
  <c r="D83" i="47"/>
  <c r="E83" i="47"/>
  <c r="G83" i="47"/>
  <c r="J83" i="47"/>
  <c r="A84" i="47"/>
  <c r="B84" i="47"/>
  <c r="C84" i="47"/>
  <c r="D84" i="47"/>
  <c r="E84" i="47"/>
  <c r="G84" i="47"/>
  <c r="J84" i="47"/>
  <c r="A85" i="47"/>
  <c r="D85" i="47"/>
  <c r="E85" i="47"/>
  <c r="G85" i="47"/>
  <c r="J85" i="47"/>
  <c r="A86" i="47"/>
  <c r="B86" i="47"/>
  <c r="C86" i="47"/>
  <c r="D86" i="47"/>
  <c r="E86" i="47"/>
  <c r="G86" i="47"/>
  <c r="J86" i="47"/>
  <c r="A87" i="47"/>
  <c r="B87" i="47"/>
  <c r="C87" i="47"/>
  <c r="D87" i="47"/>
  <c r="E87" i="47"/>
  <c r="G87" i="47"/>
  <c r="J87" i="47"/>
  <c r="A88" i="47"/>
  <c r="B88" i="47"/>
  <c r="C88" i="47"/>
  <c r="D88" i="47"/>
  <c r="E88" i="47"/>
  <c r="G88" i="47"/>
  <c r="A20" i="65" l="1"/>
  <c r="B20" i="65"/>
  <c r="E20" i="65"/>
  <c r="A21" i="65"/>
  <c r="B21" i="65"/>
  <c r="C21" i="65"/>
  <c r="D21" i="65"/>
  <c r="F21" i="65"/>
  <c r="A22" i="65"/>
  <c r="B22" i="65"/>
  <c r="C22" i="65"/>
  <c r="D22" i="65"/>
  <c r="F22" i="65"/>
  <c r="A23" i="65"/>
  <c r="C23" i="65"/>
  <c r="D23" i="65"/>
  <c r="F23" i="65"/>
  <c r="A24" i="65"/>
  <c r="C24" i="65"/>
  <c r="D24" i="65"/>
  <c r="F24" i="65"/>
  <c r="A29" i="65"/>
  <c r="C29" i="65"/>
  <c r="D29" i="65"/>
  <c r="B448" i="66" l="1"/>
  <c r="B406" i="66"/>
  <c r="AA975" i="1"/>
  <c r="W975" i="1"/>
  <c r="P975" i="1"/>
  <c r="Y975" i="1" s="1"/>
  <c r="P809" i="35" s="1"/>
  <c r="AB974" i="1"/>
  <c r="S808" i="35" s="1"/>
  <c r="AA974" i="1"/>
  <c r="R808" i="35" s="1"/>
  <c r="Y974" i="1"/>
  <c r="P808" i="35" s="1"/>
  <c r="W974" i="1"/>
  <c r="N808" i="35" s="1"/>
  <c r="Q974" i="1"/>
  <c r="H808" i="35" s="1"/>
  <c r="AA973" i="1"/>
  <c r="R807" i="35" s="1"/>
  <c r="W973" i="1"/>
  <c r="P973" i="1"/>
  <c r="AB972" i="1"/>
  <c r="S806" i="35" s="1"/>
  <c r="AA972" i="1"/>
  <c r="R806" i="35" s="1"/>
  <c r="Y972" i="1"/>
  <c r="P806" i="35" s="1"/>
  <c r="W972" i="1"/>
  <c r="Q972" i="1"/>
  <c r="H806" i="35" s="1"/>
  <c r="AA971" i="1"/>
  <c r="W971" i="1"/>
  <c r="P971" i="1"/>
  <c r="AB970" i="1"/>
  <c r="S804" i="35" s="1"/>
  <c r="AA970" i="1"/>
  <c r="R804" i="35" s="1"/>
  <c r="Y970" i="1"/>
  <c r="P804" i="35" s="1"/>
  <c r="W970" i="1"/>
  <c r="Q970" i="1"/>
  <c r="H804" i="35" s="1"/>
  <c r="I15" i="46"/>
  <c r="W457" i="1"/>
  <c r="W456" i="1"/>
  <c r="N291" i="35" s="1"/>
  <c r="H18" i="46"/>
  <c r="H17" i="46"/>
  <c r="H19" i="46"/>
  <c r="H16" i="46"/>
  <c r="W455" i="1"/>
  <c r="W454" i="1"/>
  <c r="W453" i="1"/>
  <c r="W452" i="1"/>
  <c r="W1934" i="1"/>
  <c r="I70" i="46" s="1"/>
  <c r="A39" i="49"/>
  <c r="B39" i="49"/>
  <c r="I39" i="49"/>
  <c r="A40" i="49"/>
  <c r="B40" i="49"/>
  <c r="C40" i="49"/>
  <c r="D40" i="49"/>
  <c r="E40" i="49"/>
  <c r="F40" i="49"/>
  <c r="H40" i="49"/>
  <c r="J40" i="49"/>
  <c r="A41" i="49"/>
  <c r="B41" i="49"/>
  <c r="C41" i="49"/>
  <c r="D41" i="49"/>
  <c r="E41" i="49"/>
  <c r="H41" i="49"/>
  <c r="J41" i="49"/>
  <c r="A42" i="49"/>
  <c r="B42" i="49"/>
  <c r="C42" i="49"/>
  <c r="D42" i="49"/>
  <c r="E42" i="49"/>
  <c r="F42" i="49"/>
  <c r="H42" i="49"/>
  <c r="J42" i="49"/>
  <c r="A43" i="49"/>
  <c r="B43" i="49"/>
  <c r="D43" i="49"/>
  <c r="E43" i="49"/>
  <c r="H43" i="49"/>
  <c r="J43" i="49"/>
  <c r="A45" i="49"/>
  <c r="B45" i="49"/>
  <c r="C45" i="49"/>
  <c r="D45" i="49"/>
  <c r="E45" i="49"/>
  <c r="F45" i="49"/>
  <c r="G45" i="49"/>
  <c r="H45" i="49"/>
  <c r="A5" i="65"/>
  <c r="B5" i="65"/>
  <c r="E5" i="65"/>
  <c r="A6" i="65"/>
  <c r="B6" i="65"/>
  <c r="C6" i="65"/>
  <c r="D6" i="65"/>
  <c r="F6" i="65"/>
  <c r="A7" i="65"/>
  <c r="B7" i="65"/>
  <c r="C7" i="65"/>
  <c r="D7" i="65"/>
  <c r="F7" i="65"/>
  <c r="A8" i="65"/>
  <c r="B8" i="65"/>
  <c r="C8" i="65"/>
  <c r="D8" i="65"/>
  <c r="F8" i="65"/>
  <c r="D8" i="74"/>
  <c r="E8" i="74" s="1"/>
  <c r="I8" i="74" s="1"/>
  <c r="K8" i="74" s="1"/>
  <c r="L8" i="74" s="1"/>
  <c r="H76" i="39"/>
  <c r="D76" i="39"/>
  <c r="C76" i="39"/>
  <c r="C35" i="49"/>
  <c r="W1878" i="1"/>
  <c r="N843" i="66" s="1"/>
  <c r="D44" i="46"/>
  <c r="J45" i="46"/>
  <c r="F45" i="46"/>
  <c r="E45" i="46"/>
  <c r="D45" i="46"/>
  <c r="C45" i="46"/>
  <c r="B45" i="46"/>
  <c r="J44" i="46"/>
  <c r="E44" i="46"/>
  <c r="B44" i="46"/>
  <c r="J43" i="46"/>
  <c r="F43" i="46"/>
  <c r="E43" i="46"/>
  <c r="D43" i="46"/>
  <c r="C43" i="46"/>
  <c r="B43" i="46"/>
  <c r="J42" i="46"/>
  <c r="E42" i="46"/>
  <c r="D42" i="46"/>
  <c r="C42" i="46"/>
  <c r="B42" i="46"/>
  <c r="W1349" i="1"/>
  <c r="I44" i="46" s="1"/>
  <c r="I43" i="49"/>
  <c r="W1431" i="1"/>
  <c r="I95" i="39" s="1"/>
  <c r="B86" i="39"/>
  <c r="B85" i="39"/>
  <c r="B77" i="39"/>
  <c r="W1223" i="1"/>
  <c r="I77" i="39" s="1"/>
  <c r="C86" i="39"/>
  <c r="K77" i="39"/>
  <c r="E77" i="39"/>
  <c r="H77" i="39"/>
  <c r="D77" i="39"/>
  <c r="C77" i="39"/>
  <c r="I17" i="76"/>
  <c r="H17" i="76"/>
  <c r="E17" i="76"/>
  <c r="D17" i="76"/>
  <c r="C17" i="76"/>
  <c r="I16" i="76"/>
  <c r="H16" i="76"/>
  <c r="E16" i="76"/>
  <c r="D16" i="76"/>
  <c r="C16" i="76"/>
  <c r="B16" i="76"/>
  <c r="A16" i="76"/>
  <c r="Y1502" i="1"/>
  <c r="G17" i="76"/>
  <c r="Q1502" i="1"/>
  <c r="G86" i="39" s="1"/>
  <c r="A75" i="39"/>
  <c r="B186" i="66"/>
  <c r="B81" i="39"/>
  <c r="A81" i="39"/>
  <c r="I81" i="39"/>
  <c r="A82" i="39"/>
  <c r="B82" i="39"/>
  <c r="C82" i="39"/>
  <c r="D82" i="39"/>
  <c r="E82" i="39"/>
  <c r="F82" i="39"/>
  <c r="H82" i="39"/>
  <c r="K82" i="39"/>
  <c r="A83" i="39"/>
  <c r="B83" i="39"/>
  <c r="C83" i="39"/>
  <c r="D83" i="39"/>
  <c r="E83" i="39"/>
  <c r="H83" i="39"/>
  <c r="K83" i="39"/>
  <c r="A84" i="39"/>
  <c r="B84" i="39"/>
  <c r="C84" i="39"/>
  <c r="D84" i="39"/>
  <c r="E84" i="39"/>
  <c r="F84" i="39"/>
  <c r="H84" i="39"/>
  <c r="K84" i="39"/>
  <c r="C85" i="39"/>
  <c r="D85" i="39"/>
  <c r="E85" i="39"/>
  <c r="H85" i="39"/>
  <c r="K85" i="39"/>
  <c r="A85" i="39"/>
  <c r="D86" i="39"/>
  <c r="E86" i="39"/>
  <c r="F86" i="39"/>
  <c r="H86" i="39"/>
  <c r="K86" i="39"/>
  <c r="A87" i="39"/>
  <c r="B87" i="39"/>
  <c r="C87" i="39"/>
  <c r="D87" i="39"/>
  <c r="E87" i="39"/>
  <c r="F87" i="39"/>
  <c r="G87" i="39"/>
  <c r="H87" i="39"/>
  <c r="C12" i="76"/>
  <c r="C13" i="76"/>
  <c r="C14" i="76"/>
  <c r="C15" i="76"/>
  <c r="C19" i="76"/>
  <c r="A12" i="76"/>
  <c r="B12" i="76"/>
  <c r="D12" i="76"/>
  <c r="E12" i="76"/>
  <c r="G12" i="76"/>
  <c r="H12" i="76"/>
  <c r="I12" i="76"/>
  <c r="A13" i="76"/>
  <c r="B13" i="76"/>
  <c r="D13" i="76"/>
  <c r="E13" i="76"/>
  <c r="H13" i="76"/>
  <c r="I13" i="76"/>
  <c r="A14" i="76"/>
  <c r="B14" i="76"/>
  <c r="D14" i="76"/>
  <c r="E14" i="76"/>
  <c r="H14" i="76"/>
  <c r="I14" i="76"/>
  <c r="A15" i="76"/>
  <c r="B15" i="76"/>
  <c r="D15" i="76"/>
  <c r="E15" i="76"/>
  <c r="H15" i="76"/>
  <c r="I15" i="76"/>
  <c r="A17" i="76"/>
  <c r="B17" i="76"/>
  <c r="A19" i="76"/>
  <c r="B19" i="76"/>
  <c r="D19" i="76"/>
  <c r="E19" i="76"/>
  <c r="H19" i="76"/>
  <c r="AD1503" i="1"/>
  <c r="AD1502" i="1"/>
  <c r="U467" i="66" s="1"/>
  <c r="AD1501" i="1"/>
  <c r="U466" i="66" s="1"/>
  <c r="AD1500" i="1"/>
  <c r="U465" i="66" s="1"/>
  <c r="AD1499" i="1"/>
  <c r="U464" i="66" s="1"/>
  <c r="AD1498" i="1"/>
  <c r="U463" i="66" s="1"/>
  <c r="G29" i="36"/>
  <c r="D34" i="36"/>
  <c r="C34" i="36"/>
  <c r="B34" i="36"/>
  <c r="A34" i="36"/>
  <c r="J33" i="36"/>
  <c r="D33" i="36"/>
  <c r="C33" i="36"/>
  <c r="B33" i="36"/>
  <c r="A33" i="36"/>
  <c r="J32" i="36"/>
  <c r="D32" i="36"/>
  <c r="C32" i="36"/>
  <c r="B32" i="36"/>
  <c r="A32" i="36"/>
  <c r="J31" i="36"/>
  <c r="D31" i="36"/>
  <c r="C31" i="36"/>
  <c r="B31" i="36"/>
  <c r="A31" i="36"/>
  <c r="J30" i="36"/>
  <c r="D30" i="36"/>
  <c r="C30" i="36"/>
  <c r="B30" i="36"/>
  <c r="A30" i="36"/>
  <c r="H29" i="36"/>
  <c r="B29" i="36"/>
  <c r="A29" i="36"/>
  <c r="W1151" i="1"/>
  <c r="N116" i="66" s="1"/>
  <c r="W1149" i="1"/>
  <c r="N114" i="66" s="1"/>
  <c r="W1152" i="1"/>
  <c r="N117" i="66" s="1"/>
  <c r="W1150" i="1"/>
  <c r="N115" i="66" s="1"/>
  <c r="W1148" i="1"/>
  <c r="N113" i="66" s="1"/>
  <c r="AA1152" i="1"/>
  <c r="R117" i="66" s="1"/>
  <c r="K33" i="74"/>
  <c r="L33" i="74" s="1"/>
  <c r="A71" i="39"/>
  <c r="B71" i="39"/>
  <c r="I71" i="39"/>
  <c r="B72" i="39"/>
  <c r="C72" i="39"/>
  <c r="D72" i="39"/>
  <c r="E72" i="39"/>
  <c r="H72" i="39"/>
  <c r="K72" i="39"/>
  <c r="B73" i="39"/>
  <c r="C73" i="39"/>
  <c r="D73" i="39"/>
  <c r="E73" i="39"/>
  <c r="H73" i="39"/>
  <c r="K73" i="39"/>
  <c r="B74" i="39"/>
  <c r="C74" i="39"/>
  <c r="D74" i="39"/>
  <c r="E74" i="39"/>
  <c r="H74" i="39"/>
  <c r="K74" i="39"/>
  <c r="C75" i="39"/>
  <c r="D75" i="39"/>
  <c r="E75" i="39"/>
  <c r="H75" i="39"/>
  <c r="K75" i="39"/>
  <c r="A77" i="39"/>
  <c r="A79" i="39"/>
  <c r="B79" i="39"/>
  <c r="C79" i="39"/>
  <c r="D79" i="39"/>
  <c r="E79" i="39"/>
  <c r="H79" i="39"/>
  <c r="W1222" i="1"/>
  <c r="I76" i="39" s="1"/>
  <c r="W1221" i="1"/>
  <c r="W1220" i="1"/>
  <c r="W1219" i="1"/>
  <c r="I73" i="39" s="1"/>
  <c r="W1218" i="1"/>
  <c r="I72" i="39" s="1"/>
  <c r="B52" i="46"/>
  <c r="A52" i="46"/>
  <c r="A55" i="46"/>
  <c r="B55" i="46"/>
  <c r="I55" i="46"/>
  <c r="A56" i="46"/>
  <c r="B56" i="46"/>
  <c r="C56" i="46"/>
  <c r="D56" i="46"/>
  <c r="E56" i="46"/>
  <c r="F56" i="46"/>
  <c r="J56" i="46"/>
  <c r="A57" i="46"/>
  <c r="B57" i="46"/>
  <c r="C57" i="46"/>
  <c r="D57" i="46"/>
  <c r="E57" i="46"/>
  <c r="J57" i="46"/>
  <c r="A58" i="46"/>
  <c r="C58" i="46"/>
  <c r="D58" i="46"/>
  <c r="E58" i="46"/>
  <c r="F58" i="46"/>
  <c r="J58" i="46"/>
  <c r="A59" i="46"/>
  <c r="B59" i="46"/>
  <c r="C59" i="46"/>
  <c r="D59" i="46"/>
  <c r="E59" i="46"/>
  <c r="J59" i="46"/>
  <c r="B60" i="46"/>
  <c r="C60" i="46"/>
  <c r="D60" i="46"/>
  <c r="E60" i="46"/>
  <c r="F60" i="46"/>
  <c r="J60" i="46"/>
  <c r="A61" i="46"/>
  <c r="B61" i="46"/>
  <c r="C61" i="46"/>
  <c r="E61" i="46"/>
  <c r="F61" i="46"/>
  <c r="H61" i="46"/>
  <c r="J61" i="46"/>
  <c r="A63" i="46"/>
  <c r="B63" i="46"/>
  <c r="C63" i="46"/>
  <c r="D63" i="46"/>
  <c r="E63" i="46"/>
  <c r="F63" i="46"/>
  <c r="H63" i="46"/>
  <c r="B599" i="66"/>
  <c r="H37" i="49"/>
  <c r="D37" i="49"/>
  <c r="C37" i="49"/>
  <c r="B37" i="49"/>
  <c r="A37" i="49"/>
  <c r="J36" i="49"/>
  <c r="H36" i="49"/>
  <c r="D36" i="49"/>
  <c r="C36" i="49"/>
  <c r="B36" i="49"/>
  <c r="A36" i="49"/>
  <c r="J35" i="49"/>
  <c r="H35" i="49"/>
  <c r="D35" i="49"/>
  <c r="B35" i="49"/>
  <c r="A35" i="49"/>
  <c r="J34" i="49"/>
  <c r="H34" i="49"/>
  <c r="D34" i="49"/>
  <c r="C34" i="49"/>
  <c r="B34" i="49"/>
  <c r="A34" i="49"/>
  <c r="J33" i="49"/>
  <c r="H33" i="49"/>
  <c r="D33" i="49"/>
  <c r="C33" i="49"/>
  <c r="B33" i="49"/>
  <c r="A33" i="49"/>
  <c r="J32" i="49"/>
  <c r="H32" i="49"/>
  <c r="D32" i="49"/>
  <c r="C32" i="49"/>
  <c r="B32" i="49"/>
  <c r="A32" i="49"/>
  <c r="I31" i="49"/>
  <c r="B31" i="49"/>
  <c r="A31" i="49"/>
  <c r="A18" i="53"/>
  <c r="B18" i="53"/>
  <c r="C18" i="53"/>
  <c r="D18" i="53"/>
  <c r="E18" i="53"/>
  <c r="F18" i="53"/>
  <c r="G18" i="53"/>
  <c r="H18" i="53"/>
  <c r="I18" i="53"/>
  <c r="A19" i="53"/>
  <c r="B19" i="53"/>
  <c r="C19" i="53"/>
  <c r="D19" i="53"/>
  <c r="E19" i="53"/>
  <c r="F19" i="53"/>
  <c r="I19" i="53"/>
  <c r="A20" i="53"/>
  <c r="B20" i="53"/>
  <c r="C20" i="53"/>
  <c r="D20" i="53"/>
  <c r="E20" i="53"/>
  <c r="F20" i="53"/>
  <c r="I20" i="53"/>
  <c r="A21" i="53"/>
  <c r="B21" i="53"/>
  <c r="C21" i="53"/>
  <c r="D21" i="53"/>
  <c r="E21" i="53"/>
  <c r="F21" i="53"/>
  <c r="G21" i="53"/>
  <c r="I21" i="53"/>
  <c r="A22" i="53"/>
  <c r="B22" i="53"/>
  <c r="C22" i="53"/>
  <c r="D22" i="53"/>
  <c r="E22" i="53"/>
  <c r="F22" i="53"/>
  <c r="I22" i="53"/>
  <c r="A23" i="53"/>
  <c r="B23" i="53"/>
  <c r="C23" i="53"/>
  <c r="D23" i="53"/>
  <c r="E23" i="53"/>
  <c r="F23" i="53"/>
  <c r="I23" i="53"/>
  <c r="A24" i="53"/>
  <c r="B24" i="53"/>
  <c r="C24" i="53"/>
  <c r="D24" i="53"/>
  <c r="E24" i="53"/>
  <c r="F24" i="53"/>
  <c r="I24" i="53"/>
  <c r="A25" i="53"/>
  <c r="B25" i="53"/>
  <c r="C25" i="53"/>
  <c r="D25" i="53"/>
  <c r="E25" i="53"/>
  <c r="F25" i="53"/>
  <c r="W1182" i="1"/>
  <c r="L10" i="41" s="1"/>
  <c r="W1181" i="1"/>
  <c r="L9" i="41" s="1"/>
  <c r="W1180" i="1"/>
  <c r="N145" i="66" s="1"/>
  <c r="W1179" i="1"/>
  <c r="W1178" i="1"/>
  <c r="L6" i="41" s="1"/>
  <c r="R14" i="70"/>
  <c r="R13" i="70"/>
  <c r="R12" i="70"/>
  <c r="R10" i="70"/>
  <c r="R9" i="70"/>
  <c r="R8" i="70"/>
  <c r="R7" i="70"/>
  <c r="R6" i="70"/>
  <c r="R5" i="70"/>
  <c r="R4" i="70"/>
  <c r="P636" i="1"/>
  <c r="AB636" i="1" s="1"/>
  <c r="S471" i="35" s="1"/>
  <c r="D872" i="66"/>
  <c r="A5" i="76"/>
  <c r="B5" i="76"/>
  <c r="G5" i="76"/>
  <c r="B6" i="76"/>
  <c r="C6" i="76"/>
  <c r="D6" i="76"/>
  <c r="E6" i="76"/>
  <c r="I6" i="76"/>
  <c r="A7" i="76"/>
  <c r="B7" i="76"/>
  <c r="C7" i="76"/>
  <c r="D7" i="76"/>
  <c r="E7" i="76"/>
  <c r="I7" i="76"/>
  <c r="A8" i="76"/>
  <c r="B8" i="76"/>
  <c r="C8" i="76"/>
  <c r="E8" i="76"/>
  <c r="I8" i="76"/>
  <c r="A9" i="76"/>
  <c r="B9" i="76"/>
  <c r="C9" i="76"/>
  <c r="D9" i="76"/>
  <c r="E9" i="76"/>
  <c r="I9" i="76"/>
  <c r="A10" i="76"/>
  <c r="B10" i="76"/>
  <c r="C10" i="76"/>
  <c r="D10" i="76"/>
  <c r="E10" i="76"/>
  <c r="AD1909" i="1"/>
  <c r="AD1908" i="1"/>
  <c r="U873" i="66" s="1"/>
  <c r="AD1910" i="1"/>
  <c r="U875" i="66" s="1"/>
  <c r="AD1906" i="1"/>
  <c r="U871" i="66" s="1"/>
  <c r="AD1905" i="1"/>
  <c r="U870" i="66" s="1"/>
  <c r="AE1912" i="1"/>
  <c r="V877" i="66" s="1"/>
  <c r="AA1907" i="1"/>
  <c r="G8" i="76" s="1"/>
  <c r="W1907" i="1"/>
  <c r="I141" i="39" s="1"/>
  <c r="AD1860" i="1"/>
  <c r="U825" i="66" s="1"/>
  <c r="AD1859" i="1"/>
  <c r="U824" i="66" s="1"/>
  <c r="AD1858" i="1"/>
  <c r="U823" i="66" s="1"/>
  <c r="AD1857" i="1"/>
  <c r="U822" i="66" s="1"/>
  <c r="AD1856" i="1"/>
  <c r="U821" i="66" s="1"/>
  <c r="AD1855" i="1"/>
  <c r="I150" i="39"/>
  <c r="W949" i="1"/>
  <c r="I108" i="39" s="1"/>
  <c r="G24" i="76"/>
  <c r="M24" i="70"/>
  <c r="Q134" i="1"/>
  <c r="A136" i="59"/>
  <c r="B136" i="59"/>
  <c r="A137" i="59"/>
  <c r="B137" i="59"/>
  <c r="C137" i="59"/>
  <c r="D137" i="59"/>
  <c r="E137" i="59"/>
  <c r="G137" i="59"/>
  <c r="A138" i="59"/>
  <c r="B138" i="59"/>
  <c r="C138" i="59"/>
  <c r="D138" i="59"/>
  <c r="E138" i="59"/>
  <c r="G138" i="59"/>
  <c r="A139" i="59"/>
  <c r="B139" i="59"/>
  <c r="C139" i="59"/>
  <c r="D139" i="59"/>
  <c r="E139" i="59"/>
  <c r="G139" i="59"/>
  <c r="A140" i="59"/>
  <c r="B140" i="59"/>
  <c r="C140" i="59"/>
  <c r="D140" i="59"/>
  <c r="E140" i="59"/>
  <c r="J69" i="47"/>
  <c r="J68" i="47"/>
  <c r="J67" i="47"/>
  <c r="J66" i="47"/>
  <c r="J65" i="47"/>
  <c r="A64" i="47"/>
  <c r="B64" i="47"/>
  <c r="F64" i="47"/>
  <c r="A65" i="47"/>
  <c r="B65" i="47"/>
  <c r="C65" i="47"/>
  <c r="D65" i="47"/>
  <c r="E65" i="47"/>
  <c r="G65" i="47"/>
  <c r="A66" i="47"/>
  <c r="B66" i="47"/>
  <c r="C66" i="47"/>
  <c r="D66" i="47"/>
  <c r="E66" i="47"/>
  <c r="G66" i="47"/>
  <c r="A67" i="47"/>
  <c r="B67" i="47"/>
  <c r="C67" i="47"/>
  <c r="D67" i="47"/>
  <c r="E67" i="47"/>
  <c r="G67" i="47"/>
  <c r="A68" i="47"/>
  <c r="B68" i="47"/>
  <c r="C68" i="47"/>
  <c r="D68" i="47"/>
  <c r="E68" i="47"/>
  <c r="G68" i="47"/>
  <c r="A69" i="47"/>
  <c r="B69" i="47"/>
  <c r="C69" i="47"/>
  <c r="D69" i="47"/>
  <c r="E69" i="47"/>
  <c r="G69" i="47"/>
  <c r="A70" i="47"/>
  <c r="B70" i="47"/>
  <c r="C70" i="47"/>
  <c r="D70" i="47"/>
  <c r="E70" i="47"/>
  <c r="G70" i="47"/>
  <c r="A55" i="47"/>
  <c r="B55" i="47"/>
  <c r="F55" i="47"/>
  <c r="A56" i="47"/>
  <c r="B56" i="47"/>
  <c r="C56" i="47"/>
  <c r="D56" i="47"/>
  <c r="E56" i="47"/>
  <c r="G56" i="47"/>
  <c r="J56" i="47"/>
  <c r="A57" i="47"/>
  <c r="B57" i="47"/>
  <c r="C57" i="47"/>
  <c r="D57" i="47"/>
  <c r="E57" i="47"/>
  <c r="G57" i="47"/>
  <c r="J57" i="47"/>
  <c r="A58" i="47"/>
  <c r="B58" i="47"/>
  <c r="C58" i="47"/>
  <c r="D58" i="47"/>
  <c r="E58" i="47"/>
  <c r="G58" i="47"/>
  <c r="J58" i="47"/>
  <c r="A59" i="47"/>
  <c r="B59" i="47"/>
  <c r="C59" i="47"/>
  <c r="D59" i="47"/>
  <c r="E59" i="47"/>
  <c r="G59" i="47"/>
  <c r="J59" i="47"/>
  <c r="A60" i="47"/>
  <c r="B60" i="47"/>
  <c r="C60" i="47"/>
  <c r="D60" i="47"/>
  <c r="E60" i="47"/>
  <c r="G60" i="47"/>
  <c r="J60" i="47"/>
  <c r="A61" i="47"/>
  <c r="B61" i="47"/>
  <c r="C61" i="47"/>
  <c r="D61" i="47"/>
  <c r="E61" i="47"/>
  <c r="G61" i="47"/>
  <c r="Q2167" i="1"/>
  <c r="H42" i="72" s="1"/>
  <c r="J2190" i="1"/>
  <c r="A1156" i="66" s="1"/>
  <c r="Z1094" i="66"/>
  <c r="Y1094" i="66"/>
  <c r="X1094" i="66"/>
  <c r="W1094" i="66"/>
  <c r="V1094" i="66"/>
  <c r="U1094" i="66"/>
  <c r="T1094" i="66"/>
  <c r="S1094" i="66"/>
  <c r="R1094" i="66"/>
  <c r="Q1094" i="66"/>
  <c r="P1094" i="66"/>
  <c r="O1094" i="66"/>
  <c r="N1094" i="66"/>
  <c r="M1094" i="66"/>
  <c r="L1094" i="66"/>
  <c r="K1094" i="66"/>
  <c r="J1094" i="66"/>
  <c r="I1094" i="66"/>
  <c r="H1094" i="66"/>
  <c r="G1094" i="66"/>
  <c r="F1094" i="66"/>
  <c r="E1094" i="66"/>
  <c r="D1094" i="66"/>
  <c r="C1094" i="66"/>
  <c r="A1094" i="66"/>
  <c r="I15" i="28"/>
  <c r="H15" i="28"/>
  <c r="G15" i="28"/>
  <c r="F15" i="28"/>
  <c r="E15" i="28"/>
  <c r="D15" i="28"/>
  <c r="C15" i="28"/>
  <c r="B15" i="28"/>
  <c r="A15" i="28"/>
  <c r="O14" i="28"/>
  <c r="N14" i="28"/>
  <c r="M14" i="28"/>
  <c r="L14" i="28"/>
  <c r="K14" i="28"/>
  <c r="A3" i="28" s="1"/>
  <c r="J14" i="28"/>
  <c r="I14" i="28"/>
  <c r="H14" i="28"/>
  <c r="G14" i="28"/>
  <c r="F14" i="28"/>
  <c r="E14" i="28"/>
  <c r="D14" i="28"/>
  <c r="C14" i="28"/>
  <c r="B14" i="28"/>
  <c r="A14" i="28"/>
  <c r="O13" i="28"/>
  <c r="N13" i="28"/>
  <c r="M13" i="28"/>
  <c r="L13" i="28"/>
  <c r="K13" i="28"/>
  <c r="J13" i="28"/>
  <c r="I13" i="28"/>
  <c r="H13" i="28"/>
  <c r="G13" i="28"/>
  <c r="F13" i="28"/>
  <c r="E13" i="28"/>
  <c r="D13" i="28"/>
  <c r="C13" i="28"/>
  <c r="B13" i="28"/>
  <c r="A13" i="28"/>
  <c r="O12" i="28"/>
  <c r="N12" i="28"/>
  <c r="M12" i="28"/>
  <c r="L12" i="28"/>
  <c r="K12" i="28"/>
  <c r="J12" i="28"/>
  <c r="I12" i="28"/>
  <c r="H12" i="28"/>
  <c r="G12" i="28"/>
  <c r="F12" i="28"/>
  <c r="E12" i="28"/>
  <c r="D12" i="28"/>
  <c r="C12" i="28"/>
  <c r="B12" i="28"/>
  <c r="A12" i="28"/>
  <c r="O11" i="28"/>
  <c r="N11" i="28"/>
  <c r="M11" i="28"/>
  <c r="L11" i="28"/>
  <c r="K11" i="28"/>
  <c r="J11" i="28"/>
  <c r="I11" i="28"/>
  <c r="H11" i="28"/>
  <c r="G11" i="28"/>
  <c r="F11" i="28"/>
  <c r="E11" i="28"/>
  <c r="D11" i="28"/>
  <c r="C11" i="28"/>
  <c r="B11" i="28"/>
  <c r="A11" i="28"/>
  <c r="O10" i="28"/>
  <c r="N10" i="28"/>
  <c r="M10" i="28"/>
  <c r="L10" i="28"/>
  <c r="K10" i="28"/>
  <c r="J10" i="28"/>
  <c r="I10" i="28"/>
  <c r="H10" i="28"/>
  <c r="G10" i="28"/>
  <c r="F10" i="28"/>
  <c r="E10" i="28"/>
  <c r="D10" i="28"/>
  <c r="C10" i="28"/>
  <c r="B10" i="28"/>
  <c r="A10" i="28"/>
  <c r="O9" i="28"/>
  <c r="N9" i="28"/>
  <c r="M9" i="28"/>
  <c r="L9" i="28"/>
  <c r="K9" i="28"/>
  <c r="J9" i="28"/>
  <c r="I9" i="28"/>
  <c r="H9" i="28"/>
  <c r="G9" i="28"/>
  <c r="F9" i="28"/>
  <c r="E9" i="28"/>
  <c r="D9" i="28"/>
  <c r="C9" i="28"/>
  <c r="B9" i="28"/>
  <c r="A9" i="28"/>
  <c r="O8" i="28"/>
  <c r="N8" i="28"/>
  <c r="M8" i="28"/>
  <c r="L8" i="28"/>
  <c r="K8" i="28"/>
  <c r="J8" i="28"/>
  <c r="I8" i="28"/>
  <c r="H8" i="28"/>
  <c r="G8" i="28"/>
  <c r="F8" i="28"/>
  <c r="E8" i="28"/>
  <c r="D8" i="28"/>
  <c r="C8" i="28"/>
  <c r="B8" i="28"/>
  <c r="A8" i="28"/>
  <c r="O7" i="28"/>
  <c r="N7" i="28"/>
  <c r="M7" i="28"/>
  <c r="L7" i="28"/>
  <c r="K7" i="28"/>
  <c r="J7" i="28"/>
  <c r="I7" i="28"/>
  <c r="H7" i="28"/>
  <c r="G7" i="28"/>
  <c r="F7" i="28"/>
  <c r="E7" i="28"/>
  <c r="D7" i="28"/>
  <c r="C7" i="28"/>
  <c r="B7" i="28"/>
  <c r="A7" i="28"/>
  <c r="K6" i="28"/>
  <c r="I6" i="28"/>
  <c r="B6" i="28"/>
  <c r="B2" i="28"/>
  <c r="O13" i="26"/>
  <c r="A2" i="26" s="1"/>
  <c r="N13" i="26"/>
  <c r="M13" i="26"/>
  <c r="L13" i="26"/>
  <c r="K13" i="26"/>
  <c r="J13" i="26"/>
  <c r="I13" i="26"/>
  <c r="H13" i="26"/>
  <c r="G13" i="26"/>
  <c r="F13" i="26"/>
  <c r="E13" i="26"/>
  <c r="D13" i="26"/>
  <c r="C13" i="26"/>
  <c r="B13" i="26"/>
  <c r="A13" i="26"/>
  <c r="O12" i="26"/>
  <c r="N12" i="26"/>
  <c r="M12" i="26"/>
  <c r="L12" i="26"/>
  <c r="K12" i="26"/>
  <c r="J12" i="26"/>
  <c r="I12" i="26"/>
  <c r="H12" i="26"/>
  <c r="G12" i="26"/>
  <c r="F12" i="26"/>
  <c r="E12" i="26"/>
  <c r="D12" i="26"/>
  <c r="C12" i="26"/>
  <c r="B12" i="26"/>
  <c r="A12" i="26"/>
  <c r="O11" i="26"/>
  <c r="N11" i="26"/>
  <c r="M11" i="26"/>
  <c r="L11" i="26"/>
  <c r="K11" i="26"/>
  <c r="J11" i="26"/>
  <c r="I11" i="26"/>
  <c r="H11" i="26"/>
  <c r="G11" i="26"/>
  <c r="F11" i="26"/>
  <c r="E11" i="26"/>
  <c r="D11" i="26"/>
  <c r="C11" i="26"/>
  <c r="B11" i="26"/>
  <c r="A11" i="26"/>
  <c r="O10" i="26"/>
  <c r="N10" i="26"/>
  <c r="M10" i="26"/>
  <c r="L10" i="26"/>
  <c r="K10" i="26"/>
  <c r="J10" i="26"/>
  <c r="I10" i="26"/>
  <c r="H10" i="26"/>
  <c r="G10" i="26"/>
  <c r="F10" i="26"/>
  <c r="E10" i="26"/>
  <c r="D10" i="26"/>
  <c r="C10" i="26"/>
  <c r="B10" i="26"/>
  <c r="A10" i="26"/>
  <c r="O9" i="26"/>
  <c r="N9" i="26"/>
  <c r="M9" i="26"/>
  <c r="L9" i="26"/>
  <c r="K9" i="26"/>
  <c r="J9" i="26"/>
  <c r="I9" i="26"/>
  <c r="H9" i="26"/>
  <c r="G9" i="26"/>
  <c r="F9" i="26"/>
  <c r="E9" i="26"/>
  <c r="D9" i="26"/>
  <c r="C9" i="26"/>
  <c r="B9" i="26"/>
  <c r="A9" i="26"/>
  <c r="O8" i="26"/>
  <c r="N8" i="26"/>
  <c r="M8" i="26"/>
  <c r="L8" i="26"/>
  <c r="K8" i="26"/>
  <c r="J8" i="26"/>
  <c r="I8" i="26"/>
  <c r="H8" i="26"/>
  <c r="G8" i="26"/>
  <c r="F8" i="26"/>
  <c r="E8" i="26"/>
  <c r="D8" i="26"/>
  <c r="C8" i="26"/>
  <c r="B8" i="26"/>
  <c r="A8" i="26"/>
  <c r="O7" i="26"/>
  <c r="N7" i="26"/>
  <c r="M7" i="26"/>
  <c r="L7" i="26"/>
  <c r="K7" i="26"/>
  <c r="J7" i="26"/>
  <c r="I7" i="26"/>
  <c r="H7" i="26"/>
  <c r="G7" i="26"/>
  <c r="F7" i="26"/>
  <c r="E7" i="26"/>
  <c r="D7" i="26"/>
  <c r="C7" i="26"/>
  <c r="B7" i="26"/>
  <c r="A7" i="26"/>
  <c r="O6" i="26"/>
  <c r="N6" i="26"/>
  <c r="M6" i="26"/>
  <c r="L6" i="26"/>
  <c r="K6" i="26"/>
  <c r="J6" i="26"/>
  <c r="I6" i="26"/>
  <c r="H6" i="26"/>
  <c r="G6" i="26"/>
  <c r="F6" i="26"/>
  <c r="E6" i="26"/>
  <c r="D6" i="26"/>
  <c r="C6" i="26"/>
  <c r="B6" i="26"/>
  <c r="A6" i="26"/>
  <c r="M5" i="26"/>
  <c r="K5" i="26"/>
  <c r="I5" i="26"/>
  <c r="B5" i="26"/>
  <c r="A5" i="26"/>
  <c r="A1" i="26"/>
  <c r="K10" i="24"/>
  <c r="J10" i="24"/>
  <c r="I10" i="24"/>
  <c r="H10" i="24"/>
  <c r="G10" i="24"/>
  <c r="F10" i="24"/>
  <c r="E10" i="24"/>
  <c r="D10" i="24"/>
  <c r="C10" i="24"/>
  <c r="B10" i="24"/>
  <c r="A10" i="24"/>
  <c r="K9" i="24"/>
  <c r="J9" i="24"/>
  <c r="I9" i="24"/>
  <c r="H9" i="24"/>
  <c r="G9" i="24"/>
  <c r="F9" i="24"/>
  <c r="E9" i="24"/>
  <c r="D9" i="24"/>
  <c r="C9" i="24"/>
  <c r="B9" i="24"/>
  <c r="A9" i="24"/>
  <c r="K8" i="24"/>
  <c r="J8" i="24"/>
  <c r="I8" i="24"/>
  <c r="H8" i="24"/>
  <c r="G8" i="24"/>
  <c r="F8" i="24"/>
  <c r="E8" i="24"/>
  <c r="D8" i="24"/>
  <c r="C8" i="24"/>
  <c r="B8" i="24"/>
  <c r="A8" i="24"/>
  <c r="K7" i="24"/>
  <c r="J7" i="24"/>
  <c r="I7" i="24"/>
  <c r="H7" i="24"/>
  <c r="G7" i="24"/>
  <c r="F7" i="24"/>
  <c r="E7" i="24"/>
  <c r="D7" i="24"/>
  <c r="C7" i="24"/>
  <c r="B7" i="24"/>
  <c r="A7" i="24"/>
  <c r="K6" i="24"/>
  <c r="I6" i="24"/>
  <c r="B6" i="24"/>
  <c r="K5" i="24"/>
  <c r="J5" i="24"/>
  <c r="I5" i="24"/>
  <c r="H5" i="24"/>
  <c r="G5" i="24"/>
  <c r="F5" i="24"/>
  <c r="E5" i="24"/>
  <c r="D5" i="24"/>
  <c r="C5" i="24"/>
  <c r="B5" i="24"/>
  <c r="A5" i="24"/>
  <c r="B3" i="24"/>
  <c r="K8" i="22"/>
  <c r="J8" i="22"/>
  <c r="I8" i="22"/>
  <c r="H8" i="22"/>
  <c r="G8" i="22"/>
  <c r="F8" i="22"/>
  <c r="E8" i="22"/>
  <c r="D8" i="22"/>
  <c r="C8" i="22"/>
  <c r="B8" i="22"/>
  <c r="A8" i="22"/>
  <c r="K7" i="22"/>
  <c r="J7" i="22"/>
  <c r="I7" i="22"/>
  <c r="H7" i="22"/>
  <c r="G7" i="22"/>
  <c r="F7" i="22"/>
  <c r="E7" i="22"/>
  <c r="D7" i="22"/>
  <c r="C7" i="22"/>
  <c r="B7" i="22"/>
  <c r="A7" i="22"/>
  <c r="K6" i="22"/>
  <c r="J6" i="22"/>
  <c r="I6" i="22"/>
  <c r="H6" i="22"/>
  <c r="G6" i="22"/>
  <c r="F6" i="22"/>
  <c r="E6" i="22"/>
  <c r="D6" i="22"/>
  <c r="C6" i="22"/>
  <c r="B6" i="22"/>
  <c r="A6" i="22"/>
  <c r="K5" i="22"/>
  <c r="J5" i="22"/>
  <c r="I5" i="22"/>
  <c r="H5" i="22"/>
  <c r="G5" i="22"/>
  <c r="F5" i="22"/>
  <c r="E5" i="22"/>
  <c r="D5" i="22"/>
  <c r="C5" i="22"/>
  <c r="B5" i="22"/>
  <c r="A5" i="22"/>
  <c r="K4" i="22"/>
  <c r="I4" i="22"/>
  <c r="B4" i="22"/>
  <c r="K3" i="22"/>
  <c r="J3" i="22"/>
  <c r="I3" i="22"/>
  <c r="H3" i="22"/>
  <c r="G3" i="22"/>
  <c r="F3" i="22"/>
  <c r="E3" i="22"/>
  <c r="D3" i="22"/>
  <c r="C3" i="22"/>
  <c r="B3" i="22"/>
  <c r="A3" i="22"/>
  <c r="B1" i="22"/>
  <c r="M5" i="21"/>
  <c r="K5" i="21"/>
  <c r="M4" i="21"/>
  <c r="K4" i="21"/>
  <c r="B1" i="21"/>
  <c r="B2" i="14"/>
  <c r="B1" i="14"/>
  <c r="E44" i="13"/>
  <c r="E41" i="13"/>
  <c r="E39" i="13"/>
  <c r="E38" i="13"/>
  <c r="E37" i="13"/>
  <c r="E36" i="13"/>
  <c r="E34" i="13"/>
  <c r="E33" i="13"/>
  <c r="E32" i="13"/>
  <c r="E31" i="13"/>
  <c r="E30" i="13"/>
  <c r="E29" i="13"/>
  <c r="E27" i="13"/>
  <c r="E26" i="13"/>
  <c r="E25" i="13"/>
  <c r="E24" i="13"/>
  <c r="E23" i="13"/>
  <c r="E22" i="13"/>
  <c r="E20" i="13"/>
  <c r="E18" i="13"/>
  <c r="E42" i="13" s="1"/>
  <c r="Q15" i="13"/>
  <c r="P15" i="13"/>
  <c r="O15" i="13"/>
  <c r="N15" i="13"/>
  <c r="M15" i="13"/>
  <c r="L15" i="13"/>
  <c r="K15" i="13"/>
  <c r="J15" i="13"/>
  <c r="I15" i="13"/>
  <c r="H15" i="13"/>
  <c r="G15" i="13"/>
  <c r="F15" i="13"/>
  <c r="E15" i="13"/>
  <c r="D15" i="13"/>
  <c r="C15" i="13"/>
  <c r="B15" i="13"/>
  <c r="B3" i="13" s="1"/>
  <c r="Q14" i="13"/>
  <c r="P14" i="13"/>
  <c r="O14" i="13"/>
  <c r="N14" i="13"/>
  <c r="M14" i="13"/>
  <c r="L14" i="13"/>
  <c r="K14" i="13"/>
  <c r="J14" i="13"/>
  <c r="I14" i="13"/>
  <c r="H14" i="13"/>
  <c r="G14" i="13"/>
  <c r="F14" i="13"/>
  <c r="E14" i="13"/>
  <c r="D14" i="13"/>
  <c r="C14" i="13"/>
  <c r="B14" i="13"/>
  <c r="A14" i="13"/>
  <c r="Q13" i="13"/>
  <c r="P13" i="13"/>
  <c r="O13" i="13"/>
  <c r="N13" i="13"/>
  <c r="M13" i="13"/>
  <c r="L13" i="13"/>
  <c r="K13" i="13"/>
  <c r="J13" i="13"/>
  <c r="I13" i="13"/>
  <c r="H13" i="13"/>
  <c r="G13" i="13"/>
  <c r="F13" i="13"/>
  <c r="E13" i="13"/>
  <c r="D13" i="13"/>
  <c r="C13" i="13"/>
  <c r="B13" i="13"/>
  <c r="A13" i="13"/>
  <c r="Q12" i="13"/>
  <c r="P12" i="13"/>
  <c r="O12" i="13"/>
  <c r="N12" i="13"/>
  <c r="M12" i="13"/>
  <c r="L12" i="13"/>
  <c r="K12" i="13"/>
  <c r="J12" i="13"/>
  <c r="I12" i="13"/>
  <c r="H12" i="13"/>
  <c r="G12" i="13"/>
  <c r="F12" i="13"/>
  <c r="E12" i="13"/>
  <c r="D12" i="13"/>
  <c r="C12" i="13"/>
  <c r="B12" i="13"/>
  <c r="A12" i="13"/>
  <c r="Q11" i="13"/>
  <c r="P11" i="13"/>
  <c r="O11" i="13"/>
  <c r="N11" i="13"/>
  <c r="M11" i="13"/>
  <c r="L11" i="13"/>
  <c r="K11" i="13"/>
  <c r="J11" i="13"/>
  <c r="I11" i="13"/>
  <c r="H11" i="13"/>
  <c r="G11" i="13"/>
  <c r="F11" i="13"/>
  <c r="E11" i="13"/>
  <c r="D11" i="13"/>
  <c r="C11" i="13"/>
  <c r="B11" i="13"/>
  <c r="A11" i="13"/>
  <c r="Q10" i="13"/>
  <c r="P10" i="13"/>
  <c r="O10" i="13"/>
  <c r="N10" i="13"/>
  <c r="M10" i="13"/>
  <c r="L10" i="13"/>
  <c r="K10" i="13"/>
  <c r="J10" i="13"/>
  <c r="I10" i="13"/>
  <c r="H10" i="13"/>
  <c r="G10" i="13"/>
  <c r="F10" i="13"/>
  <c r="E10" i="13"/>
  <c r="D10" i="13"/>
  <c r="C10" i="13"/>
  <c r="B10" i="13"/>
  <c r="A10" i="13"/>
  <c r="Q9" i="13"/>
  <c r="P9" i="13"/>
  <c r="O9" i="13"/>
  <c r="N9" i="13"/>
  <c r="M9" i="13"/>
  <c r="L9" i="13"/>
  <c r="K9" i="13"/>
  <c r="J9" i="13"/>
  <c r="I9" i="13"/>
  <c r="H9" i="13"/>
  <c r="G9" i="13"/>
  <c r="F9" i="13"/>
  <c r="E9" i="13"/>
  <c r="D9" i="13"/>
  <c r="C9" i="13"/>
  <c r="B9" i="13"/>
  <c r="A9" i="13"/>
  <c r="Q8" i="13"/>
  <c r="P8" i="13"/>
  <c r="O8" i="13"/>
  <c r="N8" i="13"/>
  <c r="M8" i="13"/>
  <c r="L8" i="13"/>
  <c r="K8" i="13"/>
  <c r="J8" i="13"/>
  <c r="I8" i="13"/>
  <c r="H8" i="13"/>
  <c r="G8" i="13"/>
  <c r="F8" i="13"/>
  <c r="E8" i="13"/>
  <c r="D8" i="13"/>
  <c r="C8" i="13"/>
  <c r="B8" i="13"/>
  <c r="A8" i="13"/>
  <c r="Q6" i="13"/>
  <c r="P6" i="13"/>
  <c r="O6" i="13"/>
  <c r="N6" i="13"/>
  <c r="M6" i="13"/>
  <c r="L6" i="13"/>
  <c r="K6" i="13"/>
  <c r="J6" i="13"/>
  <c r="I6" i="13"/>
  <c r="H6" i="13"/>
  <c r="G6" i="13"/>
  <c r="F6" i="13"/>
  <c r="E6" i="13"/>
  <c r="D6" i="13"/>
  <c r="C6" i="13"/>
  <c r="B6" i="13"/>
  <c r="A6" i="13"/>
  <c r="Q5" i="13"/>
  <c r="P5" i="13"/>
  <c r="O5" i="13"/>
  <c r="N5" i="13"/>
  <c r="M5" i="13"/>
  <c r="L5" i="13"/>
  <c r="K5" i="13"/>
  <c r="J5" i="13"/>
  <c r="I5" i="13"/>
  <c r="H5" i="13"/>
  <c r="G5" i="13"/>
  <c r="F5" i="13"/>
  <c r="E5" i="13"/>
  <c r="D5" i="13"/>
  <c r="C5" i="13"/>
  <c r="B5" i="13"/>
  <c r="A5" i="13"/>
  <c r="D15" i="11"/>
  <c r="M15" i="11" s="1"/>
  <c r="D14" i="11"/>
  <c r="M14" i="11" s="1"/>
  <c r="M17" i="11" s="1"/>
  <c r="K13" i="11"/>
  <c r="M10" i="11"/>
  <c r="K10" i="11"/>
  <c r="B2" i="11" s="1"/>
  <c r="D8" i="11"/>
  <c r="M8" i="11" s="1"/>
  <c r="D7" i="11"/>
  <c r="M7" i="11" s="1"/>
  <c r="K6" i="11"/>
  <c r="A1" i="11"/>
  <c r="Q143" i="10"/>
  <c r="N143" i="10"/>
  <c r="D143" i="10"/>
  <c r="C143" i="10"/>
  <c r="Q59" i="10"/>
  <c r="P59" i="10"/>
  <c r="O59" i="10"/>
  <c r="M59" i="10"/>
  <c r="L59" i="10"/>
  <c r="K59" i="10"/>
  <c r="J59" i="10"/>
  <c r="I59" i="10"/>
  <c r="H59" i="10"/>
  <c r="G59" i="10"/>
  <c r="F59" i="10"/>
  <c r="E59" i="10"/>
  <c r="D59" i="10"/>
  <c r="C59" i="10"/>
  <c r="B59" i="10"/>
  <c r="A59" i="10"/>
  <c r="Q58" i="10"/>
  <c r="P58" i="10"/>
  <c r="O58" i="10"/>
  <c r="N58" i="10"/>
  <c r="M58" i="10"/>
  <c r="L58" i="10"/>
  <c r="K58" i="10"/>
  <c r="J58" i="10"/>
  <c r="I58" i="10"/>
  <c r="H58" i="10"/>
  <c r="G58" i="10"/>
  <c r="F58" i="10"/>
  <c r="E58" i="10"/>
  <c r="D58" i="10"/>
  <c r="C58" i="10"/>
  <c r="B58" i="10"/>
  <c r="A58" i="10"/>
  <c r="Q57" i="10"/>
  <c r="P57" i="10"/>
  <c r="O57" i="10"/>
  <c r="N57" i="10"/>
  <c r="M57" i="10"/>
  <c r="L57" i="10"/>
  <c r="K57" i="10"/>
  <c r="J57" i="10"/>
  <c r="I57" i="10"/>
  <c r="H57" i="10"/>
  <c r="G57" i="10"/>
  <c r="F57" i="10"/>
  <c r="E57" i="10"/>
  <c r="D57" i="10"/>
  <c r="C57" i="10"/>
  <c r="B57" i="10"/>
  <c r="A57" i="10"/>
  <c r="Q56" i="10"/>
  <c r="P56" i="10"/>
  <c r="O56" i="10"/>
  <c r="N56" i="10"/>
  <c r="M56" i="10"/>
  <c r="L56" i="10"/>
  <c r="K56" i="10"/>
  <c r="J56" i="10"/>
  <c r="I56" i="10"/>
  <c r="H56" i="10"/>
  <c r="G56" i="10"/>
  <c r="F56" i="10"/>
  <c r="E56" i="10"/>
  <c r="D56" i="10"/>
  <c r="C56" i="10"/>
  <c r="B56" i="10"/>
  <c r="A56" i="10"/>
  <c r="Q55" i="10"/>
  <c r="P55" i="10"/>
  <c r="O55" i="10"/>
  <c r="N55" i="10"/>
  <c r="M55" i="10"/>
  <c r="L55" i="10"/>
  <c r="K55" i="10"/>
  <c r="J55" i="10"/>
  <c r="I55" i="10"/>
  <c r="H55" i="10"/>
  <c r="G55" i="10"/>
  <c r="F55" i="10"/>
  <c r="E55" i="10"/>
  <c r="D55" i="10"/>
  <c r="C55" i="10"/>
  <c r="B55" i="10"/>
  <c r="A55" i="10"/>
  <c r="Q54" i="10"/>
  <c r="P54" i="10"/>
  <c r="O54" i="10"/>
  <c r="N54" i="10"/>
  <c r="M54" i="10"/>
  <c r="L54" i="10"/>
  <c r="K54" i="10"/>
  <c r="J54" i="10"/>
  <c r="I54" i="10"/>
  <c r="H54" i="10"/>
  <c r="G54" i="10"/>
  <c r="F54" i="10"/>
  <c r="E54" i="10"/>
  <c r="D54" i="10"/>
  <c r="C54" i="10"/>
  <c r="B54" i="10"/>
  <c r="A54" i="10"/>
  <c r="Q53" i="10"/>
  <c r="P53" i="10"/>
  <c r="O53" i="10"/>
  <c r="N53" i="10"/>
  <c r="M53" i="10"/>
  <c r="L53" i="10"/>
  <c r="K53" i="10"/>
  <c r="J53" i="10"/>
  <c r="I53" i="10"/>
  <c r="H53" i="10"/>
  <c r="G53" i="10"/>
  <c r="F53" i="10"/>
  <c r="E53" i="10"/>
  <c r="D53" i="10"/>
  <c r="C53" i="10"/>
  <c r="B53" i="10"/>
  <c r="A53" i="10"/>
  <c r="Q52" i="10"/>
  <c r="P52" i="10"/>
  <c r="O52" i="10"/>
  <c r="N52" i="10"/>
  <c r="M52" i="10"/>
  <c r="L52" i="10"/>
  <c r="K52" i="10"/>
  <c r="J52" i="10"/>
  <c r="I52" i="10"/>
  <c r="H52" i="10"/>
  <c r="G52" i="10"/>
  <c r="F52" i="10"/>
  <c r="E52" i="10"/>
  <c r="D52" i="10"/>
  <c r="C52" i="10"/>
  <c r="B52" i="10"/>
  <c r="A52" i="10"/>
  <c r="Q51" i="10"/>
  <c r="G51" i="10"/>
  <c r="F51" i="10"/>
  <c r="E51" i="10"/>
  <c r="D51" i="10"/>
  <c r="C51" i="10"/>
  <c r="B51" i="10"/>
  <c r="A51" i="10"/>
  <c r="Q48" i="10"/>
  <c r="Q47" i="10"/>
  <c r="Q46" i="10"/>
  <c r="I46" i="10"/>
  <c r="H46" i="10"/>
  <c r="G46" i="10"/>
  <c r="F46" i="10"/>
  <c r="E46" i="10"/>
  <c r="D46" i="10"/>
  <c r="C46" i="10"/>
  <c r="Q45" i="10"/>
  <c r="I45" i="10"/>
  <c r="H45" i="10"/>
  <c r="G45" i="10"/>
  <c r="F45" i="10"/>
  <c r="E45" i="10"/>
  <c r="D45" i="10"/>
  <c r="C45" i="10"/>
  <c r="Q44" i="10"/>
  <c r="I44" i="10"/>
  <c r="H44" i="10"/>
  <c r="G44" i="10"/>
  <c r="F44" i="10"/>
  <c r="E44" i="10"/>
  <c r="D44" i="10"/>
  <c r="C44" i="10"/>
  <c r="Q43" i="10"/>
  <c r="I43" i="10"/>
  <c r="H43" i="10"/>
  <c r="G43" i="10"/>
  <c r="F43" i="10"/>
  <c r="E43" i="10"/>
  <c r="D43" i="10"/>
  <c r="C43" i="10"/>
  <c r="Q42" i="10"/>
  <c r="I42" i="10"/>
  <c r="H42" i="10"/>
  <c r="G42" i="10"/>
  <c r="F42" i="10"/>
  <c r="E42" i="10"/>
  <c r="D42" i="10"/>
  <c r="C42" i="10"/>
  <c r="Q39" i="10"/>
  <c r="D39" i="10"/>
  <c r="C39" i="10"/>
  <c r="Q38" i="10"/>
  <c r="N38" i="10"/>
  <c r="D38" i="10"/>
  <c r="C38" i="10"/>
  <c r="Q37" i="10"/>
  <c r="O37" i="10"/>
  <c r="M37" i="10"/>
  <c r="L37" i="10"/>
  <c r="K37" i="10"/>
  <c r="J37" i="10"/>
  <c r="I37" i="10"/>
  <c r="H37" i="10"/>
  <c r="G37" i="10"/>
  <c r="F37" i="10"/>
  <c r="E37" i="10"/>
  <c r="D37" i="10"/>
  <c r="C37" i="10"/>
  <c r="Q36" i="10"/>
  <c r="D36" i="10"/>
  <c r="C36" i="10"/>
  <c r="Q34" i="10"/>
  <c r="O34" i="10"/>
  <c r="N34" i="10"/>
  <c r="M34" i="10"/>
  <c r="L34" i="10"/>
  <c r="K34" i="10"/>
  <c r="J34" i="10"/>
  <c r="I34" i="10"/>
  <c r="H34" i="10"/>
  <c r="G34" i="10"/>
  <c r="F34" i="10"/>
  <c r="E34" i="10"/>
  <c r="D34" i="10"/>
  <c r="C34" i="10"/>
  <c r="Q32" i="10"/>
  <c r="O32" i="10"/>
  <c r="N32" i="10"/>
  <c r="M32" i="10"/>
  <c r="L32" i="10"/>
  <c r="K32" i="10"/>
  <c r="J32" i="10"/>
  <c r="I32" i="10"/>
  <c r="H32" i="10"/>
  <c r="G32" i="10"/>
  <c r="F32" i="10"/>
  <c r="E32" i="10"/>
  <c r="D32" i="10"/>
  <c r="C32" i="10"/>
  <c r="O31" i="10"/>
  <c r="Q30" i="10"/>
  <c r="O30" i="10"/>
  <c r="N30" i="10"/>
  <c r="M30" i="10"/>
  <c r="L30" i="10"/>
  <c r="K30" i="10"/>
  <c r="J30" i="10"/>
  <c r="I30" i="10"/>
  <c r="H30" i="10"/>
  <c r="G30" i="10"/>
  <c r="F30" i="10"/>
  <c r="E30" i="10"/>
  <c r="D30" i="10"/>
  <c r="C30" i="10"/>
  <c r="Q28" i="10"/>
  <c r="O28" i="10"/>
  <c r="N28" i="10"/>
  <c r="M28" i="10"/>
  <c r="L28" i="10"/>
  <c r="K28" i="10"/>
  <c r="J28" i="10"/>
  <c r="I28" i="10"/>
  <c r="H28" i="10"/>
  <c r="G28" i="10"/>
  <c r="F28" i="10"/>
  <c r="E28" i="10"/>
  <c r="D28" i="10"/>
  <c r="C28" i="10"/>
  <c r="Q26" i="10"/>
  <c r="O26" i="10"/>
  <c r="N26" i="10"/>
  <c r="M26" i="10"/>
  <c r="L26" i="10"/>
  <c r="K26" i="10"/>
  <c r="J26" i="10"/>
  <c r="I26" i="10"/>
  <c r="H26" i="10"/>
  <c r="G26" i="10"/>
  <c r="F26" i="10"/>
  <c r="E26" i="10"/>
  <c r="D26" i="10"/>
  <c r="C26" i="10"/>
  <c r="Q24" i="10"/>
  <c r="O24" i="10"/>
  <c r="N24" i="10"/>
  <c r="M24" i="10"/>
  <c r="L24" i="10"/>
  <c r="K24" i="10"/>
  <c r="J24" i="10"/>
  <c r="I24" i="10"/>
  <c r="H24" i="10"/>
  <c r="G24" i="10"/>
  <c r="F24" i="10"/>
  <c r="E24" i="10"/>
  <c r="D24" i="10"/>
  <c r="C24" i="10"/>
  <c r="O23" i="10"/>
  <c r="M23" i="10"/>
  <c r="L23" i="10"/>
  <c r="K23" i="10"/>
  <c r="J23" i="10"/>
  <c r="I23" i="10"/>
  <c r="H23" i="10"/>
  <c r="G23" i="10"/>
  <c r="F23" i="10"/>
  <c r="E23" i="10"/>
  <c r="Q22" i="10"/>
  <c r="O22" i="10"/>
  <c r="N22" i="10"/>
  <c r="M22" i="10"/>
  <c r="L22" i="10"/>
  <c r="K22" i="10"/>
  <c r="J22" i="10"/>
  <c r="I22" i="10"/>
  <c r="H22" i="10"/>
  <c r="G22" i="10"/>
  <c r="F22" i="10"/>
  <c r="E22" i="10"/>
  <c r="D22" i="10"/>
  <c r="C22" i="10"/>
  <c r="O21" i="10"/>
  <c r="M21" i="10"/>
  <c r="L21" i="10"/>
  <c r="K21" i="10"/>
  <c r="J21" i="10"/>
  <c r="I21" i="10"/>
  <c r="H21" i="10"/>
  <c r="G21" i="10"/>
  <c r="F21" i="10"/>
  <c r="E21" i="10"/>
  <c r="Q20" i="10"/>
  <c r="O20" i="10"/>
  <c r="N20" i="10"/>
  <c r="M20" i="10"/>
  <c r="L20" i="10"/>
  <c r="K20" i="10"/>
  <c r="J20" i="10"/>
  <c r="I20" i="10"/>
  <c r="H20" i="10"/>
  <c r="G20" i="10"/>
  <c r="F20" i="10"/>
  <c r="E20" i="10"/>
  <c r="D20" i="10"/>
  <c r="C20" i="10"/>
  <c r="Q19" i="10"/>
  <c r="O19" i="10"/>
  <c r="N19" i="10"/>
  <c r="M19" i="10"/>
  <c r="L19" i="10"/>
  <c r="K19" i="10"/>
  <c r="J19" i="10"/>
  <c r="I19" i="10"/>
  <c r="H19" i="10"/>
  <c r="G19" i="10"/>
  <c r="F19" i="10"/>
  <c r="E19" i="10"/>
  <c r="D19" i="10"/>
  <c r="Q18" i="10"/>
  <c r="O18" i="10"/>
  <c r="N18" i="10"/>
  <c r="M18" i="10"/>
  <c r="L18" i="10"/>
  <c r="K18" i="10"/>
  <c r="J18" i="10"/>
  <c r="I18" i="10"/>
  <c r="H18" i="10"/>
  <c r="G18" i="10"/>
  <c r="F18" i="10"/>
  <c r="E18" i="10"/>
  <c r="D18" i="10"/>
  <c r="C18" i="10"/>
  <c r="Q17" i="10"/>
  <c r="O17" i="10"/>
  <c r="N17" i="10"/>
  <c r="M17" i="10"/>
  <c r="L17" i="10"/>
  <c r="K17" i="10"/>
  <c r="J17" i="10"/>
  <c r="I17" i="10"/>
  <c r="H17" i="10"/>
  <c r="G17" i="10"/>
  <c r="F17" i="10"/>
  <c r="E17" i="10"/>
  <c r="D17" i="10"/>
  <c r="Q16" i="10"/>
  <c r="O16" i="10"/>
  <c r="N16" i="10"/>
  <c r="M16" i="10"/>
  <c r="L16" i="10"/>
  <c r="K16" i="10"/>
  <c r="J16" i="10"/>
  <c r="I16" i="10"/>
  <c r="H16" i="10"/>
  <c r="G16" i="10"/>
  <c r="F16" i="10"/>
  <c r="E16" i="10"/>
  <c r="D16" i="10"/>
  <c r="C16" i="10"/>
  <c r="Q15" i="10"/>
  <c r="O15" i="10"/>
  <c r="N15" i="10"/>
  <c r="M15" i="10"/>
  <c r="L15" i="10"/>
  <c r="K15" i="10"/>
  <c r="J15" i="10"/>
  <c r="I15" i="10"/>
  <c r="H15" i="10"/>
  <c r="G15" i="10"/>
  <c r="F15" i="10"/>
  <c r="E15" i="10"/>
  <c r="D15" i="10"/>
  <c r="Q14" i="10"/>
  <c r="O14" i="10"/>
  <c r="N14" i="10"/>
  <c r="M14" i="10"/>
  <c r="L14" i="10"/>
  <c r="K14" i="10"/>
  <c r="J14" i="10"/>
  <c r="I14" i="10"/>
  <c r="H14" i="10"/>
  <c r="G14" i="10"/>
  <c r="F14" i="10"/>
  <c r="E14" i="10"/>
  <c r="D14" i="10"/>
  <c r="C14" i="10"/>
  <c r="Q13" i="10"/>
  <c r="O13" i="10"/>
  <c r="N13" i="10"/>
  <c r="M13" i="10"/>
  <c r="L13" i="10"/>
  <c r="K13" i="10"/>
  <c r="J13" i="10"/>
  <c r="I13" i="10"/>
  <c r="H13" i="10"/>
  <c r="G13" i="10"/>
  <c r="F13" i="10"/>
  <c r="E13" i="10"/>
  <c r="D13" i="10"/>
  <c r="Q12" i="10"/>
  <c r="O12" i="10"/>
  <c r="N12" i="10"/>
  <c r="M12" i="10"/>
  <c r="L12" i="10"/>
  <c r="K12" i="10"/>
  <c r="J12" i="10"/>
  <c r="I12" i="10"/>
  <c r="H12" i="10"/>
  <c r="G12" i="10"/>
  <c r="F12" i="10"/>
  <c r="E12" i="10"/>
  <c r="D12" i="10"/>
  <c r="C12" i="10"/>
  <c r="Q11" i="10"/>
  <c r="O11" i="10"/>
  <c r="N11" i="10"/>
  <c r="M11" i="10"/>
  <c r="L11" i="10"/>
  <c r="K11" i="10"/>
  <c r="J11" i="10"/>
  <c r="I11" i="10"/>
  <c r="H11" i="10"/>
  <c r="G11" i="10"/>
  <c r="F11" i="10"/>
  <c r="E11" i="10"/>
  <c r="D11" i="10"/>
  <c r="Q10" i="10"/>
  <c r="O10" i="10"/>
  <c r="N10" i="10"/>
  <c r="M10" i="10"/>
  <c r="L10" i="10"/>
  <c r="K10" i="10"/>
  <c r="J10" i="10"/>
  <c r="I10" i="10"/>
  <c r="H10" i="10"/>
  <c r="G10" i="10"/>
  <c r="F10" i="10"/>
  <c r="E10" i="10"/>
  <c r="D10" i="10"/>
  <c r="C10" i="10"/>
  <c r="Q9" i="10"/>
  <c r="O9" i="10"/>
  <c r="N9" i="10"/>
  <c r="M9" i="10"/>
  <c r="L9" i="10"/>
  <c r="K9" i="10"/>
  <c r="J9" i="10"/>
  <c r="I9" i="10"/>
  <c r="H9" i="10"/>
  <c r="G9" i="10"/>
  <c r="F9" i="10"/>
  <c r="E9" i="10"/>
  <c r="D9" i="10"/>
  <c r="Q8" i="10"/>
  <c r="O8" i="10"/>
  <c r="N8" i="10"/>
  <c r="M8" i="10"/>
  <c r="L8" i="10"/>
  <c r="K8" i="10"/>
  <c r="J8" i="10"/>
  <c r="I8" i="10"/>
  <c r="H8" i="10"/>
  <c r="G8" i="10"/>
  <c r="F8" i="10"/>
  <c r="E8" i="10"/>
  <c r="D8" i="10"/>
  <c r="C8" i="10"/>
  <c r="Q7" i="10"/>
  <c r="O7" i="10"/>
  <c r="N7" i="10"/>
  <c r="M7" i="10"/>
  <c r="L7" i="10"/>
  <c r="K7" i="10"/>
  <c r="J7" i="10"/>
  <c r="I7" i="10"/>
  <c r="H7" i="10"/>
  <c r="G7" i="10"/>
  <c r="F7" i="10"/>
  <c r="E7" i="10"/>
  <c r="D7" i="10"/>
  <c r="Q6" i="10"/>
  <c r="Q144" i="10" s="1"/>
  <c r="B2" i="10" s="1"/>
  <c r="O6" i="10"/>
  <c r="N6" i="10"/>
  <c r="M6" i="10"/>
  <c r="L6" i="10"/>
  <c r="K6" i="10"/>
  <c r="J6" i="10"/>
  <c r="I6" i="10"/>
  <c r="H6" i="10"/>
  <c r="G6" i="10"/>
  <c r="F6" i="10"/>
  <c r="E6" i="10"/>
  <c r="D6" i="10"/>
  <c r="D144" i="10" s="1"/>
  <c r="C6" i="10"/>
  <c r="B6" i="10"/>
  <c r="A6" i="10"/>
  <c r="B1" i="10"/>
  <c r="G20" i="5"/>
  <c r="G18" i="5"/>
  <c r="F18" i="5"/>
  <c r="E18" i="5"/>
  <c r="D18" i="5"/>
  <c r="C18" i="5"/>
  <c r="G17" i="5"/>
  <c r="F17" i="5"/>
  <c r="E17" i="5"/>
  <c r="D17" i="5"/>
  <c r="C17" i="5"/>
  <c r="B17" i="5"/>
  <c r="A17" i="5"/>
  <c r="G16" i="5"/>
  <c r="B16" i="5"/>
  <c r="G14" i="5"/>
  <c r="G12" i="5"/>
  <c r="F12" i="5"/>
  <c r="E12" i="5"/>
  <c r="D12" i="5"/>
  <c r="C12" i="5"/>
  <c r="G11" i="5"/>
  <c r="F11" i="5"/>
  <c r="E11" i="5"/>
  <c r="D11" i="5"/>
  <c r="C11" i="5"/>
  <c r="B11" i="5"/>
  <c r="A11" i="5"/>
  <c r="G10" i="5"/>
  <c r="B10" i="5"/>
  <c r="G8" i="5"/>
  <c r="B2" i="5" s="1"/>
  <c r="G6" i="5"/>
  <c r="F6" i="5"/>
  <c r="E6" i="5"/>
  <c r="D6" i="5"/>
  <c r="C6" i="5"/>
  <c r="G5" i="5"/>
  <c r="F5" i="5"/>
  <c r="E5" i="5"/>
  <c r="D5" i="5"/>
  <c r="C5" i="5"/>
  <c r="B5" i="5"/>
  <c r="A5" i="5"/>
  <c r="G4" i="5"/>
  <c r="B4" i="5"/>
  <c r="B1" i="5"/>
  <c r="O105" i="4"/>
  <c r="N105" i="4"/>
  <c r="M105" i="4"/>
  <c r="L105" i="4"/>
  <c r="J105" i="4"/>
  <c r="I105" i="4"/>
  <c r="H105" i="4"/>
  <c r="G105" i="4"/>
  <c r="F105" i="4"/>
  <c r="E105" i="4"/>
  <c r="D105" i="4"/>
  <c r="C105" i="4"/>
  <c r="B105" i="4"/>
  <c r="A105" i="4"/>
  <c r="O104" i="4"/>
  <c r="N104" i="4"/>
  <c r="M104" i="4"/>
  <c r="L104" i="4"/>
  <c r="J104" i="4"/>
  <c r="I104" i="4"/>
  <c r="H104" i="4"/>
  <c r="G104" i="4"/>
  <c r="F104" i="4"/>
  <c r="E104" i="4"/>
  <c r="D104" i="4"/>
  <c r="C104" i="4"/>
  <c r="B104" i="4"/>
  <c r="A104" i="4"/>
  <c r="O103" i="4"/>
  <c r="N103" i="4"/>
  <c r="M103" i="4"/>
  <c r="L103" i="4"/>
  <c r="J103" i="4"/>
  <c r="I103" i="4"/>
  <c r="H103" i="4"/>
  <c r="G103" i="4"/>
  <c r="F103" i="4"/>
  <c r="E103" i="4"/>
  <c r="D103" i="4"/>
  <c r="C103" i="4"/>
  <c r="B103" i="4"/>
  <c r="A103" i="4"/>
  <c r="O102" i="4"/>
  <c r="N102" i="4"/>
  <c r="M102" i="4"/>
  <c r="L102" i="4"/>
  <c r="J102" i="4"/>
  <c r="I102" i="4"/>
  <c r="H102" i="4"/>
  <c r="G102" i="4"/>
  <c r="F102" i="4"/>
  <c r="E102" i="4"/>
  <c r="D102" i="4"/>
  <c r="C102" i="4"/>
  <c r="B102" i="4"/>
  <c r="A102" i="4"/>
  <c r="O101" i="4"/>
  <c r="N101" i="4"/>
  <c r="M101" i="4"/>
  <c r="L101" i="4"/>
  <c r="J101" i="4"/>
  <c r="I101" i="4"/>
  <c r="H101" i="4"/>
  <c r="G101" i="4"/>
  <c r="F101" i="4"/>
  <c r="E101" i="4"/>
  <c r="D101" i="4"/>
  <c r="C101" i="4"/>
  <c r="B101" i="4"/>
  <c r="A101" i="4"/>
  <c r="O100" i="4"/>
  <c r="N100" i="4"/>
  <c r="M100" i="4"/>
  <c r="L100" i="4"/>
  <c r="J100" i="4"/>
  <c r="I100" i="4"/>
  <c r="H100" i="4"/>
  <c r="G100" i="4"/>
  <c r="F100" i="4"/>
  <c r="E100" i="4"/>
  <c r="D100" i="4"/>
  <c r="C100" i="4"/>
  <c r="B100" i="4"/>
  <c r="A100" i="4"/>
  <c r="O99" i="4"/>
  <c r="N99" i="4"/>
  <c r="M99" i="4"/>
  <c r="L99" i="4"/>
  <c r="J99" i="4"/>
  <c r="I99" i="4"/>
  <c r="H99" i="4"/>
  <c r="G99" i="4"/>
  <c r="F99" i="4"/>
  <c r="E99" i="4"/>
  <c r="D99" i="4"/>
  <c r="C99" i="4"/>
  <c r="B99" i="4"/>
  <c r="A99" i="4"/>
  <c r="O98" i="4"/>
  <c r="N98" i="4"/>
  <c r="M98" i="4"/>
  <c r="L98" i="4"/>
  <c r="J98" i="4"/>
  <c r="I98" i="4"/>
  <c r="H98" i="4"/>
  <c r="G98" i="4"/>
  <c r="F98" i="4"/>
  <c r="E98" i="4"/>
  <c r="D98" i="4"/>
  <c r="C98" i="4"/>
  <c r="B98" i="4"/>
  <c r="A98" i="4"/>
  <c r="O97" i="4"/>
  <c r="I97" i="4"/>
  <c r="D97" i="4"/>
  <c r="C97" i="4"/>
  <c r="B97" i="4"/>
  <c r="A97" i="4"/>
  <c r="O96" i="4"/>
  <c r="N96" i="4"/>
  <c r="M96" i="4"/>
  <c r="L96" i="4"/>
  <c r="J96" i="4"/>
  <c r="I96" i="4"/>
  <c r="H96" i="4"/>
  <c r="G96" i="4"/>
  <c r="F96" i="4"/>
  <c r="E96" i="4"/>
  <c r="D96" i="4"/>
  <c r="C96" i="4"/>
  <c r="B96" i="4"/>
  <c r="A96" i="4"/>
  <c r="O94" i="4"/>
  <c r="J94" i="4"/>
  <c r="I94" i="4"/>
  <c r="H94" i="4"/>
  <c r="G94" i="4"/>
  <c r="F94" i="4"/>
  <c r="E94" i="4"/>
  <c r="D94" i="4"/>
  <c r="C94" i="4"/>
  <c r="B94" i="4"/>
  <c r="A94" i="4"/>
  <c r="O93" i="4"/>
  <c r="N93" i="4"/>
  <c r="M93" i="4"/>
  <c r="L93" i="4"/>
  <c r="K93" i="4"/>
  <c r="J93" i="4"/>
  <c r="I93" i="4"/>
  <c r="H93" i="4"/>
  <c r="G93" i="4"/>
  <c r="F93" i="4"/>
  <c r="E93" i="4"/>
  <c r="D93" i="4"/>
  <c r="C93" i="4"/>
  <c r="B93" i="4"/>
  <c r="A93" i="4"/>
  <c r="O92" i="4"/>
  <c r="N92" i="4"/>
  <c r="M92" i="4"/>
  <c r="L92" i="4"/>
  <c r="K92" i="4"/>
  <c r="J92" i="4"/>
  <c r="I92" i="4"/>
  <c r="H92" i="4"/>
  <c r="G92" i="4"/>
  <c r="F92" i="4"/>
  <c r="E92" i="4"/>
  <c r="D92" i="4"/>
  <c r="C92" i="4"/>
  <c r="B92" i="4"/>
  <c r="A92" i="4"/>
  <c r="O91" i="4"/>
  <c r="N91" i="4"/>
  <c r="M91" i="4"/>
  <c r="L91" i="4"/>
  <c r="J91" i="4"/>
  <c r="I91" i="4"/>
  <c r="H91" i="4"/>
  <c r="G91" i="4"/>
  <c r="F91" i="4"/>
  <c r="E91" i="4"/>
  <c r="D91" i="4"/>
  <c r="C91" i="4"/>
  <c r="B91" i="4"/>
  <c r="A91" i="4"/>
  <c r="O90" i="4"/>
  <c r="J90" i="4"/>
  <c r="I90" i="4"/>
  <c r="B90" i="4"/>
  <c r="A90" i="4"/>
  <c r="O86" i="4"/>
  <c r="L85" i="4"/>
  <c r="K85" i="4"/>
  <c r="J85" i="4"/>
  <c r="I85" i="4"/>
  <c r="H85" i="4"/>
  <c r="G85" i="4"/>
  <c r="F85" i="4"/>
  <c r="E85" i="4"/>
  <c r="D85" i="4"/>
  <c r="C85" i="4"/>
  <c r="O84" i="4"/>
  <c r="L84" i="4"/>
  <c r="K84" i="4"/>
  <c r="J84" i="4"/>
  <c r="I84" i="4"/>
  <c r="H84" i="4"/>
  <c r="G84" i="4"/>
  <c r="F84" i="4"/>
  <c r="E84" i="4"/>
  <c r="D84" i="4"/>
  <c r="C84" i="4"/>
  <c r="B84" i="4"/>
  <c r="A84" i="4"/>
  <c r="O81" i="4"/>
  <c r="L80" i="4"/>
  <c r="K80" i="4"/>
  <c r="J80" i="4"/>
  <c r="I80" i="4"/>
  <c r="H80" i="4"/>
  <c r="G80" i="4"/>
  <c r="F80" i="4"/>
  <c r="E80" i="4"/>
  <c r="D80" i="4"/>
  <c r="C80" i="4"/>
  <c r="O79" i="4"/>
  <c r="L79" i="4"/>
  <c r="K79" i="4"/>
  <c r="J79" i="4"/>
  <c r="I79" i="4"/>
  <c r="H79" i="4"/>
  <c r="G79" i="4"/>
  <c r="F79" i="4"/>
  <c r="E79" i="4"/>
  <c r="D79" i="4"/>
  <c r="C79" i="4"/>
  <c r="B79" i="4"/>
  <c r="A79" i="4"/>
  <c r="O76" i="4"/>
  <c r="L75" i="4"/>
  <c r="K75" i="4"/>
  <c r="J75" i="4"/>
  <c r="I75" i="4"/>
  <c r="H75" i="4"/>
  <c r="G75" i="4"/>
  <c r="F75" i="4"/>
  <c r="E75" i="4"/>
  <c r="D75" i="4"/>
  <c r="C75" i="4"/>
  <c r="O74" i="4"/>
  <c r="L74" i="4"/>
  <c r="K74" i="4"/>
  <c r="J74" i="4"/>
  <c r="I74" i="4"/>
  <c r="H74" i="4"/>
  <c r="G74" i="4"/>
  <c r="F74" i="4"/>
  <c r="E74" i="4"/>
  <c r="D74" i="4"/>
  <c r="C74" i="4"/>
  <c r="O73" i="4"/>
  <c r="L73" i="4"/>
  <c r="K73" i="4"/>
  <c r="J73" i="4"/>
  <c r="I73" i="4"/>
  <c r="H73" i="4"/>
  <c r="G73" i="4"/>
  <c r="F73" i="4"/>
  <c r="E73" i="4"/>
  <c r="D73" i="4"/>
  <c r="C73" i="4"/>
  <c r="O72" i="4"/>
  <c r="L72" i="4"/>
  <c r="K72" i="4"/>
  <c r="J72" i="4"/>
  <c r="I72" i="4"/>
  <c r="H72" i="4"/>
  <c r="G72" i="4"/>
  <c r="F72" i="4"/>
  <c r="E72" i="4"/>
  <c r="D72" i="4"/>
  <c r="C72" i="4"/>
  <c r="B72" i="4"/>
  <c r="A72" i="4"/>
  <c r="O70" i="4"/>
  <c r="O68" i="4"/>
  <c r="L68" i="4"/>
  <c r="K68" i="4"/>
  <c r="J68" i="4"/>
  <c r="I68" i="4"/>
  <c r="H68" i="4"/>
  <c r="G68" i="4"/>
  <c r="F68" i="4"/>
  <c r="E68" i="4"/>
  <c r="D68" i="4"/>
  <c r="C68" i="4"/>
  <c r="O67" i="4"/>
  <c r="L67" i="4"/>
  <c r="K67" i="4"/>
  <c r="J67" i="4"/>
  <c r="I67" i="4"/>
  <c r="H67" i="4"/>
  <c r="G67" i="4"/>
  <c r="F67" i="4"/>
  <c r="E67" i="4"/>
  <c r="D67" i="4"/>
  <c r="C67" i="4"/>
  <c r="B67" i="4"/>
  <c r="A67" i="4"/>
  <c r="O64" i="4"/>
  <c r="O62" i="4"/>
  <c r="L62" i="4"/>
  <c r="K62" i="4"/>
  <c r="J62" i="4"/>
  <c r="I62" i="4"/>
  <c r="H62" i="4"/>
  <c r="G62" i="4"/>
  <c r="F62" i="4"/>
  <c r="E62" i="4"/>
  <c r="D62" i="4"/>
  <c r="C62" i="4"/>
  <c r="O61" i="4"/>
  <c r="L61" i="4"/>
  <c r="K61" i="4"/>
  <c r="J61" i="4"/>
  <c r="I61" i="4"/>
  <c r="H61" i="4"/>
  <c r="G61" i="4"/>
  <c r="F61" i="4"/>
  <c r="E61" i="4"/>
  <c r="D61" i="4"/>
  <c r="C61" i="4"/>
  <c r="B61" i="4"/>
  <c r="A61" i="4"/>
  <c r="O58" i="4"/>
  <c r="O56" i="4"/>
  <c r="N56" i="4"/>
  <c r="L56" i="4"/>
  <c r="K56" i="4"/>
  <c r="J56" i="4"/>
  <c r="I56" i="4"/>
  <c r="H56" i="4"/>
  <c r="G56" i="4"/>
  <c r="F56" i="4"/>
  <c r="E56" i="4"/>
  <c r="D56" i="4"/>
  <c r="C56" i="4"/>
  <c r="O55" i="4"/>
  <c r="N55" i="4"/>
  <c r="L55" i="4"/>
  <c r="K55" i="4"/>
  <c r="J55" i="4"/>
  <c r="I55" i="4"/>
  <c r="H55" i="4"/>
  <c r="G55" i="4"/>
  <c r="F55" i="4"/>
  <c r="E55" i="4"/>
  <c r="D55" i="4"/>
  <c r="C55" i="4"/>
  <c r="B55" i="4"/>
  <c r="A55" i="4"/>
  <c r="O50" i="4"/>
  <c r="D50" i="4"/>
  <c r="C50" i="4"/>
  <c r="O49" i="4"/>
  <c r="D49" i="4"/>
  <c r="C49" i="4"/>
  <c r="O48" i="4"/>
  <c r="N48" i="4"/>
  <c r="M48" i="4"/>
  <c r="L48" i="4"/>
  <c r="K48" i="4"/>
  <c r="J48" i="4"/>
  <c r="I48" i="4"/>
  <c r="H48" i="4"/>
  <c r="G48" i="4"/>
  <c r="F48" i="4"/>
  <c r="E48" i="4"/>
  <c r="D48" i="4"/>
  <c r="C48" i="4"/>
  <c r="O47" i="4"/>
  <c r="N47" i="4"/>
  <c r="M47" i="4"/>
  <c r="L47" i="4"/>
  <c r="K47" i="4"/>
  <c r="J47" i="4"/>
  <c r="I47" i="4"/>
  <c r="H47" i="4"/>
  <c r="G47" i="4"/>
  <c r="F47" i="4"/>
  <c r="E47" i="4"/>
  <c r="D47" i="4"/>
  <c r="C47" i="4"/>
  <c r="O46" i="4"/>
  <c r="N46" i="4"/>
  <c r="M46" i="4"/>
  <c r="L46" i="4"/>
  <c r="K46" i="4"/>
  <c r="J46" i="4"/>
  <c r="I46" i="4"/>
  <c r="H46" i="4"/>
  <c r="G46" i="4"/>
  <c r="F46" i="4"/>
  <c r="E46" i="4"/>
  <c r="D46" i="4"/>
  <c r="C46" i="4"/>
  <c r="O45" i="4"/>
  <c r="N45" i="4"/>
  <c r="M45" i="4"/>
  <c r="L45" i="4"/>
  <c r="K45" i="4"/>
  <c r="J45" i="4"/>
  <c r="I45" i="4"/>
  <c r="H45" i="4"/>
  <c r="G45" i="4"/>
  <c r="F45" i="4"/>
  <c r="E45" i="4"/>
  <c r="D45" i="4"/>
  <c r="C45" i="4"/>
  <c r="O44" i="4"/>
  <c r="N44" i="4"/>
  <c r="M44" i="4"/>
  <c r="L44" i="4"/>
  <c r="K44" i="4"/>
  <c r="J44" i="4"/>
  <c r="I44" i="4"/>
  <c r="H44" i="4"/>
  <c r="G44" i="4"/>
  <c r="F44" i="4"/>
  <c r="E44" i="4"/>
  <c r="D44" i="4"/>
  <c r="C44" i="4"/>
  <c r="O43" i="4"/>
  <c r="N43" i="4"/>
  <c r="M43" i="4"/>
  <c r="L43" i="4"/>
  <c r="K43" i="4"/>
  <c r="J43" i="4"/>
  <c r="I43" i="4"/>
  <c r="H43" i="4"/>
  <c r="G43" i="4"/>
  <c r="F43" i="4"/>
  <c r="E43" i="4"/>
  <c r="D43" i="4"/>
  <c r="C43" i="4"/>
  <c r="O42" i="4"/>
  <c r="N42" i="4"/>
  <c r="M42" i="4"/>
  <c r="L42" i="4"/>
  <c r="K42" i="4"/>
  <c r="J42" i="4"/>
  <c r="I42" i="4"/>
  <c r="H42" i="4"/>
  <c r="G42" i="4"/>
  <c r="F42" i="4"/>
  <c r="E42" i="4"/>
  <c r="D42" i="4"/>
  <c r="C42" i="4"/>
  <c r="O41" i="4"/>
  <c r="N41" i="4"/>
  <c r="M41" i="4"/>
  <c r="L41" i="4"/>
  <c r="K41" i="4"/>
  <c r="J41" i="4"/>
  <c r="I41" i="4"/>
  <c r="H41" i="4"/>
  <c r="G41" i="4"/>
  <c r="F41" i="4"/>
  <c r="E41" i="4"/>
  <c r="D41" i="4"/>
  <c r="C41" i="4"/>
  <c r="O40" i="4"/>
  <c r="N40" i="4"/>
  <c r="M40" i="4"/>
  <c r="L40" i="4"/>
  <c r="K40" i="4"/>
  <c r="J40" i="4"/>
  <c r="I40" i="4"/>
  <c r="H40" i="4"/>
  <c r="G40" i="4"/>
  <c r="F40" i="4"/>
  <c r="E40" i="4"/>
  <c r="D40" i="4"/>
  <c r="C40" i="4"/>
  <c r="O39" i="4"/>
  <c r="N39" i="4"/>
  <c r="M39" i="4"/>
  <c r="L39" i="4"/>
  <c r="K39" i="4"/>
  <c r="J39" i="4"/>
  <c r="I39" i="4"/>
  <c r="H39" i="4"/>
  <c r="G39" i="4"/>
  <c r="F39" i="4"/>
  <c r="E39" i="4"/>
  <c r="D39" i="4"/>
  <c r="C39" i="4"/>
  <c r="O38" i="4"/>
  <c r="N38" i="4"/>
  <c r="M38" i="4"/>
  <c r="L38" i="4"/>
  <c r="K38" i="4"/>
  <c r="J38" i="4"/>
  <c r="I38" i="4"/>
  <c r="H38" i="4"/>
  <c r="G38" i="4"/>
  <c r="F38" i="4"/>
  <c r="E38" i="4"/>
  <c r="D38" i="4"/>
  <c r="C38" i="4"/>
  <c r="O37" i="4"/>
  <c r="N37" i="4"/>
  <c r="M37" i="4"/>
  <c r="L37" i="4"/>
  <c r="K37" i="4"/>
  <c r="J37" i="4"/>
  <c r="I37" i="4"/>
  <c r="H37" i="4"/>
  <c r="G37" i="4"/>
  <c r="F37" i="4"/>
  <c r="E37" i="4"/>
  <c r="D37" i="4"/>
  <c r="C37" i="4"/>
  <c r="O36" i="4"/>
  <c r="N36" i="4"/>
  <c r="M36" i="4"/>
  <c r="L36" i="4"/>
  <c r="K36" i="4"/>
  <c r="J36" i="4"/>
  <c r="I36" i="4"/>
  <c r="H36" i="4"/>
  <c r="G36" i="4"/>
  <c r="F36" i="4"/>
  <c r="E36" i="4"/>
  <c r="D36" i="4"/>
  <c r="C36" i="4"/>
  <c r="O35" i="4"/>
  <c r="N35" i="4"/>
  <c r="M35" i="4"/>
  <c r="L35" i="4"/>
  <c r="K35" i="4"/>
  <c r="J35" i="4"/>
  <c r="I35" i="4"/>
  <c r="H35" i="4"/>
  <c r="G35" i="4"/>
  <c r="F35" i="4"/>
  <c r="E35" i="4"/>
  <c r="D35" i="4"/>
  <c r="C35" i="4"/>
  <c r="O34" i="4"/>
  <c r="N34" i="4"/>
  <c r="M34" i="4"/>
  <c r="L34" i="4"/>
  <c r="K34" i="4"/>
  <c r="J34" i="4"/>
  <c r="I34" i="4"/>
  <c r="H34" i="4"/>
  <c r="G34" i="4"/>
  <c r="F34" i="4"/>
  <c r="E34" i="4"/>
  <c r="D34" i="4"/>
  <c r="C34" i="4"/>
  <c r="O33" i="4"/>
  <c r="N33" i="4"/>
  <c r="M33" i="4"/>
  <c r="L33" i="4"/>
  <c r="K33" i="4"/>
  <c r="J33" i="4"/>
  <c r="I33" i="4"/>
  <c r="H33" i="4"/>
  <c r="G33" i="4"/>
  <c r="F33" i="4"/>
  <c r="E33" i="4"/>
  <c r="D33" i="4"/>
  <c r="C33" i="4"/>
  <c r="O32" i="4"/>
  <c r="N32" i="4"/>
  <c r="M32" i="4"/>
  <c r="L32" i="4"/>
  <c r="K32" i="4"/>
  <c r="J32" i="4"/>
  <c r="I32" i="4"/>
  <c r="H32" i="4"/>
  <c r="G32" i="4"/>
  <c r="F32" i="4"/>
  <c r="E32" i="4"/>
  <c r="D32" i="4"/>
  <c r="C32" i="4"/>
  <c r="O31" i="4"/>
  <c r="N31" i="4"/>
  <c r="M31" i="4"/>
  <c r="L31" i="4"/>
  <c r="K31" i="4"/>
  <c r="J31" i="4"/>
  <c r="I31" i="4"/>
  <c r="H31" i="4"/>
  <c r="G31" i="4"/>
  <c r="F31" i="4"/>
  <c r="E31" i="4"/>
  <c r="D31" i="4"/>
  <c r="C31" i="4"/>
  <c r="O30" i="4"/>
  <c r="N30" i="4"/>
  <c r="M30" i="4"/>
  <c r="L30" i="4"/>
  <c r="K30" i="4"/>
  <c r="J30" i="4"/>
  <c r="I30" i="4"/>
  <c r="H30" i="4"/>
  <c r="G30" i="4"/>
  <c r="F30" i="4"/>
  <c r="E30" i="4"/>
  <c r="D30" i="4"/>
  <c r="C30" i="4"/>
  <c r="O29" i="4"/>
  <c r="N29" i="4"/>
  <c r="M29" i="4"/>
  <c r="L29" i="4"/>
  <c r="K29" i="4"/>
  <c r="J29" i="4"/>
  <c r="I29" i="4"/>
  <c r="H29" i="4"/>
  <c r="G29" i="4"/>
  <c r="F29" i="4"/>
  <c r="E29" i="4"/>
  <c r="D29" i="4"/>
  <c r="C29" i="4"/>
  <c r="O28" i="4"/>
  <c r="N28" i="4"/>
  <c r="M28" i="4"/>
  <c r="L28" i="4"/>
  <c r="K28" i="4"/>
  <c r="J28" i="4"/>
  <c r="I28" i="4"/>
  <c r="H28" i="4"/>
  <c r="G28" i="4"/>
  <c r="F28" i="4"/>
  <c r="E28" i="4"/>
  <c r="D28" i="4"/>
  <c r="C28" i="4"/>
  <c r="O27" i="4"/>
  <c r="N27" i="4"/>
  <c r="M27" i="4"/>
  <c r="L27" i="4"/>
  <c r="K27" i="4"/>
  <c r="J27" i="4"/>
  <c r="I27" i="4"/>
  <c r="H27" i="4"/>
  <c r="G27" i="4"/>
  <c r="F27" i="4"/>
  <c r="E27" i="4"/>
  <c r="D27" i="4"/>
  <c r="C27" i="4"/>
  <c r="O26" i="4"/>
  <c r="N26" i="4"/>
  <c r="M26" i="4"/>
  <c r="L26" i="4"/>
  <c r="K26" i="4"/>
  <c r="J26" i="4"/>
  <c r="I26" i="4"/>
  <c r="H26" i="4"/>
  <c r="G26" i="4"/>
  <c r="F26" i="4"/>
  <c r="E26" i="4"/>
  <c r="D26" i="4"/>
  <c r="C26" i="4"/>
  <c r="O25" i="4"/>
  <c r="N25" i="4"/>
  <c r="M25" i="4"/>
  <c r="L25" i="4"/>
  <c r="K25" i="4"/>
  <c r="J25" i="4"/>
  <c r="I25" i="4"/>
  <c r="H25" i="4"/>
  <c r="G25" i="4"/>
  <c r="F25" i="4"/>
  <c r="E25" i="4"/>
  <c r="D25" i="4"/>
  <c r="C25" i="4"/>
  <c r="O24" i="4"/>
  <c r="N24" i="4"/>
  <c r="M24" i="4"/>
  <c r="L24" i="4"/>
  <c r="K24" i="4"/>
  <c r="J24" i="4"/>
  <c r="I24" i="4"/>
  <c r="H24" i="4"/>
  <c r="G24" i="4"/>
  <c r="F24" i="4"/>
  <c r="E24" i="4"/>
  <c r="D24" i="4"/>
  <c r="C24" i="4"/>
  <c r="O23" i="4"/>
  <c r="N23" i="4"/>
  <c r="M23" i="4"/>
  <c r="L23" i="4"/>
  <c r="K23" i="4"/>
  <c r="J23" i="4"/>
  <c r="I23" i="4"/>
  <c r="H23" i="4"/>
  <c r="G23" i="4"/>
  <c r="F23" i="4"/>
  <c r="E23" i="4"/>
  <c r="D23" i="4"/>
  <c r="C23" i="4"/>
  <c r="O22" i="4"/>
  <c r="N22" i="4"/>
  <c r="M22" i="4"/>
  <c r="L22" i="4"/>
  <c r="K22" i="4"/>
  <c r="J22" i="4"/>
  <c r="I22" i="4"/>
  <c r="H22" i="4"/>
  <c r="G22" i="4"/>
  <c r="F22" i="4"/>
  <c r="E22" i="4"/>
  <c r="D22" i="4"/>
  <c r="C22" i="4"/>
  <c r="O21" i="4"/>
  <c r="N21" i="4"/>
  <c r="M21" i="4"/>
  <c r="L21" i="4"/>
  <c r="K21" i="4"/>
  <c r="J21" i="4"/>
  <c r="I21" i="4"/>
  <c r="H21" i="4"/>
  <c r="G21" i="4"/>
  <c r="F21" i="4"/>
  <c r="E21" i="4"/>
  <c r="D21" i="4"/>
  <c r="C21" i="4"/>
  <c r="O20" i="4"/>
  <c r="N20" i="4"/>
  <c r="M20" i="4"/>
  <c r="L20" i="4"/>
  <c r="K20" i="4"/>
  <c r="J20" i="4"/>
  <c r="I20" i="4"/>
  <c r="H20" i="4"/>
  <c r="G20" i="4"/>
  <c r="F20" i="4"/>
  <c r="E20" i="4"/>
  <c r="D20" i="4"/>
  <c r="C20" i="4"/>
  <c r="O19" i="4"/>
  <c r="O52" i="4" s="1"/>
  <c r="N19" i="4"/>
  <c r="M19" i="4"/>
  <c r="L19" i="4"/>
  <c r="K19" i="4"/>
  <c r="J19" i="4"/>
  <c r="I19" i="4"/>
  <c r="H19" i="4"/>
  <c r="G19" i="4"/>
  <c r="F19" i="4"/>
  <c r="E19" i="4"/>
  <c r="D19" i="4"/>
  <c r="D52" i="4" s="1"/>
  <c r="C19" i="4"/>
  <c r="O17" i="4"/>
  <c r="N17" i="4"/>
  <c r="M17" i="4"/>
  <c r="L17" i="4"/>
  <c r="K17" i="4"/>
  <c r="J17" i="4"/>
  <c r="I17" i="4"/>
  <c r="H17" i="4"/>
  <c r="G17" i="4"/>
  <c r="F17" i="4"/>
  <c r="E17" i="4"/>
  <c r="D17" i="4"/>
  <c r="C17" i="4"/>
  <c r="B17" i="4"/>
  <c r="A17" i="4"/>
  <c r="O14" i="4"/>
  <c r="O13" i="4"/>
  <c r="N13" i="4"/>
  <c r="M13" i="4"/>
  <c r="L13" i="4"/>
  <c r="J13" i="4"/>
  <c r="I13" i="4"/>
  <c r="H13" i="4"/>
  <c r="G13" i="4"/>
  <c r="F13" i="4"/>
  <c r="E13" i="4"/>
  <c r="D13" i="4"/>
  <c r="C13" i="4"/>
  <c r="O12" i="4"/>
  <c r="N12" i="4"/>
  <c r="M12" i="4"/>
  <c r="L12" i="4"/>
  <c r="J12" i="4"/>
  <c r="I12" i="4"/>
  <c r="H12" i="4"/>
  <c r="G12" i="4"/>
  <c r="F12" i="4"/>
  <c r="E12" i="4"/>
  <c r="D12" i="4"/>
  <c r="C12" i="4"/>
  <c r="B12" i="4"/>
  <c r="A12" i="4"/>
  <c r="O9" i="4"/>
  <c r="O107" i="4" s="1"/>
  <c r="B2" i="4" s="1"/>
  <c r="O8" i="4"/>
  <c r="N8" i="4"/>
  <c r="M8" i="4"/>
  <c r="L8" i="4"/>
  <c r="K8" i="4"/>
  <c r="J8" i="4"/>
  <c r="I8" i="4"/>
  <c r="H8" i="4"/>
  <c r="G8" i="4"/>
  <c r="F8" i="4"/>
  <c r="E8" i="4"/>
  <c r="D8" i="4"/>
  <c r="C8" i="4"/>
  <c r="O7" i="4"/>
  <c r="N7" i="4"/>
  <c r="M7" i="4"/>
  <c r="L7" i="4"/>
  <c r="K7" i="4"/>
  <c r="J7" i="4"/>
  <c r="I7" i="4"/>
  <c r="H7" i="4"/>
  <c r="G7" i="4"/>
  <c r="F7" i="4"/>
  <c r="E7" i="4"/>
  <c r="D7" i="4"/>
  <c r="C7" i="4"/>
  <c r="O6" i="4"/>
  <c r="N6" i="4"/>
  <c r="M6" i="4"/>
  <c r="L6" i="4"/>
  <c r="K6" i="4"/>
  <c r="J6" i="4"/>
  <c r="I6" i="4"/>
  <c r="H6" i="4"/>
  <c r="G6" i="4"/>
  <c r="F6" i="4"/>
  <c r="E6" i="4"/>
  <c r="D6" i="4"/>
  <c r="C6" i="4"/>
  <c r="O5" i="4"/>
  <c r="N5" i="4"/>
  <c r="M5" i="4"/>
  <c r="L5" i="4"/>
  <c r="K5" i="4"/>
  <c r="J5" i="4"/>
  <c r="I5" i="4"/>
  <c r="H5" i="4"/>
  <c r="G5" i="4"/>
  <c r="F5" i="4"/>
  <c r="E5" i="4"/>
  <c r="D5" i="4"/>
  <c r="C5" i="4"/>
  <c r="B5" i="4"/>
  <c r="A5" i="4"/>
  <c r="B1" i="4"/>
  <c r="B1" i="3"/>
  <c r="O1105" i="2"/>
  <c r="N1105" i="2"/>
  <c r="F1105" i="2"/>
  <c r="E1105" i="2"/>
  <c r="D1105" i="2"/>
  <c r="C1105" i="2"/>
  <c r="B1105" i="2"/>
  <c r="A1105" i="2"/>
  <c r="O1103" i="2"/>
  <c r="N1103" i="2"/>
  <c r="M1103" i="2"/>
  <c r="L1103" i="2"/>
  <c r="K1103" i="2"/>
  <c r="J1103" i="2"/>
  <c r="I1103" i="2"/>
  <c r="H1103" i="2"/>
  <c r="G1103" i="2"/>
  <c r="F1103" i="2"/>
  <c r="E1103" i="2"/>
  <c r="D1103" i="2"/>
  <c r="C1103" i="2"/>
  <c r="B1103" i="2"/>
  <c r="A1103" i="2"/>
  <c r="O1102" i="2"/>
  <c r="N1102" i="2"/>
  <c r="M1102" i="2"/>
  <c r="L1102" i="2"/>
  <c r="K1102" i="2"/>
  <c r="J1102" i="2"/>
  <c r="I1102" i="2"/>
  <c r="H1102" i="2"/>
  <c r="G1102" i="2"/>
  <c r="F1102" i="2"/>
  <c r="E1102" i="2"/>
  <c r="D1102" i="2"/>
  <c r="C1102" i="2"/>
  <c r="B1102" i="2"/>
  <c r="A1102" i="2"/>
  <c r="O1101" i="2"/>
  <c r="N1101" i="2"/>
  <c r="M1101" i="2"/>
  <c r="L1101" i="2"/>
  <c r="K1101" i="2"/>
  <c r="J1101" i="2"/>
  <c r="I1101" i="2"/>
  <c r="H1101" i="2"/>
  <c r="G1101" i="2"/>
  <c r="F1101" i="2"/>
  <c r="E1101" i="2"/>
  <c r="D1101" i="2"/>
  <c r="C1101" i="2"/>
  <c r="B1101" i="2"/>
  <c r="A1101" i="2"/>
  <c r="O1100" i="2"/>
  <c r="N1100" i="2"/>
  <c r="M1100" i="2"/>
  <c r="L1100" i="2"/>
  <c r="K1100" i="2"/>
  <c r="J1100" i="2"/>
  <c r="I1100" i="2"/>
  <c r="H1100" i="2"/>
  <c r="G1100" i="2"/>
  <c r="F1100" i="2"/>
  <c r="E1100" i="2"/>
  <c r="D1100" i="2"/>
  <c r="C1100" i="2"/>
  <c r="B1100" i="2"/>
  <c r="A1100" i="2"/>
  <c r="O1099" i="2"/>
  <c r="N1099" i="2"/>
  <c r="M1099" i="2"/>
  <c r="L1099" i="2"/>
  <c r="K1099" i="2"/>
  <c r="J1099" i="2"/>
  <c r="I1099" i="2"/>
  <c r="H1099" i="2"/>
  <c r="G1099" i="2"/>
  <c r="F1099" i="2"/>
  <c r="E1099" i="2"/>
  <c r="D1099" i="2"/>
  <c r="C1099" i="2"/>
  <c r="B1099" i="2"/>
  <c r="A1099" i="2"/>
  <c r="O1098" i="2"/>
  <c r="N1098" i="2"/>
  <c r="M1098" i="2"/>
  <c r="L1098" i="2"/>
  <c r="K1098" i="2"/>
  <c r="J1098" i="2"/>
  <c r="I1098" i="2"/>
  <c r="H1098" i="2"/>
  <c r="G1098" i="2"/>
  <c r="F1098" i="2"/>
  <c r="E1098" i="2"/>
  <c r="D1098" i="2"/>
  <c r="C1098" i="2"/>
  <c r="B1098" i="2"/>
  <c r="A1098" i="2"/>
  <c r="O1097" i="2"/>
  <c r="N1097" i="2"/>
  <c r="M1097" i="2"/>
  <c r="L1097" i="2"/>
  <c r="K1097" i="2"/>
  <c r="J1097" i="2"/>
  <c r="I1097" i="2"/>
  <c r="H1097" i="2"/>
  <c r="G1097" i="2"/>
  <c r="F1097" i="2"/>
  <c r="E1097" i="2"/>
  <c r="D1097" i="2"/>
  <c r="C1097" i="2"/>
  <c r="B1097" i="2"/>
  <c r="A1097" i="2"/>
  <c r="O1096" i="2"/>
  <c r="N1096" i="2"/>
  <c r="M1096" i="2"/>
  <c r="L1096" i="2"/>
  <c r="K1096" i="2"/>
  <c r="J1096" i="2"/>
  <c r="I1096" i="2"/>
  <c r="H1096" i="2"/>
  <c r="G1096" i="2"/>
  <c r="F1096" i="2"/>
  <c r="E1096" i="2"/>
  <c r="D1096" i="2"/>
  <c r="C1096" i="2"/>
  <c r="B1096" i="2"/>
  <c r="A1096" i="2"/>
  <c r="O1095" i="2"/>
  <c r="N1095" i="2"/>
  <c r="M1095" i="2"/>
  <c r="L1095" i="2"/>
  <c r="K1095" i="2"/>
  <c r="J1095" i="2"/>
  <c r="I1095" i="2"/>
  <c r="H1095" i="2"/>
  <c r="G1095" i="2"/>
  <c r="F1095" i="2"/>
  <c r="E1095" i="2"/>
  <c r="D1095" i="2"/>
  <c r="C1095" i="2"/>
  <c r="B1095" i="2"/>
  <c r="A1095" i="2"/>
  <c r="O1094" i="2"/>
  <c r="N1094" i="2"/>
  <c r="M1094" i="2"/>
  <c r="L1094" i="2"/>
  <c r="K1094" i="2"/>
  <c r="J1094" i="2"/>
  <c r="I1094" i="2"/>
  <c r="H1094" i="2"/>
  <c r="G1094" i="2"/>
  <c r="F1094" i="2"/>
  <c r="E1094" i="2"/>
  <c r="D1094" i="2"/>
  <c r="C1094" i="2"/>
  <c r="B1094" i="2"/>
  <c r="A1094" i="2"/>
  <c r="O1093" i="2"/>
  <c r="N1093" i="2"/>
  <c r="M1093" i="2"/>
  <c r="L1093" i="2"/>
  <c r="K1093" i="2"/>
  <c r="J1093" i="2"/>
  <c r="I1093" i="2"/>
  <c r="H1093" i="2"/>
  <c r="G1093" i="2"/>
  <c r="F1093" i="2"/>
  <c r="E1093" i="2"/>
  <c r="D1093" i="2"/>
  <c r="C1093" i="2"/>
  <c r="B1093" i="2"/>
  <c r="A1093" i="2"/>
  <c r="O1092" i="2"/>
  <c r="N1092" i="2"/>
  <c r="M1092" i="2"/>
  <c r="L1092" i="2"/>
  <c r="K1092" i="2"/>
  <c r="J1092" i="2"/>
  <c r="I1092" i="2"/>
  <c r="H1092" i="2"/>
  <c r="G1092" i="2"/>
  <c r="F1092" i="2"/>
  <c r="E1092" i="2"/>
  <c r="D1092" i="2"/>
  <c r="C1092" i="2"/>
  <c r="B1092" i="2"/>
  <c r="A1092" i="2"/>
  <c r="O1091" i="2"/>
  <c r="N1091" i="2"/>
  <c r="M1091" i="2"/>
  <c r="L1091" i="2"/>
  <c r="K1091" i="2"/>
  <c r="J1091" i="2"/>
  <c r="I1091" i="2"/>
  <c r="H1091" i="2"/>
  <c r="G1091" i="2"/>
  <c r="F1091" i="2"/>
  <c r="E1091" i="2"/>
  <c r="D1091" i="2"/>
  <c r="C1091" i="2"/>
  <c r="B1091" i="2"/>
  <c r="A1091" i="2"/>
  <c r="O1090" i="2"/>
  <c r="N1090" i="2"/>
  <c r="M1090" i="2"/>
  <c r="L1090" i="2"/>
  <c r="K1090" i="2"/>
  <c r="J1090" i="2"/>
  <c r="I1090" i="2"/>
  <c r="H1090" i="2"/>
  <c r="G1090" i="2"/>
  <c r="F1090" i="2"/>
  <c r="E1090" i="2"/>
  <c r="D1090" i="2"/>
  <c r="C1090" i="2"/>
  <c r="B1090" i="2"/>
  <c r="A1090" i="2"/>
  <c r="O1089" i="2"/>
  <c r="N1089" i="2"/>
  <c r="M1089" i="2"/>
  <c r="L1089" i="2"/>
  <c r="K1089" i="2"/>
  <c r="J1089" i="2"/>
  <c r="I1089" i="2"/>
  <c r="H1089" i="2"/>
  <c r="G1089" i="2"/>
  <c r="F1089" i="2"/>
  <c r="E1089" i="2"/>
  <c r="D1089" i="2"/>
  <c r="C1089" i="2"/>
  <c r="B1089" i="2"/>
  <c r="A1089" i="2"/>
  <c r="O1088" i="2"/>
  <c r="N1088" i="2"/>
  <c r="M1088" i="2"/>
  <c r="L1088" i="2"/>
  <c r="K1088" i="2"/>
  <c r="J1088" i="2"/>
  <c r="I1088" i="2"/>
  <c r="H1088" i="2"/>
  <c r="G1088" i="2"/>
  <c r="F1088" i="2"/>
  <c r="E1088" i="2"/>
  <c r="D1088" i="2"/>
  <c r="C1088" i="2"/>
  <c r="B1088" i="2"/>
  <c r="A1088" i="2"/>
  <c r="O1087" i="2"/>
  <c r="N1087" i="2"/>
  <c r="M1087" i="2"/>
  <c r="L1087" i="2"/>
  <c r="K1087" i="2"/>
  <c r="J1087" i="2"/>
  <c r="I1087" i="2"/>
  <c r="H1087" i="2"/>
  <c r="G1087" i="2"/>
  <c r="F1087" i="2"/>
  <c r="E1087" i="2"/>
  <c r="D1087" i="2"/>
  <c r="C1087" i="2"/>
  <c r="B1087" i="2"/>
  <c r="A1087" i="2"/>
  <c r="O1086" i="2"/>
  <c r="N1086" i="2"/>
  <c r="M1086" i="2"/>
  <c r="L1086" i="2"/>
  <c r="K1086" i="2"/>
  <c r="J1086" i="2"/>
  <c r="I1086" i="2"/>
  <c r="H1086" i="2"/>
  <c r="G1086" i="2"/>
  <c r="F1086" i="2"/>
  <c r="E1086" i="2"/>
  <c r="D1086" i="2"/>
  <c r="C1086" i="2"/>
  <c r="B1086" i="2"/>
  <c r="A1086" i="2"/>
  <c r="O1085" i="2"/>
  <c r="N1085" i="2"/>
  <c r="M1085" i="2"/>
  <c r="L1085" i="2"/>
  <c r="K1085" i="2"/>
  <c r="J1085" i="2"/>
  <c r="I1085" i="2"/>
  <c r="H1085" i="2"/>
  <c r="G1085" i="2"/>
  <c r="F1085" i="2"/>
  <c r="E1085" i="2"/>
  <c r="D1085" i="2"/>
  <c r="C1085" i="2"/>
  <c r="B1085" i="2"/>
  <c r="A1085" i="2"/>
  <c r="O1084" i="2"/>
  <c r="N1084" i="2"/>
  <c r="M1084" i="2"/>
  <c r="L1084" i="2"/>
  <c r="K1084" i="2"/>
  <c r="J1084" i="2"/>
  <c r="I1084" i="2"/>
  <c r="H1084" i="2"/>
  <c r="G1084" i="2"/>
  <c r="F1084" i="2"/>
  <c r="E1084" i="2"/>
  <c r="D1084" i="2"/>
  <c r="C1084" i="2"/>
  <c r="B1084" i="2"/>
  <c r="A1084" i="2"/>
  <c r="O1083" i="2"/>
  <c r="N1083" i="2"/>
  <c r="M1083" i="2"/>
  <c r="L1083" i="2"/>
  <c r="K1083" i="2"/>
  <c r="J1083" i="2"/>
  <c r="I1083" i="2"/>
  <c r="H1083" i="2"/>
  <c r="G1083" i="2"/>
  <c r="F1083" i="2"/>
  <c r="E1083" i="2"/>
  <c r="D1083" i="2"/>
  <c r="C1083" i="2"/>
  <c r="B1083" i="2"/>
  <c r="A1083" i="2"/>
  <c r="O1082" i="2"/>
  <c r="N1082" i="2"/>
  <c r="M1082" i="2"/>
  <c r="L1082" i="2"/>
  <c r="K1082" i="2"/>
  <c r="J1082" i="2"/>
  <c r="I1082" i="2"/>
  <c r="H1082" i="2"/>
  <c r="G1082" i="2"/>
  <c r="F1082" i="2"/>
  <c r="E1082" i="2"/>
  <c r="D1082" i="2"/>
  <c r="C1082" i="2"/>
  <c r="B1082" i="2"/>
  <c r="A1082" i="2"/>
  <c r="O1081" i="2"/>
  <c r="N1081" i="2"/>
  <c r="M1081" i="2"/>
  <c r="L1081" i="2"/>
  <c r="K1081" i="2"/>
  <c r="J1081" i="2"/>
  <c r="I1081" i="2"/>
  <c r="H1081" i="2"/>
  <c r="G1081" i="2"/>
  <c r="F1081" i="2"/>
  <c r="E1081" i="2"/>
  <c r="D1081" i="2"/>
  <c r="C1081" i="2"/>
  <c r="B1081" i="2"/>
  <c r="A1081" i="2"/>
  <c r="O1080" i="2"/>
  <c r="N1080" i="2"/>
  <c r="M1080" i="2"/>
  <c r="L1080" i="2"/>
  <c r="K1080" i="2"/>
  <c r="J1080" i="2"/>
  <c r="I1080" i="2"/>
  <c r="H1080" i="2"/>
  <c r="G1080" i="2"/>
  <c r="F1080" i="2"/>
  <c r="E1080" i="2"/>
  <c r="D1080" i="2"/>
  <c r="C1080" i="2"/>
  <c r="B1080" i="2"/>
  <c r="A1080" i="2"/>
  <c r="O1079" i="2"/>
  <c r="N1079" i="2"/>
  <c r="M1079" i="2"/>
  <c r="L1079" i="2"/>
  <c r="K1079" i="2"/>
  <c r="J1079" i="2"/>
  <c r="I1079" i="2"/>
  <c r="H1079" i="2"/>
  <c r="G1079" i="2"/>
  <c r="F1079" i="2"/>
  <c r="E1079" i="2"/>
  <c r="D1079" i="2"/>
  <c r="C1079" i="2"/>
  <c r="B1079" i="2"/>
  <c r="A1079" i="2"/>
  <c r="O1078" i="2"/>
  <c r="N1078" i="2"/>
  <c r="M1078" i="2"/>
  <c r="L1078" i="2"/>
  <c r="K1078" i="2"/>
  <c r="J1078" i="2"/>
  <c r="I1078" i="2"/>
  <c r="H1078" i="2"/>
  <c r="G1078" i="2"/>
  <c r="F1078" i="2"/>
  <c r="E1078" i="2"/>
  <c r="D1078" i="2"/>
  <c r="C1078" i="2"/>
  <c r="B1078" i="2"/>
  <c r="A1078" i="2"/>
  <c r="O1077" i="2"/>
  <c r="N1077" i="2"/>
  <c r="M1077" i="2"/>
  <c r="L1077" i="2"/>
  <c r="K1077" i="2"/>
  <c r="J1077" i="2"/>
  <c r="I1077" i="2"/>
  <c r="H1077" i="2"/>
  <c r="G1077" i="2"/>
  <c r="F1077" i="2"/>
  <c r="E1077" i="2"/>
  <c r="D1077" i="2"/>
  <c r="C1077" i="2"/>
  <c r="B1077" i="2"/>
  <c r="A1077" i="2"/>
  <c r="O1076" i="2"/>
  <c r="N1076" i="2"/>
  <c r="M1076" i="2"/>
  <c r="L1076" i="2"/>
  <c r="K1076" i="2"/>
  <c r="J1076" i="2"/>
  <c r="I1076" i="2"/>
  <c r="H1076" i="2"/>
  <c r="G1076" i="2"/>
  <c r="F1076" i="2"/>
  <c r="E1076" i="2"/>
  <c r="D1076" i="2"/>
  <c r="C1076" i="2"/>
  <c r="B1076" i="2"/>
  <c r="A1076" i="2"/>
  <c r="O1075" i="2"/>
  <c r="N1075" i="2"/>
  <c r="M1075" i="2"/>
  <c r="L1075" i="2"/>
  <c r="K1075" i="2"/>
  <c r="J1075" i="2"/>
  <c r="I1075" i="2"/>
  <c r="H1075" i="2"/>
  <c r="G1075" i="2"/>
  <c r="F1075" i="2"/>
  <c r="E1075" i="2"/>
  <c r="D1075" i="2"/>
  <c r="C1075" i="2"/>
  <c r="B1075" i="2"/>
  <c r="A1075" i="2"/>
  <c r="O1074" i="2"/>
  <c r="N1074" i="2"/>
  <c r="M1074" i="2"/>
  <c r="L1074" i="2"/>
  <c r="K1074" i="2"/>
  <c r="J1074" i="2"/>
  <c r="I1074" i="2"/>
  <c r="H1074" i="2"/>
  <c r="G1074" i="2"/>
  <c r="F1074" i="2"/>
  <c r="E1074" i="2"/>
  <c r="D1074" i="2"/>
  <c r="C1074" i="2"/>
  <c r="B1074" i="2"/>
  <c r="A1074" i="2"/>
  <c r="O1073" i="2"/>
  <c r="N1073" i="2"/>
  <c r="M1073" i="2"/>
  <c r="L1073" i="2"/>
  <c r="K1073" i="2"/>
  <c r="J1073" i="2"/>
  <c r="I1073" i="2"/>
  <c r="H1073" i="2"/>
  <c r="G1073" i="2"/>
  <c r="F1073" i="2"/>
  <c r="E1073" i="2"/>
  <c r="D1073" i="2"/>
  <c r="C1073" i="2"/>
  <c r="B1073" i="2"/>
  <c r="A1073" i="2"/>
  <c r="O1072" i="2"/>
  <c r="N1072" i="2"/>
  <c r="M1072" i="2"/>
  <c r="L1072" i="2"/>
  <c r="K1072" i="2"/>
  <c r="J1072" i="2"/>
  <c r="I1072" i="2"/>
  <c r="H1072" i="2"/>
  <c r="G1072" i="2"/>
  <c r="F1072" i="2"/>
  <c r="E1072" i="2"/>
  <c r="D1072" i="2"/>
  <c r="C1072" i="2"/>
  <c r="B1072" i="2"/>
  <c r="A1072" i="2"/>
  <c r="O1071" i="2"/>
  <c r="N1071" i="2"/>
  <c r="M1071" i="2"/>
  <c r="L1071" i="2"/>
  <c r="K1071" i="2"/>
  <c r="J1071" i="2"/>
  <c r="I1071" i="2"/>
  <c r="H1071" i="2"/>
  <c r="G1071" i="2"/>
  <c r="F1071" i="2"/>
  <c r="E1071" i="2"/>
  <c r="D1071" i="2"/>
  <c r="C1071" i="2"/>
  <c r="B1071" i="2"/>
  <c r="A1071" i="2"/>
  <c r="O1070" i="2"/>
  <c r="N1070" i="2"/>
  <c r="M1070" i="2"/>
  <c r="L1070" i="2"/>
  <c r="K1070" i="2"/>
  <c r="J1070" i="2"/>
  <c r="I1070" i="2"/>
  <c r="H1070" i="2"/>
  <c r="G1070" i="2"/>
  <c r="F1070" i="2"/>
  <c r="E1070" i="2"/>
  <c r="D1070" i="2"/>
  <c r="C1070" i="2"/>
  <c r="B1070" i="2"/>
  <c r="A1070" i="2"/>
  <c r="O1069" i="2"/>
  <c r="N1069" i="2"/>
  <c r="M1069" i="2"/>
  <c r="L1069" i="2"/>
  <c r="K1069" i="2"/>
  <c r="J1069" i="2"/>
  <c r="I1069" i="2"/>
  <c r="H1069" i="2"/>
  <c r="G1069" i="2"/>
  <c r="F1069" i="2"/>
  <c r="E1069" i="2"/>
  <c r="D1069" i="2"/>
  <c r="C1069" i="2"/>
  <c r="B1069" i="2"/>
  <c r="A1069" i="2"/>
  <c r="O1068" i="2"/>
  <c r="N1068" i="2"/>
  <c r="M1068" i="2"/>
  <c r="L1068" i="2"/>
  <c r="K1068" i="2"/>
  <c r="J1068" i="2"/>
  <c r="I1068" i="2"/>
  <c r="H1068" i="2"/>
  <c r="G1068" i="2"/>
  <c r="F1068" i="2"/>
  <c r="E1068" i="2"/>
  <c r="D1068" i="2"/>
  <c r="C1068" i="2"/>
  <c r="B1068" i="2"/>
  <c r="A1068" i="2"/>
  <c r="O1067" i="2"/>
  <c r="N1067" i="2"/>
  <c r="M1067" i="2"/>
  <c r="L1067" i="2"/>
  <c r="K1067" i="2"/>
  <c r="J1067" i="2"/>
  <c r="I1067" i="2"/>
  <c r="H1067" i="2"/>
  <c r="G1067" i="2"/>
  <c r="F1067" i="2"/>
  <c r="E1067" i="2"/>
  <c r="D1067" i="2"/>
  <c r="C1067" i="2"/>
  <c r="B1067" i="2"/>
  <c r="A1067" i="2"/>
  <c r="O1066" i="2"/>
  <c r="N1066" i="2"/>
  <c r="M1066" i="2"/>
  <c r="L1066" i="2"/>
  <c r="K1066" i="2"/>
  <c r="J1066" i="2"/>
  <c r="I1066" i="2"/>
  <c r="H1066" i="2"/>
  <c r="G1066" i="2"/>
  <c r="F1066" i="2"/>
  <c r="E1066" i="2"/>
  <c r="D1066" i="2"/>
  <c r="C1066" i="2"/>
  <c r="B1066" i="2"/>
  <c r="A1066" i="2"/>
  <c r="O1065" i="2"/>
  <c r="N1065" i="2"/>
  <c r="M1065" i="2"/>
  <c r="L1065" i="2"/>
  <c r="K1065" i="2"/>
  <c r="J1065" i="2"/>
  <c r="I1065" i="2"/>
  <c r="H1065" i="2"/>
  <c r="G1065" i="2"/>
  <c r="F1065" i="2"/>
  <c r="E1065" i="2"/>
  <c r="D1065" i="2"/>
  <c r="C1065" i="2"/>
  <c r="B1065" i="2"/>
  <c r="A1065" i="2"/>
  <c r="O1064" i="2"/>
  <c r="N1064" i="2"/>
  <c r="M1064" i="2"/>
  <c r="L1064" i="2"/>
  <c r="K1064" i="2"/>
  <c r="J1064" i="2"/>
  <c r="I1064" i="2"/>
  <c r="H1064" i="2"/>
  <c r="G1064" i="2"/>
  <c r="F1064" i="2"/>
  <c r="E1064" i="2"/>
  <c r="D1064" i="2"/>
  <c r="C1064" i="2"/>
  <c r="B1064" i="2"/>
  <c r="A1064" i="2"/>
  <c r="O1063" i="2"/>
  <c r="N1063" i="2"/>
  <c r="M1063" i="2"/>
  <c r="L1063" i="2"/>
  <c r="K1063" i="2"/>
  <c r="J1063" i="2"/>
  <c r="I1063" i="2"/>
  <c r="H1063" i="2"/>
  <c r="G1063" i="2"/>
  <c r="F1063" i="2"/>
  <c r="E1063" i="2"/>
  <c r="D1063" i="2"/>
  <c r="C1063" i="2"/>
  <c r="B1063" i="2"/>
  <c r="A1063" i="2"/>
  <c r="O1062" i="2"/>
  <c r="N1062" i="2"/>
  <c r="M1062" i="2"/>
  <c r="L1062" i="2"/>
  <c r="K1062" i="2"/>
  <c r="J1062" i="2"/>
  <c r="I1062" i="2"/>
  <c r="H1062" i="2"/>
  <c r="G1062" i="2"/>
  <c r="F1062" i="2"/>
  <c r="E1062" i="2"/>
  <c r="D1062" i="2"/>
  <c r="C1062" i="2"/>
  <c r="B1062" i="2"/>
  <c r="A1062" i="2"/>
  <c r="O1061" i="2"/>
  <c r="N1061" i="2"/>
  <c r="M1061" i="2"/>
  <c r="L1061" i="2"/>
  <c r="K1061" i="2"/>
  <c r="J1061" i="2"/>
  <c r="I1061" i="2"/>
  <c r="H1061" i="2"/>
  <c r="G1061" i="2"/>
  <c r="F1061" i="2"/>
  <c r="E1061" i="2"/>
  <c r="D1061" i="2"/>
  <c r="C1061" i="2"/>
  <c r="B1061" i="2"/>
  <c r="A1061" i="2"/>
  <c r="O1060" i="2"/>
  <c r="N1060" i="2"/>
  <c r="M1060" i="2"/>
  <c r="L1060" i="2"/>
  <c r="K1060" i="2"/>
  <c r="J1060" i="2"/>
  <c r="I1060" i="2"/>
  <c r="H1060" i="2"/>
  <c r="G1060" i="2"/>
  <c r="F1060" i="2"/>
  <c r="E1060" i="2"/>
  <c r="D1060" i="2"/>
  <c r="C1060" i="2"/>
  <c r="B1060" i="2"/>
  <c r="A1060" i="2"/>
  <c r="O1059" i="2"/>
  <c r="N1059" i="2"/>
  <c r="M1059" i="2"/>
  <c r="L1059" i="2"/>
  <c r="K1059" i="2"/>
  <c r="J1059" i="2"/>
  <c r="I1059" i="2"/>
  <c r="H1059" i="2"/>
  <c r="G1059" i="2"/>
  <c r="F1059" i="2"/>
  <c r="E1059" i="2"/>
  <c r="D1059" i="2"/>
  <c r="C1059" i="2"/>
  <c r="B1059" i="2"/>
  <c r="A1059" i="2"/>
  <c r="O1058" i="2"/>
  <c r="N1058" i="2"/>
  <c r="M1058" i="2"/>
  <c r="L1058" i="2"/>
  <c r="K1058" i="2"/>
  <c r="J1058" i="2"/>
  <c r="I1058" i="2"/>
  <c r="H1058" i="2"/>
  <c r="G1058" i="2"/>
  <c r="F1058" i="2"/>
  <c r="E1058" i="2"/>
  <c r="D1058" i="2"/>
  <c r="C1058" i="2"/>
  <c r="B1058" i="2"/>
  <c r="A1058" i="2"/>
  <c r="O1057" i="2"/>
  <c r="N1057" i="2"/>
  <c r="M1057" i="2"/>
  <c r="L1057" i="2"/>
  <c r="K1057" i="2"/>
  <c r="J1057" i="2"/>
  <c r="I1057" i="2"/>
  <c r="H1057" i="2"/>
  <c r="G1057" i="2"/>
  <c r="F1057" i="2"/>
  <c r="E1057" i="2"/>
  <c r="D1057" i="2"/>
  <c r="C1057" i="2"/>
  <c r="B1057" i="2"/>
  <c r="A1057" i="2"/>
  <c r="O1056" i="2"/>
  <c r="N1056" i="2"/>
  <c r="M1056" i="2"/>
  <c r="L1056" i="2"/>
  <c r="K1056" i="2"/>
  <c r="J1056" i="2"/>
  <c r="I1056" i="2"/>
  <c r="H1056" i="2"/>
  <c r="G1056" i="2"/>
  <c r="F1056" i="2"/>
  <c r="E1056" i="2"/>
  <c r="D1056" i="2"/>
  <c r="C1056" i="2"/>
  <c r="B1056" i="2"/>
  <c r="A1056" i="2"/>
  <c r="O1055" i="2"/>
  <c r="N1055" i="2"/>
  <c r="M1055" i="2"/>
  <c r="L1055" i="2"/>
  <c r="K1055" i="2"/>
  <c r="J1055" i="2"/>
  <c r="I1055" i="2"/>
  <c r="H1055" i="2"/>
  <c r="G1055" i="2"/>
  <c r="F1055" i="2"/>
  <c r="E1055" i="2"/>
  <c r="D1055" i="2"/>
  <c r="C1055" i="2"/>
  <c r="B1055" i="2"/>
  <c r="A1055" i="2"/>
  <c r="O1054" i="2"/>
  <c r="N1054" i="2"/>
  <c r="M1054" i="2"/>
  <c r="L1054" i="2"/>
  <c r="K1054" i="2"/>
  <c r="J1054" i="2"/>
  <c r="I1054" i="2"/>
  <c r="H1054" i="2"/>
  <c r="G1054" i="2"/>
  <c r="F1054" i="2"/>
  <c r="E1054" i="2"/>
  <c r="D1054" i="2"/>
  <c r="C1054" i="2"/>
  <c r="B1054" i="2"/>
  <c r="A1054" i="2"/>
  <c r="O1053" i="2"/>
  <c r="N1053" i="2"/>
  <c r="M1053" i="2"/>
  <c r="L1053" i="2"/>
  <c r="K1053" i="2"/>
  <c r="J1053" i="2"/>
  <c r="I1053" i="2"/>
  <c r="H1053" i="2"/>
  <c r="G1053" i="2"/>
  <c r="F1053" i="2"/>
  <c r="E1053" i="2"/>
  <c r="D1053" i="2"/>
  <c r="C1053" i="2"/>
  <c r="B1053" i="2"/>
  <c r="A1053" i="2"/>
  <c r="O1052" i="2"/>
  <c r="N1052" i="2"/>
  <c r="M1052" i="2"/>
  <c r="L1052" i="2"/>
  <c r="K1052" i="2"/>
  <c r="J1052" i="2"/>
  <c r="I1052" i="2"/>
  <c r="H1052" i="2"/>
  <c r="G1052" i="2"/>
  <c r="F1052" i="2"/>
  <c r="E1052" i="2"/>
  <c r="D1052" i="2"/>
  <c r="C1052" i="2"/>
  <c r="B1052" i="2"/>
  <c r="A1052" i="2"/>
  <c r="O1051" i="2"/>
  <c r="N1051" i="2"/>
  <c r="M1051" i="2"/>
  <c r="L1051" i="2"/>
  <c r="K1051" i="2"/>
  <c r="J1051" i="2"/>
  <c r="I1051" i="2"/>
  <c r="H1051" i="2"/>
  <c r="G1051" i="2"/>
  <c r="F1051" i="2"/>
  <c r="E1051" i="2"/>
  <c r="D1051" i="2"/>
  <c r="C1051" i="2"/>
  <c r="B1051" i="2"/>
  <c r="A1051" i="2"/>
  <c r="O1050" i="2"/>
  <c r="N1050" i="2"/>
  <c r="M1050" i="2"/>
  <c r="L1050" i="2"/>
  <c r="K1050" i="2"/>
  <c r="J1050" i="2"/>
  <c r="I1050" i="2"/>
  <c r="H1050" i="2"/>
  <c r="G1050" i="2"/>
  <c r="F1050" i="2"/>
  <c r="E1050" i="2"/>
  <c r="D1050" i="2"/>
  <c r="C1050" i="2"/>
  <c r="B1050" i="2"/>
  <c r="A1050" i="2"/>
  <c r="O1049" i="2"/>
  <c r="N1049" i="2"/>
  <c r="M1049" i="2"/>
  <c r="L1049" i="2"/>
  <c r="K1049" i="2"/>
  <c r="J1049" i="2"/>
  <c r="I1049" i="2"/>
  <c r="H1049" i="2"/>
  <c r="G1049" i="2"/>
  <c r="F1049" i="2"/>
  <c r="E1049" i="2"/>
  <c r="D1049" i="2"/>
  <c r="C1049" i="2"/>
  <c r="B1049" i="2"/>
  <c r="A1049" i="2"/>
  <c r="O1048" i="2"/>
  <c r="N1048" i="2"/>
  <c r="M1048" i="2"/>
  <c r="L1048" i="2"/>
  <c r="K1048" i="2"/>
  <c r="J1048" i="2"/>
  <c r="I1048" i="2"/>
  <c r="H1048" i="2"/>
  <c r="G1048" i="2"/>
  <c r="F1048" i="2"/>
  <c r="E1048" i="2"/>
  <c r="D1048" i="2"/>
  <c r="C1048" i="2"/>
  <c r="B1048" i="2"/>
  <c r="A1048" i="2"/>
  <c r="O1047" i="2"/>
  <c r="N1047" i="2"/>
  <c r="M1047" i="2"/>
  <c r="L1047" i="2"/>
  <c r="K1047" i="2"/>
  <c r="J1047" i="2"/>
  <c r="I1047" i="2"/>
  <c r="H1047" i="2"/>
  <c r="G1047" i="2"/>
  <c r="F1047" i="2"/>
  <c r="E1047" i="2"/>
  <c r="D1047" i="2"/>
  <c r="C1047" i="2"/>
  <c r="B1047" i="2"/>
  <c r="A1047" i="2"/>
  <c r="O1046" i="2"/>
  <c r="N1046" i="2"/>
  <c r="M1046" i="2"/>
  <c r="L1046" i="2"/>
  <c r="K1046" i="2"/>
  <c r="J1046" i="2"/>
  <c r="I1046" i="2"/>
  <c r="H1046" i="2"/>
  <c r="G1046" i="2"/>
  <c r="F1046" i="2"/>
  <c r="E1046" i="2"/>
  <c r="D1046" i="2"/>
  <c r="C1046" i="2"/>
  <c r="B1046" i="2"/>
  <c r="A1046" i="2"/>
  <c r="O1045" i="2"/>
  <c r="N1045" i="2"/>
  <c r="M1045" i="2"/>
  <c r="L1045" i="2"/>
  <c r="K1045" i="2"/>
  <c r="J1045" i="2"/>
  <c r="I1045" i="2"/>
  <c r="H1045" i="2"/>
  <c r="G1045" i="2"/>
  <c r="F1045" i="2"/>
  <c r="E1045" i="2"/>
  <c r="D1045" i="2"/>
  <c r="C1045" i="2"/>
  <c r="B1045" i="2"/>
  <c r="A1045" i="2"/>
  <c r="O1044" i="2"/>
  <c r="N1044" i="2"/>
  <c r="M1044" i="2"/>
  <c r="L1044" i="2"/>
  <c r="K1044" i="2"/>
  <c r="J1044" i="2"/>
  <c r="I1044" i="2"/>
  <c r="H1044" i="2"/>
  <c r="G1044" i="2"/>
  <c r="F1044" i="2"/>
  <c r="E1044" i="2"/>
  <c r="D1044" i="2"/>
  <c r="C1044" i="2"/>
  <c r="B1044" i="2"/>
  <c r="A1044" i="2"/>
  <c r="O1043" i="2"/>
  <c r="N1043" i="2"/>
  <c r="M1043" i="2"/>
  <c r="L1043" i="2"/>
  <c r="K1043" i="2"/>
  <c r="J1043" i="2"/>
  <c r="I1043" i="2"/>
  <c r="H1043" i="2"/>
  <c r="G1043" i="2"/>
  <c r="F1043" i="2"/>
  <c r="E1043" i="2"/>
  <c r="D1043" i="2"/>
  <c r="C1043" i="2"/>
  <c r="B1043" i="2"/>
  <c r="A1043" i="2"/>
  <c r="O1042" i="2"/>
  <c r="N1042" i="2"/>
  <c r="M1042" i="2"/>
  <c r="L1042" i="2"/>
  <c r="K1042" i="2"/>
  <c r="J1042" i="2"/>
  <c r="I1042" i="2"/>
  <c r="H1042" i="2"/>
  <c r="G1042" i="2"/>
  <c r="F1042" i="2"/>
  <c r="E1042" i="2"/>
  <c r="D1042" i="2"/>
  <c r="C1042" i="2"/>
  <c r="B1042" i="2"/>
  <c r="A1042" i="2"/>
  <c r="O1041" i="2"/>
  <c r="N1041" i="2"/>
  <c r="M1041" i="2"/>
  <c r="L1041" i="2"/>
  <c r="K1041" i="2"/>
  <c r="J1041" i="2"/>
  <c r="I1041" i="2"/>
  <c r="H1041" i="2"/>
  <c r="G1041" i="2"/>
  <c r="F1041" i="2"/>
  <c r="E1041" i="2"/>
  <c r="D1041" i="2"/>
  <c r="C1041" i="2"/>
  <c r="B1041" i="2"/>
  <c r="A1041" i="2"/>
  <c r="O1040" i="2"/>
  <c r="N1040" i="2"/>
  <c r="M1040" i="2"/>
  <c r="L1040" i="2"/>
  <c r="K1040" i="2"/>
  <c r="J1040" i="2"/>
  <c r="I1040" i="2"/>
  <c r="H1040" i="2"/>
  <c r="G1040" i="2"/>
  <c r="F1040" i="2"/>
  <c r="E1040" i="2"/>
  <c r="D1040" i="2"/>
  <c r="C1040" i="2"/>
  <c r="B1040" i="2"/>
  <c r="A1040" i="2"/>
  <c r="O1039" i="2"/>
  <c r="N1039" i="2"/>
  <c r="M1039" i="2"/>
  <c r="L1039" i="2"/>
  <c r="K1039" i="2"/>
  <c r="J1039" i="2"/>
  <c r="I1039" i="2"/>
  <c r="H1039" i="2"/>
  <c r="G1039" i="2"/>
  <c r="F1039" i="2"/>
  <c r="E1039" i="2"/>
  <c r="D1039" i="2"/>
  <c r="C1039" i="2"/>
  <c r="B1039" i="2"/>
  <c r="A1039" i="2"/>
  <c r="O1038" i="2"/>
  <c r="N1038" i="2"/>
  <c r="M1038" i="2"/>
  <c r="L1038" i="2"/>
  <c r="K1038" i="2"/>
  <c r="J1038" i="2"/>
  <c r="I1038" i="2"/>
  <c r="H1038" i="2"/>
  <c r="G1038" i="2"/>
  <c r="F1038" i="2"/>
  <c r="E1038" i="2"/>
  <c r="D1038" i="2"/>
  <c r="C1038" i="2"/>
  <c r="B1038" i="2"/>
  <c r="A1038" i="2"/>
  <c r="O1037" i="2"/>
  <c r="N1037" i="2"/>
  <c r="M1037" i="2"/>
  <c r="L1037" i="2"/>
  <c r="K1037" i="2"/>
  <c r="J1037" i="2"/>
  <c r="I1037" i="2"/>
  <c r="H1037" i="2"/>
  <c r="G1037" i="2"/>
  <c r="F1037" i="2"/>
  <c r="E1037" i="2"/>
  <c r="D1037" i="2"/>
  <c r="C1037" i="2"/>
  <c r="B1037" i="2"/>
  <c r="A1037" i="2"/>
  <c r="O1036" i="2"/>
  <c r="N1036" i="2"/>
  <c r="M1036" i="2"/>
  <c r="L1036" i="2"/>
  <c r="K1036" i="2"/>
  <c r="J1036" i="2"/>
  <c r="I1036" i="2"/>
  <c r="H1036" i="2"/>
  <c r="G1036" i="2"/>
  <c r="F1036" i="2"/>
  <c r="E1036" i="2"/>
  <c r="D1036" i="2"/>
  <c r="C1036" i="2"/>
  <c r="B1036" i="2"/>
  <c r="A1036" i="2"/>
  <c r="O1035" i="2"/>
  <c r="N1035" i="2"/>
  <c r="M1035" i="2"/>
  <c r="L1035" i="2"/>
  <c r="K1035" i="2"/>
  <c r="J1035" i="2"/>
  <c r="I1035" i="2"/>
  <c r="H1035" i="2"/>
  <c r="G1035" i="2"/>
  <c r="F1035" i="2"/>
  <c r="E1035" i="2"/>
  <c r="D1035" i="2"/>
  <c r="C1035" i="2"/>
  <c r="B1035" i="2"/>
  <c r="A1035" i="2"/>
  <c r="O1034" i="2"/>
  <c r="N1034" i="2"/>
  <c r="M1034" i="2"/>
  <c r="L1034" i="2"/>
  <c r="K1034" i="2"/>
  <c r="J1034" i="2"/>
  <c r="I1034" i="2"/>
  <c r="H1034" i="2"/>
  <c r="G1034" i="2"/>
  <c r="F1034" i="2"/>
  <c r="E1034" i="2"/>
  <c r="D1034" i="2"/>
  <c r="C1034" i="2"/>
  <c r="B1034" i="2"/>
  <c r="A1034" i="2"/>
  <c r="O1033" i="2"/>
  <c r="N1033" i="2"/>
  <c r="M1033" i="2"/>
  <c r="L1033" i="2"/>
  <c r="K1033" i="2"/>
  <c r="J1033" i="2"/>
  <c r="I1033" i="2"/>
  <c r="H1033" i="2"/>
  <c r="G1033" i="2"/>
  <c r="F1033" i="2"/>
  <c r="E1033" i="2"/>
  <c r="D1033" i="2"/>
  <c r="C1033" i="2"/>
  <c r="B1033" i="2"/>
  <c r="A1033" i="2"/>
  <c r="O1032" i="2"/>
  <c r="N1032" i="2"/>
  <c r="M1032" i="2"/>
  <c r="L1032" i="2"/>
  <c r="K1032" i="2"/>
  <c r="J1032" i="2"/>
  <c r="I1032" i="2"/>
  <c r="H1032" i="2"/>
  <c r="G1032" i="2"/>
  <c r="F1032" i="2"/>
  <c r="E1032" i="2"/>
  <c r="D1032" i="2"/>
  <c r="C1032" i="2"/>
  <c r="B1032" i="2"/>
  <c r="A1032" i="2"/>
  <c r="O1031" i="2"/>
  <c r="N1031" i="2"/>
  <c r="M1031" i="2"/>
  <c r="L1031" i="2"/>
  <c r="K1031" i="2"/>
  <c r="J1031" i="2"/>
  <c r="I1031" i="2"/>
  <c r="H1031" i="2"/>
  <c r="G1031" i="2"/>
  <c r="F1031" i="2"/>
  <c r="E1031" i="2"/>
  <c r="D1031" i="2"/>
  <c r="C1031" i="2"/>
  <c r="B1031" i="2"/>
  <c r="A1031" i="2"/>
  <c r="O1030" i="2"/>
  <c r="N1030" i="2"/>
  <c r="M1030" i="2"/>
  <c r="L1030" i="2"/>
  <c r="K1030" i="2"/>
  <c r="J1030" i="2"/>
  <c r="I1030" i="2"/>
  <c r="H1030" i="2"/>
  <c r="G1030" i="2"/>
  <c r="F1030" i="2"/>
  <c r="E1030" i="2"/>
  <c r="D1030" i="2"/>
  <c r="C1030" i="2"/>
  <c r="B1030" i="2"/>
  <c r="A1030" i="2"/>
  <c r="O1029" i="2"/>
  <c r="N1029" i="2"/>
  <c r="M1029" i="2"/>
  <c r="L1029" i="2"/>
  <c r="K1029" i="2"/>
  <c r="J1029" i="2"/>
  <c r="I1029" i="2"/>
  <c r="H1029" i="2"/>
  <c r="G1029" i="2"/>
  <c r="F1029" i="2"/>
  <c r="E1029" i="2"/>
  <c r="D1029" i="2"/>
  <c r="C1029" i="2"/>
  <c r="B1029" i="2"/>
  <c r="A1029" i="2"/>
  <c r="O1028" i="2"/>
  <c r="N1028" i="2"/>
  <c r="M1028" i="2"/>
  <c r="L1028" i="2"/>
  <c r="K1028" i="2"/>
  <c r="J1028" i="2"/>
  <c r="I1028" i="2"/>
  <c r="H1028" i="2"/>
  <c r="G1028" i="2"/>
  <c r="F1028" i="2"/>
  <c r="E1028" i="2"/>
  <c r="D1028" i="2"/>
  <c r="C1028" i="2"/>
  <c r="B1028" i="2"/>
  <c r="A1028" i="2"/>
  <c r="O1027" i="2"/>
  <c r="N1027" i="2"/>
  <c r="M1027" i="2"/>
  <c r="L1027" i="2"/>
  <c r="K1027" i="2"/>
  <c r="J1027" i="2"/>
  <c r="I1027" i="2"/>
  <c r="H1027" i="2"/>
  <c r="G1027" i="2"/>
  <c r="F1027" i="2"/>
  <c r="E1027" i="2"/>
  <c r="D1027" i="2"/>
  <c r="C1027" i="2"/>
  <c r="B1027" i="2"/>
  <c r="A1027" i="2"/>
  <c r="O1026" i="2"/>
  <c r="N1026" i="2"/>
  <c r="M1026" i="2"/>
  <c r="L1026" i="2"/>
  <c r="K1026" i="2"/>
  <c r="J1026" i="2"/>
  <c r="I1026" i="2"/>
  <c r="H1026" i="2"/>
  <c r="G1026" i="2"/>
  <c r="F1026" i="2"/>
  <c r="E1026" i="2"/>
  <c r="D1026" i="2"/>
  <c r="C1026" i="2"/>
  <c r="B1026" i="2"/>
  <c r="A1026" i="2"/>
  <c r="O1025" i="2"/>
  <c r="N1025" i="2"/>
  <c r="M1025" i="2"/>
  <c r="L1025" i="2"/>
  <c r="K1025" i="2"/>
  <c r="J1025" i="2"/>
  <c r="I1025" i="2"/>
  <c r="H1025" i="2"/>
  <c r="G1025" i="2"/>
  <c r="F1025" i="2"/>
  <c r="E1025" i="2"/>
  <c r="D1025" i="2"/>
  <c r="C1025" i="2"/>
  <c r="B1025" i="2"/>
  <c r="A1025" i="2"/>
  <c r="O1024" i="2"/>
  <c r="N1024" i="2"/>
  <c r="M1024" i="2"/>
  <c r="L1024" i="2"/>
  <c r="K1024" i="2"/>
  <c r="J1024" i="2"/>
  <c r="I1024" i="2"/>
  <c r="H1024" i="2"/>
  <c r="G1024" i="2"/>
  <c r="F1024" i="2"/>
  <c r="E1024" i="2"/>
  <c r="D1024" i="2"/>
  <c r="C1024" i="2"/>
  <c r="B1024" i="2"/>
  <c r="A1024" i="2"/>
  <c r="O1023" i="2"/>
  <c r="N1023" i="2"/>
  <c r="M1023" i="2"/>
  <c r="L1023" i="2"/>
  <c r="K1023" i="2"/>
  <c r="J1023" i="2"/>
  <c r="I1023" i="2"/>
  <c r="H1023" i="2"/>
  <c r="G1023" i="2"/>
  <c r="F1023" i="2"/>
  <c r="E1023" i="2"/>
  <c r="D1023" i="2"/>
  <c r="C1023" i="2"/>
  <c r="B1023" i="2"/>
  <c r="A1023" i="2"/>
  <c r="O1022" i="2"/>
  <c r="N1022" i="2"/>
  <c r="M1022" i="2"/>
  <c r="L1022" i="2"/>
  <c r="K1022" i="2"/>
  <c r="J1022" i="2"/>
  <c r="I1022" i="2"/>
  <c r="H1022" i="2"/>
  <c r="G1022" i="2"/>
  <c r="F1022" i="2"/>
  <c r="E1022" i="2"/>
  <c r="D1022" i="2"/>
  <c r="C1022" i="2"/>
  <c r="B1022" i="2"/>
  <c r="A1022" i="2"/>
  <c r="O1021" i="2"/>
  <c r="N1021" i="2"/>
  <c r="M1021" i="2"/>
  <c r="L1021" i="2"/>
  <c r="K1021" i="2"/>
  <c r="J1021" i="2"/>
  <c r="I1021" i="2"/>
  <c r="H1021" i="2"/>
  <c r="G1021" i="2"/>
  <c r="F1021" i="2"/>
  <c r="E1021" i="2"/>
  <c r="D1021" i="2"/>
  <c r="C1021" i="2"/>
  <c r="B1021" i="2"/>
  <c r="A1021" i="2"/>
  <c r="O1020" i="2"/>
  <c r="N1020" i="2"/>
  <c r="M1020" i="2"/>
  <c r="L1020" i="2"/>
  <c r="K1020" i="2"/>
  <c r="J1020" i="2"/>
  <c r="I1020" i="2"/>
  <c r="H1020" i="2"/>
  <c r="G1020" i="2"/>
  <c r="F1020" i="2"/>
  <c r="E1020" i="2"/>
  <c r="D1020" i="2"/>
  <c r="C1020" i="2"/>
  <c r="B1020" i="2"/>
  <c r="A1020" i="2"/>
  <c r="O1019" i="2"/>
  <c r="N1019" i="2"/>
  <c r="M1019" i="2"/>
  <c r="L1019" i="2"/>
  <c r="K1019" i="2"/>
  <c r="J1019" i="2"/>
  <c r="I1019" i="2"/>
  <c r="H1019" i="2"/>
  <c r="G1019" i="2"/>
  <c r="F1019" i="2"/>
  <c r="E1019" i="2"/>
  <c r="D1019" i="2"/>
  <c r="C1019" i="2"/>
  <c r="B1019" i="2"/>
  <c r="A1019" i="2"/>
  <c r="O1018" i="2"/>
  <c r="N1018" i="2"/>
  <c r="M1018" i="2"/>
  <c r="L1018" i="2"/>
  <c r="K1018" i="2"/>
  <c r="J1018" i="2"/>
  <c r="I1018" i="2"/>
  <c r="H1018" i="2"/>
  <c r="G1018" i="2"/>
  <c r="F1018" i="2"/>
  <c r="E1018" i="2"/>
  <c r="D1018" i="2"/>
  <c r="C1018" i="2"/>
  <c r="B1018" i="2"/>
  <c r="A1018" i="2"/>
  <c r="O1017" i="2"/>
  <c r="N1017" i="2"/>
  <c r="M1017" i="2"/>
  <c r="L1017" i="2"/>
  <c r="K1017" i="2"/>
  <c r="J1017" i="2"/>
  <c r="I1017" i="2"/>
  <c r="H1017" i="2"/>
  <c r="G1017" i="2"/>
  <c r="F1017" i="2"/>
  <c r="E1017" i="2"/>
  <c r="D1017" i="2"/>
  <c r="C1017" i="2"/>
  <c r="B1017" i="2"/>
  <c r="A1017" i="2"/>
  <c r="O1016" i="2"/>
  <c r="N1016" i="2"/>
  <c r="M1016" i="2"/>
  <c r="L1016" i="2"/>
  <c r="K1016" i="2"/>
  <c r="J1016" i="2"/>
  <c r="I1016" i="2"/>
  <c r="H1016" i="2"/>
  <c r="G1016" i="2"/>
  <c r="F1016" i="2"/>
  <c r="E1016" i="2"/>
  <c r="D1016" i="2"/>
  <c r="C1016" i="2"/>
  <c r="B1016" i="2"/>
  <c r="A1016" i="2"/>
  <c r="O1015" i="2"/>
  <c r="N1015" i="2"/>
  <c r="M1015" i="2"/>
  <c r="L1015" i="2"/>
  <c r="K1015" i="2"/>
  <c r="J1015" i="2"/>
  <c r="I1015" i="2"/>
  <c r="H1015" i="2"/>
  <c r="G1015" i="2"/>
  <c r="F1015" i="2"/>
  <c r="E1015" i="2"/>
  <c r="D1015" i="2"/>
  <c r="C1015" i="2"/>
  <c r="B1015" i="2"/>
  <c r="A1015" i="2"/>
  <c r="O1014" i="2"/>
  <c r="N1014" i="2"/>
  <c r="M1014" i="2"/>
  <c r="L1014" i="2"/>
  <c r="K1014" i="2"/>
  <c r="J1014" i="2"/>
  <c r="I1014" i="2"/>
  <c r="H1014" i="2"/>
  <c r="G1014" i="2"/>
  <c r="F1014" i="2"/>
  <c r="E1014" i="2"/>
  <c r="D1014" i="2"/>
  <c r="C1014" i="2"/>
  <c r="B1014" i="2"/>
  <c r="A1014" i="2"/>
  <c r="O1013" i="2"/>
  <c r="N1013" i="2"/>
  <c r="M1013" i="2"/>
  <c r="L1013" i="2"/>
  <c r="K1013" i="2"/>
  <c r="J1013" i="2"/>
  <c r="I1013" i="2"/>
  <c r="H1013" i="2"/>
  <c r="G1013" i="2"/>
  <c r="F1013" i="2"/>
  <c r="E1013" i="2"/>
  <c r="D1013" i="2"/>
  <c r="C1013" i="2"/>
  <c r="B1013" i="2"/>
  <c r="A1013" i="2"/>
  <c r="O1012" i="2"/>
  <c r="N1012" i="2"/>
  <c r="M1012" i="2"/>
  <c r="L1012" i="2"/>
  <c r="K1012" i="2"/>
  <c r="J1012" i="2"/>
  <c r="I1012" i="2"/>
  <c r="H1012" i="2"/>
  <c r="G1012" i="2"/>
  <c r="F1012" i="2"/>
  <c r="E1012" i="2"/>
  <c r="D1012" i="2"/>
  <c r="C1012" i="2"/>
  <c r="B1012" i="2"/>
  <c r="A1012" i="2"/>
  <c r="O1011" i="2"/>
  <c r="N1011" i="2"/>
  <c r="M1011" i="2"/>
  <c r="L1011" i="2"/>
  <c r="K1011" i="2"/>
  <c r="J1011" i="2"/>
  <c r="I1011" i="2"/>
  <c r="H1011" i="2"/>
  <c r="G1011" i="2"/>
  <c r="F1011" i="2"/>
  <c r="E1011" i="2"/>
  <c r="D1011" i="2"/>
  <c r="C1011" i="2"/>
  <c r="B1011" i="2"/>
  <c r="A1011" i="2"/>
  <c r="O1010" i="2"/>
  <c r="N1010" i="2"/>
  <c r="M1010" i="2"/>
  <c r="L1010" i="2"/>
  <c r="K1010" i="2"/>
  <c r="J1010" i="2"/>
  <c r="I1010" i="2"/>
  <c r="H1010" i="2"/>
  <c r="G1010" i="2"/>
  <c r="F1010" i="2"/>
  <c r="E1010" i="2"/>
  <c r="D1010" i="2"/>
  <c r="C1010" i="2"/>
  <c r="B1010" i="2"/>
  <c r="A1010" i="2"/>
  <c r="O1009" i="2"/>
  <c r="N1009" i="2"/>
  <c r="M1009" i="2"/>
  <c r="L1009" i="2"/>
  <c r="K1009" i="2"/>
  <c r="J1009" i="2"/>
  <c r="I1009" i="2"/>
  <c r="H1009" i="2"/>
  <c r="G1009" i="2"/>
  <c r="F1009" i="2"/>
  <c r="E1009" i="2"/>
  <c r="D1009" i="2"/>
  <c r="C1009" i="2"/>
  <c r="B1009" i="2"/>
  <c r="A1009" i="2"/>
  <c r="O1008" i="2"/>
  <c r="N1008" i="2"/>
  <c r="M1008" i="2"/>
  <c r="L1008" i="2"/>
  <c r="K1008" i="2"/>
  <c r="J1008" i="2"/>
  <c r="I1008" i="2"/>
  <c r="H1008" i="2"/>
  <c r="G1008" i="2"/>
  <c r="F1008" i="2"/>
  <c r="E1008" i="2"/>
  <c r="D1008" i="2"/>
  <c r="C1008" i="2"/>
  <c r="B1008" i="2"/>
  <c r="A1008" i="2"/>
  <c r="O1007" i="2"/>
  <c r="N1007" i="2"/>
  <c r="M1007" i="2"/>
  <c r="L1007" i="2"/>
  <c r="K1007" i="2"/>
  <c r="J1007" i="2"/>
  <c r="I1007" i="2"/>
  <c r="H1007" i="2"/>
  <c r="G1007" i="2"/>
  <c r="F1007" i="2"/>
  <c r="E1007" i="2"/>
  <c r="D1007" i="2"/>
  <c r="C1007" i="2"/>
  <c r="B1007" i="2"/>
  <c r="A1007" i="2"/>
  <c r="O1006" i="2"/>
  <c r="N1006" i="2"/>
  <c r="M1006" i="2"/>
  <c r="L1006" i="2"/>
  <c r="K1006" i="2"/>
  <c r="J1006" i="2"/>
  <c r="I1006" i="2"/>
  <c r="H1006" i="2"/>
  <c r="G1006" i="2"/>
  <c r="F1006" i="2"/>
  <c r="E1006" i="2"/>
  <c r="D1006" i="2"/>
  <c r="C1006" i="2"/>
  <c r="B1006" i="2"/>
  <c r="A1006" i="2"/>
  <c r="O1005" i="2"/>
  <c r="N1005" i="2"/>
  <c r="M1005" i="2"/>
  <c r="L1005" i="2"/>
  <c r="K1005" i="2"/>
  <c r="J1005" i="2"/>
  <c r="I1005" i="2"/>
  <c r="H1005" i="2"/>
  <c r="G1005" i="2"/>
  <c r="F1005" i="2"/>
  <c r="E1005" i="2"/>
  <c r="D1005" i="2"/>
  <c r="C1005" i="2"/>
  <c r="B1005" i="2"/>
  <c r="A1005" i="2"/>
  <c r="O1004" i="2"/>
  <c r="N1004" i="2"/>
  <c r="M1004" i="2"/>
  <c r="L1004" i="2"/>
  <c r="K1004" i="2"/>
  <c r="J1004" i="2"/>
  <c r="I1004" i="2"/>
  <c r="H1004" i="2"/>
  <c r="G1004" i="2"/>
  <c r="F1004" i="2"/>
  <c r="E1004" i="2"/>
  <c r="D1004" i="2"/>
  <c r="C1004" i="2"/>
  <c r="B1004" i="2"/>
  <c r="A1004" i="2"/>
  <c r="O1003" i="2"/>
  <c r="N1003" i="2"/>
  <c r="M1003" i="2"/>
  <c r="L1003" i="2"/>
  <c r="K1003" i="2"/>
  <c r="J1003" i="2"/>
  <c r="I1003" i="2"/>
  <c r="H1003" i="2"/>
  <c r="G1003" i="2"/>
  <c r="F1003" i="2"/>
  <c r="E1003" i="2"/>
  <c r="D1003" i="2"/>
  <c r="C1003" i="2"/>
  <c r="B1003" i="2"/>
  <c r="A1003" i="2"/>
  <c r="O1002" i="2"/>
  <c r="N1002" i="2"/>
  <c r="M1002" i="2"/>
  <c r="L1002" i="2"/>
  <c r="K1002" i="2"/>
  <c r="J1002" i="2"/>
  <c r="I1002" i="2"/>
  <c r="H1002" i="2"/>
  <c r="G1002" i="2"/>
  <c r="F1002" i="2"/>
  <c r="E1002" i="2"/>
  <c r="D1002" i="2"/>
  <c r="C1002" i="2"/>
  <c r="B1002" i="2"/>
  <c r="A1002" i="2"/>
  <c r="O1001" i="2"/>
  <c r="N1001" i="2"/>
  <c r="M1001" i="2"/>
  <c r="L1001" i="2"/>
  <c r="K1001" i="2"/>
  <c r="J1001" i="2"/>
  <c r="I1001" i="2"/>
  <c r="H1001" i="2"/>
  <c r="G1001" i="2"/>
  <c r="F1001" i="2"/>
  <c r="E1001" i="2"/>
  <c r="D1001" i="2"/>
  <c r="C1001" i="2"/>
  <c r="B1001" i="2"/>
  <c r="A1001" i="2"/>
  <c r="O1000" i="2"/>
  <c r="N1000" i="2"/>
  <c r="M1000" i="2"/>
  <c r="L1000" i="2"/>
  <c r="K1000" i="2"/>
  <c r="J1000" i="2"/>
  <c r="I1000" i="2"/>
  <c r="H1000" i="2"/>
  <c r="G1000" i="2"/>
  <c r="F1000" i="2"/>
  <c r="E1000" i="2"/>
  <c r="D1000" i="2"/>
  <c r="C1000" i="2"/>
  <c r="B1000" i="2"/>
  <c r="A1000" i="2"/>
  <c r="O999" i="2"/>
  <c r="N999" i="2"/>
  <c r="M999" i="2"/>
  <c r="L999" i="2"/>
  <c r="K999" i="2"/>
  <c r="J999" i="2"/>
  <c r="I999" i="2"/>
  <c r="H999" i="2"/>
  <c r="G999" i="2"/>
  <c r="F999" i="2"/>
  <c r="E999" i="2"/>
  <c r="D999" i="2"/>
  <c r="C999" i="2"/>
  <c r="B999" i="2"/>
  <c r="A999" i="2"/>
  <c r="O998" i="2"/>
  <c r="N998" i="2"/>
  <c r="M998" i="2"/>
  <c r="L998" i="2"/>
  <c r="K998" i="2"/>
  <c r="J998" i="2"/>
  <c r="I998" i="2"/>
  <c r="H998" i="2"/>
  <c r="G998" i="2"/>
  <c r="F998" i="2"/>
  <c r="E998" i="2"/>
  <c r="D998" i="2"/>
  <c r="C998" i="2"/>
  <c r="B998" i="2"/>
  <c r="A998" i="2"/>
  <c r="O997" i="2"/>
  <c r="N997" i="2"/>
  <c r="M997" i="2"/>
  <c r="L997" i="2"/>
  <c r="K997" i="2"/>
  <c r="J997" i="2"/>
  <c r="I997" i="2"/>
  <c r="H997" i="2"/>
  <c r="G997" i="2"/>
  <c r="F997" i="2"/>
  <c r="E997" i="2"/>
  <c r="D997" i="2"/>
  <c r="C997" i="2"/>
  <c r="B997" i="2"/>
  <c r="A997" i="2"/>
  <c r="O996" i="2"/>
  <c r="N996" i="2"/>
  <c r="M996" i="2"/>
  <c r="L996" i="2"/>
  <c r="K996" i="2"/>
  <c r="J996" i="2"/>
  <c r="I996" i="2"/>
  <c r="H996" i="2"/>
  <c r="G996" i="2"/>
  <c r="F996" i="2"/>
  <c r="E996" i="2"/>
  <c r="D996" i="2"/>
  <c r="C996" i="2"/>
  <c r="B996" i="2"/>
  <c r="A996" i="2"/>
  <c r="O995" i="2"/>
  <c r="N995" i="2"/>
  <c r="M995" i="2"/>
  <c r="L995" i="2"/>
  <c r="K995" i="2"/>
  <c r="J995" i="2"/>
  <c r="I995" i="2"/>
  <c r="H995" i="2"/>
  <c r="G995" i="2"/>
  <c r="F995" i="2"/>
  <c r="E995" i="2"/>
  <c r="D995" i="2"/>
  <c r="C995" i="2"/>
  <c r="B995" i="2"/>
  <c r="A995" i="2"/>
  <c r="O994" i="2"/>
  <c r="N994" i="2"/>
  <c r="M994" i="2"/>
  <c r="L994" i="2"/>
  <c r="K994" i="2"/>
  <c r="J994" i="2"/>
  <c r="I994" i="2"/>
  <c r="H994" i="2"/>
  <c r="G994" i="2"/>
  <c r="F994" i="2"/>
  <c r="E994" i="2"/>
  <c r="D994" i="2"/>
  <c r="C994" i="2"/>
  <c r="B994" i="2"/>
  <c r="A994" i="2"/>
  <c r="O993" i="2"/>
  <c r="N993" i="2"/>
  <c r="M993" i="2"/>
  <c r="L993" i="2"/>
  <c r="K993" i="2"/>
  <c r="J993" i="2"/>
  <c r="I993" i="2"/>
  <c r="H993" i="2"/>
  <c r="G993" i="2"/>
  <c r="F993" i="2"/>
  <c r="E993" i="2"/>
  <c r="D993" i="2"/>
  <c r="C993" i="2"/>
  <c r="B993" i="2"/>
  <c r="A993" i="2"/>
  <c r="O992" i="2"/>
  <c r="N992" i="2"/>
  <c r="M992" i="2"/>
  <c r="L992" i="2"/>
  <c r="K992" i="2"/>
  <c r="J992" i="2"/>
  <c r="I992" i="2"/>
  <c r="H992" i="2"/>
  <c r="G992" i="2"/>
  <c r="F992" i="2"/>
  <c r="E992" i="2"/>
  <c r="D992" i="2"/>
  <c r="C992" i="2"/>
  <c r="B992" i="2"/>
  <c r="A992" i="2"/>
  <c r="O991" i="2"/>
  <c r="N991" i="2"/>
  <c r="M991" i="2"/>
  <c r="L991" i="2"/>
  <c r="K991" i="2"/>
  <c r="J991" i="2"/>
  <c r="I991" i="2"/>
  <c r="H991" i="2"/>
  <c r="G991" i="2"/>
  <c r="F991" i="2"/>
  <c r="E991" i="2"/>
  <c r="D991" i="2"/>
  <c r="C991" i="2"/>
  <c r="B991" i="2"/>
  <c r="A991" i="2"/>
  <c r="O990" i="2"/>
  <c r="N990" i="2"/>
  <c r="M990" i="2"/>
  <c r="L990" i="2"/>
  <c r="K990" i="2"/>
  <c r="J990" i="2"/>
  <c r="I990" i="2"/>
  <c r="H990" i="2"/>
  <c r="G990" i="2"/>
  <c r="F990" i="2"/>
  <c r="E990" i="2"/>
  <c r="D990" i="2"/>
  <c r="C990" i="2"/>
  <c r="B990" i="2"/>
  <c r="A990" i="2"/>
  <c r="O989" i="2"/>
  <c r="N989" i="2"/>
  <c r="M989" i="2"/>
  <c r="L989" i="2"/>
  <c r="K989" i="2"/>
  <c r="J989" i="2"/>
  <c r="I989" i="2"/>
  <c r="H989" i="2"/>
  <c r="G989" i="2"/>
  <c r="F989" i="2"/>
  <c r="E989" i="2"/>
  <c r="D989" i="2"/>
  <c r="C989" i="2"/>
  <c r="B989" i="2"/>
  <c r="A989" i="2"/>
  <c r="O988" i="2"/>
  <c r="N988" i="2"/>
  <c r="M988" i="2"/>
  <c r="L988" i="2"/>
  <c r="K988" i="2"/>
  <c r="J988" i="2"/>
  <c r="I988" i="2"/>
  <c r="H988" i="2"/>
  <c r="G988" i="2"/>
  <c r="F988" i="2"/>
  <c r="E988" i="2"/>
  <c r="D988" i="2"/>
  <c r="C988" i="2"/>
  <c r="B988" i="2"/>
  <c r="A988" i="2"/>
  <c r="O987" i="2"/>
  <c r="N987" i="2"/>
  <c r="M987" i="2"/>
  <c r="L987" i="2"/>
  <c r="K987" i="2"/>
  <c r="J987" i="2"/>
  <c r="I987" i="2"/>
  <c r="H987" i="2"/>
  <c r="G987" i="2"/>
  <c r="F987" i="2"/>
  <c r="E987" i="2"/>
  <c r="D987" i="2"/>
  <c r="C987" i="2"/>
  <c r="B987" i="2"/>
  <c r="A987" i="2"/>
  <c r="O986" i="2"/>
  <c r="N986" i="2"/>
  <c r="M986" i="2"/>
  <c r="L986" i="2"/>
  <c r="K986" i="2"/>
  <c r="J986" i="2"/>
  <c r="I986" i="2"/>
  <c r="H986" i="2"/>
  <c r="G986" i="2"/>
  <c r="F986" i="2"/>
  <c r="E986" i="2"/>
  <c r="D986" i="2"/>
  <c r="C986" i="2"/>
  <c r="B986" i="2"/>
  <c r="A986" i="2"/>
  <c r="O985" i="2"/>
  <c r="N985" i="2"/>
  <c r="M985" i="2"/>
  <c r="L985" i="2"/>
  <c r="K985" i="2"/>
  <c r="J985" i="2"/>
  <c r="I985" i="2"/>
  <c r="H985" i="2"/>
  <c r="G985" i="2"/>
  <c r="F985" i="2"/>
  <c r="E985" i="2"/>
  <c r="D985" i="2"/>
  <c r="C985" i="2"/>
  <c r="B985" i="2"/>
  <c r="A985" i="2"/>
  <c r="O984" i="2"/>
  <c r="N984" i="2"/>
  <c r="M984" i="2"/>
  <c r="L984" i="2"/>
  <c r="K984" i="2"/>
  <c r="J984" i="2"/>
  <c r="I984" i="2"/>
  <c r="H984" i="2"/>
  <c r="G984" i="2"/>
  <c r="F984" i="2"/>
  <c r="E984" i="2"/>
  <c r="D984" i="2"/>
  <c r="C984" i="2"/>
  <c r="B984" i="2"/>
  <c r="A984" i="2"/>
  <c r="O983" i="2"/>
  <c r="N983" i="2"/>
  <c r="M983" i="2"/>
  <c r="L983" i="2"/>
  <c r="K983" i="2"/>
  <c r="J983" i="2"/>
  <c r="I983" i="2"/>
  <c r="H983" i="2"/>
  <c r="G983" i="2"/>
  <c r="F983" i="2"/>
  <c r="E983" i="2"/>
  <c r="D983" i="2"/>
  <c r="C983" i="2"/>
  <c r="B983" i="2"/>
  <c r="A983" i="2"/>
  <c r="O982" i="2"/>
  <c r="N982" i="2"/>
  <c r="M982" i="2"/>
  <c r="L982" i="2"/>
  <c r="K982" i="2"/>
  <c r="J982" i="2"/>
  <c r="I982" i="2"/>
  <c r="H982" i="2"/>
  <c r="G982" i="2"/>
  <c r="F982" i="2"/>
  <c r="E982" i="2"/>
  <c r="D982" i="2"/>
  <c r="C982" i="2"/>
  <c r="B982" i="2"/>
  <c r="A982" i="2"/>
  <c r="O981" i="2"/>
  <c r="N981" i="2"/>
  <c r="M981" i="2"/>
  <c r="L981" i="2"/>
  <c r="K981" i="2"/>
  <c r="J981" i="2"/>
  <c r="I981" i="2"/>
  <c r="H981" i="2"/>
  <c r="G981" i="2"/>
  <c r="F981" i="2"/>
  <c r="E981" i="2"/>
  <c r="D981" i="2"/>
  <c r="C981" i="2"/>
  <c r="B981" i="2"/>
  <c r="A981" i="2"/>
  <c r="O980" i="2"/>
  <c r="N980" i="2"/>
  <c r="M980" i="2"/>
  <c r="L980" i="2"/>
  <c r="K980" i="2"/>
  <c r="J980" i="2"/>
  <c r="I980" i="2"/>
  <c r="H980" i="2"/>
  <c r="G980" i="2"/>
  <c r="F980" i="2"/>
  <c r="E980" i="2"/>
  <c r="D980" i="2"/>
  <c r="C980" i="2"/>
  <c r="B980" i="2"/>
  <c r="A980" i="2"/>
  <c r="O979" i="2"/>
  <c r="N979" i="2"/>
  <c r="M979" i="2"/>
  <c r="L979" i="2"/>
  <c r="K979" i="2"/>
  <c r="J979" i="2"/>
  <c r="I979" i="2"/>
  <c r="H979" i="2"/>
  <c r="G979" i="2"/>
  <c r="F979" i="2"/>
  <c r="E979" i="2"/>
  <c r="D979" i="2"/>
  <c r="C979" i="2"/>
  <c r="B979" i="2"/>
  <c r="A979" i="2"/>
  <c r="O978" i="2"/>
  <c r="N978" i="2"/>
  <c r="M978" i="2"/>
  <c r="L978" i="2"/>
  <c r="K978" i="2"/>
  <c r="J978" i="2"/>
  <c r="I978" i="2"/>
  <c r="H978" i="2"/>
  <c r="G978" i="2"/>
  <c r="F978" i="2"/>
  <c r="E978" i="2"/>
  <c r="D978" i="2"/>
  <c r="C978" i="2"/>
  <c r="B978" i="2"/>
  <c r="A978" i="2"/>
  <c r="O977" i="2"/>
  <c r="N977" i="2"/>
  <c r="M977" i="2"/>
  <c r="L977" i="2"/>
  <c r="K977" i="2"/>
  <c r="J977" i="2"/>
  <c r="I977" i="2"/>
  <c r="H977" i="2"/>
  <c r="G977" i="2"/>
  <c r="F977" i="2"/>
  <c r="E977" i="2"/>
  <c r="D977" i="2"/>
  <c r="C977" i="2"/>
  <c r="B977" i="2"/>
  <c r="A977" i="2"/>
  <c r="O976" i="2"/>
  <c r="N976" i="2"/>
  <c r="M976" i="2"/>
  <c r="L976" i="2"/>
  <c r="K976" i="2"/>
  <c r="J976" i="2"/>
  <c r="I976" i="2"/>
  <c r="H976" i="2"/>
  <c r="G976" i="2"/>
  <c r="F976" i="2"/>
  <c r="E976" i="2"/>
  <c r="D976" i="2"/>
  <c r="C976" i="2"/>
  <c r="B976" i="2"/>
  <c r="A976" i="2"/>
  <c r="O975" i="2"/>
  <c r="N975" i="2"/>
  <c r="M975" i="2"/>
  <c r="L975" i="2"/>
  <c r="K975" i="2"/>
  <c r="J975" i="2"/>
  <c r="I975" i="2"/>
  <c r="H975" i="2"/>
  <c r="G975" i="2"/>
  <c r="F975" i="2"/>
  <c r="E975" i="2"/>
  <c r="D975" i="2"/>
  <c r="C975" i="2"/>
  <c r="B975" i="2"/>
  <c r="A975" i="2"/>
  <c r="O974" i="2"/>
  <c r="N974" i="2"/>
  <c r="M974" i="2"/>
  <c r="L974" i="2"/>
  <c r="K974" i="2"/>
  <c r="J974" i="2"/>
  <c r="I974" i="2"/>
  <c r="H974" i="2"/>
  <c r="G974" i="2"/>
  <c r="F974" i="2"/>
  <c r="E974" i="2"/>
  <c r="D974" i="2"/>
  <c r="C974" i="2"/>
  <c r="B974" i="2"/>
  <c r="A974" i="2"/>
  <c r="O973" i="2"/>
  <c r="N973" i="2"/>
  <c r="M973" i="2"/>
  <c r="L973" i="2"/>
  <c r="K973" i="2"/>
  <c r="J973" i="2"/>
  <c r="I973" i="2"/>
  <c r="H973" i="2"/>
  <c r="G973" i="2"/>
  <c r="F973" i="2"/>
  <c r="E973" i="2"/>
  <c r="D973" i="2"/>
  <c r="C973" i="2"/>
  <c r="B973" i="2"/>
  <c r="A973" i="2"/>
  <c r="O972" i="2"/>
  <c r="N972" i="2"/>
  <c r="M972" i="2"/>
  <c r="L972" i="2"/>
  <c r="K972" i="2"/>
  <c r="J972" i="2"/>
  <c r="I972" i="2"/>
  <c r="H972" i="2"/>
  <c r="G972" i="2"/>
  <c r="F972" i="2"/>
  <c r="E972" i="2"/>
  <c r="D972" i="2"/>
  <c r="C972" i="2"/>
  <c r="B972" i="2"/>
  <c r="A972" i="2"/>
  <c r="O971" i="2"/>
  <c r="N971" i="2"/>
  <c r="M971" i="2"/>
  <c r="L971" i="2"/>
  <c r="K971" i="2"/>
  <c r="J971" i="2"/>
  <c r="I971" i="2"/>
  <c r="H971" i="2"/>
  <c r="G971" i="2"/>
  <c r="F971" i="2"/>
  <c r="E971" i="2"/>
  <c r="D971" i="2"/>
  <c r="C971" i="2"/>
  <c r="B971" i="2"/>
  <c r="A971" i="2"/>
  <c r="O970" i="2"/>
  <c r="N970" i="2"/>
  <c r="M970" i="2"/>
  <c r="L970" i="2"/>
  <c r="K970" i="2"/>
  <c r="J970" i="2"/>
  <c r="I970" i="2"/>
  <c r="H970" i="2"/>
  <c r="G970" i="2"/>
  <c r="F970" i="2"/>
  <c r="E970" i="2"/>
  <c r="D970" i="2"/>
  <c r="C970" i="2"/>
  <c r="B970" i="2"/>
  <c r="A970" i="2"/>
  <c r="O969" i="2"/>
  <c r="N969" i="2"/>
  <c r="M969" i="2"/>
  <c r="L969" i="2"/>
  <c r="K969" i="2"/>
  <c r="J969" i="2"/>
  <c r="I969" i="2"/>
  <c r="H969" i="2"/>
  <c r="G969" i="2"/>
  <c r="F969" i="2"/>
  <c r="E969" i="2"/>
  <c r="D969" i="2"/>
  <c r="C969" i="2"/>
  <c r="B969" i="2"/>
  <c r="A969" i="2"/>
  <c r="O968" i="2"/>
  <c r="N968" i="2"/>
  <c r="M968" i="2"/>
  <c r="L968" i="2"/>
  <c r="K968" i="2"/>
  <c r="J968" i="2"/>
  <c r="I968" i="2"/>
  <c r="H968" i="2"/>
  <c r="G968" i="2"/>
  <c r="F968" i="2"/>
  <c r="E968" i="2"/>
  <c r="D968" i="2"/>
  <c r="C968" i="2"/>
  <c r="B968" i="2"/>
  <c r="A968" i="2"/>
  <c r="O967" i="2"/>
  <c r="N967" i="2"/>
  <c r="M967" i="2"/>
  <c r="L967" i="2"/>
  <c r="K967" i="2"/>
  <c r="J967" i="2"/>
  <c r="I967" i="2"/>
  <c r="H967" i="2"/>
  <c r="G967" i="2"/>
  <c r="F967" i="2"/>
  <c r="E967" i="2"/>
  <c r="D967" i="2"/>
  <c r="C967" i="2"/>
  <c r="B967" i="2"/>
  <c r="A967" i="2"/>
  <c r="O966" i="2"/>
  <c r="N966" i="2"/>
  <c r="M966" i="2"/>
  <c r="L966" i="2"/>
  <c r="K966" i="2"/>
  <c r="J966" i="2"/>
  <c r="I966" i="2"/>
  <c r="H966" i="2"/>
  <c r="G966" i="2"/>
  <c r="F966" i="2"/>
  <c r="E966" i="2"/>
  <c r="D966" i="2"/>
  <c r="C966" i="2"/>
  <c r="B966" i="2"/>
  <c r="A966" i="2"/>
  <c r="O965" i="2"/>
  <c r="N965" i="2"/>
  <c r="M965" i="2"/>
  <c r="L965" i="2"/>
  <c r="K965" i="2"/>
  <c r="J965" i="2"/>
  <c r="I965" i="2"/>
  <c r="H965" i="2"/>
  <c r="G965" i="2"/>
  <c r="F965" i="2"/>
  <c r="E965" i="2"/>
  <c r="D965" i="2"/>
  <c r="C965" i="2"/>
  <c r="B965" i="2"/>
  <c r="A965" i="2"/>
  <c r="O964" i="2"/>
  <c r="N964" i="2"/>
  <c r="M964" i="2"/>
  <c r="L964" i="2"/>
  <c r="K964" i="2"/>
  <c r="J964" i="2"/>
  <c r="I964" i="2"/>
  <c r="H964" i="2"/>
  <c r="G964" i="2"/>
  <c r="F964" i="2"/>
  <c r="E964" i="2"/>
  <c r="D964" i="2"/>
  <c r="C964" i="2"/>
  <c r="B964" i="2"/>
  <c r="A964" i="2"/>
  <c r="O963" i="2"/>
  <c r="N963" i="2"/>
  <c r="M963" i="2"/>
  <c r="L963" i="2"/>
  <c r="K963" i="2"/>
  <c r="J963" i="2"/>
  <c r="I963" i="2"/>
  <c r="H963" i="2"/>
  <c r="G963" i="2"/>
  <c r="F963" i="2"/>
  <c r="E963" i="2"/>
  <c r="D963" i="2"/>
  <c r="C963" i="2"/>
  <c r="B963" i="2"/>
  <c r="A963" i="2"/>
  <c r="O962" i="2"/>
  <c r="N962" i="2"/>
  <c r="M962" i="2"/>
  <c r="L962" i="2"/>
  <c r="K962" i="2"/>
  <c r="J962" i="2"/>
  <c r="I962" i="2"/>
  <c r="H962" i="2"/>
  <c r="G962" i="2"/>
  <c r="F962" i="2"/>
  <c r="E962" i="2"/>
  <c r="D962" i="2"/>
  <c r="C962" i="2"/>
  <c r="B962" i="2"/>
  <c r="A962" i="2"/>
  <c r="O961" i="2"/>
  <c r="N961" i="2"/>
  <c r="M961" i="2"/>
  <c r="L961" i="2"/>
  <c r="K961" i="2"/>
  <c r="J961" i="2"/>
  <c r="I961" i="2"/>
  <c r="H961" i="2"/>
  <c r="G961" i="2"/>
  <c r="F961" i="2"/>
  <c r="E961" i="2"/>
  <c r="D961" i="2"/>
  <c r="C961" i="2"/>
  <c r="B961" i="2"/>
  <c r="A961" i="2"/>
  <c r="O960" i="2"/>
  <c r="N960" i="2"/>
  <c r="M960" i="2"/>
  <c r="L960" i="2"/>
  <c r="K960" i="2"/>
  <c r="J960" i="2"/>
  <c r="I960" i="2"/>
  <c r="H960" i="2"/>
  <c r="G960" i="2"/>
  <c r="F960" i="2"/>
  <c r="E960" i="2"/>
  <c r="D960" i="2"/>
  <c r="C960" i="2"/>
  <c r="B960" i="2"/>
  <c r="A960" i="2"/>
  <c r="O959" i="2"/>
  <c r="N959" i="2"/>
  <c r="M959" i="2"/>
  <c r="L959" i="2"/>
  <c r="K959" i="2"/>
  <c r="J959" i="2"/>
  <c r="I959" i="2"/>
  <c r="H959" i="2"/>
  <c r="G959" i="2"/>
  <c r="F959" i="2"/>
  <c r="E959" i="2"/>
  <c r="D959" i="2"/>
  <c r="C959" i="2"/>
  <c r="B959" i="2"/>
  <c r="A959" i="2"/>
  <c r="O958" i="2"/>
  <c r="N958" i="2"/>
  <c r="M958" i="2"/>
  <c r="L958" i="2"/>
  <c r="K958" i="2"/>
  <c r="J958" i="2"/>
  <c r="I958" i="2"/>
  <c r="H958" i="2"/>
  <c r="G958" i="2"/>
  <c r="F958" i="2"/>
  <c r="E958" i="2"/>
  <c r="D958" i="2"/>
  <c r="C958" i="2"/>
  <c r="B958" i="2"/>
  <c r="A958" i="2"/>
  <c r="O957" i="2"/>
  <c r="N957" i="2"/>
  <c r="M957" i="2"/>
  <c r="L957" i="2"/>
  <c r="K957" i="2"/>
  <c r="J957" i="2"/>
  <c r="I957" i="2"/>
  <c r="H957" i="2"/>
  <c r="G957" i="2"/>
  <c r="F957" i="2"/>
  <c r="E957" i="2"/>
  <c r="D957" i="2"/>
  <c r="C957" i="2"/>
  <c r="B957" i="2"/>
  <c r="A957" i="2"/>
  <c r="O956" i="2"/>
  <c r="N956" i="2"/>
  <c r="M956" i="2"/>
  <c r="L956" i="2"/>
  <c r="K956" i="2"/>
  <c r="J956" i="2"/>
  <c r="I956" i="2"/>
  <c r="H956" i="2"/>
  <c r="G956" i="2"/>
  <c r="F956" i="2"/>
  <c r="E956" i="2"/>
  <c r="D956" i="2"/>
  <c r="C956" i="2"/>
  <c r="B956" i="2"/>
  <c r="A956" i="2"/>
  <c r="O955" i="2"/>
  <c r="N955" i="2"/>
  <c r="M955" i="2"/>
  <c r="L955" i="2"/>
  <c r="K955" i="2"/>
  <c r="J955" i="2"/>
  <c r="I955" i="2"/>
  <c r="H955" i="2"/>
  <c r="G955" i="2"/>
  <c r="F955" i="2"/>
  <c r="E955" i="2"/>
  <c r="D955" i="2"/>
  <c r="C955" i="2"/>
  <c r="B955" i="2"/>
  <c r="A955" i="2"/>
  <c r="O954" i="2"/>
  <c r="N954" i="2"/>
  <c r="M954" i="2"/>
  <c r="L954" i="2"/>
  <c r="K954" i="2"/>
  <c r="J954" i="2"/>
  <c r="I954" i="2"/>
  <c r="H954" i="2"/>
  <c r="G954" i="2"/>
  <c r="F954" i="2"/>
  <c r="E954" i="2"/>
  <c r="D954" i="2"/>
  <c r="C954" i="2"/>
  <c r="B954" i="2"/>
  <c r="A954" i="2"/>
  <c r="O953" i="2"/>
  <c r="N953" i="2"/>
  <c r="M953" i="2"/>
  <c r="L953" i="2"/>
  <c r="K953" i="2"/>
  <c r="J953" i="2"/>
  <c r="I953" i="2"/>
  <c r="H953" i="2"/>
  <c r="G953" i="2"/>
  <c r="F953" i="2"/>
  <c r="E953" i="2"/>
  <c r="D953" i="2"/>
  <c r="C953" i="2"/>
  <c r="B953" i="2"/>
  <c r="A953" i="2"/>
  <c r="O952" i="2"/>
  <c r="N952" i="2"/>
  <c r="M952" i="2"/>
  <c r="L952" i="2"/>
  <c r="K952" i="2"/>
  <c r="J952" i="2"/>
  <c r="I952" i="2"/>
  <c r="H952" i="2"/>
  <c r="G952" i="2"/>
  <c r="F952" i="2"/>
  <c r="E952" i="2"/>
  <c r="D952" i="2"/>
  <c r="C952" i="2"/>
  <c r="B952" i="2"/>
  <c r="A952" i="2"/>
  <c r="O951" i="2"/>
  <c r="N951" i="2"/>
  <c r="M951" i="2"/>
  <c r="L951" i="2"/>
  <c r="K951" i="2"/>
  <c r="J951" i="2"/>
  <c r="I951" i="2"/>
  <c r="H951" i="2"/>
  <c r="G951" i="2"/>
  <c r="F951" i="2"/>
  <c r="E951" i="2"/>
  <c r="D951" i="2"/>
  <c r="C951" i="2"/>
  <c r="B951" i="2"/>
  <c r="A951" i="2"/>
  <c r="O950" i="2"/>
  <c r="N950" i="2"/>
  <c r="M950" i="2"/>
  <c r="L950" i="2"/>
  <c r="K950" i="2"/>
  <c r="J950" i="2"/>
  <c r="I950" i="2"/>
  <c r="H950" i="2"/>
  <c r="G950" i="2"/>
  <c r="F950" i="2"/>
  <c r="E950" i="2"/>
  <c r="D950" i="2"/>
  <c r="C950" i="2"/>
  <c r="B950" i="2"/>
  <c r="A950" i="2"/>
  <c r="O949" i="2"/>
  <c r="N949" i="2"/>
  <c r="M949" i="2"/>
  <c r="L949" i="2"/>
  <c r="K949" i="2"/>
  <c r="J949" i="2"/>
  <c r="I949" i="2"/>
  <c r="H949" i="2"/>
  <c r="G949" i="2"/>
  <c r="F949" i="2"/>
  <c r="E949" i="2"/>
  <c r="D949" i="2"/>
  <c r="C949" i="2"/>
  <c r="B949" i="2"/>
  <c r="A949" i="2"/>
  <c r="O948" i="2"/>
  <c r="N948" i="2"/>
  <c r="M948" i="2"/>
  <c r="L948" i="2"/>
  <c r="K948" i="2"/>
  <c r="J948" i="2"/>
  <c r="I948" i="2"/>
  <c r="H948" i="2"/>
  <c r="G948" i="2"/>
  <c r="F948" i="2"/>
  <c r="E948" i="2"/>
  <c r="D948" i="2"/>
  <c r="C948" i="2"/>
  <c r="B948" i="2"/>
  <c r="A948" i="2"/>
  <c r="O947" i="2"/>
  <c r="N947" i="2"/>
  <c r="M947" i="2"/>
  <c r="L947" i="2"/>
  <c r="K947" i="2"/>
  <c r="J947" i="2"/>
  <c r="I947" i="2"/>
  <c r="H947" i="2"/>
  <c r="G947" i="2"/>
  <c r="F947" i="2"/>
  <c r="E947" i="2"/>
  <c r="D947" i="2"/>
  <c r="C947" i="2"/>
  <c r="B947" i="2"/>
  <c r="A947" i="2"/>
  <c r="O946" i="2"/>
  <c r="N946" i="2"/>
  <c r="M946" i="2"/>
  <c r="L946" i="2"/>
  <c r="K946" i="2"/>
  <c r="J946" i="2"/>
  <c r="I946" i="2"/>
  <c r="H946" i="2"/>
  <c r="G946" i="2"/>
  <c r="F946" i="2"/>
  <c r="E946" i="2"/>
  <c r="D946" i="2"/>
  <c r="C946" i="2"/>
  <c r="B946" i="2"/>
  <c r="A946" i="2"/>
  <c r="O945" i="2"/>
  <c r="N945" i="2"/>
  <c r="M945" i="2"/>
  <c r="L945" i="2"/>
  <c r="K945" i="2"/>
  <c r="J945" i="2"/>
  <c r="I945" i="2"/>
  <c r="H945" i="2"/>
  <c r="G945" i="2"/>
  <c r="F945" i="2"/>
  <c r="E945" i="2"/>
  <c r="D945" i="2"/>
  <c r="C945" i="2"/>
  <c r="B945" i="2"/>
  <c r="A945" i="2"/>
  <c r="O944" i="2"/>
  <c r="N944" i="2"/>
  <c r="M944" i="2"/>
  <c r="L944" i="2"/>
  <c r="K944" i="2"/>
  <c r="J944" i="2"/>
  <c r="I944" i="2"/>
  <c r="H944" i="2"/>
  <c r="G944" i="2"/>
  <c r="F944" i="2"/>
  <c r="E944" i="2"/>
  <c r="D944" i="2"/>
  <c r="C944" i="2"/>
  <c r="B944" i="2"/>
  <c r="A944" i="2"/>
  <c r="O943" i="2"/>
  <c r="N943" i="2"/>
  <c r="M943" i="2"/>
  <c r="L943" i="2"/>
  <c r="K943" i="2"/>
  <c r="J943" i="2"/>
  <c r="I943" i="2"/>
  <c r="H943" i="2"/>
  <c r="G943" i="2"/>
  <c r="F943" i="2"/>
  <c r="E943" i="2"/>
  <c r="D943" i="2"/>
  <c r="C943" i="2"/>
  <c r="B943" i="2"/>
  <c r="A943" i="2"/>
  <c r="O942" i="2"/>
  <c r="N942" i="2"/>
  <c r="M942" i="2"/>
  <c r="L942" i="2"/>
  <c r="K942" i="2"/>
  <c r="J942" i="2"/>
  <c r="I942" i="2"/>
  <c r="H942" i="2"/>
  <c r="G942" i="2"/>
  <c r="F942" i="2"/>
  <c r="E942" i="2"/>
  <c r="D942" i="2"/>
  <c r="C942" i="2"/>
  <c r="B942" i="2"/>
  <c r="A942" i="2"/>
  <c r="O941" i="2"/>
  <c r="N941" i="2"/>
  <c r="M941" i="2"/>
  <c r="L941" i="2"/>
  <c r="K941" i="2"/>
  <c r="J941" i="2"/>
  <c r="I941" i="2"/>
  <c r="H941" i="2"/>
  <c r="G941" i="2"/>
  <c r="F941" i="2"/>
  <c r="E941" i="2"/>
  <c r="D941" i="2"/>
  <c r="C941" i="2"/>
  <c r="B941" i="2"/>
  <c r="A941" i="2"/>
  <c r="O940" i="2"/>
  <c r="N940" i="2"/>
  <c r="M940" i="2"/>
  <c r="L940" i="2"/>
  <c r="K940" i="2"/>
  <c r="J940" i="2"/>
  <c r="I940" i="2"/>
  <c r="H940" i="2"/>
  <c r="G940" i="2"/>
  <c r="F940" i="2"/>
  <c r="E940" i="2"/>
  <c r="D940" i="2"/>
  <c r="C940" i="2"/>
  <c r="B940" i="2"/>
  <c r="A940" i="2"/>
  <c r="O939" i="2"/>
  <c r="N939" i="2"/>
  <c r="M939" i="2"/>
  <c r="L939" i="2"/>
  <c r="K939" i="2"/>
  <c r="J939" i="2"/>
  <c r="I939" i="2"/>
  <c r="H939" i="2"/>
  <c r="G939" i="2"/>
  <c r="F939" i="2"/>
  <c r="E939" i="2"/>
  <c r="D939" i="2"/>
  <c r="C939" i="2"/>
  <c r="B939" i="2"/>
  <c r="A939" i="2"/>
  <c r="O938" i="2"/>
  <c r="N938" i="2"/>
  <c r="M938" i="2"/>
  <c r="L938" i="2"/>
  <c r="K938" i="2"/>
  <c r="J938" i="2"/>
  <c r="I938" i="2"/>
  <c r="H938" i="2"/>
  <c r="G938" i="2"/>
  <c r="F938" i="2"/>
  <c r="E938" i="2"/>
  <c r="D938" i="2"/>
  <c r="C938" i="2"/>
  <c r="B938" i="2"/>
  <c r="A938" i="2"/>
  <c r="O937" i="2"/>
  <c r="N937" i="2"/>
  <c r="M937" i="2"/>
  <c r="L937" i="2"/>
  <c r="K937" i="2"/>
  <c r="J937" i="2"/>
  <c r="I937" i="2"/>
  <c r="H937" i="2"/>
  <c r="G937" i="2"/>
  <c r="F937" i="2"/>
  <c r="E937" i="2"/>
  <c r="D937" i="2"/>
  <c r="C937" i="2"/>
  <c r="B937" i="2"/>
  <c r="A937" i="2"/>
  <c r="O936" i="2"/>
  <c r="N936" i="2"/>
  <c r="M936" i="2"/>
  <c r="L936" i="2"/>
  <c r="K936" i="2"/>
  <c r="J936" i="2"/>
  <c r="I936" i="2"/>
  <c r="H936" i="2"/>
  <c r="G936" i="2"/>
  <c r="F936" i="2"/>
  <c r="E936" i="2"/>
  <c r="D936" i="2"/>
  <c r="C936" i="2"/>
  <c r="B936" i="2"/>
  <c r="A936" i="2"/>
  <c r="O935" i="2"/>
  <c r="N935" i="2"/>
  <c r="M935" i="2"/>
  <c r="L935" i="2"/>
  <c r="K935" i="2"/>
  <c r="J935" i="2"/>
  <c r="I935" i="2"/>
  <c r="H935" i="2"/>
  <c r="G935" i="2"/>
  <c r="F935" i="2"/>
  <c r="E935" i="2"/>
  <c r="D935" i="2"/>
  <c r="C935" i="2"/>
  <c r="B935" i="2"/>
  <c r="A935" i="2"/>
  <c r="O934" i="2"/>
  <c r="N934" i="2"/>
  <c r="M934" i="2"/>
  <c r="L934" i="2"/>
  <c r="K934" i="2"/>
  <c r="J934" i="2"/>
  <c r="I934" i="2"/>
  <c r="H934" i="2"/>
  <c r="G934" i="2"/>
  <c r="F934" i="2"/>
  <c r="E934" i="2"/>
  <c r="D934" i="2"/>
  <c r="C934" i="2"/>
  <c r="B934" i="2"/>
  <c r="A934" i="2"/>
  <c r="O933" i="2"/>
  <c r="N933" i="2"/>
  <c r="M933" i="2"/>
  <c r="L933" i="2"/>
  <c r="K933" i="2"/>
  <c r="J933" i="2"/>
  <c r="I933" i="2"/>
  <c r="H933" i="2"/>
  <c r="G933" i="2"/>
  <c r="F933" i="2"/>
  <c r="E933" i="2"/>
  <c r="D933" i="2"/>
  <c r="C933" i="2"/>
  <c r="B933" i="2"/>
  <c r="A933" i="2"/>
  <c r="O932" i="2"/>
  <c r="N932" i="2"/>
  <c r="M932" i="2"/>
  <c r="L932" i="2"/>
  <c r="K932" i="2"/>
  <c r="J932" i="2"/>
  <c r="I932" i="2"/>
  <c r="H932" i="2"/>
  <c r="G932" i="2"/>
  <c r="F932" i="2"/>
  <c r="E932" i="2"/>
  <c r="D932" i="2"/>
  <c r="C932" i="2"/>
  <c r="B932" i="2"/>
  <c r="A932" i="2"/>
  <c r="O931" i="2"/>
  <c r="N931" i="2"/>
  <c r="M931" i="2"/>
  <c r="L931" i="2"/>
  <c r="K931" i="2"/>
  <c r="J931" i="2"/>
  <c r="I931" i="2"/>
  <c r="H931" i="2"/>
  <c r="G931" i="2"/>
  <c r="F931" i="2"/>
  <c r="E931" i="2"/>
  <c r="D931" i="2"/>
  <c r="C931" i="2"/>
  <c r="B931" i="2"/>
  <c r="A931" i="2"/>
  <c r="O930" i="2"/>
  <c r="N930" i="2"/>
  <c r="M930" i="2"/>
  <c r="L930" i="2"/>
  <c r="K930" i="2"/>
  <c r="J930" i="2"/>
  <c r="I930" i="2"/>
  <c r="H930" i="2"/>
  <c r="G930" i="2"/>
  <c r="F930" i="2"/>
  <c r="E930" i="2"/>
  <c r="D930" i="2"/>
  <c r="C930" i="2"/>
  <c r="B930" i="2"/>
  <c r="A930" i="2"/>
  <c r="O929" i="2"/>
  <c r="N929" i="2"/>
  <c r="M929" i="2"/>
  <c r="L929" i="2"/>
  <c r="K929" i="2"/>
  <c r="J929" i="2"/>
  <c r="I929" i="2"/>
  <c r="H929" i="2"/>
  <c r="G929" i="2"/>
  <c r="F929" i="2"/>
  <c r="E929" i="2"/>
  <c r="D929" i="2"/>
  <c r="C929" i="2"/>
  <c r="B929" i="2"/>
  <c r="A929" i="2"/>
  <c r="O928" i="2"/>
  <c r="N928" i="2"/>
  <c r="M928" i="2"/>
  <c r="L928" i="2"/>
  <c r="K928" i="2"/>
  <c r="J928" i="2"/>
  <c r="I928" i="2"/>
  <c r="H928" i="2"/>
  <c r="G928" i="2"/>
  <c r="F928" i="2"/>
  <c r="E928" i="2"/>
  <c r="D928" i="2"/>
  <c r="C928" i="2"/>
  <c r="B928" i="2"/>
  <c r="A928" i="2"/>
  <c r="O927" i="2"/>
  <c r="N927" i="2"/>
  <c r="M927" i="2"/>
  <c r="L927" i="2"/>
  <c r="K927" i="2"/>
  <c r="J927" i="2"/>
  <c r="I927" i="2"/>
  <c r="H927" i="2"/>
  <c r="G927" i="2"/>
  <c r="F927" i="2"/>
  <c r="E927" i="2"/>
  <c r="D927" i="2"/>
  <c r="C927" i="2"/>
  <c r="B927" i="2"/>
  <c r="A927" i="2"/>
  <c r="O926" i="2"/>
  <c r="N926" i="2"/>
  <c r="M926" i="2"/>
  <c r="L926" i="2"/>
  <c r="K926" i="2"/>
  <c r="J926" i="2"/>
  <c r="I926" i="2"/>
  <c r="H926" i="2"/>
  <c r="G926" i="2"/>
  <c r="F926" i="2"/>
  <c r="E926" i="2"/>
  <c r="D926" i="2"/>
  <c r="C926" i="2"/>
  <c r="B926" i="2"/>
  <c r="A926" i="2"/>
  <c r="O925" i="2"/>
  <c r="N925" i="2"/>
  <c r="M925" i="2"/>
  <c r="L925" i="2"/>
  <c r="K925" i="2"/>
  <c r="J925" i="2"/>
  <c r="I925" i="2"/>
  <c r="H925" i="2"/>
  <c r="G925" i="2"/>
  <c r="F925" i="2"/>
  <c r="E925" i="2"/>
  <c r="D925" i="2"/>
  <c r="C925" i="2"/>
  <c r="B925" i="2"/>
  <c r="A925" i="2"/>
  <c r="O924" i="2"/>
  <c r="N924" i="2"/>
  <c r="M924" i="2"/>
  <c r="L924" i="2"/>
  <c r="K924" i="2"/>
  <c r="J924" i="2"/>
  <c r="I924" i="2"/>
  <c r="H924" i="2"/>
  <c r="G924" i="2"/>
  <c r="F924" i="2"/>
  <c r="E924" i="2"/>
  <c r="D924" i="2"/>
  <c r="C924" i="2"/>
  <c r="B924" i="2"/>
  <c r="A924" i="2"/>
  <c r="O923" i="2"/>
  <c r="N923" i="2"/>
  <c r="M923" i="2"/>
  <c r="L923" i="2"/>
  <c r="K923" i="2"/>
  <c r="J923" i="2"/>
  <c r="I923" i="2"/>
  <c r="H923" i="2"/>
  <c r="G923" i="2"/>
  <c r="F923" i="2"/>
  <c r="E923" i="2"/>
  <c r="D923" i="2"/>
  <c r="C923" i="2"/>
  <c r="B923" i="2"/>
  <c r="A923" i="2"/>
  <c r="O922" i="2"/>
  <c r="N922" i="2"/>
  <c r="M922" i="2"/>
  <c r="L922" i="2"/>
  <c r="K922" i="2"/>
  <c r="J922" i="2"/>
  <c r="I922" i="2"/>
  <c r="H922" i="2"/>
  <c r="G922" i="2"/>
  <c r="F922" i="2"/>
  <c r="E922" i="2"/>
  <c r="D922" i="2"/>
  <c r="C922" i="2"/>
  <c r="B922" i="2"/>
  <c r="A922" i="2"/>
  <c r="O921" i="2"/>
  <c r="N921" i="2"/>
  <c r="M921" i="2"/>
  <c r="L921" i="2"/>
  <c r="K921" i="2"/>
  <c r="J921" i="2"/>
  <c r="I921" i="2"/>
  <c r="H921" i="2"/>
  <c r="G921" i="2"/>
  <c r="F921" i="2"/>
  <c r="E921" i="2"/>
  <c r="D921" i="2"/>
  <c r="C921" i="2"/>
  <c r="B921" i="2"/>
  <c r="A921" i="2"/>
  <c r="O920" i="2"/>
  <c r="N920" i="2"/>
  <c r="M920" i="2"/>
  <c r="L920" i="2"/>
  <c r="K920" i="2"/>
  <c r="J920" i="2"/>
  <c r="I920" i="2"/>
  <c r="H920" i="2"/>
  <c r="G920" i="2"/>
  <c r="F920" i="2"/>
  <c r="E920" i="2"/>
  <c r="D920" i="2"/>
  <c r="C920" i="2"/>
  <c r="B920" i="2"/>
  <c r="A920" i="2"/>
  <c r="O919" i="2"/>
  <c r="N919" i="2"/>
  <c r="M919" i="2"/>
  <c r="L919" i="2"/>
  <c r="K919" i="2"/>
  <c r="J919" i="2"/>
  <c r="I919" i="2"/>
  <c r="H919" i="2"/>
  <c r="G919" i="2"/>
  <c r="F919" i="2"/>
  <c r="E919" i="2"/>
  <c r="D919" i="2"/>
  <c r="C919" i="2"/>
  <c r="B919" i="2"/>
  <c r="A919" i="2"/>
  <c r="O918" i="2"/>
  <c r="N918" i="2"/>
  <c r="M918" i="2"/>
  <c r="L918" i="2"/>
  <c r="K918" i="2"/>
  <c r="J918" i="2"/>
  <c r="I918" i="2"/>
  <c r="H918" i="2"/>
  <c r="G918" i="2"/>
  <c r="F918" i="2"/>
  <c r="E918" i="2"/>
  <c r="D918" i="2"/>
  <c r="C918" i="2"/>
  <c r="B918" i="2"/>
  <c r="A918" i="2"/>
  <c r="O917" i="2"/>
  <c r="N917" i="2"/>
  <c r="M917" i="2"/>
  <c r="L917" i="2"/>
  <c r="K917" i="2"/>
  <c r="J917" i="2"/>
  <c r="I917" i="2"/>
  <c r="H917" i="2"/>
  <c r="G917" i="2"/>
  <c r="F917" i="2"/>
  <c r="E917" i="2"/>
  <c r="D917" i="2"/>
  <c r="C917" i="2"/>
  <c r="B917" i="2"/>
  <c r="A917" i="2"/>
  <c r="O916" i="2"/>
  <c r="N916" i="2"/>
  <c r="M916" i="2"/>
  <c r="L916" i="2"/>
  <c r="K916" i="2"/>
  <c r="J916" i="2"/>
  <c r="I916" i="2"/>
  <c r="H916" i="2"/>
  <c r="G916" i="2"/>
  <c r="F916" i="2"/>
  <c r="E916" i="2"/>
  <c r="D916" i="2"/>
  <c r="C916" i="2"/>
  <c r="B916" i="2"/>
  <c r="A916" i="2"/>
  <c r="O915" i="2"/>
  <c r="N915" i="2"/>
  <c r="M915" i="2"/>
  <c r="L915" i="2"/>
  <c r="K915" i="2"/>
  <c r="J915" i="2"/>
  <c r="I915" i="2"/>
  <c r="H915" i="2"/>
  <c r="G915" i="2"/>
  <c r="F915" i="2"/>
  <c r="E915" i="2"/>
  <c r="D915" i="2"/>
  <c r="C915" i="2"/>
  <c r="B915" i="2"/>
  <c r="A915" i="2"/>
  <c r="O914" i="2"/>
  <c r="N914" i="2"/>
  <c r="M914" i="2"/>
  <c r="L914" i="2"/>
  <c r="K914" i="2"/>
  <c r="J914" i="2"/>
  <c r="I914" i="2"/>
  <c r="H914" i="2"/>
  <c r="G914" i="2"/>
  <c r="F914" i="2"/>
  <c r="E914" i="2"/>
  <c r="D914" i="2"/>
  <c r="C914" i="2"/>
  <c r="B914" i="2"/>
  <c r="A914" i="2"/>
  <c r="O913" i="2"/>
  <c r="N913" i="2"/>
  <c r="M913" i="2"/>
  <c r="L913" i="2"/>
  <c r="K913" i="2"/>
  <c r="J913" i="2"/>
  <c r="I913" i="2"/>
  <c r="H913" i="2"/>
  <c r="G913" i="2"/>
  <c r="F913" i="2"/>
  <c r="E913" i="2"/>
  <c r="D913" i="2"/>
  <c r="C913" i="2"/>
  <c r="B913" i="2"/>
  <c r="A913" i="2"/>
  <c r="O912" i="2"/>
  <c r="N912" i="2"/>
  <c r="M912" i="2"/>
  <c r="L912" i="2"/>
  <c r="K912" i="2"/>
  <c r="J912" i="2"/>
  <c r="I912" i="2"/>
  <c r="H912" i="2"/>
  <c r="G912" i="2"/>
  <c r="F912" i="2"/>
  <c r="E912" i="2"/>
  <c r="D912" i="2"/>
  <c r="C912" i="2"/>
  <c r="B912" i="2"/>
  <c r="A912" i="2"/>
  <c r="O911" i="2"/>
  <c r="N911" i="2"/>
  <c r="M911" i="2"/>
  <c r="L911" i="2"/>
  <c r="K911" i="2"/>
  <c r="J911" i="2"/>
  <c r="I911" i="2"/>
  <c r="H911" i="2"/>
  <c r="G911" i="2"/>
  <c r="F911" i="2"/>
  <c r="E911" i="2"/>
  <c r="D911" i="2"/>
  <c r="C911" i="2"/>
  <c r="B911" i="2"/>
  <c r="A911" i="2"/>
  <c r="O910" i="2"/>
  <c r="N910" i="2"/>
  <c r="M910" i="2"/>
  <c r="L910" i="2"/>
  <c r="K910" i="2"/>
  <c r="J910" i="2"/>
  <c r="I910" i="2"/>
  <c r="H910" i="2"/>
  <c r="G910" i="2"/>
  <c r="F910" i="2"/>
  <c r="E910" i="2"/>
  <c r="D910" i="2"/>
  <c r="C910" i="2"/>
  <c r="B910" i="2"/>
  <c r="A910" i="2"/>
  <c r="O909" i="2"/>
  <c r="N909" i="2"/>
  <c r="M909" i="2"/>
  <c r="L909" i="2"/>
  <c r="K909" i="2"/>
  <c r="J909" i="2"/>
  <c r="I909" i="2"/>
  <c r="H909" i="2"/>
  <c r="G909" i="2"/>
  <c r="F909" i="2"/>
  <c r="E909" i="2"/>
  <c r="D909" i="2"/>
  <c r="C909" i="2"/>
  <c r="B909" i="2"/>
  <c r="A909" i="2"/>
  <c r="O908" i="2"/>
  <c r="N908" i="2"/>
  <c r="M908" i="2"/>
  <c r="L908" i="2"/>
  <c r="K908" i="2"/>
  <c r="J908" i="2"/>
  <c r="I908" i="2"/>
  <c r="H908" i="2"/>
  <c r="G908" i="2"/>
  <c r="F908" i="2"/>
  <c r="E908" i="2"/>
  <c r="D908" i="2"/>
  <c r="C908" i="2"/>
  <c r="B908" i="2"/>
  <c r="A908" i="2"/>
  <c r="O907" i="2"/>
  <c r="N907" i="2"/>
  <c r="M907" i="2"/>
  <c r="L907" i="2"/>
  <c r="K907" i="2"/>
  <c r="J907" i="2"/>
  <c r="I907" i="2"/>
  <c r="H907" i="2"/>
  <c r="G907" i="2"/>
  <c r="F907" i="2"/>
  <c r="E907" i="2"/>
  <c r="D907" i="2"/>
  <c r="C907" i="2"/>
  <c r="B907" i="2"/>
  <c r="A907" i="2"/>
  <c r="O906" i="2"/>
  <c r="N906" i="2"/>
  <c r="M906" i="2"/>
  <c r="L906" i="2"/>
  <c r="K906" i="2"/>
  <c r="J906" i="2"/>
  <c r="I906" i="2"/>
  <c r="H906" i="2"/>
  <c r="G906" i="2"/>
  <c r="F906" i="2"/>
  <c r="E906" i="2"/>
  <c r="D906" i="2"/>
  <c r="C906" i="2"/>
  <c r="B906" i="2"/>
  <c r="A906" i="2"/>
  <c r="O905" i="2"/>
  <c r="N905" i="2"/>
  <c r="M905" i="2"/>
  <c r="L905" i="2"/>
  <c r="K905" i="2"/>
  <c r="J905" i="2"/>
  <c r="I905" i="2"/>
  <c r="H905" i="2"/>
  <c r="G905" i="2"/>
  <c r="F905" i="2"/>
  <c r="E905" i="2"/>
  <c r="D905" i="2"/>
  <c r="C905" i="2"/>
  <c r="B905" i="2"/>
  <c r="A905" i="2"/>
  <c r="O904" i="2"/>
  <c r="N904" i="2"/>
  <c r="M904" i="2"/>
  <c r="L904" i="2"/>
  <c r="K904" i="2"/>
  <c r="J904" i="2"/>
  <c r="I904" i="2"/>
  <c r="H904" i="2"/>
  <c r="G904" i="2"/>
  <c r="F904" i="2"/>
  <c r="E904" i="2"/>
  <c r="D904" i="2"/>
  <c r="C904" i="2"/>
  <c r="B904" i="2"/>
  <c r="A904" i="2"/>
  <c r="O903" i="2"/>
  <c r="N903" i="2"/>
  <c r="M903" i="2"/>
  <c r="L903" i="2"/>
  <c r="K903" i="2"/>
  <c r="J903" i="2"/>
  <c r="I903" i="2"/>
  <c r="H903" i="2"/>
  <c r="G903" i="2"/>
  <c r="F903" i="2"/>
  <c r="E903" i="2"/>
  <c r="D903" i="2"/>
  <c r="C903" i="2"/>
  <c r="B903" i="2"/>
  <c r="A903" i="2"/>
  <c r="O902" i="2"/>
  <c r="N902" i="2"/>
  <c r="M902" i="2"/>
  <c r="L902" i="2"/>
  <c r="K902" i="2"/>
  <c r="J902" i="2"/>
  <c r="I902" i="2"/>
  <c r="H902" i="2"/>
  <c r="G902" i="2"/>
  <c r="F902" i="2"/>
  <c r="E902" i="2"/>
  <c r="D902" i="2"/>
  <c r="C902" i="2"/>
  <c r="B902" i="2"/>
  <c r="A902" i="2"/>
  <c r="O901" i="2"/>
  <c r="N901" i="2"/>
  <c r="M901" i="2"/>
  <c r="L901" i="2"/>
  <c r="K901" i="2"/>
  <c r="J901" i="2"/>
  <c r="I901" i="2"/>
  <c r="H901" i="2"/>
  <c r="G901" i="2"/>
  <c r="F901" i="2"/>
  <c r="E901" i="2"/>
  <c r="D901" i="2"/>
  <c r="C901" i="2"/>
  <c r="B901" i="2"/>
  <c r="A901" i="2"/>
  <c r="O900" i="2"/>
  <c r="N900" i="2"/>
  <c r="M900" i="2"/>
  <c r="L900" i="2"/>
  <c r="K900" i="2"/>
  <c r="J900" i="2"/>
  <c r="I900" i="2"/>
  <c r="H900" i="2"/>
  <c r="G900" i="2"/>
  <c r="F900" i="2"/>
  <c r="E900" i="2"/>
  <c r="D900" i="2"/>
  <c r="C900" i="2"/>
  <c r="B900" i="2"/>
  <c r="A900" i="2"/>
  <c r="O899" i="2"/>
  <c r="N899" i="2"/>
  <c r="M899" i="2"/>
  <c r="L899" i="2"/>
  <c r="K899" i="2"/>
  <c r="J899" i="2"/>
  <c r="I899" i="2"/>
  <c r="H899" i="2"/>
  <c r="G899" i="2"/>
  <c r="F899" i="2"/>
  <c r="E899" i="2"/>
  <c r="D899" i="2"/>
  <c r="C899" i="2"/>
  <c r="B899" i="2"/>
  <c r="A899" i="2"/>
  <c r="O898" i="2"/>
  <c r="N898" i="2"/>
  <c r="M898" i="2"/>
  <c r="L898" i="2"/>
  <c r="K898" i="2"/>
  <c r="J898" i="2"/>
  <c r="I898" i="2"/>
  <c r="H898" i="2"/>
  <c r="G898" i="2"/>
  <c r="F898" i="2"/>
  <c r="E898" i="2"/>
  <c r="D898" i="2"/>
  <c r="C898" i="2"/>
  <c r="B898" i="2"/>
  <c r="A898" i="2"/>
  <c r="O897" i="2"/>
  <c r="N897" i="2"/>
  <c r="M897" i="2"/>
  <c r="L897" i="2"/>
  <c r="K897" i="2"/>
  <c r="J897" i="2"/>
  <c r="I897" i="2"/>
  <c r="H897" i="2"/>
  <c r="G897" i="2"/>
  <c r="F897" i="2"/>
  <c r="E897" i="2"/>
  <c r="D897" i="2"/>
  <c r="C897" i="2"/>
  <c r="B897" i="2"/>
  <c r="A897" i="2"/>
  <c r="O896" i="2"/>
  <c r="N896" i="2"/>
  <c r="M896" i="2"/>
  <c r="L896" i="2"/>
  <c r="K896" i="2"/>
  <c r="J896" i="2"/>
  <c r="I896" i="2"/>
  <c r="H896" i="2"/>
  <c r="G896" i="2"/>
  <c r="F896" i="2"/>
  <c r="E896" i="2"/>
  <c r="D896" i="2"/>
  <c r="C896" i="2"/>
  <c r="B896" i="2"/>
  <c r="A896" i="2"/>
  <c r="O895" i="2"/>
  <c r="N895" i="2"/>
  <c r="M895" i="2"/>
  <c r="L895" i="2"/>
  <c r="K895" i="2"/>
  <c r="J895" i="2"/>
  <c r="I895" i="2"/>
  <c r="H895" i="2"/>
  <c r="G895" i="2"/>
  <c r="F895" i="2"/>
  <c r="E895" i="2"/>
  <c r="D895" i="2"/>
  <c r="C895" i="2"/>
  <c r="B895" i="2"/>
  <c r="A895" i="2"/>
  <c r="O894" i="2"/>
  <c r="N894" i="2"/>
  <c r="M894" i="2"/>
  <c r="L894" i="2"/>
  <c r="K894" i="2"/>
  <c r="J894" i="2"/>
  <c r="I894" i="2"/>
  <c r="H894" i="2"/>
  <c r="G894" i="2"/>
  <c r="F894" i="2"/>
  <c r="E894" i="2"/>
  <c r="D894" i="2"/>
  <c r="C894" i="2"/>
  <c r="B894" i="2"/>
  <c r="A894" i="2"/>
  <c r="O893" i="2"/>
  <c r="N893" i="2"/>
  <c r="M893" i="2"/>
  <c r="L893" i="2"/>
  <c r="K893" i="2"/>
  <c r="J893" i="2"/>
  <c r="I893" i="2"/>
  <c r="H893" i="2"/>
  <c r="G893" i="2"/>
  <c r="F893" i="2"/>
  <c r="E893" i="2"/>
  <c r="D893" i="2"/>
  <c r="C893" i="2"/>
  <c r="B893" i="2"/>
  <c r="A893" i="2"/>
  <c r="O892" i="2"/>
  <c r="N892" i="2"/>
  <c r="M892" i="2"/>
  <c r="L892" i="2"/>
  <c r="K892" i="2"/>
  <c r="J892" i="2"/>
  <c r="I892" i="2"/>
  <c r="H892" i="2"/>
  <c r="G892" i="2"/>
  <c r="F892" i="2"/>
  <c r="E892" i="2"/>
  <c r="D892" i="2"/>
  <c r="C892" i="2"/>
  <c r="B892" i="2"/>
  <c r="A892" i="2"/>
  <c r="O891" i="2"/>
  <c r="N891" i="2"/>
  <c r="M891" i="2"/>
  <c r="L891" i="2"/>
  <c r="K891" i="2"/>
  <c r="J891" i="2"/>
  <c r="I891" i="2"/>
  <c r="H891" i="2"/>
  <c r="G891" i="2"/>
  <c r="F891" i="2"/>
  <c r="E891" i="2"/>
  <c r="D891" i="2"/>
  <c r="C891" i="2"/>
  <c r="B891" i="2"/>
  <c r="A891" i="2"/>
  <c r="O890" i="2"/>
  <c r="N890" i="2"/>
  <c r="M890" i="2"/>
  <c r="L890" i="2"/>
  <c r="K890" i="2"/>
  <c r="J890" i="2"/>
  <c r="I890" i="2"/>
  <c r="H890" i="2"/>
  <c r="G890" i="2"/>
  <c r="F890" i="2"/>
  <c r="E890" i="2"/>
  <c r="D890" i="2"/>
  <c r="C890" i="2"/>
  <c r="B890" i="2"/>
  <c r="A890" i="2"/>
  <c r="O889" i="2"/>
  <c r="N889" i="2"/>
  <c r="M889" i="2"/>
  <c r="L889" i="2"/>
  <c r="K889" i="2"/>
  <c r="J889" i="2"/>
  <c r="I889" i="2"/>
  <c r="H889" i="2"/>
  <c r="G889" i="2"/>
  <c r="F889" i="2"/>
  <c r="E889" i="2"/>
  <c r="D889" i="2"/>
  <c r="C889" i="2"/>
  <c r="B889" i="2"/>
  <c r="A889" i="2"/>
  <c r="O888" i="2"/>
  <c r="N888" i="2"/>
  <c r="M888" i="2"/>
  <c r="L888" i="2"/>
  <c r="K888" i="2"/>
  <c r="J888" i="2"/>
  <c r="I888" i="2"/>
  <c r="H888" i="2"/>
  <c r="G888" i="2"/>
  <c r="F888" i="2"/>
  <c r="E888" i="2"/>
  <c r="D888" i="2"/>
  <c r="C888" i="2"/>
  <c r="B888" i="2"/>
  <c r="A888" i="2"/>
  <c r="O887" i="2"/>
  <c r="N887" i="2"/>
  <c r="M887" i="2"/>
  <c r="L887" i="2"/>
  <c r="K887" i="2"/>
  <c r="J887" i="2"/>
  <c r="I887" i="2"/>
  <c r="H887" i="2"/>
  <c r="G887" i="2"/>
  <c r="F887" i="2"/>
  <c r="E887" i="2"/>
  <c r="D887" i="2"/>
  <c r="C887" i="2"/>
  <c r="B887" i="2"/>
  <c r="A887" i="2"/>
  <c r="O886" i="2"/>
  <c r="N886" i="2"/>
  <c r="M886" i="2"/>
  <c r="L886" i="2"/>
  <c r="K886" i="2"/>
  <c r="J886" i="2"/>
  <c r="I886" i="2"/>
  <c r="H886" i="2"/>
  <c r="G886" i="2"/>
  <c r="F886" i="2"/>
  <c r="E886" i="2"/>
  <c r="D886" i="2"/>
  <c r="C886" i="2"/>
  <c r="B886" i="2"/>
  <c r="A886" i="2"/>
  <c r="O885" i="2"/>
  <c r="N885" i="2"/>
  <c r="M885" i="2"/>
  <c r="L885" i="2"/>
  <c r="K885" i="2"/>
  <c r="J885" i="2"/>
  <c r="I885" i="2"/>
  <c r="H885" i="2"/>
  <c r="G885" i="2"/>
  <c r="F885" i="2"/>
  <c r="E885" i="2"/>
  <c r="D885" i="2"/>
  <c r="C885" i="2"/>
  <c r="B885" i="2"/>
  <c r="A885" i="2"/>
  <c r="O884" i="2"/>
  <c r="N884" i="2"/>
  <c r="M884" i="2"/>
  <c r="L884" i="2"/>
  <c r="K884" i="2"/>
  <c r="J884" i="2"/>
  <c r="I884" i="2"/>
  <c r="H884" i="2"/>
  <c r="G884" i="2"/>
  <c r="F884" i="2"/>
  <c r="E884" i="2"/>
  <c r="D884" i="2"/>
  <c r="C884" i="2"/>
  <c r="B884" i="2"/>
  <c r="A884" i="2"/>
  <c r="O883" i="2"/>
  <c r="N883" i="2"/>
  <c r="M883" i="2"/>
  <c r="L883" i="2"/>
  <c r="K883" i="2"/>
  <c r="J883" i="2"/>
  <c r="I883" i="2"/>
  <c r="H883" i="2"/>
  <c r="G883" i="2"/>
  <c r="F883" i="2"/>
  <c r="E883" i="2"/>
  <c r="D883" i="2"/>
  <c r="C883" i="2"/>
  <c r="B883" i="2"/>
  <c r="A883" i="2"/>
  <c r="O882" i="2"/>
  <c r="N882" i="2"/>
  <c r="M882" i="2"/>
  <c r="L882" i="2"/>
  <c r="K882" i="2"/>
  <c r="J882" i="2"/>
  <c r="I882" i="2"/>
  <c r="H882" i="2"/>
  <c r="G882" i="2"/>
  <c r="F882" i="2"/>
  <c r="E882" i="2"/>
  <c r="D882" i="2"/>
  <c r="C882" i="2"/>
  <c r="B882" i="2"/>
  <c r="A882" i="2"/>
  <c r="O881" i="2"/>
  <c r="N881" i="2"/>
  <c r="M881" i="2"/>
  <c r="L881" i="2"/>
  <c r="K881" i="2"/>
  <c r="J881" i="2"/>
  <c r="I881" i="2"/>
  <c r="H881" i="2"/>
  <c r="G881" i="2"/>
  <c r="F881" i="2"/>
  <c r="E881" i="2"/>
  <c r="D881" i="2"/>
  <c r="C881" i="2"/>
  <c r="B881" i="2"/>
  <c r="A881" i="2"/>
  <c r="O880" i="2"/>
  <c r="N880" i="2"/>
  <c r="M880" i="2"/>
  <c r="L880" i="2"/>
  <c r="K880" i="2"/>
  <c r="J880" i="2"/>
  <c r="I880" i="2"/>
  <c r="H880" i="2"/>
  <c r="G880" i="2"/>
  <c r="F880" i="2"/>
  <c r="E880" i="2"/>
  <c r="D880" i="2"/>
  <c r="C880" i="2"/>
  <c r="B880" i="2"/>
  <c r="A880" i="2"/>
  <c r="O879" i="2"/>
  <c r="N879" i="2"/>
  <c r="M879" i="2"/>
  <c r="L879" i="2"/>
  <c r="K879" i="2"/>
  <c r="J879" i="2"/>
  <c r="I879" i="2"/>
  <c r="H879" i="2"/>
  <c r="G879" i="2"/>
  <c r="F879" i="2"/>
  <c r="E879" i="2"/>
  <c r="D879" i="2"/>
  <c r="C879" i="2"/>
  <c r="B879" i="2"/>
  <c r="A879" i="2"/>
  <c r="O878" i="2"/>
  <c r="N878" i="2"/>
  <c r="M878" i="2"/>
  <c r="L878" i="2"/>
  <c r="K878" i="2"/>
  <c r="J878" i="2"/>
  <c r="I878" i="2"/>
  <c r="H878" i="2"/>
  <c r="G878" i="2"/>
  <c r="F878" i="2"/>
  <c r="E878" i="2"/>
  <c r="D878" i="2"/>
  <c r="C878" i="2"/>
  <c r="B878" i="2"/>
  <c r="A878" i="2"/>
  <c r="O877" i="2"/>
  <c r="N877" i="2"/>
  <c r="M877" i="2"/>
  <c r="L877" i="2"/>
  <c r="K877" i="2"/>
  <c r="J877" i="2"/>
  <c r="I877" i="2"/>
  <c r="H877" i="2"/>
  <c r="G877" i="2"/>
  <c r="F877" i="2"/>
  <c r="E877" i="2"/>
  <c r="D877" i="2"/>
  <c r="C877" i="2"/>
  <c r="B877" i="2"/>
  <c r="A877" i="2"/>
  <c r="O876" i="2"/>
  <c r="N876" i="2"/>
  <c r="M876" i="2"/>
  <c r="L876" i="2"/>
  <c r="K876" i="2"/>
  <c r="J876" i="2"/>
  <c r="I876" i="2"/>
  <c r="H876" i="2"/>
  <c r="G876" i="2"/>
  <c r="F876" i="2"/>
  <c r="E876" i="2"/>
  <c r="D876" i="2"/>
  <c r="C876" i="2"/>
  <c r="B876" i="2"/>
  <c r="A876" i="2"/>
  <c r="O875" i="2"/>
  <c r="N875" i="2"/>
  <c r="M875" i="2"/>
  <c r="L875" i="2"/>
  <c r="K875" i="2"/>
  <c r="J875" i="2"/>
  <c r="I875" i="2"/>
  <c r="H875" i="2"/>
  <c r="G875" i="2"/>
  <c r="F875" i="2"/>
  <c r="E875" i="2"/>
  <c r="D875" i="2"/>
  <c r="C875" i="2"/>
  <c r="B875" i="2"/>
  <c r="A875" i="2"/>
  <c r="O874" i="2"/>
  <c r="N874" i="2"/>
  <c r="M874" i="2"/>
  <c r="L874" i="2"/>
  <c r="K874" i="2"/>
  <c r="J874" i="2"/>
  <c r="I874" i="2"/>
  <c r="H874" i="2"/>
  <c r="G874" i="2"/>
  <c r="F874" i="2"/>
  <c r="E874" i="2"/>
  <c r="D874" i="2"/>
  <c r="C874" i="2"/>
  <c r="B874" i="2"/>
  <c r="A874" i="2"/>
  <c r="O873" i="2"/>
  <c r="N873" i="2"/>
  <c r="M873" i="2"/>
  <c r="L873" i="2"/>
  <c r="K873" i="2"/>
  <c r="J873" i="2"/>
  <c r="I873" i="2"/>
  <c r="H873" i="2"/>
  <c r="G873" i="2"/>
  <c r="F873" i="2"/>
  <c r="E873" i="2"/>
  <c r="D873" i="2"/>
  <c r="C873" i="2"/>
  <c r="B873" i="2"/>
  <c r="A873" i="2"/>
  <c r="O872" i="2"/>
  <c r="N872" i="2"/>
  <c r="M872" i="2"/>
  <c r="L872" i="2"/>
  <c r="K872" i="2"/>
  <c r="J872" i="2"/>
  <c r="I872" i="2"/>
  <c r="H872" i="2"/>
  <c r="G872" i="2"/>
  <c r="F872" i="2"/>
  <c r="E872" i="2"/>
  <c r="D872" i="2"/>
  <c r="C872" i="2"/>
  <c r="B872" i="2"/>
  <c r="A872" i="2"/>
  <c r="O871" i="2"/>
  <c r="N871" i="2"/>
  <c r="M871" i="2"/>
  <c r="L871" i="2"/>
  <c r="K871" i="2"/>
  <c r="J871" i="2"/>
  <c r="I871" i="2"/>
  <c r="H871" i="2"/>
  <c r="G871" i="2"/>
  <c r="F871" i="2"/>
  <c r="E871" i="2"/>
  <c r="D871" i="2"/>
  <c r="C871" i="2"/>
  <c r="B871" i="2"/>
  <c r="A871" i="2"/>
  <c r="O870" i="2"/>
  <c r="N870" i="2"/>
  <c r="M870" i="2"/>
  <c r="L870" i="2"/>
  <c r="K870" i="2"/>
  <c r="J870" i="2"/>
  <c r="I870" i="2"/>
  <c r="H870" i="2"/>
  <c r="G870" i="2"/>
  <c r="F870" i="2"/>
  <c r="E870" i="2"/>
  <c r="D870" i="2"/>
  <c r="C870" i="2"/>
  <c r="B870" i="2"/>
  <c r="A870" i="2"/>
  <c r="O869" i="2"/>
  <c r="N869" i="2"/>
  <c r="M869" i="2"/>
  <c r="L869" i="2"/>
  <c r="K869" i="2"/>
  <c r="J869" i="2"/>
  <c r="I869" i="2"/>
  <c r="H869" i="2"/>
  <c r="G869" i="2"/>
  <c r="F869" i="2"/>
  <c r="E869" i="2"/>
  <c r="D869" i="2"/>
  <c r="C869" i="2"/>
  <c r="B869" i="2"/>
  <c r="A869" i="2"/>
  <c r="O868" i="2"/>
  <c r="N868" i="2"/>
  <c r="M868" i="2"/>
  <c r="L868" i="2"/>
  <c r="K868" i="2"/>
  <c r="J868" i="2"/>
  <c r="I868" i="2"/>
  <c r="H868" i="2"/>
  <c r="G868" i="2"/>
  <c r="F868" i="2"/>
  <c r="E868" i="2"/>
  <c r="D868" i="2"/>
  <c r="C868" i="2"/>
  <c r="B868" i="2"/>
  <c r="A868" i="2"/>
  <c r="O867" i="2"/>
  <c r="N867" i="2"/>
  <c r="M867" i="2"/>
  <c r="L867" i="2"/>
  <c r="K867" i="2"/>
  <c r="J867" i="2"/>
  <c r="I867" i="2"/>
  <c r="H867" i="2"/>
  <c r="G867" i="2"/>
  <c r="F867" i="2"/>
  <c r="E867" i="2"/>
  <c r="D867" i="2"/>
  <c r="C867" i="2"/>
  <c r="B867" i="2"/>
  <c r="A867" i="2"/>
  <c r="O866" i="2"/>
  <c r="N866" i="2"/>
  <c r="M866" i="2"/>
  <c r="L866" i="2"/>
  <c r="K866" i="2"/>
  <c r="J866" i="2"/>
  <c r="I866" i="2"/>
  <c r="H866" i="2"/>
  <c r="G866" i="2"/>
  <c r="F866" i="2"/>
  <c r="E866" i="2"/>
  <c r="D866" i="2"/>
  <c r="C866" i="2"/>
  <c r="B866" i="2"/>
  <c r="A866" i="2"/>
  <c r="O865" i="2"/>
  <c r="N865" i="2"/>
  <c r="M865" i="2"/>
  <c r="L865" i="2"/>
  <c r="K865" i="2"/>
  <c r="J865" i="2"/>
  <c r="I865" i="2"/>
  <c r="H865" i="2"/>
  <c r="G865" i="2"/>
  <c r="F865" i="2"/>
  <c r="E865" i="2"/>
  <c r="D865" i="2"/>
  <c r="C865" i="2"/>
  <c r="B865" i="2"/>
  <c r="A865" i="2"/>
  <c r="O864" i="2"/>
  <c r="N864" i="2"/>
  <c r="M864" i="2"/>
  <c r="L864" i="2"/>
  <c r="K864" i="2"/>
  <c r="J864" i="2"/>
  <c r="I864" i="2"/>
  <c r="H864" i="2"/>
  <c r="G864" i="2"/>
  <c r="F864" i="2"/>
  <c r="E864" i="2"/>
  <c r="D864" i="2"/>
  <c r="C864" i="2"/>
  <c r="B864" i="2"/>
  <c r="A864" i="2"/>
  <c r="O863" i="2"/>
  <c r="N863" i="2"/>
  <c r="M863" i="2"/>
  <c r="L863" i="2"/>
  <c r="K863" i="2"/>
  <c r="J863" i="2"/>
  <c r="I863" i="2"/>
  <c r="H863" i="2"/>
  <c r="G863" i="2"/>
  <c r="F863" i="2"/>
  <c r="E863" i="2"/>
  <c r="D863" i="2"/>
  <c r="C863" i="2"/>
  <c r="B863" i="2"/>
  <c r="A863" i="2"/>
  <c r="O862" i="2"/>
  <c r="N862" i="2"/>
  <c r="M862" i="2"/>
  <c r="L862" i="2"/>
  <c r="K862" i="2"/>
  <c r="J862" i="2"/>
  <c r="I862" i="2"/>
  <c r="H862" i="2"/>
  <c r="G862" i="2"/>
  <c r="F862" i="2"/>
  <c r="E862" i="2"/>
  <c r="D862" i="2"/>
  <c r="C862" i="2"/>
  <c r="B862" i="2"/>
  <c r="A862" i="2"/>
  <c r="O861" i="2"/>
  <c r="N861" i="2"/>
  <c r="M861" i="2"/>
  <c r="L861" i="2"/>
  <c r="K861" i="2"/>
  <c r="J861" i="2"/>
  <c r="I861" i="2"/>
  <c r="H861" i="2"/>
  <c r="G861" i="2"/>
  <c r="F861" i="2"/>
  <c r="E861" i="2"/>
  <c r="D861" i="2"/>
  <c r="C861" i="2"/>
  <c r="B861" i="2"/>
  <c r="A861" i="2"/>
  <c r="O860" i="2"/>
  <c r="N860" i="2"/>
  <c r="M860" i="2"/>
  <c r="L860" i="2"/>
  <c r="K860" i="2"/>
  <c r="J860" i="2"/>
  <c r="I860" i="2"/>
  <c r="H860" i="2"/>
  <c r="G860" i="2"/>
  <c r="F860" i="2"/>
  <c r="E860" i="2"/>
  <c r="D860" i="2"/>
  <c r="C860" i="2"/>
  <c r="B860" i="2"/>
  <c r="A860" i="2"/>
  <c r="O859" i="2"/>
  <c r="N859" i="2"/>
  <c r="M859" i="2"/>
  <c r="L859" i="2"/>
  <c r="K859" i="2"/>
  <c r="J859" i="2"/>
  <c r="I859" i="2"/>
  <c r="H859" i="2"/>
  <c r="G859" i="2"/>
  <c r="F859" i="2"/>
  <c r="E859" i="2"/>
  <c r="D859" i="2"/>
  <c r="C859" i="2"/>
  <c r="B859" i="2"/>
  <c r="A859" i="2"/>
  <c r="O858" i="2"/>
  <c r="N858" i="2"/>
  <c r="M858" i="2"/>
  <c r="L858" i="2"/>
  <c r="K858" i="2"/>
  <c r="J858" i="2"/>
  <c r="I858" i="2"/>
  <c r="H858" i="2"/>
  <c r="G858" i="2"/>
  <c r="F858" i="2"/>
  <c r="E858" i="2"/>
  <c r="D858" i="2"/>
  <c r="C858" i="2"/>
  <c r="B858" i="2"/>
  <c r="A858" i="2"/>
  <c r="O857" i="2"/>
  <c r="N857" i="2"/>
  <c r="M857" i="2"/>
  <c r="L857" i="2"/>
  <c r="K857" i="2"/>
  <c r="J857" i="2"/>
  <c r="I857" i="2"/>
  <c r="H857" i="2"/>
  <c r="G857" i="2"/>
  <c r="F857" i="2"/>
  <c r="E857" i="2"/>
  <c r="D857" i="2"/>
  <c r="C857" i="2"/>
  <c r="B857" i="2"/>
  <c r="A857" i="2"/>
  <c r="O856" i="2"/>
  <c r="N856" i="2"/>
  <c r="M856" i="2"/>
  <c r="L856" i="2"/>
  <c r="K856" i="2"/>
  <c r="J856" i="2"/>
  <c r="I856" i="2"/>
  <c r="H856" i="2"/>
  <c r="G856" i="2"/>
  <c r="F856" i="2"/>
  <c r="E856" i="2"/>
  <c r="D856" i="2"/>
  <c r="C856" i="2"/>
  <c r="B856" i="2"/>
  <c r="A856" i="2"/>
  <c r="O855" i="2"/>
  <c r="N855" i="2"/>
  <c r="M855" i="2"/>
  <c r="L855" i="2"/>
  <c r="K855" i="2"/>
  <c r="J855" i="2"/>
  <c r="I855" i="2"/>
  <c r="H855" i="2"/>
  <c r="G855" i="2"/>
  <c r="F855" i="2"/>
  <c r="E855" i="2"/>
  <c r="D855" i="2"/>
  <c r="C855" i="2"/>
  <c r="B855" i="2"/>
  <c r="A855" i="2"/>
  <c r="O854" i="2"/>
  <c r="N854" i="2"/>
  <c r="M854" i="2"/>
  <c r="L854" i="2"/>
  <c r="K854" i="2"/>
  <c r="J854" i="2"/>
  <c r="I854" i="2"/>
  <c r="H854" i="2"/>
  <c r="G854" i="2"/>
  <c r="F854" i="2"/>
  <c r="E854" i="2"/>
  <c r="D854" i="2"/>
  <c r="C854" i="2"/>
  <c r="B854" i="2"/>
  <c r="A854" i="2"/>
  <c r="O853" i="2"/>
  <c r="N853" i="2"/>
  <c r="M853" i="2"/>
  <c r="L853" i="2"/>
  <c r="K853" i="2"/>
  <c r="J853" i="2"/>
  <c r="I853" i="2"/>
  <c r="H853" i="2"/>
  <c r="G853" i="2"/>
  <c r="F853" i="2"/>
  <c r="E853" i="2"/>
  <c r="D853" i="2"/>
  <c r="C853" i="2"/>
  <c r="B853" i="2"/>
  <c r="A853" i="2"/>
  <c r="O852" i="2"/>
  <c r="N852" i="2"/>
  <c r="M852" i="2"/>
  <c r="L852" i="2"/>
  <c r="K852" i="2"/>
  <c r="J852" i="2"/>
  <c r="I852" i="2"/>
  <c r="H852" i="2"/>
  <c r="G852" i="2"/>
  <c r="F852" i="2"/>
  <c r="E852" i="2"/>
  <c r="D852" i="2"/>
  <c r="C852" i="2"/>
  <c r="B852" i="2"/>
  <c r="A852" i="2"/>
  <c r="O851" i="2"/>
  <c r="N851" i="2"/>
  <c r="M851" i="2"/>
  <c r="L851" i="2"/>
  <c r="K851" i="2"/>
  <c r="J851" i="2"/>
  <c r="I851" i="2"/>
  <c r="H851" i="2"/>
  <c r="G851" i="2"/>
  <c r="F851" i="2"/>
  <c r="E851" i="2"/>
  <c r="D851" i="2"/>
  <c r="C851" i="2"/>
  <c r="B851" i="2"/>
  <c r="A851" i="2"/>
  <c r="O850" i="2"/>
  <c r="N850" i="2"/>
  <c r="M850" i="2"/>
  <c r="L850" i="2"/>
  <c r="K850" i="2"/>
  <c r="J850" i="2"/>
  <c r="I850" i="2"/>
  <c r="H850" i="2"/>
  <c r="G850" i="2"/>
  <c r="F850" i="2"/>
  <c r="E850" i="2"/>
  <c r="D850" i="2"/>
  <c r="C850" i="2"/>
  <c r="B850" i="2"/>
  <c r="A850" i="2"/>
  <c r="O849" i="2"/>
  <c r="N849" i="2"/>
  <c r="M849" i="2"/>
  <c r="L849" i="2"/>
  <c r="K849" i="2"/>
  <c r="J849" i="2"/>
  <c r="I849" i="2"/>
  <c r="H849" i="2"/>
  <c r="G849" i="2"/>
  <c r="F849" i="2"/>
  <c r="E849" i="2"/>
  <c r="D849" i="2"/>
  <c r="C849" i="2"/>
  <c r="B849" i="2"/>
  <c r="A849" i="2"/>
  <c r="O848" i="2"/>
  <c r="N848" i="2"/>
  <c r="M848" i="2"/>
  <c r="L848" i="2"/>
  <c r="K848" i="2"/>
  <c r="J848" i="2"/>
  <c r="I848" i="2"/>
  <c r="H848" i="2"/>
  <c r="G848" i="2"/>
  <c r="F848" i="2"/>
  <c r="E848" i="2"/>
  <c r="D848" i="2"/>
  <c r="C848" i="2"/>
  <c r="B848" i="2"/>
  <c r="A848" i="2"/>
  <c r="O847" i="2"/>
  <c r="N847" i="2"/>
  <c r="M847" i="2"/>
  <c r="L847" i="2"/>
  <c r="K847" i="2"/>
  <c r="J847" i="2"/>
  <c r="I847" i="2"/>
  <c r="H847" i="2"/>
  <c r="G847" i="2"/>
  <c r="F847" i="2"/>
  <c r="E847" i="2"/>
  <c r="D847" i="2"/>
  <c r="C847" i="2"/>
  <c r="B847" i="2"/>
  <c r="A847" i="2"/>
  <c r="O846" i="2"/>
  <c r="N846" i="2"/>
  <c r="M846" i="2"/>
  <c r="L846" i="2"/>
  <c r="K846" i="2"/>
  <c r="J846" i="2"/>
  <c r="I846" i="2"/>
  <c r="H846" i="2"/>
  <c r="G846" i="2"/>
  <c r="F846" i="2"/>
  <c r="E846" i="2"/>
  <c r="D846" i="2"/>
  <c r="C846" i="2"/>
  <c r="B846" i="2"/>
  <c r="A846" i="2"/>
  <c r="O845" i="2"/>
  <c r="N845" i="2"/>
  <c r="M845" i="2"/>
  <c r="L845" i="2"/>
  <c r="K845" i="2"/>
  <c r="J845" i="2"/>
  <c r="I845" i="2"/>
  <c r="H845" i="2"/>
  <c r="G845" i="2"/>
  <c r="F845" i="2"/>
  <c r="E845" i="2"/>
  <c r="D845" i="2"/>
  <c r="C845" i="2"/>
  <c r="B845" i="2"/>
  <c r="A845" i="2"/>
  <c r="O844" i="2"/>
  <c r="N844" i="2"/>
  <c r="M844" i="2"/>
  <c r="L844" i="2"/>
  <c r="K844" i="2"/>
  <c r="J844" i="2"/>
  <c r="I844" i="2"/>
  <c r="H844" i="2"/>
  <c r="G844" i="2"/>
  <c r="F844" i="2"/>
  <c r="E844" i="2"/>
  <c r="D844" i="2"/>
  <c r="C844" i="2"/>
  <c r="B844" i="2"/>
  <c r="A844" i="2"/>
  <c r="O843" i="2"/>
  <c r="N843" i="2"/>
  <c r="M843" i="2"/>
  <c r="L843" i="2"/>
  <c r="K843" i="2"/>
  <c r="J843" i="2"/>
  <c r="I843" i="2"/>
  <c r="H843" i="2"/>
  <c r="G843" i="2"/>
  <c r="F843" i="2"/>
  <c r="E843" i="2"/>
  <c r="D843" i="2"/>
  <c r="C843" i="2"/>
  <c r="B843" i="2"/>
  <c r="A843" i="2"/>
  <c r="O842" i="2"/>
  <c r="N842" i="2"/>
  <c r="M842" i="2"/>
  <c r="L842" i="2"/>
  <c r="K842" i="2"/>
  <c r="J842" i="2"/>
  <c r="I842" i="2"/>
  <c r="H842" i="2"/>
  <c r="G842" i="2"/>
  <c r="F842" i="2"/>
  <c r="E842" i="2"/>
  <c r="D842" i="2"/>
  <c r="C842" i="2"/>
  <c r="B842" i="2"/>
  <c r="A842" i="2"/>
  <c r="O841" i="2"/>
  <c r="N841" i="2"/>
  <c r="M841" i="2"/>
  <c r="L841" i="2"/>
  <c r="K841" i="2"/>
  <c r="J841" i="2"/>
  <c r="I841" i="2"/>
  <c r="H841" i="2"/>
  <c r="G841" i="2"/>
  <c r="F841" i="2"/>
  <c r="E841" i="2"/>
  <c r="D841" i="2"/>
  <c r="C841" i="2"/>
  <c r="B841" i="2"/>
  <c r="A841" i="2"/>
  <c r="O840" i="2"/>
  <c r="N840" i="2"/>
  <c r="M840" i="2"/>
  <c r="L840" i="2"/>
  <c r="K840" i="2"/>
  <c r="J840" i="2"/>
  <c r="I840" i="2"/>
  <c r="H840" i="2"/>
  <c r="G840" i="2"/>
  <c r="F840" i="2"/>
  <c r="E840" i="2"/>
  <c r="D840" i="2"/>
  <c r="C840" i="2"/>
  <c r="B840" i="2"/>
  <c r="A840" i="2"/>
  <c r="O839" i="2"/>
  <c r="N839" i="2"/>
  <c r="M839" i="2"/>
  <c r="L839" i="2"/>
  <c r="K839" i="2"/>
  <c r="J839" i="2"/>
  <c r="I839" i="2"/>
  <c r="H839" i="2"/>
  <c r="G839" i="2"/>
  <c r="F839" i="2"/>
  <c r="E839" i="2"/>
  <c r="D839" i="2"/>
  <c r="C839" i="2"/>
  <c r="B839" i="2"/>
  <c r="A839" i="2"/>
  <c r="O838" i="2"/>
  <c r="N838" i="2"/>
  <c r="M838" i="2"/>
  <c r="L838" i="2"/>
  <c r="K838" i="2"/>
  <c r="J838" i="2"/>
  <c r="I838" i="2"/>
  <c r="H838" i="2"/>
  <c r="G838" i="2"/>
  <c r="F838" i="2"/>
  <c r="E838" i="2"/>
  <c r="D838" i="2"/>
  <c r="C838" i="2"/>
  <c r="B838" i="2"/>
  <c r="A838" i="2"/>
  <c r="O837" i="2"/>
  <c r="N837" i="2"/>
  <c r="M837" i="2"/>
  <c r="L837" i="2"/>
  <c r="K837" i="2"/>
  <c r="J837" i="2"/>
  <c r="I837" i="2"/>
  <c r="H837" i="2"/>
  <c r="G837" i="2"/>
  <c r="F837" i="2"/>
  <c r="E837" i="2"/>
  <c r="D837" i="2"/>
  <c r="C837" i="2"/>
  <c r="B837" i="2"/>
  <c r="A837" i="2"/>
  <c r="O836" i="2"/>
  <c r="N836" i="2"/>
  <c r="M836" i="2"/>
  <c r="L836" i="2"/>
  <c r="K836" i="2"/>
  <c r="J836" i="2"/>
  <c r="I836" i="2"/>
  <c r="H836" i="2"/>
  <c r="G836" i="2"/>
  <c r="F836" i="2"/>
  <c r="E836" i="2"/>
  <c r="D836" i="2"/>
  <c r="C836" i="2"/>
  <c r="B836" i="2"/>
  <c r="A836" i="2"/>
  <c r="O835" i="2"/>
  <c r="N835" i="2"/>
  <c r="M835" i="2"/>
  <c r="L835" i="2"/>
  <c r="K835" i="2"/>
  <c r="J835" i="2"/>
  <c r="I835" i="2"/>
  <c r="H835" i="2"/>
  <c r="G835" i="2"/>
  <c r="F835" i="2"/>
  <c r="E835" i="2"/>
  <c r="D835" i="2"/>
  <c r="C835" i="2"/>
  <c r="B835" i="2"/>
  <c r="A835" i="2"/>
  <c r="O834" i="2"/>
  <c r="N834" i="2"/>
  <c r="M834" i="2"/>
  <c r="L834" i="2"/>
  <c r="K834" i="2"/>
  <c r="J834" i="2"/>
  <c r="I834" i="2"/>
  <c r="H834" i="2"/>
  <c r="G834" i="2"/>
  <c r="F834" i="2"/>
  <c r="E834" i="2"/>
  <c r="D834" i="2"/>
  <c r="C834" i="2"/>
  <c r="B834" i="2"/>
  <c r="A834" i="2"/>
  <c r="O833" i="2"/>
  <c r="N833" i="2"/>
  <c r="M833" i="2"/>
  <c r="L833" i="2"/>
  <c r="K833" i="2"/>
  <c r="J833" i="2"/>
  <c r="I833" i="2"/>
  <c r="H833" i="2"/>
  <c r="G833" i="2"/>
  <c r="F833" i="2"/>
  <c r="E833" i="2"/>
  <c r="D833" i="2"/>
  <c r="C833" i="2"/>
  <c r="B833" i="2"/>
  <c r="A833" i="2"/>
  <c r="O832" i="2"/>
  <c r="N832" i="2"/>
  <c r="M832" i="2"/>
  <c r="L832" i="2"/>
  <c r="K832" i="2"/>
  <c r="J832" i="2"/>
  <c r="I832" i="2"/>
  <c r="H832" i="2"/>
  <c r="G832" i="2"/>
  <c r="F832" i="2"/>
  <c r="E832" i="2"/>
  <c r="D832" i="2"/>
  <c r="C832" i="2"/>
  <c r="B832" i="2"/>
  <c r="A832" i="2"/>
  <c r="O831" i="2"/>
  <c r="N831" i="2"/>
  <c r="M831" i="2"/>
  <c r="L831" i="2"/>
  <c r="K831" i="2"/>
  <c r="J831" i="2"/>
  <c r="I831" i="2"/>
  <c r="H831" i="2"/>
  <c r="G831" i="2"/>
  <c r="F831" i="2"/>
  <c r="E831" i="2"/>
  <c r="D831" i="2"/>
  <c r="C831" i="2"/>
  <c r="B831" i="2"/>
  <c r="A831" i="2"/>
  <c r="O830" i="2"/>
  <c r="N830" i="2"/>
  <c r="M830" i="2"/>
  <c r="L830" i="2"/>
  <c r="K830" i="2"/>
  <c r="J830" i="2"/>
  <c r="I830" i="2"/>
  <c r="H830" i="2"/>
  <c r="G830" i="2"/>
  <c r="F830" i="2"/>
  <c r="E830" i="2"/>
  <c r="D830" i="2"/>
  <c r="C830" i="2"/>
  <c r="B830" i="2"/>
  <c r="A830" i="2"/>
  <c r="O829" i="2"/>
  <c r="N829" i="2"/>
  <c r="M829" i="2"/>
  <c r="L829" i="2"/>
  <c r="K829" i="2"/>
  <c r="J829" i="2"/>
  <c r="I829" i="2"/>
  <c r="H829" i="2"/>
  <c r="G829" i="2"/>
  <c r="F829" i="2"/>
  <c r="E829" i="2"/>
  <c r="D829" i="2"/>
  <c r="C829" i="2"/>
  <c r="B829" i="2"/>
  <c r="A829" i="2"/>
  <c r="O828" i="2"/>
  <c r="N828" i="2"/>
  <c r="M828" i="2"/>
  <c r="L828" i="2"/>
  <c r="K828" i="2"/>
  <c r="J828" i="2"/>
  <c r="I828" i="2"/>
  <c r="H828" i="2"/>
  <c r="G828" i="2"/>
  <c r="F828" i="2"/>
  <c r="E828" i="2"/>
  <c r="D828" i="2"/>
  <c r="C828" i="2"/>
  <c r="B828" i="2"/>
  <c r="A828" i="2"/>
  <c r="O827" i="2"/>
  <c r="N827" i="2"/>
  <c r="M827" i="2"/>
  <c r="L827" i="2"/>
  <c r="K827" i="2"/>
  <c r="J827" i="2"/>
  <c r="I827" i="2"/>
  <c r="H827" i="2"/>
  <c r="G827" i="2"/>
  <c r="F827" i="2"/>
  <c r="E827" i="2"/>
  <c r="D827" i="2"/>
  <c r="C827" i="2"/>
  <c r="B827" i="2"/>
  <c r="A827" i="2"/>
  <c r="O826" i="2"/>
  <c r="N826" i="2"/>
  <c r="M826" i="2"/>
  <c r="L826" i="2"/>
  <c r="K826" i="2"/>
  <c r="J826" i="2"/>
  <c r="I826" i="2"/>
  <c r="H826" i="2"/>
  <c r="G826" i="2"/>
  <c r="F826" i="2"/>
  <c r="E826" i="2"/>
  <c r="D826" i="2"/>
  <c r="C826" i="2"/>
  <c r="B826" i="2"/>
  <c r="A826" i="2"/>
  <c r="O825" i="2"/>
  <c r="N825" i="2"/>
  <c r="M825" i="2"/>
  <c r="L825" i="2"/>
  <c r="K825" i="2"/>
  <c r="J825" i="2"/>
  <c r="I825" i="2"/>
  <c r="H825" i="2"/>
  <c r="G825" i="2"/>
  <c r="F825" i="2"/>
  <c r="E825" i="2"/>
  <c r="D825" i="2"/>
  <c r="C825" i="2"/>
  <c r="B825" i="2"/>
  <c r="A825" i="2"/>
  <c r="O824" i="2"/>
  <c r="N824" i="2"/>
  <c r="M824" i="2"/>
  <c r="L824" i="2"/>
  <c r="K824" i="2"/>
  <c r="J824" i="2"/>
  <c r="I824" i="2"/>
  <c r="H824" i="2"/>
  <c r="G824" i="2"/>
  <c r="F824" i="2"/>
  <c r="E824" i="2"/>
  <c r="D824" i="2"/>
  <c r="C824" i="2"/>
  <c r="B824" i="2"/>
  <c r="A824" i="2"/>
  <c r="O823" i="2"/>
  <c r="N823" i="2"/>
  <c r="M823" i="2"/>
  <c r="L823" i="2"/>
  <c r="K823" i="2"/>
  <c r="J823" i="2"/>
  <c r="I823" i="2"/>
  <c r="H823" i="2"/>
  <c r="G823" i="2"/>
  <c r="F823" i="2"/>
  <c r="E823" i="2"/>
  <c r="D823" i="2"/>
  <c r="C823" i="2"/>
  <c r="B823" i="2"/>
  <c r="A823" i="2"/>
  <c r="O822" i="2"/>
  <c r="N822" i="2"/>
  <c r="M822" i="2"/>
  <c r="L822" i="2"/>
  <c r="K822" i="2"/>
  <c r="J822" i="2"/>
  <c r="I822" i="2"/>
  <c r="H822" i="2"/>
  <c r="G822" i="2"/>
  <c r="F822" i="2"/>
  <c r="E822" i="2"/>
  <c r="D822" i="2"/>
  <c r="C822" i="2"/>
  <c r="B822" i="2"/>
  <c r="A822" i="2"/>
  <c r="O821" i="2"/>
  <c r="N821" i="2"/>
  <c r="M821" i="2"/>
  <c r="L821" i="2"/>
  <c r="K821" i="2"/>
  <c r="J821" i="2"/>
  <c r="I821" i="2"/>
  <c r="H821" i="2"/>
  <c r="G821" i="2"/>
  <c r="F821" i="2"/>
  <c r="E821" i="2"/>
  <c r="D821" i="2"/>
  <c r="C821" i="2"/>
  <c r="B821" i="2"/>
  <c r="A821" i="2"/>
  <c r="O820" i="2"/>
  <c r="N820" i="2"/>
  <c r="M820" i="2"/>
  <c r="L820" i="2"/>
  <c r="K820" i="2"/>
  <c r="J820" i="2"/>
  <c r="I820" i="2"/>
  <c r="H820" i="2"/>
  <c r="G820" i="2"/>
  <c r="F820" i="2"/>
  <c r="E820" i="2"/>
  <c r="D820" i="2"/>
  <c r="C820" i="2"/>
  <c r="B820" i="2"/>
  <c r="A820" i="2"/>
  <c r="O819" i="2"/>
  <c r="N819" i="2"/>
  <c r="M819" i="2"/>
  <c r="L819" i="2"/>
  <c r="K819" i="2"/>
  <c r="J819" i="2"/>
  <c r="I819" i="2"/>
  <c r="H819" i="2"/>
  <c r="G819" i="2"/>
  <c r="F819" i="2"/>
  <c r="E819" i="2"/>
  <c r="D819" i="2"/>
  <c r="C819" i="2"/>
  <c r="B819" i="2"/>
  <c r="A819" i="2"/>
  <c r="O818" i="2"/>
  <c r="N818" i="2"/>
  <c r="M818" i="2"/>
  <c r="L818" i="2"/>
  <c r="K818" i="2"/>
  <c r="J818" i="2"/>
  <c r="I818" i="2"/>
  <c r="H818" i="2"/>
  <c r="G818" i="2"/>
  <c r="F818" i="2"/>
  <c r="E818" i="2"/>
  <c r="D818" i="2"/>
  <c r="C818" i="2"/>
  <c r="B818" i="2"/>
  <c r="A818" i="2"/>
  <c r="O817" i="2"/>
  <c r="N817" i="2"/>
  <c r="M817" i="2"/>
  <c r="L817" i="2"/>
  <c r="K817" i="2"/>
  <c r="J817" i="2"/>
  <c r="I817" i="2"/>
  <c r="H817" i="2"/>
  <c r="G817" i="2"/>
  <c r="F817" i="2"/>
  <c r="E817" i="2"/>
  <c r="D817" i="2"/>
  <c r="C817" i="2"/>
  <c r="B817" i="2"/>
  <c r="A817" i="2"/>
  <c r="O816" i="2"/>
  <c r="N816" i="2"/>
  <c r="M816" i="2"/>
  <c r="L816" i="2"/>
  <c r="K816" i="2"/>
  <c r="J816" i="2"/>
  <c r="I816" i="2"/>
  <c r="H816" i="2"/>
  <c r="G816" i="2"/>
  <c r="F816" i="2"/>
  <c r="E816" i="2"/>
  <c r="D816" i="2"/>
  <c r="C816" i="2"/>
  <c r="B816" i="2"/>
  <c r="A816" i="2"/>
  <c r="O815" i="2"/>
  <c r="N815" i="2"/>
  <c r="M815" i="2"/>
  <c r="L815" i="2"/>
  <c r="K815" i="2"/>
  <c r="J815" i="2"/>
  <c r="I815" i="2"/>
  <c r="H815" i="2"/>
  <c r="G815" i="2"/>
  <c r="F815" i="2"/>
  <c r="E815" i="2"/>
  <c r="D815" i="2"/>
  <c r="C815" i="2"/>
  <c r="B815" i="2"/>
  <c r="A815" i="2"/>
  <c r="O814" i="2"/>
  <c r="N814" i="2"/>
  <c r="M814" i="2"/>
  <c r="L814" i="2"/>
  <c r="K814" i="2"/>
  <c r="J814" i="2"/>
  <c r="I814" i="2"/>
  <c r="H814" i="2"/>
  <c r="G814" i="2"/>
  <c r="F814" i="2"/>
  <c r="E814" i="2"/>
  <c r="D814" i="2"/>
  <c r="C814" i="2"/>
  <c r="B814" i="2"/>
  <c r="A814" i="2"/>
  <c r="O813" i="2"/>
  <c r="N813" i="2"/>
  <c r="M813" i="2"/>
  <c r="L813" i="2"/>
  <c r="K813" i="2"/>
  <c r="J813" i="2"/>
  <c r="I813" i="2"/>
  <c r="H813" i="2"/>
  <c r="G813" i="2"/>
  <c r="F813" i="2"/>
  <c r="E813" i="2"/>
  <c r="D813" i="2"/>
  <c r="C813" i="2"/>
  <c r="B813" i="2"/>
  <c r="A813" i="2"/>
  <c r="O812" i="2"/>
  <c r="N812" i="2"/>
  <c r="M812" i="2"/>
  <c r="L812" i="2"/>
  <c r="K812" i="2"/>
  <c r="J812" i="2"/>
  <c r="I812" i="2"/>
  <c r="H812" i="2"/>
  <c r="G812" i="2"/>
  <c r="F812" i="2"/>
  <c r="E812" i="2"/>
  <c r="D812" i="2"/>
  <c r="C812" i="2"/>
  <c r="B812" i="2"/>
  <c r="A812" i="2"/>
  <c r="O811" i="2"/>
  <c r="N811" i="2"/>
  <c r="M811" i="2"/>
  <c r="L811" i="2"/>
  <c r="K811" i="2"/>
  <c r="J811" i="2"/>
  <c r="I811" i="2"/>
  <c r="H811" i="2"/>
  <c r="G811" i="2"/>
  <c r="F811" i="2"/>
  <c r="E811" i="2"/>
  <c r="D811" i="2"/>
  <c r="C811" i="2"/>
  <c r="B811" i="2"/>
  <c r="A811" i="2"/>
  <c r="O810" i="2"/>
  <c r="N810" i="2"/>
  <c r="M810" i="2"/>
  <c r="L810" i="2"/>
  <c r="K810" i="2"/>
  <c r="J810" i="2"/>
  <c r="I810" i="2"/>
  <c r="H810" i="2"/>
  <c r="G810" i="2"/>
  <c r="F810" i="2"/>
  <c r="E810" i="2"/>
  <c r="D810" i="2"/>
  <c r="C810" i="2"/>
  <c r="B810" i="2"/>
  <c r="A810" i="2"/>
  <c r="O809" i="2"/>
  <c r="N809" i="2"/>
  <c r="M809" i="2"/>
  <c r="L809" i="2"/>
  <c r="K809" i="2"/>
  <c r="J809" i="2"/>
  <c r="I809" i="2"/>
  <c r="H809" i="2"/>
  <c r="G809" i="2"/>
  <c r="F809" i="2"/>
  <c r="E809" i="2"/>
  <c r="D809" i="2"/>
  <c r="C809" i="2"/>
  <c r="B809" i="2"/>
  <c r="A809" i="2"/>
  <c r="O808" i="2"/>
  <c r="N808" i="2"/>
  <c r="M808" i="2"/>
  <c r="L808" i="2"/>
  <c r="K808" i="2"/>
  <c r="J808" i="2"/>
  <c r="I808" i="2"/>
  <c r="H808" i="2"/>
  <c r="G808" i="2"/>
  <c r="F808" i="2"/>
  <c r="E808" i="2"/>
  <c r="D808" i="2"/>
  <c r="C808" i="2"/>
  <c r="B808" i="2"/>
  <c r="A808" i="2"/>
  <c r="O807" i="2"/>
  <c r="N807" i="2"/>
  <c r="M807" i="2"/>
  <c r="L807" i="2"/>
  <c r="K807" i="2"/>
  <c r="J807" i="2"/>
  <c r="I807" i="2"/>
  <c r="H807" i="2"/>
  <c r="G807" i="2"/>
  <c r="F807" i="2"/>
  <c r="E807" i="2"/>
  <c r="D807" i="2"/>
  <c r="C807" i="2"/>
  <c r="B807" i="2"/>
  <c r="A807" i="2"/>
  <c r="O806" i="2"/>
  <c r="N806" i="2"/>
  <c r="M806" i="2"/>
  <c r="L806" i="2"/>
  <c r="K806" i="2"/>
  <c r="J806" i="2"/>
  <c r="I806" i="2"/>
  <c r="H806" i="2"/>
  <c r="G806" i="2"/>
  <c r="F806" i="2"/>
  <c r="E806" i="2"/>
  <c r="D806" i="2"/>
  <c r="C806" i="2"/>
  <c r="B806" i="2"/>
  <c r="A806" i="2"/>
  <c r="O805" i="2"/>
  <c r="N805" i="2"/>
  <c r="M805" i="2"/>
  <c r="L805" i="2"/>
  <c r="K805" i="2"/>
  <c r="J805" i="2"/>
  <c r="I805" i="2"/>
  <c r="H805" i="2"/>
  <c r="G805" i="2"/>
  <c r="F805" i="2"/>
  <c r="E805" i="2"/>
  <c r="D805" i="2"/>
  <c r="C805" i="2"/>
  <c r="B805" i="2"/>
  <c r="A805" i="2"/>
  <c r="O804" i="2"/>
  <c r="N804" i="2"/>
  <c r="M804" i="2"/>
  <c r="L804" i="2"/>
  <c r="K804" i="2"/>
  <c r="J804" i="2"/>
  <c r="I804" i="2"/>
  <c r="H804" i="2"/>
  <c r="G804" i="2"/>
  <c r="F804" i="2"/>
  <c r="E804" i="2"/>
  <c r="D804" i="2"/>
  <c r="C804" i="2"/>
  <c r="B804" i="2"/>
  <c r="A804" i="2"/>
  <c r="O803" i="2"/>
  <c r="N803" i="2"/>
  <c r="M803" i="2"/>
  <c r="L803" i="2"/>
  <c r="K803" i="2"/>
  <c r="J803" i="2"/>
  <c r="I803" i="2"/>
  <c r="H803" i="2"/>
  <c r="G803" i="2"/>
  <c r="F803" i="2"/>
  <c r="E803" i="2"/>
  <c r="D803" i="2"/>
  <c r="C803" i="2"/>
  <c r="B803" i="2"/>
  <c r="A803" i="2"/>
  <c r="O802" i="2"/>
  <c r="N802" i="2"/>
  <c r="M802" i="2"/>
  <c r="L802" i="2"/>
  <c r="K802" i="2"/>
  <c r="J802" i="2"/>
  <c r="I802" i="2"/>
  <c r="H802" i="2"/>
  <c r="G802" i="2"/>
  <c r="F802" i="2"/>
  <c r="E802" i="2"/>
  <c r="D802" i="2"/>
  <c r="C802" i="2"/>
  <c r="B802" i="2"/>
  <c r="A802" i="2"/>
  <c r="O801" i="2"/>
  <c r="N801" i="2"/>
  <c r="M801" i="2"/>
  <c r="L801" i="2"/>
  <c r="K801" i="2"/>
  <c r="J801" i="2"/>
  <c r="I801" i="2"/>
  <c r="H801" i="2"/>
  <c r="G801" i="2"/>
  <c r="F801" i="2"/>
  <c r="E801" i="2"/>
  <c r="D801" i="2"/>
  <c r="C801" i="2"/>
  <c r="B801" i="2"/>
  <c r="A801" i="2"/>
  <c r="O800" i="2"/>
  <c r="N800" i="2"/>
  <c r="M800" i="2"/>
  <c r="L800" i="2"/>
  <c r="K800" i="2"/>
  <c r="J800" i="2"/>
  <c r="I800" i="2"/>
  <c r="H800" i="2"/>
  <c r="G800" i="2"/>
  <c r="F800" i="2"/>
  <c r="E800" i="2"/>
  <c r="D800" i="2"/>
  <c r="C800" i="2"/>
  <c r="B800" i="2"/>
  <c r="A800" i="2"/>
  <c r="Q799" i="2"/>
  <c r="O799" i="2"/>
  <c r="N799" i="2"/>
  <c r="M799" i="2"/>
  <c r="L799" i="2"/>
  <c r="K799" i="2"/>
  <c r="J799" i="2"/>
  <c r="I799" i="2"/>
  <c r="H799" i="2"/>
  <c r="G799" i="2"/>
  <c r="F799" i="2"/>
  <c r="E799" i="2"/>
  <c r="D799" i="2"/>
  <c r="C799" i="2"/>
  <c r="B799" i="2"/>
  <c r="A799" i="2"/>
  <c r="O798" i="2"/>
  <c r="N798" i="2"/>
  <c r="M798" i="2"/>
  <c r="L798" i="2"/>
  <c r="K798" i="2"/>
  <c r="J798" i="2"/>
  <c r="I798" i="2"/>
  <c r="H798" i="2"/>
  <c r="G798" i="2"/>
  <c r="F798" i="2"/>
  <c r="E798" i="2"/>
  <c r="D798" i="2"/>
  <c r="C798" i="2"/>
  <c r="B798" i="2"/>
  <c r="A798" i="2"/>
  <c r="O797" i="2"/>
  <c r="N797" i="2"/>
  <c r="M797" i="2"/>
  <c r="L797" i="2"/>
  <c r="K797" i="2"/>
  <c r="J797" i="2"/>
  <c r="I797" i="2"/>
  <c r="H797" i="2"/>
  <c r="G797" i="2"/>
  <c r="F797" i="2"/>
  <c r="E797" i="2"/>
  <c r="D797" i="2"/>
  <c r="C797" i="2"/>
  <c r="B797" i="2"/>
  <c r="A797" i="2"/>
  <c r="O796" i="2"/>
  <c r="N796" i="2"/>
  <c r="M796" i="2"/>
  <c r="L796" i="2"/>
  <c r="K796" i="2"/>
  <c r="J796" i="2"/>
  <c r="I796" i="2"/>
  <c r="H796" i="2"/>
  <c r="G796" i="2"/>
  <c r="F796" i="2"/>
  <c r="E796" i="2"/>
  <c r="D796" i="2"/>
  <c r="C796" i="2"/>
  <c r="B796" i="2"/>
  <c r="A796" i="2"/>
  <c r="O795" i="2"/>
  <c r="N795" i="2"/>
  <c r="M795" i="2"/>
  <c r="L795" i="2"/>
  <c r="K795" i="2"/>
  <c r="J795" i="2"/>
  <c r="I795" i="2"/>
  <c r="H795" i="2"/>
  <c r="G795" i="2"/>
  <c r="F795" i="2"/>
  <c r="E795" i="2"/>
  <c r="D795" i="2"/>
  <c r="C795" i="2"/>
  <c r="B795" i="2"/>
  <c r="A795" i="2"/>
  <c r="O794" i="2"/>
  <c r="N794" i="2"/>
  <c r="M794" i="2"/>
  <c r="L794" i="2"/>
  <c r="K794" i="2"/>
  <c r="J794" i="2"/>
  <c r="I794" i="2"/>
  <c r="H794" i="2"/>
  <c r="G794" i="2"/>
  <c r="F794" i="2"/>
  <c r="E794" i="2"/>
  <c r="D794" i="2"/>
  <c r="C794" i="2"/>
  <c r="B794" i="2"/>
  <c r="A794" i="2"/>
  <c r="O793" i="2"/>
  <c r="N793" i="2"/>
  <c r="M793" i="2"/>
  <c r="L793" i="2"/>
  <c r="K793" i="2"/>
  <c r="J793" i="2"/>
  <c r="I793" i="2"/>
  <c r="H793" i="2"/>
  <c r="G793" i="2"/>
  <c r="F793" i="2"/>
  <c r="E793" i="2"/>
  <c r="D793" i="2"/>
  <c r="C793" i="2"/>
  <c r="B793" i="2"/>
  <c r="A793" i="2"/>
  <c r="O792" i="2"/>
  <c r="N792" i="2"/>
  <c r="M792" i="2"/>
  <c r="L792" i="2"/>
  <c r="K792" i="2"/>
  <c r="J792" i="2"/>
  <c r="I792" i="2"/>
  <c r="H792" i="2"/>
  <c r="G792" i="2"/>
  <c r="F792" i="2"/>
  <c r="E792" i="2"/>
  <c r="D792" i="2"/>
  <c r="C792" i="2"/>
  <c r="B792" i="2"/>
  <c r="A792" i="2"/>
  <c r="O791" i="2"/>
  <c r="N791" i="2"/>
  <c r="M791" i="2"/>
  <c r="L791" i="2"/>
  <c r="K791" i="2"/>
  <c r="J791" i="2"/>
  <c r="I791" i="2"/>
  <c r="H791" i="2"/>
  <c r="G791" i="2"/>
  <c r="F791" i="2"/>
  <c r="E791" i="2"/>
  <c r="D791" i="2"/>
  <c r="C791" i="2"/>
  <c r="B791" i="2"/>
  <c r="A791" i="2"/>
  <c r="O790" i="2"/>
  <c r="N790" i="2"/>
  <c r="M790" i="2"/>
  <c r="L790" i="2"/>
  <c r="K790" i="2"/>
  <c r="J790" i="2"/>
  <c r="I790" i="2"/>
  <c r="H790" i="2"/>
  <c r="G790" i="2"/>
  <c r="F790" i="2"/>
  <c r="E790" i="2"/>
  <c r="D790" i="2"/>
  <c r="C790" i="2"/>
  <c r="B790" i="2"/>
  <c r="A790" i="2"/>
  <c r="O789" i="2"/>
  <c r="N789" i="2"/>
  <c r="M789" i="2"/>
  <c r="L789" i="2"/>
  <c r="K789" i="2"/>
  <c r="J789" i="2"/>
  <c r="I789" i="2"/>
  <c r="H789" i="2"/>
  <c r="G789" i="2"/>
  <c r="F789" i="2"/>
  <c r="E789" i="2"/>
  <c r="D789" i="2"/>
  <c r="C789" i="2"/>
  <c r="B789" i="2"/>
  <c r="A789" i="2"/>
  <c r="O788" i="2"/>
  <c r="N788" i="2"/>
  <c r="M788" i="2"/>
  <c r="L788" i="2"/>
  <c r="K788" i="2"/>
  <c r="J788" i="2"/>
  <c r="I788" i="2"/>
  <c r="H788" i="2"/>
  <c r="G788" i="2"/>
  <c r="F788" i="2"/>
  <c r="E788" i="2"/>
  <c r="D788" i="2"/>
  <c r="C788" i="2"/>
  <c r="B788" i="2"/>
  <c r="A788" i="2"/>
  <c r="O787" i="2"/>
  <c r="N787" i="2"/>
  <c r="M787" i="2"/>
  <c r="L787" i="2"/>
  <c r="K787" i="2"/>
  <c r="J787" i="2"/>
  <c r="I787" i="2"/>
  <c r="H787" i="2"/>
  <c r="G787" i="2"/>
  <c r="F787" i="2"/>
  <c r="E787" i="2"/>
  <c r="D787" i="2"/>
  <c r="C787" i="2"/>
  <c r="B787" i="2"/>
  <c r="A787" i="2"/>
  <c r="O786" i="2"/>
  <c r="N786" i="2"/>
  <c r="M786" i="2"/>
  <c r="L786" i="2"/>
  <c r="K786" i="2"/>
  <c r="J786" i="2"/>
  <c r="I786" i="2"/>
  <c r="H786" i="2"/>
  <c r="G786" i="2"/>
  <c r="F786" i="2"/>
  <c r="E786" i="2"/>
  <c r="D786" i="2"/>
  <c r="C786" i="2"/>
  <c r="B786" i="2"/>
  <c r="A786" i="2"/>
  <c r="O785" i="2"/>
  <c r="N785" i="2"/>
  <c r="M785" i="2"/>
  <c r="L785" i="2"/>
  <c r="K785" i="2"/>
  <c r="J785" i="2"/>
  <c r="I785" i="2"/>
  <c r="H785" i="2"/>
  <c r="G785" i="2"/>
  <c r="F785" i="2"/>
  <c r="E785" i="2"/>
  <c r="D785" i="2"/>
  <c r="C785" i="2"/>
  <c r="B785" i="2"/>
  <c r="A785" i="2"/>
  <c r="O784" i="2"/>
  <c r="N784" i="2"/>
  <c r="M784" i="2"/>
  <c r="L784" i="2"/>
  <c r="K784" i="2"/>
  <c r="J784" i="2"/>
  <c r="I784" i="2"/>
  <c r="H784" i="2"/>
  <c r="G784" i="2"/>
  <c r="F784" i="2"/>
  <c r="E784" i="2"/>
  <c r="D784" i="2"/>
  <c r="C784" i="2"/>
  <c r="B784" i="2"/>
  <c r="A784" i="2"/>
  <c r="O783" i="2"/>
  <c r="N783" i="2"/>
  <c r="M783" i="2"/>
  <c r="L783" i="2"/>
  <c r="K783" i="2"/>
  <c r="J783" i="2"/>
  <c r="I783" i="2"/>
  <c r="H783" i="2"/>
  <c r="G783" i="2"/>
  <c r="F783" i="2"/>
  <c r="E783" i="2"/>
  <c r="D783" i="2"/>
  <c r="C783" i="2"/>
  <c r="B783" i="2"/>
  <c r="A783" i="2"/>
  <c r="O782" i="2"/>
  <c r="N782" i="2"/>
  <c r="M782" i="2"/>
  <c r="L782" i="2"/>
  <c r="K782" i="2"/>
  <c r="J782" i="2"/>
  <c r="I782" i="2"/>
  <c r="H782" i="2"/>
  <c r="G782" i="2"/>
  <c r="F782" i="2"/>
  <c r="E782" i="2"/>
  <c r="D782" i="2"/>
  <c r="C782" i="2"/>
  <c r="B782" i="2"/>
  <c r="A782" i="2"/>
  <c r="O781" i="2"/>
  <c r="N781" i="2"/>
  <c r="M781" i="2"/>
  <c r="L781" i="2"/>
  <c r="K781" i="2"/>
  <c r="J781" i="2"/>
  <c r="I781" i="2"/>
  <c r="H781" i="2"/>
  <c r="G781" i="2"/>
  <c r="F781" i="2"/>
  <c r="E781" i="2"/>
  <c r="D781" i="2"/>
  <c r="C781" i="2"/>
  <c r="B781" i="2"/>
  <c r="A781" i="2"/>
  <c r="O780" i="2"/>
  <c r="N780" i="2"/>
  <c r="M780" i="2"/>
  <c r="L780" i="2"/>
  <c r="K780" i="2"/>
  <c r="J780" i="2"/>
  <c r="I780" i="2"/>
  <c r="H780" i="2"/>
  <c r="G780" i="2"/>
  <c r="F780" i="2"/>
  <c r="E780" i="2"/>
  <c r="D780" i="2"/>
  <c r="C780" i="2"/>
  <c r="B780" i="2"/>
  <c r="A780" i="2"/>
  <c r="O779" i="2"/>
  <c r="N779" i="2"/>
  <c r="M779" i="2"/>
  <c r="L779" i="2"/>
  <c r="K779" i="2"/>
  <c r="J779" i="2"/>
  <c r="I779" i="2"/>
  <c r="H779" i="2"/>
  <c r="G779" i="2"/>
  <c r="F779" i="2"/>
  <c r="E779" i="2"/>
  <c r="D779" i="2"/>
  <c r="C779" i="2"/>
  <c r="B779" i="2"/>
  <c r="A779" i="2"/>
  <c r="O778" i="2"/>
  <c r="N778" i="2"/>
  <c r="M778" i="2"/>
  <c r="L778" i="2"/>
  <c r="K778" i="2"/>
  <c r="J778" i="2"/>
  <c r="I778" i="2"/>
  <c r="H778" i="2"/>
  <c r="G778" i="2"/>
  <c r="F778" i="2"/>
  <c r="E778" i="2"/>
  <c r="D778" i="2"/>
  <c r="C778" i="2"/>
  <c r="B778" i="2"/>
  <c r="A778" i="2"/>
  <c r="O777" i="2"/>
  <c r="N777" i="2"/>
  <c r="M777" i="2"/>
  <c r="L777" i="2"/>
  <c r="K777" i="2"/>
  <c r="J777" i="2"/>
  <c r="I777" i="2"/>
  <c r="H777" i="2"/>
  <c r="G777" i="2"/>
  <c r="F777" i="2"/>
  <c r="E777" i="2"/>
  <c r="D777" i="2"/>
  <c r="C777" i="2"/>
  <c r="B777" i="2"/>
  <c r="A777" i="2"/>
  <c r="O776" i="2"/>
  <c r="N776" i="2"/>
  <c r="M776" i="2"/>
  <c r="L776" i="2"/>
  <c r="K776" i="2"/>
  <c r="J776" i="2"/>
  <c r="I776" i="2"/>
  <c r="H776" i="2"/>
  <c r="G776" i="2"/>
  <c r="F776" i="2"/>
  <c r="E776" i="2"/>
  <c r="D776" i="2"/>
  <c r="C776" i="2"/>
  <c r="B776" i="2"/>
  <c r="A776" i="2"/>
  <c r="O775" i="2"/>
  <c r="N775" i="2"/>
  <c r="M775" i="2"/>
  <c r="L775" i="2"/>
  <c r="K775" i="2"/>
  <c r="J775" i="2"/>
  <c r="I775" i="2"/>
  <c r="H775" i="2"/>
  <c r="G775" i="2"/>
  <c r="F775" i="2"/>
  <c r="E775" i="2"/>
  <c r="D775" i="2"/>
  <c r="C775" i="2"/>
  <c r="B775" i="2"/>
  <c r="A775" i="2"/>
  <c r="O774" i="2"/>
  <c r="N774" i="2"/>
  <c r="M774" i="2"/>
  <c r="L774" i="2"/>
  <c r="K774" i="2"/>
  <c r="J774" i="2"/>
  <c r="I774" i="2"/>
  <c r="H774" i="2"/>
  <c r="G774" i="2"/>
  <c r="F774" i="2"/>
  <c r="E774" i="2"/>
  <c r="D774" i="2"/>
  <c r="C774" i="2"/>
  <c r="B774" i="2"/>
  <c r="A774" i="2"/>
  <c r="O773" i="2"/>
  <c r="N773" i="2"/>
  <c r="M773" i="2"/>
  <c r="L773" i="2"/>
  <c r="K773" i="2"/>
  <c r="J773" i="2"/>
  <c r="I773" i="2"/>
  <c r="H773" i="2"/>
  <c r="G773" i="2"/>
  <c r="F773" i="2"/>
  <c r="E773" i="2"/>
  <c r="D773" i="2"/>
  <c r="C773" i="2"/>
  <c r="B773" i="2"/>
  <c r="A773" i="2"/>
  <c r="O772" i="2"/>
  <c r="N772" i="2"/>
  <c r="M772" i="2"/>
  <c r="L772" i="2"/>
  <c r="K772" i="2"/>
  <c r="J772" i="2"/>
  <c r="I772" i="2"/>
  <c r="H772" i="2"/>
  <c r="G772" i="2"/>
  <c r="F772" i="2"/>
  <c r="E772" i="2"/>
  <c r="D772" i="2"/>
  <c r="C772" i="2"/>
  <c r="B772" i="2"/>
  <c r="A772" i="2"/>
  <c r="O771" i="2"/>
  <c r="N771" i="2"/>
  <c r="M771" i="2"/>
  <c r="L771" i="2"/>
  <c r="K771" i="2"/>
  <c r="J771" i="2"/>
  <c r="I771" i="2"/>
  <c r="H771" i="2"/>
  <c r="G771" i="2"/>
  <c r="F771" i="2"/>
  <c r="E771" i="2"/>
  <c r="D771" i="2"/>
  <c r="C771" i="2"/>
  <c r="B771" i="2"/>
  <c r="A771" i="2"/>
  <c r="O770" i="2"/>
  <c r="N770" i="2"/>
  <c r="M770" i="2"/>
  <c r="L770" i="2"/>
  <c r="K770" i="2"/>
  <c r="J770" i="2"/>
  <c r="I770" i="2"/>
  <c r="H770" i="2"/>
  <c r="G770" i="2"/>
  <c r="F770" i="2"/>
  <c r="E770" i="2"/>
  <c r="D770" i="2"/>
  <c r="C770" i="2"/>
  <c r="B770" i="2"/>
  <c r="A770" i="2"/>
  <c r="O769" i="2"/>
  <c r="N769" i="2"/>
  <c r="M769" i="2"/>
  <c r="L769" i="2"/>
  <c r="K769" i="2"/>
  <c r="J769" i="2"/>
  <c r="I769" i="2"/>
  <c r="H769" i="2"/>
  <c r="G769" i="2"/>
  <c r="F769" i="2"/>
  <c r="E769" i="2"/>
  <c r="D769" i="2"/>
  <c r="C769" i="2"/>
  <c r="B769" i="2"/>
  <c r="A769" i="2"/>
  <c r="O768" i="2"/>
  <c r="N768" i="2"/>
  <c r="M768" i="2"/>
  <c r="L768" i="2"/>
  <c r="K768" i="2"/>
  <c r="J768" i="2"/>
  <c r="I768" i="2"/>
  <c r="H768" i="2"/>
  <c r="G768" i="2"/>
  <c r="F768" i="2"/>
  <c r="E768" i="2"/>
  <c r="D768" i="2"/>
  <c r="C768" i="2"/>
  <c r="B768" i="2"/>
  <c r="A768" i="2"/>
  <c r="O767" i="2"/>
  <c r="N767" i="2"/>
  <c r="M767" i="2"/>
  <c r="L767" i="2"/>
  <c r="K767" i="2"/>
  <c r="J767" i="2"/>
  <c r="I767" i="2"/>
  <c r="H767" i="2"/>
  <c r="G767" i="2"/>
  <c r="F767" i="2"/>
  <c r="E767" i="2"/>
  <c r="D767" i="2"/>
  <c r="C767" i="2"/>
  <c r="B767" i="2"/>
  <c r="A767" i="2"/>
  <c r="O766" i="2"/>
  <c r="N766" i="2"/>
  <c r="M766" i="2"/>
  <c r="L766" i="2"/>
  <c r="K766" i="2"/>
  <c r="J766" i="2"/>
  <c r="I766" i="2"/>
  <c r="H766" i="2"/>
  <c r="G766" i="2"/>
  <c r="F766" i="2"/>
  <c r="E766" i="2"/>
  <c r="D766" i="2"/>
  <c r="C766" i="2"/>
  <c r="B766" i="2"/>
  <c r="A766" i="2"/>
  <c r="O765" i="2"/>
  <c r="N765" i="2"/>
  <c r="M765" i="2"/>
  <c r="L765" i="2"/>
  <c r="K765" i="2"/>
  <c r="J765" i="2"/>
  <c r="I765" i="2"/>
  <c r="H765" i="2"/>
  <c r="G765" i="2"/>
  <c r="F765" i="2"/>
  <c r="E765" i="2"/>
  <c r="D765" i="2"/>
  <c r="C765" i="2"/>
  <c r="B765" i="2"/>
  <c r="A765" i="2"/>
  <c r="O764" i="2"/>
  <c r="N764" i="2"/>
  <c r="M764" i="2"/>
  <c r="L764" i="2"/>
  <c r="K764" i="2"/>
  <c r="J764" i="2"/>
  <c r="I764" i="2"/>
  <c r="H764" i="2"/>
  <c r="G764" i="2"/>
  <c r="F764" i="2"/>
  <c r="E764" i="2"/>
  <c r="D764" i="2"/>
  <c r="C764" i="2"/>
  <c r="B764" i="2"/>
  <c r="A764" i="2"/>
  <c r="O763" i="2"/>
  <c r="N763" i="2"/>
  <c r="M763" i="2"/>
  <c r="L763" i="2"/>
  <c r="K763" i="2"/>
  <c r="J763" i="2"/>
  <c r="I763" i="2"/>
  <c r="H763" i="2"/>
  <c r="G763" i="2"/>
  <c r="F763" i="2"/>
  <c r="E763" i="2"/>
  <c r="D763" i="2"/>
  <c r="C763" i="2"/>
  <c r="B763" i="2"/>
  <c r="A763" i="2"/>
  <c r="O762" i="2"/>
  <c r="N762" i="2"/>
  <c r="M762" i="2"/>
  <c r="L762" i="2"/>
  <c r="K762" i="2"/>
  <c r="J762" i="2"/>
  <c r="I762" i="2"/>
  <c r="H762" i="2"/>
  <c r="G762" i="2"/>
  <c r="F762" i="2"/>
  <c r="E762" i="2"/>
  <c r="D762" i="2"/>
  <c r="C762" i="2"/>
  <c r="B762" i="2"/>
  <c r="A762" i="2"/>
  <c r="O761" i="2"/>
  <c r="N761" i="2"/>
  <c r="M761" i="2"/>
  <c r="L761" i="2"/>
  <c r="K761" i="2"/>
  <c r="J761" i="2"/>
  <c r="I761" i="2"/>
  <c r="H761" i="2"/>
  <c r="G761" i="2"/>
  <c r="F761" i="2"/>
  <c r="E761" i="2"/>
  <c r="D761" i="2"/>
  <c r="C761" i="2"/>
  <c r="B761" i="2"/>
  <c r="A761" i="2"/>
  <c r="O760" i="2"/>
  <c r="N760" i="2"/>
  <c r="M760" i="2"/>
  <c r="L760" i="2"/>
  <c r="K760" i="2"/>
  <c r="J760" i="2"/>
  <c r="I760" i="2"/>
  <c r="H760" i="2"/>
  <c r="G760" i="2"/>
  <c r="F760" i="2"/>
  <c r="E760" i="2"/>
  <c r="D760" i="2"/>
  <c r="C760" i="2"/>
  <c r="B760" i="2"/>
  <c r="A760" i="2"/>
  <c r="O759" i="2"/>
  <c r="N759" i="2"/>
  <c r="M759" i="2"/>
  <c r="L759" i="2"/>
  <c r="K759" i="2"/>
  <c r="J759" i="2"/>
  <c r="I759" i="2"/>
  <c r="H759" i="2"/>
  <c r="G759" i="2"/>
  <c r="F759" i="2"/>
  <c r="E759" i="2"/>
  <c r="D759" i="2"/>
  <c r="C759" i="2"/>
  <c r="B759" i="2"/>
  <c r="A759" i="2"/>
  <c r="O758" i="2"/>
  <c r="N758" i="2"/>
  <c r="M758" i="2"/>
  <c r="L758" i="2"/>
  <c r="K758" i="2"/>
  <c r="J758" i="2"/>
  <c r="I758" i="2"/>
  <c r="H758" i="2"/>
  <c r="G758" i="2"/>
  <c r="F758" i="2"/>
  <c r="E758" i="2"/>
  <c r="D758" i="2"/>
  <c r="C758" i="2"/>
  <c r="B758" i="2"/>
  <c r="A758" i="2"/>
  <c r="O757" i="2"/>
  <c r="N757" i="2"/>
  <c r="M757" i="2"/>
  <c r="L757" i="2"/>
  <c r="K757" i="2"/>
  <c r="J757" i="2"/>
  <c r="I757" i="2"/>
  <c r="H757" i="2"/>
  <c r="G757" i="2"/>
  <c r="F757" i="2"/>
  <c r="E757" i="2"/>
  <c r="D757" i="2"/>
  <c r="C757" i="2"/>
  <c r="B757" i="2"/>
  <c r="A757" i="2"/>
  <c r="O756" i="2"/>
  <c r="N756" i="2"/>
  <c r="M756" i="2"/>
  <c r="L756" i="2"/>
  <c r="K756" i="2"/>
  <c r="J756" i="2"/>
  <c r="I756" i="2"/>
  <c r="H756" i="2"/>
  <c r="G756" i="2"/>
  <c r="F756" i="2"/>
  <c r="E756" i="2"/>
  <c r="D756" i="2"/>
  <c r="C756" i="2"/>
  <c r="B756" i="2"/>
  <c r="A756" i="2"/>
  <c r="O755" i="2"/>
  <c r="N755" i="2"/>
  <c r="M755" i="2"/>
  <c r="L755" i="2"/>
  <c r="K755" i="2"/>
  <c r="J755" i="2"/>
  <c r="I755" i="2"/>
  <c r="H755" i="2"/>
  <c r="G755" i="2"/>
  <c r="F755" i="2"/>
  <c r="E755" i="2"/>
  <c r="D755" i="2"/>
  <c r="C755" i="2"/>
  <c r="B755" i="2"/>
  <c r="A755" i="2"/>
  <c r="O754" i="2"/>
  <c r="N754" i="2"/>
  <c r="M754" i="2"/>
  <c r="L754" i="2"/>
  <c r="K754" i="2"/>
  <c r="J754" i="2"/>
  <c r="I754" i="2"/>
  <c r="H754" i="2"/>
  <c r="G754" i="2"/>
  <c r="F754" i="2"/>
  <c r="E754" i="2"/>
  <c r="D754" i="2"/>
  <c r="C754" i="2"/>
  <c r="B754" i="2"/>
  <c r="A754" i="2"/>
  <c r="O753" i="2"/>
  <c r="N753" i="2"/>
  <c r="M753" i="2"/>
  <c r="L753" i="2"/>
  <c r="K753" i="2"/>
  <c r="J753" i="2"/>
  <c r="I753" i="2"/>
  <c r="H753" i="2"/>
  <c r="G753" i="2"/>
  <c r="F753" i="2"/>
  <c r="E753" i="2"/>
  <c r="D753" i="2"/>
  <c r="C753" i="2"/>
  <c r="B753" i="2"/>
  <c r="A753" i="2"/>
  <c r="O752" i="2"/>
  <c r="N752" i="2"/>
  <c r="M752" i="2"/>
  <c r="L752" i="2"/>
  <c r="K752" i="2"/>
  <c r="J752" i="2"/>
  <c r="I752" i="2"/>
  <c r="H752" i="2"/>
  <c r="G752" i="2"/>
  <c r="F752" i="2"/>
  <c r="E752" i="2"/>
  <c r="D752" i="2"/>
  <c r="C752" i="2"/>
  <c r="B752" i="2"/>
  <c r="A752" i="2"/>
  <c r="O751" i="2"/>
  <c r="N751" i="2"/>
  <c r="M751" i="2"/>
  <c r="L751" i="2"/>
  <c r="K751" i="2"/>
  <c r="J751" i="2"/>
  <c r="I751" i="2"/>
  <c r="H751" i="2"/>
  <c r="G751" i="2"/>
  <c r="F751" i="2"/>
  <c r="E751" i="2"/>
  <c r="D751" i="2"/>
  <c r="C751" i="2"/>
  <c r="B751" i="2"/>
  <c r="A751" i="2"/>
  <c r="O750" i="2"/>
  <c r="N750" i="2"/>
  <c r="M750" i="2"/>
  <c r="L750" i="2"/>
  <c r="K750" i="2"/>
  <c r="J750" i="2"/>
  <c r="I750" i="2"/>
  <c r="H750" i="2"/>
  <c r="G750" i="2"/>
  <c r="F750" i="2"/>
  <c r="E750" i="2"/>
  <c r="D750" i="2"/>
  <c r="C750" i="2"/>
  <c r="B750" i="2"/>
  <c r="A750" i="2"/>
  <c r="O749" i="2"/>
  <c r="N749" i="2"/>
  <c r="M749" i="2"/>
  <c r="L749" i="2"/>
  <c r="K749" i="2"/>
  <c r="J749" i="2"/>
  <c r="I749" i="2"/>
  <c r="H749" i="2"/>
  <c r="G749" i="2"/>
  <c r="F749" i="2"/>
  <c r="E749" i="2"/>
  <c r="D749" i="2"/>
  <c r="C749" i="2"/>
  <c r="B749" i="2"/>
  <c r="A749" i="2"/>
  <c r="O748" i="2"/>
  <c r="N748" i="2"/>
  <c r="M748" i="2"/>
  <c r="L748" i="2"/>
  <c r="K748" i="2"/>
  <c r="J748" i="2"/>
  <c r="I748" i="2"/>
  <c r="H748" i="2"/>
  <c r="G748" i="2"/>
  <c r="F748" i="2"/>
  <c r="E748" i="2"/>
  <c r="D748" i="2"/>
  <c r="C748" i="2"/>
  <c r="B748" i="2"/>
  <c r="A748" i="2"/>
  <c r="O747" i="2"/>
  <c r="N747" i="2"/>
  <c r="M747" i="2"/>
  <c r="L747" i="2"/>
  <c r="K747" i="2"/>
  <c r="J747" i="2"/>
  <c r="I747" i="2"/>
  <c r="H747" i="2"/>
  <c r="G747" i="2"/>
  <c r="F747" i="2"/>
  <c r="E747" i="2"/>
  <c r="D747" i="2"/>
  <c r="C747" i="2"/>
  <c r="B747" i="2"/>
  <c r="A747" i="2"/>
  <c r="O746" i="2"/>
  <c r="N746" i="2"/>
  <c r="M746" i="2"/>
  <c r="L746" i="2"/>
  <c r="K746" i="2"/>
  <c r="J746" i="2"/>
  <c r="I746" i="2"/>
  <c r="H746" i="2"/>
  <c r="G746" i="2"/>
  <c r="F746" i="2"/>
  <c r="E746" i="2"/>
  <c r="D746" i="2"/>
  <c r="C746" i="2"/>
  <c r="B746" i="2"/>
  <c r="A746" i="2"/>
  <c r="O745" i="2"/>
  <c r="N745" i="2"/>
  <c r="M745" i="2"/>
  <c r="L745" i="2"/>
  <c r="K745" i="2"/>
  <c r="J745" i="2"/>
  <c r="I745" i="2"/>
  <c r="H745" i="2"/>
  <c r="G745" i="2"/>
  <c r="F745" i="2"/>
  <c r="E745" i="2"/>
  <c r="D745" i="2"/>
  <c r="C745" i="2"/>
  <c r="B745" i="2"/>
  <c r="A745" i="2"/>
  <c r="O744" i="2"/>
  <c r="N744" i="2"/>
  <c r="M744" i="2"/>
  <c r="L744" i="2"/>
  <c r="K744" i="2"/>
  <c r="J744" i="2"/>
  <c r="I744" i="2"/>
  <c r="H744" i="2"/>
  <c r="G744" i="2"/>
  <c r="F744" i="2"/>
  <c r="E744" i="2"/>
  <c r="D744" i="2"/>
  <c r="C744" i="2"/>
  <c r="B744" i="2"/>
  <c r="A744" i="2"/>
  <c r="O743" i="2"/>
  <c r="N743" i="2"/>
  <c r="M743" i="2"/>
  <c r="L743" i="2"/>
  <c r="K743" i="2"/>
  <c r="J743" i="2"/>
  <c r="I743" i="2"/>
  <c r="H743" i="2"/>
  <c r="G743" i="2"/>
  <c r="F743" i="2"/>
  <c r="E743" i="2"/>
  <c r="D743" i="2"/>
  <c r="C743" i="2"/>
  <c r="B743" i="2"/>
  <c r="A743" i="2"/>
  <c r="O742" i="2"/>
  <c r="N742" i="2"/>
  <c r="M742" i="2"/>
  <c r="L742" i="2"/>
  <c r="K742" i="2"/>
  <c r="J742" i="2"/>
  <c r="I742" i="2"/>
  <c r="H742" i="2"/>
  <c r="G742" i="2"/>
  <c r="F742" i="2"/>
  <c r="E742" i="2"/>
  <c r="D742" i="2"/>
  <c r="C742" i="2"/>
  <c r="B742" i="2"/>
  <c r="A742" i="2"/>
  <c r="O741" i="2"/>
  <c r="N741" i="2"/>
  <c r="M741" i="2"/>
  <c r="L741" i="2"/>
  <c r="K741" i="2"/>
  <c r="J741" i="2"/>
  <c r="I741" i="2"/>
  <c r="H741" i="2"/>
  <c r="G741" i="2"/>
  <c r="F741" i="2"/>
  <c r="E741" i="2"/>
  <c r="D741" i="2"/>
  <c r="C741" i="2"/>
  <c r="B741" i="2"/>
  <c r="A741" i="2"/>
  <c r="O740" i="2"/>
  <c r="N740" i="2"/>
  <c r="M740" i="2"/>
  <c r="L740" i="2"/>
  <c r="K740" i="2"/>
  <c r="J740" i="2"/>
  <c r="I740" i="2"/>
  <c r="H740" i="2"/>
  <c r="G740" i="2"/>
  <c r="F740" i="2"/>
  <c r="E740" i="2"/>
  <c r="D740" i="2"/>
  <c r="C740" i="2"/>
  <c r="B740" i="2"/>
  <c r="A740" i="2"/>
  <c r="O739" i="2"/>
  <c r="N739" i="2"/>
  <c r="M739" i="2"/>
  <c r="L739" i="2"/>
  <c r="K739" i="2"/>
  <c r="J739" i="2"/>
  <c r="I739" i="2"/>
  <c r="H739" i="2"/>
  <c r="G739" i="2"/>
  <c r="F739" i="2"/>
  <c r="E739" i="2"/>
  <c r="D739" i="2"/>
  <c r="C739" i="2"/>
  <c r="B739" i="2"/>
  <c r="A739" i="2"/>
  <c r="O738" i="2"/>
  <c r="N738" i="2"/>
  <c r="M738" i="2"/>
  <c r="L738" i="2"/>
  <c r="K738" i="2"/>
  <c r="J738" i="2"/>
  <c r="I738" i="2"/>
  <c r="H738" i="2"/>
  <c r="G738" i="2"/>
  <c r="F738" i="2"/>
  <c r="E738" i="2"/>
  <c r="D738" i="2"/>
  <c r="C738" i="2"/>
  <c r="B738" i="2"/>
  <c r="A738" i="2"/>
  <c r="O737" i="2"/>
  <c r="N737" i="2"/>
  <c r="M737" i="2"/>
  <c r="L737" i="2"/>
  <c r="K737" i="2"/>
  <c r="J737" i="2"/>
  <c r="I737" i="2"/>
  <c r="H737" i="2"/>
  <c r="G737" i="2"/>
  <c r="F737" i="2"/>
  <c r="E737" i="2"/>
  <c r="D737" i="2"/>
  <c r="C737" i="2"/>
  <c r="B737" i="2"/>
  <c r="A737" i="2"/>
  <c r="O736" i="2"/>
  <c r="N736" i="2"/>
  <c r="M736" i="2"/>
  <c r="L736" i="2"/>
  <c r="K736" i="2"/>
  <c r="J736" i="2"/>
  <c r="I736" i="2"/>
  <c r="H736" i="2"/>
  <c r="G736" i="2"/>
  <c r="F736" i="2"/>
  <c r="E736" i="2"/>
  <c r="D736" i="2"/>
  <c r="C736" i="2"/>
  <c r="B736" i="2"/>
  <c r="A736" i="2"/>
  <c r="O735" i="2"/>
  <c r="N735" i="2"/>
  <c r="M735" i="2"/>
  <c r="L735" i="2"/>
  <c r="K735" i="2"/>
  <c r="J735" i="2"/>
  <c r="I735" i="2"/>
  <c r="H735" i="2"/>
  <c r="G735" i="2"/>
  <c r="F735" i="2"/>
  <c r="E735" i="2"/>
  <c r="D735" i="2"/>
  <c r="C735" i="2"/>
  <c r="B735" i="2"/>
  <c r="A735" i="2"/>
  <c r="O734" i="2"/>
  <c r="N734" i="2"/>
  <c r="M734" i="2"/>
  <c r="L734" i="2"/>
  <c r="K734" i="2"/>
  <c r="J734" i="2"/>
  <c r="I734" i="2"/>
  <c r="H734" i="2"/>
  <c r="G734" i="2"/>
  <c r="F734" i="2"/>
  <c r="E734" i="2"/>
  <c r="D734" i="2"/>
  <c r="C734" i="2"/>
  <c r="B734" i="2"/>
  <c r="A734" i="2"/>
  <c r="O733" i="2"/>
  <c r="N733" i="2"/>
  <c r="M733" i="2"/>
  <c r="L733" i="2"/>
  <c r="K733" i="2"/>
  <c r="J733" i="2"/>
  <c r="I733" i="2"/>
  <c r="H733" i="2"/>
  <c r="G733" i="2"/>
  <c r="F733" i="2"/>
  <c r="E733" i="2"/>
  <c r="D733" i="2"/>
  <c r="C733" i="2"/>
  <c r="B733" i="2"/>
  <c r="A733" i="2"/>
  <c r="O732" i="2"/>
  <c r="N732" i="2"/>
  <c r="M732" i="2"/>
  <c r="L732" i="2"/>
  <c r="K732" i="2"/>
  <c r="J732" i="2"/>
  <c r="I732" i="2"/>
  <c r="H732" i="2"/>
  <c r="G732" i="2"/>
  <c r="F732" i="2"/>
  <c r="E732" i="2"/>
  <c r="D732" i="2"/>
  <c r="C732" i="2"/>
  <c r="B732" i="2"/>
  <c r="A732" i="2"/>
  <c r="O731" i="2"/>
  <c r="N731" i="2"/>
  <c r="M731" i="2"/>
  <c r="L731" i="2"/>
  <c r="K731" i="2"/>
  <c r="J731" i="2"/>
  <c r="I731" i="2"/>
  <c r="H731" i="2"/>
  <c r="G731" i="2"/>
  <c r="F731" i="2"/>
  <c r="E731" i="2"/>
  <c r="D731" i="2"/>
  <c r="C731" i="2"/>
  <c r="B731" i="2"/>
  <c r="A731" i="2"/>
  <c r="O730" i="2"/>
  <c r="N730" i="2"/>
  <c r="M730" i="2"/>
  <c r="L730" i="2"/>
  <c r="K730" i="2"/>
  <c r="J730" i="2"/>
  <c r="I730" i="2"/>
  <c r="H730" i="2"/>
  <c r="G730" i="2"/>
  <c r="F730" i="2"/>
  <c r="E730" i="2"/>
  <c r="D730" i="2"/>
  <c r="C730" i="2"/>
  <c r="B730" i="2"/>
  <c r="A730" i="2"/>
  <c r="O729" i="2"/>
  <c r="N729" i="2"/>
  <c r="M729" i="2"/>
  <c r="L729" i="2"/>
  <c r="K729" i="2"/>
  <c r="J729" i="2"/>
  <c r="I729" i="2"/>
  <c r="H729" i="2"/>
  <c r="G729" i="2"/>
  <c r="F729" i="2"/>
  <c r="E729" i="2"/>
  <c r="D729" i="2"/>
  <c r="C729" i="2"/>
  <c r="B729" i="2"/>
  <c r="A729" i="2"/>
  <c r="O728" i="2"/>
  <c r="N728" i="2"/>
  <c r="M728" i="2"/>
  <c r="L728" i="2"/>
  <c r="K728" i="2"/>
  <c r="J728" i="2"/>
  <c r="I728" i="2"/>
  <c r="H728" i="2"/>
  <c r="G728" i="2"/>
  <c r="F728" i="2"/>
  <c r="E728" i="2"/>
  <c r="D728" i="2"/>
  <c r="C728" i="2"/>
  <c r="B728" i="2"/>
  <c r="A728" i="2"/>
  <c r="O727" i="2"/>
  <c r="N727" i="2"/>
  <c r="M727" i="2"/>
  <c r="L727" i="2"/>
  <c r="K727" i="2"/>
  <c r="J727" i="2"/>
  <c r="I727" i="2"/>
  <c r="H727" i="2"/>
  <c r="G727" i="2"/>
  <c r="F727" i="2"/>
  <c r="E727" i="2"/>
  <c r="D727" i="2"/>
  <c r="C727" i="2"/>
  <c r="B727" i="2"/>
  <c r="A727" i="2"/>
  <c r="O726" i="2"/>
  <c r="N726" i="2"/>
  <c r="M726" i="2"/>
  <c r="L726" i="2"/>
  <c r="K726" i="2"/>
  <c r="J726" i="2"/>
  <c r="I726" i="2"/>
  <c r="H726" i="2"/>
  <c r="G726" i="2"/>
  <c r="F726" i="2"/>
  <c r="E726" i="2"/>
  <c r="D726" i="2"/>
  <c r="C726" i="2"/>
  <c r="B726" i="2"/>
  <c r="A726" i="2"/>
  <c r="O725" i="2"/>
  <c r="N725" i="2"/>
  <c r="M725" i="2"/>
  <c r="L725" i="2"/>
  <c r="K725" i="2"/>
  <c r="J725" i="2"/>
  <c r="I725" i="2"/>
  <c r="H725" i="2"/>
  <c r="G725" i="2"/>
  <c r="F725" i="2"/>
  <c r="E725" i="2"/>
  <c r="D725" i="2"/>
  <c r="C725" i="2"/>
  <c r="B725" i="2"/>
  <c r="A725" i="2"/>
  <c r="O724" i="2"/>
  <c r="N724" i="2"/>
  <c r="M724" i="2"/>
  <c r="L724" i="2"/>
  <c r="K724" i="2"/>
  <c r="J724" i="2"/>
  <c r="I724" i="2"/>
  <c r="H724" i="2"/>
  <c r="G724" i="2"/>
  <c r="F724" i="2"/>
  <c r="E724" i="2"/>
  <c r="D724" i="2"/>
  <c r="C724" i="2"/>
  <c r="B724" i="2"/>
  <c r="A724" i="2"/>
  <c r="O723" i="2"/>
  <c r="N723" i="2"/>
  <c r="M723" i="2"/>
  <c r="L723" i="2"/>
  <c r="K723" i="2"/>
  <c r="J723" i="2"/>
  <c r="I723" i="2"/>
  <c r="H723" i="2"/>
  <c r="G723" i="2"/>
  <c r="F723" i="2"/>
  <c r="E723" i="2"/>
  <c r="D723" i="2"/>
  <c r="C723" i="2"/>
  <c r="B723" i="2"/>
  <c r="A723" i="2"/>
  <c r="O722" i="2"/>
  <c r="N722" i="2"/>
  <c r="M722" i="2"/>
  <c r="L722" i="2"/>
  <c r="K722" i="2"/>
  <c r="J722" i="2"/>
  <c r="I722" i="2"/>
  <c r="H722" i="2"/>
  <c r="G722" i="2"/>
  <c r="F722" i="2"/>
  <c r="E722" i="2"/>
  <c r="D722" i="2"/>
  <c r="C722" i="2"/>
  <c r="B722" i="2"/>
  <c r="A722" i="2"/>
  <c r="O721" i="2"/>
  <c r="N721" i="2"/>
  <c r="M721" i="2"/>
  <c r="L721" i="2"/>
  <c r="K721" i="2"/>
  <c r="J721" i="2"/>
  <c r="I721" i="2"/>
  <c r="H721" i="2"/>
  <c r="G721" i="2"/>
  <c r="F721" i="2"/>
  <c r="E721" i="2"/>
  <c r="D721" i="2"/>
  <c r="C721" i="2"/>
  <c r="B721" i="2"/>
  <c r="A721" i="2"/>
  <c r="O720" i="2"/>
  <c r="N720" i="2"/>
  <c r="M720" i="2"/>
  <c r="L720" i="2"/>
  <c r="K720" i="2"/>
  <c r="J720" i="2"/>
  <c r="I720" i="2"/>
  <c r="H720" i="2"/>
  <c r="G720" i="2"/>
  <c r="F720" i="2"/>
  <c r="E720" i="2"/>
  <c r="D720" i="2"/>
  <c r="C720" i="2"/>
  <c r="B720" i="2"/>
  <c r="A720" i="2"/>
  <c r="O719" i="2"/>
  <c r="N719" i="2"/>
  <c r="M719" i="2"/>
  <c r="L719" i="2"/>
  <c r="K719" i="2"/>
  <c r="J719" i="2"/>
  <c r="I719" i="2"/>
  <c r="H719" i="2"/>
  <c r="G719" i="2"/>
  <c r="F719" i="2"/>
  <c r="E719" i="2"/>
  <c r="D719" i="2"/>
  <c r="C719" i="2"/>
  <c r="B719" i="2"/>
  <c r="A719" i="2"/>
  <c r="O718" i="2"/>
  <c r="N718" i="2"/>
  <c r="M718" i="2"/>
  <c r="L718" i="2"/>
  <c r="K718" i="2"/>
  <c r="J718" i="2"/>
  <c r="I718" i="2"/>
  <c r="H718" i="2"/>
  <c r="G718" i="2"/>
  <c r="F718" i="2"/>
  <c r="E718" i="2"/>
  <c r="D718" i="2"/>
  <c r="C718" i="2"/>
  <c r="B718" i="2"/>
  <c r="A718" i="2"/>
  <c r="O717" i="2"/>
  <c r="N717" i="2"/>
  <c r="M717" i="2"/>
  <c r="L717" i="2"/>
  <c r="K717" i="2"/>
  <c r="J717" i="2"/>
  <c r="I717" i="2"/>
  <c r="H717" i="2"/>
  <c r="G717" i="2"/>
  <c r="F717" i="2"/>
  <c r="E717" i="2"/>
  <c r="D717" i="2"/>
  <c r="C717" i="2"/>
  <c r="B717" i="2"/>
  <c r="A717" i="2"/>
  <c r="O716" i="2"/>
  <c r="N716" i="2"/>
  <c r="M716" i="2"/>
  <c r="L716" i="2"/>
  <c r="K716" i="2"/>
  <c r="J716" i="2"/>
  <c r="I716" i="2"/>
  <c r="H716" i="2"/>
  <c r="G716" i="2"/>
  <c r="F716" i="2"/>
  <c r="E716" i="2"/>
  <c r="D716" i="2"/>
  <c r="C716" i="2"/>
  <c r="B716" i="2"/>
  <c r="A716" i="2"/>
  <c r="O715" i="2"/>
  <c r="N715" i="2"/>
  <c r="M715" i="2"/>
  <c r="L715" i="2"/>
  <c r="K715" i="2"/>
  <c r="J715" i="2"/>
  <c r="I715" i="2"/>
  <c r="H715" i="2"/>
  <c r="G715" i="2"/>
  <c r="F715" i="2"/>
  <c r="E715" i="2"/>
  <c r="D715" i="2"/>
  <c r="C715" i="2"/>
  <c r="B715" i="2"/>
  <c r="A715" i="2"/>
  <c r="O714" i="2"/>
  <c r="N714" i="2"/>
  <c r="M714" i="2"/>
  <c r="L714" i="2"/>
  <c r="K714" i="2"/>
  <c r="J714" i="2"/>
  <c r="I714" i="2"/>
  <c r="H714" i="2"/>
  <c r="G714" i="2"/>
  <c r="F714" i="2"/>
  <c r="E714" i="2"/>
  <c r="D714" i="2"/>
  <c r="C714" i="2"/>
  <c r="B714" i="2"/>
  <c r="A714" i="2"/>
  <c r="O713" i="2"/>
  <c r="N713" i="2"/>
  <c r="M713" i="2"/>
  <c r="L713" i="2"/>
  <c r="K713" i="2"/>
  <c r="J713" i="2"/>
  <c r="I713" i="2"/>
  <c r="H713" i="2"/>
  <c r="G713" i="2"/>
  <c r="F713" i="2"/>
  <c r="E713" i="2"/>
  <c r="D713" i="2"/>
  <c r="C713" i="2"/>
  <c r="B713" i="2"/>
  <c r="A713" i="2"/>
  <c r="O712" i="2"/>
  <c r="N712" i="2"/>
  <c r="M712" i="2"/>
  <c r="L712" i="2"/>
  <c r="K712" i="2"/>
  <c r="J712" i="2"/>
  <c r="I712" i="2"/>
  <c r="H712" i="2"/>
  <c r="G712" i="2"/>
  <c r="F712" i="2"/>
  <c r="E712" i="2"/>
  <c r="D712" i="2"/>
  <c r="C712" i="2"/>
  <c r="B712" i="2"/>
  <c r="A712" i="2"/>
  <c r="O711" i="2"/>
  <c r="N711" i="2"/>
  <c r="M711" i="2"/>
  <c r="L711" i="2"/>
  <c r="K711" i="2"/>
  <c r="J711" i="2"/>
  <c r="I711" i="2"/>
  <c r="H711" i="2"/>
  <c r="G711" i="2"/>
  <c r="F711" i="2"/>
  <c r="E711" i="2"/>
  <c r="D711" i="2"/>
  <c r="C711" i="2"/>
  <c r="B711" i="2"/>
  <c r="A711" i="2"/>
  <c r="O710" i="2"/>
  <c r="N710" i="2"/>
  <c r="M710" i="2"/>
  <c r="L710" i="2"/>
  <c r="K710" i="2"/>
  <c r="J710" i="2"/>
  <c r="I710" i="2"/>
  <c r="H710" i="2"/>
  <c r="G710" i="2"/>
  <c r="F710" i="2"/>
  <c r="E710" i="2"/>
  <c r="D710" i="2"/>
  <c r="C710" i="2"/>
  <c r="B710" i="2"/>
  <c r="A710" i="2"/>
  <c r="O709" i="2"/>
  <c r="N709" i="2"/>
  <c r="M709" i="2"/>
  <c r="L709" i="2"/>
  <c r="K709" i="2"/>
  <c r="J709" i="2"/>
  <c r="I709" i="2"/>
  <c r="H709" i="2"/>
  <c r="G709" i="2"/>
  <c r="F709" i="2"/>
  <c r="E709" i="2"/>
  <c r="D709" i="2"/>
  <c r="C709" i="2"/>
  <c r="B709" i="2"/>
  <c r="A709" i="2"/>
  <c r="O708" i="2"/>
  <c r="N708" i="2"/>
  <c r="M708" i="2"/>
  <c r="L708" i="2"/>
  <c r="K708" i="2"/>
  <c r="J708" i="2"/>
  <c r="I708" i="2"/>
  <c r="H708" i="2"/>
  <c r="G708" i="2"/>
  <c r="F708" i="2"/>
  <c r="E708" i="2"/>
  <c r="D708" i="2"/>
  <c r="C708" i="2"/>
  <c r="B708" i="2"/>
  <c r="A708" i="2"/>
  <c r="O707" i="2"/>
  <c r="N707" i="2"/>
  <c r="M707" i="2"/>
  <c r="L707" i="2"/>
  <c r="K707" i="2"/>
  <c r="J707" i="2"/>
  <c r="I707" i="2"/>
  <c r="H707" i="2"/>
  <c r="G707" i="2"/>
  <c r="F707" i="2"/>
  <c r="E707" i="2"/>
  <c r="D707" i="2"/>
  <c r="C707" i="2"/>
  <c r="B707" i="2"/>
  <c r="A707" i="2"/>
  <c r="O706" i="2"/>
  <c r="N706" i="2"/>
  <c r="M706" i="2"/>
  <c r="L706" i="2"/>
  <c r="K706" i="2"/>
  <c r="J706" i="2"/>
  <c r="I706" i="2"/>
  <c r="H706" i="2"/>
  <c r="G706" i="2"/>
  <c r="F706" i="2"/>
  <c r="E706" i="2"/>
  <c r="D706" i="2"/>
  <c r="C706" i="2"/>
  <c r="B706" i="2"/>
  <c r="A706" i="2"/>
  <c r="O705" i="2"/>
  <c r="N705" i="2"/>
  <c r="M705" i="2"/>
  <c r="L705" i="2"/>
  <c r="K705" i="2"/>
  <c r="J705" i="2"/>
  <c r="I705" i="2"/>
  <c r="H705" i="2"/>
  <c r="G705" i="2"/>
  <c r="F705" i="2"/>
  <c r="E705" i="2"/>
  <c r="D705" i="2"/>
  <c r="C705" i="2"/>
  <c r="B705" i="2"/>
  <c r="A705" i="2"/>
  <c r="O704" i="2"/>
  <c r="N704" i="2"/>
  <c r="M704" i="2"/>
  <c r="L704" i="2"/>
  <c r="K704" i="2"/>
  <c r="J704" i="2"/>
  <c r="I704" i="2"/>
  <c r="H704" i="2"/>
  <c r="G704" i="2"/>
  <c r="F704" i="2"/>
  <c r="E704" i="2"/>
  <c r="D704" i="2"/>
  <c r="C704" i="2"/>
  <c r="B704" i="2"/>
  <c r="A704" i="2"/>
  <c r="O703" i="2"/>
  <c r="N703" i="2"/>
  <c r="M703" i="2"/>
  <c r="L703" i="2"/>
  <c r="K703" i="2"/>
  <c r="J703" i="2"/>
  <c r="I703" i="2"/>
  <c r="H703" i="2"/>
  <c r="G703" i="2"/>
  <c r="F703" i="2"/>
  <c r="E703" i="2"/>
  <c r="D703" i="2"/>
  <c r="C703" i="2"/>
  <c r="B703" i="2"/>
  <c r="A703" i="2"/>
  <c r="O702" i="2"/>
  <c r="N702" i="2"/>
  <c r="M702" i="2"/>
  <c r="L702" i="2"/>
  <c r="K702" i="2"/>
  <c r="J702" i="2"/>
  <c r="I702" i="2"/>
  <c r="H702" i="2"/>
  <c r="G702" i="2"/>
  <c r="F702" i="2"/>
  <c r="E702" i="2"/>
  <c r="D702" i="2"/>
  <c r="C702" i="2"/>
  <c r="B702" i="2"/>
  <c r="A702" i="2"/>
  <c r="O701" i="2"/>
  <c r="N701" i="2"/>
  <c r="M701" i="2"/>
  <c r="L701" i="2"/>
  <c r="K701" i="2"/>
  <c r="J701" i="2"/>
  <c r="I701" i="2"/>
  <c r="H701" i="2"/>
  <c r="G701" i="2"/>
  <c r="F701" i="2"/>
  <c r="E701" i="2"/>
  <c r="D701" i="2"/>
  <c r="C701" i="2"/>
  <c r="B701" i="2"/>
  <c r="A701" i="2"/>
  <c r="O700" i="2"/>
  <c r="N700" i="2"/>
  <c r="M700" i="2"/>
  <c r="L700" i="2"/>
  <c r="K700" i="2"/>
  <c r="J700" i="2"/>
  <c r="I700" i="2"/>
  <c r="H700" i="2"/>
  <c r="G700" i="2"/>
  <c r="F700" i="2"/>
  <c r="E700" i="2"/>
  <c r="D700" i="2"/>
  <c r="C700" i="2"/>
  <c r="B700" i="2"/>
  <c r="A700" i="2"/>
  <c r="O699" i="2"/>
  <c r="N699" i="2"/>
  <c r="M699" i="2"/>
  <c r="L699" i="2"/>
  <c r="K699" i="2"/>
  <c r="J699" i="2"/>
  <c r="I699" i="2"/>
  <c r="H699" i="2"/>
  <c r="G699" i="2"/>
  <c r="F699" i="2"/>
  <c r="E699" i="2"/>
  <c r="D699" i="2"/>
  <c r="C699" i="2"/>
  <c r="B699" i="2"/>
  <c r="A699" i="2"/>
  <c r="O698" i="2"/>
  <c r="N698" i="2"/>
  <c r="M698" i="2"/>
  <c r="L698" i="2"/>
  <c r="K698" i="2"/>
  <c r="J698" i="2"/>
  <c r="I698" i="2"/>
  <c r="H698" i="2"/>
  <c r="G698" i="2"/>
  <c r="F698" i="2"/>
  <c r="E698" i="2"/>
  <c r="D698" i="2"/>
  <c r="C698" i="2"/>
  <c r="B698" i="2"/>
  <c r="A698" i="2"/>
  <c r="O697" i="2"/>
  <c r="N697" i="2"/>
  <c r="M697" i="2"/>
  <c r="L697" i="2"/>
  <c r="K697" i="2"/>
  <c r="J697" i="2"/>
  <c r="I697" i="2"/>
  <c r="H697" i="2"/>
  <c r="G697" i="2"/>
  <c r="F697" i="2"/>
  <c r="E697" i="2"/>
  <c r="D697" i="2"/>
  <c r="C697" i="2"/>
  <c r="B697" i="2"/>
  <c r="A697" i="2"/>
  <c r="O696" i="2"/>
  <c r="N696" i="2"/>
  <c r="M696" i="2"/>
  <c r="L696" i="2"/>
  <c r="K696" i="2"/>
  <c r="J696" i="2"/>
  <c r="I696" i="2"/>
  <c r="H696" i="2"/>
  <c r="G696" i="2"/>
  <c r="F696" i="2"/>
  <c r="E696" i="2"/>
  <c r="D696" i="2"/>
  <c r="C696" i="2"/>
  <c r="B696" i="2"/>
  <c r="A696" i="2"/>
  <c r="O695" i="2"/>
  <c r="N695" i="2"/>
  <c r="M695" i="2"/>
  <c r="L695" i="2"/>
  <c r="K695" i="2"/>
  <c r="J695" i="2"/>
  <c r="I695" i="2"/>
  <c r="H695" i="2"/>
  <c r="G695" i="2"/>
  <c r="F695" i="2"/>
  <c r="E695" i="2"/>
  <c r="D695" i="2"/>
  <c r="C695" i="2"/>
  <c r="B695" i="2"/>
  <c r="A695" i="2"/>
  <c r="O694" i="2"/>
  <c r="N694" i="2"/>
  <c r="M694" i="2"/>
  <c r="L694" i="2"/>
  <c r="K694" i="2"/>
  <c r="J694" i="2"/>
  <c r="I694" i="2"/>
  <c r="H694" i="2"/>
  <c r="G694" i="2"/>
  <c r="F694" i="2"/>
  <c r="E694" i="2"/>
  <c r="D694" i="2"/>
  <c r="C694" i="2"/>
  <c r="B694" i="2"/>
  <c r="A694" i="2"/>
  <c r="O693" i="2"/>
  <c r="N693" i="2"/>
  <c r="M693" i="2"/>
  <c r="L693" i="2"/>
  <c r="K693" i="2"/>
  <c r="J693" i="2"/>
  <c r="I693" i="2"/>
  <c r="H693" i="2"/>
  <c r="G693" i="2"/>
  <c r="F693" i="2"/>
  <c r="E693" i="2"/>
  <c r="D693" i="2"/>
  <c r="C693" i="2"/>
  <c r="B693" i="2"/>
  <c r="A693" i="2"/>
  <c r="O692" i="2"/>
  <c r="N692" i="2"/>
  <c r="M692" i="2"/>
  <c r="L692" i="2"/>
  <c r="K692" i="2"/>
  <c r="J692" i="2"/>
  <c r="I692" i="2"/>
  <c r="H692" i="2"/>
  <c r="G692" i="2"/>
  <c r="F692" i="2"/>
  <c r="E692" i="2"/>
  <c r="D692" i="2"/>
  <c r="C692" i="2"/>
  <c r="B692" i="2"/>
  <c r="A692" i="2"/>
  <c r="O691" i="2"/>
  <c r="N691" i="2"/>
  <c r="M691" i="2"/>
  <c r="L691" i="2"/>
  <c r="K691" i="2"/>
  <c r="J691" i="2"/>
  <c r="I691" i="2"/>
  <c r="H691" i="2"/>
  <c r="G691" i="2"/>
  <c r="F691" i="2"/>
  <c r="E691" i="2"/>
  <c r="D691" i="2"/>
  <c r="C691" i="2"/>
  <c r="B691" i="2"/>
  <c r="A691" i="2"/>
  <c r="O690" i="2"/>
  <c r="N690" i="2"/>
  <c r="M690" i="2"/>
  <c r="L690" i="2"/>
  <c r="K690" i="2"/>
  <c r="J690" i="2"/>
  <c r="I690" i="2"/>
  <c r="H690" i="2"/>
  <c r="G690" i="2"/>
  <c r="F690" i="2"/>
  <c r="E690" i="2"/>
  <c r="D690" i="2"/>
  <c r="C690" i="2"/>
  <c r="B690" i="2"/>
  <c r="A690" i="2"/>
  <c r="O689" i="2"/>
  <c r="N689" i="2"/>
  <c r="M689" i="2"/>
  <c r="L689" i="2"/>
  <c r="K689" i="2"/>
  <c r="J689" i="2"/>
  <c r="I689" i="2"/>
  <c r="H689" i="2"/>
  <c r="G689" i="2"/>
  <c r="F689" i="2"/>
  <c r="E689" i="2"/>
  <c r="D689" i="2"/>
  <c r="C689" i="2"/>
  <c r="B689" i="2"/>
  <c r="A689" i="2"/>
  <c r="O688" i="2"/>
  <c r="N688" i="2"/>
  <c r="M688" i="2"/>
  <c r="L688" i="2"/>
  <c r="K688" i="2"/>
  <c r="J688" i="2"/>
  <c r="I688" i="2"/>
  <c r="H688" i="2"/>
  <c r="G688" i="2"/>
  <c r="F688" i="2"/>
  <c r="E688" i="2"/>
  <c r="D688" i="2"/>
  <c r="C688" i="2"/>
  <c r="B688" i="2"/>
  <c r="A688" i="2"/>
  <c r="O687" i="2"/>
  <c r="N687" i="2"/>
  <c r="M687" i="2"/>
  <c r="L687" i="2"/>
  <c r="K687" i="2"/>
  <c r="J687" i="2"/>
  <c r="I687" i="2"/>
  <c r="H687" i="2"/>
  <c r="G687" i="2"/>
  <c r="F687" i="2"/>
  <c r="E687" i="2"/>
  <c r="D687" i="2"/>
  <c r="C687" i="2"/>
  <c r="B687" i="2"/>
  <c r="A687" i="2"/>
  <c r="O686" i="2"/>
  <c r="N686" i="2"/>
  <c r="M686" i="2"/>
  <c r="L686" i="2"/>
  <c r="K686" i="2"/>
  <c r="J686" i="2"/>
  <c r="I686" i="2"/>
  <c r="H686" i="2"/>
  <c r="G686" i="2"/>
  <c r="F686" i="2"/>
  <c r="E686" i="2"/>
  <c r="D686" i="2"/>
  <c r="C686" i="2"/>
  <c r="B686" i="2"/>
  <c r="A686" i="2"/>
  <c r="O685" i="2"/>
  <c r="N685" i="2"/>
  <c r="M685" i="2"/>
  <c r="L685" i="2"/>
  <c r="K685" i="2"/>
  <c r="J685" i="2"/>
  <c r="I685" i="2"/>
  <c r="H685" i="2"/>
  <c r="G685" i="2"/>
  <c r="F685" i="2"/>
  <c r="E685" i="2"/>
  <c r="D685" i="2"/>
  <c r="C685" i="2"/>
  <c r="B685" i="2"/>
  <c r="A685" i="2"/>
  <c r="O684" i="2"/>
  <c r="N684" i="2"/>
  <c r="M684" i="2"/>
  <c r="L684" i="2"/>
  <c r="K684" i="2"/>
  <c r="J684" i="2"/>
  <c r="I684" i="2"/>
  <c r="H684" i="2"/>
  <c r="G684" i="2"/>
  <c r="F684" i="2"/>
  <c r="E684" i="2"/>
  <c r="D684" i="2"/>
  <c r="C684" i="2"/>
  <c r="B684" i="2"/>
  <c r="A684" i="2"/>
  <c r="O683" i="2"/>
  <c r="N683" i="2"/>
  <c r="M683" i="2"/>
  <c r="L683" i="2"/>
  <c r="K683" i="2"/>
  <c r="J683" i="2"/>
  <c r="I683" i="2"/>
  <c r="H683" i="2"/>
  <c r="G683" i="2"/>
  <c r="F683" i="2"/>
  <c r="E683" i="2"/>
  <c r="D683" i="2"/>
  <c r="C683" i="2"/>
  <c r="B683" i="2"/>
  <c r="A683" i="2"/>
  <c r="O682" i="2"/>
  <c r="N682" i="2"/>
  <c r="M682" i="2"/>
  <c r="L682" i="2"/>
  <c r="K682" i="2"/>
  <c r="J682" i="2"/>
  <c r="I682" i="2"/>
  <c r="H682" i="2"/>
  <c r="G682" i="2"/>
  <c r="F682" i="2"/>
  <c r="E682" i="2"/>
  <c r="D682" i="2"/>
  <c r="C682" i="2"/>
  <c r="B682" i="2"/>
  <c r="A682" i="2"/>
  <c r="O681" i="2"/>
  <c r="N681" i="2"/>
  <c r="M681" i="2"/>
  <c r="L681" i="2"/>
  <c r="K681" i="2"/>
  <c r="J681" i="2"/>
  <c r="I681" i="2"/>
  <c r="H681" i="2"/>
  <c r="G681" i="2"/>
  <c r="F681" i="2"/>
  <c r="E681" i="2"/>
  <c r="D681" i="2"/>
  <c r="C681" i="2"/>
  <c r="B681" i="2"/>
  <c r="A681" i="2"/>
  <c r="O680" i="2"/>
  <c r="N680" i="2"/>
  <c r="M680" i="2"/>
  <c r="L680" i="2"/>
  <c r="K680" i="2"/>
  <c r="J680" i="2"/>
  <c r="I680" i="2"/>
  <c r="H680" i="2"/>
  <c r="G680" i="2"/>
  <c r="F680" i="2"/>
  <c r="E680" i="2"/>
  <c r="D680" i="2"/>
  <c r="C680" i="2"/>
  <c r="B680" i="2"/>
  <c r="A680" i="2"/>
  <c r="O679" i="2"/>
  <c r="N679" i="2"/>
  <c r="M679" i="2"/>
  <c r="L679" i="2"/>
  <c r="K679" i="2"/>
  <c r="J679" i="2"/>
  <c r="I679" i="2"/>
  <c r="H679" i="2"/>
  <c r="G679" i="2"/>
  <c r="F679" i="2"/>
  <c r="E679" i="2"/>
  <c r="D679" i="2"/>
  <c r="C679" i="2"/>
  <c r="B679" i="2"/>
  <c r="A679" i="2"/>
  <c r="O678" i="2"/>
  <c r="N678" i="2"/>
  <c r="M678" i="2"/>
  <c r="L678" i="2"/>
  <c r="K678" i="2"/>
  <c r="J678" i="2"/>
  <c r="I678" i="2"/>
  <c r="H678" i="2"/>
  <c r="G678" i="2"/>
  <c r="F678" i="2"/>
  <c r="E678" i="2"/>
  <c r="D678" i="2"/>
  <c r="C678" i="2"/>
  <c r="B678" i="2"/>
  <c r="A678" i="2"/>
  <c r="O677" i="2"/>
  <c r="N677" i="2"/>
  <c r="M677" i="2"/>
  <c r="L677" i="2"/>
  <c r="K677" i="2"/>
  <c r="J677" i="2"/>
  <c r="I677" i="2"/>
  <c r="H677" i="2"/>
  <c r="G677" i="2"/>
  <c r="F677" i="2"/>
  <c r="E677" i="2"/>
  <c r="D677" i="2"/>
  <c r="C677" i="2"/>
  <c r="B677" i="2"/>
  <c r="A677" i="2"/>
  <c r="O676" i="2"/>
  <c r="N676" i="2"/>
  <c r="M676" i="2"/>
  <c r="L676" i="2"/>
  <c r="K676" i="2"/>
  <c r="J676" i="2"/>
  <c r="I676" i="2"/>
  <c r="H676" i="2"/>
  <c r="G676" i="2"/>
  <c r="F676" i="2"/>
  <c r="E676" i="2"/>
  <c r="D676" i="2"/>
  <c r="C676" i="2"/>
  <c r="B676" i="2"/>
  <c r="A676" i="2"/>
  <c r="O675" i="2"/>
  <c r="N675" i="2"/>
  <c r="M675" i="2"/>
  <c r="L675" i="2"/>
  <c r="K675" i="2"/>
  <c r="J675" i="2"/>
  <c r="I675" i="2"/>
  <c r="H675" i="2"/>
  <c r="G675" i="2"/>
  <c r="F675" i="2"/>
  <c r="E675" i="2"/>
  <c r="D675" i="2"/>
  <c r="C675" i="2"/>
  <c r="B675" i="2"/>
  <c r="A675" i="2"/>
  <c r="O674" i="2"/>
  <c r="N674" i="2"/>
  <c r="M674" i="2"/>
  <c r="L674" i="2"/>
  <c r="K674" i="2"/>
  <c r="J674" i="2"/>
  <c r="I674" i="2"/>
  <c r="H674" i="2"/>
  <c r="G674" i="2"/>
  <c r="F674" i="2"/>
  <c r="E674" i="2"/>
  <c r="D674" i="2"/>
  <c r="C674" i="2"/>
  <c r="B674" i="2"/>
  <c r="A674" i="2"/>
  <c r="O673" i="2"/>
  <c r="N673" i="2"/>
  <c r="M673" i="2"/>
  <c r="L673" i="2"/>
  <c r="K673" i="2"/>
  <c r="J673" i="2"/>
  <c r="I673" i="2"/>
  <c r="H673" i="2"/>
  <c r="G673" i="2"/>
  <c r="F673" i="2"/>
  <c r="E673" i="2"/>
  <c r="D673" i="2"/>
  <c r="C673" i="2"/>
  <c r="B673" i="2"/>
  <c r="A673" i="2"/>
  <c r="O672" i="2"/>
  <c r="N672" i="2"/>
  <c r="M672" i="2"/>
  <c r="L672" i="2"/>
  <c r="K672" i="2"/>
  <c r="J672" i="2"/>
  <c r="I672" i="2"/>
  <c r="H672" i="2"/>
  <c r="G672" i="2"/>
  <c r="F672" i="2"/>
  <c r="E672" i="2"/>
  <c r="D672" i="2"/>
  <c r="C672" i="2"/>
  <c r="B672" i="2"/>
  <c r="A672" i="2"/>
  <c r="O671" i="2"/>
  <c r="N671" i="2"/>
  <c r="M671" i="2"/>
  <c r="L671" i="2"/>
  <c r="K671" i="2"/>
  <c r="J671" i="2"/>
  <c r="I671" i="2"/>
  <c r="H671" i="2"/>
  <c r="G671" i="2"/>
  <c r="F671" i="2"/>
  <c r="E671" i="2"/>
  <c r="D671" i="2"/>
  <c r="C671" i="2"/>
  <c r="B671" i="2"/>
  <c r="A671" i="2"/>
  <c r="O670" i="2"/>
  <c r="N670" i="2"/>
  <c r="M670" i="2"/>
  <c r="L670" i="2"/>
  <c r="K670" i="2"/>
  <c r="J670" i="2"/>
  <c r="I670" i="2"/>
  <c r="H670" i="2"/>
  <c r="G670" i="2"/>
  <c r="F670" i="2"/>
  <c r="E670" i="2"/>
  <c r="D670" i="2"/>
  <c r="C670" i="2"/>
  <c r="B670" i="2"/>
  <c r="A670" i="2"/>
  <c r="O669" i="2"/>
  <c r="N669" i="2"/>
  <c r="M669" i="2"/>
  <c r="L669" i="2"/>
  <c r="K669" i="2"/>
  <c r="J669" i="2"/>
  <c r="I669" i="2"/>
  <c r="H669" i="2"/>
  <c r="G669" i="2"/>
  <c r="F669" i="2"/>
  <c r="E669" i="2"/>
  <c r="D669" i="2"/>
  <c r="C669" i="2"/>
  <c r="B669" i="2"/>
  <c r="A669" i="2"/>
  <c r="O668" i="2"/>
  <c r="N668" i="2"/>
  <c r="M668" i="2"/>
  <c r="L668" i="2"/>
  <c r="K668" i="2"/>
  <c r="J668" i="2"/>
  <c r="I668" i="2"/>
  <c r="H668" i="2"/>
  <c r="G668" i="2"/>
  <c r="F668" i="2"/>
  <c r="E668" i="2"/>
  <c r="D668" i="2"/>
  <c r="C668" i="2"/>
  <c r="B668" i="2"/>
  <c r="A668" i="2"/>
  <c r="O667" i="2"/>
  <c r="N667" i="2"/>
  <c r="M667" i="2"/>
  <c r="L667" i="2"/>
  <c r="K667" i="2"/>
  <c r="J667" i="2"/>
  <c r="I667" i="2"/>
  <c r="H667" i="2"/>
  <c r="G667" i="2"/>
  <c r="F667" i="2"/>
  <c r="E667" i="2"/>
  <c r="D667" i="2"/>
  <c r="C667" i="2"/>
  <c r="B667" i="2"/>
  <c r="A667" i="2"/>
  <c r="O666" i="2"/>
  <c r="N666" i="2"/>
  <c r="M666" i="2"/>
  <c r="L666" i="2"/>
  <c r="K666" i="2"/>
  <c r="J666" i="2"/>
  <c r="I666" i="2"/>
  <c r="H666" i="2"/>
  <c r="G666" i="2"/>
  <c r="F666" i="2"/>
  <c r="E666" i="2"/>
  <c r="D666" i="2"/>
  <c r="C666" i="2"/>
  <c r="B666" i="2"/>
  <c r="A666" i="2"/>
  <c r="O665" i="2"/>
  <c r="N665" i="2"/>
  <c r="M665" i="2"/>
  <c r="L665" i="2"/>
  <c r="K665" i="2"/>
  <c r="J665" i="2"/>
  <c r="I665" i="2"/>
  <c r="H665" i="2"/>
  <c r="G665" i="2"/>
  <c r="F665" i="2"/>
  <c r="E665" i="2"/>
  <c r="D665" i="2"/>
  <c r="C665" i="2"/>
  <c r="B665" i="2"/>
  <c r="A665" i="2"/>
  <c r="O664" i="2"/>
  <c r="N664" i="2"/>
  <c r="M664" i="2"/>
  <c r="L664" i="2"/>
  <c r="K664" i="2"/>
  <c r="J664" i="2"/>
  <c r="I664" i="2"/>
  <c r="H664" i="2"/>
  <c r="G664" i="2"/>
  <c r="F664" i="2"/>
  <c r="E664" i="2"/>
  <c r="D664" i="2"/>
  <c r="C664" i="2"/>
  <c r="B664" i="2"/>
  <c r="A664" i="2"/>
  <c r="O663" i="2"/>
  <c r="N663" i="2"/>
  <c r="M663" i="2"/>
  <c r="L663" i="2"/>
  <c r="K663" i="2"/>
  <c r="J663" i="2"/>
  <c r="I663" i="2"/>
  <c r="H663" i="2"/>
  <c r="G663" i="2"/>
  <c r="F663" i="2"/>
  <c r="E663" i="2"/>
  <c r="D663" i="2"/>
  <c r="C663" i="2"/>
  <c r="B663" i="2"/>
  <c r="A663" i="2"/>
  <c r="O662" i="2"/>
  <c r="N662" i="2"/>
  <c r="M662" i="2"/>
  <c r="L662" i="2"/>
  <c r="K662" i="2"/>
  <c r="J662" i="2"/>
  <c r="I662" i="2"/>
  <c r="H662" i="2"/>
  <c r="G662" i="2"/>
  <c r="F662" i="2"/>
  <c r="E662" i="2"/>
  <c r="D662" i="2"/>
  <c r="C662" i="2"/>
  <c r="B662" i="2"/>
  <c r="A662" i="2"/>
  <c r="O661" i="2"/>
  <c r="N661" i="2"/>
  <c r="M661" i="2"/>
  <c r="L661" i="2"/>
  <c r="K661" i="2"/>
  <c r="J661" i="2"/>
  <c r="I661" i="2"/>
  <c r="H661" i="2"/>
  <c r="G661" i="2"/>
  <c r="F661" i="2"/>
  <c r="E661" i="2"/>
  <c r="D661" i="2"/>
  <c r="C661" i="2"/>
  <c r="B661" i="2"/>
  <c r="A661" i="2"/>
  <c r="O660" i="2"/>
  <c r="N660" i="2"/>
  <c r="M660" i="2"/>
  <c r="L660" i="2"/>
  <c r="K660" i="2"/>
  <c r="J660" i="2"/>
  <c r="I660" i="2"/>
  <c r="H660" i="2"/>
  <c r="G660" i="2"/>
  <c r="F660" i="2"/>
  <c r="E660" i="2"/>
  <c r="D660" i="2"/>
  <c r="C660" i="2"/>
  <c r="B660" i="2"/>
  <c r="A660" i="2"/>
  <c r="O659" i="2"/>
  <c r="N659" i="2"/>
  <c r="M659" i="2"/>
  <c r="L659" i="2"/>
  <c r="K659" i="2"/>
  <c r="J659" i="2"/>
  <c r="I659" i="2"/>
  <c r="H659" i="2"/>
  <c r="G659" i="2"/>
  <c r="F659" i="2"/>
  <c r="E659" i="2"/>
  <c r="D659" i="2"/>
  <c r="C659" i="2"/>
  <c r="B659" i="2"/>
  <c r="A659" i="2"/>
  <c r="O658" i="2"/>
  <c r="N658" i="2"/>
  <c r="M658" i="2"/>
  <c r="L658" i="2"/>
  <c r="K658" i="2"/>
  <c r="J658" i="2"/>
  <c r="I658" i="2"/>
  <c r="H658" i="2"/>
  <c r="G658" i="2"/>
  <c r="F658" i="2"/>
  <c r="E658" i="2"/>
  <c r="D658" i="2"/>
  <c r="C658" i="2"/>
  <c r="B658" i="2"/>
  <c r="A658" i="2"/>
  <c r="O657" i="2"/>
  <c r="N657" i="2"/>
  <c r="M657" i="2"/>
  <c r="L657" i="2"/>
  <c r="K657" i="2"/>
  <c r="J657" i="2"/>
  <c r="I657" i="2"/>
  <c r="H657" i="2"/>
  <c r="G657" i="2"/>
  <c r="F657" i="2"/>
  <c r="E657" i="2"/>
  <c r="D657" i="2"/>
  <c r="C657" i="2"/>
  <c r="B657" i="2"/>
  <c r="A657" i="2"/>
  <c r="O656" i="2"/>
  <c r="N656" i="2"/>
  <c r="M656" i="2"/>
  <c r="L656" i="2"/>
  <c r="K656" i="2"/>
  <c r="J656" i="2"/>
  <c r="I656" i="2"/>
  <c r="H656" i="2"/>
  <c r="G656" i="2"/>
  <c r="F656" i="2"/>
  <c r="E656" i="2"/>
  <c r="D656" i="2"/>
  <c r="C656" i="2"/>
  <c r="B656" i="2"/>
  <c r="A656" i="2"/>
  <c r="O655" i="2"/>
  <c r="N655" i="2"/>
  <c r="M655" i="2"/>
  <c r="L655" i="2"/>
  <c r="K655" i="2"/>
  <c r="J655" i="2"/>
  <c r="I655" i="2"/>
  <c r="H655" i="2"/>
  <c r="G655" i="2"/>
  <c r="F655" i="2"/>
  <c r="E655" i="2"/>
  <c r="D655" i="2"/>
  <c r="C655" i="2"/>
  <c r="B655" i="2"/>
  <c r="A655" i="2"/>
  <c r="O654" i="2"/>
  <c r="N654" i="2"/>
  <c r="M654" i="2"/>
  <c r="L654" i="2"/>
  <c r="K654" i="2"/>
  <c r="J654" i="2"/>
  <c r="I654" i="2"/>
  <c r="H654" i="2"/>
  <c r="G654" i="2"/>
  <c r="F654" i="2"/>
  <c r="E654" i="2"/>
  <c r="D654" i="2"/>
  <c r="C654" i="2"/>
  <c r="B654" i="2"/>
  <c r="A654" i="2"/>
  <c r="O653" i="2"/>
  <c r="N653" i="2"/>
  <c r="M653" i="2"/>
  <c r="L653" i="2"/>
  <c r="K653" i="2"/>
  <c r="J653" i="2"/>
  <c r="I653" i="2"/>
  <c r="H653" i="2"/>
  <c r="G653" i="2"/>
  <c r="F653" i="2"/>
  <c r="E653" i="2"/>
  <c r="D653" i="2"/>
  <c r="C653" i="2"/>
  <c r="B653" i="2"/>
  <c r="A653" i="2"/>
  <c r="O652" i="2"/>
  <c r="N652" i="2"/>
  <c r="M652" i="2"/>
  <c r="L652" i="2"/>
  <c r="K652" i="2"/>
  <c r="J652" i="2"/>
  <c r="I652" i="2"/>
  <c r="H652" i="2"/>
  <c r="G652" i="2"/>
  <c r="F652" i="2"/>
  <c r="E652" i="2"/>
  <c r="D652" i="2"/>
  <c r="C652" i="2"/>
  <c r="B652" i="2"/>
  <c r="A652" i="2"/>
  <c r="O651" i="2"/>
  <c r="N651" i="2"/>
  <c r="M651" i="2"/>
  <c r="L651" i="2"/>
  <c r="K651" i="2"/>
  <c r="J651" i="2"/>
  <c r="I651" i="2"/>
  <c r="H651" i="2"/>
  <c r="G651" i="2"/>
  <c r="F651" i="2"/>
  <c r="E651" i="2"/>
  <c r="D651" i="2"/>
  <c r="C651" i="2"/>
  <c r="B651" i="2"/>
  <c r="A651" i="2"/>
  <c r="O650" i="2"/>
  <c r="N650" i="2"/>
  <c r="M650" i="2"/>
  <c r="L650" i="2"/>
  <c r="K650" i="2"/>
  <c r="J650" i="2"/>
  <c r="I650" i="2"/>
  <c r="H650" i="2"/>
  <c r="G650" i="2"/>
  <c r="F650" i="2"/>
  <c r="E650" i="2"/>
  <c r="D650" i="2"/>
  <c r="C650" i="2"/>
  <c r="B650" i="2"/>
  <c r="A650" i="2"/>
  <c r="O649" i="2"/>
  <c r="N649" i="2"/>
  <c r="M649" i="2"/>
  <c r="L649" i="2"/>
  <c r="K649" i="2"/>
  <c r="J649" i="2"/>
  <c r="I649" i="2"/>
  <c r="H649" i="2"/>
  <c r="G649" i="2"/>
  <c r="F649" i="2"/>
  <c r="E649" i="2"/>
  <c r="D649" i="2"/>
  <c r="C649" i="2"/>
  <c r="B649" i="2"/>
  <c r="A649" i="2"/>
  <c r="O648" i="2"/>
  <c r="N648" i="2"/>
  <c r="M648" i="2"/>
  <c r="L648" i="2"/>
  <c r="K648" i="2"/>
  <c r="J648" i="2"/>
  <c r="I648" i="2"/>
  <c r="H648" i="2"/>
  <c r="G648" i="2"/>
  <c r="F648" i="2"/>
  <c r="E648" i="2"/>
  <c r="D648" i="2"/>
  <c r="C648" i="2"/>
  <c r="B648" i="2"/>
  <c r="A648" i="2"/>
  <c r="O647" i="2"/>
  <c r="N647" i="2"/>
  <c r="M647" i="2"/>
  <c r="L647" i="2"/>
  <c r="K647" i="2"/>
  <c r="J647" i="2"/>
  <c r="I647" i="2"/>
  <c r="H647" i="2"/>
  <c r="G647" i="2"/>
  <c r="F647" i="2"/>
  <c r="E647" i="2"/>
  <c r="D647" i="2"/>
  <c r="C647" i="2"/>
  <c r="B647" i="2"/>
  <c r="A647" i="2"/>
  <c r="O646" i="2"/>
  <c r="N646" i="2"/>
  <c r="M646" i="2"/>
  <c r="L646" i="2"/>
  <c r="K646" i="2"/>
  <c r="J646" i="2"/>
  <c r="I646" i="2"/>
  <c r="H646" i="2"/>
  <c r="G646" i="2"/>
  <c r="F646" i="2"/>
  <c r="E646" i="2"/>
  <c r="D646" i="2"/>
  <c r="C646" i="2"/>
  <c r="B646" i="2"/>
  <c r="A646" i="2"/>
  <c r="O645" i="2"/>
  <c r="N645" i="2"/>
  <c r="M645" i="2"/>
  <c r="L645" i="2"/>
  <c r="K645" i="2"/>
  <c r="J645" i="2"/>
  <c r="I645" i="2"/>
  <c r="H645" i="2"/>
  <c r="G645" i="2"/>
  <c r="F645" i="2"/>
  <c r="E645" i="2"/>
  <c r="D645" i="2"/>
  <c r="C645" i="2"/>
  <c r="B645" i="2"/>
  <c r="A645" i="2"/>
  <c r="O644" i="2"/>
  <c r="N644" i="2"/>
  <c r="M644" i="2"/>
  <c r="L644" i="2"/>
  <c r="K644" i="2"/>
  <c r="J644" i="2"/>
  <c r="I644" i="2"/>
  <c r="H644" i="2"/>
  <c r="G644" i="2"/>
  <c r="F644" i="2"/>
  <c r="E644" i="2"/>
  <c r="D644" i="2"/>
  <c r="C644" i="2"/>
  <c r="B644" i="2"/>
  <c r="A644" i="2"/>
  <c r="O643" i="2"/>
  <c r="N643" i="2"/>
  <c r="M643" i="2"/>
  <c r="L643" i="2"/>
  <c r="K643" i="2"/>
  <c r="J643" i="2"/>
  <c r="I643" i="2"/>
  <c r="H643" i="2"/>
  <c r="G643" i="2"/>
  <c r="F643" i="2"/>
  <c r="E643" i="2"/>
  <c r="D643" i="2"/>
  <c r="C643" i="2"/>
  <c r="B643" i="2"/>
  <c r="A643" i="2"/>
  <c r="O642" i="2"/>
  <c r="N642" i="2"/>
  <c r="M642" i="2"/>
  <c r="L642" i="2"/>
  <c r="K642" i="2"/>
  <c r="J642" i="2"/>
  <c r="I642" i="2"/>
  <c r="H642" i="2"/>
  <c r="G642" i="2"/>
  <c r="F642" i="2"/>
  <c r="E642" i="2"/>
  <c r="D642" i="2"/>
  <c r="C642" i="2"/>
  <c r="B642" i="2"/>
  <c r="A642" i="2"/>
  <c r="O641" i="2"/>
  <c r="N641" i="2"/>
  <c r="M641" i="2"/>
  <c r="L641" i="2"/>
  <c r="K641" i="2"/>
  <c r="J641" i="2"/>
  <c r="I641" i="2"/>
  <c r="H641" i="2"/>
  <c r="G641" i="2"/>
  <c r="F641" i="2"/>
  <c r="E641" i="2"/>
  <c r="D641" i="2"/>
  <c r="C641" i="2"/>
  <c r="B641" i="2"/>
  <c r="A641" i="2"/>
  <c r="O640" i="2"/>
  <c r="N640" i="2"/>
  <c r="M640" i="2"/>
  <c r="L640" i="2"/>
  <c r="K640" i="2"/>
  <c r="J640" i="2"/>
  <c r="I640" i="2"/>
  <c r="H640" i="2"/>
  <c r="G640" i="2"/>
  <c r="F640" i="2"/>
  <c r="E640" i="2"/>
  <c r="D640" i="2"/>
  <c r="C640" i="2"/>
  <c r="B640" i="2"/>
  <c r="A640" i="2"/>
  <c r="O639" i="2"/>
  <c r="N639" i="2"/>
  <c r="M639" i="2"/>
  <c r="L639" i="2"/>
  <c r="K639" i="2"/>
  <c r="J639" i="2"/>
  <c r="I639" i="2"/>
  <c r="H639" i="2"/>
  <c r="G639" i="2"/>
  <c r="F639" i="2"/>
  <c r="E639" i="2"/>
  <c r="D639" i="2"/>
  <c r="C639" i="2"/>
  <c r="B639" i="2"/>
  <c r="A639" i="2"/>
  <c r="O638" i="2"/>
  <c r="N638" i="2"/>
  <c r="M638" i="2"/>
  <c r="L638" i="2"/>
  <c r="K638" i="2"/>
  <c r="J638" i="2"/>
  <c r="I638" i="2"/>
  <c r="H638" i="2"/>
  <c r="G638" i="2"/>
  <c r="F638" i="2"/>
  <c r="E638" i="2"/>
  <c r="D638" i="2"/>
  <c r="C638" i="2"/>
  <c r="B638" i="2"/>
  <c r="A638" i="2"/>
  <c r="O637" i="2"/>
  <c r="N637" i="2"/>
  <c r="M637" i="2"/>
  <c r="L637" i="2"/>
  <c r="K637" i="2"/>
  <c r="J637" i="2"/>
  <c r="I637" i="2"/>
  <c r="H637" i="2"/>
  <c r="G637" i="2"/>
  <c r="F637" i="2"/>
  <c r="E637" i="2"/>
  <c r="D637" i="2"/>
  <c r="C637" i="2"/>
  <c r="B637" i="2"/>
  <c r="A637" i="2"/>
  <c r="O636" i="2"/>
  <c r="N636" i="2"/>
  <c r="M636" i="2"/>
  <c r="L636" i="2"/>
  <c r="K636" i="2"/>
  <c r="J636" i="2"/>
  <c r="I636" i="2"/>
  <c r="H636" i="2"/>
  <c r="G636" i="2"/>
  <c r="F636" i="2"/>
  <c r="E636" i="2"/>
  <c r="D636" i="2"/>
  <c r="C636" i="2"/>
  <c r="B636" i="2"/>
  <c r="A636" i="2"/>
  <c r="O635" i="2"/>
  <c r="N635" i="2"/>
  <c r="M635" i="2"/>
  <c r="L635" i="2"/>
  <c r="K635" i="2"/>
  <c r="J635" i="2"/>
  <c r="I635" i="2"/>
  <c r="H635" i="2"/>
  <c r="G635" i="2"/>
  <c r="F635" i="2"/>
  <c r="E635" i="2"/>
  <c r="D635" i="2"/>
  <c r="C635" i="2"/>
  <c r="B635" i="2"/>
  <c r="A635" i="2"/>
  <c r="O634" i="2"/>
  <c r="N634" i="2"/>
  <c r="M634" i="2"/>
  <c r="L634" i="2"/>
  <c r="K634" i="2"/>
  <c r="J634" i="2"/>
  <c r="I634" i="2"/>
  <c r="H634" i="2"/>
  <c r="G634" i="2"/>
  <c r="F634" i="2"/>
  <c r="E634" i="2"/>
  <c r="D634" i="2"/>
  <c r="C634" i="2"/>
  <c r="B634" i="2"/>
  <c r="A634" i="2"/>
  <c r="O633" i="2"/>
  <c r="N633" i="2"/>
  <c r="M633" i="2"/>
  <c r="L633" i="2"/>
  <c r="K633" i="2"/>
  <c r="J633" i="2"/>
  <c r="I633" i="2"/>
  <c r="H633" i="2"/>
  <c r="G633" i="2"/>
  <c r="F633" i="2"/>
  <c r="E633" i="2"/>
  <c r="D633" i="2"/>
  <c r="C633" i="2"/>
  <c r="B633" i="2"/>
  <c r="A633" i="2"/>
  <c r="O632" i="2"/>
  <c r="N632" i="2"/>
  <c r="M632" i="2"/>
  <c r="L632" i="2"/>
  <c r="K632" i="2"/>
  <c r="J632" i="2"/>
  <c r="I632" i="2"/>
  <c r="H632" i="2"/>
  <c r="G632" i="2"/>
  <c r="F632" i="2"/>
  <c r="E632" i="2"/>
  <c r="D632" i="2"/>
  <c r="C632" i="2"/>
  <c r="B632" i="2"/>
  <c r="A632" i="2"/>
  <c r="O631" i="2"/>
  <c r="N631" i="2"/>
  <c r="M631" i="2"/>
  <c r="L631" i="2"/>
  <c r="K631" i="2"/>
  <c r="J631" i="2"/>
  <c r="I631" i="2"/>
  <c r="H631" i="2"/>
  <c r="G631" i="2"/>
  <c r="F631" i="2"/>
  <c r="E631" i="2"/>
  <c r="D631" i="2"/>
  <c r="C631" i="2"/>
  <c r="B631" i="2"/>
  <c r="A631" i="2"/>
  <c r="O630" i="2"/>
  <c r="N630" i="2"/>
  <c r="M630" i="2"/>
  <c r="L630" i="2"/>
  <c r="K630" i="2"/>
  <c r="J630" i="2"/>
  <c r="I630" i="2"/>
  <c r="H630" i="2"/>
  <c r="G630" i="2"/>
  <c r="F630" i="2"/>
  <c r="E630" i="2"/>
  <c r="D630" i="2"/>
  <c r="C630" i="2"/>
  <c r="B630" i="2"/>
  <c r="A630" i="2"/>
  <c r="O629" i="2"/>
  <c r="N629" i="2"/>
  <c r="M629" i="2"/>
  <c r="L629" i="2"/>
  <c r="K629" i="2"/>
  <c r="J629" i="2"/>
  <c r="I629" i="2"/>
  <c r="H629" i="2"/>
  <c r="G629" i="2"/>
  <c r="F629" i="2"/>
  <c r="E629" i="2"/>
  <c r="D629" i="2"/>
  <c r="C629" i="2"/>
  <c r="B629" i="2"/>
  <c r="A629" i="2"/>
  <c r="O628" i="2"/>
  <c r="N628" i="2"/>
  <c r="M628" i="2"/>
  <c r="L628" i="2"/>
  <c r="K628" i="2"/>
  <c r="J628" i="2"/>
  <c r="I628" i="2"/>
  <c r="H628" i="2"/>
  <c r="G628" i="2"/>
  <c r="F628" i="2"/>
  <c r="E628" i="2"/>
  <c r="D628" i="2"/>
  <c r="C628" i="2"/>
  <c r="B628" i="2"/>
  <c r="A628" i="2"/>
  <c r="O627" i="2"/>
  <c r="N627" i="2"/>
  <c r="M627" i="2"/>
  <c r="L627" i="2"/>
  <c r="K627" i="2"/>
  <c r="J627" i="2"/>
  <c r="I627" i="2"/>
  <c r="H627" i="2"/>
  <c r="G627" i="2"/>
  <c r="F627" i="2"/>
  <c r="E627" i="2"/>
  <c r="D627" i="2"/>
  <c r="C627" i="2"/>
  <c r="B627" i="2"/>
  <c r="A627" i="2"/>
  <c r="O626" i="2"/>
  <c r="N626" i="2"/>
  <c r="M626" i="2"/>
  <c r="L626" i="2"/>
  <c r="K626" i="2"/>
  <c r="J626" i="2"/>
  <c r="I626" i="2"/>
  <c r="H626" i="2"/>
  <c r="G626" i="2"/>
  <c r="F626" i="2"/>
  <c r="E626" i="2"/>
  <c r="D626" i="2"/>
  <c r="C626" i="2"/>
  <c r="B626" i="2"/>
  <c r="A626" i="2"/>
  <c r="O625" i="2"/>
  <c r="N625" i="2"/>
  <c r="M625" i="2"/>
  <c r="L625" i="2"/>
  <c r="K625" i="2"/>
  <c r="J625" i="2"/>
  <c r="I625" i="2"/>
  <c r="H625" i="2"/>
  <c r="G625" i="2"/>
  <c r="F625" i="2"/>
  <c r="E625" i="2"/>
  <c r="D625" i="2"/>
  <c r="C625" i="2"/>
  <c r="B625" i="2"/>
  <c r="A625" i="2"/>
  <c r="O624" i="2"/>
  <c r="N624" i="2"/>
  <c r="M624" i="2"/>
  <c r="L624" i="2"/>
  <c r="K624" i="2"/>
  <c r="J624" i="2"/>
  <c r="I624" i="2"/>
  <c r="H624" i="2"/>
  <c r="G624" i="2"/>
  <c r="F624" i="2"/>
  <c r="E624" i="2"/>
  <c r="D624" i="2"/>
  <c r="C624" i="2"/>
  <c r="B624" i="2"/>
  <c r="A624" i="2"/>
  <c r="O623" i="2"/>
  <c r="N623" i="2"/>
  <c r="M623" i="2"/>
  <c r="L623" i="2"/>
  <c r="K623" i="2"/>
  <c r="J623" i="2"/>
  <c r="I623" i="2"/>
  <c r="H623" i="2"/>
  <c r="G623" i="2"/>
  <c r="F623" i="2"/>
  <c r="E623" i="2"/>
  <c r="D623" i="2"/>
  <c r="C623" i="2"/>
  <c r="B623" i="2"/>
  <c r="A623" i="2"/>
  <c r="O622" i="2"/>
  <c r="N622" i="2"/>
  <c r="M622" i="2"/>
  <c r="L622" i="2"/>
  <c r="K622" i="2"/>
  <c r="J622" i="2"/>
  <c r="I622" i="2"/>
  <c r="H622" i="2"/>
  <c r="G622" i="2"/>
  <c r="F622" i="2"/>
  <c r="E622" i="2"/>
  <c r="D622" i="2"/>
  <c r="C622" i="2"/>
  <c r="B622" i="2"/>
  <c r="A622" i="2"/>
  <c r="O621" i="2"/>
  <c r="N621" i="2"/>
  <c r="M621" i="2"/>
  <c r="L621" i="2"/>
  <c r="K621" i="2"/>
  <c r="J621" i="2"/>
  <c r="I621" i="2"/>
  <c r="H621" i="2"/>
  <c r="G621" i="2"/>
  <c r="F621" i="2"/>
  <c r="E621" i="2"/>
  <c r="D621" i="2"/>
  <c r="C621" i="2"/>
  <c r="B621" i="2"/>
  <c r="A621" i="2"/>
  <c r="O620" i="2"/>
  <c r="N620" i="2"/>
  <c r="M620" i="2"/>
  <c r="L620" i="2"/>
  <c r="K620" i="2"/>
  <c r="J620" i="2"/>
  <c r="I620" i="2"/>
  <c r="H620" i="2"/>
  <c r="G620" i="2"/>
  <c r="F620" i="2"/>
  <c r="E620" i="2"/>
  <c r="D620" i="2"/>
  <c r="C620" i="2"/>
  <c r="B620" i="2"/>
  <c r="A620" i="2"/>
  <c r="O619" i="2"/>
  <c r="N619" i="2"/>
  <c r="M619" i="2"/>
  <c r="L619" i="2"/>
  <c r="K619" i="2"/>
  <c r="J619" i="2"/>
  <c r="I619" i="2"/>
  <c r="H619" i="2"/>
  <c r="G619" i="2"/>
  <c r="F619" i="2"/>
  <c r="E619" i="2"/>
  <c r="D619" i="2"/>
  <c r="C619" i="2"/>
  <c r="B619" i="2"/>
  <c r="A619" i="2"/>
  <c r="O618" i="2"/>
  <c r="N618" i="2"/>
  <c r="M618" i="2"/>
  <c r="L618" i="2"/>
  <c r="K618" i="2"/>
  <c r="J618" i="2"/>
  <c r="I618" i="2"/>
  <c r="H618" i="2"/>
  <c r="G618" i="2"/>
  <c r="F618" i="2"/>
  <c r="E618" i="2"/>
  <c r="D618" i="2"/>
  <c r="C618" i="2"/>
  <c r="B618" i="2"/>
  <c r="A618" i="2"/>
  <c r="O617" i="2"/>
  <c r="N617" i="2"/>
  <c r="M617" i="2"/>
  <c r="L617" i="2"/>
  <c r="K617" i="2"/>
  <c r="J617" i="2"/>
  <c r="I617" i="2"/>
  <c r="H617" i="2"/>
  <c r="G617" i="2"/>
  <c r="F617" i="2"/>
  <c r="E617" i="2"/>
  <c r="D617" i="2"/>
  <c r="C617" i="2"/>
  <c r="B617" i="2"/>
  <c r="A617" i="2"/>
  <c r="O616" i="2"/>
  <c r="N616" i="2"/>
  <c r="M616" i="2"/>
  <c r="L616" i="2"/>
  <c r="K616" i="2"/>
  <c r="J616" i="2"/>
  <c r="I616" i="2"/>
  <c r="H616" i="2"/>
  <c r="G616" i="2"/>
  <c r="F616" i="2"/>
  <c r="E616" i="2"/>
  <c r="D616" i="2"/>
  <c r="C616" i="2"/>
  <c r="B616" i="2"/>
  <c r="A616" i="2"/>
  <c r="O615" i="2"/>
  <c r="N615" i="2"/>
  <c r="M615" i="2"/>
  <c r="L615" i="2"/>
  <c r="K615" i="2"/>
  <c r="J615" i="2"/>
  <c r="I615" i="2"/>
  <c r="H615" i="2"/>
  <c r="G615" i="2"/>
  <c r="F615" i="2"/>
  <c r="E615" i="2"/>
  <c r="D615" i="2"/>
  <c r="C615" i="2"/>
  <c r="B615" i="2"/>
  <c r="A615" i="2"/>
  <c r="O614" i="2"/>
  <c r="N614" i="2"/>
  <c r="M614" i="2"/>
  <c r="L614" i="2"/>
  <c r="K614" i="2"/>
  <c r="J614" i="2"/>
  <c r="I614" i="2"/>
  <c r="H614" i="2"/>
  <c r="G614" i="2"/>
  <c r="F614" i="2"/>
  <c r="E614" i="2"/>
  <c r="D614" i="2"/>
  <c r="C614" i="2"/>
  <c r="B614" i="2"/>
  <c r="A614" i="2"/>
  <c r="O613" i="2"/>
  <c r="N613" i="2"/>
  <c r="M613" i="2"/>
  <c r="L613" i="2"/>
  <c r="K613" i="2"/>
  <c r="J613" i="2"/>
  <c r="I613" i="2"/>
  <c r="H613" i="2"/>
  <c r="G613" i="2"/>
  <c r="F613" i="2"/>
  <c r="E613" i="2"/>
  <c r="D613" i="2"/>
  <c r="C613" i="2"/>
  <c r="B613" i="2"/>
  <c r="A613" i="2"/>
  <c r="O612" i="2"/>
  <c r="N612" i="2"/>
  <c r="M612" i="2"/>
  <c r="L612" i="2"/>
  <c r="K612" i="2"/>
  <c r="J612" i="2"/>
  <c r="I612" i="2"/>
  <c r="H612" i="2"/>
  <c r="G612" i="2"/>
  <c r="F612" i="2"/>
  <c r="E612" i="2"/>
  <c r="D612" i="2"/>
  <c r="C612" i="2"/>
  <c r="B612" i="2"/>
  <c r="A612" i="2"/>
  <c r="O611" i="2"/>
  <c r="N611" i="2"/>
  <c r="M611" i="2"/>
  <c r="L611" i="2"/>
  <c r="K611" i="2"/>
  <c r="J611" i="2"/>
  <c r="I611" i="2"/>
  <c r="H611" i="2"/>
  <c r="G611" i="2"/>
  <c r="F611" i="2"/>
  <c r="E611" i="2"/>
  <c r="D611" i="2"/>
  <c r="C611" i="2"/>
  <c r="B611" i="2"/>
  <c r="A611" i="2"/>
  <c r="O610" i="2"/>
  <c r="N610" i="2"/>
  <c r="M610" i="2"/>
  <c r="L610" i="2"/>
  <c r="K610" i="2"/>
  <c r="J610" i="2"/>
  <c r="I610" i="2"/>
  <c r="H610" i="2"/>
  <c r="G610" i="2"/>
  <c r="F610" i="2"/>
  <c r="E610" i="2"/>
  <c r="D610" i="2"/>
  <c r="C610" i="2"/>
  <c r="B610" i="2"/>
  <c r="A610" i="2"/>
  <c r="O609" i="2"/>
  <c r="N609" i="2"/>
  <c r="M609" i="2"/>
  <c r="L609" i="2"/>
  <c r="K609" i="2"/>
  <c r="J609" i="2"/>
  <c r="I609" i="2"/>
  <c r="H609" i="2"/>
  <c r="G609" i="2"/>
  <c r="F609" i="2"/>
  <c r="E609" i="2"/>
  <c r="D609" i="2"/>
  <c r="C609" i="2"/>
  <c r="B609" i="2"/>
  <c r="A609" i="2"/>
  <c r="O608" i="2"/>
  <c r="N608" i="2"/>
  <c r="M608" i="2"/>
  <c r="L608" i="2"/>
  <c r="K608" i="2"/>
  <c r="J608" i="2"/>
  <c r="I608" i="2"/>
  <c r="H608" i="2"/>
  <c r="G608" i="2"/>
  <c r="F608" i="2"/>
  <c r="E608" i="2"/>
  <c r="D608" i="2"/>
  <c r="C608" i="2"/>
  <c r="B608" i="2"/>
  <c r="A608" i="2"/>
  <c r="O607" i="2"/>
  <c r="N607" i="2"/>
  <c r="M607" i="2"/>
  <c r="L607" i="2"/>
  <c r="K607" i="2"/>
  <c r="J607" i="2"/>
  <c r="I607" i="2"/>
  <c r="H607" i="2"/>
  <c r="G607" i="2"/>
  <c r="F607" i="2"/>
  <c r="E607" i="2"/>
  <c r="D607" i="2"/>
  <c r="C607" i="2"/>
  <c r="B607" i="2"/>
  <c r="A607" i="2"/>
  <c r="O606" i="2"/>
  <c r="N606" i="2"/>
  <c r="M606" i="2"/>
  <c r="L606" i="2"/>
  <c r="K606" i="2"/>
  <c r="J606" i="2"/>
  <c r="I606" i="2"/>
  <c r="H606" i="2"/>
  <c r="G606" i="2"/>
  <c r="F606" i="2"/>
  <c r="E606" i="2"/>
  <c r="D606" i="2"/>
  <c r="C606" i="2"/>
  <c r="B606" i="2"/>
  <c r="A606" i="2"/>
  <c r="O605" i="2"/>
  <c r="N605" i="2"/>
  <c r="M605" i="2"/>
  <c r="L605" i="2"/>
  <c r="K605" i="2"/>
  <c r="J605" i="2"/>
  <c r="I605" i="2"/>
  <c r="H605" i="2"/>
  <c r="G605" i="2"/>
  <c r="F605" i="2"/>
  <c r="E605" i="2"/>
  <c r="D605" i="2"/>
  <c r="C605" i="2"/>
  <c r="B605" i="2"/>
  <c r="A605" i="2"/>
  <c r="O604" i="2"/>
  <c r="N604" i="2"/>
  <c r="M604" i="2"/>
  <c r="L604" i="2"/>
  <c r="K604" i="2"/>
  <c r="J604" i="2"/>
  <c r="I604" i="2"/>
  <c r="H604" i="2"/>
  <c r="G604" i="2"/>
  <c r="F604" i="2"/>
  <c r="E604" i="2"/>
  <c r="D604" i="2"/>
  <c r="C604" i="2"/>
  <c r="B604" i="2"/>
  <c r="A604" i="2"/>
  <c r="O603" i="2"/>
  <c r="N603" i="2"/>
  <c r="M603" i="2"/>
  <c r="L603" i="2"/>
  <c r="K603" i="2"/>
  <c r="J603" i="2"/>
  <c r="I603" i="2"/>
  <c r="H603" i="2"/>
  <c r="G603" i="2"/>
  <c r="F603" i="2"/>
  <c r="E603" i="2"/>
  <c r="D603" i="2"/>
  <c r="C603" i="2"/>
  <c r="B603" i="2"/>
  <c r="A603" i="2"/>
  <c r="O602" i="2"/>
  <c r="N602" i="2"/>
  <c r="M602" i="2"/>
  <c r="L602" i="2"/>
  <c r="K602" i="2"/>
  <c r="J602" i="2"/>
  <c r="I602" i="2"/>
  <c r="H602" i="2"/>
  <c r="G602" i="2"/>
  <c r="F602" i="2"/>
  <c r="E602" i="2"/>
  <c r="D602" i="2"/>
  <c r="C602" i="2"/>
  <c r="B602" i="2"/>
  <c r="A602" i="2"/>
  <c r="O601" i="2"/>
  <c r="N601" i="2"/>
  <c r="M601" i="2"/>
  <c r="L601" i="2"/>
  <c r="K601" i="2"/>
  <c r="J601" i="2"/>
  <c r="I601" i="2"/>
  <c r="H601" i="2"/>
  <c r="G601" i="2"/>
  <c r="F601" i="2"/>
  <c r="E601" i="2"/>
  <c r="D601" i="2"/>
  <c r="C601" i="2"/>
  <c r="B601" i="2"/>
  <c r="A601" i="2"/>
  <c r="O600" i="2"/>
  <c r="N600" i="2"/>
  <c r="M600" i="2"/>
  <c r="L600" i="2"/>
  <c r="K600" i="2"/>
  <c r="J600" i="2"/>
  <c r="I600" i="2"/>
  <c r="H600" i="2"/>
  <c r="G600" i="2"/>
  <c r="F600" i="2"/>
  <c r="E600" i="2"/>
  <c r="D600" i="2"/>
  <c r="C600" i="2"/>
  <c r="B600" i="2"/>
  <c r="A600" i="2"/>
  <c r="O599" i="2"/>
  <c r="N599" i="2"/>
  <c r="M599" i="2"/>
  <c r="L599" i="2"/>
  <c r="K599" i="2"/>
  <c r="J599" i="2"/>
  <c r="I599" i="2"/>
  <c r="H599" i="2"/>
  <c r="G599" i="2"/>
  <c r="F599" i="2"/>
  <c r="E599" i="2"/>
  <c r="D599" i="2"/>
  <c r="C599" i="2"/>
  <c r="B599" i="2"/>
  <c r="A599" i="2"/>
  <c r="O598" i="2"/>
  <c r="N598" i="2"/>
  <c r="M598" i="2"/>
  <c r="L598" i="2"/>
  <c r="K598" i="2"/>
  <c r="J598" i="2"/>
  <c r="I598" i="2"/>
  <c r="H598" i="2"/>
  <c r="G598" i="2"/>
  <c r="F598" i="2"/>
  <c r="E598" i="2"/>
  <c r="D598" i="2"/>
  <c r="C598" i="2"/>
  <c r="B598" i="2"/>
  <c r="A598" i="2"/>
  <c r="O597" i="2"/>
  <c r="N597" i="2"/>
  <c r="M597" i="2"/>
  <c r="L597" i="2"/>
  <c r="K597" i="2"/>
  <c r="J597" i="2"/>
  <c r="I597" i="2"/>
  <c r="H597" i="2"/>
  <c r="G597" i="2"/>
  <c r="F597" i="2"/>
  <c r="E597" i="2"/>
  <c r="D597" i="2"/>
  <c r="C597" i="2"/>
  <c r="B597" i="2"/>
  <c r="A597" i="2"/>
  <c r="O596" i="2"/>
  <c r="N596" i="2"/>
  <c r="M596" i="2"/>
  <c r="L596" i="2"/>
  <c r="K596" i="2"/>
  <c r="J596" i="2"/>
  <c r="I596" i="2"/>
  <c r="H596" i="2"/>
  <c r="G596" i="2"/>
  <c r="F596" i="2"/>
  <c r="E596" i="2"/>
  <c r="D596" i="2"/>
  <c r="C596" i="2"/>
  <c r="B596" i="2"/>
  <c r="A596" i="2"/>
  <c r="O595" i="2"/>
  <c r="N595" i="2"/>
  <c r="M595" i="2"/>
  <c r="L595" i="2"/>
  <c r="K595" i="2"/>
  <c r="J595" i="2"/>
  <c r="I595" i="2"/>
  <c r="H595" i="2"/>
  <c r="G595" i="2"/>
  <c r="F595" i="2"/>
  <c r="E595" i="2"/>
  <c r="D595" i="2"/>
  <c r="C595" i="2"/>
  <c r="B595" i="2"/>
  <c r="A595" i="2"/>
  <c r="O594" i="2"/>
  <c r="N594" i="2"/>
  <c r="M594" i="2"/>
  <c r="L594" i="2"/>
  <c r="K594" i="2"/>
  <c r="J594" i="2"/>
  <c r="I594" i="2"/>
  <c r="H594" i="2"/>
  <c r="G594" i="2"/>
  <c r="F594" i="2"/>
  <c r="E594" i="2"/>
  <c r="D594" i="2"/>
  <c r="C594" i="2"/>
  <c r="B594" i="2"/>
  <c r="A594" i="2"/>
  <c r="O593" i="2"/>
  <c r="N593" i="2"/>
  <c r="M593" i="2"/>
  <c r="L593" i="2"/>
  <c r="K593" i="2"/>
  <c r="J593" i="2"/>
  <c r="I593" i="2"/>
  <c r="H593" i="2"/>
  <c r="G593" i="2"/>
  <c r="F593" i="2"/>
  <c r="E593" i="2"/>
  <c r="D593" i="2"/>
  <c r="C593" i="2"/>
  <c r="B593" i="2"/>
  <c r="A593" i="2"/>
  <c r="O592" i="2"/>
  <c r="N592" i="2"/>
  <c r="M592" i="2"/>
  <c r="L592" i="2"/>
  <c r="K592" i="2"/>
  <c r="J592" i="2"/>
  <c r="I592" i="2"/>
  <c r="H592" i="2"/>
  <c r="G592" i="2"/>
  <c r="F592" i="2"/>
  <c r="E592" i="2"/>
  <c r="D592" i="2"/>
  <c r="C592" i="2"/>
  <c r="B592" i="2"/>
  <c r="A592" i="2"/>
  <c r="O591" i="2"/>
  <c r="N591" i="2"/>
  <c r="M591" i="2"/>
  <c r="L591" i="2"/>
  <c r="K591" i="2"/>
  <c r="J591" i="2"/>
  <c r="I591" i="2"/>
  <c r="H591" i="2"/>
  <c r="G591" i="2"/>
  <c r="F591" i="2"/>
  <c r="E591" i="2"/>
  <c r="D591" i="2"/>
  <c r="C591" i="2"/>
  <c r="B591" i="2"/>
  <c r="A591" i="2"/>
  <c r="O590" i="2"/>
  <c r="N590" i="2"/>
  <c r="M590" i="2"/>
  <c r="L590" i="2"/>
  <c r="K590" i="2"/>
  <c r="J590" i="2"/>
  <c r="I590" i="2"/>
  <c r="H590" i="2"/>
  <c r="G590" i="2"/>
  <c r="F590" i="2"/>
  <c r="E590" i="2"/>
  <c r="D590" i="2"/>
  <c r="C590" i="2"/>
  <c r="B590" i="2"/>
  <c r="A590" i="2"/>
  <c r="O589" i="2"/>
  <c r="N589" i="2"/>
  <c r="M589" i="2"/>
  <c r="L589" i="2"/>
  <c r="K589" i="2"/>
  <c r="J589" i="2"/>
  <c r="I589" i="2"/>
  <c r="H589" i="2"/>
  <c r="G589" i="2"/>
  <c r="F589" i="2"/>
  <c r="E589" i="2"/>
  <c r="D589" i="2"/>
  <c r="C589" i="2"/>
  <c r="B589" i="2"/>
  <c r="A589" i="2"/>
  <c r="O588" i="2"/>
  <c r="N588" i="2"/>
  <c r="M588" i="2"/>
  <c r="L588" i="2"/>
  <c r="K588" i="2"/>
  <c r="J588" i="2"/>
  <c r="I588" i="2"/>
  <c r="H588" i="2"/>
  <c r="G588" i="2"/>
  <c r="F588" i="2"/>
  <c r="E588" i="2"/>
  <c r="D588" i="2"/>
  <c r="C588" i="2"/>
  <c r="B588" i="2"/>
  <c r="A588" i="2"/>
  <c r="O587" i="2"/>
  <c r="N587" i="2"/>
  <c r="M587" i="2"/>
  <c r="L587" i="2"/>
  <c r="K587" i="2"/>
  <c r="J587" i="2"/>
  <c r="I587" i="2"/>
  <c r="H587" i="2"/>
  <c r="G587" i="2"/>
  <c r="F587" i="2"/>
  <c r="E587" i="2"/>
  <c r="D587" i="2"/>
  <c r="C587" i="2"/>
  <c r="B587" i="2"/>
  <c r="A587" i="2"/>
  <c r="O586" i="2"/>
  <c r="N586" i="2"/>
  <c r="M586" i="2"/>
  <c r="L586" i="2"/>
  <c r="K586" i="2"/>
  <c r="J586" i="2"/>
  <c r="I586" i="2"/>
  <c r="H586" i="2"/>
  <c r="G586" i="2"/>
  <c r="F586" i="2"/>
  <c r="E586" i="2"/>
  <c r="D586" i="2"/>
  <c r="C586" i="2"/>
  <c r="B586" i="2"/>
  <c r="A586" i="2"/>
  <c r="O585" i="2"/>
  <c r="N585" i="2"/>
  <c r="M585" i="2"/>
  <c r="L585" i="2"/>
  <c r="K585" i="2"/>
  <c r="J585" i="2"/>
  <c r="I585" i="2"/>
  <c r="H585" i="2"/>
  <c r="G585" i="2"/>
  <c r="F585" i="2"/>
  <c r="E585" i="2"/>
  <c r="D585" i="2"/>
  <c r="C585" i="2"/>
  <c r="B585" i="2"/>
  <c r="A585" i="2"/>
  <c r="O584" i="2"/>
  <c r="N584" i="2"/>
  <c r="M584" i="2"/>
  <c r="L584" i="2"/>
  <c r="K584" i="2"/>
  <c r="J584" i="2"/>
  <c r="I584" i="2"/>
  <c r="H584" i="2"/>
  <c r="G584" i="2"/>
  <c r="F584" i="2"/>
  <c r="E584" i="2"/>
  <c r="D584" i="2"/>
  <c r="C584" i="2"/>
  <c r="B584" i="2"/>
  <c r="A584" i="2"/>
  <c r="O583" i="2"/>
  <c r="N583" i="2"/>
  <c r="M583" i="2"/>
  <c r="L583" i="2"/>
  <c r="K583" i="2"/>
  <c r="J583" i="2"/>
  <c r="I583" i="2"/>
  <c r="H583" i="2"/>
  <c r="G583" i="2"/>
  <c r="F583" i="2"/>
  <c r="E583" i="2"/>
  <c r="D583" i="2"/>
  <c r="C583" i="2"/>
  <c r="B583" i="2"/>
  <c r="A583" i="2"/>
  <c r="O582" i="2"/>
  <c r="N582" i="2"/>
  <c r="M582" i="2"/>
  <c r="L582" i="2"/>
  <c r="K582" i="2"/>
  <c r="J582" i="2"/>
  <c r="I582" i="2"/>
  <c r="H582" i="2"/>
  <c r="G582" i="2"/>
  <c r="F582" i="2"/>
  <c r="E582" i="2"/>
  <c r="D582" i="2"/>
  <c r="C582" i="2"/>
  <c r="B582" i="2"/>
  <c r="A582" i="2"/>
  <c r="O581" i="2"/>
  <c r="N581" i="2"/>
  <c r="M581" i="2"/>
  <c r="L581" i="2"/>
  <c r="K581" i="2"/>
  <c r="J581" i="2"/>
  <c r="I581" i="2"/>
  <c r="H581" i="2"/>
  <c r="G581" i="2"/>
  <c r="F581" i="2"/>
  <c r="E581" i="2"/>
  <c r="D581" i="2"/>
  <c r="C581" i="2"/>
  <c r="B581" i="2"/>
  <c r="A581" i="2"/>
  <c r="O580" i="2"/>
  <c r="N580" i="2"/>
  <c r="M580" i="2"/>
  <c r="L580" i="2"/>
  <c r="K580" i="2"/>
  <c r="J580" i="2"/>
  <c r="I580" i="2"/>
  <c r="H580" i="2"/>
  <c r="G580" i="2"/>
  <c r="F580" i="2"/>
  <c r="E580" i="2"/>
  <c r="D580" i="2"/>
  <c r="C580" i="2"/>
  <c r="B580" i="2"/>
  <c r="A580" i="2"/>
  <c r="O579" i="2"/>
  <c r="N579" i="2"/>
  <c r="M579" i="2"/>
  <c r="L579" i="2"/>
  <c r="K579" i="2"/>
  <c r="J579" i="2"/>
  <c r="I579" i="2"/>
  <c r="H579" i="2"/>
  <c r="G579" i="2"/>
  <c r="F579" i="2"/>
  <c r="E579" i="2"/>
  <c r="D579" i="2"/>
  <c r="C579" i="2"/>
  <c r="B579" i="2"/>
  <c r="A579" i="2"/>
  <c r="O578" i="2"/>
  <c r="N578" i="2"/>
  <c r="M578" i="2"/>
  <c r="L578" i="2"/>
  <c r="K578" i="2"/>
  <c r="J578" i="2"/>
  <c r="I578" i="2"/>
  <c r="H578" i="2"/>
  <c r="G578" i="2"/>
  <c r="F578" i="2"/>
  <c r="E578" i="2"/>
  <c r="D578" i="2"/>
  <c r="C578" i="2"/>
  <c r="B578" i="2"/>
  <c r="A578" i="2"/>
  <c r="O577" i="2"/>
  <c r="N577" i="2"/>
  <c r="M577" i="2"/>
  <c r="L577" i="2"/>
  <c r="K577" i="2"/>
  <c r="J577" i="2"/>
  <c r="I577" i="2"/>
  <c r="H577" i="2"/>
  <c r="G577" i="2"/>
  <c r="F577" i="2"/>
  <c r="E577" i="2"/>
  <c r="D577" i="2"/>
  <c r="C577" i="2"/>
  <c r="B577" i="2"/>
  <c r="A577" i="2"/>
  <c r="O576" i="2"/>
  <c r="N576" i="2"/>
  <c r="M576" i="2"/>
  <c r="L576" i="2"/>
  <c r="K576" i="2"/>
  <c r="J576" i="2"/>
  <c r="I576" i="2"/>
  <c r="H576" i="2"/>
  <c r="G576" i="2"/>
  <c r="F576" i="2"/>
  <c r="E576" i="2"/>
  <c r="D576" i="2"/>
  <c r="C576" i="2"/>
  <c r="B576" i="2"/>
  <c r="A576" i="2"/>
  <c r="O575" i="2"/>
  <c r="N575" i="2"/>
  <c r="M575" i="2"/>
  <c r="L575" i="2"/>
  <c r="K575" i="2"/>
  <c r="J575" i="2"/>
  <c r="I575" i="2"/>
  <c r="H575" i="2"/>
  <c r="G575" i="2"/>
  <c r="F575" i="2"/>
  <c r="E575" i="2"/>
  <c r="D575" i="2"/>
  <c r="C575" i="2"/>
  <c r="B575" i="2"/>
  <c r="A575" i="2"/>
  <c r="O574" i="2"/>
  <c r="N574" i="2"/>
  <c r="M574" i="2"/>
  <c r="L574" i="2"/>
  <c r="K574" i="2"/>
  <c r="J574" i="2"/>
  <c r="I574" i="2"/>
  <c r="H574" i="2"/>
  <c r="G574" i="2"/>
  <c r="F574" i="2"/>
  <c r="E574" i="2"/>
  <c r="D574" i="2"/>
  <c r="C574" i="2"/>
  <c r="B574" i="2"/>
  <c r="A574" i="2"/>
  <c r="O573" i="2"/>
  <c r="N573" i="2"/>
  <c r="M573" i="2"/>
  <c r="L573" i="2"/>
  <c r="K573" i="2"/>
  <c r="J573" i="2"/>
  <c r="I573" i="2"/>
  <c r="H573" i="2"/>
  <c r="G573" i="2"/>
  <c r="F573" i="2"/>
  <c r="E573" i="2"/>
  <c r="D573" i="2"/>
  <c r="C573" i="2"/>
  <c r="B573" i="2"/>
  <c r="A573" i="2"/>
  <c r="O572" i="2"/>
  <c r="N572" i="2"/>
  <c r="M572" i="2"/>
  <c r="L572" i="2"/>
  <c r="K572" i="2"/>
  <c r="J572" i="2"/>
  <c r="I572" i="2"/>
  <c r="H572" i="2"/>
  <c r="G572" i="2"/>
  <c r="F572" i="2"/>
  <c r="E572" i="2"/>
  <c r="D572" i="2"/>
  <c r="C572" i="2"/>
  <c r="B572" i="2"/>
  <c r="A572" i="2"/>
  <c r="O571" i="2"/>
  <c r="N571" i="2"/>
  <c r="M571" i="2"/>
  <c r="L571" i="2"/>
  <c r="K571" i="2"/>
  <c r="J571" i="2"/>
  <c r="I571" i="2"/>
  <c r="H571" i="2"/>
  <c r="G571" i="2"/>
  <c r="F571" i="2"/>
  <c r="E571" i="2"/>
  <c r="D571" i="2"/>
  <c r="C571" i="2"/>
  <c r="B571" i="2"/>
  <c r="A571" i="2"/>
  <c r="O570" i="2"/>
  <c r="N570" i="2"/>
  <c r="M570" i="2"/>
  <c r="L570" i="2"/>
  <c r="K570" i="2"/>
  <c r="J570" i="2"/>
  <c r="I570" i="2"/>
  <c r="H570" i="2"/>
  <c r="G570" i="2"/>
  <c r="F570" i="2"/>
  <c r="E570" i="2"/>
  <c r="D570" i="2"/>
  <c r="C570" i="2"/>
  <c r="B570" i="2"/>
  <c r="A570" i="2"/>
  <c r="O569" i="2"/>
  <c r="N569" i="2"/>
  <c r="M569" i="2"/>
  <c r="L569" i="2"/>
  <c r="K569" i="2"/>
  <c r="J569" i="2"/>
  <c r="I569" i="2"/>
  <c r="H569" i="2"/>
  <c r="G569" i="2"/>
  <c r="F569" i="2"/>
  <c r="E569" i="2"/>
  <c r="D569" i="2"/>
  <c r="C569" i="2"/>
  <c r="B569" i="2"/>
  <c r="A569" i="2"/>
  <c r="O568" i="2"/>
  <c r="N568" i="2"/>
  <c r="M568" i="2"/>
  <c r="L568" i="2"/>
  <c r="K568" i="2"/>
  <c r="J568" i="2"/>
  <c r="I568" i="2"/>
  <c r="H568" i="2"/>
  <c r="G568" i="2"/>
  <c r="F568" i="2"/>
  <c r="E568" i="2"/>
  <c r="D568" i="2"/>
  <c r="C568" i="2"/>
  <c r="B568" i="2"/>
  <c r="A568" i="2"/>
  <c r="O567" i="2"/>
  <c r="N567" i="2"/>
  <c r="M567" i="2"/>
  <c r="L567" i="2"/>
  <c r="K567" i="2"/>
  <c r="J567" i="2"/>
  <c r="I567" i="2"/>
  <c r="H567" i="2"/>
  <c r="G567" i="2"/>
  <c r="F567" i="2"/>
  <c r="E567" i="2"/>
  <c r="D567" i="2"/>
  <c r="C567" i="2"/>
  <c r="B567" i="2"/>
  <c r="A567" i="2"/>
  <c r="O566" i="2"/>
  <c r="N566" i="2"/>
  <c r="M566" i="2"/>
  <c r="L566" i="2"/>
  <c r="K566" i="2"/>
  <c r="J566" i="2"/>
  <c r="I566" i="2"/>
  <c r="H566" i="2"/>
  <c r="G566" i="2"/>
  <c r="F566" i="2"/>
  <c r="E566" i="2"/>
  <c r="D566" i="2"/>
  <c r="C566" i="2"/>
  <c r="B566" i="2"/>
  <c r="A566" i="2"/>
  <c r="O565" i="2"/>
  <c r="N565" i="2"/>
  <c r="M565" i="2"/>
  <c r="L565" i="2"/>
  <c r="K565" i="2"/>
  <c r="J565" i="2"/>
  <c r="I565" i="2"/>
  <c r="H565" i="2"/>
  <c r="G565" i="2"/>
  <c r="F565" i="2"/>
  <c r="E565" i="2"/>
  <c r="D565" i="2"/>
  <c r="C565" i="2"/>
  <c r="B565" i="2"/>
  <c r="A565" i="2"/>
  <c r="O564" i="2"/>
  <c r="N564" i="2"/>
  <c r="M564" i="2"/>
  <c r="L564" i="2"/>
  <c r="K564" i="2"/>
  <c r="J564" i="2"/>
  <c r="I564" i="2"/>
  <c r="H564" i="2"/>
  <c r="G564" i="2"/>
  <c r="F564" i="2"/>
  <c r="E564" i="2"/>
  <c r="D564" i="2"/>
  <c r="C564" i="2"/>
  <c r="B564" i="2"/>
  <c r="A564" i="2"/>
  <c r="O563" i="2"/>
  <c r="N563" i="2"/>
  <c r="M563" i="2"/>
  <c r="L563" i="2"/>
  <c r="K563" i="2"/>
  <c r="J563" i="2"/>
  <c r="I563" i="2"/>
  <c r="H563" i="2"/>
  <c r="G563" i="2"/>
  <c r="F563" i="2"/>
  <c r="E563" i="2"/>
  <c r="D563" i="2"/>
  <c r="C563" i="2"/>
  <c r="B563" i="2"/>
  <c r="A563" i="2"/>
  <c r="O562" i="2"/>
  <c r="N562" i="2"/>
  <c r="M562" i="2"/>
  <c r="L562" i="2"/>
  <c r="K562" i="2"/>
  <c r="J562" i="2"/>
  <c r="I562" i="2"/>
  <c r="H562" i="2"/>
  <c r="G562" i="2"/>
  <c r="F562" i="2"/>
  <c r="E562" i="2"/>
  <c r="D562" i="2"/>
  <c r="C562" i="2"/>
  <c r="B562" i="2"/>
  <c r="A562" i="2"/>
  <c r="O561" i="2"/>
  <c r="N561" i="2"/>
  <c r="M561" i="2"/>
  <c r="L561" i="2"/>
  <c r="K561" i="2"/>
  <c r="J561" i="2"/>
  <c r="I561" i="2"/>
  <c r="H561" i="2"/>
  <c r="G561" i="2"/>
  <c r="F561" i="2"/>
  <c r="E561" i="2"/>
  <c r="D561" i="2"/>
  <c r="C561" i="2"/>
  <c r="B561" i="2"/>
  <c r="A561" i="2"/>
  <c r="O560" i="2"/>
  <c r="N560" i="2"/>
  <c r="M560" i="2"/>
  <c r="L560" i="2"/>
  <c r="K560" i="2"/>
  <c r="J560" i="2"/>
  <c r="I560" i="2"/>
  <c r="H560" i="2"/>
  <c r="G560" i="2"/>
  <c r="F560" i="2"/>
  <c r="E560" i="2"/>
  <c r="D560" i="2"/>
  <c r="C560" i="2"/>
  <c r="B560" i="2"/>
  <c r="A560" i="2"/>
  <c r="O559" i="2"/>
  <c r="N559" i="2"/>
  <c r="M559" i="2"/>
  <c r="L559" i="2"/>
  <c r="K559" i="2"/>
  <c r="J559" i="2"/>
  <c r="I559" i="2"/>
  <c r="H559" i="2"/>
  <c r="G559" i="2"/>
  <c r="F559" i="2"/>
  <c r="E559" i="2"/>
  <c r="D559" i="2"/>
  <c r="C559" i="2"/>
  <c r="B559" i="2"/>
  <c r="A559" i="2"/>
  <c r="O558" i="2"/>
  <c r="N558" i="2"/>
  <c r="M558" i="2"/>
  <c r="L558" i="2"/>
  <c r="K558" i="2"/>
  <c r="J558" i="2"/>
  <c r="I558" i="2"/>
  <c r="H558" i="2"/>
  <c r="G558" i="2"/>
  <c r="F558" i="2"/>
  <c r="E558" i="2"/>
  <c r="D558" i="2"/>
  <c r="C558" i="2"/>
  <c r="B558" i="2"/>
  <c r="A558" i="2"/>
  <c r="O557" i="2"/>
  <c r="N557" i="2"/>
  <c r="M557" i="2"/>
  <c r="L557" i="2"/>
  <c r="K557" i="2"/>
  <c r="J557" i="2"/>
  <c r="I557" i="2"/>
  <c r="H557" i="2"/>
  <c r="G557" i="2"/>
  <c r="F557" i="2"/>
  <c r="E557" i="2"/>
  <c r="D557" i="2"/>
  <c r="C557" i="2"/>
  <c r="B557" i="2"/>
  <c r="A557" i="2"/>
  <c r="O556" i="2"/>
  <c r="N556" i="2"/>
  <c r="M556" i="2"/>
  <c r="L556" i="2"/>
  <c r="K556" i="2"/>
  <c r="J556" i="2"/>
  <c r="I556" i="2"/>
  <c r="H556" i="2"/>
  <c r="G556" i="2"/>
  <c r="F556" i="2"/>
  <c r="E556" i="2"/>
  <c r="D556" i="2"/>
  <c r="C556" i="2"/>
  <c r="B556" i="2"/>
  <c r="A556" i="2"/>
  <c r="O555" i="2"/>
  <c r="N555" i="2"/>
  <c r="M555" i="2"/>
  <c r="L555" i="2"/>
  <c r="K555" i="2"/>
  <c r="J555" i="2"/>
  <c r="I555" i="2"/>
  <c r="H555" i="2"/>
  <c r="G555" i="2"/>
  <c r="F555" i="2"/>
  <c r="E555" i="2"/>
  <c r="D555" i="2"/>
  <c r="C555" i="2"/>
  <c r="B555" i="2"/>
  <c r="A555" i="2"/>
  <c r="O554" i="2"/>
  <c r="N554" i="2"/>
  <c r="M554" i="2"/>
  <c r="L554" i="2"/>
  <c r="K554" i="2"/>
  <c r="J554" i="2"/>
  <c r="I554" i="2"/>
  <c r="H554" i="2"/>
  <c r="G554" i="2"/>
  <c r="F554" i="2"/>
  <c r="E554" i="2"/>
  <c r="D554" i="2"/>
  <c r="C554" i="2"/>
  <c r="B554" i="2"/>
  <c r="A554" i="2"/>
  <c r="O553" i="2"/>
  <c r="N553" i="2"/>
  <c r="M553" i="2"/>
  <c r="L553" i="2"/>
  <c r="K553" i="2"/>
  <c r="J553" i="2"/>
  <c r="I553" i="2"/>
  <c r="H553" i="2"/>
  <c r="G553" i="2"/>
  <c r="F553" i="2"/>
  <c r="E553" i="2"/>
  <c r="D553" i="2"/>
  <c r="C553" i="2"/>
  <c r="B553" i="2"/>
  <c r="A553" i="2"/>
  <c r="O552" i="2"/>
  <c r="N552" i="2"/>
  <c r="M552" i="2"/>
  <c r="L552" i="2"/>
  <c r="K552" i="2"/>
  <c r="J552" i="2"/>
  <c r="I552" i="2"/>
  <c r="H552" i="2"/>
  <c r="G552" i="2"/>
  <c r="F552" i="2"/>
  <c r="E552" i="2"/>
  <c r="D552" i="2"/>
  <c r="C552" i="2"/>
  <c r="B552" i="2"/>
  <c r="A552" i="2"/>
  <c r="O551" i="2"/>
  <c r="N551" i="2"/>
  <c r="M551" i="2"/>
  <c r="L551" i="2"/>
  <c r="K551" i="2"/>
  <c r="J551" i="2"/>
  <c r="I551" i="2"/>
  <c r="H551" i="2"/>
  <c r="G551" i="2"/>
  <c r="F551" i="2"/>
  <c r="E551" i="2"/>
  <c r="D551" i="2"/>
  <c r="C551" i="2"/>
  <c r="B551" i="2"/>
  <c r="A551" i="2"/>
  <c r="O550" i="2"/>
  <c r="N550" i="2"/>
  <c r="M550" i="2"/>
  <c r="L550" i="2"/>
  <c r="K550" i="2"/>
  <c r="J550" i="2"/>
  <c r="I550" i="2"/>
  <c r="H550" i="2"/>
  <c r="G550" i="2"/>
  <c r="F550" i="2"/>
  <c r="E550" i="2"/>
  <c r="D550" i="2"/>
  <c r="C550" i="2"/>
  <c r="B550" i="2"/>
  <c r="A550" i="2"/>
  <c r="O549" i="2"/>
  <c r="N549" i="2"/>
  <c r="M549" i="2"/>
  <c r="L549" i="2"/>
  <c r="K549" i="2"/>
  <c r="J549" i="2"/>
  <c r="I549" i="2"/>
  <c r="H549" i="2"/>
  <c r="G549" i="2"/>
  <c r="F549" i="2"/>
  <c r="E549" i="2"/>
  <c r="D549" i="2"/>
  <c r="C549" i="2"/>
  <c r="B549" i="2"/>
  <c r="A549" i="2"/>
  <c r="O548" i="2"/>
  <c r="N548" i="2"/>
  <c r="M548" i="2"/>
  <c r="L548" i="2"/>
  <c r="K548" i="2"/>
  <c r="J548" i="2"/>
  <c r="I548" i="2"/>
  <c r="H548" i="2"/>
  <c r="G548" i="2"/>
  <c r="F548" i="2"/>
  <c r="E548" i="2"/>
  <c r="D548" i="2"/>
  <c r="C548" i="2"/>
  <c r="B548" i="2"/>
  <c r="A548" i="2"/>
  <c r="O547" i="2"/>
  <c r="N547" i="2"/>
  <c r="M547" i="2"/>
  <c r="L547" i="2"/>
  <c r="K547" i="2"/>
  <c r="J547" i="2"/>
  <c r="I547" i="2"/>
  <c r="H547" i="2"/>
  <c r="G547" i="2"/>
  <c r="F547" i="2"/>
  <c r="E547" i="2"/>
  <c r="D547" i="2"/>
  <c r="C547" i="2"/>
  <c r="B547" i="2"/>
  <c r="A547" i="2"/>
  <c r="O546" i="2"/>
  <c r="N546" i="2"/>
  <c r="M546" i="2"/>
  <c r="L546" i="2"/>
  <c r="K546" i="2"/>
  <c r="J546" i="2"/>
  <c r="I546" i="2"/>
  <c r="H546" i="2"/>
  <c r="G546" i="2"/>
  <c r="F546" i="2"/>
  <c r="E546" i="2"/>
  <c r="D546" i="2"/>
  <c r="C546" i="2"/>
  <c r="B546" i="2"/>
  <c r="A546" i="2"/>
  <c r="O545" i="2"/>
  <c r="N545" i="2"/>
  <c r="M545" i="2"/>
  <c r="L545" i="2"/>
  <c r="K545" i="2"/>
  <c r="J545" i="2"/>
  <c r="I545" i="2"/>
  <c r="H545" i="2"/>
  <c r="G545" i="2"/>
  <c r="F545" i="2"/>
  <c r="E545" i="2"/>
  <c r="D545" i="2"/>
  <c r="C545" i="2"/>
  <c r="B545" i="2"/>
  <c r="A545" i="2"/>
  <c r="O544" i="2"/>
  <c r="N544" i="2"/>
  <c r="M544" i="2"/>
  <c r="L544" i="2"/>
  <c r="K544" i="2"/>
  <c r="J544" i="2"/>
  <c r="I544" i="2"/>
  <c r="H544" i="2"/>
  <c r="G544" i="2"/>
  <c r="F544" i="2"/>
  <c r="E544" i="2"/>
  <c r="D544" i="2"/>
  <c r="C544" i="2"/>
  <c r="B544" i="2"/>
  <c r="A544" i="2"/>
  <c r="O543" i="2"/>
  <c r="N543" i="2"/>
  <c r="M543" i="2"/>
  <c r="L543" i="2"/>
  <c r="K543" i="2"/>
  <c r="J543" i="2"/>
  <c r="I543" i="2"/>
  <c r="H543" i="2"/>
  <c r="G543" i="2"/>
  <c r="F543" i="2"/>
  <c r="E543" i="2"/>
  <c r="D543" i="2"/>
  <c r="C543" i="2"/>
  <c r="B543" i="2"/>
  <c r="A543" i="2"/>
  <c r="O542" i="2"/>
  <c r="N542" i="2"/>
  <c r="M542" i="2"/>
  <c r="L542" i="2"/>
  <c r="K542" i="2"/>
  <c r="J542" i="2"/>
  <c r="I542" i="2"/>
  <c r="H542" i="2"/>
  <c r="G542" i="2"/>
  <c r="F542" i="2"/>
  <c r="E542" i="2"/>
  <c r="D542" i="2"/>
  <c r="C542" i="2"/>
  <c r="B542" i="2"/>
  <c r="A542" i="2"/>
  <c r="O541" i="2"/>
  <c r="N541" i="2"/>
  <c r="M541" i="2"/>
  <c r="L541" i="2"/>
  <c r="K541" i="2"/>
  <c r="J541" i="2"/>
  <c r="I541" i="2"/>
  <c r="H541" i="2"/>
  <c r="G541" i="2"/>
  <c r="F541" i="2"/>
  <c r="E541" i="2"/>
  <c r="D541" i="2"/>
  <c r="C541" i="2"/>
  <c r="B541" i="2"/>
  <c r="A541" i="2"/>
  <c r="O540" i="2"/>
  <c r="N540" i="2"/>
  <c r="M540" i="2"/>
  <c r="L540" i="2"/>
  <c r="K540" i="2"/>
  <c r="J540" i="2"/>
  <c r="I540" i="2"/>
  <c r="H540" i="2"/>
  <c r="G540" i="2"/>
  <c r="F540" i="2"/>
  <c r="E540" i="2"/>
  <c r="D540" i="2"/>
  <c r="C540" i="2"/>
  <c r="B540" i="2"/>
  <c r="A540" i="2"/>
  <c r="O539" i="2"/>
  <c r="N539" i="2"/>
  <c r="M539" i="2"/>
  <c r="L539" i="2"/>
  <c r="K539" i="2"/>
  <c r="J539" i="2"/>
  <c r="I539" i="2"/>
  <c r="H539" i="2"/>
  <c r="G539" i="2"/>
  <c r="F539" i="2"/>
  <c r="E539" i="2"/>
  <c r="D539" i="2"/>
  <c r="C539" i="2"/>
  <c r="B539" i="2"/>
  <c r="A539" i="2"/>
  <c r="O538" i="2"/>
  <c r="N538" i="2"/>
  <c r="M538" i="2"/>
  <c r="L538" i="2"/>
  <c r="K538" i="2"/>
  <c r="J538" i="2"/>
  <c r="I538" i="2"/>
  <c r="H538" i="2"/>
  <c r="G538" i="2"/>
  <c r="F538" i="2"/>
  <c r="E538" i="2"/>
  <c r="D538" i="2"/>
  <c r="C538" i="2"/>
  <c r="B538" i="2"/>
  <c r="A538" i="2"/>
  <c r="O537" i="2"/>
  <c r="N537" i="2"/>
  <c r="M537" i="2"/>
  <c r="L537" i="2"/>
  <c r="K537" i="2"/>
  <c r="J537" i="2"/>
  <c r="I537" i="2"/>
  <c r="H537" i="2"/>
  <c r="G537" i="2"/>
  <c r="F537" i="2"/>
  <c r="E537" i="2"/>
  <c r="D537" i="2"/>
  <c r="C537" i="2"/>
  <c r="B537" i="2"/>
  <c r="A537" i="2"/>
  <c r="O536" i="2"/>
  <c r="N536" i="2"/>
  <c r="M536" i="2"/>
  <c r="L536" i="2"/>
  <c r="K536" i="2"/>
  <c r="J536" i="2"/>
  <c r="I536" i="2"/>
  <c r="H536" i="2"/>
  <c r="G536" i="2"/>
  <c r="F536" i="2"/>
  <c r="E536" i="2"/>
  <c r="D536" i="2"/>
  <c r="C536" i="2"/>
  <c r="B536" i="2"/>
  <c r="A536" i="2"/>
  <c r="O535" i="2"/>
  <c r="N535" i="2"/>
  <c r="M535" i="2"/>
  <c r="L535" i="2"/>
  <c r="K535" i="2"/>
  <c r="J535" i="2"/>
  <c r="I535" i="2"/>
  <c r="H535" i="2"/>
  <c r="G535" i="2"/>
  <c r="F535" i="2"/>
  <c r="E535" i="2"/>
  <c r="D535" i="2"/>
  <c r="C535" i="2"/>
  <c r="B535" i="2"/>
  <c r="A535" i="2"/>
  <c r="O534" i="2"/>
  <c r="N534" i="2"/>
  <c r="M534" i="2"/>
  <c r="L534" i="2"/>
  <c r="K534" i="2"/>
  <c r="J534" i="2"/>
  <c r="I534" i="2"/>
  <c r="H534" i="2"/>
  <c r="G534" i="2"/>
  <c r="F534" i="2"/>
  <c r="E534" i="2"/>
  <c r="D534" i="2"/>
  <c r="C534" i="2"/>
  <c r="B534" i="2"/>
  <c r="A534" i="2"/>
  <c r="O533" i="2"/>
  <c r="N533" i="2"/>
  <c r="M533" i="2"/>
  <c r="L533" i="2"/>
  <c r="K533" i="2"/>
  <c r="J533" i="2"/>
  <c r="I533" i="2"/>
  <c r="H533" i="2"/>
  <c r="G533" i="2"/>
  <c r="F533" i="2"/>
  <c r="E533" i="2"/>
  <c r="D533" i="2"/>
  <c r="C533" i="2"/>
  <c r="B533" i="2"/>
  <c r="A533" i="2"/>
  <c r="O532" i="2"/>
  <c r="N532" i="2"/>
  <c r="M532" i="2"/>
  <c r="L532" i="2"/>
  <c r="K532" i="2"/>
  <c r="J532" i="2"/>
  <c r="I532" i="2"/>
  <c r="H532" i="2"/>
  <c r="G532" i="2"/>
  <c r="F532" i="2"/>
  <c r="E532" i="2"/>
  <c r="D532" i="2"/>
  <c r="C532" i="2"/>
  <c r="B532" i="2"/>
  <c r="A532" i="2"/>
  <c r="O531" i="2"/>
  <c r="N531" i="2"/>
  <c r="M531" i="2"/>
  <c r="L531" i="2"/>
  <c r="K531" i="2"/>
  <c r="J531" i="2"/>
  <c r="I531" i="2"/>
  <c r="H531" i="2"/>
  <c r="G531" i="2"/>
  <c r="F531" i="2"/>
  <c r="E531" i="2"/>
  <c r="D531" i="2"/>
  <c r="C531" i="2"/>
  <c r="B531" i="2"/>
  <c r="A531" i="2"/>
  <c r="O530" i="2"/>
  <c r="N530" i="2"/>
  <c r="M530" i="2"/>
  <c r="L530" i="2"/>
  <c r="K530" i="2"/>
  <c r="J530" i="2"/>
  <c r="I530" i="2"/>
  <c r="H530" i="2"/>
  <c r="G530" i="2"/>
  <c r="F530" i="2"/>
  <c r="E530" i="2"/>
  <c r="D530" i="2"/>
  <c r="C530" i="2"/>
  <c r="B530" i="2"/>
  <c r="A530" i="2"/>
  <c r="O529" i="2"/>
  <c r="N529" i="2"/>
  <c r="M529" i="2"/>
  <c r="L529" i="2"/>
  <c r="K529" i="2"/>
  <c r="J529" i="2"/>
  <c r="I529" i="2"/>
  <c r="H529" i="2"/>
  <c r="G529" i="2"/>
  <c r="F529" i="2"/>
  <c r="E529" i="2"/>
  <c r="D529" i="2"/>
  <c r="C529" i="2"/>
  <c r="B529" i="2"/>
  <c r="A529" i="2"/>
  <c r="O528" i="2"/>
  <c r="N528" i="2"/>
  <c r="M528" i="2"/>
  <c r="L528" i="2"/>
  <c r="K528" i="2"/>
  <c r="J528" i="2"/>
  <c r="I528" i="2"/>
  <c r="H528" i="2"/>
  <c r="G528" i="2"/>
  <c r="F528" i="2"/>
  <c r="E528" i="2"/>
  <c r="D528" i="2"/>
  <c r="C528" i="2"/>
  <c r="B528" i="2"/>
  <c r="A528" i="2"/>
  <c r="O527" i="2"/>
  <c r="N527" i="2"/>
  <c r="M527" i="2"/>
  <c r="L527" i="2"/>
  <c r="K527" i="2"/>
  <c r="J527" i="2"/>
  <c r="I527" i="2"/>
  <c r="H527" i="2"/>
  <c r="G527" i="2"/>
  <c r="F527" i="2"/>
  <c r="E527" i="2"/>
  <c r="D527" i="2"/>
  <c r="C527" i="2"/>
  <c r="B527" i="2"/>
  <c r="A527" i="2"/>
  <c r="O526" i="2"/>
  <c r="N526" i="2"/>
  <c r="M526" i="2"/>
  <c r="L526" i="2"/>
  <c r="K526" i="2"/>
  <c r="J526" i="2"/>
  <c r="I526" i="2"/>
  <c r="H526" i="2"/>
  <c r="G526" i="2"/>
  <c r="F526" i="2"/>
  <c r="E526" i="2"/>
  <c r="D526" i="2"/>
  <c r="C526" i="2"/>
  <c r="B526" i="2"/>
  <c r="A526" i="2"/>
  <c r="O525" i="2"/>
  <c r="N525" i="2"/>
  <c r="M525" i="2"/>
  <c r="L525" i="2"/>
  <c r="K525" i="2"/>
  <c r="J525" i="2"/>
  <c r="I525" i="2"/>
  <c r="H525" i="2"/>
  <c r="G525" i="2"/>
  <c r="F525" i="2"/>
  <c r="E525" i="2"/>
  <c r="D525" i="2"/>
  <c r="C525" i="2"/>
  <c r="B525" i="2"/>
  <c r="A525" i="2"/>
  <c r="O524" i="2"/>
  <c r="N524" i="2"/>
  <c r="M524" i="2"/>
  <c r="L524" i="2"/>
  <c r="K524" i="2"/>
  <c r="J524" i="2"/>
  <c r="I524" i="2"/>
  <c r="H524" i="2"/>
  <c r="G524" i="2"/>
  <c r="F524" i="2"/>
  <c r="E524" i="2"/>
  <c r="D524" i="2"/>
  <c r="C524" i="2"/>
  <c r="B524" i="2"/>
  <c r="A524" i="2"/>
  <c r="O523" i="2"/>
  <c r="N523" i="2"/>
  <c r="M523" i="2"/>
  <c r="L523" i="2"/>
  <c r="K523" i="2"/>
  <c r="J523" i="2"/>
  <c r="I523" i="2"/>
  <c r="H523" i="2"/>
  <c r="G523" i="2"/>
  <c r="F523" i="2"/>
  <c r="E523" i="2"/>
  <c r="D523" i="2"/>
  <c r="C523" i="2"/>
  <c r="B523" i="2"/>
  <c r="A523" i="2"/>
  <c r="O522" i="2"/>
  <c r="N522" i="2"/>
  <c r="M522" i="2"/>
  <c r="L522" i="2"/>
  <c r="K522" i="2"/>
  <c r="J522" i="2"/>
  <c r="I522" i="2"/>
  <c r="H522" i="2"/>
  <c r="G522" i="2"/>
  <c r="F522" i="2"/>
  <c r="E522" i="2"/>
  <c r="D522" i="2"/>
  <c r="C522" i="2"/>
  <c r="B522" i="2"/>
  <c r="A522" i="2"/>
  <c r="O521" i="2"/>
  <c r="N521" i="2"/>
  <c r="M521" i="2"/>
  <c r="L521" i="2"/>
  <c r="K521" i="2"/>
  <c r="J521" i="2"/>
  <c r="I521" i="2"/>
  <c r="H521" i="2"/>
  <c r="G521" i="2"/>
  <c r="F521" i="2"/>
  <c r="E521" i="2"/>
  <c r="D521" i="2"/>
  <c r="C521" i="2"/>
  <c r="B521" i="2"/>
  <c r="A521" i="2"/>
  <c r="O520" i="2"/>
  <c r="N520" i="2"/>
  <c r="M520" i="2"/>
  <c r="L520" i="2"/>
  <c r="K520" i="2"/>
  <c r="J520" i="2"/>
  <c r="I520" i="2"/>
  <c r="H520" i="2"/>
  <c r="G520" i="2"/>
  <c r="F520" i="2"/>
  <c r="E520" i="2"/>
  <c r="D520" i="2"/>
  <c r="C520" i="2"/>
  <c r="B520" i="2"/>
  <c r="A520" i="2"/>
  <c r="O519" i="2"/>
  <c r="N519" i="2"/>
  <c r="M519" i="2"/>
  <c r="L519" i="2"/>
  <c r="K519" i="2"/>
  <c r="J519" i="2"/>
  <c r="I519" i="2"/>
  <c r="H519" i="2"/>
  <c r="G519" i="2"/>
  <c r="F519" i="2"/>
  <c r="E519" i="2"/>
  <c r="D519" i="2"/>
  <c r="C519" i="2"/>
  <c r="B519" i="2"/>
  <c r="A519" i="2"/>
  <c r="O518" i="2"/>
  <c r="N518" i="2"/>
  <c r="M518" i="2"/>
  <c r="L518" i="2"/>
  <c r="K518" i="2"/>
  <c r="J518" i="2"/>
  <c r="I518" i="2"/>
  <c r="H518" i="2"/>
  <c r="G518" i="2"/>
  <c r="F518" i="2"/>
  <c r="E518" i="2"/>
  <c r="D518" i="2"/>
  <c r="C518" i="2"/>
  <c r="B518" i="2"/>
  <c r="A518" i="2"/>
  <c r="O517" i="2"/>
  <c r="N517" i="2"/>
  <c r="M517" i="2"/>
  <c r="L517" i="2"/>
  <c r="K517" i="2"/>
  <c r="J517" i="2"/>
  <c r="I517" i="2"/>
  <c r="H517" i="2"/>
  <c r="G517" i="2"/>
  <c r="F517" i="2"/>
  <c r="E517" i="2"/>
  <c r="D517" i="2"/>
  <c r="C517" i="2"/>
  <c r="B517" i="2"/>
  <c r="A517" i="2"/>
  <c r="O516" i="2"/>
  <c r="N516" i="2"/>
  <c r="M516" i="2"/>
  <c r="L516" i="2"/>
  <c r="K516" i="2"/>
  <c r="J516" i="2"/>
  <c r="I516" i="2"/>
  <c r="H516" i="2"/>
  <c r="G516" i="2"/>
  <c r="F516" i="2"/>
  <c r="E516" i="2"/>
  <c r="D516" i="2"/>
  <c r="C516" i="2"/>
  <c r="B516" i="2"/>
  <c r="A516" i="2"/>
  <c r="O515" i="2"/>
  <c r="N515" i="2"/>
  <c r="M515" i="2"/>
  <c r="L515" i="2"/>
  <c r="K515" i="2"/>
  <c r="J515" i="2"/>
  <c r="I515" i="2"/>
  <c r="H515" i="2"/>
  <c r="G515" i="2"/>
  <c r="F515" i="2"/>
  <c r="E515" i="2"/>
  <c r="D515" i="2"/>
  <c r="C515" i="2"/>
  <c r="B515" i="2"/>
  <c r="A515" i="2"/>
  <c r="O514" i="2"/>
  <c r="N514" i="2"/>
  <c r="M514" i="2"/>
  <c r="L514" i="2"/>
  <c r="K514" i="2"/>
  <c r="J514" i="2"/>
  <c r="I514" i="2"/>
  <c r="H514" i="2"/>
  <c r="G514" i="2"/>
  <c r="F514" i="2"/>
  <c r="E514" i="2"/>
  <c r="D514" i="2"/>
  <c r="C514" i="2"/>
  <c r="B514" i="2"/>
  <c r="A514" i="2"/>
  <c r="O513" i="2"/>
  <c r="N513" i="2"/>
  <c r="M513" i="2"/>
  <c r="L513" i="2"/>
  <c r="K513" i="2"/>
  <c r="J513" i="2"/>
  <c r="I513" i="2"/>
  <c r="H513" i="2"/>
  <c r="G513" i="2"/>
  <c r="F513" i="2"/>
  <c r="E513" i="2"/>
  <c r="D513" i="2"/>
  <c r="C513" i="2"/>
  <c r="B513" i="2"/>
  <c r="A513" i="2"/>
  <c r="O512" i="2"/>
  <c r="N512" i="2"/>
  <c r="M512" i="2"/>
  <c r="L512" i="2"/>
  <c r="K512" i="2"/>
  <c r="J512" i="2"/>
  <c r="I512" i="2"/>
  <c r="H512" i="2"/>
  <c r="G512" i="2"/>
  <c r="F512" i="2"/>
  <c r="E512" i="2"/>
  <c r="D512" i="2"/>
  <c r="C512" i="2"/>
  <c r="B512" i="2"/>
  <c r="A512" i="2"/>
  <c r="O511" i="2"/>
  <c r="N511" i="2"/>
  <c r="M511" i="2"/>
  <c r="L511" i="2"/>
  <c r="K511" i="2"/>
  <c r="J511" i="2"/>
  <c r="I511" i="2"/>
  <c r="H511" i="2"/>
  <c r="G511" i="2"/>
  <c r="F511" i="2"/>
  <c r="E511" i="2"/>
  <c r="D511" i="2"/>
  <c r="C511" i="2"/>
  <c r="B511" i="2"/>
  <c r="A511" i="2"/>
  <c r="O510" i="2"/>
  <c r="N510" i="2"/>
  <c r="M510" i="2"/>
  <c r="L510" i="2"/>
  <c r="K510" i="2"/>
  <c r="J510" i="2"/>
  <c r="I510" i="2"/>
  <c r="H510" i="2"/>
  <c r="G510" i="2"/>
  <c r="F510" i="2"/>
  <c r="E510" i="2"/>
  <c r="D510" i="2"/>
  <c r="C510" i="2"/>
  <c r="B510" i="2"/>
  <c r="A510" i="2"/>
  <c r="O509" i="2"/>
  <c r="N509" i="2"/>
  <c r="M509" i="2"/>
  <c r="L509" i="2"/>
  <c r="K509" i="2"/>
  <c r="J509" i="2"/>
  <c r="I509" i="2"/>
  <c r="H509" i="2"/>
  <c r="G509" i="2"/>
  <c r="F509" i="2"/>
  <c r="E509" i="2"/>
  <c r="D509" i="2"/>
  <c r="C509" i="2"/>
  <c r="B509" i="2"/>
  <c r="A509" i="2"/>
  <c r="O508" i="2"/>
  <c r="N508" i="2"/>
  <c r="M508" i="2"/>
  <c r="L508" i="2"/>
  <c r="K508" i="2"/>
  <c r="J508" i="2"/>
  <c r="I508" i="2"/>
  <c r="H508" i="2"/>
  <c r="G508" i="2"/>
  <c r="F508" i="2"/>
  <c r="E508" i="2"/>
  <c r="D508" i="2"/>
  <c r="C508" i="2"/>
  <c r="B508" i="2"/>
  <c r="A508" i="2"/>
  <c r="O507" i="2"/>
  <c r="N507" i="2"/>
  <c r="M507" i="2"/>
  <c r="L507" i="2"/>
  <c r="K507" i="2"/>
  <c r="J507" i="2"/>
  <c r="I507" i="2"/>
  <c r="H507" i="2"/>
  <c r="G507" i="2"/>
  <c r="F507" i="2"/>
  <c r="E507" i="2"/>
  <c r="D507" i="2"/>
  <c r="C507" i="2"/>
  <c r="B507" i="2"/>
  <c r="A507" i="2"/>
  <c r="O506" i="2"/>
  <c r="N506" i="2"/>
  <c r="M506" i="2"/>
  <c r="L506" i="2"/>
  <c r="K506" i="2"/>
  <c r="J506" i="2"/>
  <c r="I506" i="2"/>
  <c r="H506" i="2"/>
  <c r="G506" i="2"/>
  <c r="F506" i="2"/>
  <c r="E506" i="2"/>
  <c r="D506" i="2"/>
  <c r="C506" i="2"/>
  <c r="B506" i="2"/>
  <c r="A506" i="2"/>
  <c r="O505" i="2"/>
  <c r="N505" i="2"/>
  <c r="M505" i="2"/>
  <c r="L505" i="2"/>
  <c r="K505" i="2"/>
  <c r="J505" i="2"/>
  <c r="I505" i="2"/>
  <c r="H505" i="2"/>
  <c r="G505" i="2"/>
  <c r="F505" i="2"/>
  <c r="E505" i="2"/>
  <c r="D505" i="2"/>
  <c r="C505" i="2"/>
  <c r="B505" i="2"/>
  <c r="A505" i="2"/>
  <c r="O504" i="2"/>
  <c r="N504" i="2"/>
  <c r="M504" i="2"/>
  <c r="L504" i="2"/>
  <c r="K504" i="2"/>
  <c r="J504" i="2"/>
  <c r="I504" i="2"/>
  <c r="H504" i="2"/>
  <c r="G504" i="2"/>
  <c r="F504" i="2"/>
  <c r="E504" i="2"/>
  <c r="D504" i="2"/>
  <c r="C504" i="2"/>
  <c r="B504" i="2"/>
  <c r="A504" i="2"/>
  <c r="O503" i="2"/>
  <c r="N503" i="2"/>
  <c r="M503" i="2"/>
  <c r="L503" i="2"/>
  <c r="K503" i="2"/>
  <c r="J503" i="2"/>
  <c r="I503" i="2"/>
  <c r="H503" i="2"/>
  <c r="G503" i="2"/>
  <c r="F503" i="2"/>
  <c r="E503" i="2"/>
  <c r="D503" i="2"/>
  <c r="C503" i="2"/>
  <c r="B503" i="2"/>
  <c r="A503" i="2"/>
  <c r="O502" i="2"/>
  <c r="N502" i="2"/>
  <c r="M502" i="2"/>
  <c r="L502" i="2"/>
  <c r="K502" i="2"/>
  <c r="J502" i="2"/>
  <c r="I502" i="2"/>
  <c r="H502" i="2"/>
  <c r="G502" i="2"/>
  <c r="F502" i="2"/>
  <c r="E502" i="2"/>
  <c r="D502" i="2"/>
  <c r="C502" i="2"/>
  <c r="B502" i="2"/>
  <c r="A502" i="2"/>
  <c r="O501" i="2"/>
  <c r="N501" i="2"/>
  <c r="M501" i="2"/>
  <c r="L501" i="2"/>
  <c r="K501" i="2"/>
  <c r="J501" i="2"/>
  <c r="I501" i="2"/>
  <c r="H501" i="2"/>
  <c r="G501" i="2"/>
  <c r="F501" i="2"/>
  <c r="E501" i="2"/>
  <c r="D501" i="2"/>
  <c r="C501" i="2"/>
  <c r="B501" i="2"/>
  <c r="A501" i="2"/>
  <c r="O500" i="2"/>
  <c r="N500" i="2"/>
  <c r="M500" i="2"/>
  <c r="L500" i="2"/>
  <c r="K500" i="2"/>
  <c r="J500" i="2"/>
  <c r="I500" i="2"/>
  <c r="H500" i="2"/>
  <c r="G500" i="2"/>
  <c r="F500" i="2"/>
  <c r="E500" i="2"/>
  <c r="D500" i="2"/>
  <c r="C500" i="2"/>
  <c r="B500" i="2"/>
  <c r="A500" i="2"/>
  <c r="O499" i="2"/>
  <c r="N499" i="2"/>
  <c r="M499" i="2"/>
  <c r="L499" i="2"/>
  <c r="K499" i="2"/>
  <c r="J499" i="2"/>
  <c r="I499" i="2"/>
  <c r="H499" i="2"/>
  <c r="G499" i="2"/>
  <c r="F499" i="2"/>
  <c r="E499" i="2"/>
  <c r="D499" i="2"/>
  <c r="C499" i="2"/>
  <c r="B499" i="2"/>
  <c r="A499" i="2"/>
  <c r="O498" i="2"/>
  <c r="N498" i="2"/>
  <c r="M498" i="2"/>
  <c r="L498" i="2"/>
  <c r="K498" i="2"/>
  <c r="J498" i="2"/>
  <c r="I498" i="2"/>
  <c r="H498" i="2"/>
  <c r="G498" i="2"/>
  <c r="F498" i="2"/>
  <c r="E498" i="2"/>
  <c r="D498" i="2"/>
  <c r="C498" i="2"/>
  <c r="B498" i="2"/>
  <c r="A498" i="2"/>
  <c r="O497" i="2"/>
  <c r="N497" i="2"/>
  <c r="M497" i="2"/>
  <c r="L497" i="2"/>
  <c r="K497" i="2"/>
  <c r="J497" i="2"/>
  <c r="I497" i="2"/>
  <c r="H497" i="2"/>
  <c r="G497" i="2"/>
  <c r="F497" i="2"/>
  <c r="E497" i="2"/>
  <c r="D497" i="2"/>
  <c r="C497" i="2"/>
  <c r="B497" i="2"/>
  <c r="A497" i="2"/>
  <c r="O496" i="2"/>
  <c r="N496" i="2"/>
  <c r="M496" i="2"/>
  <c r="L496" i="2"/>
  <c r="K496" i="2"/>
  <c r="J496" i="2"/>
  <c r="I496" i="2"/>
  <c r="H496" i="2"/>
  <c r="G496" i="2"/>
  <c r="F496" i="2"/>
  <c r="E496" i="2"/>
  <c r="D496" i="2"/>
  <c r="C496" i="2"/>
  <c r="B496" i="2"/>
  <c r="A496" i="2"/>
  <c r="O495" i="2"/>
  <c r="N495" i="2"/>
  <c r="M495" i="2"/>
  <c r="L495" i="2"/>
  <c r="K495" i="2"/>
  <c r="J495" i="2"/>
  <c r="I495" i="2"/>
  <c r="H495" i="2"/>
  <c r="G495" i="2"/>
  <c r="F495" i="2"/>
  <c r="E495" i="2"/>
  <c r="D495" i="2"/>
  <c r="C495" i="2"/>
  <c r="B495" i="2"/>
  <c r="A495" i="2"/>
  <c r="O494" i="2"/>
  <c r="N494" i="2"/>
  <c r="M494" i="2"/>
  <c r="L494" i="2"/>
  <c r="K494" i="2"/>
  <c r="J494" i="2"/>
  <c r="I494" i="2"/>
  <c r="H494" i="2"/>
  <c r="G494" i="2"/>
  <c r="F494" i="2"/>
  <c r="E494" i="2"/>
  <c r="D494" i="2"/>
  <c r="C494" i="2"/>
  <c r="B494" i="2"/>
  <c r="A494" i="2"/>
  <c r="O493" i="2"/>
  <c r="N493" i="2"/>
  <c r="M493" i="2"/>
  <c r="L493" i="2"/>
  <c r="K493" i="2"/>
  <c r="J493" i="2"/>
  <c r="I493" i="2"/>
  <c r="H493" i="2"/>
  <c r="G493" i="2"/>
  <c r="F493" i="2"/>
  <c r="E493" i="2"/>
  <c r="D493" i="2"/>
  <c r="C493" i="2"/>
  <c r="B493" i="2"/>
  <c r="A493" i="2"/>
  <c r="O492" i="2"/>
  <c r="N492" i="2"/>
  <c r="M492" i="2"/>
  <c r="L492" i="2"/>
  <c r="K492" i="2"/>
  <c r="J492" i="2"/>
  <c r="I492" i="2"/>
  <c r="H492" i="2"/>
  <c r="G492" i="2"/>
  <c r="F492" i="2"/>
  <c r="E492" i="2"/>
  <c r="D492" i="2"/>
  <c r="C492" i="2"/>
  <c r="B492" i="2"/>
  <c r="A492" i="2"/>
  <c r="O491" i="2"/>
  <c r="N491" i="2"/>
  <c r="M491" i="2"/>
  <c r="L491" i="2"/>
  <c r="K491" i="2"/>
  <c r="J491" i="2"/>
  <c r="I491" i="2"/>
  <c r="H491" i="2"/>
  <c r="G491" i="2"/>
  <c r="F491" i="2"/>
  <c r="E491" i="2"/>
  <c r="D491" i="2"/>
  <c r="C491" i="2"/>
  <c r="B491" i="2"/>
  <c r="A491" i="2"/>
  <c r="O490" i="2"/>
  <c r="N490" i="2"/>
  <c r="M490" i="2"/>
  <c r="L490" i="2"/>
  <c r="K490" i="2"/>
  <c r="J490" i="2"/>
  <c r="I490" i="2"/>
  <c r="H490" i="2"/>
  <c r="G490" i="2"/>
  <c r="F490" i="2"/>
  <c r="E490" i="2"/>
  <c r="D490" i="2"/>
  <c r="C490" i="2"/>
  <c r="B490" i="2"/>
  <c r="A490" i="2"/>
  <c r="O489" i="2"/>
  <c r="N489" i="2"/>
  <c r="M489" i="2"/>
  <c r="L489" i="2"/>
  <c r="K489" i="2"/>
  <c r="J489" i="2"/>
  <c r="I489" i="2"/>
  <c r="H489" i="2"/>
  <c r="G489" i="2"/>
  <c r="F489" i="2"/>
  <c r="E489" i="2"/>
  <c r="D489" i="2"/>
  <c r="C489" i="2"/>
  <c r="B489" i="2"/>
  <c r="A489" i="2"/>
  <c r="O488" i="2"/>
  <c r="N488" i="2"/>
  <c r="M488" i="2"/>
  <c r="L488" i="2"/>
  <c r="K488" i="2"/>
  <c r="J488" i="2"/>
  <c r="I488" i="2"/>
  <c r="H488" i="2"/>
  <c r="G488" i="2"/>
  <c r="F488" i="2"/>
  <c r="E488" i="2"/>
  <c r="D488" i="2"/>
  <c r="C488" i="2"/>
  <c r="B488" i="2"/>
  <c r="A488" i="2"/>
  <c r="O487" i="2"/>
  <c r="N487" i="2"/>
  <c r="M487" i="2"/>
  <c r="L487" i="2"/>
  <c r="K487" i="2"/>
  <c r="J487" i="2"/>
  <c r="I487" i="2"/>
  <c r="H487" i="2"/>
  <c r="G487" i="2"/>
  <c r="F487" i="2"/>
  <c r="E487" i="2"/>
  <c r="D487" i="2"/>
  <c r="C487" i="2"/>
  <c r="B487" i="2"/>
  <c r="A487" i="2"/>
  <c r="O486" i="2"/>
  <c r="N486" i="2"/>
  <c r="M486" i="2"/>
  <c r="L486" i="2"/>
  <c r="K486" i="2"/>
  <c r="J486" i="2"/>
  <c r="I486" i="2"/>
  <c r="H486" i="2"/>
  <c r="G486" i="2"/>
  <c r="F486" i="2"/>
  <c r="E486" i="2"/>
  <c r="D486" i="2"/>
  <c r="C486" i="2"/>
  <c r="B486" i="2"/>
  <c r="A486" i="2"/>
  <c r="O485" i="2"/>
  <c r="N485" i="2"/>
  <c r="M485" i="2"/>
  <c r="L485" i="2"/>
  <c r="K485" i="2"/>
  <c r="J485" i="2"/>
  <c r="I485" i="2"/>
  <c r="H485" i="2"/>
  <c r="G485" i="2"/>
  <c r="F485" i="2"/>
  <c r="E485" i="2"/>
  <c r="D485" i="2"/>
  <c r="C485" i="2"/>
  <c r="B485" i="2"/>
  <c r="A485" i="2"/>
  <c r="O484" i="2"/>
  <c r="N484" i="2"/>
  <c r="M484" i="2"/>
  <c r="L484" i="2"/>
  <c r="K484" i="2"/>
  <c r="J484" i="2"/>
  <c r="I484" i="2"/>
  <c r="H484" i="2"/>
  <c r="G484" i="2"/>
  <c r="F484" i="2"/>
  <c r="E484" i="2"/>
  <c r="D484" i="2"/>
  <c r="C484" i="2"/>
  <c r="B484" i="2"/>
  <c r="A484" i="2"/>
  <c r="O483" i="2"/>
  <c r="N483" i="2"/>
  <c r="M483" i="2"/>
  <c r="L483" i="2"/>
  <c r="K483" i="2"/>
  <c r="J483" i="2"/>
  <c r="I483" i="2"/>
  <c r="H483" i="2"/>
  <c r="G483" i="2"/>
  <c r="F483" i="2"/>
  <c r="E483" i="2"/>
  <c r="D483" i="2"/>
  <c r="C483" i="2"/>
  <c r="B483" i="2"/>
  <c r="A483" i="2"/>
  <c r="O482" i="2"/>
  <c r="N482" i="2"/>
  <c r="M482" i="2"/>
  <c r="L482" i="2"/>
  <c r="K482" i="2"/>
  <c r="J482" i="2"/>
  <c r="I482" i="2"/>
  <c r="H482" i="2"/>
  <c r="G482" i="2"/>
  <c r="F482" i="2"/>
  <c r="E482" i="2"/>
  <c r="D482" i="2"/>
  <c r="C482" i="2"/>
  <c r="B482" i="2"/>
  <c r="A482" i="2"/>
  <c r="O481" i="2"/>
  <c r="N481" i="2"/>
  <c r="M481" i="2"/>
  <c r="L481" i="2"/>
  <c r="K481" i="2"/>
  <c r="J481" i="2"/>
  <c r="I481" i="2"/>
  <c r="H481" i="2"/>
  <c r="G481" i="2"/>
  <c r="F481" i="2"/>
  <c r="E481" i="2"/>
  <c r="D481" i="2"/>
  <c r="C481" i="2"/>
  <c r="B481" i="2"/>
  <c r="A481" i="2"/>
  <c r="O480" i="2"/>
  <c r="N480" i="2"/>
  <c r="M480" i="2"/>
  <c r="L480" i="2"/>
  <c r="K480" i="2"/>
  <c r="J480" i="2"/>
  <c r="I480" i="2"/>
  <c r="H480" i="2"/>
  <c r="G480" i="2"/>
  <c r="F480" i="2"/>
  <c r="E480" i="2"/>
  <c r="D480" i="2"/>
  <c r="C480" i="2"/>
  <c r="B480" i="2"/>
  <c r="A480" i="2"/>
  <c r="O479" i="2"/>
  <c r="N479" i="2"/>
  <c r="M479" i="2"/>
  <c r="L479" i="2"/>
  <c r="K479" i="2"/>
  <c r="J479" i="2"/>
  <c r="I479" i="2"/>
  <c r="H479" i="2"/>
  <c r="G479" i="2"/>
  <c r="F479" i="2"/>
  <c r="E479" i="2"/>
  <c r="D479" i="2"/>
  <c r="C479" i="2"/>
  <c r="B479" i="2"/>
  <c r="A479" i="2"/>
  <c r="O478" i="2"/>
  <c r="N478" i="2"/>
  <c r="M478" i="2"/>
  <c r="L478" i="2"/>
  <c r="K478" i="2"/>
  <c r="J478" i="2"/>
  <c r="I478" i="2"/>
  <c r="H478" i="2"/>
  <c r="G478" i="2"/>
  <c r="F478" i="2"/>
  <c r="E478" i="2"/>
  <c r="D478" i="2"/>
  <c r="C478" i="2"/>
  <c r="B478" i="2"/>
  <c r="A478" i="2"/>
  <c r="O477" i="2"/>
  <c r="N477" i="2"/>
  <c r="M477" i="2"/>
  <c r="L477" i="2"/>
  <c r="K477" i="2"/>
  <c r="J477" i="2"/>
  <c r="I477" i="2"/>
  <c r="H477" i="2"/>
  <c r="G477" i="2"/>
  <c r="F477" i="2"/>
  <c r="E477" i="2"/>
  <c r="D477" i="2"/>
  <c r="C477" i="2"/>
  <c r="B477" i="2"/>
  <c r="A477" i="2"/>
  <c r="O476" i="2"/>
  <c r="N476" i="2"/>
  <c r="M476" i="2"/>
  <c r="L476" i="2"/>
  <c r="K476" i="2"/>
  <c r="J476" i="2"/>
  <c r="I476" i="2"/>
  <c r="H476" i="2"/>
  <c r="G476" i="2"/>
  <c r="F476" i="2"/>
  <c r="E476" i="2"/>
  <c r="D476" i="2"/>
  <c r="C476" i="2"/>
  <c r="B476" i="2"/>
  <c r="A476" i="2"/>
  <c r="O475" i="2"/>
  <c r="N475" i="2"/>
  <c r="M475" i="2"/>
  <c r="L475" i="2"/>
  <c r="K475" i="2"/>
  <c r="J475" i="2"/>
  <c r="I475" i="2"/>
  <c r="H475" i="2"/>
  <c r="G475" i="2"/>
  <c r="F475" i="2"/>
  <c r="E475" i="2"/>
  <c r="D475" i="2"/>
  <c r="C475" i="2"/>
  <c r="B475" i="2"/>
  <c r="A475" i="2"/>
  <c r="O474" i="2"/>
  <c r="N474" i="2"/>
  <c r="M474" i="2"/>
  <c r="L474" i="2"/>
  <c r="K474" i="2"/>
  <c r="J474" i="2"/>
  <c r="I474" i="2"/>
  <c r="H474" i="2"/>
  <c r="G474" i="2"/>
  <c r="F474" i="2"/>
  <c r="E474" i="2"/>
  <c r="D474" i="2"/>
  <c r="C474" i="2"/>
  <c r="B474" i="2"/>
  <c r="A474" i="2"/>
  <c r="O473" i="2"/>
  <c r="N473" i="2"/>
  <c r="M473" i="2"/>
  <c r="L473" i="2"/>
  <c r="K473" i="2"/>
  <c r="J473" i="2"/>
  <c r="I473" i="2"/>
  <c r="H473" i="2"/>
  <c r="G473" i="2"/>
  <c r="F473" i="2"/>
  <c r="E473" i="2"/>
  <c r="D473" i="2"/>
  <c r="C473" i="2"/>
  <c r="B473" i="2"/>
  <c r="A473" i="2"/>
  <c r="O472" i="2"/>
  <c r="N472" i="2"/>
  <c r="M472" i="2"/>
  <c r="L472" i="2"/>
  <c r="K472" i="2"/>
  <c r="J472" i="2"/>
  <c r="I472" i="2"/>
  <c r="H472" i="2"/>
  <c r="G472" i="2"/>
  <c r="F472" i="2"/>
  <c r="E472" i="2"/>
  <c r="D472" i="2"/>
  <c r="C472" i="2"/>
  <c r="B472" i="2"/>
  <c r="A472" i="2"/>
  <c r="O471" i="2"/>
  <c r="N471" i="2"/>
  <c r="M471" i="2"/>
  <c r="L471" i="2"/>
  <c r="K471" i="2"/>
  <c r="J471" i="2"/>
  <c r="I471" i="2"/>
  <c r="H471" i="2"/>
  <c r="G471" i="2"/>
  <c r="F471" i="2"/>
  <c r="E471" i="2"/>
  <c r="D471" i="2"/>
  <c r="C471" i="2"/>
  <c r="B471" i="2"/>
  <c r="A471" i="2"/>
  <c r="O470" i="2"/>
  <c r="N470" i="2"/>
  <c r="M470" i="2"/>
  <c r="L470" i="2"/>
  <c r="K470" i="2"/>
  <c r="J470" i="2"/>
  <c r="I470" i="2"/>
  <c r="H470" i="2"/>
  <c r="G470" i="2"/>
  <c r="F470" i="2"/>
  <c r="E470" i="2"/>
  <c r="D470" i="2"/>
  <c r="C470" i="2"/>
  <c r="B470" i="2"/>
  <c r="A470" i="2"/>
  <c r="O469" i="2"/>
  <c r="N469" i="2"/>
  <c r="M469" i="2"/>
  <c r="L469" i="2"/>
  <c r="K469" i="2"/>
  <c r="J469" i="2"/>
  <c r="I469" i="2"/>
  <c r="H469" i="2"/>
  <c r="G469" i="2"/>
  <c r="F469" i="2"/>
  <c r="E469" i="2"/>
  <c r="D469" i="2"/>
  <c r="C469" i="2"/>
  <c r="B469" i="2"/>
  <c r="A469" i="2"/>
  <c r="O468" i="2"/>
  <c r="N468" i="2"/>
  <c r="M468" i="2"/>
  <c r="L468" i="2"/>
  <c r="K468" i="2"/>
  <c r="J468" i="2"/>
  <c r="I468" i="2"/>
  <c r="H468" i="2"/>
  <c r="G468" i="2"/>
  <c r="F468" i="2"/>
  <c r="E468" i="2"/>
  <c r="D468" i="2"/>
  <c r="C468" i="2"/>
  <c r="B468" i="2"/>
  <c r="A468" i="2"/>
  <c r="O467" i="2"/>
  <c r="N467" i="2"/>
  <c r="M467" i="2"/>
  <c r="L467" i="2"/>
  <c r="K467" i="2"/>
  <c r="J467" i="2"/>
  <c r="I467" i="2"/>
  <c r="H467" i="2"/>
  <c r="G467" i="2"/>
  <c r="F467" i="2"/>
  <c r="E467" i="2"/>
  <c r="D467" i="2"/>
  <c r="C467" i="2"/>
  <c r="B467" i="2"/>
  <c r="A467" i="2"/>
  <c r="O466" i="2"/>
  <c r="N466" i="2"/>
  <c r="M466" i="2"/>
  <c r="L466" i="2"/>
  <c r="K466" i="2"/>
  <c r="J466" i="2"/>
  <c r="I466" i="2"/>
  <c r="H466" i="2"/>
  <c r="G466" i="2"/>
  <c r="F466" i="2"/>
  <c r="E466" i="2"/>
  <c r="D466" i="2"/>
  <c r="C466" i="2"/>
  <c r="B466" i="2"/>
  <c r="A466" i="2"/>
  <c r="O465" i="2"/>
  <c r="N465" i="2"/>
  <c r="M465" i="2"/>
  <c r="L465" i="2"/>
  <c r="K465" i="2"/>
  <c r="J465" i="2"/>
  <c r="I465" i="2"/>
  <c r="H465" i="2"/>
  <c r="G465" i="2"/>
  <c r="F465" i="2"/>
  <c r="E465" i="2"/>
  <c r="D465" i="2"/>
  <c r="C465" i="2"/>
  <c r="B465" i="2"/>
  <c r="A465" i="2"/>
  <c r="O464" i="2"/>
  <c r="N464" i="2"/>
  <c r="M464" i="2"/>
  <c r="L464" i="2"/>
  <c r="K464" i="2"/>
  <c r="J464" i="2"/>
  <c r="I464" i="2"/>
  <c r="H464" i="2"/>
  <c r="G464" i="2"/>
  <c r="F464" i="2"/>
  <c r="E464" i="2"/>
  <c r="D464" i="2"/>
  <c r="C464" i="2"/>
  <c r="B464" i="2"/>
  <c r="A464" i="2"/>
  <c r="O463" i="2"/>
  <c r="N463" i="2"/>
  <c r="M463" i="2"/>
  <c r="L463" i="2"/>
  <c r="K463" i="2"/>
  <c r="J463" i="2"/>
  <c r="I463" i="2"/>
  <c r="H463" i="2"/>
  <c r="G463" i="2"/>
  <c r="F463" i="2"/>
  <c r="E463" i="2"/>
  <c r="D463" i="2"/>
  <c r="C463" i="2"/>
  <c r="B463" i="2"/>
  <c r="A463" i="2"/>
  <c r="O462" i="2"/>
  <c r="N462" i="2"/>
  <c r="M462" i="2"/>
  <c r="L462" i="2"/>
  <c r="K462" i="2"/>
  <c r="J462" i="2"/>
  <c r="I462" i="2"/>
  <c r="H462" i="2"/>
  <c r="G462" i="2"/>
  <c r="F462" i="2"/>
  <c r="E462" i="2"/>
  <c r="D462" i="2"/>
  <c r="C462" i="2"/>
  <c r="B462" i="2"/>
  <c r="A462" i="2"/>
  <c r="O461" i="2"/>
  <c r="N461" i="2"/>
  <c r="M461" i="2"/>
  <c r="L461" i="2"/>
  <c r="K461" i="2"/>
  <c r="J461" i="2"/>
  <c r="I461" i="2"/>
  <c r="H461" i="2"/>
  <c r="G461" i="2"/>
  <c r="F461" i="2"/>
  <c r="E461" i="2"/>
  <c r="D461" i="2"/>
  <c r="C461" i="2"/>
  <c r="B461" i="2"/>
  <c r="A461" i="2"/>
  <c r="O460" i="2"/>
  <c r="N460" i="2"/>
  <c r="M460" i="2"/>
  <c r="L460" i="2"/>
  <c r="K460" i="2"/>
  <c r="J460" i="2"/>
  <c r="I460" i="2"/>
  <c r="H460" i="2"/>
  <c r="G460" i="2"/>
  <c r="F460" i="2"/>
  <c r="E460" i="2"/>
  <c r="D460" i="2"/>
  <c r="C460" i="2"/>
  <c r="B460" i="2"/>
  <c r="A460" i="2"/>
  <c r="O459" i="2"/>
  <c r="N459" i="2"/>
  <c r="M459" i="2"/>
  <c r="L459" i="2"/>
  <c r="K459" i="2"/>
  <c r="J459" i="2"/>
  <c r="I459" i="2"/>
  <c r="H459" i="2"/>
  <c r="G459" i="2"/>
  <c r="F459" i="2"/>
  <c r="E459" i="2"/>
  <c r="D459" i="2"/>
  <c r="C459" i="2"/>
  <c r="B459" i="2"/>
  <c r="A459" i="2"/>
  <c r="O458" i="2"/>
  <c r="N458" i="2"/>
  <c r="M458" i="2"/>
  <c r="L458" i="2"/>
  <c r="K458" i="2"/>
  <c r="J458" i="2"/>
  <c r="I458" i="2"/>
  <c r="H458" i="2"/>
  <c r="G458" i="2"/>
  <c r="F458" i="2"/>
  <c r="E458" i="2"/>
  <c r="D458" i="2"/>
  <c r="C458" i="2"/>
  <c r="B458" i="2"/>
  <c r="A458" i="2"/>
  <c r="O457" i="2"/>
  <c r="N457" i="2"/>
  <c r="M457" i="2"/>
  <c r="L457" i="2"/>
  <c r="K457" i="2"/>
  <c r="J457" i="2"/>
  <c r="I457" i="2"/>
  <c r="H457" i="2"/>
  <c r="G457" i="2"/>
  <c r="F457" i="2"/>
  <c r="E457" i="2"/>
  <c r="D457" i="2"/>
  <c r="C457" i="2"/>
  <c r="B457" i="2"/>
  <c r="A457" i="2"/>
  <c r="O456" i="2"/>
  <c r="N456" i="2"/>
  <c r="M456" i="2"/>
  <c r="L456" i="2"/>
  <c r="K456" i="2"/>
  <c r="J456" i="2"/>
  <c r="I456" i="2"/>
  <c r="H456" i="2"/>
  <c r="G456" i="2"/>
  <c r="F456" i="2"/>
  <c r="E456" i="2"/>
  <c r="D456" i="2"/>
  <c r="C456" i="2"/>
  <c r="B456" i="2"/>
  <c r="A456" i="2"/>
  <c r="O455" i="2"/>
  <c r="N455" i="2"/>
  <c r="M455" i="2"/>
  <c r="L455" i="2"/>
  <c r="K455" i="2"/>
  <c r="J455" i="2"/>
  <c r="I455" i="2"/>
  <c r="H455" i="2"/>
  <c r="G455" i="2"/>
  <c r="F455" i="2"/>
  <c r="E455" i="2"/>
  <c r="D455" i="2"/>
  <c r="C455" i="2"/>
  <c r="B455" i="2"/>
  <c r="A455" i="2"/>
  <c r="O454" i="2"/>
  <c r="N454" i="2"/>
  <c r="M454" i="2"/>
  <c r="L454" i="2"/>
  <c r="K454" i="2"/>
  <c r="J454" i="2"/>
  <c r="I454" i="2"/>
  <c r="H454" i="2"/>
  <c r="G454" i="2"/>
  <c r="F454" i="2"/>
  <c r="E454" i="2"/>
  <c r="D454" i="2"/>
  <c r="C454" i="2"/>
  <c r="B454" i="2"/>
  <c r="A454" i="2"/>
  <c r="O453" i="2"/>
  <c r="N453" i="2"/>
  <c r="M453" i="2"/>
  <c r="L453" i="2"/>
  <c r="K453" i="2"/>
  <c r="J453" i="2"/>
  <c r="I453" i="2"/>
  <c r="H453" i="2"/>
  <c r="G453" i="2"/>
  <c r="F453" i="2"/>
  <c r="E453" i="2"/>
  <c r="D453" i="2"/>
  <c r="C453" i="2"/>
  <c r="B453" i="2"/>
  <c r="A453" i="2"/>
  <c r="O452" i="2"/>
  <c r="N452" i="2"/>
  <c r="M452" i="2"/>
  <c r="L452" i="2"/>
  <c r="K452" i="2"/>
  <c r="J452" i="2"/>
  <c r="I452" i="2"/>
  <c r="H452" i="2"/>
  <c r="G452" i="2"/>
  <c r="F452" i="2"/>
  <c r="E452" i="2"/>
  <c r="D452" i="2"/>
  <c r="C452" i="2"/>
  <c r="B452" i="2"/>
  <c r="A452" i="2"/>
  <c r="O451" i="2"/>
  <c r="N451" i="2"/>
  <c r="M451" i="2"/>
  <c r="L451" i="2"/>
  <c r="K451" i="2"/>
  <c r="J451" i="2"/>
  <c r="I451" i="2"/>
  <c r="H451" i="2"/>
  <c r="G451" i="2"/>
  <c r="F451" i="2"/>
  <c r="E451" i="2"/>
  <c r="D451" i="2"/>
  <c r="C451" i="2"/>
  <c r="B451" i="2"/>
  <c r="A451" i="2"/>
  <c r="O450" i="2"/>
  <c r="N450" i="2"/>
  <c r="M450" i="2"/>
  <c r="L450" i="2"/>
  <c r="K450" i="2"/>
  <c r="J450" i="2"/>
  <c r="I450" i="2"/>
  <c r="H450" i="2"/>
  <c r="G450" i="2"/>
  <c r="F450" i="2"/>
  <c r="E450" i="2"/>
  <c r="D450" i="2"/>
  <c r="C450" i="2"/>
  <c r="B450" i="2"/>
  <c r="A450" i="2"/>
  <c r="O449" i="2"/>
  <c r="N449" i="2"/>
  <c r="M449" i="2"/>
  <c r="L449" i="2"/>
  <c r="K449" i="2"/>
  <c r="J449" i="2"/>
  <c r="I449" i="2"/>
  <c r="H449" i="2"/>
  <c r="G449" i="2"/>
  <c r="F449" i="2"/>
  <c r="E449" i="2"/>
  <c r="D449" i="2"/>
  <c r="C449" i="2"/>
  <c r="B449" i="2"/>
  <c r="A449" i="2"/>
  <c r="O448" i="2"/>
  <c r="N448" i="2"/>
  <c r="M448" i="2"/>
  <c r="L448" i="2"/>
  <c r="K448" i="2"/>
  <c r="J448" i="2"/>
  <c r="I448" i="2"/>
  <c r="H448" i="2"/>
  <c r="G448" i="2"/>
  <c r="F448" i="2"/>
  <c r="E448" i="2"/>
  <c r="D448" i="2"/>
  <c r="C448" i="2"/>
  <c r="B448" i="2"/>
  <c r="A448" i="2"/>
  <c r="O447" i="2"/>
  <c r="N447" i="2"/>
  <c r="M447" i="2"/>
  <c r="L447" i="2"/>
  <c r="K447" i="2"/>
  <c r="J447" i="2"/>
  <c r="I447" i="2"/>
  <c r="H447" i="2"/>
  <c r="G447" i="2"/>
  <c r="F447" i="2"/>
  <c r="E447" i="2"/>
  <c r="D447" i="2"/>
  <c r="C447" i="2"/>
  <c r="B447" i="2"/>
  <c r="A447" i="2"/>
  <c r="O446" i="2"/>
  <c r="N446" i="2"/>
  <c r="M446" i="2"/>
  <c r="L446" i="2"/>
  <c r="K446" i="2"/>
  <c r="J446" i="2"/>
  <c r="I446" i="2"/>
  <c r="H446" i="2"/>
  <c r="G446" i="2"/>
  <c r="F446" i="2"/>
  <c r="E446" i="2"/>
  <c r="D446" i="2"/>
  <c r="C446" i="2"/>
  <c r="B446" i="2"/>
  <c r="A446" i="2"/>
  <c r="O445" i="2"/>
  <c r="N445" i="2"/>
  <c r="M445" i="2"/>
  <c r="L445" i="2"/>
  <c r="K445" i="2"/>
  <c r="J445" i="2"/>
  <c r="I445" i="2"/>
  <c r="H445" i="2"/>
  <c r="G445" i="2"/>
  <c r="F445" i="2"/>
  <c r="E445" i="2"/>
  <c r="D445" i="2"/>
  <c r="C445" i="2"/>
  <c r="B445" i="2"/>
  <c r="A445" i="2"/>
  <c r="O444" i="2"/>
  <c r="N444" i="2"/>
  <c r="M444" i="2"/>
  <c r="L444" i="2"/>
  <c r="K444" i="2"/>
  <c r="J444" i="2"/>
  <c r="I444" i="2"/>
  <c r="H444" i="2"/>
  <c r="G444" i="2"/>
  <c r="F444" i="2"/>
  <c r="E444" i="2"/>
  <c r="D444" i="2"/>
  <c r="C444" i="2"/>
  <c r="B444" i="2"/>
  <c r="A444" i="2"/>
  <c r="O443" i="2"/>
  <c r="N443" i="2"/>
  <c r="M443" i="2"/>
  <c r="L443" i="2"/>
  <c r="K443" i="2"/>
  <c r="J443" i="2"/>
  <c r="I443" i="2"/>
  <c r="H443" i="2"/>
  <c r="G443" i="2"/>
  <c r="F443" i="2"/>
  <c r="E443" i="2"/>
  <c r="D443" i="2"/>
  <c r="C443" i="2"/>
  <c r="B443" i="2"/>
  <c r="A443" i="2"/>
  <c r="O442" i="2"/>
  <c r="N442" i="2"/>
  <c r="M442" i="2"/>
  <c r="L442" i="2"/>
  <c r="K442" i="2"/>
  <c r="J442" i="2"/>
  <c r="I442" i="2"/>
  <c r="H442" i="2"/>
  <c r="G442" i="2"/>
  <c r="F442" i="2"/>
  <c r="E442" i="2"/>
  <c r="D442" i="2"/>
  <c r="C442" i="2"/>
  <c r="B442" i="2"/>
  <c r="A442" i="2"/>
  <c r="O441" i="2"/>
  <c r="N441" i="2"/>
  <c r="M441" i="2"/>
  <c r="L441" i="2"/>
  <c r="K441" i="2"/>
  <c r="J441" i="2"/>
  <c r="I441" i="2"/>
  <c r="H441" i="2"/>
  <c r="G441" i="2"/>
  <c r="F441" i="2"/>
  <c r="E441" i="2"/>
  <c r="D441" i="2"/>
  <c r="C441" i="2"/>
  <c r="B441" i="2"/>
  <c r="A441" i="2"/>
  <c r="O440" i="2"/>
  <c r="N440" i="2"/>
  <c r="M440" i="2"/>
  <c r="L440" i="2"/>
  <c r="K440" i="2"/>
  <c r="J440" i="2"/>
  <c r="I440" i="2"/>
  <c r="H440" i="2"/>
  <c r="G440" i="2"/>
  <c r="F440" i="2"/>
  <c r="E440" i="2"/>
  <c r="D440" i="2"/>
  <c r="C440" i="2"/>
  <c r="B440" i="2"/>
  <c r="A440" i="2"/>
  <c r="O439" i="2"/>
  <c r="N439" i="2"/>
  <c r="M439" i="2"/>
  <c r="L439" i="2"/>
  <c r="K439" i="2"/>
  <c r="J439" i="2"/>
  <c r="I439" i="2"/>
  <c r="H439" i="2"/>
  <c r="G439" i="2"/>
  <c r="F439" i="2"/>
  <c r="E439" i="2"/>
  <c r="D439" i="2"/>
  <c r="C439" i="2"/>
  <c r="B439" i="2"/>
  <c r="A439" i="2"/>
  <c r="O438" i="2"/>
  <c r="N438" i="2"/>
  <c r="M438" i="2"/>
  <c r="L438" i="2"/>
  <c r="K438" i="2"/>
  <c r="J438" i="2"/>
  <c r="I438" i="2"/>
  <c r="H438" i="2"/>
  <c r="G438" i="2"/>
  <c r="F438" i="2"/>
  <c r="E438" i="2"/>
  <c r="D438" i="2"/>
  <c r="C438" i="2"/>
  <c r="B438" i="2"/>
  <c r="A438" i="2"/>
  <c r="O437" i="2"/>
  <c r="N437" i="2"/>
  <c r="M437" i="2"/>
  <c r="L437" i="2"/>
  <c r="K437" i="2"/>
  <c r="J437" i="2"/>
  <c r="I437" i="2"/>
  <c r="H437" i="2"/>
  <c r="G437" i="2"/>
  <c r="F437" i="2"/>
  <c r="E437" i="2"/>
  <c r="D437" i="2"/>
  <c r="C437" i="2"/>
  <c r="B437" i="2"/>
  <c r="A437" i="2"/>
  <c r="O436" i="2"/>
  <c r="N436" i="2"/>
  <c r="M436" i="2"/>
  <c r="L436" i="2"/>
  <c r="K436" i="2"/>
  <c r="J436" i="2"/>
  <c r="I436" i="2"/>
  <c r="H436" i="2"/>
  <c r="G436" i="2"/>
  <c r="F436" i="2"/>
  <c r="E436" i="2"/>
  <c r="D436" i="2"/>
  <c r="C436" i="2"/>
  <c r="B436" i="2"/>
  <c r="A436" i="2"/>
  <c r="O435" i="2"/>
  <c r="N435" i="2"/>
  <c r="M435" i="2"/>
  <c r="L435" i="2"/>
  <c r="K435" i="2"/>
  <c r="J435" i="2"/>
  <c r="I435" i="2"/>
  <c r="H435" i="2"/>
  <c r="G435" i="2"/>
  <c r="F435" i="2"/>
  <c r="E435" i="2"/>
  <c r="D435" i="2"/>
  <c r="C435" i="2"/>
  <c r="B435" i="2"/>
  <c r="A435" i="2"/>
  <c r="O434" i="2"/>
  <c r="N434" i="2"/>
  <c r="M434" i="2"/>
  <c r="L434" i="2"/>
  <c r="K434" i="2"/>
  <c r="J434" i="2"/>
  <c r="I434" i="2"/>
  <c r="H434" i="2"/>
  <c r="G434" i="2"/>
  <c r="F434" i="2"/>
  <c r="E434" i="2"/>
  <c r="D434" i="2"/>
  <c r="C434" i="2"/>
  <c r="B434" i="2"/>
  <c r="A434" i="2"/>
  <c r="O433" i="2"/>
  <c r="N433" i="2"/>
  <c r="M433" i="2"/>
  <c r="L433" i="2"/>
  <c r="K433" i="2"/>
  <c r="J433" i="2"/>
  <c r="I433" i="2"/>
  <c r="H433" i="2"/>
  <c r="G433" i="2"/>
  <c r="F433" i="2"/>
  <c r="E433" i="2"/>
  <c r="D433" i="2"/>
  <c r="C433" i="2"/>
  <c r="B433" i="2"/>
  <c r="A433" i="2"/>
  <c r="O432" i="2"/>
  <c r="N432" i="2"/>
  <c r="M432" i="2"/>
  <c r="L432" i="2"/>
  <c r="K432" i="2"/>
  <c r="J432" i="2"/>
  <c r="I432" i="2"/>
  <c r="H432" i="2"/>
  <c r="G432" i="2"/>
  <c r="F432" i="2"/>
  <c r="E432" i="2"/>
  <c r="D432" i="2"/>
  <c r="C432" i="2"/>
  <c r="B432" i="2"/>
  <c r="A432" i="2"/>
  <c r="O431" i="2"/>
  <c r="N431" i="2"/>
  <c r="M431" i="2"/>
  <c r="L431" i="2"/>
  <c r="K431" i="2"/>
  <c r="J431" i="2"/>
  <c r="I431" i="2"/>
  <c r="H431" i="2"/>
  <c r="G431" i="2"/>
  <c r="F431" i="2"/>
  <c r="E431" i="2"/>
  <c r="D431" i="2"/>
  <c r="C431" i="2"/>
  <c r="B431" i="2"/>
  <c r="A431" i="2"/>
  <c r="O430" i="2"/>
  <c r="N430" i="2"/>
  <c r="M430" i="2"/>
  <c r="L430" i="2"/>
  <c r="K430" i="2"/>
  <c r="J430" i="2"/>
  <c r="I430" i="2"/>
  <c r="H430" i="2"/>
  <c r="G430" i="2"/>
  <c r="F430" i="2"/>
  <c r="E430" i="2"/>
  <c r="D430" i="2"/>
  <c r="C430" i="2"/>
  <c r="B430" i="2"/>
  <c r="A430" i="2"/>
  <c r="O429" i="2"/>
  <c r="N429" i="2"/>
  <c r="M429" i="2"/>
  <c r="L429" i="2"/>
  <c r="K429" i="2"/>
  <c r="J429" i="2"/>
  <c r="I429" i="2"/>
  <c r="H429" i="2"/>
  <c r="G429" i="2"/>
  <c r="F429" i="2"/>
  <c r="E429" i="2"/>
  <c r="D429" i="2"/>
  <c r="C429" i="2"/>
  <c r="B429" i="2"/>
  <c r="A429" i="2"/>
  <c r="O428" i="2"/>
  <c r="N428" i="2"/>
  <c r="M428" i="2"/>
  <c r="L428" i="2"/>
  <c r="K428" i="2"/>
  <c r="J428" i="2"/>
  <c r="I428" i="2"/>
  <c r="H428" i="2"/>
  <c r="G428" i="2"/>
  <c r="F428" i="2"/>
  <c r="E428" i="2"/>
  <c r="D428" i="2"/>
  <c r="C428" i="2"/>
  <c r="B428" i="2"/>
  <c r="A428" i="2"/>
  <c r="O427" i="2"/>
  <c r="N427" i="2"/>
  <c r="M427" i="2"/>
  <c r="L427" i="2"/>
  <c r="K427" i="2"/>
  <c r="J427" i="2"/>
  <c r="I427" i="2"/>
  <c r="H427" i="2"/>
  <c r="G427" i="2"/>
  <c r="F427" i="2"/>
  <c r="E427" i="2"/>
  <c r="D427" i="2"/>
  <c r="C427" i="2"/>
  <c r="B427" i="2"/>
  <c r="A427" i="2"/>
  <c r="O426" i="2"/>
  <c r="N426" i="2"/>
  <c r="M426" i="2"/>
  <c r="L426" i="2"/>
  <c r="K426" i="2"/>
  <c r="J426" i="2"/>
  <c r="I426" i="2"/>
  <c r="H426" i="2"/>
  <c r="G426" i="2"/>
  <c r="F426" i="2"/>
  <c r="E426" i="2"/>
  <c r="D426" i="2"/>
  <c r="C426" i="2"/>
  <c r="B426" i="2"/>
  <c r="A426" i="2"/>
  <c r="O425" i="2"/>
  <c r="N425" i="2"/>
  <c r="M425" i="2"/>
  <c r="L425" i="2"/>
  <c r="K425" i="2"/>
  <c r="J425" i="2"/>
  <c r="I425" i="2"/>
  <c r="H425" i="2"/>
  <c r="G425" i="2"/>
  <c r="F425" i="2"/>
  <c r="E425" i="2"/>
  <c r="D425" i="2"/>
  <c r="C425" i="2"/>
  <c r="B425" i="2"/>
  <c r="A425" i="2"/>
  <c r="O424" i="2"/>
  <c r="N424" i="2"/>
  <c r="M424" i="2"/>
  <c r="L424" i="2"/>
  <c r="K424" i="2"/>
  <c r="J424" i="2"/>
  <c r="I424" i="2"/>
  <c r="H424" i="2"/>
  <c r="G424" i="2"/>
  <c r="F424" i="2"/>
  <c r="E424" i="2"/>
  <c r="D424" i="2"/>
  <c r="C424" i="2"/>
  <c r="B424" i="2"/>
  <c r="A424" i="2"/>
  <c r="O423" i="2"/>
  <c r="N423" i="2"/>
  <c r="M423" i="2"/>
  <c r="L423" i="2"/>
  <c r="K423" i="2"/>
  <c r="J423" i="2"/>
  <c r="I423" i="2"/>
  <c r="H423" i="2"/>
  <c r="G423" i="2"/>
  <c r="F423" i="2"/>
  <c r="E423" i="2"/>
  <c r="D423" i="2"/>
  <c r="C423" i="2"/>
  <c r="B423" i="2"/>
  <c r="A423" i="2"/>
  <c r="O422" i="2"/>
  <c r="N422" i="2"/>
  <c r="M422" i="2"/>
  <c r="L422" i="2"/>
  <c r="K422" i="2"/>
  <c r="J422" i="2"/>
  <c r="I422" i="2"/>
  <c r="H422" i="2"/>
  <c r="G422" i="2"/>
  <c r="F422" i="2"/>
  <c r="E422" i="2"/>
  <c r="D422" i="2"/>
  <c r="C422" i="2"/>
  <c r="B422" i="2"/>
  <c r="A422" i="2"/>
  <c r="O421" i="2"/>
  <c r="N421" i="2"/>
  <c r="M421" i="2"/>
  <c r="L421" i="2"/>
  <c r="K421" i="2"/>
  <c r="J421" i="2"/>
  <c r="I421" i="2"/>
  <c r="H421" i="2"/>
  <c r="G421" i="2"/>
  <c r="F421" i="2"/>
  <c r="E421" i="2"/>
  <c r="D421" i="2"/>
  <c r="C421" i="2"/>
  <c r="B421" i="2"/>
  <c r="A421" i="2"/>
  <c r="O420" i="2"/>
  <c r="N420" i="2"/>
  <c r="M420" i="2"/>
  <c r="L420" i="2"/>
  <c r="K420" i="2"/>
  <c r="J420" i="2"/>
  <c r="I420" i="2"/>
  <c r="H420" i="2"/>
  <c r="G420" i="2"/>
  <c r="F420" i="2"/>
  <c r="E420" i="2"/>
  <c r="D420" i="2"/>
  <c r="C420" i="2"/>
  <c r="B420" i="2"/>
  <c r="A420" i="2"/>
  <c r="O419" i="2"/>
  <c r="N419" i="2"/>
  <c r="M419" i="2"/>
  <c r="L419" i="2"/>
  <c r="K419" i="2"/>
  <c r="J419" i="2"/>
  <c r="I419" i="2"/>
  <c r="H419" i="2"/>
  <c r="G419" i="2"/>
  <c r="F419" i="2"/>
  <c r="E419" i="2"/>
  <c r="D419" i="2"/>
  <c r="C419" i="2"/>
  <c r="B419" i="2"/>
  <c r="A419" i="2"/>
  <c r="O418" i="2"/>
  <c r="N418" i="2"/>
  <c r="M418" i="2"/>
  <c r="L418" i="2"/>
  <c r="K418" i="2"/>
  <c r="J418" i="2"/>
  <c r="I418" i="2"/>
  <c r="H418" i="2"/>
  <c r="G418" i="2"/>
  <c r="F418" i="2"/>
  <c r="E418" i="2"/>
  <c r="D418" i="2"/>
  <c r="C418" i="2"/>
  <c r="B418" i="2"/>
  <c r="A418" i="2"/>
  <c r="O417" i="2"/>
  <c r="N417" i="2"/>
  <c r="M417" i="2"/>
  <c r="L417" i="2"/>
  <c r="K417" i="2"/>
  <c r="J417" i="2"/>
  <c r="I417" i="2"/>
  <c r="H417" i="2"/>
  <c r="G417" i="2"/>
  <c r="F417" i="2"/>
  <c r="E417" i="2"/>
  <c r="D417" i="2"/>
  <c r="C417" i="2"/>
  <c r="B417" i="2"/>
  <c r="A417" i="2"/>
  <c r="O416" i="2"/>
  <c r="N416" i="2"/>
  <c r="M416" i="2"/>
  <c r="L416" i="2"/>
  <c r="K416" i="2"/>
  <c r="J416" i="2"/>
  <c r="I416" i="2"/>
  <c r="H416" i="2"/>
  <c r="G416" i="2"/>
  <c r="F416" i="2"/>
  <c r="E416" i="2"/>
  <c r="D416" i="2"/>
  <c r="C416" i="2"/>
  <c r="B416" i="2"/>
  <c r="A416" i="2"/>
  <c r="O415" i="2"/>
  <c r="N415" i="2"/>
  <c r="M415" i="2"/>
  <c r="L415" i="2"/>
  <c r="K415" i="2"/>
  <c r="J415" i="2"/>
  <c r="I415" i="2"/>
  <c r="H415" i="2"/>
  <c r="G415" i="2"/>
  <c r="F415" i="2"/>
  <c r="E415" i="2"/>
  <c r="D415" i="2"/>
  <c r="C415" i="2"/>
  <c r="B415" i="2"/>
  <c r="A415" i="2"/>
  <c r="O414" i="2"/>
  <c r="N414" i="2"/>
  <c r="M414" i="2"/>
  <c r="L414" i="2"/>
  <c r="K414" i="2"/>
  <c r="J414" i="2"/>
  <c r="I414" i="2"/>
  <c r="H414" i="2"/>
  <c r="G414" i="2"/>
  <c r="F414" i="2"/>
  <c r="E414" i="2"/>
  <c r="D414" i="2"/>
  <c r="C414" i="2"/>
  <c r="B414" i="2"/>
  <c r="A414" i="2"/>
  <c r="O413" i="2"/>
  <c r="N413" i="2"/>
  <c r="M413" i="2"/>
  <c r="L413" i="2"/>
  <c r="K413" i="2"/>
  <c r="J413" i="2"/>
  <c r="I413" i="2"/>
  <c r="H413" i="2"/>
  <c r="G413" i="2"/>
  <c r="F413" i="2"/>
  <c r="E413" i="2"/>
  <c r="D413" i="2"/>
  <c r="C413" i="2"/>
  <c r="B413" i="2"/>
  <c r="A413" i="2"/>
  <c r="O412" i="2"/>
  <c r="N412" i="2"/>
  <c r="M412" i="2"/>
  <c r="L412" i="2"/>
  <c r="K412" i="2"/>
  <c r="J412" i="2"/>
  <c r="I412" i="2"/>
  <c r="H412" i="2"/>
  <c r="G412" i="2"/>
  <c r="F412" i="2"/>
  <c r="E412" i="2"/>
  <c r="D412" i="2"/>
  <c r="C412" i="2"/>
  <c r="B412" i="2"/>
  <c r="A412" i="2"/>
  <c r="O411" i="2"/>
  <c r="N411" i="2"/>
  <c r="M411" i="2"/>
  <c r="L411" i="2"/>
  <c r="K411" i="2"/>
  <c r="J411" i="2"/>
  <c r="I411" i="2"/>
  <c r="H411" i="2"/>
  <c r="G411" i="2"/>
  <c r="F411" i="2"/>
  <c r="E411" i="2"/>
  <c r="D411" i="2"/>
  <c r="C411" i="2"/>
  <c r="B411" i="2"/>
  <c r="A411" i="2"/>
  <c r="O410" i="2"/>
  <c r="N410" i="2"/>
  <c r="M410" i="2"/>
  <c r="L410" i="2"/>
  <c r="K410" i="2"/>
  <c r="J410" i="2"/>
  <c r="I410" i="2"/>
  <c r="H410" i="2"/>
  <c r="G410" i="2"/>
  <c r="F410" i="2"/>
  <c r="E410" i="2"/>
  <c r="D410" i="2"/>
  <c r="C410" i="2"/>
  <c r="B410" i="2"/>
  <c r="A410" i="2"/>
  <c r="O409" i="2"/>
  <c r="N409" i="2"/>
  <c r="M409" i="2"/>
  <c r="L409" i="2"/>
  <c r="K409" i="2"/>
  <c r="J409" i="2"/>
  <c r="I409" i="2"/>
  <c r="H409" i="2"/>
  <c r="G409" i="2"/>
  <c r="F409" i="2"/>
  <c r="E409" i="2"/>
  <c r="D409" i="2"/>
  <c r="C409" i="2"/>
  <c r="B409" i="2"/>
  <c r="A409" i="2"/>
  <c r="O408" i="2"/>
  <c r="N408" i="2"/>
  <c r="M408" i="2"/>
  <c r="L408" i="2"/>
  <c r="K408" i="2"/>
  <c r="J408" i="2"/>
  <c r="I408" i="2"/>
  <c r="H408" i="2"/>
  <c r="G408" i="2"/>
  <c r="F408" i="2"/>
  <c r="E408" i="2"/>
  <c r="D408" i="2"/>
  <c r="C408" i="2"/>
  <c r="B408" i="2"/>
  <c r="A408" i="2"/>
  <c r="O407" i="2"/>
  <c r="N407" i="2"/>
  <c r="M407" i="2"/>
  <c r="L407" i="2"/>
  <c r="K407" i="2"/>
  <c r="J407" i="2"/>
  <c r="I407" i="2"/>
  <c r="H407" i="2"/>
  <c r="G407" i="2"/>
  <c r="F407" i="2"/>
  <c r="E407" i="2"/>
  <c r="D407" i="2"/>
  <c r="C407" i="2"/>
  <c r="B407" i="2"/>
  <c r="A407" i="2"/>
  <c r="O406" i="2"/>
  <c r="N406" i="2"/>
  <c r="M406" i="2"/>
  <c r="L406" i="2"/>
  <c r="K406" i="2"/>
  <c r="J406" i="2"/>
  <c r="I406" i="2"/>
  <c r="H406" i="2"/>
  <c r="G406" i="2"/>
  <c r="F406" i="2"/>
  <c r="E406" i="2"/>
  <c r="D406" i="2"/>
  <c r="C406" i="2"/>
  <c r="B406" i="2"/>
  <c r="A406" i="2"/>
  <c r="O405" i="2"/>
  <c r="N405" i="2"/>
  <c r="M405" i="2"/>
  <c r="L405" i="2"/>
  <c r="K405" i="2"/>
  <c r="J405" i="2"/>
  <c r="I405" i="2"/>
  <c r="H405" i="2"/>
  <c r="G405" i="2"/>
  <c r="F405" i="2"/>
  <c r="E405" i="2"/>
  <c r="D405" i="2"/>
  <c r="C405" i="2"/>
  <c r="B405" i="2"/>
  <c r="A405" i="2"/>
  <c r="O404" i="2"/>
  <c r="N404" i="2"/>
  <c r="M404" i="2"/>
  <c r="L404" i="2"/>
  <c r="K404" i="2"/>
  <c r="J404" i="2"/>
  <c r="I404" i="2"/>
  <c r="H404" i="2"/>
  <c r="G404" i="2"/>
  <c r="F404" i="2"/>
  <c r="E404" i="2"/>
  <c r="D404" i="2"/>
  <c r="C404" i="2"/>
  <c r="B404" i="2"/>
  <c r="A404" i="2"/>
  <c r="O403" i="2"/>
  <c r="N403" i="2"/>
  <c r="M403" i="2"/>
  <c r="L403" i="2"/>
  <c r="K403" i="2"/>
  <c r="J403" i="2"/>
  <c r="I403" i="2"/>
  <c r="H403" i="2"/>
  <c r="G403" i="2"/>
  <c r="F403" i="2"/>
  <c r="E403" i="2"/>
  <c r="D403" i="2"/>
  <c r="C403" i="2"/>
  <c r="B403" i="2"/>
  <c r="A403" i="2"/>
  <c r="O402" i="2"/>
  <c r="N402" i="2"/>
  <c r="M402" i="2"/>
  <c r="L402" i="2"/>
  <c r="K402" i="2"/>
  <c r="J402" i="2"/>
  <c r="I402" i="2"/>
  <c r="H402" i="2"/>
  <c r="G402" i="2"/>
  <c r="F402" i="2"/>
  <c r="E402" i="2"/>
  <c r="D402" i="2"/>
  <c r="C402" i="2"/>
  <c r="B402" i="2"/>
  <c r="A402" i="2"/>
  <c r="O401" i="2"/>
  <c r="N401" i="2"/>
  <c r="M401" i="2"/>
  <c r="L401" i="2"/>
  <c r="K401" i="2"/>
  <c r="J401" i="2"/>
  <c r="I401" i="2"/>
  <c r="H401" i="2"/>
  <c r="G401" i="2"/>
  <c r="F401" i="2"/>
  <c r="E401" i="2"/>
  <c r="D401" i="2"/>
  <c r="C401" i="2"/>
  <c r="B401" i="2"/>
  <c r="A401" i="2"/>
  <c r="O400" i="2"/>
  <c r="N400" i="2"/>
  <c r="M400" i="2"/>
  <c r="L400" i="2"/>
  <c r="K400" i="2"/>
  <c r="J400" i="2"/>
  <c r="I400" i="2"/>
  <c r="H400" i="2"/>
  <c r="G400" i="2"/>
  <c r="F400" i="2"/>
  <c r="E400" i="2"/>
  <c r="D400" i="2"/>
  <c r="C400" i="2"/>
  <c r="B400" i="2"/>
  <c r="A400" i="2"/>
  <c r="O399" i="2"/>
  <c r="N399" i="2"/>
  <c r="M399" i="2"/>
  <c r="L399" i="2"/>
  <c r="K399" i="2"/>
  <c r="J399" i="2"/>
  <c r="I399" i="2"/>
  <c r="H399" i="2"/>
  <c r="G399" i="2"/>
  <c r="F399" i="2"/>
  <c r="E399" i="2"/>
  <c r="D399" i="2"/>
  <c r="C399" i="2"/>
  <c r="B399" i="2"/>
  <c r="A399" i="2"/>
  <c r="O398" i="2"/>
  <c r="N398" i="2"/>
  <c r="M398" i="2"/>
  <c r="L398" i="2"/>
  <c r="K398" i="2"/>
  <c r="J398" i="2"/>
  <c r="I398" i="2"/>
  <c r="H398" i="2"/>
  <c r="G398" i="2"/>
  <c r="F398" i="2"/>
  <c r="E398" i="2"/>
  <c r="D398" i="2"/>
  <c r="C398" i="2"/>
  <c r="B398" i="2"/>
  <c r="A398" i="2"/>
  <c r="O397" i="2"/>
  <c r="N397" i="2"/>
  <c r="M397" i="2"/>
  <c r="L397" i="2"/>
  <c r="K397" i="2"/>
  <c r="J397" i="2"/>
  <c r="I397" i="2"/>
  <c r="H397" i="2"/>
  <c r="G397" i="2"/>
  <c r="F397" i="2"/>
  <c r="E397" i="2"/>
  <c r="D397" i="2"/>
  <c r="C397" i="2"/>
  <c r="B397" i="2"/>
  <c r="A397" i="2"/>
  <c r="O396" i="2"/>
  <c r="N396" i="2"/>
  <c r="M396" i="2"/>
  <c r="L396" i="2"/>
  <c r="K396" i="2"/>
  <c r="J396" i="2"/>
  <c r="I396" i="2"/>
  <c r="H396" i="2"/>
  <c r="G396" i="2"/>
  <c r="F396" i="2"/>
  <c r="E396" i="2"/>
  <c r="D396" i="2"/>
  <c r="C396" i="2"/>
  <c r="B396" i="2"/>
  <c r="A396" i="2"/>
  <c r="O395" i="2"/>
  <c r="N395" i="2"/>
  <c r="M395" i="2"/>
  <c r="L395" i="2"/>
  <c r="K395" i="2"/>
  <c r="J395" i="2"/>
  <c r="I395" i="2"/>
  <c r="H395" i="2"/>
  <c r="G395" i="2"/>
  <c r="F395" i="2"/>
  <c r="E395" i="2"/>
  <c r="D395" i="2"/>
  <c r="C395" i="2"/>
  <c r="B395" i="2"/>
  <c r="A395" i="2"/>
  <c r="O394" i="2"/>
  <c r="N394" i="2"/>
  <c r="M394" i="2"/>
  <c r="L394" i="2"/>
  <c r="K394" i="2"/>
  <c r="J394" i="2"/>
  <c r="I394" i="2"/>
  <c r="H394" i="2"/>
  <c r="G394" i="2"/>
  <c r="F394" i="2"/>
  <c r="E394" i="2"/>
  <c r="D394" i="2"/>
  <c r="C394" i="2"/>
  <c r="B394" i="2"/>
  <c r="A394" i="2"/>
  <c r="O393" i="2"/>
  <c r="N393" i="2"/>
  <c r="M393" i="2"/>
  <c r="L393" i="2"/>
  <c r="K393" i="2"/>
  <c r="J393" i="2"/>
  <c r="I393" i="2"/>
  <c r="H393" i="2"/>
  <c r="G393" i="2"/>
  <c r="F393" i="2"/>
  <c r="E393" i="2"/>
  <c r="D393" i="2"/>
  <c r="C393" i="2"/>
  <c r="B393" i="2"/>
  <c r="A393" i="2"/>
  <c r="O392" i="2"/>
  <c r="N392" i="2"/>
  <c r="M392" i="2"/>
  <c r="L392" i="2"/>
  <c r="K392" i="2"/>
  <c r="J392" i="2"/>
  <c r="I392" i="2"/>
  <c r="H392" i="2"/>
  <c r="G392" i="2"/>
  <c r="F392" i="2"/>
  <c r="E392" i="2"/>
  <c r="D392" i="2"/>
  <c r="C392" i="2"/>
  <c r="B392" i="2"/>
  <c r="A392" i="2"/>
  <c r="O391" i="2"/>
  <c r="N391" i="2"/>
  <c r="M391" i="2"/>
  <c r="L391" i="2"/>
  <c r="K391" i="2"/>
  <c r="J391" i="2"/>
  <c r="I391" i="2"/>
  <c r="H391" i="2"/>
  <c r="G391" i="2"/>
  <c r="F391" i="2"/>
  <c r="E391" i="2"/>
  <c r="D391" i="2"/>
  <c r="C391" i="2"/>
  <c r="B391" i="2"/>
  <c r="A391" i="2"/>
  <c r="O390" i="2"/>
  <c r="N390" i="2"/>
  <c r="M390" i="2"/>
  <c r="L390" i="2"/>
  <c r="K390" i="2"/>
  <c r="J390" i="2"/>
  <c r="I390" i="2"/>
  <c r="H390" i="2"/>
  <c r="G390" i="2"/>
  <c r="F390" i="2"/>
  <c r="E390" i="2"/>
  <c r="D390" i="2"/>
  <c r="C390" i="2"/>
  <c r="B390" i="2"/>
  <c r="A390" i="2"/>
  <c r="O389" i="2"/>
  <c r="N389" i="2"/>
  <c r="M389" i="2"/>
  <c r="L389" i="2"/>
  <c r="K389" i="2"/>
  <c r="J389" i="2"/>
  <c r="I389" i="2"/>
  <c r="H389" i="2"/>
  <c r="G389" i="2"/>
  <c r="F389" i="2"/>
  <c r="E389" i="2"/>
  <c r="D389" i="2"/>
  <c r="C389" i="2"/>
  <c r="B389" i="2"/>
  <c r="A389" i="2"/>
  <c r="O388" i="2"/>
  <c r="N388" i="2"/>
  <c r="M388" i="2"/>
  <c r="L388" i="2"/>
  <c r="K388" i="2"/>
  <c r="J388" i="2"/>
  <c r="I388" i="2"/>
  <c r="H388" i="2"/>
  <c r="G388" i="2"/>
  <c r="F388" i="2"/>
  <c r="E388" i="2"/>
  <c r="D388" i="2"/>
  <c r="C388" i="2"/>
  <c r="B388" i="2"/>
  <c r="A388" i="2"/>
  <c r="O387" i="2"/>
  <c r="N387" i="2"/>
  <c r="M387" i="2"/>
  <c r="L387" i="2"/>
  <c r="K387" i="2"/>
  <c r="J387" i="2"/>
  <c r="I387" i="2"/>
  <c r="H387" i="2"/>
  <c r="G387" i="2"/>
  <c r="F387" i="2"/>
  <c r="E387" i="2"/>
  <c r="D387" i="2"/>
  <c r="C387" i="2"/>
  <c r="B387" i="2"/>
  <c r="A387" i="2"/>
  <c r="O386" i="2"/>
  <c r="N386" i="2"/>
  <c r="M386" i="2"/>
  <c r="L386" i="2"/>
  <c r="K386" i="2"/>
  <c r="J386" i="2"/>
  <c r="I386" i="2"/>
  <c r="H386" i="2"/>
  <c r="G386" i="2"/>
  <c r="F386" i="2"/>
  <c r="E386" i="2"/>
  <c r="D386" i="2"/>
  <c r="C386" i="2"/>
  <c r="B386" i="2"/>
  <c r="A386" i="2"/>
  <c r="O385" i="2"/>
  <c r="N385" i="2"/>
  <c r="M385" i="2"/>
  <c r="L385" i="2"/>
  <c r="K385" i="2"/>
  <c r="J385" i="2"/>
  <c r="I385" i="2"/>
  <c r="H385" i="2"/>
  <c r="G385" i="2"/>
  <c r="F385" i="2"/>
  <c r="E385" i="2"/>
  <c r="D385" i="2"/>
  <c r="C385" i="2"/>
  <c r="B385" i="2"/>
  <c r="A385" i="2"/>
  <c r="O384" i="2"/>
  <c r="N384" i="2"/>
  <c r="M384" i="2"/>
  <c r="L384" i="2"/>
  <c r="K384" i="2"/>
  <c r="J384" i="2"/>
  <c r="I384" i="2"/>
  <c r="H384" i="2"/>
  <c r="G384" i="2"/>
  <c r="F384" i="2"/>
  <c r="E384" i="2"/>
  <c r="D384" i="2"/>
  <c r="C384" i="2"/>
  <c r="B384" i="2"/>
  <c r="A384" i="2"/>
  <c r="O383" i="2"/>
  <c r="N383" i="2"/>
  <c r="M383" i="2"/>
  <c r="L383" i="2"/>
  <c r="K383" i="2"/>
  <c r="J383" i="2"/>
  <c r="I383" i="2"/>
  <c r="H383" i="2"/>
  <c r="G383" i="2"/>
  <c r="F383" i="2"/>
  <c r="E383" i="2"/>
  <c r="D383" i="2"/>
  <c r="C383" i="2"/>
  <c r="B383" i="2"/>
  <c r="A383" i="2"/>
  <c r="O382" i="2"/>
  <c r="N382" i="2"/>
  <c r="M382" i="2"/>
  <c r="L382" i="2"/>
  <c r="K382" i="2"/>
  <c r="J382" i="2"/>
  <c r="I382" i="2"/>
  <c r="H382" i="2"/>
  <c r="G382" i="2"/>
  <c r="F382" i="2"/>
  <c r="E382" i="2"/>
  <c r="D382" i="2"/>
  <c r="C382" i="2"/>
  <c r="B382" i="2"/>
  <c r="A382" i="2"/>
  <c r="O381" i="2"/>
  <c r="N381" i="2"/>
  <c r="M381" i="2"/>
  <c r="L381" i="2"/>
  <c r="K381" i="2"/>
  <c r="J381" i="2"/>
  <c r="I381" i="2"/>
  <c r="H381" i="2"/>
  <c r="G381" i="2"/>
  <c r="F381" i="2"/>
  <c r="E381" i="2"/>
  <c r="D381" i="2"/>
  <c r="C381" i="2"/>
  <c r="B381" i="2"/>
  <c r="A381" i="2"/>
  <c r="O380" i="2"/>
  <c r="N380" i="2"/>
  <c r="M380" i="2"/>
  <c r="L380" i="2"/>
  <c r="K380" i="2"/>
  <c r="J380" i="2"/>
  <c r="I380" i="2"/>
  <c r="H380" i="2"/>
  <c r="G380" i="2"/>
  <c r="F380" i="2"/>
  <c r="E380" i="2"/>
  <c r="D380" i="2"/>
  <c r="C380" i="2"/>
  <c r="B380" i="2"/>
  <c r="A380" i="2"/>
  <c r="O379" i="2"/>
  <c r="N379" i="2"/>
  <c r="M379" i="2"/>
  <c r="L379" i="2"/>
  <c r="K379" i="2"/>
  <c r="J379" i="2"/>
  <c r="I379" i="2"/>
  <c r="H379" i="2"/>
  <c r="G379" i="2"/>
  <c r="F379" i="2"/>
  <c r="E379" i="2"/>
  <c r="D379" i="2"/>
  <c r="C379" i="2"/>
  <c r="B379" i="2"/>
  <c r="A379" i="2"/>
  <c r="O378" i="2"/>
  <c r="N378" i="2"/>
  <c r="M378" i="2"/>
  <c r="L378" i="2"/>
  <c r="K378" i="2"/>
  <c r="J378" i="2"/>
  <c r="I378" i="2"/>
  <c r="H378" i="2"/>
  <c r="G378" i="2"/>
  <c r="F378" i="2"/>
  <c r="E378" i="2"/>
  <c r="D378" i="2"/>
  <c r="C378" i="2"/>
  <c r="B378" i="2"/>
  <c r="A378" i="2"/>
  <c r="O377" i="2"/>
  <c r="N377" i="2"/>
  <c r="M377" i="2"/>
  <c r="L377" i="2"/>
  <c r="K377" i="2"/>
  <c r="J377" i="2"/>
  <c r="I377" i="2"/>
  <c r="H377" i="2"/>
  <c r="G377" i="2"/>
  <c r="F377" i="2"/>
  <c r="E377" i="2"/>
  <c r="D377" i="2"/>
  <c r="C377" i="2"/>
  <c r="B377" i="2"/>
  <c r="A377" i="2"/>
  <c r="O376" i="2"/>
  <c r="N376" i="2"/>
  <c r="M376" i="2"/>
  <c r="L376" i="2"/>
  <c r="K376" i="2"/>
  <c r="J376" i="2"/>
  <c r="I376" i="2"/>
  <c r="H376" i="2"/>
  <c r="G376" i="2"/>
  <c r="F376" i="2"/>
  <c r="E376" i="2"/>
  <c r="D376" i="2"/>
  <c r="C376" i="2"/>
  <c r="B376" i="2"/>
  <c r="A376" i="2"/>
  <c r="O375" i="2"/>
  <c r="N375" i="2"/>
  <c r="M375" i="2"/>
  <c r="L375" i="2"/>
  <c r="K375" i="2"/>
  <c r="J375" i="2"/>
  <c r="I375" i="2"/>
  <c r="H375" i="2"/>
  <c r="G375" i="2"/>
  <c r="F375" i="2"/>
  <c r="E375" i="2"/>
  <c r="D375" i="2"/>
  <c r="C375" i="2"/>
  <c r="B375" i="2"/>
  <c r="A375" i="2"/>
  <c r="O374" i="2"/>
  <c r="N374" i="2"/>
  <c r="M374" i="2"/>
  <c r="L374" i="2"/>
  <c r="K374" i="2"/>
  <c r="J374" i="2"/>
  <c r="I374" i="2"/>
  <c r="H374" i="2"/>
  <c r="G374" i="2"/>
  <c r="F374" i="2"/>
  <c r="E374" i="2"/>
  <c r="D374" i="2"/>
  <c r="C374" i="2"/>
  <c r="B374" i="2"/>
  <c r="A374" i="2"/>
  <c r="O373" i="2"/>
  <c r="N373" i="2"/>
  <c r="M373" i="2"/>
  <c r="L373" i="2"/>
  <c r="K373" i="2"/>
  <c r="J373" i="2"/>
  <c r="I373" i="2"/>
  <c r="H373" i="2"/>
  <c r="G373" i="2"/>
  <c r="F373" i="2"/>
  <c r="E373" i="2"/>
  <c r="D373" i="2"/>
  <c r="C373" i="2"/>
  <c r="B373" i="2"/>
  <c r="A373" i="2"/>
  <c r="O372" i="2"/>
  <c r="N372" i="2"/>
  <c r="M372" i="2"/>
  <c r="L372" i="2"/>
  <c r="K372" i="2"/>
  <c r="J372" i="2"/>
  <c r="I372" i="2"/>
  <c r="H372" i="2"/>
  <c r="G372" i="2"/>
  <c r="F372" i="2"/>
  <c r="E372" i="2"/>
  <c r="D372" i="2"/>
  <c r="C372" i="2"/>
  <c r="B372" i="2"/>
  <c r="A372" i="2"/>
  <c r="O371" i="2"/>
  <c r="N371" i="2"/>
  <c r="M371" i="2"/>
  <c r="L371" i="2"/>
  <c r="K371" i="2"/>
  <c r="J371" i="2"/>
  <c r="I371" i="2"/>
  <c r="H371" i="2"/>
  <c r="G371" i="2"/>
  <c r="F371" i="2"/>
  <c r="E371" i="2"/>
  <c r="D371" i="2"/>
  <c r="C371" i="2"/>
  <c r="B371" i="2"/>
  <c r="A371" i="2"/>
  <c r="O370" i="2"/>
  <c r="N370" i="2"/>
  <c r="M370" i="2"/>
  <c r="L370" i="2"/>
  <c r="K370" i="2"/>
  <c r="J370" i="2"/>
  <c r="I370" i="2"/>
  <c r="H370" i="2"/>
  <c r="G370" i="2"/>
  <c r="F370" i="2"/>
  <c r="E370" i="2"/>
  <c r="D370" i="2"/>
  <c r="C370" i="2"/>
  <c r="B370" i="2"/>
  <c r="A370" i="2"/>
  <c r="O369" i="2"/>
  <c r="N369" i="2"/>
  <c r="M369" i="2"/>
  <c r="L369" i="2"/>
  <c r="K369" i="2"/>
  <c r="J369" i="2"/>
  <c r="I369" i="2"/>
  <c r="H369" i="2"/>
  <c r="G369" i="2"/>
  <c r="F369" i="2"/>
  <c r="E369" i="2"/>
  <c r="D369" i="2"/>
  <c r="C369" i="2"/>
  <c r="B369" i="2"/>
  <c r="A369" i="2"/>
  <c r="O368" i="2"/>
  <c r="N368" i="2"/>
  <c r="M368" i="2"/>
  <c r="L368" i="2"/>
  <c r="K368" i="2"/>
  <c r="J368" i="2"/>
  <c r="I368" i="2"/>
  <c r="H368" i="2"/>
  <c r="G368" i="2"/>
  <c r="F368" i="2"/>
  <c r="E368" i="2"/>
  <c r="D368" i="2"/>
  <c r="C368" i="2"/>
  <c r="B368" i="2"/>
  <c r="A368" i="2"/>
  <c r="O367" i="2"/>
  <c r="N367" i="2"/>
  <c r="M367" i="2"/>
  <c r="L367" i="2"/>
  <c r="K367" i="2"/>
  <c r="J367" i="2"/>
  <c r="I367" i="2"/>
  <c r="H367" i="2"/>
  <c r="G367" i="2"/>
  <c r="F367" i="2"/>
  <c r="E367" i="2"/>
  <c r="D367" i="2"/>
  <c r="C367" i="2"/>
  <c r="B367" i="2"/>
  <c r="A367" i="2"/>
  <c r="O366" i="2"/>
  <c r="N366" i="2"/>
  <c r="M366" i="2"/>
  <c r="L366" i="2"/>
  <c r="K366" i="2"/>
  <c r="J366" i="2"/>
  <c r="I366" i="2"/>
  <c r="H366" i="2"/>
  <c r="G366" i="2"/>
  <c r="F366" i="2"/>
  <c r="E366" i="2"/>
  <c r="D366" i="2"/>
  <c r="C366" i="2"/>
  <c r="B366" i="2"/>
  <c r="A366" i="2"/>
  <c r="O365" i="2"/>
  <c r="N365" i="2"/>
  <c r="M365" i="2"/>
  <c r="L365" i="2"/>
  <c r="K365" i="2"/>
  <c r="J365" i="2"/>
  <c r="I365" i="2"/>
  <c r="H365" i="2"/>
  <c r="G365" i="2"/>
  <c r="F365" i="2"/>
  <c r="E365" i="2"/>
  <c r="D365" i="2"/>
  <c r="C365" i="2"/>
  <c r="B365" i="2"/>
  <c r="A365" i="2"/>
  <c r="O364" i="2"/>
  <c r="N364" i="2"/>
  <c r="M364" i="2"/>
  <c r="L364" i="2"/>
  <c r="K364" i="2"/>
  <c r="J364" i="2"/>
  <c r="I364" i="2"/>
  <c r="H364" i="2"/>
  <c r="G364" i="2"/>
  <c r="F364" i="2"/>
  <c r="E364" i="2"/>
  <c r="D364" i="2"/>
  <c r="C364" i="2"/>
  <c r="B364" i="2"/>
  <c r="A364" i="2"/>
  <c r="O363" i="2"/>
  <c r="N363" i="2"/>
  <c r="M363" i="2"/>
  <c r="L363" i="2"/>
  <c r="K363" i="2"/>
  <c r="J363" i="2"/>
  <c r="I363" i="2"/>
  <c r="H363" i="2"/>
  <c r="G363" i="2"/>
  <c r="F363" i="2"/>
  <c r="E363" i="2"/>
  <c r="D363" i="2"/>
  <c r="C363" i="2"/>
  <c r="B363" i="2"/>
  <c r="A363" i="2"/>
  <c r="O362" i="2"/>
  <c r="N362" i="2"/>
  <c r="M362" i="2"/>
  <c r="L362" i="2"/>
  <c r="K362" i="2"/>
  <c r="J362" i="2"/>
  <c r="I362" i="2"/>
  <c r="H362" i="2"/>
  <c r="G362" i="2"/>
  <c r="F362" i="2"/>
  <c r="E362" i="2"/>
  <c r="D362" i="2"/>
  <c r="C362" i="2"/>
  <c r="B362" i="2"/>
  <c r="A362" i="2"/>
  <c r="O361" i="2"/>
  <c r="N361" i="2"/>
  <c r="M361" i="2"/>
  <c r="L361" i="2"/>
  <c r="K361" i="2"/>
  <c r="J361" i="2"/>
  <c r="I361" i="2"/>
  <c r="H361" i="2"/>
  <c r="G361" i="2"/>
  <c r="F361" i="2"/>
  <c r="E361" i="2"/>
  <c r="D361" i="2"/>
  <c r="C361" i="2"/>
  <c r="B361" i="2"/>
  <c r="A361" i="2"/>
  <c r="O360" i="2"/>
  <c r="N360" i="2"/>
  <c r="M360" i="2"/>
  <c r="L360" i="2"/>
  <c r="K360" i="2"/>
  <c r="J360" i="2"/>
  <c r="I360" i="2"/>
  <c r="H360" i="2"/>
  <c r="G360" i="2"/>
  <c r="F360" i="2"/>
  <c r="E360" i="2"/>
  <c r="D360" i="2"/>
  <c r="C360" i="2"/>
  <c r="B360" i="2"/>
  <c r="A360" i="2"/>
  <c r="O359" i="2"/>
  <c r="N359" i="2"/>
  <c r="M359" i="2"/>
  <c r="L359" i="2"/>
  <c r="K359" i="2"/>
  <c r="J359" i="2"/>
  <c r="I359" i="2"/>
  <c r="H359" i="2"/>
  <c r="G359" i="2"/>
  <c r="F359" i="2"/>
  <c r="E359" i="2"/>
  <c r="D359" i="2"/>
  <c r="C359" i="2"/>
  <c r="B359" i="2"/>
  <c r="A359" i="2"/>
  <c r="O358" i="2"/>
  <c r="N358" i="2"/>
  <c r="M358" i="2"/>
  <c r="L358" i="2"/>
  <c r="K358" i="2"/>
  <c r="J358" i="2"/>
  <c r="I358" i="2"/>
  <c r="H358" i="2"/>
  <c r="G358" i="2"/>
  <c r="F358" i="2"/>
  <c r="E358" i="2"/>
  <c r="D358" i="2"/>
  <c r="C358" i="2"/>
  <c r="B358" i="2"/>
  <c r="A358" i="2"/>
  <c r="O357" i="2"/>
  <c r="N357" i="2"/>
  <c r="M357" i="2"/>
  <c r="L357" i="2"/>
  <c r="K357" i="2"/>
  <c r="J357" i="2"/>
  <c r="I357" i="2"/>
  <c r="H357" i="2"/>
  <c r="G357" i="2"/>
  <c r="F357" i="2"/>
  <c r="E357" i="2"/>
  <c r="D357" i="2"/>
  <c r="C357" i="2"/>
  <c r="B357" i="2"/>
  <c r="A357" i="2"/>
  <c r="O356" i="2"/>
  <c r="N356" i="2"/>
  <c r="M356" i="2"/>
  <c r="L356" i="2"/>
  <c r="K356" i="2"/>
  <c r="J356" i="2"/>
  <c r="I356" i="2"/>
  <c r="H356" i="2"/>
  <c r="G356" i="2"/>
  <c r="F356" i="2"/>
  <c r="E356" i="2"/>
  <c r="D356" i="2"/>
  <c r="C356" i="2"/>
  <c r="B356" i="2"/>
  <c r="A356" i="2"/>
  <c r="O355" i="2"/>
  <c r="N355" i="2"/>
  <c r="M355" i="2"/>
  <c r="L355" i="2"/>
  <c r="K355" i="2"/>
  <c r="J355" i="2"/>
  <c r="I355" i="2"/>
  <c r="H355" i="2"/>
  <c r="G355" i="2"/>
  <c r="F355" i="2"/>
  <c r="E355" i="2"/>
  <c r="D355" i="2"/>
  <c r="C355" i="2"/>
  <c r="B355" i="2"/>
  <c r="A355" i="2"/>
  <c r="O354" i="2"/>
  <c r="N354" i="2"/>
  <c r="M354" i="2"/>
  <c r="L354" i="2"/>
  <c r="K354" i="2"/>
  <c r="J354" i="2"/>
  <c r="I354" i="2"/>
  <c r="H354" i="2"/>
  <c r="G354" i="2"/>
  <c r="F354" i="2"/>
  <c r="E354" i="2"/>
  <c r="D354" i="2"/>
  <c r="C354" i="2"/>
  <c r="B354" i="2"/>
  <c r="A354" i="2"/>
  <c r="O353" i="2"/>
  <c r="N353" i="2"/>
  <c r="M353" i="2"/>
  <c r="L353" i="2"/>
  <c r="K353" i="2"/>
  <c r="J353" i="2"/>
  <c r="I353" i="2"/>
  <c r="H353" i="2"/>
  <c r="G353" i="2"/>
  <c r="F353" i="2"/>
  <c r="E353" i="2"/>
  <c r="D353" i="2"/>
  <c r="C353" i="2"/>
  <c r="B353" i="2"/>
  <c r="A353" i="2"/>
  <c r="O352" i="2"/>
  <c r="N352" i="2"/>
  <c r="M352" i="2"/>
  <c r="L352" i="2"/>
  <c r="K352" i="2"/>
  <c r="J352" i="2"/>
  <c r="I352" i="2"/>
  <c r="H352" i="2"/>
  <c r="G352" i="2"/>
  <c r="F352" i="2"/>
  <c r="E352" i="2"/>
  <c r="D352" i="2"/>
  <c r="C352" i="2"/>
  <c r="B352" i="2"/>
  <c r="A352" i="2"/>
  <c r="O351" i="2"/>
  <c r="N351" i="2"/>
  <c r="M351" i="2"/>
  <c r="L351" i="2"/>
  <c r="K351" i="2"/>
  <c r="J351" i="2"/>
  <c r="I351" i="2"/>
  <c r="H351" i="2"/>
  <c r="G351" i="2"/>
  <c r="F351" i="2"/>
  <c r="E351" i="2"/>
  <c r="D351" i="2"/>
  <c r="C351" i="2"/>
  <c r="B351" i="2"/>
  <c r="A351" i="2"/>
  <c r="O350" i="2"/>
  <c r="N350" i="2"/>
  <c r="M350" i="2"/>
  <c r="L350" i="2"/>
  <c r="K350" i="2"/>
  <c r="J350" i="2"/>
  <c r="I350" i="2"/>
  <c r="H350" i="2"/>
  <c r="G350" i="2"/>
  <c r="F350" i="2"/>
  <c r="E350" i="2"/>
  <c r="D350" i="2"/>
  <c r="C350" i="2"/>
  <c r="B350" i="2"/>
  <c r="A350" i="2"/>
  <c r="O349" i="2"/>
  <c r="N349" i="2"/>
  <c r="M349" i="2"/>
  <c r="L349" i="2"/>
  <c r="K349" i="2"/>
  <c r="J349" i="2"/>
  <c r="I349" i="2"/>
  <c r="H349" i="2"/>
  <c r="G349" i="2"/>
  <c r="F349" i="2"/>
  <c r="E349" i="2"/>
  <c r="D349" i="2"/>
  <c r="C349" i="2"/>
  <c r="B349" i="2"/>
  <c r="A349" i="2"/>
  <c r="O348" i="2"/>
  <c r="N348" i="2"/>
  <c r="M348" i="2"/>
  <c r="L348" i="2"/>
  <c r="K348" i="2"/>
  <c r="J348" i="2"/>
  <c r="I348" i="2"/>
  <c r="H348" i="2"/>
  <c r="G348" i="2"/>
  <c r="F348" i="2"/>
  <c r="E348" i="2"/>
  <c r="D348" i="2"/>
  <c r="C348" i="2"/>
  <c r="B348" i="2"/>
  <c r="A348" i="2"/>
  <c r="O347" i="2"/>
  <c r="N347" i="2"/>
  <c r="M347" i="2"/>
  <c r="L347" i="2"/>
  <c r="K347" i="2"/>
  <c r="J347" i="2"/>
  <c r="I347" i="2"/>
  <c r="H347" i="2"/>
  <c r="G347" i="2"/>
  <c r="F347" i="2"/>
  <c r="E347" i="2"/>
  <c r="D347" i="2"/>
  <c r="C347" i="2"/>
  <c r="B347" i="2"/>
  <c r="A347" i="2"/>
  <c r="O346" i="2"/>
  <c r="N346" i="2"/>
  <c r="M346" i="2"/>
  <c r="L346" i="2"/>
  <c r="K346" i="2"/>
  <c r="J346" i="2"/>
  <c r="I346" i="2"/>
  <c r="H346" i="2"/>
  <c r="G346" i="2"/>
  <c r="F346" i="2"/>
  <c r="E346" i="2"/>
  <c r="D346" i="2"/>
  <c r="C346" i="2"/>
  <c r="B346" i="2"/>
  <c r="A346" i="2"/>
  <c r="O345" i="2"/>
  <c r="N345" i="2"/>
  <c r="M345" i="2"/>
  <c r="L345" i="2"/>
  <c r="K345" i="2"/>
  <c r="J345" i="2"/>
  <c r="I345" i="2"/>
  <c r="H345" i="2"/>
  <c r="G345" i="2"/>
  <c r="F345" i="2"/>
  <c r="E345" i="2"/>
  <c r="D345" i="2"/>
  <c r="C345" i="2"/>
  <c r="B345" i="2"/>
  <c r="A345" i="2"/>
  <c r="O344" i="2"/>
  <c r="N344" i="2"/>
  <c r="M344" i="2"/>
  <c r="L344" i="2"/>
  <c r="K344" i="2"/>
  <c r="J344" i="2"/>
  <c r="I344" i="2"/>
  <c r="H344" i="2"/>
  <c r="G344" i="2"/>
  <c r="F344" i="2"/>
  <c r="E344" i="2"/>
  <c r="D344" i="2"/>
  <c r="C344" i="2"/>
  <c r="B344" i="2"/>
  <c r="A344" i="2"/>
  <c r="O343" i="2"/>
  <c r="N343" i="2"/>
  <c r="M343" i="2"/>
  <c r="L343" i="2"/>
  <c r="K343" i="2"/>
  <c r="J343" i="2"/>
  <c r="I343" i="2"/>
  <c r="H343" i="2"/>
  <c r="G343" i="2"/>
  <c r="F343" i="2"/>
  <c r="E343" i="2"/>
  <c r="D343" i="2"/>
  <c r="C343" i="2"/>
  <c r="B343" i="2"/>
  <c r="A343" i="2"/>
  <c r="O342" i="2"/>
  <c r="N342" i="2"/>
  <c r="M342" i="2"/>
  <c r="L342" i="2"/>
  <c r="K342" i="2"/>
  <c r="J342" i="2"/>
  <c r="I342" i="2"/>
  <c r="H342" i="2"/>
  <c r="G342" i="2"/>
  <c r="F342" i="2"/>
  <c r="E342" i="2"/>
  <c r="D342" i="2"/>
  <c r="C342" i="2"/>
  <c r="B342" i="2"/>
  <c r="A342" i="2"/>
  <c r="O341" i="2"/>
  <c r="N341" i="2"/>
  <c r="M341" i="2"/>
  <c r="L341" i="2"/>
  <c r="K341" i="2"/>
  <c r="J341" i="2"/>
  <c r="I341" i="2"/>
  <c r="H341" i="2"/>
  <c r="G341" i="2"/>
  <c r="F341" i="2"/>
  <c r="E341" i="2"/>
  <c r="D341" i="2"/>
  <c r="C341" i="2"/>
  <c r="B341" i="2"/>
  <c r="A341" i="2"/>
  <c r="O340" i="2"/>
  <c r="N340" i="2"/>
  <c r="M340" i="2"/>
  <c r="L340" i="2"/>
  <c r="K340" i="2"/>
  <c r="J340" i="2"/>
  <c r="I340" i="2"/>
  <c r="H340" i="2"/>
  <c r="G340" i="2"/>
  <c r="F340" i="2"/>
  <c r="E340" i="2"/>
  <c r="D340" i="2"/>
  <c r="C340" i="2"/>
  <c r="B340" i="2"/>
  <c r="A340" i="2"/>
  <c r="O339" i="2"/>
  <c r="N339" i="2"/>
  <c r="M339" i="2"/>
  <c r="L339" i="2"/>
  <c r="K339" i="2"/>
  <c r="J339" i="2"/>
  <c r="I339" i="2"/>
  <c r="H339" i="2"/>
  <c r="G339" i="2"/>
  <c r="F339" i="2"/>
  <c r="E339" i="2"/>
  <c r="D339" i="2"/>
  <c r="C339" i="2"/>
  <c r="B339" i="2"/>
  <c r="A339" i="2"/>
  <c r="O338" i="2"/>
  <c r="N338" i="2"/>
  <c r="M338" i="2"/>
  <c r="L338" i="2"/>
  <c r="K338" i="2"/>
  <c r="J338" i="2"/>
  <c r="I338" i="2"/>
  <c r="H338" i="2"/>
  <c r="G338" i="2"/>
  <c r="F338" i="2"/>
  <c r="E338" i="2"/>
  <c r="D338" i="2"/>
  <c r="C338" i="2"/>
  <c r="B338" i="2"/>
  <c r="A338" i="2"/>
  <c r="O337" i="2"/>
  <c r="N337" i="2"/>
  <c r="M337" i="2"/>
  <c r="L337" i="2"/>
  <c r="K337" i="2"/>
  <c r="J337" i="2"/>
  <c r="I337" i="2"/>
  <c r="H337" i="2"/>
  <c r="G337" i="2"/>
  <c r="F337" i="2"/>
  <c r="E337" i="2"/>
  <c r="D337" i="2"/>
  <c r="C337" i="2"/>
  <c r="B337" i="2"/>
  <c r="A337" i="2"/>
  <c r="O336" i="2"/>
  <c r="N336" i="2"/>
  <c r="M336" i="2"/>
  <c r="L336" i="2"/>
  <c r="K336" i="2"/>
  <c r="J336" i="2"/>
  <c r="I336" i="2"/>
  <c r="H336" i="2"/>
  <c r="G336" i="2"/>
  <c r="F336" i="2"/>
  <c r="E336" i="2"/>
  <c r="D336" i="2"/>
  <c r="C336" i="2"/>
  <c r="B336" i="2"/>
  <c r="A336" i="2"/>
  <c r="O335" i="2"/>
  <c r="N335" i="2"/>
  <c r="M335" i="2"/>
  <c r="L335" i="2"/>
  <c r="K335" i="2"/>
  <c r="J335" i="2"/>
  <c r="I335" i="2"/>
  <c r="H335" i="2"/>
  <c r="G335" i="2"/>
  <c r="F335" i="2"/>
  <c r="E335" i="2"/>
  <c r="D335" i="2"/>
  <c r="C335" i="2"/>
  <c r="B335" i="2"/>
  <c r="A335" i="2"/>
  <c r="O334" i="2"/>
  <c r="N334" i="2"/>
  <c r="M334" i="2"/>
  <c r="L334" i="2"/>
  <c r="K334" i="2"/>
  <c r="J334" i="2"/>
  <c r="I334" i="2"/>
  <c r="H334" i="2"/>
  <c r="G334" i="2"/>
  <c r="F334" i="2"/>
  <c r="E334" i="2"/>
  <c r="D334" i="2"/>
  <c r="C334" i="2"/>
  <c r="B334" i="2"/>
  <c r="A334" i="2"/>
  <c r="O333" i="2"/>
  <c r="N333" i="2"/>
  <c r="M333" i="2"/>
  <c r="L333" i="2"/>
  <c r="K333" i="2"/>
  <c r="J333" i="2"/>
  <c r="I333" i="2"/>
  <c r="H333" i="2"/>
  <c r="G333" i="2"/>
  <c r="F333" i="2"/>
  <c r="E333" i="2"/>
  <c r="D333" i="2"/>
  <c r="C333" i="2"/>
  <c r="B333" i="2"/>
  <c r="A333" i="2"/>
  <c r="O332" i="2"/>
  <c r="N332" i="2"/>
  <c r="M332" i="2"/>
  <c r="L332" i="2"/>
  <c r="K332" i="2"/>
  <c r="J332" i="2"/>
  <c r="I332" i="2"/>
  <c r="H332" i="2"/>
  <c r="G332" i="2"/>
  <c r="F332" i="2"/>
  <c r="E332" i="2"/>
  <c r="D332" i="2"/>
  <c r="C332" i="2"/>
  <c r="B332" i="2"/>
  <c r="A332" i="2"/>
  <c r="O331" i="2"/>
  <c r="N331" i="2"/>
  <c r="M331" i="2"/>
  <c r="L331" i="2"/>
  <c r="K331" i="2"/>
  <c r="J331" i="2"/>
  <c r="I331" i="2"/>
  <c r="H331" i="2"/>
  <c r="G331" i="2"/>
  <c r="F331" i="2"/>
  <c r="E331" i="2"/>
  <c r="D331" i="2"/>
  <c r="C331" i="2"/>
  <c r="B331" i="2"/>
  <c r="A331" i="2"/>
  <c r="O330" i="2"/>
  <c r="N330" i="2"/>
  <c r="M330" i="2"/>
  <c r="L330" i="2"/>
  <c r="K330" i="2"/>
  <c r="J330" i="2"/>
  <c r="I330" i="2"/>
  <c r="H330" i="2"/>
  <c r="G330" i="2"/>
  <c r="F330" i="2"/>
  <c r="E330" i="2"/>
  <c r="D330" i="2"/>
  <c r="C330" i="2"/>
  <c r="B330" i="2"/>
  <c r="A330" i="2"/>
  <c r="O329" i="2"/>
  <c r="N329" i="2"/>
  <c r="M329" i="2"/>
  <c r="L329" i="2"/>
  <c r="K329" i="2"/>
  <c r="J329" i="2"/>
  <c r="I329" i="2"/>
  <c r="H329" i="2"/>
  <c r="G329" i="2"/>
  <c r="F329" i="2"/>
  <c r="E329" i="2"/>
  <c r="D329" i="2"/>
  <c r="C329" i="2"/>
  <c r="B329" i="2"/>
  <c r="A329" i="2"/>
  <c r="O328" i="2"/>
  <c r="N328" i="2"/>
  <c r="M328" i="2"/>
  <c r="L328" i="2"/>
  <c r="K328" i="2"/>
  <c r="J328" i="2"/>
  <c r="I328" i="2"/>
  <c r="H328" i="2"/>
  <c r="G328" i="2"/>
  <c r="F328" i="2"/>
  <c r="E328" i="2"/>
  <c r="D328" i="2"/>
  <c r="C328" i="2"/>
  <c r="B328" i="2"/>
  <c r="A328" i="2"/>
  <c r="O327" i="2"/>
  <c r="N327" i="2"/>
  <c r="M327" i="2"/>
  <c r="L327" i="2"/>
  <c r="K327" i="2"/>
  <c r="J327" i="2"/>
  <c r="I327" i="2"/>
  <c r="H327" i="2"/>
  <c r="G327" i="2"/>
  <c r="F327" i="2"/>
  <c r="E327" i="2"/>
  <c r="D327" i="2"/>
  <c r="C327" i="2"/>
  <c r="B327" i="2"/>
  <c r="A327" i="2"/>
  <c r="O326" i="2"/>
  <c r="N326" i="2"/>
  <c r="M326" i="2"/>
  <c r="L326" i="2"/>
  <c r="K326" i="2"/>
  <c r="J326" i="2"/>
  <c r="I326" i="2"/>
  <c r="H326" i="2"/>
  <c r="G326" i="2"/>
  <c r="F326" i="2"/>
  <c r="E326" i="2"/>
  <c r="D326" i="2"/>
  <c r="C326" i="2"/>
  <c r="B326" i="2"/>
  <c r="A326" i="2"/>
  <c r="O325" i="2"/>
  <c r="N325" i="2"/>
  <c r="M325" i="2"/>
  <c r="L325" i="2"/>
  <c r="K325" i="2"/>
  <c r="J325" i="2"/>
  <c r="I325" i="2"/>
  <c r="H325" i="2"/>
  <c r="G325" i="2"/>
  <c r="F325" i="2"/>
  <c r="E325" i="2"/>
  <c r="D325" i="2"/>
  <c r="C325" i="2"/>
  <c r="B325" i="2"/>
  <c r="A325" i="2"/>
  <c r="O324" i="2"/>
  <c r="N324" i="2"/>
  <c r="M324" i="2"/>
  <c r="L324" i="2"/>
  <c r="K324" i="2"/>
  <c r="J324" i="2"/>
  <c r="I324" i="2"/>
  <c r="H324" i="2"/>
  <c r="G324" i="2"/>
  <c r="F324" i="2"/>
  <c r="E324" i="2"/>
  <c r="D324" i="2"/>
  <c r="C324" i="2"/>
  <c r="B324" i="2"/>
  <c r="A324" i="2"/>
  <c r="O323" i="2"/>
  <c r="N323" i="2"/>
  <c r="M323" i="2"/>
  <c r="L323" i="2"/>
  <c r="K323" i="2"/>
  <c r="J323" i="2"/>
  <c r="I323" i="2"/>
  <c r="H323" i="2"/>
  <c r="G323" i="2"/>
  <c r="F323" i="2"/>
  <c r="E323" i="2"/>
  <c r="D323" i="2"/>
  <c r="C323" i="2"/>
  <c r="B323" i="2"/>
  <c r="A323" i="2"/>
  <c r="O322" i="2"/>
  <c r="N322" i="2"/>
  <c r="M322" i="2"/>
  <c r="L322" i="2"/>
  <c r="K322" i="2"/>
  <c r="J322" i="2"/>
  <c r="I322" i="2"/>
  <c r="H322" i="2"/>
  <c r="G322" i="2"/>
  <c r="F322" i="2"/>
  <c r="E322" i="2"/>
  <c r="D322" i="2"/>
  <c r="C322" i="2"/>
  <c r="B322" i="2"/>
  <c r="A322" i="2"/>
  <c r="O321" i="2"/>
  <c r="N321" i="2"/>
  <c r="M321" i="2"/>
  <c r="L321" i="2"/>
  <c r="K321" i="2"/>
  <c r="J321" i="2"/>
  <c r="I321" i="2"/>
  <c r="H321" i="2"/>
  <c r="G321" i="2"/>
  <c r="F321" i="2"/>
  <c r="E321" i="2"/>
  <c r="D321" i="2"/>
  <c r="C321" i="2"/>
  <c r="B321" i="2"/>
  <c r="A321" i="2"/>
  <c r="O320" i="2"/>
  <c r="N320" i="2"/>
  <c r="M320" i="2"/>
  <c r="L320" i="2"/>
  <c r="K320" i="2"/>
  <c r="J320" i="2"/>
  <c r="I320" i="2"/>
  <c r="H320" i="2"/>
  <c r="G320" i="2"/>
  <c r="F320" i="2"/>
  <c r="E320" i="2"/>
  <c r="D320" i="2"/>
  <c r="C320" i="2"/>
  <c r="B320" i="2"/>
  <c r="A320" i="2"/>
  <c r="O319" i="2"/>
  <c r="N319" i="2"/>
  <c r="M319" i="2"/>
  <c r="L319" i="2"/>
  <c r="K319" i="2"/>
  <c r="J319" i="2"/>
  <c r="I319" i="2"/>
  <c r="H319" i="2"/>
  <c r="G319" i="2"/>
  <c r="F319" i="2"/>
  <c r="E319" i="2"/>
  <c r="D319" i="2"/>
  <c r="C319" i="2"/>
  <c r="B319" i="2"/>
  <c r="A319" i="2"/>
  <c r="O318" i="2"/>
  <c r="N318" i="2"/>
  <c r="M318" i="2"/>
  <c r="L318" i="2"/>
  <c r="K318" i="2"/>
  <c r="J318" i="2"/>
  <c r="I318" i="2"/>
  <c r="H318" i="2"/>
  <c r="G318" i="2"/>
  <c r="F318" i="2"/>
  <c r="E318" i="2"/>
  <c r="D318" i="2"/>
  <c r="C318" i="2"/>
  <c r="B318" i="2"/>
  <c r="A318" i="2"/>
  <c r="O317" i="2"/>
  <c r="N317" i="2"/>
  <c r="M317" i="2"/>
  <c r="L317" i="2"/>
  <c r="K317" i="2"/>
  <c r="J317" i="2"/>
  <c r="I317" i="2"/>
  <c r="H317" i="2"/>
  <c r="G317" i="2"/>
  <c r="F317" i="2"/>
  <c r="E317" i="2"/>
  <c r="D317" i="2"/>
  <c r="C317" i="2"/>
  <c r="B317" i="2"/>
  <c r="A317" i="2"/>
  <c r="O316" i="2"/>
  <c r="N316" i="2"/>
  <c r="M316" i="2"/>
  <c r="L316" i="2"/>
  <c r="K316" i="2"/>
  <c r="J316" i="2"/>
  <c r="I316" i="2"/>
  <c r="H316" i="2"/>
  <c r="G316" i="2"/>
  <c r="F316" i="2"/>
  <c r="E316" i="2"/>
  <c r="D316" i="2"/>
  <c r="C316" i="2"/>
  <c r="B316" i="2"/>
  <c r="A316" i="2"/>
  <c r="O315" i="2"/>
  <c r="N315" i="2"/>
  <c r="M315" i="2"/>
  <c r="L315" i="2"/>
  <c r="K315" i="2"/>
  <c r="J315" i="2"/>
  <c r="I315" i="2"/>
  <c r="H315" i="2"/>
  <c r="G315" i="2"/>
  <c r="F315" i="2"/>
  <c r="E315" i="2"/>
  <c r="D315" i="2"/>
  <c r="C315" i="2"/>
  <c r="B315" i="2"/>
  <c r="A315" i="2"/>
  <c r="O314" i="2"/>
  <c r="N314" i="2"/>
  <c r="M314" i="2"/>
  <c r="L314" i="2"/>
  <c r="K314" i="2"/>
  <c r="J314" i="2"/>
  <c r="I314" i="2"/>
  <c r="H314" i="2"/>
  <c r="G314" i="2"/>
  <c r="F314" i="2"/>
  <c r="E314" i="2"/>
  <c r="D314" i="2"/>
  <c r="C314" i="2"/>
  <c r="B314" i="2"/>
  <c r="A314" i="2"/>
  <c r="O313" i="2"/>
  <c r="N313" i="2"/>
  <c r="M313" i="2"/>
  <c r="L313" i="2"/>
  <c r="K313" i="2"/>
  <c r="J313" i="2"/>
  <c r="I313" i="2"/>
  <c r="H313" i="2"/>
  <c r="G313" i="2"/>
  <c r="F313" i="2"/>
  <c r="E313" i="2"/>
  <c r="D313" i="2"/>
  <c r="C313" i="2"/>
  <c r="B313" i="2"/>
  <c r="A313" i="2"/>
  <c r="O312" i="2"/>
  <c r="N312" i="2"/>
  <c r="M312" i="2"/>
  <c r="L312" i="2"/>
  <c r="K312" i="2"/>
  <c r="J312" i="2"/>
  <c r="I312" i="2"/>
  <c r="H312" i="2"/>
  <c r="G312" i="2"/>
  <c r="F312" i="2"/>
  <c r="E312" i="2"/>
  <c r="D312" i="2"/>
  <c r="C312" i="2"/>
  <c r="B312" i="2"/>
  <c r="A312" i="2"/>
  <c r="O311" i="2"/>
  <c r="N311" i="2"/>
  <c r="M311" i="2"/>
  <c r="L311" i="2"/>
  <c r="K311" i="2"/>
  <c r="J311" i="2"/>
  <c r="I311" i="2"/>
  <c r="H311" i="2"/>
  <c r="G311" i="2"/>
  <c r="F311" i="2"/>
  <c r="E311" i="2"/>
  <c r="D311" i="2"/>
  <c r="C311" i="2"/>
  <c r="B311" i="2"/>
  <c r="A311" i="2"/>
  <c r="O310" i="2"/>
  <c r="N310" i="2"/>
  <c r="M310" i="2"/>
  <c r="L310" i="2"/>
  <c r="K310" i="2"/>
  <c r="J310" i="2"/>
  <c r="I310" i="2"/>
  <c r="H310" i="2"/>
  <c r="G310" i="2"/>
  <c r="F310" i="2"/>
  <c r="E310" i="2"/>
  <c r="D310" i="2"/>
  <c r="C310" i="2"/>
  <c r="B310" i="2"/>
  <c r="A310" i="2"/>
  <c r="O309" i="2"/>
  <c r="N309" i="2"/>
  <c r="M309" i="2"/>
  <c r="L309" i="2"/>
  <c r="K309" i="2"/>
  <c r="J309" i="2"/>
  <c r="I309" i="2"/>
  <c r="H309" i="2"/>
  <c r="G309" i="2"/>
  <c r="F309" i="2"/>
  <c r="E309" i="2"/>
  <c r="D309" i="2"/>
  <c r="C309" i="2"/>
  <c r="B309" i="2"/>
  <c r="A309" i="2"/>
  <c r="O308" i="2"/>
  <c r="N308" i="2"/>
  <c r="M308" i="2"/>
  <c r="L308" i="2"/>
  <c r="K308" i="2"/>
  <c r="J308" i="2"/>
  <c r="I308" i="2"/>
  <c r="H308" i="2"/>
  <c r="G308" i="2"/>
  <c r="F308" i="2"/>
  <c r="E308" i="2"/>
  <c r="D308" i="2"/>
  <c r="C308" i="2"/>
  <c r="B308" i="2"/>
  <c r="A308" i="2"/>
  <c r="O307" i="2"/>
  <c r="N307" i="2"/>
  <c r="M307" i="2"/>
  <c r="L307" i="2"/>
  <c r="K307" i="2"/>
  <c r="J307" i="2"/>
  <c r="I307" i="2"/>
  <c r="H307" i="2"/>
  <c r="G307" i="2"/>
  <c r="F307" i="2"/>
  <c r="E307" i="2"/>
  <c r="D307" i="2"/>
  <c r="C307" i="2"/>
  <c r="B307" i="2"/>
  <c r="A307" i="2"/>
  <c r="O306" i="2"/>
  <c r="N306" i="2"/>
  <c r="M306" i="2"/>
  <c r="L306" i="2"/>
  <c r="K306" i="2"/>
  <c r="J306" i="2"/>
  <c r="I306" i="2"/>
  <c r="H306" i="2"/>
  <c r="G306" i="2"/>
  <c r="F306" i="2"/>
  <c r="E306" i="2"/>
  <c r="D306" i="2"/>
  <c r="C306" i="2"/>
  <c r="B306" i="2"/>
  <c r="A306" i="2"/>
  <c r="O305" i="2"/>
  <c r="N305" i="2"/>
  <c r="M305" i="2"/>
  <c r="L305" i="2"/>
  <c r="K305" i="2"/>
  <c r="J305" i="2"/>
  <c r="I305" i="2"/>
  <c r="H305" i="2"/>
  <c r="G305" i="2"/>
  <c r="F305" i="2"/>
  <c r="E305" i="2"/>
  <c r="D305" i="2"/>
  <c r="C305" i="2"/>
  <c r="B305" i="2"/>
  <c r="A305" i="2"/>
  <c r="O304" i="2"/>
  <c r="N304" i="2"/>
  <c r="M304" i="2"/>
  <c r="L304" i="2"/>
  <c r="K304" i="2"/>
  <c r="J304" i="2"/>
  <c r="I304" i="2"/>
  <c r="H304" i="2"/>
  <c r="G304" i="2"/>
  <c r="F304" i="2"/>
  <c r="E304" i="2"/>
  <c r="D304" i="2"/>
  <c r="C304" i="2"/>
  <c r="B304" i="2"/>
  <c r="A304" i="2"/>
  <c r="O303" i="2"/>
  <c r="N303" i="2"/>
  <c r="M303" i="2"/>
  <c r="L303" i="2"/>
  <c r="K303" i="2"/>
  <c r="J303" i="2"/>
  <c r="I303" i="2"/>
  <c r="H303" i="2"/>
  <c r="G303" i="2"/>
  <c r="F303" i="2"/>
  <c r="E303" i="2"/>
  <c r="D303" i="2"/>
  <c r="C303" i="2"/>
  <c r="B303" i="2"/>
  <c r="A303" i="2"/>
  <c r="O302" i="2"/>
  <c r="N302" i="2"/>
  <c r="M302" i="2"/>
  <c r="L302" i="2"/>
  <c r="K302" i="2"/>
  <c r="J302" i="2"/>
  <c r="I302" i="2"/>
  <c r="H302" i="2"/>
  <c r="G302" i="2"/>
  <c r="F302" i="2"/>
  <c r="E302" i="2"/>
  <c r="D302" i="2"/>
  <c r="C302" i="2"/>
  <c r="B302" i="2"/>
  <c r="A302" i="2"/>
  <c r="O301" i="2"/>
  <c r="N301" i="2"/>
  <c r="M301" i="2"/>
  <c r="L301" i="2"/>
  <c r="K301" i="2"/>
  <c r="J301" i="2"/>
  <c r="I301" i="2"/>
  <c r="H301" i="2"/>
  <c r="G301" i="2"/>
  <c r="F301" i="2"/>
  <c r="E301" i="2"/>
  <c r="D301" i="2"/>
  <c r="C301" i="2"/>
  <c r="B301" i="2"/>
  <c r="A301" i="2"/>
  <c r="O300" i="2"/>
  <c r="N300" i="2"/>
  <c r="M300" i="2"/>
  <c r="L300" i="2"/>
  <c r="K300" i="2"/>
  <c r="J300" i="2"/>
  <c r="I300" i="2"/>
  <c r="H300" i="2"/>
  <c r="G300" i="2"/>
  <c r="F300" i="2"/>
  <c r="E300" i="2"/>
  <c r="D300" i="2"/>
  <c r="C300" i="2"/>
  <c r="B300" i="2"/>
  <c r="A300" i="2"/>
  <c r="O299" i="2"/>
  <c r="N299" i="2"/>
  <c r="M299" i="2"/>
  <c r="L299" i="2"/>
  <c r="K299" i="2"/>
  <c r="J299" i="2"/>
  <c r="I299" i="2"/>
  <c r="H299" i="2"/>
  <c r="G299" i="2"/>
  <c r="F299" i="2"/>
  <c r="E299" i="2"/>
  <c r="D299" i="2"/>
  <c r="C299" i="2"/>
  <c r="B299" i="2"/>
  <c r="A299" i="2"/>
  <c r="O298" i="2"/>
  <c r="N298" i="2"/>
  <c r="M298" i="2"/>
  <c r="L298" i="2"/>
  <c r="K298" i="2"/>
  <c r="J298" i="2"/>
  <c r="I298" i="2"/>
  <c r="H298" i="2"/>
  <c r="G298" i="2"/>
  <c r="F298" i="2"/>
  <c r="E298" i="2"/>
  <c r="D298" i="2"/>
  <c r="C298" i="2"/>
  <c r="B298" i="2"/>
  <c r="A298" i="2"/>
  <c r="O297" i="2"/>
  <c r="N297" i="2"/>
  <c r="M297" i="2"/>
  <c r="L297" i="2"/>
  <c r="K297" i="2"/>
  <c r="J297" i="2"/>
  <c r="I297" i="2"/>
  <c r="H297" i="2"/>
  <c r="G297" i="2"/>
  <c r="F297" i="2"/>
  <c r="E297" i="2"/>
  <c r="D297" i="2"/>
  <c r="C297" i="2"/>
  <c r="B297" i="2"/>
  <c r="A297" i="2"/>
  <c r="O296" i="2"/>
  <c r="N296" i="2"/>
  <c r="M296" i="2"/>
  <c r="L296" i="2"/>
  <c r="K296" i="2"/>
  <c r="J296" i="2"/>
  <c r="I296" i="2"/>
  <c r="H296" i="2"/>
  <c r="G296" i="2"/>
  <c r="F296" i="2"/>
  <c r="E296" i="2"/>
  <c r="D296" i="2"/>
  <c r="C296" i="2"/>
  <c r="B296" i="2"/>
  <c r="A296" i="2"/>
  <c r="O295" i="2"/>
  <c r="N295" i="2"/>
  <c r="M295" i="2"/>
  <c r="L295" i="2"/>
  <c r="K295" i="2"/>
  <c r="J295" i="2"/>
  <c r="I295" i="2"/>
  <c r="H295" i="2"/>
  <c r="G295" i="2"/>
  <c r="F295" i="2"/>
  <c r="E295" i="2"/>
  <c r="D295" i="2"/>
  <c r="C295" i="2"/>
  <c r="B295" i="2"/>
  <c r="A295" i="2"/>
  <c r="O294" i="2"/>
  <c r="N294" i="2"/>
  <c r="M294" i="2"/>
  <c r="L294" i="2"/>
  <c r="K294" i="2"/>
  <c r="J294" i="2"/>
  <c r="I294" i="2"/>
  <c r="H294" i="2"/>
  <c r="G294" i="2"/>
  <c r="F294" i="2"/>
  <c r="E294" i="2"/>
  <c r="D294" i="2"/>
  <c r="C294" i="2"/>
  <c r="B294" i="2"/>
  <c r="A294" i="2"/>
  <c r="O293" i="2"/>
  <c r="N293" i="2"/>
  <c r="M293" i="2"/>
  <c r="L293" i="2"/>
  <c r="K293" i="2"/>
  <c r="J293" i="2"/>
  <c r="I293" i="2"/>
  <c r="H293" i="2"/>
  <c r="G293" i="2"/>
  <c r="F293" i="2"/>
  <c r="E293" i="2"/>
  <c r="D293" i="2"/>
  <c r="C293" i="2"/>
  <c r="B293" i="2"/>
  <c r="A293" i="2"/>
  <c r="O292" i="2"/>
  <c r="N292" i="2"/>
  <c r="M292" i="2"/>
  <c r="L292" i="2"/>
  <c r="K292" i="2"/>
  <c r="J292" i="2"/>
  <c r="I292" i="2"/>
  <c r="H292" i="2"/>
  <c r="G292" i="2"/>
  <c r="F292" i="2"/>
  <c r="E292" i="2"/>
  <c r="D292" i="2"/>
  <c r="C292" i="2"/>
  <c r="B292" i="2"/>
  <c r="A292" i="2"/>
  <c r="O291" i="2"/>
  <c r="N291" i="2"/>
  <c r="M291" i="2"/>
  <c r="L291" i="2"/>
  <c r="K291" i="2"/>
  <c r="J291" i="2"/>
  <c r="I291" i="2"/>
  <c r="H291" i="2"/>
  <c r="G291" i="2"/>
  <c r="F291" i="2"/>
  <c r="E291" i="2"/>
  <c r="D291" i="2"/>
  <c r="C291" i="2"/>
  <c r="B291" i="2"/>
  <c r="A291" i="2"/>
  <c r="O290" i="2"/>
  <c r="N290" i="2"/>
  <c r="M290" i="2"/>
  <c r="L290" i="2"/>
  <c r="K290" i="2"/>
  <c r="J290" i="2"/>
  <c r="I290" i="2"/>
  <c r="H290" i="2"/>
  <c r="G290" i="2"/>
  <c r="F290" i="2"/>
  <c r="E290" i="2"/>
  <c r="D290" i="2"/>
  <c r="C290" i="2"/>
  <c r="B290" i="2"/>
  <c r="A290" i="2"/>
  <c r="O289" i="2"/>
  <c r="N289" i="2"/>
  <c r="M289" i="2"/>
  <c r="L289" i="2"/>
  <c r="K289" i="2"/>
  <c r="J289" i="2"/>
  <c r="I289" i="2"/>
  <c r="H289" i="2"/>
  <c r="G289" i="2"/>
  <c r="F289" i="2"/>
  <c r="E289" i="2"/>
  <c r="D289" i="2"/>
  <c r="C289" i="2"/>
  <c r="B289" i="2"/>
  <c r="A289" i="2"/>
  <c r="O288" i="2"/>
  <c r="N288" i="2"/>
  <c r="M288" i="2"/>
  <c r="L288" i="2"/>
  <c r="K288" i="2"/>
  <c r="J288" i="2"/>
  <c r="I288" i="2"/>
  <c r="H288" i="2"/>
  <c r="G288" i="2"/>
  <c r="F288" i="2"/>
  <c r="E288" i="2"/>
  <c r="D288" i="2"/>
  <c r="C288" i="2"/>
  <c r="B288" i="2"/>
  <c r="A288" i="2"/>
  <c r="O287" i="2"/>
  <c r="N287" i="2"/>
  <c r="M287" i="2"/>
  <c r="L287" i="2"/>
  <c r="K287" i="2"/>
  <c r="J287" i="2"/>
  <c r="I287" i="2"/>
  <c r="H287" i="2"/>
  <c r="G287" i="2"/>
  <c r="F287" i="2"/>
  <c r="E287" i="2"/>
  <c r="D287" i="2"/>
  <c r="C287" i="2"/>
  <c r="B287" i="2"/>
  <c r="A287" i="2"/>
  <c r="O286" i="2"/>
  <c r="N286" i="2"/>
  <c r="M286" i="2"/>
  <c r="L286" i="2"/>
  <c r="K286" i="2"/>
  <c r="J286" i="2"/>
  <c r="I286" i="2"/>
  <c r="H286" i="2"/>
  <c r="G286" i="2"/>
  <c r="F286" i="2"/>
  <c r="E286" i="2"/>
  <c r="D286" i="2"/>
  <c r="C286" i="2"/>
  <c r="B286" i="2"/>
  <c r="A286" i="2"/>
  <c r="O285" i="2"/>
  <c r="N285" i="2"/>
  <c r="M285" i="2"/>
  <c r="L285" i="2"/>
  <c r="K285" i="2"/>
  <c r="J285" i="2"/>
  <c r="I285" i="2"/>
  <c r="H285" i="2"/>
  <c r="G285" i="2"/>
  <c r="F285" i="2"/>
  <c r="E285" i="2"/>
  <c r="D285" i="2"/>
  <c r="C285" i="2"/>
  <c r="B285" i="2"/>
  <c r="A285" i="2"/>
  <c r="O284" i="2"/>
  <c r="N284" i="2"/>
  <c r="M284" i="2"/>
  <c r="L284" i="2"/>
  <c r="K284" i="2"/>
  <c r="J284" i="2"/>
  <c r="I284" i="2"/>
  <c r="H284" i="2"/>
  <c r="G284" i="2"/>
  <c r="F284" i="2"/>
  <c r="E284" i="2"/>
  <c r="D284" i="2"/>
  <c r="C284" i="2"/>
  <c r="B284" i="2"/>
  <c r="A284" i="2"/>
  <c r="O283" i="2"/>
  <c r="N283" i="2"/>
  <c r="M283" i="2"/>
  <c r="L283" i="2"/>
  <c r="K283" i="2"/>
  <c r="J283" i="2"/>
  <c r="I283" i="2"/>
  <c r="H283" i="2"/>
  <c r="G283" i="2"/>
  <c r="F283" i="2"/>
  <c r="E283" i="2"/>
  <c r="D283" i="2"/>
  <c r="C283" i="2"/>
  <c r="B283" i="2"/>
  <c r="A283" i="2"/>
  <c r="O282" i="2"/>
  <c r="N282" i="2"/>
  <c r="M282" i="2"/>
  <c r="L282" i="2"/>
  <c r="K282" i="2"/>
  <c r="J282" i="2"/>
  <c r="I282" i="2"/>
  <c r="H282" i="2"/>
  <c r="G282" i="2"/>
  <c r="F282" i="2"/>
  <c r="E282" i="2"/>
  <c r="D282" i="2"/>
  <c r="C282" i="2"/>
  <c r="B282" i="2"/>
  <c r="A282" i="2"/>
  <c r="O281" i="2"/>
  <c r="N281" i="2"/>
  <c r="M281" i="2"/>
  <c r="L281" i="2"/>
  <c r="K281" i="2"/>
  <c r="J281" i="2"/>
  <c r="I281" i="2"/>
  <c r="H281" i="2"/>
  <c r="G281" i="2"/>
  <c r="F281" i="2"/>
  <c r="E281" i="2"/>
  <c r="D281" i="2"/>
  <c r="C281" i="2"/>
  <c r="B281" i="2"/>
  <c r="A281" i="2"/>
  <c r="O280" i="2"/>
  <c r="N280" i="2"/>
  <c r="M280" i="2"/>
  <c r="L280" i="2"/>
  <c r="K280" i="2"/>
  <c r="J280" i="2"/>
  <c r="I280" i="2"/>
  <c r="H280" i="2"/>
  <c r="G280" i="2"/>
  <c r="F280" i="2"/>
  <c r="E280" i="2"/>
  <c r="D280" i="2"/>
  <c r="C280" i="2"/>
  <c r="B280" i="2"/>
  <c r="A280" i="2"/>
  <c r="O279" i="2"/>
  <c r="N279" i="2"/>
  <c r="M279" i="2"/>
  <c r="L279" i="2"/>
  <c r="K279" i="2"/>
  <c r="J279" i="2"/>
  <c r="I279" i="2"/>
  <c r="H279" i="2"/>
  <c r="G279" i="2"/>
  <c r="F279" i="2"/>
  <c r="E279" i="2"/>
  <c r="D279" i="2"/>
  <c r="C279" i="2"/>
  <c r="B279" i="2"/>
  <c r="A279" i="2"/>
  <c r="O278" i="2"/>
  <c r="N278" i="2"/>
  <c r="M278" i="2"/>
  <c r="L278" i="2"/>
  <c r="K278" i="2"/>
  <c r="J278" i="2"/>
  <c r="I278" i="2"/>
  <c r="H278" i="2"/>
  <c r="G278" i="2"/>
  <c r="F278" i="2"/>
  <c r="E278" i="2"/>
  <c r="D278" i="2"/>
  <c r="C278" i="2"/>
  <c r="B278" i="2"/>
  <c r="A278" i="2"/>
  <c r="O277" i="2"/>
  <c r="N277" i="2"/>
  <c r="M277" i="2"/>
  <c r="L277" i="2"/>
  <c r="K277" i="2"/>
  <c r="J277" i="2"/>
  <c r="I277" i="2"/>
  <c r="H277" i="2"/>
  <c r="G277" i="2"/>
  <c r="F277" i="2"/>
  <c r="E277" i="2"/>
  <c r="D277" i="2"/>
  <c r="C277" i="2"/>
  <c r="B277" i="2"/>
  <c r="A277" i="2"/>
  <c r="O276" i="2"/>
  <c r="N276" i="2"/>
  <c r="M276" i="2"/>
  <c r="L276" i="2"/>
  <c r="K276" i="2"/>
  <c r="J276" i="2"/>
  <c r="I276" i="2"/>
  <c r="H276" i="2"/>
  <c r="G276" i="2"/>
  <c r="F276" i="2"/>
  <c r="E276" i="2"/>
  <c r="D276" i="2"/>
  <c r="C276" i="2"/>
  <c r="B276" i="2"/>
  <c r="A276" i="2"/>
  <c r="O275" i="2"/>
  <c r="N275" i="2"/>
  <c r="M275" i="2"/>
  <c r="L275" i="2"/>
  <c r="K275" i="2"/>
  <c r="J275" i="2"/>
  <c r="I275" i="2"/>
  <c r="H275" i="2"/>
  <c r="G275" i="2"/>
  <c r="F275" i="2"/>
  <c r="E275" i="2"/>
  <c r="D275" i="2"/>
  <c r="C275" i="2"/>
  <c r="B275" i="2"/>
  <c r="A275" i="2"/>
  <c r="O274" i="2"/>
  <c r="N274" i="2"/>
  <c r="M274" i="2"/>
  <c r="L274" i="2"/>
  <c r="K274" i="2"/>
  <c r="J274" i="2"/>
  <c r="I274" i="2"/>
  <c r="H274" i="2"/>
  <c r="G274" i="2"/>
  <c r="F274" i="2"/>
  <c r="E274" i="2"/>
  <c r="D274" i="2"/>
  <c r="C274" i="2"/>
  <c r="B274" i="2"/>
  <c r="A274" i="2"/>
  <c r="O273" i="2"/>
  <c r="N273" i="2"/>
  <c r="M273" i="2"/>
  <c r="L273" i="2"/>
  <c r="K273" i="2"/>
  <c r="J273" i="2"/>
  <c r="I273" i="2"/>
  <c r="H273" i="2"/>
  <c r="G273" i="2"/>
  <c r="F273" i="2"/>
  <c r="E273" i="2"/>
  <c r="D273" i="2"/>
  <c r="C273" i="2"/>
  <c r="B273" i="2"/>
  <c r="A273" i="2"/>
  <c r="O272" i="2"/>
  <c r="N272" i="2"/>
  <c r="M272" i="2"/>
  <c r="L272" i="2"/>
  <c r="K272" i="2"/>
  <c r="J272" i="2"/>
  <c r="I272" i="2"/>
  <c r="H272" i="2"/>
  <c r="G272" i="2"/>
  <c r="F272" i="2"/>
  <c r="E272" i="2"/>
  <c r="D272" i="2"/>
  <c r="C272" i="2"/>
  <c r="B272" i="2"/>
  <c r="A272" i="2"/>
  <c r="O271" i="2"/>
  <c r="N271" i="2"/>
  <c r="M271" i="2"/>
  <c r="L271" i="2"/>
  <c r="K271" i="2"/>
  <c r="J271" i="2"/>
  <c r="I271" i="2"/>
  <c r="H271" i="2"/>
  <c r="G271" i="2"/>
  <c r="F271" i="2"/>
  <c r="E271" i="2"/>
  <c r="D271" i="2"/>
  <c r="C271" i="2"/>
  <c r="B271" i="2"/>
  <c r="A271" i="2"/>
  <c r="O270" i="2"/>
  <c r="N270" i="2"/>
  <c r="M270" i="2"/>
  <c r="L270" i="2"/>
  <c r="K270" i="2"/>
  <c r="J270" i="2"/>
  <c r="I270" i="2"/>
  <c r="H270" i="2"/>
  <c r="G270" i="2"/>
  <c r="F270" i="2"/>
  <c r="E270" i="2"/>
  <c r="D270" i="2"/>
  <c r="C270" i="2"/>
  <c r="B270" i="2"/>
  <c r="A270" i="2"/>
  <c r="O269" i="2"/>
  <c r="N269" i="2"/>
  <c r="M269" i="2"/>
  <c r="L269" i="2"/>
  <c r="K269" i="2"/>
  <c r="J269" i="2"/>
  <c r="I269" i="2"/>
  <c r="H269" i="2"/>
  <c r="G269" i="2"/>
  <c r="F269" i="2"/>
  <c r="E269" i="2"/>
  <c r="D269" i="2"/>
  <c r="C269" i="2"/>
  <c r="B269" i="2"/>
  <c r="A269" i="2"/>
  <c r="O268" i="2"/>
  <c r="N268" i="2"/>
  <c r="M268" i="2"/>
  <c r="L268" i="2"/>
  <c r="K268" i="2"/>
  <c r="J268" i="2"/>
  <c r="I268" i="2"/>
  <c r="H268" i="2"/>
  <c r="G268" i="2"/>
  <c r="F268" i="2"/>
  <c r="E268" i="2"/>
  <c r="D268" i="2"/>
  <c r="C268" i="2"/>
  <c r="B268" i="2"/>
  <c r="A268" i="2"/>
  <c r="O267" i="2"/>
  <c r="N267" i="2"/>
  <c r="M267" i="2"/>
  <c r="L267" i="2"/>
  <c r="K267" i="2"/>
  <c r="J267" i="2"/>
  <c r="I267" i="2"/>
  <c r="H267" i="2"/>
  <c r="G267" i="2"/>
  <c r="F267" i="2"/>
  <c r="E267" i="2"/>
  <c r="D267" i="2"/>
  <c r="C267" i="2"/>
  <c r="B267" i="2"/>
  <c r="A267" i="2"/>
  <c r="O266" i="2"/>
  <c r="N266" i="2"/>
  <c r="M266" i="2"/>
  <c r="L266" i="2"/>
  <c r="K266" i="2"/>
  <c r="J266" i="2"/>
  <c r="I266" i="2"/>
  <c r="H266" i="2"/>
  <c r="G266" i="2"/>
  <c r="F266" i="2"/>
  <c r="E266" i="2"/>
  <c r="D266" i="2"/>
  <c r="C266" i="2"/>
  <c r="B266" i="2"/>
  <c r="A266" i="2"/>
  <c r="O265" i="2"/>
  <c r="N265" i="2"/>
  <c r="M265" i="2"/>
  <c r="L265" i="2"/>
  <c r="K265" i="2"/>
  <c r="J265" i="2"/>
  <c r="I265" i="2"/>
  <c r="H265" i="2"/>
  <c r="G265" i="2"/>
  <c r="F265" i="2"/>
  <c r="E265" i="2"/>
  <c r="D265" i="2"/>
  <c r="C265" i="2"/>
  <c r="B265" i="2"/>
  <c r="A265" i="2"/>
  <c r="O264" i="2"/>
  <c r="N264" i="2"/>
  <c r="M264" i="2"/>
  <c r="L264" i="2"/>
  <c r="K264" i="2"/>
  <c r="J264" i="2"/>
  <c r="I264" i="2"/>
  <c r="H264" i="2"/>
  <c r="G264" i="2"/>
  <c r="F264" i="2"/>
  <c r="E264" i="2"/>
  <c r="D264" i="2"/>
  <c r="C264" i="2"/>
  <c r="B264" i="2"/>
  <c r="A264" i="2"/>
  <c r="O263" i="2"/>
  <c r="N263" i="2"/>
  <c r="M263" i="2"/>
  <c r="L263" i="2"/>
  <c r="K263" i="2"/>
  <c r="J263" i="2"/>
  <c r="I263" i="2"/>
  <c r="H263" i="2"/>
  <c r="G263" i="2"/>
  <c r="F263" i="2"/>
  <c r="E263" i="2"/>
  <c r="D263" i="2"/>
  <c r="C263" i="2"/>
  <c r="B263" i="2"/>
  <c r="A263" i="2"/>
  <c r="O262" i="2"/>
  <c r="N262" i="2"/>
  <c r="M262" i="2"/>
  <c r="L262" i="2"/>
  <c r="K262" i="2"/>
  <c r="J262" i="2"/>
  <c r="I262" i="2"/>
  <c r="H262" i="2"/>
  <c r="G262" i="2"/>
  <c r="F262" i="2"/>
  <c r="E262" i="2"/>
  <c r="D262" i="2"/>
  <c r="C262" i="2"/>
  <c r="B262" i="2"/>
  <c r="A262" i="2"/>
  <c r="O261" i="2"/>
  <c r="N261" i="2"/>
  <c r="M261" i="2"/>
  <c r="L261" i="2"/>
  <c r="K261" i="2"/>
  <c r="J261" i="2"/>
  <c r="I261" i="2"/>
  <c r="H261" i="2"/>
  <c r="G261" i="2"/>
  <c r="F261" i="2"/>
  <c r="E261" i="2"/>
  <c r="D261" i="2"/>
  <c r="C261" i="2"/>
  <c r="B261" i="2"/>
  <c r="A261" i="2"/>
  <c r="O260" i="2"/>
  <c r="N260" i="2"/>
  <c r="M260" i="2"/>
  <c r="L260" i="2"/>
  <c r="K260" i="2"/>
  <c r="J260" i="2"/>
  <c r="I260" i="2"/>
  <c r="H260" i="2"/>
  <c r="G260" i="2"/>
  <c r="F260" i="2"/>
  <c r="E260" i="2"/>
  <c r="D260" i="2"/>
  <c r="C260" i="2"/>
  <c r="B260" i="2"/>
  <c r="A260" i="2"/>
  <c r="O259" i="2"/>
  <c r="N259" i="2"/>
  <c r="M259" i="2"/>
  <c r="L259" i="2"/>
  <c r="K259" i="2"/>
  <c r="J259" i="2"/>
  <c r="I259" i="2"/>
  <c r="H259" i="2"/>
  <c r="G259" i="2"/>
  <c r="F259" i="2"/>
  <c r="E259" i="2"/>
  <c r="D259" i="2"/>
  <c r="C259" i="2"/>
  <c r="B259" i="2"/>
  <c r="A259" i="2"/>
  <c r="O258" i="2"/>
  <c r="N258" i="2"/>
  <c r="M258" i="2"/>
  <c r="L258" i="2"/>
  <c r="K258" i="2"/>
  <c r="J258" i="2"/>
  <c r="I258" i="2"/>
  <c r="H258" i="2"/>
  <c r="G258" i="2"/>
  <c r="F258" i="2"/>
  <c r="E258" i="2"/>
  <c r="D258" i="2"/>
  <c r="C258" i="2"/>
  <c r="B258" i="2"/>
  <c r="A258" i="2"/>
  <c r="O257" i="2"/>
  <c r="N257" i="2"/>
  <c r="M257" i="2"/>
  <c r="L257" i="2"/>
  <c r="K257" i="2"/>
  <c r="J257" i="2"/>
  <c r="I257" i="2"/>
  <c r="H257" i="2"/>
  <c r="G257" i="2"/>
  <c r="F257" i="2"/>
  <c r="E257" i="2"/>
  <c r="D257" i="2"/>
  <c r="C257" i="2"/>
  <c r="B257" i="2"/>
  <c r="A257" i="2"/>
  <c r="O256" i="2"/>
  <c r="N256" i="2"/>
  <c r="M256" i="2"/>
  <c r="L256" i="2"/>
  <c r="K256" i="2"/>
  <c r="J256" i="2"/>
  <c r="I256" i="2"/>
  <c r="H256" i="2"/>
  <c r="G256" i="2"/>
  <c r="F256" i="2"/>
  <c r="E256" i="2"/>
  <c r="D256" i="2"/>
  <c r="C256" i="2"/>
  <c r="B256" i="2"/>
  <c r="A256" i="2"/>
  <c r="O255" i="2"/>
  <c r="N255" i="2"/>
  <c r="M255" i="2"/>
  <c r="L255" i="2"/>
  <c r="K255" i="2"/>
  <c r="J255" i="2"/>
  <c r="I255" i="2"/>
  <c r="H255" i="2"/>
  <c r="G255" i="2"/>
  <c r="F255" i="2"/>
  <c r="E255" i="2"/>
  <c r="D255" i="2"/>
  <c r="C255" i="2"/>
  <c r="B255" i="2"/>
  <c r="A255" i="2"/>
  <c r="O254" i="2"/>
  <c r="N254" i="2"/>
  <c r="M254" i="2"/>
  <c r="L254" i="2"/>
  <c r="K254" i="2"/>
  <c r="J254" i="2"/>
  <c r="I254" i="2"/>
  <c r="H254" i="2"/>
  <c r="G254" i="2"/>
  <c r="F254" i="2"/>
  <c r="E254" i="2"/>
  <c r="D254" i="2"/>
  <c r="C254" i="2"/>
  <c r="B254" i="2"/>
  <c r="A254" i="2"/>
  <c r="O253" i="2"/>
  <c r="N253" i="2"/>
  <c r="M253" i="2"/>
  <c r="L253" i="2"/>
  <c r="K253" i="2"/>
  <c r="J253" i="2"/>
  <c r="I253" i="2"/>
  <c r="H253" i="2"/>
  <c r="G253" i="2"/>
  <c r="F253" i="2"/>
  <c r="E253" i="2"/>
  <c r="D253" i="2"/>
  <c r="C253" i="2"/>
  <c r="B253" i="2"/>
  <c r="A253" i="2"/>
  <c r="O252" i="2"/>
  <c r="N252" i="2"/>
  <c r="M252" i="2"/>
  <c r="L252" i="2"/>
  <c r="K252" i="2"/>
  <c r="J252" i="2"/>
  <c r="I252" i="2"/>
  <c r="H252" i="2"/>
  <c r="G252" i="2"/>
  <c r="F252" i="2"/>
  <c r="E252" i="2"/>
  <c r="D252" i="2"/>
  <c r="C252" i="2"/>
  <c r="B252" i="2"/>
  <c r="A252" i="2"/>
  <c r="O251" i="2"/>
  <c r="N251" i="2"/>
  <c r="M251" i="2"/>
  <c r="L251" i="2"/>
  <c r="K251" i="2"/>
  <c r="J251" i="2"/>
  <c r="I251" i="2"/>
  <c r="H251" i="2"/>
  <c r="G251" i="2"/>
  <c r="F251" i="2"/>
  <c r="E251" i="2"/>
  <c r="D251" i="2"/>
  <c r="C251" i="2"/>
  <c r="B251" i="2"/>
  <c r="A251" i="2"/>
  <c r="O250" i="2"/>
  <c r="N250" i="2"/>
  <c r="M250" i="2"/>
  <c r="L250" i="2"/>
  <c r="K250" i="2"/>
  <c r="J250" i="2"/>
  <c r="I250" i="2"/>
  <c r="H250" i="2"/>
  <c r="G250" i="2"/>
  <c r="F250" i="2"/>
  <c r="E250" i="2"/>
  <c r="D250" i="2"/>
  <c r="C250" i="2"/>
  <c r="B250" i="2"/>
  <c r="A250" i="2"/>
  <c r="O249" i="2"/>
  <c r="N249" i="2"/>
  <c r="M249" i="2"/>
  <c r="L249" i="2"/>
  <c r="K249" i="2"/>
  <c r="J249" i="2"/>
  <c r="I249" i="2"/>
  <c r="H249" i="2"/>
  <c r="G249" i="2"/>
  <c r="F249" i="2"/>
  <c r="E249" i="2"/>
  <c r="D249" i="2"/>
  <c r="C249" i="2"/>
  <c r="B249" i="2"/>
  <c r="A249" i="2"/>
  <c r="O248" i="2"/>
  <c r="N248" i="2"/>
  <c r="M248" i="2"/>
  <c r="L248" i="2"/>
  <c r="K248" i="2"/>
  <c r="J248" i="2"/>
  <c r="I248" i="2"/>
  <c r="H248" i="2"/>
  <c r="G248" i="2"/>
  <c r="F248" i="2"/>
  <c r="E248" i="2"/>
  <c r="D248" i="2"/>
  <c r="C248" i="2"/>
  <c r="B248" i="2"/>
  <c r="A248" i="2"/>
  <c r="O247" i="2"/>
  <c r="N247" i="2"/>
  <c r="M247" i="2"/>
  <c r="L247" i="2"/>
  <c r="K247" i="2"/>
  <c r="J247" i="2"/>
  <c r="I247" i="2"/>
  <c r="H247" i="2"/>
  <c r="G247" i="2"/>
  <c r="F247" i="2"/>
  <c r="E247" i="2"/>
  <c r="D247" i="2"/>
  <c r="C247" i="2"/>
  <c r="B247" i="2"/>
  <c r="A247" i="2"/>
  <c r="O246" i="2"/>
  <c r="N246" i="2"/>
  <c r="M246" i="2"/>
  <c r="L246" i="2"/>
  <c r="K246" i="2"/>
  <c r="J246" i="2"/>
  <c r="I246" i="2"/>
  <c r="H246" i="2"/>
  <c r="G246" i="2"/>
  <c r="F246" i="2"/>
  <c r="E246" i="2"/>
  <c r="D246" i="2"/>
  <c r="C246" i="2"/>
  <c r="B246" i="2"/>
  <c r="A246" i="2"/>
  <c r="O245" i="2"/>
  <c r="N245" i="2"/>
  <c r="M245" i="2"/>
  <c r="L245" i="2"/>
  <c r="K245" i="2"/>
  <c r="J245" i="2"/>
  <c r="I245" i="2"/>
  <c r="H245" i="2"/>
  <c r="G245" i="2"/>
  <c r="F245" i="2"/>
  <c r="E245" i="2"/>
  <c r="D245" i="2"/>
  <c r="C245" i="2"/>
  <c r="B245" i="2"/>
  <c r="A245" i="2"/>
  <c r="O244" i="2"/>
  <c r="N244" i="2"/>
  <c r="M244" i="2"/>
  <c r="L244" i="2"/>
  <c r="K244" i="2"/>
  <c r="J244" i="2"/>
  <c r="I244" i="2"/>
  <c r="H244" i="2"/>
  <c r="G244" i="2"/>
  <c r="F244" i="2"/>
  <c r="E244" i="2"/>
  <c r="D244" i="2"/>
  <c r="C244" i="2"/>
  <c r="B244" i="2"/>
  <c r="A244" i="2"/>
  <c r="O243" i="2"/>
  <c r="N243" i="2"/>
  <c r="M243" i="2"/>
  <c r="L243" i="2"/>
  <c r="K243" i="2"/>
  <c r="J243" i="2"/>
  <c r="I243" i="2"/>
  <c r="H243" i="2"/>
  <c r="G243" i="2"/>
  <c r="F243" i="2"/>
  <c r="E243" i="2"/>
  <c r="D243" i="2"/>
  <c r="C243" i="2"/>
  <c r="B243" i="2"/>
  <c r="A243" i="2"/>
  <c r="O242" i="2"/>
  <c r="N242" i="2"/>
  <c r="M242" i="2"/>
  <c r="L242" i="2"/>
  <c r="K242" i="2"/>
  <c r="J242" i="2"/>
  <c r="I242" i="2"/>
  <c r="H242" i="2"/>
  <c r="G242" i="2"/>
  <c r="F242" i="2"/>
  <c r="E242" i="2"/>
  <c r="D242" i="2"/>
  <c r="C242" i="2"/>
  <c r="B242" i="2"/>
  <c r="A242" i="2"/>
  <c r="O241" i="2"/>
  <c r="N241" i="2"/>
  <c r="M241" i="2"/>
  <c r="L241" i="2"/>
  <c r="K241" i="2"/>
  <c r="J241" i="2"/>
  <c r="I241" i="2"/>
  <c r="H241" i="2"/>
  <c r="G241" i="2"/>
  <c r="F241" i="2"/>
  <c r="E241" i="2"/>
  <c r="D241" i="2"/>
  <c r="C241" i="2"/>
  <c r="B241" i="2"/>
  <c r="A241" i="2"/>
  <c r="O240" i="2"/>
  <c r="N240" i="2"/>
  <c r="M240" i="2"/>
  <c r="L240" i="2"/>
  <c r="K240" i="2"/>
  <c r="J240" i="2"/>
  <c r="I240" i="2"/>
  <c r="H240" i="2"/>
  <c r="G240" i="2"/>
  <c r="F240" i="2"/>
  <c r="E240" i="2"/>
  <c r="D240" i="2"/>
  <c r="C240" i="2"/>
  <c r="B240" i="2"/>
  <c r="A240" i="2"/>
  <c r="O239" i="2"/>
  <c r="N239" i="2"/>
  <c r="M239" i="2"/>
  <c r="L239" i="2"/>
  <c r="K239" i="2"/>
  <c r="J239" i="2"/>
  <c r="I239" i="2"/>
  <c r="H239" i="2"/>
  <c r="G239" i="2"/>
  <c r="F239" i="2"/>
  <c r="E239" i="2"/>
  <c r="D239" i="2"/>
  <c r="C239" i="2"/>
  <c r="B239" i="2"/>
  <c r="A239" i="2"/>
  <c r="O238" i="2"/>
  <c r="N238" i="2"/>
  <c r="M238" i="2"/>
  <c r="L238" i="2"/>
  <c r="K238" i="2"/>
  <c r="J238" i="2"/>
  <c r="I238" i="2"/>
  <c r="H238" i="2"/>
  <c r="G238" i="2"/>
  <c r="F238" i="2"/>
  <c r="E238" i="2"/>
  <c r="D238" i="2"/>
  <c r="C238" i="2"/>
  <c r="B238" i="2"/>
  <c r="A238" i="2"/>
  <c r="O237" i="2"/>
  <c r="N237" i="2"/>
  <c r="M237" i="2"/>
  <c r="L237" i="2"/>
  <c r="K237" i="2"/>
  <c r="J237" i="2"/>
  <c r="I237" i="2"/>
  <c r="H237" i="2"/>
  <c r="G237" i="2"/>
  <c r="F237" i="2"/>
  <c r="E237" i="2"/>
  <c r="D237" i="2"/>
  <c r="C237" i="2"/>
  <c r="B237" i="2"/>
  <c r="A237" i="2"/>
  <c r="O236" i="2"/>
  <c r="N236" i="2"/>
  <c r="M236" i="2"/>
  <c r="L236" i="2"/>
  <c r="K236" i="2"/>
  <c r="J236" i="2"/>
  <c r="I236" i="2"/>
  <c r="H236" i="2"/>
  <c r="G236" i="2"/>
  <c r="F236" i="2"/>
  <c r="E236" i="2"/>
  <c r="D236" i="2"/>
  <c r="C236" i="2"/>
  <c r="B236" i="2"/>
  <c r="A236" i="2"/>
  <c r="O235" i="2"/>
  <c r="N235" i="2"/>
  <c r="M235" i="2"/>
  <c r="L235" i="2"/>
  <c r="K235" i="2"/>
  <c r="J235" i="2"/>
  <c r="I235" i="2"/>
  <c r="H235" i="2"/>
  <c r="G235" i="2"/>
  <c r="F235" i="2"/>
  <c r="E235" i="2"/>
  <c r="D235" i="2"/>
  <c r="C235" i="2"/>
  <c r="B235" i="2"/>
  <c r="A235" i="2"/>
  <c r="O234" i="2"/>
  <c r="N234" i="2"/>
  <c r="M234" i="2"/>
  <c r="L234" i="2"/>
  <c r="K234" i="2"/>
  <c r="J234" i="2"/>
  <c r="I234" i="2"/>
  <c r="H234" i="2"/>
  <c r="G234" i="2"/>
  <c r="F234" i="2"/>
  <c r="E234" i="2"/>
  <c r="D234" i="2"/>
  <c r="C234" i="2"/>
  <c r="B234" i="2"/>
  <c r="A234" i="2"/>
  <c r="O233" i="2"/>
  <c r="N233" i="2"/>
  <c r="M233" i="2"/>
  <c r="L233" i="2"/>
  <c r="K233" i="2"/>
  <c r="J233" i="2"/>
  <c r="I233" i="2"/>
  <c r="H233" i="2"/>
  <c r="G233" i="2"/>
  <c r="F233" i="2"/>
  <c r="E233" i="2"/>
  <c r="D233" i="2"/>
  <c r="C233" i="2"/>
  <c r="B233" i="2"/>
  <c r="A233" i="2"/>
  <c r="O232" i="2"/>
  <c r="N232" i="2"/>
  <c r="M232" i="2"/>
  <c r="L232" i="2"/>
  <c r="K232" i="2"/>
  <c r="J232" i="2"/>
  <c r="I232" i="2"/>
  <c r="H232" i="2"/>
  <c r="G232" i="2"/>
  <c r="F232" i="2"/>
  <c r="E232" i="2"/>
  <c r="D232" i="2"/>
  <c r="C232" i="2"/>
  <c r="B232" i="2"/>
  <c r="A232" i="2"/>
  <c r="O231" i="2"/>
  <c r="N231" i="2"/>
  <c r="M231" i="2"/>
  <c r="L231" i="2"/>
  <c r="K231" i="2"/>
  <c r="J231" i="2"/>
  <c r="I231" i="2"/>
  <c r="H231" i="2"/>
  <c r="G231" i="2"/>
  <c r="F231" i="2"/>
  <c r="E231" i="2"/>
  <c r="D231" i="2"/>
  <c r="C231" i="2"/>
  <c r="B231" i="2"/>
  <c r="A231" i="2"/>
  <c r="O230" i="2"/>
  <c r="N230" i="2"/>
  <c r="M230" i="2"/>
  <c r="L230" i="2"/>
  <c r="K230" i="2"/>
  <c r="J230" i="2"/>
  <c r="I230" i="2"/>
  <c r="H230" i="2"/>
  <c r="G230" i="2"/>
  <c r="F230" i="2"/>
  <c r="E230" i="2"/>
  <c r="D230" i="2"/>
  <c r="C230" i="2"/>
  <c r="B230" i="2"/>
  <c r="A230" i="2"/>
  <c r="O229" i="2"/>
  <c r="N229" i="2"/>
  <c r="M229" i="2"/>
  <c r="L229" i="2"/>
  <c r="K229" i="2"/>
  <c r="J229" i="2"/>
  <c r="I229" i="2"/>
  <c r="H229" i="2"/>
  <c r="G229" i="2"/>
  <c r="F229" i="2"/>
  <c r="E229" i="2"/>
  <c r="D229" i="2"/>
  <c r="C229" i="2"/>
  <c r="B229" i="2"/>
  <c r="A229" i="2"/>
  <c r="O228" i="2"/>
  <c r="N228" i="2"/>
  <c r="M228" i="2"/>
  <c r="L228" i="2"/>
  <c r="K228" i="2"/>
  <c r="J228" i="2"/>
  <c r="I228" i="2"/>
  <c r="H228" i="2"/>
  <c r="G228" i="2"/>
  <c r="F228" i="2"/>
  <c r="E228" i="2"/>
  <c r="D228" i="2"/>
  <c r="C228" i="2"/>
  <c r="B228" i="2"/>
  <c r="A228" i="2"/>
  <c r="O227" i="2"/>
  <c r="N227" i="2"/>
  <c r="M227" i="2"/>
  <c r="L227" i="2"/>
  <c r="K227" i="2"/>
  <c r="J227" i="2"/>
  <c r="I227" i="2"/>
  <c r="H227" i="2"/>
  <c r="G227" i="2"/>
  <c r="F227" i="2"/>
  <c r="E227" i="2"/>
  <c r="D227" i="2"/>
  <c r="C227" i="2"/>
  <c r="B227" i="2"/>
  <c r="A227" i="2"/>
  <c r="O226" i="2"/>
  <c r="N226" i="2"/>
  <c r="M226" i="2"/>
  <c r="L226" i="2"/>
  <c r="K226" i="2"/>
  <c r="J226" i="2"/>
  <c r="I226" i="2"/>
  <c r="H226" i="2"/>
  <c r="G226" i="2"/>
  <c r="F226" i="2"/>
  <c r="E226" i="2"/>
  <c r="D226" i="2"/>
  <c r="C226" i="2"/>
  <c r="B226" i="2"/>
  <c r="A226" i="2"/>
  <c r="O225" i="2"/>
  <c r="N225" i="2"/>
  <c r="M225" i="2"/>
  <c r="L225" i="2"/>
  <c r="K225" i="2"/>
  <c r="J225" i="2"/>
  <c r="I225" i="2"/>
  <c r="H225" i="2"/>
  <c r="G225" i="2"/>
  <c r="F225" i="2"/>
  <c r="E225" i="2"/>
  <c r="D225" i="2"/>
  <c r="C225" i="2"/>
  <c r="B225" i="2"/>
  <c r="A225" i="2"/>
  <c r="O224" i="2"/>
  <c r="N224" i="2"/>
  <c r="M224" i="2"/>
  <c r="L224" i="2"/>
  <c r="K224" i="2"/>
  <c r="J224" i="2"/>
  <c r="I224" i="2"/>
  <c r="H224" i="2"/>
  <c r="G224" i="2"/>
  <c r="F224" i="2"/>
  <c r="E224" i="2"/>
  <c r="D224" i="2"/>
  <c r="C224" i="2"/>
  <c r="B224" i="2"/>
  <c r="A224" i="2"/>
  <c r="O223" i="2"/>
  <c r="N223" i="2"/>
  <c r="M223" i="2"/>
  <c r="L223" i="2"/>
  <c r="K223" i="2"/>
  <c r="J223" i="2"/>
  <c r="I223" i="2"/>
  <c r="H223" i="2"/>
  <c r="G223" i="2"/>
  <c r="F223" i="2"/>
  <c r="E223" i="2"/>
  <c r="D223" i="2"/>
  <c r="C223" i="2"/>
  <c r="B223" i="2"/>
  <c r="A223" i="2"/>
  <c r="O222" i="2"/>
  <c r="N222" i="2"/>
  <c r="M222" i="2"/>
  <c r="L222" i="2"/>
  <c r="K222" i="2"/>
  <c r="J222" i="2"/>
  <c r="I222" i="2"/>
  <c r="H222" i="2"/>
  <c r="G222" i="2"/>
  <c r="F222" i="2"/>
  <c r="E222" i="2"/>
  <c r="D222" i="2"/>
  <c r="C222" i="2"/>
  <c r="B222" i="2"/>
  <c r="A222" i="2"/>
  <c r="O221" i="2"/>
  <c r="N221" i="2"/>
  <c r="M221" i="2"/>
  <c r="L221" i="2"/>
  <c r="K221" i="2"/>
  <c r="J221" i="2"/>
  <c r="I221" i="2"/>
  <c r="H221" i="2"/>
  <c r="G221" i="2"/>
  <c r="F221" i="2"/>
  <c r="E221" i="2"/>
  <c r="D221" i="2"/>
  <c r="C221" i="2"/>
  <c r="B221" i="2"/>
  <c r="A221" i="2"/>
  <c r="O220" i="2"/>
  <c r="N220" i="2"/>
  <c r="M220" i="2"/>
  <c r="L220" i="2"/>
  <c r="K220" i="2"/>
  <c r="J220" i="2"/>
  <c r="I220" i="2"/>
  <c r="H220" i="2"/>
  <c r="G220" i="2"/>
  <c r="F220" i="2"/>
  <c r="E220" i="2"/>
  <c r="D220" i="2"/>
  <c r="C220" i="2"/>
  <c r="B220" i="2"/>
  <c r="A220" i="2"/>
  <c r="O219" i="2"/>
  <c r="N219" i="2"/>
  <c r="M219" i="2"/>
  <c r="L219" i="2"/>
  <c r="K219" i="2"/>
  <c r="J219" i="2"/>
  <c r="I219" i="2"/>
  <c r="H219" i="2"/>
  <c r="G219" i="2"/>
  <c r="F219" i="2"/>
  <c r="E219" i="2"/>
  <c r="D219" i="2"/>
  <c r="C219" i="2"/>
  <c r="B219" i="2"/>
  <c r="A219" i="2"/>
  <c r="O218" i="2"/>
  <c r="N218" i="2"/>
  <c r="M218" i="2"/>
  <c r="L218" i="2"/>
  <c r="K218" i="2"/>
  <c r="J218" i="2"/>
  <c r="I218" i="2"/>
  <c r="H218" i="2"/>
  <c r="G218" i="2"/>
  <c r="F218" i="2"/>
  <c r="E218" i="2"/>
  <c r="D218" i="2"/>
  <c r="C218" i="2"/>
  <c r="B218" i="2"/>
  <c r="A218" i="2"/>
  <c r="O217" i="2"/>
  <c r="N217" i="2"/>
  <c r="M217" i="2"/>
  <c r="L217" i="2"/>
  <c r="K217" i="2"/>
  <c r="J217" i="2"/>
  <c r="I217" i="2"/>
  <c r="H217" i="2"/>
  <c r="G217" i="2"/>
  <c r="F217" i="2"/>
  <c r="E217" i="2"/>
  <c r="D217" i="2"/>
  <c r="C217" i="2"/>
  <c r="B217" i="2"/>
  <c r="A217" i="2"/>
  <c r="O216" i="2"/>
  <c r="N216" i="2"/>
  <c r="M216" i="2"/>
  <c r="L216" i="2"/>
  <c r="K216" i="2"/>
  <c r="J216" i="2"/>
  <c r="I216" i="2"/>
  <c r="H216" i="2"/>
  <c r="G216" i="2"/>
  <c r="F216" i="2"/>
  <c r="E216" i="2"/>
  <c r="D216" i="2"/>
  <c r="C216" i="2"/>
  <c r="B216" i="2"/>
  <c r="A216" i="2"/>
  <c r="O215" i="2"/>
  <c r="N215" i="2"/>
  <c r="M215" i="2"/>
  <c r="L215" i="2"/>
  <c r="K215" i="2"/>
  <c r="J215" i="2"/>
  <c r="I215" i="2"/>
  <c r="H215" i="2"/>
  <c r="G215" i="2"/>
  <c r="F215" i="2"/>
  <c r="E215" i="2"/>
  <c r="D215" i="2"/>
  <c r="C215" i="2"/>
  <c r="B215" i="2"/>
  <c r="A215" i="2"/>
  <c r="O214" i="2"/>
  <c r="N214" i="2"/>
  <c r="M214" i="2"/>
  <c r="L214" i="2"/>
  <c r="K214" i="2"/>
  <c r="J214" i="2"/>
  <c r="I214" i="2"/>
  <c r="H214" i="2"/>
  <c r="G214" i="2"/>
  <c r="F214" i="2"/>
  <c r="E214" i="2"/>
  <c r="D214" i="2"/>
  <c r="C214" i="2"/>
  <c r="B214" i="2"/>
  <c r="A214" i="2"/>
  <c r="O213" i="2"/>
  <c r="N213" i="2"/>
  <c r="M213" i="2"/>
  <c r="L213" i="2"/>
  <c r="K213" i="2"/>
  <c r="J213" i="2"/>
  <c r="I213" i="2"/>
  <c r="H213" i="2"/>
  <c r="G213" i="2"/>
  <c r="F213" i="2"/>
  <c r="E213" i="2"/>
  <c r="D213" i="2"/>
  <c r="C213" i="2"/>
  <c r="B213" i="2"/>
  <c r="A213" i="2"/>
  <c r="O212" i="2"/>
  <c r="N212" i="2"/>
  <c r="M212" i="2"/>
  <c r="L212" i="2"/>
  <c r="K212" i="2"/>
  <c r="J212" i="2"/>
  <c r="I212" i="2"/>
  <c r="H212" i="2"/>
  <c r="G212" i="2"/>
  <c r="F212" i="2"/>
  <c r="E212" i="2"/>
  <c r="D212" i="2"/>
  <c r="C212" i="2"/>
  <c r="B212" i="2"/>
  <c r="A212" i="2"/>
  <c r="O211" i="2"/>
  <c r="N211" i="2"/>
  <c r="M211" i="2"/>
  <c r="L211" i="2"/>
  <c r="K211" i="2"/>
  <c r="J211" i="2"/>
  <c r="I211" i="2"/>
  <c r="H211" i="2"/>
  <c r="G211" i="2"/>
  <c r="F211" i="2"/>
  <c r="E211" i="2"/>
  <c r="D211" i="2"/>
  <c r="C211" i="2"/>
  <c r="B211" i="2"/>
  <c r="A211" i="2"/>
  <c r="O210" i="2"/>
  <c r="N210" i="2"/>
  <c r="M210" i="2"/>
  <c r="L210" i="2"/>
  <c r="K210" i="2"/>
  <c r="J210" i="2"/>
  <c r="I210" i="2"/>
  <c r="H210" i="2"/>
  <c r="G210" i="2"/>
  <c r="F210" i="2"/>
  <c r="E210" i="2"/>
  <c r="D210" i="2"/>
  <c r="C210" i="2"/>
  <c r="B210" i="2"/>
  <c r="A210" i="2"/>
  <c r="O209" i="2"/>
  <c r="N209" i="2"/>
  <c r="M209" i="2"/>
  <c r="L209" i="2"/>
  <c r="K209" i="2"/>
  <c r="J209" i="2"/>
  <c r="I209" i="2"/>
  <c r="H209" i="2"/>
  <c r="G209" i="2"/>
  <c r="F209" i="2"/>
  <c r="E209" i="2"/>
  <c r="D209" i="2"/>
  <c r="C209" i="2"/>
  <c r="B209" i="2"/>
  <c r="A209" i="2"/>
  <c r="O208" i="2"/>
  <c r="N208" i="2"/>
  <c r="M208" i="2"/>
  <c r="L208" i="2"/>
  <c r="K208" i="2"/>
  <c r="J208" i="2"/>
  <c r="I208" i="2"/>
  <c r="H208" i="2"/>
  <c r="G208" i="2"/>
  <c r="F208" i="2"/>
  <c r="E208" i="2"/>
  <c r="D208" i="2"/>
  <c r="C208" i="2"/>
  <c r="B208" i="2"/>
  <c r="A208" i="2"/>
  <c r="O207" i="2"/>
  <c r="N207" i="2"/>
  <c r="M207" i="2"/>
  <c r="L207" i="2"/>
  <c r="K207" i="2"/>
  <c r="J207" i="2"/>
  <c r="I207" i="2"/>
  <c r="H207" i="2"/>
  <c r="G207" i="2"/>
  <c r="F207" i="2"/>
  <c r="E207" i="2"/>
  <c r="D207" i="2"/>
  <c r="C207" i="2"/>
  <c r="B207" i="2"/>
  <c r="A207" i="2"/>
  <c r="O206" i="2"/>
  <c r="N206" i="2"/>
  <c r="M206" i="2"/>
  <c r="L206" i="2"/>
  <c r="K206" i="2"/>
  <c r="J206" i="2"/>
  <c r="I206" i="2"/>
  <c r="H206" i="2"/>
  <c r="G206" i="2"/>
  <c r="F206" i="2"/>
  <c r="E206" i="2"/>
  <c r="D206" i="2"/>
  <c r="C206" i="2"/>
  <c r="B206" i="2"/>
  <c r="A206" i="2"/>
  <c r="O205" i="2"/>
  <c r="N205" i="2"/>
  <c r="M205" i="2"/>
  <c r="L205" i="2"/>
  <c r="K205" i="2"/>
  <c r="J205" i="2"/>
  <c r="I205" i="2"/>
  <c r="H205" i="2"/>
  <c r="G205" i="2"/>
  <c r="F205" i="2"/>
  <c r="E205" i="2"/>
  <c r="D205" i="2"/>
  <c r="C205" i="2"/>
  <c r="B205" i="2"/>
  <c r="A205" i="2"/>
  <c r="O204" i="2"/>
  <c r="N204" i="2"/>
  <c r="M204" i="2"/>
  <c r="L204" i="2"/>
  <c r="K204" i="2"/>
  <c r="J204" i="2"/>
  <c r="I204" i="2"/>
  <c r="H204" i="2"/>
  <c r="G204" i="2"/>
  <c r="F204" i="2"/>
  <c r="E204" i="2"/>
  <c r="D204" i="2"/>
  <c r="C204" i="2"/>
  <c r="B204" i="2"/>
  <c r="A204" i="2"/>
  <c r="O203" i="2"/>
  <c r="N203" i="2"/>
  <c r="M203" i="2"/>
  <c r="L203" i="2"/>
  <c r="K203" i="2"/>
  <c r="J203" i="2"/>
  <c r="I203" i="2"/>
  <c r="H203" i="2"/>
  <c r="G203" i="2"/>
  <c r="F203" i="2"/>
  <c r="E203" i="2"/>
  <c r="D203" i="2"/>
  <c r="C203" i="2"/>
  <c r="B203" i="2"/>
  <c r="A203" i="2"/>
  <c r="O202" i="2"/>
  <c r="N202" i="2"/>
  <c r="M202" i="2"/>
  <c r="L202" i="2"/>
  <c r="K202" i="2"/>
  <c r="J202" i="2"/>
  <c r="I202" i="2"/>
  <c r="H202" i="2"/>
  <c r="G202" i="2"/>
  <c r="F202" i="2"/>
  <c r="E202" i="2"/>
  <c r="D202" i="2"/>
  <c r="C202" i="2"/>
  <c r="B202" i="2"/>
  <c r="A202" i="2"/>
  <c r="O201" i="2"/>
  <c r="N201" i="2"/>
  <c r="M201" i="2"/>
  <c r="L201" i="2"/>
  <c r="K201" i="2"/>
  <c r="J201" i="2"/>
  <c r="I201" i="2"/>
  <c r="H201" i="2"/>
  <c r="G201" i="2"/>
  <c r="F201" i="2"/>
  <c r="E201" i="2"/>
  <c r="D201" i="2"/>
  <c r="C201" i="2"/>
  <c r="B201" i="2"/>
  <c r="A201" i="2"/>
  <c r="O200" i="2"/>
  <c r="N200" i="2"/>
  <c r="M200" i="2"/>
  <c r="L200" i="2"/>
  <c r="K200" i="2"/>
  <c r="J200" i="2"/>
  <c r="I200" i="2"/>
  <c r="H200" i="2"/>
  <c r="G200" i="2"/>
  <c r="F200" i="2"/>
  <c r="E200" i="2"/>
  <c r="D200" i="2"/>
  <c r="C200" i="2"/>
  <c r="B200" i="2"/>
  <c r="A200" i="2"/>
  <c r="O199" i="2"/>
  <c r="N199" i="2"/>
  <c r="M199" i="2"/>
  <c r="L199" i="2"/>
  <c r="K199" i="2"/>
  <c r="J199" i="2"/>
  <c r="I199" i="2"/>
  <c r="H199" i="2"/>
  <c r="G199" i="2"/>
  <c r="F199" i="2"/>
  <c r="E199" i="2"/>
  <c r="D199" i="2"/>
  <c r="C199" i="2"/>
  <c r="B199" i="2"/>
  <c r="A199" i="2"/>
  <c r="O198" i="2"/>
  <c r="N198" i="2"/>
  <c r="M198" i="2"/>
  <c r="L198" i="2"/>
  <c r="K198" i="2"/>
  <c r="J198" i="2"/>
  <c r="I198" i="2"/>
  <c r="H198" i="2"/>
  <c r="G198" i="2"/>
  <c r="F198" i="2"/>
  <c r="E198" i="2"/>
  <c r="D198" i="2"/>
  <c r="C198" i="2"/>
  <c r="B198" i="2"/>
  <c r="A198" i="2"/>
  <c r="O197" i="2"/>
  <c r="N197" i="2"/>
  <c r="M197" i="2"/>
  <c r="L197" i="2"/>
  <c r="K197" i="2"/>
  <c r="J197" i="2"/>
  <c r="I197" i="2"/>
  <c r="H197" i="2"/>
  <c r="G197" i="2"/>
  <c r="F197" i="2"/>
  <c r="E197" i="2"/>
  <c r="D197" i="2"/>
  <c r="C197" i="2"/>
  <c r="B197" i="2"/>
  <c r="A197" i="2"/>
  <c r="O196" i="2"/>
  <c r="N196" i="2"/>
  <c r="M196" i="2"/>
  <c r="L196" i="2"/>
  <c r="K196" i="2"/>
  <c r="J196" i="2"/>
  <c r="I196" i="2"/>
  <c r="H196" i="2"/>
  <c r="G196" i="2"/>
  <c r="F196" i="2"/>
  <c r="E196" i="2"/>
  <c r="D196" i="2"/>
  <c r="C196" i="2"/>
  <c r="B196" i="2"/>
  <c r="A196" i="2"/>
  <c r="O195" i="2"/>
  <c r="N195" i="2"/>
  <c r="M195" i="2"/>
  <c r="L195" i="2"/>
  <c r="K195" i="2"/>
  <c r="J195" i="2"/>
  <c r="I195" i="2"/>
  <c r="H195" i="2"/>
  <c r="G195" i="2"/>
  <c r="F195" i="2"/>
  <c r="E195" i="2"/>
  <c r="D195" i="2"/>
  <c r="C195" i="2"/>
  <c r="B195" i="2"/>
  <c r="A195" i="2"/>
  <c r="O194" i="2"/>
  <c r="N194" i="2"/>
  <c r="M194" i="2"/>
  <c r="L194" i="2"/>
  <c r="K194" i="2"/>
  <c r="J194" i="2"/>
  <c r="I194" i="2"/>
  <c r="H194" i="2"/>
  <c r="G194" i="2"/>
  <c r="F194" i="2"/>
  <c r="E194" i="2"/>
  <c r="D194" i="2"/>
  <c r="C194" i="2"/>
  <c r="B194" i="2"/>
  <c r="A194" i="2"/>
  <c r="O193" i="2"/>
  <c r="N193" i="2"/>
  <c r="M193" i="2"/>
  <c r="L193" i="2"/>
  <c r="K193" i="2"/>
  <c r="J193" i="2"/>
  <c r="I193" i="2"/>
  <c r="H193" i="2"/>
  <c r="G193" i="2"/>
  <c r="F193" i="2"/>
  <c r="E193" i="2"/>
  <c r="D193" i="2"/>
  <c r="C193" i="2"/>
  <c r="B193" i="2"/>
  <c r="A193" i="2"/>
  <c r="O192" i="2"/>
  <c r="N192" i="2"/>
  <c r="M192" i="2"/>
  <c r="L192" i="2"/>
  <c r="K192" i="2"/>
  <c r="J192" i="2"/>
  <c r="I192" i="2"/>
  <c r="H192" i="2"/>
  <c r="G192" i="2"/>
  <c r="F192" i="2"/>
  <c r="E192" i="2"/>
  <c r="D192" i="2"/>
  <c r="C192" i="2"/>
  <c r="B192" i="2"/>
  <c r="A192" i="2"/>
  <c r="O191" i="2"/>
  <c r="N191" i="2"/>
  <c r="M191" i="2"/>
  <c r="L191" i="2"/>
  <c r="K191" i="2"/>
  <c r="J191" i="2"/>
  <c r="I191" i="2"/>
  <c r="H191" i="2"/>
  <c r="G191" i="2"/>
  <c r="F191" i="2"/>
  <c r="E191" i="2"/>
  <c r="D191" i="2"/>
  <c r="C191" i="2"/>
  <c r="B191" i="2"/>
  <c r="A191" i="2"/>
  <c r="O190" i="2"/>
  <c r="N190" i="2"/>
  <c r="M190" i="2"/>
  <c r="L190" i="2"/>
  <c r="K190" i="2"/>
  <c r="J190" i="2"/>
  <c r="I190" i="2"/>
  <c r="H190" i="2"/>
  <c r="G190" i="2"/>
  <c r="F190" i="2"/>
  <c r="E190" i="2"/>
  <c r="D190" i="2"/>
  <c r="C190" i="2"/>
  <c r="B190" i="2"/>
  <c r="A190" i="2"/>
  <c r="O189" i="2"/>
  <c r="N189" i="2"/>
  <c r="M189" i="2"/>
  <c r="L189" i="2"/>
  <c r="K189" i="2"/>
  <c r="J189" i="2"/>
  <c r="I189" i="2"/>
  <c r="H189" i="2"/>
  <c r="G189" i="2"/>
  <c r="F189" i="2"/>
  <c r="E189" i="2"/>
  <c r="D189" i="2"/>
  <c r="C189" i="2"/>
  <c r="B189" i="2"/>
  <c r="A189" i="2"/>
  <c r="O188" i="2"/>
  <c r="N188" i="2"/>
  <c r="M188" i="2"/>
  <c r="L188" i="2"/>
  <c r="K188" i="2"/>
  <c r="J188" i="2"/>
  <c r="I188" i="2"/>
  <c r="H188" i="2"/>
  <c r="G188" i="2"/>
  <c r="F188" i="2"/>
  <c r="E188" i="2"/>
  <c r="D188" i="2"/>
  <c r="C188" i="2"/>
  <c r="B188" i="2"/>
  <c r="A188" i="2"/>
  <c r="O187" i="2"/>
  <c r="N187" i="2"/>
  <c r="M187" i="2"/>
  <c r="L187" i="2"/>
  <c r="K187" i="2"/>
  <c r="J187" i="2"/>
  <c r="I187" i="2"/>
  <c r="H187" i="2"/>
  <c r="G187" i="2"/>
  <c r="F187" i="2"/>
  <c r="E187" i="2"/>
  <c r="D187" i="2"/>
  <c r="C187" i="2"/>
  <c r="B187" i="2"/>
  <c r="A187" i="2"/>
  <c r="O186" i="2"/>
  <c r="N186" i="2"/>
  <c r="M186" i="2"/>
  <c r="L186" i="2"/>
  <c r="K186" i="2"/>
  <c r="J186" i="2"/>
  <c r="I186" i="2"/>
  <c r="H186" i="2"/>
  <c r="G186" i="2"/>
  <c r="F186" i="2"/>
  <c r="E186" i="2"/>
  <c r="D186" i="2"/>
  <c r="C186" i="2"/>
  <c r="B186" i="2"/>
  <c r="A186" i="2"/>
  <c r="O185" i="2"/>
  <c r="N185" i="2"/>
  <c r="M185" i="2"/>
  <c r="L185" i="2"/>
  <c r="K185" i="2"/>
  <c r="J185" i="2"/>
  <c r="I185" i="2"/>
  <c r="H185" i="2"/>
  <c r="G185" i="2"/>
  <c r="F185" i="2"/>
  <c r="E185" i="2"/>
  <c r="D185" i="2"/>
  <c r="C185" i="2"/>
  <c r="B185" i="2"/>
  <c r="A185" i="2"/>
  <c r="O184" i="2"/>
  <c r="N184" i="2"/>
  <c r="M184" i="2"/>
  <c r="L184" i="2"/>
  <c r="K184" i="2"/>
  <c r="J184" i="2"/>
  <c r="I184" i="2"/>
  <c r="H184" i="2"/>
  <c r="G184" i="2"/>
  <c r="F184" i="2"/>
  <c r="E184" i="2"/>
  <c r="D184" i="2"/>
  <c r="C184" i="2"/>
  <c r="B184" i="2"/>
  <c r="A184" i="2"/>
  <c r="O183" i="2"/>
  <c r="N183" i="2"/>
  <c r="M183" i="2"/>
  <c r="L183" i="2"/>
  <c r="K183" i="2"/>
  <c r="J183" i="2"/>
  <c r="I183" i="2"/>
  <c r="H183" i="2"/>
  <c r="G183" i="2"/>
  <c r="F183" i="2"/>
  <c r="E183" i="2"/>
  <c r="D183" i="2"/>
  <c r="C183" i="2"/>
  <c r="B183" i="2"/>
  <c r="A183" i="2"/>
  <c r="O182" i="2"/>
  <c r="N182" i="2"/>
  <c r="M182" i="2"/>
  <c r="L182" i="2"/>
  <c r="K182" i="2"/>
  <c r="J182" i="2"/>
  <c r="I182" i="2"/>
  <c r="H182" i="2"/>
  <c r="G182" i="2"/>
  <c r="F182" i="2"/>
  <c r="E182" i="2"/>
  <c r="D182" i="2"/>
  <c r="C182" i="2"/>
  <c r="B182" i="2"/>
  <c r="A182" i="2"/>
  <c r="O181" i="2"/>
  <c r="N181" i="2"/>
  <c r="M181" i="2"/>
  <c r="L181" i="2"/>
  <c r="K181" i="2"/>
  <c r="J181" i="2"/>
  <c r="I181" i="2"/>
  <c r="H181" i="2"/>
  <c r="G181" i="2"/>
  <c r="F181" i="2"/>
  <c r="E181" i="2"/>
  <c r="D181" i="2"/>
  <c r="C181" i="2"/>
  <c r="B181" i="2"/>
  <c r="A181" i="2"/>
  <c r="O180" i="2"/>
  <c r="N180" i="2"/>
  <c r="M180" i="2"/>
  <c r="L180" i="2"/>
  <c r="K180" i="2"/>
  <c r="J180" i="2"/>
  <c r="I180" i="2"/>
  <c r="H180" i="2"/>
  <c r="G180" i="2"/>
  <c r="F180" i="2"/>
  <c r="E180" i="2"/>
  <c r="D180" i="2"/>
  <c r="C180" i="2"/>
  <c r="B180" i="2"/>
  <c r="A180" i="2"/>
  <c r="O179" i="2"/>
  <c r="N179" i="2"/>
  <c r="M179" i="2"/>
  <c r="L179" i="2"/>
  <c r="K179" i="2"/>
  <c r="J179" i="2"/>
  <c r="I179" i="2"/>
  <c r="H179" i="2"/>
  <c r="G179" i="2"/>
  <c r="F179" i="2"/>
  <c r="E179" i="2"/>
  <c r="D179" i="2"/>
  <c r="C179" i="2"/>
  <c r="B179" i="2"/>
  <c r="A179" i="2"/>
  <c r="O178" i="2"/>
  <c r="N178" i="2"/>
  <c r="M178" i="2"/>
  <c r="L178" i="2"/>
  <c r="K178" i="2"/>
  <c r="J178" i="2"/>
  <c r="I178" i="2"/>
  <c r="H178" i="2"/>
  <c r="G178" i="2"/>
  <c r="F178" i="2"/>
  <c r="E178" i="2"/>
  <c r="D178" i="2"/>
  <c r="C178" i="2"/>
  <c r="B178" i="2"/>
  <c r="A178" i="2"/>
  <c r="O177" i="2"/>
  <c r="N177" i="2"/>
  <c r="M177" i="2"/>
  <c r="L177" i="2"/>
  <c r="K177" i="2"/>
  <c r="J177" i="2"/>
  <c r="I177" i="2"/>
  <c r="H177" i="2"/>
  <c r="G177" i="2"/>
  <c r="F177" i="2"/>
  <c r="E177" i="2"/>
  <c r="D177" i="2"/>
  <c r="C177" i="2"/>
  <c r="B177" i="2"/>
  <c r="A177" i="2"/>
  <c r="O176" i="2"/>
  <c r="N176" i="2"/>
  <c r="M176" i="2"/>
  <c r="L176" i="2"/>
  <c r="K176" i="2"/>
  <c r="J176" i="2"/>
  <c r="I176" i="2"/>
  <c r="H176" i="2"/>
  <c r="G176" i="2"/>
  <c r="F176" i="2"/>
  <c r="E176" i="2"/>
  <c r="D176" i="2"/>
  <c r="C176" i="2"/>
  <c r="B176" i="2"/>
  <c r="A176" i="2"/>
  <c r="O175" i="2"/>
  <c r="N175" i="2"/>
  <c r="M175" i="2"/>
  <c r="L175" i="2"/>
  <c r="K175" i="2"/>
  <c r="J175" i="2"/>
  <c r="I175" i="2"/>
  <c r="H175" i="2"/>
  <c r="G175" i="2"/>
  <c r="F175" i="2"/>
  <c r="E175" i="2"/>
  <c r="D175" i="2"/>
  <c r="C175" i="2"/>
  <c r="B175" i="2"/>
  <c r="A175" i="2"/>
  <c r="O174" i="2"/>
  <c r="N174" i="2"/>
  <c r="M174" i="2"/>
  <c r="L174" i="2"/>
  <c r="K174" i="2"/>
  <c r="J174" i="2"/>
  <c r="I174" i="2"/>
  <c r="H174" i="2"/>
  <c r="G174" i="2"/>
  <c r="F174" i="2"/>
  <c r="E174" i="2"/>
  <c r="D174" i="2"/>
  <c r="C174" i="2"/>
  <c r="B174" i="2"/>
  <c r="A174" i="2"/>
  <c r="O173" i="2"/>
  <c r="N173" i="2"/>
  <c r="M173" i="2"/>
  <c r="L173" i="2"/>
  <c r="K173" i="2"/>
  <c r="J173" i="2"/>
  <c r="I173" i="2"/>
  <c r="H173" i="2"/>
  <c r="G173" i="2"/>
  <c r="F173" i="2"/>
  <c r="E173" i="2"/>
  <c r="D173" i="2"/>
  <c r="C173" i="2"/>
  <c r="B173" i="2"/>
  <c r="A173" i="2"/>
  <c r="O172" i="2"/>
  <c r="N172" i="2"/>
  <c r="M172" i="2"/>
  <c r="L172" i="2"/>
  <c r="K172" i="2"/>
  <c r="J172" i="2"/>
  <c r="I172" i="2"/>
  <c r="H172" i="2"/>
  <c r="G172" i="2"/>
  <c r="F172" i="2"/>
  <c r="E172" i="2"/>
  <c r="D172" i="2"/>
  <c r="C172" i="2"/>
  <c r="B172" i="2"/>
  <c r="A172" i="2"/>
  <c r="O171" i="2"/>
  <c r="N171" i="2"/>
  <c r="M171" i="2"/>
  <c r="L171" i="2"/>
  <c r="K171" i="2"/>
  <c r="J171" i="2"/>
  <c r="I171" i="2"/>
  <c r="H171" i="2"/>
  <c r="G171" i="2"/>
  <c r="F171" i="2"/>
  <c r="E171" i="2"/>
  <c r="D171" i="2"/>
  <c r="C171" i="2"/>
  <c r="B171" i="2"/>
  <c r="A171" i="2"/>
  <c r="O170" i="2"/>
  <c r="N170" i="2"/>
  <c r="M170" i="2"/>
  <c r="L170" i="2"/>
  <c r="K170" i="2"/>
  <c r="J170" i="2"/>
  <c r="I170" i="2"/>
  <c r="H170" i="2"/>
  <c r="G170" i="2"/>
  <c r="F170" i="2"/>
  <c r="E170" i="2"/>
  <c r="D170" i="2"/>
  <c r="C170" i="2"/>
  <c r="B170" i="2"/>
  <c r="A170" i="2"/>
  <c r="O169" i="2"/>
  <c r="N169" i="2"/>
  <c r="M169" i="2"/>
  <c r="L169" i="2"/>
  <c r="K169" i="2"/>
  <c r="J169" i="2"/>
  <c r="I169" i="2"/>
  <c r="H169" i="2"/>
  <c r="G169" i="2"/>
  <c r="F169" i="2"/>
  <c r="E169" i="2"/>
  <c r="D169" i="2"/>
  <c r="C169" i="2"/>
  <c r="B169" i="2"/>
  <c r="A169" i="2"/>
  <c r="O168" i="2"/>
  <c r="N168" i="2"/>
  <c r="M168" i="2"/>
  <c r="L168" i="2"/>
  <c r="K168" i="2"/>
  <c r="J168" i="2"/>
  <c r="I168" i="2"/>
  <c r="H168" i="2"/>
  <c r="G168" i="2"/>
  <c r="F168" i="2"/>
  <c r="E168" i="2"/>
  <c r="D168" i="2"/>
  <c r="C168" i="2"/>
  <c r="B168" i="2"/>
  <c r="A168" i="2"/>
  <c r="O167" i="2"/>
  <c r="N167" i="2"/>
  <c r="M167" i="2"/>
  <c r="L167" i="2"/>
  <c r="K167" i="2"/>
  <c r="J167" i="2"/>
  <c r="I167" i="2"/>
  <c r="H167" i="2"/>
  <c r="G167" i="2"/>
  <c r="F167" i="2"/>
  <c r="E167" i="2"/>
  <c r="D167" i="2"/>
  <c r="C167" i="2"/>
  <c r="B167" i="2"/>
  <c r="A167" i="2"/>
  <c r="O166" i="2"/>
  <c r="N166" i="2"/>
  <c r="M166" i="2"/>
  <c r="L166" i="2"/>
  <c r="K166" i="2"/>
  <c r="J166" i="2"/>
  <c r="I166" i="2"/>
  <c r="H166" i="2"/>
  <c r="G166" i="2"/>
  <c r="F166" i="2"/>
  <c r="E166" i="2"/>
  <c r="D166" i="2"/>
  <c r="C166" i="2"/>
  <c r="B166" i="2"/>
  <c r="A166" i="2"/>
  <c r="O165" i="2"/>
  <c r="N165" i="2"/>
  <c r="M165" i="2"/>
  <c r="L165" i="2"/>
  <c r="K165" i="2"/>
  <c r="J165" i="2"/>
  <c r="I165" i="2"/>
  <c r="H165" i="2"/>
  <c r="G165" i="2"/>
  <c r="F165" i="2"/>
  <c r="E165" i="2"/>
  <c r="D165" i="2"/>
  <c r="C165" i="2"/>
  <c r="B165" i="2"/>
  <c r="A165" i="2"/>
  <c r="O164" i="2"/>
  <c r="N164" i="2"/>
  <c r="M164" i="2"/>
  <c r="L164" i="2"/>
  <c r="K164" i="2"/>
  <c r="J164" i="2"/>
  <c r="I164" i="2"/>
  <c r="H164" i="2"/>
  <c r="G164" i="2"/>
  <c r="F164" i="2"/>
  <c r="E164" i="2"/>
  <c r="D164" i="2"/>
  <c r="C164" i="2"/>
  <c r="B164" i="2"/>
  <c r="A164" i="2"/>
  <c r="O163" i="2"/>
  <c r="N163" i="2"/>
  <c r="M163" i="2"/>
  <c r="L163" i="2"/>
  <c r="K163" i="2"/>
  <c r="J163" i="2"/>
  <c r="I163" i="2"/>
  <c r="H163" i="2"/>
  <c r="G163" i="2"/>
  <c r="F163" i="2"/>
  <c r="E163" i="2"/>
  <c r="D163" i="2"/>
  <c r="C163" i="2"/>
  <c r="B163" i="2"/>
  <c r="A163" i="2"/>
  <c r="O162" i="2"/>
  <c r="N162" i="2"/>
  <c r="M162" i="2"/>
  <c r="L162" i="2"/>
  <c r="K162" i="2"/>
  <c r="J162" i="2"/>
  <c r="I162" i="2"/>
  <c r="H162" i="2"/>
  <c r="G162" i="2"/>
  <c r="F162" i="2"/>
  <c r="E162" i="2"/>
  <c r="D162" i="2"/>
  <c r="C162" i="2"/>
  <c r="B162" i="2"/>
  <c r="A162" i="2"/>
  <c r="O161" i="2"/>
  <c r="N161" i="2"/>
  <c r="M161" i="2"/>
  <c r="L161" i="2"/>
  <c r="K161" i="2"/>
  <c r="J161" i="2"/>
  <c r="I161" i="2"/>
  <c r="H161" i="2"/>
  <c r="G161" i="2"/>
  <c r="F161" i="2"/>
  <c r="E161" i="2"/>
  <c r="D161" i="2"/>
  <c r="C161" i="2"/>
  <c r="B161" i="2"/>
  <c r="A161" i="2"/>
  <c r="O160" i="2"/>
  <c r="N160" i="2"/>
  <c r="M160" i="2"/>
  <c r="L160" i="2"/>
  <c r="K160" i="2"/>
  <c r="J160" i="2"/>
  <c r="I160" i="2"/>
  <c r="H160" i="2"/>
  <c r="G160" i="2"/>
  <c r="F160" i="2"/>
  <c r="E160" i="2"/>
  <c r="D160" i="2"/>
  <c r="C160" i="2"/>
  <c r="B160" i="2"/>
  <c r="A160" i="2"/>
  <c r="O159" i="2"/>
  <c r="N159" i="2"/>
  <c r="M159" i="2"/>
  <c r="L159" i="2"/>
  <c r="K159" i="2"/>
  <c r="J159" i="2"/>
  <c r="I159" i="2"/>
  <c r="H159" i="2"/>
  <c r="G159" i="2"/>
  <c r="F159" i="2"/>
  <c r="E159" i="2"/>
  <c r="D159" i="2"/>
  <c r="C159" i="2"/>
  <c r="B159" i="2"/>
  <c r="A159" i="2"/>
  <c r="O158" i="2"/>
  <c r="N158" i="2"/>
  <c r="M158" i="2"/>
  <c r="L158" i="2"/>
  <c r="K158" i="2"/>
  <c r="J158" i="2"/>
  <c r="I158" i="2"/>
  <c r="H158" i="2"/>
  <c r="G158" i="2"/>
  <c r="F158" i="2"/>
  <c r="E158" i="2"/>
  <c r="D158" i="2"/>
  <c r="C158" i="2"/>
  <c r="B158" i="2"/>
  <c r="A158" i="2"/>
  <c r="O157" i="2"/>
  <c r="N157" i="2"/>
  <c r="M157" i="2"/>
  <c r="L157" i="2"/>
  <c r="K157" i="2"/>
  <c r="J157" i="2"/>
  <c r="I157" i="2"/>
  <c r="H157" i="2"/>
  <c r="G157" i="2"/>
  <c r="F157" i="2"/>
  <c r="E157" i="2"/>
  <c r="D157" i="2"/>
  <c r="C157" i="2"/>
  <c r="B157" i="2"/>
  <c r="A157" i="2"/>
  <c r="O156" i="2"/>
  <c r="N156" i="2"/>
  <c r="M156" i="2"/>
  <c r="L156" i="2"/>
  <c r="K156" i="2"/>
  <c r="J156" i="2"/>
  <c r="I156" i="2"/>
  <c r="H156" i="2"/>
  <c r="G156" i="2"/>
  <c r="F156" i="2"/>
  <c r="E156" i="2"/>
  <c r="D156" i="2"/>
  <c r="C156" i="2"/>
  <c r="B156" i="2"/>
  <c r="A156" i="2"/>
  <c r="O155" i="2"/>
  <c r="N155" i="2"/>
  <c r="M155" i="2"/>
  <c r="L155" i="2"/>
  <c r="K155" i="2"/>
  <c r="J155" i="2"/>
  <c r="I155" i="2"/>
  <c r="H155" i="2"/>
  <c r="G155" i="2"/>
  <c r="F155" i="2"/>
  <c r="E155" i="2"/>
  <c r="D155" i="2"/>
  <c r="C155" i="2"/>
  <c r="B155" i="2"/>
  <c r="A155" i="2"/>
  <c r="O154" i="2"/>
  <c r="N154" i="2"/>
  <c r="M154" i="2"/>
  <c r="L154" i="2"/>
  <c r="K154" i="2"/>
  <c r="J154" i="2"/>
  <c r="I154" i="2"/>
  <c r="H154" i="2"/>
  <c r="G154" i="2"/>
  <c r="F154" i="2"/>
  <c r="E154" i="2"/>
  <c r="D154" i="2"/>
  <c r="C154" i="2"/>
  <c r="B154" i="2"/>
  <c r="A154" i="2"/>
  <c r="O153" i="2"/>
  <c r="N153" i="2"/>
  <c r="M153" i="2"/>
  <c r="L153" i="2"/>
  <c r="K153" i="2"/>
  <c r="J153" i="2"/>
  <c r="I153" i="2"/>
  <c r="H153" i="2"/>
  <c r="G153" i="2"/>
  <c r="F153" i="2"/>
  <c r="E153" i="2"/>
  <c r="D153" i="2"/>
  <c r="C153" i="2"/>
  <c r="B153" i="2"/>
  <c r="A153" i="2"/>
  <c r="O152" i="2"/>
  <c r="N152" i="2"/>
  <c r="M152" i="2"/>
  <c r="L152" i="2"/>
  <c r="K152" i="2"/>
  <c r="J152" i="2"/>
  <c r="I152" i="2"/>
  <c r="H152" i="2"/>
  <c r="G152" i="2"/>
  <c r="F152" i="2"/>
  <c r="E152" i="2"/>
  <c r="D152" i="2"/>
  <c r="C152" i="2"/>
  <c r="B152" i="2"/>
  <c r="A152" i="2"/>
  <c r="O151" i="2"/>
  <c r="N151" i="2"/>
  <c r="M151" i="2"/>
  <c r="L151" i="2"/>
  <c r="K151" i="2"/>
  <c r="J151" i="2"/>
  <c r="I151" i="2"/>
  <c r="H151" i="2"/>
  <c r="G151" i="2"/>
  <c r="F151" i="2"/>
  <c r="E151" i="2"/>
  <c r="D151" i="2"/>
  <c r="C151" i="2"/>
  <c r="B151" i="2"/>
  <c r="A151" i="2"/>
  <c r="O150" i="2"/>
  <c r="N150" i="2"/>
  <c r="M150" i="2"/>
  <c r="L150" i="2"/>
  <c r="K150" i="2"/>
  <c r="J150" i="2"/>
  <c r="I150" i="2"/>
  <c r="H150" i="2"/>
  <c r="G150" i="2"/>
  <c r="F150" i="2"/>
  <c r="E150" i="2"/>
  <c r="D150" i="2"/>
  <c r="C150" i="2"/>
  <c r="B150" i="2"/>
  <c r="A150" i="2"/>
  <c r="O149" i="2"/>
  <c r="N149" i="2"/>
  <c r="M149" i="2"/>
  <c r="L149" i="2"/>
  <c r="K149" i="2"/>
  <c r="J149" i="2"/>
  <c r="I149" i="2"/>
  <c r="H149" i="2"/>
  <c r="G149" i="2"/>
  <c r="F149" i="2"/>
  <c r="E149" i="2"/>
  <c r="D149" i="2"/>
  <c r="C149" i="2"/>
  <c r="B149" i="2"/>
  <c r="A149" i="2"/>
  <c r="O148" i="2"/>
  <c r="N148" i="2"/>
  <c r="M148" i="2"/>
  <c r="L148" i="2"/>
  <c r="K148" i="2"/>
  <c r="J148" i="2"/>
  <c r="I148" i="2"/>
  <c r="H148" i="2"/>
  <c r="G148" i="2"/>
  <c r="F148" i="2"/>
  <c r="E148" i="2"/>
  <c r="D148" i="2"/>
  <c r="C148" i="2"/>
  <c r="B148" i="2"/>
  <c r="A148" i="2"/>
  <c r="O147" i="2"/>
  <c r="N147" i="2"/>
  <c r="M147" i="2"/>
  <c r="L147" i="2"/>
  <c r="K147" i="2"/>
  <c r="J147" i="2"/>
  <c r="I147" i="2"/>
  <c r="H147" i="2"/>
  <c r="G147" i="2"/>
  <c r="F147" i="2"/>
  <c r="E147" i="2"/>
  <c r="D147" i="2"/>
  <c r="C147" i="2"/>
  <c r="B147" i="2"/>
  <c r="A147" i="2"/>
  <c r="O146" i="2"/>
  <c r="N146" i="2"/>
  <c r="M146" i="2"/>
  <c r="L146" i="2"/>
  <c r="K146" i="2"/>
  <c r="J146" i="2"/>
  <c r="I146" i="2"/>
  <c r="H146" i="2"/>
  <c r="G146" i="2"/>
  <c r="F146" i="2"/>
  <c r="E146" i="2"/>
  <c r="D146" i="2"/>
  <c r="C146" i="2"/>
  <c r="B146" i="2"/>
  <c r="A146" i="2"/>
  <c r="O145" i="2"/>
  <c r="N145" i="2"/>
  <c r="M145" i="2"/>
  <c r="L145" i="2"/>
  <c r="K145" i="2"/>
  <c r="J145" i="2"/>
  <c r="I145" i="2"/>
  <c r="H145" i="2"/>
  <c r="G145" i="2"/>
  <c r="F145" i="2"/>
  <c r="E145" i="2"/>
  <c r="D145" i="2"/>
  <c r="C145" i="2"/>
  <c r="B145" i="2"/>
  <c r="A145" i="2"/>
  <c r="O144" i="2"/>
  <c r="N144" i="2"/>
  <c r="M144" i="2"/>
  <c r="L144" i="2"/>
  <c r="K144" i="2"/>
  <c r="J144" i="2"/>
  <c r="I144" i="2"/>
  <c r="H144" i="2"/>
  <c r="G144" i="2"/>
  <c r="F144" i="2"/>
  <c r="E144" i="2"/>
  <c r="D144" i="2"/>
  <c r="C144" i="2"/>
  <c r="B144" i="2"/>
  <c r="A144" i="2"/>
  <c r="O143" i="2"/>
  <c r="N143" i="2"/>
  <c r="M143" i="2"/>
  <c r="L143" i="2"/>
  <c r="K143" i="2"/>
  <c r="J143" i="2"/>
  <c r="I143" i="2"/>
  <c r="H143" i="2"/>
  <c r="G143" i="2"/>
  <c r="F143" i="2"/>
  <c r="E143" i="2"/>
  <c r="D143" i="2"/>
  <c r="C143" i="2"/>
  <c r="B143" i="2"/>
  <c r="A143" i="2"/>
  <c r="O142" i="2"/>
  <c r="N142" i="2"/>
  <c r="M142" i="2"/>
  <c r="L142" i="2"/>
  <c r="K142" i="2"/>
  <c r="J142" i="2"/>
  <c r="I142" i="2"/>
  <c r="H142" i="2"/>
  <c r="G142" i="2"/>
  <c r="F142" i="2"/>
  <c r="E142" i="2"/>
  <c r="D142" i="2"/>
  <c r="C142" i="2"/>
  <c r="B142" i="2"/>
  <c r="A142" i="2"/>
  <c r="O141" i="2"/>
  <c r="N141" i="2"/>
  <c r="M141" i="2"/>
  <c r="L141" i="2"/>
  <c r="K141" i="2"/>
  <c r="J141" i="2"/>
  <c r="I141" i="2"/>
  <c r="H141" i="2"/>
  <c r="G141" i="2"/>
  <c r="F141" i="2"/>
  <c r="E141" i="2"/>
  <c r="D141" i="2"/>
  <c r="C141" i="2"/>
  <c r="B141" i="2"/>
  <c r="A141" i="2"/>
  <c r="O140" i="2"/>
  <c r="N140" i="2"/>
  <c r="M140" i="2"/>
  <c r="L140" i="2"/>
  <c r="K140" i="2"/>
  <c r="J140" i="2"/>
  <c r="I140" i="2"/>
  <c r="H140" i="2"/>
  <c r="G140" i="2"/>
  <c r="F140" i="2"/>
  <c r="E140" i="2"/>
  <c r="D140" i="2"/>
  <c r="C140" i="2"/>
  <c r="B140" i="2"/>
  <c r="A140" i="2"/>
  <c r="O139" i="2"/>
  <c r="N139" i="2"/>
  <c r="M139" i="2"/>
  <c r="L139" i="2"/>
  <c r="K139" i="2"/>
  <c r="J139" i="2"/>
  <c r="I139" i="2"/>
  <c r="H139" i="2"/>
  <c r="G139" i="2"/>
  <c r="F139" i="2"/>
  <c r="E139" i="2"/>
  <c r="D139" i="2"/>
  <c r="C139" i="2"/>
  <c r="B139" i="2"/>
  <c r="A139" i="2"/>
  <c r="O138" i="2"/>
  <c r="N138" i="2"/>
  <c r="M138" i="2"/>
  <c r="L138" i="2"/>
  <c r="K138" i="2"/>
  <c r="J138" i="2"/>
  <c r="I138" i="2"/>
  <c r="H138" i="2"/>
  <c r="G138" i="2"/>
  <c r="F138" i="2"/>
  <c r="E138" i="2"/>
  <c r="D138" i="2"/>
  <c r="C138" i="2"/>
  <c r="B138" i="2"/>
  <c r="A138" i="2"/>
  <c r="O137" i="2"/>
  <c r="N137" i="2"/>
  <c r="M137" i="2"/>
  <c r="L137" i="2"/>
  <c r="K137" i="2"/>
  <c r="J137" i="2"/>
  <c r="I137" i="2"/>
  <c r="H137" i="2"/>
  <c r="G137" i="2"/>
  <c r="F137" i="2"/>
  <c r="E137" i="2"/>
  <c r="D137" i="2"/>
  <c r="C137" i="2"/>
  <c r="B137" i="2"/>
  <c r="A137" i="2"/>
  <c r="O136" i="2"/>
  <c r="N136" i="2"/>
  <c r="M136" i="2"/>
  <c r="L136" i="2"/>
  <c r="K136" i="2"/>
  <c r="J136" i="2"/>
  <c r="I136" i="2"/>
  <c r="H136" i="2"/>
  <c r="G136" i="2"/>
  <c r="F136" i="2"/>
  <c r="E136" i="2"/>
  <c r="D136" i="2"/>
  <c r="C136" i="2"/>
  <c r="B136" i="2"/>
  <c r="A136" i="2"/>
  <c r="O135" i="2"/>
  <c r="N135" i="2"/>
  <c r="M135" i="2"/>
  <c r="L135" i="2"/>
  <c r="K135" i="2"/>
  <c r="J135" i="2"/>
  <c r="I135" i="2"/>
  <c r="H135" i="2"/>
  <c r="G135" i="2"/>
  <c r="F135" i="2"/>
  <c r="E135" i="2"/>
  <c r="D135" i="2"/>
  <c r="C135" i="2"/>
  <c r="B135" i="2"/>
  <c r="A135" i="2"/>
  <c r="O134" i="2"/>
  <c r="N134" i="2"/>
  <c r="M134" i="2"/>
  <c r="L134" i="2"/>
  <c r="K134" i="2"/>
  <c r="J134" i="2"/>
  <c r="I134" i="2"/>
  <c r="H134" i="2"/>
  <c r="G134" i="2"/>
  <c r="F134" i="2"/>
  <c r="E134" i="2"/>
  <c r="D134" i="2"/>
  <c r="C134" i="2"/>
  <c r="B134" i="2"/>
  <c r="A134" i="2"/>
  <c r="O133" i="2"/>
  <c r="N133" i="2"/>
  <c r="M133" i="2"/>
  <c r="L133" i="2"/>
  <c r="K133" i="2"/>
  <c r="J133" i="2"/>
  <c r="I133" i="2"/>
  <c r="H133" i="2"/>
  <c r="G133" i="2"/>
  <c r="F133" i="2"/>
  <c r="E133" i="2"/>
  <c r="D133" i="2"/>
  <c r="C133" i="2"/>
  <c r="B133" i="2"/>
  <c r="A133" i="2"/>
  <c r="O132" i="2"/>
  <c r="N132" i="2"/>
  <c r="M132" i="2"/>
  <c r="L132" i="2"/>
  <c r="K132" i="2"/>
  <c r="J132" i="2"/>
  <c r="I132" i="2"/>
  <c r="H132" i="2"/>
  <c r="G132" i="2"/>
  <c r="F132" i="2"/>
  <c r="E132" i="2"/>
  <c r="D132" i="2"/>
  <c r="C132" i="2"/>
  <c r="B132" i="2"/>
  <c r="A132" i="2"/>
  <c r="O131" i="2"/>
  <c r="N131" i="2"/>
  <c r="M131" i="2"/>
  <c r="L131" i="2"/>
  <c r="K131" i="2"/>
  <c r="J131" i="2"/>
  <c r="I131" i="2"/>
  <c r="H131" i="2"/>
  <c r="G131" i="2"/>
  <c r="F131" i="2"/>
  <c r="E131" i="2"/>
  <c r="D131" i="2"/>
  <c r="C131" i="2"/>
  <c r="B131" i="2"/>
  <c r="A131" i="2"/>
  <c r="O130" i="2"/>
  <c r="N130" i="2"/>
  <c r="M130" i="2"/>
  <c r="L130" i="2"/>
  <c r="K130" i="2"/>
  <c r="J130" i="2"/>
  <c r="I130" i="2"/>
  <c r="H130" i="2"/>
  <c r="G130" i="2"/>
  <c r="F130" i="2"/>
  <c r="E130" i="2"/>
  <c r="D130" i="2"/>
  <c r="C130" i="2"/>
  <c r="B130" i="2"/>
  <c r="A130" i="2"/>
  <c r="O129" i="2"/>
  <c r="N129" i="2"/>
  <c r="M129" i="2"/>
  <c r="L129" i="2"/>
  <c r="K129" i="2"/>
  <c r="J129" i="2"/>
  <c r="I129" i="2"/>
  <c r="H129" i="2"/>
  <c r="G129" i="2"/>
  <c r="F129" i="2"/>
  <c r="E129" i="2"/>
  <c r="D129" i="2"/>
  <c r="C129" i="2"/>
  <c r="B129" i="2"/>
  <c r="A129" i="2"/>
  <c r="O128" i="2"/>
  <c r="N128" i="2"/>
  <c r="M128" i="2"/>
  <c r="L128" i="2"/>
  <c r="K128" i="2"/>
  <c r="J128" i="2"/>
  <c r="I128" i="2"/>
  <c r="H128" i="2"/>
  <c r="G128" i="2"/>
  <c r="F128" i="2"/>
  <c r="E128" i="2"/>
  <c r="D128" i="2"/>
  <c r="C128" i="2"/>
  <c r="B128" i="2"/>
  <c r="A128" i="2"/>
  <c r="O127" i="2"/>
  <c r="N127" i="2"/>
  <c r="M127" i="2"/>
  <c r="L127" i="2"/>
  <c r="K127" i="2"/>
  <c r="J127" i="2"/>
  <c r="I127" i="2"/>
  <c r="H127" i="2"/>
  <c r="G127" i="2"/>
  <c r="F127" i="2"/>
  <c r="E127" i="2"/>
  <c r="D127" i="2"/>
  <c r="C127" i="2"/>
  <c r="B127" i="2"/>
  <c r="A127" i="2"/>
  <c r="O126" i="2"/>
  <c r="N126" i="2"/>
  <c r="M126" i="2"/>
  <c r="L126" i="2"/>
  <c r="K126" i="2"/>
  <c r="J126" i="2"/>
  <c r="I126" i="2"/>
  <c r="H126" i="2"/>
  <c r="G126" i="2"/>
  <c r="F126" i="2"/>
  <c r="E126" i="2"/>
  <c r="D126" i="2"/>
  <c r="C126" i="2"/>
  <c r="B126" i="2"/>
  <c r="A126" i="2"/>
  <c r="O125" i="2"/>
  <c r="N125" i="2"/>
  <c r="M125" i="2"/>
  <c r="L125" i="2"/>
  <c r="K125" i="2"/>
  <c r="J125" i="2"/>
  <c r="I125" i="2"/>
  <c r="H125" i="2"/>
  <c r="G125" i="2"/>
  <c r="F125" i="2"/>
  <c r="E125" i="2"/>
  <c r="D125" i="2"/>
  <c r="C125" i="2"/>
  <c r="B125" i="2"/>
  <c r="A125" i="2"/>
  <c r="O124" i="2"/>
  <c r="N124" i="2"/>
  <c r="M124" i="2"/>
  <c r="L124" i="2"/>
  <c r="K124" i="2"/>
  <c r="J124" i="2"/>
  <c r="I124" i="2"/>
  <c r="H124" i="2"/>
  <c r="G124" i="2"/>
  <c r="F124" i="2"/>
  <c r="E124" i="2"/>
  <c r="D124" i="2"/>
  <c r="C124" i="2"/>
  <c r="B124" i="2"/>
  <c r="A124" i="2"/>
  <c r="O123" i="2"/>
  <c r="N123" i="2"/>
  <c r="M123" i="2"/>
  <c r="L123" i="2"/>
  <c r="K123" i="2"/>
  <c r="J123" i="2"/>
  <c r="I123" i="2"/>
  <c r="H123" i="2"/>
  <c r="G123" i="2"/>
  <c r="F123" i="2"/>
  <c r="E123" i="2"/>
  <c r="D123" i="2"/>
  <c r="C123" i="2"/>
  <c r="B123" i="2"/>
  <c r="A123" i="2"/>
  <c r="O122" i="2"/>
  <c r="N122" i="2"/>
  <c r="M122" i="2"/>
  <c r="L122" i="2"/>
  <c r="K122" i="2"/>
  <c r="J122" i="2"/>
  <c r="I122" i="2"/>
  <c r="H122" i="2"/>
  <c r="G122" i="2"/>
  <c r="F122" i="2"/>
  <c r="E122" i="2"/>
  <c r="D122" i="2"/>
  <c r="C122" i="2"/>
  <c r="B122" i="2"/>
  <c r="A122" i="2"/>
  <c r="O121" i="2"/>
  <c r="N121" i="2"/>
  <c r="M121" i="2"/>
  <c r="L121" i="2"/>
  <c r="K121" i="2"/>
  <c r="J121" i="2"/>
  <c r="I121" i="2"/>
  <c r="H121" i="2"/>
  <c r="G121" i="2"/>
  <c r="F121" i="2"/>
  <c r="E121" i="2"/>
  <c r="D121" i="2"/>
  <c r="C121" i="2"/>
  <c r="B121" i="2"/>
  <c r="A121" i="2"/>
  <c r="O120" i="2"/>
  <c r="N120" i="2"/>
  <c r="M120" i="2"/>
  <c r="L120" i="2"/>
  <c r="K120" i="2"/>
  <c r="J120" i="2"/>
  <c r="I120" i="2"/>
  <c r="H120" i="2"/>
  <c r="G120" i="2"/>
  <c r="F120" i="2"/>
  <c r="E120" i="2"/>
  <c r="D120" i="2"/>
  <c r="C120" i="2"/>
  <c r="B120" i="2"/>
  <c r="A120" i="2"/>
  <c r="O119" i="2"/>
  <c r="N119" i="2"/>
  <c r="M119" i="2"/>
  <c r="L119" i="2"/>
  <c r="K119" i="2"/>
  <c r="J119" i="2"/>
  <c r="I119" i="2"/>
  <c r="H119" i="2"/>
  <c r="G119" i="2"/>
  <c r="F119" i="2"/>
  <c r="E119" i="2"/>
  <c r="D119" i="2"/>
  <c r="C119" i="2"/>
  <c r="B119" i="2"/>
  <c r="A119" i="2"/>
  <c r="O118" i="2"/>
  <c r="N118" i="2"/>
  <c r="M118" i="2"/>
  <c r="L118" i="2"/>
  <c r="K118" i="2"/>
  <c r="J118" i="2"/>
  <c r="I118" i="2"/>
  <c r="H118" i="2"/>
  <c r="G118" i="2"/>
  <c r="F118" i="2"/>
  <c r="E118" i="2"/>
  <c r="D118" i="2"/>
  <c r="C118" i="2"/>
  <c r="B118" i="2"/>
  <c r="A118" i="2"/>
  <c r="O117" i="2"/>
  <c r="N117" i="2"/>
  <c r="M117" i="2"/>
  <c r="L117" i="2"/>
  <c r="K117" i="2"/>
  <c r="J117" i="2"/>
  <c r="I117" i="2"/>
  <c r="H117" i="2"/>
  <c r="G117" i="2"/>
  <c r="F117" i="2"/>
  <c r="E117" i="2"/>
  <c r="D117" i="2"/>
  <c r="C117" i="2"/>
  <c r="B117" i="2"/>
  <c r="A117" i="2"/>
  <c r="O116" i="2"/>
  <c r="N116" i="2"/>
  <c r="M116" i="2"/>
  <c r="L116" i="2"/>
  <c r="K116" i="2"/>
  <c r="J116" i="2"/>
  <c r="I116" i="2"/>
  <c r="H116" i="2"/>
  <c r="G116" i="2"/>
  <c r="F116" i="2"/>
  <c r="E116" i="2"/>
  <c r="D116" i="2"/>
  <c r="C116" i="2"/>
  <c r="B116" i="2"/>
  <c r="A116" i="2"/>
  <c r="O115" i="2"/>
  <c r="N115" i="2"/>
  <c r="M115" i="2"/>
  <c r="L115" i="2"/>
  <c r="K115" i="2"/>
  <c r="J115" i="2"/>
  <c r="I115" i="2"/>
  <c r="H115" i="2"/>
  <c r="G115" i="2"/>
  <c r="F115" i="2"/>
  <c r="E115" i="2"/>
  <c r="D115" i="2"/>
  <c r="C115" i="2"/>
  <c r="B115" i="2"/>
  <c r="A115" i="2"/>
  <c r="O114" i="2"/>
  <c r="N114" i="2"/>
  <c r="M114" i="2"/>
  <c r="L114" i="2"/>
  <c r="K114" i="2"/>
  <c r="J114" i="2"/>
  <c r="I114" i="2"/>
  <c r="H114" i="2"/>
  <c r="G114" i="2"/>
  <c r="F114" i="2"/>
  <c r="E114" i="2"/>
  <c r="D114" i="2"/>
  <c r="C114" i="2"/>
  <c r="B114" i="2"/>
  <c r="A114" i="2"/>
  <c r="O113" i="2"/>
  <c r="N113" i="2"/>
  <c r="M113" i="2"/>
  <c r="L113" i="2"/>
  <c r="K113" i="2"/>
  <c r="J113" i="2"/>
  <c r="I113" i="2"/>
  <c r="H113" i="2"/>
  <c r="G113" i="2"/>
  <c r="F113" i="2"/>
  <c r="E113" i="2"/>
  <c r="D113" i="2"/>
  <c r="C113" i="2"/>
  <c r="B113" i="2"/>
  <c r="A113" i="2"/>
  <c r="O112" i="2"/>
  <c r="N112" i="2"/>
  <c r="M112" i="2"/>
  <c r="L112" i="2"/>
  <c r="K112" i="2"/>
  <c r="J112" i="2"/>
  <c r="I112" i="2"/>
  <c r="H112" i="2"/>
  <c r="G112" i="2"/>
  <c r="F112" i="2"/>
  <c r="E112" i="2"/>
  <c r="D112" i="2"/>
  <c r="C112" i="2"/>
  <c r="B112" i="2"/>
  <c r="A112" i="2"/>
  <c r="O111" i="2"/>
  <c r="N111" i="2"/>
  <c r="M111" i="2"/>
  <c r="L111" i="2"/>
  <c r="K111" i="2"/>
  <c r="J111" i="2"/>
  <c r="I111" i="2"/>
  <c r="H111" i="2"/>
  <c r="G111" i="2"/>
  <c r="F111" i="2"/>
  <c r="E111" i="2"/>
  <c r="D111" i="2"/>
  <c r="C111" i="2"/>
  <c r="B111" i="2"/>
  <c r="A111" i="2"/>
  <c r="O110" i="2"/>
  <c r="N110" i="2"/>
  <c r="M110" i="2"/>
  <c r="L110" i="2"/>
  <c r="K110" i="2"/>
  <c r="J110" i="2"/>
  <c r="I110" i="2"/>
  <c r="H110" i="2"/>
  <c r="G110" i="2"/>
  <c r="F110" i="2"/>
  <c r="E110" i="2"/>
  <c r="D110" i="2"/>
  <c r="C110" i="2"/>
  <c r="B110" i="2"/>
  <c r="A110" i="2"/>
  <c r="O109" i="2"/>
  <c r="N109" i="2"/>
  <c r="M109" i="2"/>
  <c r="L109" i="2"/>
  <c r="K109" i="2"/>
  <c r="J109" i="2"/>
  <c r="I109" i="2"/>
  <c r="H109" i="2"/>
  <c r="G109" i="2"/>
  <c r="F109" i="2"/>
  <c r="E109" i="2"/>
  <c r="D109" i="2"/>
  <c r="C109" i="2"/>
  <c r="B109" i="2"/>
  <c r="A109" i="2"/>
  <c r="O108" i="2"/>
  <c r="N108" i="2"/>
  <c r="M108" i="2"/>
  <c r="L108" i="2"/>
  <c r="K108" i="2"/>
  <c r="J108" i="2"/>
  <c r="I108" i="2"/>
  <c r="H108" i="2"/>
  <c r="G108" i="2"/>
  <c r="F108" i="2"/>
  <c r="E108" i="2"/>
  <c r="D108" i="2"/>
  <c r="C108" i="2"/>
  <c r="B108" i="2"/>
  <c r="A108" i="2"/>
  <c r="O107" i="2"/>
  <c r="N107" i="2"/>
  <c r="M107" i="2"/>
  <c r="L107" i="2"/>
  <c r="K107" i="2"/>
  <c r="J107" i="2"/>
  <c r="I107" i="2"/>
  <c r="H107" i="2"/>
  <c r="G107" i="2"/>
  <c r="F107" i="2"/>
  <c r="E107" i="2"/>
  <c r="D107" i="2"/>
  <c r="C107" i="2"/>
  <c r="B107" i="2"/>
  <c r="A107" i="2"/>
  <c r="O106" i="2"/>
  <c r="N106" i="2"/>
  <c r="M106" i="2"/>
  <c r="L106" i="2"/>
  <c r="K106" i="2"/>
  <c r="J106" i="2"/>
  <c r="I106" i="2"/>
  <c r="H106" i="2"/>
  <c r="G106" i="2"/>
  <c r="F106" i="2"/>
  <c r="E106" i="2"/>
  <c r="D106" i="2"/>
  <c r="C106" i="2"/>
  <c r="B106" i="2"/>
  <c r="A106" i="2"/>
  <c r="O105" i="2"/>
  <c r="N105" i="2"/>
  <c r="M105" i="2"/>
  <c r="L105" i="2"/>
  <c r="K105" i="2"/>
  <c r="J105" i="2"/>
  <c r="I105" i="2"/>
  <c r="H105" i="2"/>
  <c r="G105" i="2"/>
  <c r="F105" i="2"/>
  <c r="E105" i="2"/>
  <c r="D105" i="2"/>
  <c r="C105" i="2"/>
  <c r="B105" i="2"/>
  <c r="A105" i="2"/>
  <c r="O104" i="2"/>
  <c r="N104" i="2"/>
  <c r="M104" i="2"/>
  <c r="L104" i="2"/>
  <c r="K104" i="2"/>
  <c r="J104" i="2"/>
  <c r="I104" i="2"/>
  <c r="H104" i="2"/>
  <c r="G104" i="2"/>
  <c r="F104" i="2"/>
  <c r="E104" i="2"/>
  <c r="D104" i="2"/>
  <c r="C104" i="2"/>
  <c r="B104" i="2"/>
  <c r="A104" i="2"/>
  <c r="O103" i="2"/>
  <c r="N103" i="2"/>
  <c r="M103" i="2"/>
  <c r="L103" i="2"/>
  <c r="K103" i="2"/>
  <c r="J103" i="2"/>
  <c r="I103" i="2"/>
  <c r="H103" i="2"/>
  <c r="G103" i="2"/>
  <c r="F103" i="2"/>
  <c r="E103" i="2"/>
  <c r="D103" i="2"/>
  <c r="C103" i="2"/>
  <c r="B103" i="2"/>
  <c r="A103" i="2"/>
  <c r="O102" i="2"/>
  <c r="N102" i="2"/>
  <c r="M102" i="2"/>
  <c r="L102" i="2"/>
  <c r="K102" i="2"/>
  <c r="J102" i="2"/>
  <c r="I102" i="2"/>
  <c r="H102" i="2"/>
  <c r="G102" i="2"/>
  <c r="F102" i="2"/>
  <c r="E102" i="2"/>
  <c r="D102" i="2"/>
  <c r="C102" i="2"/>
  <c r="B102" i="2"/>
  <c r="A102" i="2"/>
  <c r="O101" i="2"/>
  <c r="N101" i="2"/>
  <c r="M101" i="2"/>
  <c r="L101" i="2"/>
  <c r="K101" i="2"/>
  <c r="J101" i="2"/>
  <c r="I101" i="2"/>
  <c r="H101" i="2"/>
  <c r="G101" i="2"/>
  <c r="F101" i="2"/>
  <c r="E101" i="2"/>
  <c r="D101" i="2"/>
  <c r="C101" i="2"/>
  <c r="B101" i="2"/>
  <c r="A101" i="2"/>
  <c r="O100" i="2"/>
  <c r="N100" i="2"/>
  <c r="M100" i="2"/>
  <c r="L100" i="2"/>
  <c r="K100" i="2"/>
  <c r="J100" i="2"/>
  <c r="I100" i="2"/>
  <c r="H100" i="2"/>
  <c r="G100" i="2"/>
  <c r="F100" i="2"/>
  <c r="E100" i="2"/>
  <c r="D100" i="2"/>
  <c r="C100" i="2"/>
  <c r="B100" i="2"/>
  <c r="A100" i="2"/>
  <c r="O99" i="2"/>
  <c r="N99" i="2"/>
  <c r="M99" i="2"/>
  <c r="L99" i="2"/>
  <c r="K99" i="2"/>
  <c r="J99" i="2"/>
  <c r="I99" i="2"/>
  <c r="H99" i="2"/>
  <c r="G99" i="2"/>
  <c r="F99" i="2"/>
  <c r="E99" i="2"/>
  <c r="D99" i="2"/>
  <c r="C99" i="2"/>
  <c r="B99" i="2"/>
  <c r="A99" i="2"/>
  <c r="O98" i="2"/>
  <c r="N98" i="2"/>
  <c r="M98" i="2"/>
  <c r="L98" i="2"/>
  <c r="K98" i="2"/>
  <c r="J98" i="2"/>
  <c r="I98" i="2"/>
  <c r="H98" i="2"/>
  <c r="G98" i="2"/>
  <c r="F98" i="2"/>
  <c r="E98" i="2"/>
  <c r="D98" i="2"/>
  <c r="C98" i="2"/>
  <c r="B98" i="2"/>
  <c r="A98" i="2"/>
  <c r="O97" i="2"/>
  <c r="N97" i="2"/>
  <c r="M97" i="2"/>
  <c r="L97" i="2"/>
  <c r="K97" i="2"/>
  <c r="J97" i="2"/>
  <c r="I97" i="2"/>
  <c r="H97" i="2"/>
  <c r="G97" i="2"/>
  <c r="F97" i="2"/>
  <c r="E97" i="2"/>
  <c r="D97" i="2"/>
  <c r="C97" i="2"/>
  <c r="B97" i="2"/>
  <c r="A97" i="2"/>
  <c r="O96" i="2"/>
  <c r="N96" i="2"/>
  <c r="M96" i="2"/>
  <c r="L96" i="2"/>
  <c r="K96" i="2"/>
  <c r="J96" i="2"/>
  <c r="I96" i="2"/>
  <c r="H96" i="2"/>
  <c r="G96" i="2"/>
  <c r="F96" i="2"/>
  <c r="E96" i="2"/>
  <c r="D96" i="2"/>
  <c r="C96" i="2"/>
  <c r="B96" i="2"/>
  <c r="A96" i="2"/>
  <c r="O95" i="2"/>
  <c r="N95" i="2"/>
  <c r="M95" i="2"/>
  <c r="L95" i="2"/>
  <c r="K95" i="2"/>
  <c r="J95" i="2"/>
  <c r="I95" i="2"/>
  <c r="H95" i="2"/>
  <c r="G95" i="2"/>
  <c r="F95" i="2"/>
  <c r="E95" i="2"/>
  <c r="D95" i="2"/>
  <c r="C95" i="2"/>
  <c r="B95" i="2"/>
  <c r="A95" i="2"/>
  <c r="O94" i="2"/>
  <c r="N94" i="2"/>
  <c r="M94" i="2"/>
  <c r="L94" i="2"/>
  <c r="K94" i="2"/>
  <c r="J94" i="2"/>
  <c r="I94" i="2"/>
  <c r="H94" i="2"/>
  <c r="G94" i="2"/>
  <c r="F94" i="2"/>
  <c r="E94" i="2"/>
  <c r="D94" i="2"/>
  <c r="C94" i="2"/>
  <c r="B94" i="2"/>
  <c r="A94" i="2"/>
  <c r="O93" i="2"/>
  <c r="N93" i="2"/>
  <c r="M93" i="2"/>
  <c r="L93" i="2"/>
  <c r="K93" i="2"/>
  <c r="J93" i="2"/>
  <c r="I93" i="2"/>
  <c r="H93" i="2"/>
  <c r="G93" i="2"/>
  <c r="F93" i="2"/>
  <c r="E93" i="2"/>
  <c r="D93" i="2"/>
  <c r="C93" i="2"/>
  <c r="B93" i="2"/>
  <c r="A93" i="2"/>
  <c r="O92" i="2"/>
  <c r="N92" i="2"/>
  <c r="M92" i="2"/>
  <c r="L92" i="2"/>
  <c r="K92" i="2"/>
  <c r="J92" i="2"/>
  <c r="I92" i="2"/>
  <c r="H92" i="2"/>
  <c r="G92" i="2"/>
  <c r="F92" i="2"/>
  <c r="E92" i="2"/>
  <c r="D92" i="2"/>
  <c r="C92" i="2"/>
  <c r="B92" i="2"/>
  <c r="A92" i="2"/>
  <c r="O91" i="2"/>
  <c r="N91" i="2"/>
  <c r="M91" i="2"/>
  <c r="L91" i="2"/>
  <c r="K91" i="2"/>
  <c r="J91" i="2"/>
  <c r="I91" i="2"/>
  <c r="H91" i="2"/>
  <c r="G91" i="2"/>
  <c r="F91" i="2"/>
  <c r="E91" i="2"/>
  <c r="D91" i="2"/>
  <c r="C91" i="2"/>
  <c r="B91" i="2"/>
  <c r="A91" i="2"/>
  <c r="O90" i="2"/>
  <c r="N90" i="2"/>
  <c r="M90" i="2"/>
  <c r="L90" i="2"/>
  <c r="K90" i="2"/>
  <c r="J90" i="2"/>
  <c r="I90" i="2"/>
  <c r="H90" i="2"/>
  <c r="G90" i="2"/>
  <c r="F90" i="2"/>
  <c r="E90" i="2"/>
  <c r="D90" i="2"/>
  <c r="C90" i="2"/>
  <c r="B90" i="2"/>
  <c r="A90" i="2"/>
  <c r="O89" i="2"/>
  <c r="N89" i="2"/>
  <c r="M89" i="2"/>
  <c r="L89" i="2"/>
  <c r="K89" i="2"/>
  <c r="J89" i="2"/>
  <c r="I89" i="2"/>
  <c r="H89" i="2"/>
  <c r="G89" i="2"/>
  <c r="F89" i="2"/>
  <c r="E89" i="2"/>
  <c r="D89" i="2"/>
  <c r="C89" i="2"/>
  <c r="B89" i="2"/>
  <c r="A89" i="2"/>
  <c r="O88" i="2"/>
  <c r="N88" i="2"/>
  <c r="M88" i="2"/>
  <c r="L88" i="2"/>
  <c r="K88" i="2"/>
  <c r="J88" i="2"/>
  <c r="I88" i="2"/>
  <c r="H88" i="2"/>
  <c r="G88" i="2"/>
  <c r="F88" i="2"/>
  <c r="E88" i="2"/>
  <c r="D88" i="2"/>
  <c r="C88" i="2"/>
  <c r="B88" i="2"/>
  <c r="A88" i="2"/>
  <c r="O87" i="2"/>
  <c r="N87" i="2"/>
  <c r="M87" i="2"/>
  <c r="L87" i="2"/>
  <c r="K87" i="2"/>
  <c r="J87" i="2"/>
  <c r="I87" i="2"/>
  <c r="H87" i="2"/>
  <c r="G87" i="2"/>
  <c r="F87" i="2"/>
  <c r="E87" i="2"/>
  <c r="D87" i="2"/>
  <c r="C87" i="2"/>
  <c r="B87" i="2"/>
  <c r="A87" i="2"/>
  <c r="O86" i="2"/>
  <c r="N86" i="2"/>
  <c r="M86" i="2"/>
  <c r="L86" i="2"/>
  <c r="K86" i="2"/>
  <c r="J86" i="2"/>
  <c r="I86" i="2"/>
  <c r="H86" i="2"/>
  <c r="G86" i="2"/>
  <c r="F86" i="2"/>
  <c r="E86" i="2"/>
  <c r="D86" i="2"/>
  <c r="C86" i="2"/>
  <c r="B86" i="2"/>
  <c r="A86" i="2"/>
  <c r="O85" i="2"/>
  <c r="N85" i="2"/>
  <c r="M85" i="2"/>
  <c r="L85" i="2"/>
  <c r="K85" i="2"/>
  <c r="J85" i="2"/>
  <c r="I85" i="2"/>
  <c r="H85" i="2"/>
  <c r="G85" i="2"/>
  <c r="F85" i="2"/>
  <c r="E85" i="2"/>
  <c r="D85" i="2"/>
  <c r="C85" i="2"/>
  <c r="B85" i="2"/>
  <c r="A85" i="2"/>
  <c r="O84" i="2"/>
  <c r="N84" i="2"/>
  <c r="M84" i="2"/>
  <c r="L84" i="2"/>
  <c r="K84" i="2"/>
  <c r="J84" i="2"/>
  <c r="I84" i="2"/>
  <c r="H84" i="2"/>
  <c r="G84" i="2"/>
  <c r="F84" i="2"/>
  <c r="E84" i="2"/>
  <c r="D84" i="2"/>
  <c r="C84" i="2"/>
  <c r="B84" i="2"/>
  <c r="A84" i="2"/>
  <c r="O83" i="2"/>
  <c r="N83" i="2"/>
  <c r="M83" i="2"/>
  <c r="L83" i="2"/>
  <c r="K83" i="2"/>
  <c r="J83" i="2"/>
  <c r="I83" i="2"/>
  <c r="H83" i="2"/>
  <c r="G83" i="2"/>
  <c r="F83" i="2"/>
  <c r="E83" i="2"/>
  <c r="D83" i="2"/>
  <c r="C83" i="2"/>
  <c r="B83" i="2"/>
  <c r="A83" i="2"/>
  <c r="O82" i="2"/>
  <c r="N82" i="2"/>
  <c r="M82" i="2"/>
  <c r="L82" i="2"/>
  <c r="K82" i="2"/>
  <c r="J82" i="2"/>
  <c r="I82" i="2"/>
  <c r="H82" i="2"/>
  <c r="G82" i="2"/>
  <c r="F82" i="2"/>
  <c r="E82" i="2"/>
  <c r="D82" i="2"/>
  <c r="C82" i="2"/>
  <c r="B82" i="2"/>
  <c r="A82" i="2"/>
  <c r="O81" i="2"/>
  <c r="N81" i="2"/>
  <c r="M81" i="2"/>
  <c r="L81" i="2"/>
  <c r="K81" i="2"/>
  <c r="J81" i="2"/>
  <c r="I81" i="2"/>
  <c r="H81" i="2"/>
  <c r="G81" i="2"/>
  <c r="F81" i="2"/>
  <c r="E81" i="2"/>
  <c r="D81" i="2"/>
  <c r="C81" i="2"/>
  <c r="B81" i="2"/>
  <c r="A81" i="2"/>
  <c r="O80" i="2"/>
  <c r="N80" i="2"/>
  <c r="M80" i="2"/>
  <c r="L80" i="2"/>
  <c r="K80" i="2"/>
  <c r="J80" i="2"/>
  <c r="I80" i="2"/>
  <c r="H80" i="2"/>
  <c r="G80" i="2"/>
  <c r="F80" i="2"/>
  <c r="E80" i="2"/>
  <c r="D80" i="2"/>
  <c r="C80" i="2"/>
  <c r="B80" i="2"/>
  <c r="A80" i="2"/>
  <c r="O79" i="2"/>
  <c r="N79" i="2"/>
  <c r="M79" i="2"/>
  <c r="L79" i="2"/>
  <c r="K79" i="2"/>
  <c r="J79" i="2"/>
  <c r="I79" i="2"/>
  <c r="H79" i="2"/>
  <c r="G79" i="2"/>
  <c r="F79" i="2"/>
  <c r="E79" i="2"/>
  <c r="D79" i="2"/>
  <c r="C79" i="2"/>
  <c r="B79" i="2"/>
  <c r="A79" i="2"/>
  <c r="O78" i="2"/>
  <c r="N78" i="2"/>
  <c r="M78" i="2"/>
  <c r="L78" i="2"/>
  <c r="K78" i="2"/>
  <c r="J78" i="2"/>
  <c r="I78" i="2"/>
  <c r="H78" i="2"/>
  <c r="G78" i="2"/>
  <c r="F78" i="2"/>
  <c r="E78" i="2"/>
  <c r="D78" i="2"/>
  <c r="C78" i="2"/>
  <c r="B78" i="2"/>
  <c r="A78" i="2"/>
  <c r="O77" i="2"/>
  <c r="N77" i="2"/>
  <c r="M77" i="2"/>
  <c r="L77" i="2"/>
  <c r="K77" i="2"/>
  <c r="J77" i="2"/>
  <c r="I77" i="2"/>
  <c r="H77" i="2"/>
  <c r="G77" i="2"/>
  <c r="F77" i="2"/>
  <c r="E77" i="2"/>
  <c r="D77" i="2"/>
  <c r="C77" i="2"/>
  <c r="B77" i="2"/>
  <c r="A77" i="2"/>
  <c r="O76" i="2"/>
  <c r="N76" i="2"/>
  <c r="M76" i="2"/>
  <c r="L76" i="2"/>
  <c r="K76" i="2"/>
  <c r="J76" i="2"/>
  <c r="I76" i="2"/>
  <c r="H76" i="2"/>
  <c r="G76" i="2"/>
  <c r="F76" i="2"/>
  <c r="E76" i="2"/>
  <c r="D76" i="2"/>
  <c r="C76" i="2"/>
  <c r="B76" i="2"/>
  <c r="A76" i="2"/>
  <c r="O75" i="2"/>
  <c r="N75" i="2"/>
  <c r="M75" i="2"/>
  <c r="L75" i="2"/>
  <c r="K75" i="2"/>
  <c r="J75" i="2"/>
  <c r="I75" i="2"/>
  <c r="H75" i="2"/>
  <c r="G75" i="2"/>
  <c r="F75" i="2"/>
  <c r="E75" i="2"/>
  <c r="D75" i="2"/>
  <c r="C75" i="2"/>
  <c r="B75" i="2"/>
  <c r="A75" i="2"/>
  <c r="O74" i="2"/>
  <c r="N74" i="2"/>
  <c r="M74" i="2"/>
  <c r="L74" i="2"/>
  <c r="K74" i="2"/>
  <c r="J74" i="2"/>
  <c r="I74" i="2"/>
  <c r="H74" i="2"/>
  <c r="G74" i="2"/>
  <c r="F74" i="2"/>
  <c r="E74" i="2"/>
  <c r="D74" i="2"/>
  <c r="C74" i="2"/>
  <c r="B74" i="2"/>
  <c r="A74" i="2"/>
  <c r="O73" i="2"/>
  <c r="N73" i="2"/>
  <c r="M73" i="2"/>
  <c r="L73" i="2"/>
  <c r="K73" i="2"/>
  <c r="J73" i="2"/>
  <c r="I73" i="2"/>
  <c r="H73" i="2"/>
  <c r="G73" i="2"/>
  <c r="F73" i="2"/>
  <c r="E73" i="2"/>
  <c r="D73" i="2"/>
  <c r="C73" i="2"/>
  <c r="B73" i="2"/>
  <c r="A73" i="2"/>
  <c r="O72" i="2"/>
  <c r="N72" i="2"/>
  <c r="M72" i="2"/>
  <c r="L72" i="2"/>
  <c r="K72" i="2"/>
  <c r="J72" i="2"/>
  <c r="I72" i="2"/>
  <c r="H72" i="2"/>
  <c r="G72" i="2"/>
  <c r="F72" i="2"/>
  <c r="E72" i="2"/>
  <c r="D72" i="2"/>
  <c r="C72" i="2"/>
  <c r="B72" i="2"/>
  <c r="A72" i="2"/>
  <c r="O71" i="2"/>
  <c r="N71" i="2"/>
  <c r="M71" i="2"/>
  <c r="L71" i="2"/>
  <c r="K71" i="2"/>
  <c r="J71" i="2"/>
  <c r="I71" i="2"/>
  <c r="H71" i="2"/>
  <c r="G71" i="2"/>
  <c r="F71" i="2"/>
  <c r="E71" i="2"/>
  <c r="D71" i="2"/>
  <c r="C71" i="2"/>
  <c r="B71" i="2"/>
  <c r="A71" i="2"/>
  <c r="O70" i="2"/>
  <c r="N70" i="2"/>
  <c r="M70" i="2"/>
  <c r="L70" i="2"/>
  <c r="K70" i="2"/>
  <c r="J70" i="2"/>
  <c r="I70" i="2"/>
  <c r="H70" i="2"/>
  <c r="G70" i="2"/>
  <c r="F70" i="2"/>
  <c r="E70" i="2"/>
  <c r="D70" i="2"/>
  <c r="C70" i="2"/>
  <c r="B70" i="2"/>
  <c r="A70" i="2"/>
  <c r="O69" i="2"/>
  <c r="N69" i="2"/>
  <c r="M69" i="2"/>
  <c r="L69" i="2"/>
  <c r="K69" i="2"/>
  <c r="J69" i="2"/>
  <c r="I69" i="2"/>
  <c r="H69" i="2"/>
  <c r="G69" i="2"/>
  <c r="F69" i="2"/>
  <c r="E69" i="2"/>
  <c r="D69" i="2"/>
  <c r="C69" i="2"/>
  <c r="B69" i="2"/>
  <c r="A69" i="2"/>
  <c r="O68" i="2"/>
  <c r="N68" i="2"/>
  <c r="M68" i="2"/>
  <c r="L68" i="2"/>
  <c r="K68" i="2"/>
  <c r="J68" i="2"/>
  <c r="I68" i="2"/>
  <c r="H68" i="2"/>
  <c r="G68" i="2"/>
  <c r="F68" i="2"/>
  <c r="E68" i="2"/>
  <c r="D68" i="2"/>
  <c r="C68" i="2"/>
  <c r="B68" i="2"/>
  <c r="A68" i="2"/>
  <c r="O67" i="2"/>
  <c r="N67" i="2"/>
  <c r="M67" i="2"/>
  <c r="L67" i="2"/>
  <c r="K67" i="2"/>
  <c r="J67" i="2"/>
  <c r="I67" i="2"/>
  <c r="H67" i="2"/>
  <c r="G67" i="2"/>
  <c r="F67" i="2"/>
  <c r="E67" i="2"/>
  <c r="D67" i="2"/>
  <c r="C67" i="2"/>
  <c r="B67" i="2"/>
  <c r="A67" i="2"/>
  <c r="O66" i="2"/>
  <c r="N66" i="2"/>
  <c r="M66" i="2"/>
  <c r="L66" i="2"/>
  <c r="K66" i="2"/>
  <c r="J66" i="2"/>
  <c r="I66" i="2"/>
  <c r="H66" i="2"/>
  <c r="G66" i="2"/>
  <c r="F66" i="2"/>
  <c r="E66" i="2"/>
  <c r="D66" i="2"/>
  <c r="C66" i="2"/>
  <c r="B66" i="2"/>
  <c r="A66" i="2"/>
  <c r="O65" i="2"/>
  <c r="N65" i="2"/>
  <c r="M65" i="2"/>
  <c r="L65" i="2"/>
  <c r="K65" i="2"/>
  <c r="J65" i="2"/>
  <c r="I65" i="2"/>
  <c r="H65" i="2"/>
  <c r="G65" i="2"/>
  <c r="F65" i="2"/>
  <c r="E65" i="2"/>
  <c r="D65" i="2"/>
  <c r="C65" i="2"/>
  <c r="B65" i="2"/>
  <c r="A65" i="2"/>
  <c r="O64" i="2"/>
  <c r="N64" i="2"/>
  <c r="M64" i="2"/>
  <c r="L64" i="2"/>
  <c r="K64" i="2"/>
  <c r="J64" i="2"/>
  <c r="I64" i="2"/>
  <c r="H64" i="2"/>
  <c r="G64" i="2"/>
  <c r="F64" i="2"/>
  <c r="E64" i="2"/>
  <c r="D64" i="2"/>
  <c r="C64" i="2"/>
  <c r="B64" i="2"/>
  <c r="A64" i="2"/>
  <c r="O63" i="2"/>
  <c r="N63" i="2"/>
  <c r="M63" i="2"/>
  <c r="L63" i="2"/>
  <c r="K63" i="2"/>
  <c r="J63" i="2"/>
  <c r="I63" i="2"/>
  <c r="H63" i="2"/>
  <c r="G63" i="2"/>
  <c r="F63" i="2"/>
  <c r="E63" i="2"/>
  <c r="D63" i="2"/>
  <c r="C63" i="2"/>
  <c r="B63" i="2"/>
  <c r="A63" i="2"/>
  <c r="O62" i="2"/>
  <c r="N62" i="2"/>
  <c r="M62" i="2"/>
  <c r="L62" i="2"/>
  <c r="K62" i="2"/>
  <c r="J62" i="2"/>
  <c r="I62" i="2"/>
  <c r="H62" i="2"/>
  <c r="G62" i="2"/>
  <c r="F62" i="2"/>
  <c r="E62" i="2"/>
  <c r="D62" i="2"/>
  <c r="C62" i="2"/>
  <c r="B62" i="2"/>
  <c r="A62" i="2"/>
  <c r="O61" i="2"/>
  <c r="N61" i="2"/>
  <c r="M61" i="2"/>
  <c r="L61" i="2"/>
  <c r="K61" i="2"/>
  <c r="J61" i="2"/>
  <c r="I61" i="2"/>
  <c r="H61" i="2"/>
  <c r="G61" i="2"/>
  <c r="F61" i="2"/>
  <c r="E61" i="2"/>
  <c r="D61" i="2"/>
  <c r="C61" i="2"/>
  <c r="B61" i="2"/>
  <c r="A61" i="2"/>
  <c r="O60" i="2"/>
  <c r="N60" i="2"/>
  <c r="M60" i="2"/>
  <c r="L60" i="2"/>
  <c r="K60" i="2"/>
  <c r="J60" i="2"/>
  <c r="I60" i="2"/>
  <c r="H60" i="2"/>
  <c r="G60" i="2"/>
  <c r="F60" i="2"/>
  <c r="E60" i="2"/>
  <c r="D60" i="2"/>
  <c r="C60" i="2"/>
  <c r="B60" i="2"/>
  <c r="A60" i="2"/>
  <c r="O59" i="2"/>
  <c r="N59" i="2"/>
  <c r="M59" i="2"/>
  <c r="L59" i="2"/>
  <c r="K59" i="2"/>
  <c r="J59" i="2"/>
  <c r="I59" i="2"/>
  <c r="H59" i="2"/>
  <c r="G59" i="2"/>
  <c r="F59" i="2"/>
  <c r="E59" i="2"/>
  <c r="D59" i="2"/>
  <c r="C59" i="2"/>
  <c r="B59" i="2"/>
  <c r="A59" i="2"/>
  <c r="O58" i="2"/>
  <c r="N58" i="2"/>
  <c r="M58" i="2"/>
  <c r="L58" i="2"/>
  <c r="K58" i="2"/>
  <c r="J58" i="2"/>
  <c r="I58" i="2"/>
  <c r="H58" i="2"/>
  <c r="G58" i="2"/>
  <c r="F58" i="2"/>
  <c r="E58" i="2"/>
  <c r="D58" i="2"/>
  <c r="C58" i="2"/>
  <c r="B58" i="2"/>
  <c r="A58" i="2"/>
  <c r="O57" i="2"/>
  <c r="N57" i="2"/>
  <c r="M57" i="2"/>
  <c r="L57" i="2"/>
  <c r="K57" i="2"/>
  <c r="J57" i="2"/>
  <c r="I57" i="2"/>
  <c r="H57" i="2"/>
  <c r="G57" i="2"/>
  <c r="F57" i="2"/>
  <c r="E57" i="2"/>
  <c r="D57" i="2"/>
  <c r="C57" i="2"/>
  <c r="B57" i="2"/>
  <c r="A57" i="2"/>
  <c r="O56" i="2"/>
  <c r="N56" i="2"/>
  <c r="M56" i="2"/>
  <c r="L56" i="2"/>
  <c r="K56" i="2"/>
  <c r="J56" i="2"/>
  <c r="I56" i="2"/>
  <c r="H56" i="2"/>
  <c r="G56" i="2"/>
  <c r="F56" i="2"/>
  <c r="E56" i="2"/>
  <c r="D56" i="2"/>
  <c r="C56" i="2"/>
  <c r="B56" i="2"/>
  <c r="A56" i="2"/>
  <c r="O55" i="2"/>
  <c r="N55" i="2"/>
  <c r="M55" i="2"/>
  <c r="L55" i="2"/>
  <c r="K55" i="2"/>
  <c r="J55" i="2"/>
  <c r="I55" i="2"/>
  <c r="H55" i="2"/>
  <c r="G55" i="2"/>
  <c r="F55" i="2"/>
  <c r="E55" i="2"/>
  <c r="D55" i="2"/>
  <c r="C55" i="2"/>
  <c r="B55" i="2"/>
  <c r="A55" i="2"/>
  <c r="O54" i="2"/>
  <c r="N54" i="2"/>
  <c r="M54" i="2"/>
  <c r="L54" i="2"/>
  <c r="K54" i="2"/>
  <c r="J54" i="2"/>
  <c r="I54" i="2"/>
  <c r="H54" i="2"/>
  <c r="G54" i="2"/>
  <c r="F54" i="2"/>
  <c r="E54" i="2"/>
  <c r="D54" i="2"/>
  <c r="C54" i="2"/>
  <c r="B54" i="2"/>
  <c r="A54" i="2"/>
  <c r="O53" i="2"/>
  <c r="N53" i="2"/>
  <c r="M53" i="2"/>
  <c r="L53" i="2"/>
  <c r="K53" i="2"/>
  <c r="J53" i="2"/>
  <c r="I53" i="2"/>
  <c r="H53" i="2"/>
  <c r="G53" i="2"/>
  <c r="F53" i="2"/>
  <c r="E53" i="2"/>
  <c r="D53" i="2"/>
  <c r="C53" i="2"/>
  <c r="B53" i="2"/>
  <c r="A53" i="2"/>
  <c r="O52" i="2"/>
  <c r="N52" i="2"/>
  <c r="M52" i="2"/>
  <c r="L52" i="2"/>
  <c r="K52" i="2"/>
  <c r="J52" i="2"/>
  <c r="I52" i="2"/>
  <c r="H52" i="2"/>
  <c r="G52" i="2"/>
  <c r="F52" i="2"/>
  <c r="E52" i="2"/>
  <c r="D52" i="2"/>
  <c r="C52" i="2"/>
  <c r="B52" i="2"/>
  <c r="A52" i="2"/>
  <c r="O51" i="2"/>
  <c r="N51" i="2"/>
  <c r="M51" i="2"/>
  <c r="L51" i="2"/>
  <c r="K51" i="2"/>
  <c r="J51" i="2"/>
  <c r="I51" i="2"/>
  <c r="H51" i="2"/>
  <c r="G51" i="2"/>
  <c r="F51" i="2"/>
  <c r="E51" i="2"/>
  <c r="D51" i="2"/>
  <c r="C51" i="2"/>
  <c r="B51" i="2"/>
  <c r="A51" i="2"/>
  <c r="O50" i="2"/>
  <c r="N50" i="2"/>
  <c r="M50" i="2"/>
  <c r="L50" i="2"/>
  <c r="K50" i="2"/>
  <c r="J50" i="2"/>
  <c r="I50" i="2"/>
  <c r="H50" i="2"/>
  <c r="G50" i="2"/>
  <c r="F50" i="2"/>
  <c r="E50" i="2"/>
  <c r="D50" i="2"/>
  <c r="C50" i="2"/>
  <c r="B50" i="2"/>
  <c r="A50" i="2"/>
  <c r="O49" i="2"/>
  <c r="N49" i="2"/>
  <c r="M49" i="2"/>
  <c r="L49" i="2"/>
  <c r="K49" i="2"/>
  <c r="J49" i="2"/>
  <c r="I49" i="2"/>
  <c r="H49" i="2"/>
  <c r="G49" i="2"/>
  <c r="F49" i="2"/>
  <c r="E49" i="2"/>
  <c r="D49" i="2"/>
  <c r="C49" i="2"/>
  <c r="B49" i="2"/>
  <c r="A49" i="2"/>
  <c r="O48" i="2"/>
  <c r="N48" i="2"/>
  <c r="M48" i="2"/>
  <c r="L48" i="2"/>
  <c r="K48" i="2"/>
  <c r="J48" i="2"/>
  <c r="I48" i="2"/>
  <c r="H48" i="2"/>
  <c r="G48" i="2"/>
  <c r="F48" i="2"/>
  <c r="E48" i="2"/>
  <c r="D48" i="2"/>
  <c r="C48" i="2"/>
  <c r="B48" i="2"/>
  <c r="A48" i="2"/>
  <c r="O47" i="2"/>
  <c r="N47" i="2"/>
  <c r="M47" i="2"/>
  <c r="L47" i="2"/>
  <c r="K47" i="2"/>
  <c r="J47" i="2"/>
  <c r="I47" i="2"/>
  <c r="H47" i="2"/>
  <c r="G47" i="2"/>
  <c r="F47" i="2"/>
  <c r="E47" i="2"/>
  <c r="D47" i="2"/>
  <c r="C47" i="2"/>
  <c r="B47" i="2"/>
  <c r="A47" i="2"/>
  <c r="O46" i="2"/>
  <c r="N46" i="2"/>
  <c r="M46" i="2"/>
  <c r="L46" i="2"/>
  <c r="K46" i="2"/>
  <c r="J46" i="2"/>
  <c r="I46" i="2"/>
  <c r="H46" i="2"/>
  <c r="G46" i="2"/>
  <c r="F46" i="2"/>
  <c r="E46" i="2"/>
  <c r="D46" i="2"/>
  <c r="C46" i="2"/>
  <c r="B46" i="2"/>
  <c r="A46" i="2"/>
  <c r="O45" i="2"/>
  <c r="N45" i="2"/>
  <c r="M45" i="2"/>
  <c r="L45" i="2"/>
  <c r="K45" i="2"/>
  <c r="J45" i="2"/>
  <c r="I45" i="2"/>
  <c r="H45" i="2"/>
  <c r="G45" i="2"/>
  <c r="F45" i="2"/>
  <c r="E45" i="2"/>
  <c r="D45" i="2"/>
  <c r="C45" i="2"/>
  <c r="B45" i="2"/>
  <c r="A45" i="2"/>
  <c r="O44" i="2"/>
  <c r="N44" i="2"/>
  <c r="M44" i="2"/>
  <c r="L44" i="2"/>
  <c r="K44" i="2"/>
  <c r="J44" i="2"/>
  <c r="I44" i="2"/>
  <c r="H44" i="2"/>
  <c r="G44" i="2"/>
  <c r="F44" i="2"/>
  <c r="E44" i="2"/>
  <c r="D44" i="2"/>
  <c r="C44" i="2"/>
  <c r="B44" i="2"/>
  <c r="A44" i="2"/>
  <c r="O43" i="2"/>
  <c r="N43" i="2"/>
  <c r="M43" i="2"/>
  <c r="L43" i="2"/>
  <c r="K43" i="2"/>
  <c r="J43" i="2"/>
  <c r="I43" i="2"/>
  <c r="H43" i="2"/>
  <c r="G43" i="2"/>
  <c r="F43" i="2"/>
  <c r="E43" i="2"/>
  <c r="D43" i="2"/>
  <c r="C43" i="2"/>
  <c r="B43" i="2"/>
  <c r="A43" i="2"/>
  <c r="O42" i="2"/>
  <c r="N42" i="2"/>
  <c r="M42" i="2"/>
  <c r="L42" i="2"/>
  <c r="K42" i="2"/>
  <c r="J42" i="2"/>
  <c r="I42" i="2"/>
  <c r="H42" i="2"/>
  <c r="G42" i="2"/>
  <c r="F42" i="2"/>
  <c r="E42" i="2"/>
  <c r="D42" i="2"/>
  <c r="C42" i="2"/>
  <c r="B42" i="2"/>
  <c r="A42" i="2"/>
  <c r="O41" i="2"/>
  <c r="N41" i="2"/>
  <c r="M41" i="2"/>
  <c r="L41" i="2"/>
  <c r="K41" i="2"/>
  <c r="J41" i="2"/>
  <c r="I41" i="2"/>
  <c r="H41" i="2"/>
  <c r="G41" i="2"/>
  <c r="F41" i="2"/>
  <c r="E41" i="2"/>
  <c r="D41" i="2"/>
  <c r="C41" i="2"/>
  <c r="B41" i="2"/>
  <c r="A41" i="2"/>
  <c r="O40" i="2"/>
  <c r="N40" i="2"/>
  <c r="M40" i="2"/>
  <c r="L40" i="2"/>
  <c r="K40" i="2"/>
  <c r="J40" i="2"/>
  <c r="I40" i="2"/>
  <c r="H40" i="2"/>
  <c r="G40" i="2"/>
  <c r="F40" i="2"/>
  <c r="E40" i="2"/>
  <c r="D40" i="2"/>
  <c r="C40" i="2"/>
  <c r="B40" i="2"/>
  <c r="A40" i="2"/>
  <c r="O39" i="2"/>
  <c r="N39" i="2"/>
  <c r="M39" i="2"/>
  <c r="L39" i="2"/>
  <c r="K39" i="2"/>
  <c r="J39" i="2"/>
  <c r="I39" i="2"/>
  <c r="H39" i="2"/>
  <c r="G39" i="2"/>
  <c r="F39" i="2"/>
  <c r="E39" i="2"/>
  <c r="D39" i="2"/>
  <c r="C39" i="2"/>
  <c r="B39" i="2"/>
  <c r="A39" i="2"/>
  <c r="O38" i="2"/>
  <c r="N38" i="2"/>
  <c r="M38" i="2"/>
  <c r="L38" i="2"/>
  <c r="K38" i="2"/>
  <c r="J38" i="2"/>
  <c r="I38" i="2"/>
  <c r="H38" i="2"/>
  <c r="G38" i="2"/>
  <c r="F38" i="2"/>
  <c r="E38" i="2"/>
  <c r="D38" i="2"/>
  <c r="C38" i="2"/>
  <c r="B38" i="2"/>
  <c r="A38" i="2"/>
  <c r="O37" i="2"/>
  <c r="N37" i="2"/>
  <c r="M37" i="2"/>
  <c r="L37" i="2"/>
  <c r="K37" i="2"/>
  <c r="J37" i="2"/>
  <c r="I37" i="2"/>
  <c r="H37" i="2"/>
  <c r="G37" i="2"/>
  <c r="F37" i="2"/>
  <c r="E37" i="2"/>
  <c r="D37" i="2"/>
  <c r="C37" i="2"/>
  <c r="B37" i="2"/>
  <c r="A37" i="2"/>
  <c r="O36" i="2"/>
  <c r="N36" i="2"/>
  <c r="M36" i="2"/>
  <c r="L36" i="2"/>
  <c r="K36" i="2"/>
  <c r="J36" i="2"/>
  <c r="I36" i="2"/>
  <c r="H36" i="2"/>
  <c r="G36" i="2"/>
  <c r="F36" i="2"/>
  <c r="E36" i="2"/>
  <c r="D36" i="2"/>
  <c r="C36" i="2"/>
  <c r="B36" i="2"/>
  <c r="A36" i="2"/>
  <c r="O35" i="2"/>
  <c r="N35" i="2"/>
  <c r="M35" i="2"/>
  <c r="L35" i="2"/>
  <c r="K35" i="2"/>
  <c r="J35" i="2"/>
  <c r="I35" i="2"/>
  <c r="H35" i="2"/>
  <c r="G35" i="2"/>
  <c r="F35" i="2"/>
  <c r="E35" i="2"/>
  <c r="D35" i="2"/>
  <c r="C35" i="2"/>
  <c r="B35" i="2"/>
  <c r="A35" i="2"/>
  <c r="O34" i="2"/>
  <c r="N34" i="2"/>
  <c r="M34" i="2"/>
  <c r="L34" i="2"/>
  <c r="K34" i="2"/>
  <c r="J34" i="2"/>
  <c r="I34" i="2"/>
  <c r="H34" i="2"/>
  <c r="G34" i="2"/>
  <c r="F34" i="2"/>
  <c r="E34" i="2"/>
  <c r="D34" i="2"/>
  <c r="C34" i="2"/>
  <c r="B34" i="2"/>
  <c r="A34" i="2"/>
  <c r="O33" i="2"/>
  <c r="N33" i="2"/>
  <c r="M33" i="2"/>
  <c r="L33" i="2"/>
  <c r="K33" i="2"/>
  <c r="J33" i="2"/>
  <c r="I33" i="2"/>
  <c r="H33" i="2"/>
  <c r="G33" i="2"/>
  <c r="F33" i="2"/>
  <c r="E33" i="2"/>
  <c r="D33" i="2"/>
  <c r="C33" i="2"/>
  <c r="B33" i="2"/>
  <c r="A33" i="2"/>
  <c r="O32" i="2"/>
  <c r="N32" i="2"/>
  <c r="M32" i="2"/>
  <c r="L32" i="2"/>
  <c r="K32" i="2"/>
  <c r="J32" i="2"/>
  <c r="I32" i="2"/>
  <c r="H32" i="2"/>
  <c r="G32" i="2"/>
  <c r="F32" i="2"/>
  <c r="E32" i="2"/>
  <c r="D32" i="2"/>
  <c r="C32" i="2"/>
  <c r="B32" i="2"/>
  <c r="A32" i="2"/>
  <c r="O31" i="2"/>
  <c r="N31" i="2"/>
  <c r="M31" i="2"/>
  <c r="L31" i="2"/>
  <c r="K31" i="2"/>
  <c r="J31" i="2"/>
  <c r="I31" i="2"/>
  <c r="H31" i="2"/>
  <c r="G31" i="2"/>
  <c r="F31" i="2"/>
  <c r="E31" i="2"/>
  <c r="D31" i="2"/>
  <c r="C31" i="2"/>
  <c r="B31" i="2"/>
  <c r="A31" i="2"/>
  <c r="O30" i="2"/>
  <c r="N30" i="2"/>
  <c r="M30" i="2"/>
  <c r="L30" i="2"/>
  <c r="K30" i="2"/>
  <c r="J30" i="2"/>
  <c r="I30" i="2"/>
  <c r="H30" i="2"/>
  <c r="G30" i="2"/>
  <c r="F30" i="2"/>
  <c r="E30" i="2"/>
  <c r="D30" i="2"/>
  <c r="C30" i="2"/>
  <c r="B30" i="2"/>
  <c r="A30" i="2"/>
  <c r="O29" i="2"/>
  <c r="N29" i="2"/>
  <c r="M29" i="2"/>
  <c r="L29" i="2"/>
  <c r="K29" i="2"/>
  <c r="J29" i="2"/>
  <c r="I29" i="2"/>
  <c r="H29" i="2"/>
  <c r="G29" i="2"/>
  <c r="F29" i="2"/>
  <c r="E29" i="2"/>
  <c r="D29" i="2"/>
  <c r="C29" i="2"/>
  <c r="B29" i="2"/>
  <c r="A29" i="2"/>
  <c r="O28" i="2"/>
  <c r="N28" i="2"/>
  <c r="M28" i="2"/>
  <c r="L28" i="2"/>
  <c r="K28" i="2"/>
  <c r="J28" i="2"/>
  <c r="I28" i="2"/>
  <c r="H28" i="2"/>
  <c r="G28" i="2"/>
  <c r="F28" i="2"/>
  <c r="E28" i="2"/>
  <c r="D28" i="2"/>
  <c r="C28" i="2"/>
  <c r="B28" i="2"/>
  <c r="A28" i="2"/>
  <c r="O27" i="2"/>
  <c r="N27" i="2"/>
  <c r="M27" i="2"/>
  <c r="L27" i="2"/>
  <c r="K27" i="2"/>
  <c r="J27" i="2"/>
  <c r="I27" i="2"/>
  <c r="H27" i="2"/>
  <c r="G27" i="2"/>
  <c r="F27" i="2"/>
  <c r="E27" i="2"/>
  <c r="D27" i="2"/>
  <c r="C27" i="2"/>
  <c r="B27" i="2"/>
  <c r="A27" i="2"/>
  <c r="O26" i="2"/>
  <c r="N26" i="2"/>
  <c r="M26" i="2"/>
  <c r="L26" i="2"/>
  <c r="K26" i="2"/>
  <c r="J26" i="2"/>
  <c r="I26" i="2"/>
  <c r="H26" i="2"/>
  <c r="G26" i="2"/>
  <c r="F26" i="2"/>
  <c r="E26" i="2"/>
  <c r="D26" i="2"/>
  <c r="C26" i="2"/>
  <c r="B26" i="2"/>
  <c r="A26" i="2"/>
  <c r="O25" i="2"/>
  <c r="N25" i="2"/>
  <c r="M25" i="2"/>
  <c r="L25" i="2"/>
  <c r="K25" i="2"/>
  <c r="J25" i="2"/>
  <c r="I25" i="2"/>
  <c r="H25" i="2"/>
  <c r="G25" i="2"/>
  <c r="F25" i="2"/>
  <c r="E25" i="2"/>
  <c r="D25" i="2"/>
  <c r="C25" i="2"/>
  <c r="B25" i="2"/>
  <c r="A25" i="2"/>
  <c r="O24" i="2"/>
  <c r="N24" i="2"/>
  <c r="M24" i="2"/>
  <c r="L24" i="2"/>
  <c r="K24" i="2"/>
  <c r="J24" i="2"/>
  <c r="I24" i="2"/>
  <c r="H24" i="2"/>
  <c r="G24" i="2"/>
  <c r="F24" i="2"/>
  <c r="E24" i="2"/>
  <c r="D24" i="2"/>
  <c r="C24" i="2"/>
  <c r="B24" i="2"/>
  <c r="A24" i="2"/>
  <c r="O23" i="2"/>
  <c r="N23" i="2"/>
  <c r="M23" i="2"/>
  <c r="L23" i="2"/>
  <c r="K23" i="2"/>
  <c r="J23" i="2"/>
  <c r="I23" i="2"/>
  <c r="H23" i="2"/>
  <c r="G23" i="2"/>
  <c r="F23" i="2"/>
  <c r="E23" i="2"/>
  <c r="D23" i="2"/>
  <c r="C23" i="2"/>
  <c r="B23" i="2"/>
  <c r="A23" i="2"/>
  <c r="O22" i="2"/>
  <c r="N22" i="2"/>
  <c r="M22" i="2"/>
  <c r="L22" i="2"/>
  <c r="K22" i="2"/>
  <c r="J22" i="2"/>
  <c r="I22" i="2"/>
  <c r="H22" i="2"/>
  <c r="G22" i="2"/>
  <c r="F22" i="2"/>
  <c r="E22" i="2"/>
  <c r="D22" i="2"/>
  <c r="C22" i="2"/>
  <c r="B22" i="2"/>
  <c r="A22" i="2"/>
  <c r="O21" i="2"/>
  <c r="N21" i="2"/>
  <c r="M21" i="2"/>
  <c r="L21" i="2"/>
  <c r="K21" i="2"/>
  <c r="J21" i="2"/>
  <c r="I21" i="2"/>
  <c r="H21" i="2"/>
  <c r="G21" i="2"/>
  <c r="F21" i="2"/>
  <c r="E21" i="2"/>
  <c r="D21" i="2"/>
  <c r="C21" i="2"/>
  <c r="B21" i="2"/>
  <c r="A21" i="2"/>
  <c r="O20" i="2"/>
  <c r="N20" i="2"/>
  <c r="M20" i="2"/>
  <c r="L20" i="2"/>
  <c r="K20" i="2"/>
  <c r="J20" i="2"/>
  <c r="I20" i="2"/>
  <c r="H20" i="2"/>
  <c r="G20" i="2"/>
  <c r="F20" i="2"/>
  <c r="E20" i="2"/>
  <c r="D20" i="2"/>
  <c r="C20" i="2"/>
  <c r="B20" i="2"/>
  <c r="A20" i="2"/>
  <c r="O19" i="2"/>
  <c r="N19" i="2"/>
  <c r="M19" i="2"/>
  <c r="L19" i="2"/>
  <c r="K19" i="2"/>
  <c r="J19" i="2"/>
  <c r="I19" i="2"/>
  <c r="H19" i="2"/>
  <c r="G19" i="2"/>
  <c r="F19" i="2"/>
  <c r="E19" i="2"/>
  <c r="D19" i="2"/>
  <c r="C19" i="2"/>
  <c r="B19" i="2"/>
  <c r="A19" i="2"/>
  <c r="O18" i="2"/>
  <c r="N18" i="2"/>
  <c r="M18" i="2"/>
  <c r="L18" i="2"/>
  <c r="K18" i="2"/>
  <c r="J18" i="2"/>
  <c r="I18" i="2"/>
  <c r="H18" i="2"/>
  <c r="G18" i="2"/>
  <c r="F18" i="2"/>
  <c r="E18" i="2"/>
  <c r="D18" i="2"/>
  <c r="C18" i="2"/>
  <c r="B18" i="2"/>
  <c r="A18" i="2"/>
  <c r="O17" i="2"/>
  <c r="N17" i="2"/>
  <c r="M17" i="2"/>
  <c r="L17" i="2"/>
  <c r="K17" i="2"/>
  <c r="J17" i="2"/>
  <c r="I17" i="2"/>
  <c r="H17" i="2"/>
  <c r="G17" i="2"/>
  <c r="F17" i="2"/>
  <c r="E17" i="2"/>
  <c r="D17" i="2"/>
  <c r="C17" i="2"/>
  <c r="B17" i="2"/>
  <c r="A17" i="2"/>
  <c r="O16" i="2"/>
  <c r="N16" i="2"/>
  <c r="M16" i="2"/>
  <c r="L16" i="2"/>
  <c r="K16" i="2"/>
  <c r="J16" i="2"/>
  <c r="I16" i="2"/>
  <c r="H16" i="2"/>
  <c r="G16" i="2"/>
  <c r="F16" i="2"/>
  <c r="E16" i="2"/>
  <c r="D16" i="2"/>
  <c r="C16" i="2"/>
  <c r="B16" i="2"/>
  <c r="A16" i="2"/>
  <c r="O15" i="2"/>
  <c r="N15" i="2"/>
  <c r="M15" i="2"/>
  <c r="L15" i="2"/>
  <c r="K15" i="2"/>
  <c r="J15" i="2"/>
  <c r="I15" i="2"/>
  <c r="H15" i="2"/>
  <c r="G15" i="2"/>
  <c r="F15" i="2"/>
  <c r="E15" i="2"/>
  <c r="D15" i="2"/>
  <c r="C15" i="2"/>
  <c r="B15" i="2"/>
  <c r="A15" i="2"/>
  <c r="O14" i="2"/>
  <c r="N14" i="2"/>
  <c r="M14" i="2"/>
  <c r="L14" i="2"/>
  <c r="K14" i="2"/>
  <c r="J14" i="2"/>
  <c r="I14" i="2"/>
  <c r="H14" i="2"/>
  <c r="G14" i="2"/>
  <c r="F14" i="2"/>
  <c r="E14" i="2"/>
  <c r="D14" i="2"/>
  <c r="C14" i="2"/>
  <c r="B14" i="2"/>
  <c r="A14" i="2"/>
  <c r="O13" i="2"/>
  <c r="N13" i="2"/>
  <c r="M13" i="2"/>
  <c r="L13" i="2"/>
  <c r="K13" i="2"/>
  <c r="J13" i="2"/>
  <c r="I13" i="2"/>
  <c r="H13" i="2"/>
  <c r="G13" i="2"/>
  <c r="F13" i="2"/>
  <c r="E13" i="2"/>
  <c r="D13" i="2"/>
  <c r="C13" i="2"/>
  <c r="B13" i="2"/>
  <c r="A13" i="2"/>
  <c r="O12" i="2"/>
  <c r="N12" i="2"/>
  <c r="M12" i="2"/>
  <c r="L12" i="2"/>
  <c r="K12" i="2"/>
  <c r="J12" i="2"/>
  <c r="I12" i="2"/>
  <c r="H12" i="2"/>
  <c r="G12" i="2"/>
  <c r="F12" i="2"/>
  <c r="E12" i="2"/>
  <c r="D12" i="2"/>
  <c r="C12" i="2"/>
  <c r="B12" i="2"/>
  <c r="A12" i="2"/>
  <c r="O11" i="2"/>
  <c r="N11" i="2"/>
  <c r="M11" i="2"/>
  <c r="L11" i="2"/>
  <c r="K11" i="2"/>
  <c r="J11" i="2"/>
  <c r="I11" i="2"/>
  <c r="H11" i="2"/>
  <c r="G11" i="2"/>
  <c r="F11" i="2"/>
  <c r="E11" i="2"/>
  <c r="D11" i="2"/>
  <c r="C11" i="2"/>
  <c r="B11" i="2"/>
  <c r="A11" i="2"/>
  <c r="O10" i="2"/>
  <c r="N10" i="2"/>
  <c r="M10" i="2"/>
  <c r="L10" i="2"/>
  <c r="K10" i="2"/>
  <c r="J10" i="2"/>
  <c r="I10" i="2"/>
  <c r="H10" i="2"/>
  <c r="G10" i="2"/>
  <c r="F10" i="2"/>
  <c r="E10" i="2"/>
  <c r="D10" i="2"/>
  <c r="C10" i="2"/>
  <c r="B10" i="2"/>
  <c r="A10" i="2"/>
  <c r="O9" i="2"/>
  <c r="N9" i="2"/>
  <c r="M9" i="2"/>
  <c r="L9" i="2"/>
  <c r="K9" i="2"/>
  <c r="J9" i="2"/>
  <c r="I9" i="2"/>
  <c r="H9" i="2"/>
  <c r="G9" i="2"/>
  <c r="F9" i="2"/>
  <c r="E9" i="2"/>
  <c r="D9" i="2"/>
  <c r="C9" i="2"/>
  <c r="B9" i="2"/>
  <c r="A9" i="2"/>
  <c r="O8" i="2"/>
  <c r="N8" i="2"/>
  <c r="M8" i="2"/>
  <c r="L8" i="2"/>
  <c r="K8" i="2"/>
  <c r="J8" i="2"/>
  <c r="I8" i="2"/>
  <c r="H8" i="2"/>
  <c r="G8" i="2"/>
  <c r="F8" i="2"/>
  <c r="E8" i="2"/>
  <c r="D8" i="2"/>
  <c r="C8" i="2"/>
  <c r="B8" i="2"/>
  <c r="A8" i="2"/>
  <c r="O7" i="2"/>
  <c r="N7" i="2"/>
  <c r="M7" i="2"/>
  <c r="L7" i="2"/>
  <c r="K7" i="2"/>
  <c r="J7" i="2"/>
  <c r="I7" i="2"/>
  <c r="H7" i="2"/>
  <c r="G7" i="2"/>
  <c r="F7" i="2"/>
  <c r="E7" i="2"/>
  <c r="D7" i="2"/>
  <c r="C7" i="2"/>
  <c r="B7" i="2"/>
  <c r="A7" i="2"/>
  <c r="O6" i="2"/>
  <c r="N6" i="2"/>
  <c r="M6" i="2"/>
  <c r="L6" i="2"/>
  <c r="K6" i="2"/>
  <c r="J6" i="2"/>
  <c r="I6" i="2"/>
  <c r="H6" i="2"/>
  <c r="G6" i="2"/>
  <c r="F6" i="2"/>
  <c r="E6" i="2"/>
  <c r="D6" i="2"/>
  <c r="C6" i="2"/>
  <c r="B6" i="2"/>
  <c r="A6" i="2"/>
  <c r="O5" i="2"/>
  <c r="N5" i="2"/>
  <c r="M5" i="2"/>
  <c r="L5" i="2"/>
  <c r="K5" i="2"/>
  <c r="J5" i="2"/>
  <c r="I5" i="2"/>
  <c r="H5" i="2"/>
  <c r="G5" i="2"/>
  <c r="F5" i="2"/>
  <c r="E5" i="2"/>
  <c r="D5" i="2"/>
  <c r="C5" i="2"/>
  <c r="B5" i="2"/>
  <c r="A5" i="2"/>
  <c r="O4" i="2"/>
  <c r="N4" i="2"/>
  <c r="M4" i="2"/>
  <c r="L4" i="2"/>
  <c r="K4" i="2"/>
  <c r="J4" i="2"/>
  <c r="I4" i="2"/>
  <c r="H4" i="2"/>
  <c r="G4" i="2"/>
  <c r="F4" i="2"/>
  <c r="E4" i="2"/>
  <c r="D4" i="2"/>
  <c r="C4" i="2"/>
  <c r="B4" i="2"/>
  <c r="A4" i="2"/>
  <c r="O3" i="2"/>
  <c r="N3" i="2"/>
  <c r="M3" i="2"/>
  <c r="L3" i="2"/>
  <c r="K3" i="2"/>
  <c r="J3" i="2"/>
  <c r="I3" i="2"/>
  <c r="H3" i="2"/>
  <c r="G3" i="2"/>
  <c r="F3" i="2"/>
  <c r="E3" i="2"/>
  <c r="D3" i="2"/>
  <c r="C3" i="2"/>
  <c r="B3" i="2"/>
  <c r="O2" i="2"/>
  <c r="N2" i="2"/>
  <c r="B2" i="2"/>
  <c r="B1" i="2"/>
  <c r="I32" i="74"/>
  <c r="K32" i="74" s="1"/>
  <c r="L32" i="74" s="1"/>
  <c r="I31" i="74"/>
  <c r="K31" i="74" s="1"/>
  <c r="L31" i="74" s="1"/>
  <c r="I28" i="74"/>
  <c r="K28" i="74" s="1"/>
  <c r="L28" i="74" s="1"/>
  <c r="D26" i="74"/>
  <c r="I26" i="74" s="1"/>
  <c r="K26" i="74" s="1"/>
  <c r="L26" i="74" s="1"/>
  <c r="A25" i="74"/>
  <c r="D22" i="74"/>
  <c r="I22" i="74" s="1"/>
  <c r="K22" i="74" s="1"/>
  <c r="L22" i="74" s="1"/>
  <c r="D21" i="74"/>
  <c r="I21" i="74" s="1"/>
  <c r="K21" i="74" s="1"/>
  <c r="L21" i="74" s="1"/>
  <c r="D20" i="74"/>
  <c r="I20" i="74" s="1"/>
  <c r="K20" i="74" s="1"/>
  <c r="L20" i="74" s="1"/>
  <c r="D19" i="74"/>
  <c r="I19" i="74" s="1"/>
  <c r="K19" i="74" s="1"/>
  <c r="L19" i="74" s="1"/>
  <c r="D18" i="74"/>
  <c r="I18" i="74" s="1"/>
  <c r="K18" i="74" s="1"/>
  <c r="L18" i="74" s="1"/>
  <c r="I15" i="74"/>
  <c r="K15" i="74" s="1"/>
  <c r="L15" i="74" s="1"/>
  <c r="I14" i="74"/>
  <c r="K14" i="74" s="1"/>
  <c r="L14" i="74" s="1"/>
  <c r="I13" i="74"/>
  <c r="K13" i="74" s="1"/>
  <c r="I12" i="74"/>
  <c r="K12" i="74" s="1"/>
  <c r="L12" i="74" s="1"/>
  <c r="I11" i="74"/>
  <c r="K11" i="74" s="1"/>
  <c r="L11" i="74" s="1"/>
  <c r="A11" i="74"/>
  <c r="A7" i="74" s="1"/>
  <c r="D7" i="74"/>
  <c r="H7" i="74" s="1"/>
  <c r="D6" i="74"/>
  <c r="E16" i="31"/>
  <c r="D16" i="31"/>
  <c r="C16" i="31"/>
  <c r="B16" i="31"/>
  <c r="A16" i="31"/>
  <c r="H15" i="31"/>
  <c r="E15" i="31"/>
  <c r="D15" i="31"/>
  <c r="C15" i="31"/>
  <c r="B15" i="31"/>
  <c r="A15" i="31"/>
  <c r="H14" i="31"/>
  <c r="E14" i="31"/>
  <c r="D14" i="31"/>
  <c r="C14" i="31"/>
  <c r="B14" i="31"/>
  <c r="A14" i="31"/>
  <c r="H13" i="31"/>
  <c r="E13" i="31"/>
  <c r="D13" i="31"/>
  <c r="C13" i="31"/>
  <c r="B13" i="31"/>
  <c r="A13" i="31"/>
  <c r="H12" i="31"/>
  <c r="E12" i="31"/>
  <c r="D12" i="31"/>
  <c r="C12" i="31"/>
  <c r="B12" i="31"/>
  <c r="A12" i="31"/>
  <c r="F11" i="31"/>
  <c r="B11" i="31"/>
  <c r="A11" i="31"/>
  <c r="B8" i="31"/>
  <c r="A8" i="31"/>
  <c r="H7" i="31"/>
  <c r="D7" i="31"/>
  <c r="C7" i="31"/>
  <c r="B7" i="31"/>
  <c r="A7" i="31"/>
  <c r="G6" i="31"/>
  <c r="F6" i="31"/>
  <c r="B6" i="31"/>
  <c r="A6" i="31"/>
  <c r="G5" i="31"/>
  <c r="F5" i="31"/>
  <c r="E5" i="31"/>
  <c r="C5" i="31"/>
  <c r="B5" i="31"/>
  <c r="A5" i="31"/>
  <c r="F1" i="31"/>
  <c r="C1" i="31"/>
  <c r="D30" i="58"/>
  <c r="C30" i="58"/>
  <c r="B30" i="58"/>
  <c r="A30" i="58"/>
  <c r="F29" i="58"/>
  <c r="D29" i="58"/>
  <c r="C29" i="58"/>
  <c r="B29" i="58"/>
  <c r="A29" i="58"/>
  <c r="F28" i="58"/>
  <c r="D28" i="58"/>
  <c r="C28" i="58"/>
  <c r="B28" i="58"/>
  <c r="A28" i="58"/>
  <c r="F27" i="58"/>
  <c r="D27" i="58"/>
  <c r="C27" i="58"/>
  <c r="B27" i="58"/>
  <c r="A27" i="58"/>
  <c r="F26" i="58"/>
  <c r="D26" i="58"/>
  <c r="C26" i="58"/>
  <c r="B26" i="58"/>
  <c r="A26" i="58"/>
  <c r="F25" i="58"/>
  <c r="D25" i="58"/>
  <c r="C25" i="58"/>
  <c r="B25" i="58"/>
  <c r="A25" i="58"/>
  <c r="E24" i="58"/>
  <c r="B24" i="58"/>
  <c r="A24" i="58"/>
  <c r="E23" i="58"/>
  <c r="F19" i="58"/>
  <c r="D19" i="58"/>
  <c r="C19" i="58"/>
  <c r="F18" i="58"/>
  <c r="D18" i="58"/>
  <c r="C18" i="58"/>
  <c r="F17" i="58"/>
  <c r="D17" i="58"/>
  <c r="C17" i="58"/>
  <c r="B17" i="58"/>
  <c r="E16" i="58"/>
  <c r="B16" i="58"/>
  <c r="A16" i="58"/>
  <c r="F12" i="58"/>
  <c r="D12" i="58"/>
  <c r="C12" i="58"/>
  <c r="F11" i="58"/>
  <c r="D11" i="58"/>
  <c r="C11" i="58"/>
  <c r="F10" i="58"/>
  <c r="D10" i="58"/>
  <c r="C10" i="58"/>
  <c r="F9" i="58"/>
  <c r="D9" i="58"/>
  <c r="C9" i="58"/>
  <c r="F8" i="58"/>
  <c r="D8" i="58"/>
  <c r="C8" i="58"/>
  <c r="F7" i="58"/>
  <c r="D7" i="58"/>
  <c r="C7" i="58"/>
  <c r="B7" i="58"/>
  <c r="E6" i="58"/>
  <c r="B6" i="58"/>
  <c r="A6" i="58"/>
  <c r="D1" i="58"/>
  <c r="E2" i="64"/>
  <c r="C2" i="64"/>
  <c r="E41" i="43"/>
  <c r="D41" i="43"/>
  <c r="C41" i="43"/>
  <c r="B41" i="43"/>
  <c r="A41" i="43"/>
  <c r="I40" i="43"/>
  <c r="E40" i="43"/>
  <c r="D40" i="43"/>
  <c r="C40" i="43"/>
  <c r="B40" i="43"/>
  <c r="A40" i="43"/>
  <c r="I39" i="43"/>
  <c r="D39" i="43"/>
  <c r="C39" i="43"/>
  <c r="B39" i="43"/>
  <c r="A39" i="43"/>
  <c r="G38" i="43"/>
  <c r="E38" i="43"/>
  <c r="D38" i="43"/>
  <c r="C38" i="43"/>
  <c r="B38" i="43"/>
  <c r="A38" i="43"/>
  <c r="F36" i="43"/>
  <c r="E36" i="43"/>
  <c r="D36" i="43"/>
  <c r="C36" i="43"/>
  <c r="B36" i="43"/>
  <c r="A36" i="43"/>
  <c r="G35" i="43"/>
  <c r="F35" i="43"/>
  <c r="D35" i="43"/>
  <c r="C35" i="43"/>
  <c r="B35" i="43"/>
  <c r="A35" i="43"/>
  <c r="F34" i="43"/>
  <c r="E34" i="43"/>
  <c r="D34" i="43"/>
  <c r="C34" i="43"/>
  <c r="B34" i="43"/>
  <c r="A34" i="43"/>
  <c r="F33" i="43"/>
  <c r="D33" i="43"/>
  <c r="C33" i="43"/>
  <c r="B33" i="43"/>
  <c r="A33" i="43"/>
  <c r="F32" i="43"/>
  <c r="E32" i="43"/>
  <c r="D32" i="43"/>
  <c r="C32" i="43"/>
  <c r="B32" i="43"/>
  <c r="A32" i="43"/>
  <c r="F31" i="43"/>
  <c r="D31" i="43"/>
  <c r="C31" i="43"/>
  <c r="B31" i="43"/>
  <c r="A31" i="43"/>
  <c r="F30" i="43"/>
  <c r="E30" i="43"/>
  <c r="D30" i="43"/>
  <c r="C30" i="43"/>
  <c r="B30" i="43"/>
  <c r="A30" i="43"/>
  <c r="F29" i="43"/>
  <c r="D29" i="43"/>
  <c r="C29" i="43"/>
  <c r="B29" i="43"/>
  <c r="A29" i="43"/>
  <c r="F28" i="43"/>
  <c r="E28" i="43"/>
  <c r="D28" i="43"/>
  <c r="C28" i="43"/>
  <c r="B28" i="43"/>
  <c r="A28" i="43"/>
  <c r="F27" i="43"/>
  <c r="D27" i="43"/>
  <c r="C27" i="43"/>
  <c r="B27" i="43"/>
  <c r="A27" i="43"/>
  <c r="F26" i="43"/>
  <c r="E26" i="43"/>
  <c r="D26" i="43"/>
  <c r="C26" i="43"/>
  <c r="B26" i="43"/>
  <c r="A26" i="43"/>
  <c r="H25" i="43"/>
  <c r="G25" i="43"/>
  <c r="E25" i="43"/>
  <c r="B25" i="43"/>
  <c r="A25" i="43"/>
  <c r="E23" i="43"/>
  <c r="D23" i="43"/>
  <c r="C23" i="43"/>
  <c r="B23" i="43"/>
  <c r="A23" i="43"/>
  <c r="I22" i="43"/>
  <c r="H22" i="43"/>
  <c r="G22" i="43"/>
  <c r="E22" i="43"/>
  <c r="D22" i="43"/>
  <c r="C22" i="43"/>
  <c r="B22" i="43"/>
  <c r="A22" i="43"/>
  <c r="I21" i="43"/>
  <c r="E21" i="43"/>
  <c r="D21" i="43"/>
  <c r="C21" i="43"/>
  <c r="B21" i="43"/>
  <c r="A21" i="43"/>
  <c r="I20" i="43"/>
  <c r="E20" i="43"/>
  <c r="D20" i="43"/>
  <c r="C20" i="43"/>
  <c r="B20" i="43"/>
  <c r="A20" i="43"/>
  <c r="G19" i="43"/>
  <c r="B19" i="43"/>
  <c r="A19" i="43"/>
  <c r="F17" i="43"/>
  <c r="E17" i="43"/>
  <c r="D17" i="43"/>
  <c r="C17" i="43"/>
  <c r="B17" i="43"/>
  <c r="A17" i="43"/>
  <c r="I16" i="43"/>
  <c r="H16" i="43"/>
  <c r="G16" i="43"/>
  <c r="F16" i="43"/>
  <c r="E16" i="43"/>
  <c r="D16" i="43"/>
  <c r="C16" i="43"/>
  <c r="B16" i="43"/>
  <c r="A16" i="43"/>
  <c r="I15" i="43"/>
  <c r="F15" i="43"/>
  <c r="E15" i="43"/>
  <c r="D15" i="43"/>
  <c r="C15" i="43"/>
  <c r="B15" i="43"/>
  <c r="A15" i="43"/>
  <c r="I14" i="43"/>
  <c r="F14" i="43"/>
  <c r="E14" i="43"/>
  <c r="D14" i="43"/>
  <c r="C14" i="43"/>
  <c r="B14" i="43"/>
  <c r="A14" i="43"/>
  <c r="G13" i="43"/>
  <c r="B13" i="43"/>
  <c r="A13" i="43"/>
  <c r="F11" i="43"/>
  <c r="E11" i="43"/>
  <c r="D11" i="43"/>
  <c r="C11" i="43"/>
  <c r="B11" i="43"/>
  <c r="A11" i="43"/>
  <c r="I10" i="43"/>
  <c r="F10" i="43"/>
  <c r="E10" i="43"/>
  <c r="D10" i="43"/>
  <c r="B10" i="43"/>
  <c r="A10" i="43"/>
  <c r="I9" i="43"/>
  <c r="F9" i="43"/>
  <c r="E9" i="43"/>
  <c r="D9" i="43"/>
  <c r="C9" i="43"/>
  <c r="B9" i="43"/>
  <c r="A9" i="43"/>
  <c r="I8" i="43"/>
  <c r="F8" i="43"/>
  <c r="E8" i="43"/>
  <c r="D8" i="43"/>
  <c r="C8" i="43"/>
  <c r="B8" i="43"/>
  <c r="A8" i="43"/>
  <c r="G7" i="43"/>
  <c r="B7" i="43"/>
  <c r="A7" i="43"/>
  <c r="D1" i="43"/>
  <c r="B1" i="43"/>
  <c r="B1" i="65" s="1"/>
  <c r="F55" i="45"/>
  <c r="E55" i="45"/>
  <c r="D55" i="45"/>
  <c r="C55" i="45"/>
  <c r="B55" i="45"/>
  <c r="A55" i="45"/>
  <c r="H54" i="45"/>
  <c r="F54" i="45"/>
  <c r="E54" i="45"/>
  <c r="D54" i="45"/>
  <c r="C54" i="45"/>
  <c r="B54" i="45"/>
  <c r="A54" i="45"/>
  <c r="H53" i="45"/>
  <c r="F53" i="45"/>
  <c r="E53" i="45"/>
  <c r="D53" i="45"/>
  <c r="C53" i="45"/>
  <c r="B53" i="45"/>
  <c r="A53" i="45"/>
  <c r="G52" i="45"/>
  <c r="B52" i="45"/>
  <c r="A52" i="45"/>
  <c r="F50" i="45"/>
  <c r="D50" i="45"/>
  <c r="C50" i="45"/>
  <c r="B50" i="45"/>
  <c r="A50" i="45"/>
  <c r="H49" i="45"/>
  <c r="F49" i="45"/>
  <c r="D49" i="45"/>
  <c r="C49" i="45"/>
  <c r="A49" i="45"/>
  <c r="H48" i="45"/>
  <c r="F48" i="45"/>
  <c r="D48" i="45"/>
  <c r="C48" i="45"/>
  <c r="B48" i="45"/>
  <c r="A48" i="45"/>
  <c r="H47" i="45"/>
  <c r="F47" i="45"/>
  <c r="D47" i="45"/>
  <c r="C47" i="45"/>
  <c r="B47" i="45"/>
  <c r="A47" i="45"/>
  <c r="H46" i="45"/>
  <c r="F46" i="45"/>
  <c r="D46" i="45"/>
  <c r="C46" i="45"/>
  <c r="B46" i="45"/>
  <c r="A46" i="45"/>
  <c r="G45" i="45"/>
  <c r="B45" i="45"/>
  <c r="A45" i="45"/>
  <c r="F43" i="45"/>
  <c r="E43" i="45"/>
  <c r="D43" i="45"/>
  <c r="C43" i="45"/>
  <c r="B43" i="45"/>
  <c r="A43" i="45"/>
  <c r="H42" i="45"/>
  <c r="F42" i="45"/>
  <c r="E42" i="45"/>
  <c r="D42" i="45"/>
  <c r="C42" i="45"/>
  <c r="B42" i="45"/>
  <c r="A42" i="45"/>
  <c r="H41" i="45"/>
  <c r="F41" i="45"/>
  <c r="E41" i="45"/>
  <c r="D41" i="45"/>
  <c r="C41" i="45"/>
  <c r="B41" i="45"/>
  <c r="A41" i="45"/>
  <c r="H40" i="45"/>
  <c r="F40" i="45"/>
  <c r="E40" i="45"/>
  <c r="D40" i="45"/>
  <c r="C40" i="45"/>
  <c r="B40" i="45"/>
  <c r="A40" i="45"/>
  <c r="H39" i="45"/>
  <c r="F39" i="45"/>
  <c r="E39" i="45"/>
  <c r="D39" i="45"/>
  <c r="C39" i="45"/>
  <c r="B39" i="45"/>
  <c r="A39" i="45"/>
  <c r="G38" i="45"/>
  <c r="E38" i="45"/>
  <c r="B38" i="45"/>
  <c r="A38" i="45"/>
  <c r="G37" i="45"/>
  <c r="H35" i="45"/>
  <c r="F35" i="45"/>
  <c r="E35" i="45"/>
  <c r="D35" i="45"/>
  <c r="C35" i="45"/>
  <c r="H34" i="45"/>
  <c r="F34" i="45"/>
  <c r="E34" i="45"/>
  <c r="D34" i="45"/>
  <c r="C34" i="45"/>
  <c r="H33" i="45"/>
  <c r="F33" i="45"/>
  <c r="E33" i="45"/>
  <c r="D33" i="45"/>
  <c r="C33" i="45"/>
  <c r="H32" i="45"/>
  <c r="F32" i="45"/>
  <c r="E32" i="45"/>
  <c r="D32" i="45"/>
  <c r="C32" i="45"/>
  <c r="B32" i="45"/>
  <c r="B31" i="45"/>
  <c r="F29" i="45"/>
  <c r="E29" i="45"/>
  <c r="D29" i="45"/>
  <c r="C29" i="45"/>
  <c r="B29" i="45"/>
  <c r="A29" i="45"/>
  <c r="H28" i="45"/>
  <c r="G28" i="45"/>
  <c r="F28" i="45"/>
  <c r="E28" i="45"/>
  <c r="D28" i="45"/>
  <c r="C28" i="45"/>
  <c r="B28" i="45"/>
  <c r="A28" i="45"/>
  <c r="H27" i="45"/>
  <c r="F27" i="45"/>
  <c r="E27" i="45"/>
  <c r="D27" i="45"/>
  <c r="C27" i="45"/>
  <c r="A27" i="45"/>
  <c r="H26" i="45"/>
  <c r="F26" i="45"/>
  <c r="E26" i="45"/>
  <c r="D26" i="45"/>
  <c r="C26" i="45"/>
  <c r="B26" i="45"/>
  <c r="A26" i="45"/>
  <c r="H25" i="45"/>
  <c r="F25" i="45"/>
  <c r="E25" i="45"/>
  <c r="D25" i="45"/>
  <c r="C25" i="45"/>
  <c r="B25" i="45"/>
  <c r="A25" i="45"/>
  <c r="G24" i="45"/>
  <c r="E24" i="45"/>
  <c r="B24" i="45"/>
  <c r="A24" i="45"/>
  <c r="F22" i="45"/>
  <c r="D22" i="45"/>
  <c r="C22" i="45"/>
  <c r="B22" i="45"/>
  <c r="A22" i="45"/>
  <c r="H21" i="45"/>
  <c r="G21" i="45"/>
  <c r="F21" i="45"/>
  <c r="D21" i="45"/>
  <c r="C21" i="45"/>
  <c r="B21" i="45"/>
  <c r="A21" i="45"/>
  <c r="H20" i="45"/>
  <c r="F20" i="45"/>
  <c r="D20" i="45"/>
  <c r="C20" i="45"/>
  <c r="B20" i="45"/>
  <c r="A20" i="45"/>
  <c r="H19" i="45"/>
  <c r="F19" i="45"/>
  <c r="D19" i="45"/>
  <c r="C19" i="45"/>
  <c r="B19" i="45"/>
  <c r="A19" i="45"/>
  <c r="H18" i="45"/>
  <c r="F18" i="45"/>
  <c r="D18" i="45"/>
  <c r="C18" i="45"/>
  <c r="B18" i="45"/>
  <c r="A18" i="45"/>
  <c r="H17" i="45"/>
  <c r="F17" i="45"/>
  <c r="D17" i="45"/>
  <c r="C17" i="45"/>
  <c r="B17" i="45"/>
  <c r="A17" i="45"/>
  <c r="G16" i="45"/>
  <c r="B16" i="45"/>
  <c r="A16" i="45"/>
  <c r="F13" i="45"/>
  <c r="E13" i="45"/>
  <c r="D13" i="45"/>
  <c r="C13" i="45"/>
  <c r="B13" i="45"/>
  <c r="A13" i="45"/>
  <c r="H12" i="45"/>
  <c r="F12" i="45"/>
  <c r="E12" i="45"/>
  <c r="D12" i="45"/>
  <c r="C12" i="45"/>
  <c r="B12" i="45"/>
  <c r="A12" i="45"/>
  <c r="H11" i="45"/>
  <c r="F11" i="45"/>
  <c r="E11" i="45"/>
  <c r="D11" i="45"/>
  <c r="C11" i="45"/>
  <c r="B11" i="45"/>
  <c r="A11" i="45"/>
  <c r="H10" i="45"/>
  <c r="F10" i="45"/>
  <c r="E10" i="45"/>
  <c r="D10" i="45"/>
  <c r="C10" i="45"/>
  <c r="B10" i="45"/>
  <c r="A10" i="45"/>
  <c r="H9" i="45"/>
  <c r="F9" i="45"/>
  <c r="E9" i="45"/>
  <c r="D9" i="45"/>
  <c r="C9" i="45"/>
  <c r="B9" i="45"/>
  <c r="A9" i="45"/>
  <c r="G8" i="45"/>
  <c r="E8" i="45"/>
  <c r="B8" i="45"/>
  <c r="A8" i="45"/>
  <c r="H5" i="45"/>
  <c r="G5" i="45"/>
  <c r="F5" i="45"/>
  <c r="E5" i="45"/>
  <c r="D5" i="45"/>
  <c r="C5" i="45"/>
  <c r="B5" i="45"/>
  <c r="A5" i="45"/>
  <c r="C1" i="45"/>
  <c r="J72" i="41"/>
  <c r="H72" i="41"/>
  <c r="G72" i="41"/>
  <c r="F72" i="41"/>
  <c r="E72" i="41"/>
  <c r="D72" i="41"/>
  <c r="C72" i="41"/>
  <c r="B72" i="41"/>
  <c r="M71" i="41"/>
  <c r="L71" i="41"/>
  <c r="K71" i="41"/>
  <c r="J71" i="41"/>
  <c r="I71" i="41"/>
  <c r="H71" i="41"/>
  <c r="G71" i="41"/>
  <c r="F71" i="41"/>
  <c r="E71" i="41"/>
  <c r="D71" i="41"/>
  <c r="C71" i="41"/>
  <c r="B71" i="41"/>
  <c r="M70" i="41"/>
  <c r="J70" i="41"/>
  <c r="G70" i="41"/>
  <c r="F70" i="41"/>
  <c r="E70" i="41"/>
  <c r="D70" i="41"/>
  <c r="C70" i="41"/>
  <c r="B70" i="41"/>
  <c r="M69" i="41"/>
  <c r="H69" i="41"/>
  <c r="G69" i="41"/>
  <c r="F69" i="41"/>
  <c r="E69" i="41"/>
  <c r="D69" i="41"/>
  <c r="C69" i="41"/>
  <c r="B69" i="41"/>
  <c r="M68" i="41"/>
  <c r="G68" i="41"/>
  <c r="F68" i="41"/>
  <c r="E68" i="41"/>
  <c r="D68" i="41"/>
  <c r="C68" i="41"/>
  <c r="B68" i="41"/>
  <c r="M67" i="41"/>
  <c r="H67" i="41"/>
  <c r="G67" i="41"/>
  <c r="F67" i="41"/>
  <c r="E67" i="41"/>
  <c r="D67" i="41"/>
  <c r="C67" i="41"/>
  <c r="B67" i="41"/>
  <c r="M66" i="41"/>
  <c r="G66" i="41"/>
  <c r="F66" i="41"/>
  <c r="E66" i="41"/>
  <c r="D66" i="41"/>
  <c r="C66" i="41"/>
  <c r="B66" i="41"/>
  <c r="M65" i="41"/>
  <c r="H65" i="41"/>
  <c r="G65" i="41"/>
  <c r="F65" i="41"/>
  <c r="E65" i="41"/>
  <c r="D65" i="41"/>
  <c r="C65" i="41"/>
  <c r="B65" i="41"/>
  <c r="L64" i="41"/>
  <c r="J64" i="41"/>
  <c r="C64" i="41"/>
  <c r="B64" i="41"/>
  <c r="J62" i="41"/>
  <c r="H62" i="41"/>
  <c r="G62" i="41"/>
  <c r="F62" i="41"/>
  <c r="E62" i="41"/>
  <c r="D62" i="41"/>
  <c r="C62" i="41"/>
  <c r="B62" i="41"/>
  <c r="M61" i="41"/>
  <c r="K61" i="41"/>
  <c r="J61" i="41"/>
  <c r="H61" i="41"/>
  <c r="G61" i="41"/>
  <c r="F61" i="41"/>
  <c r="E61" i="41"/>
  <c r="D61" i="41"/>
  <c r="C61" i="41"/>
  <c r="B61" i="41"/>
  <c r="M60" i="41"/>
  <c r="G60" i="41"/>
  <c r="F60" i="41"/>
  <c r="E60" i="41"/>
  <c r="D60" i="41"/>
  <c r="C60" i="41"/>
  <c r="B60" i="41"/>
  <c r="M59" i="41"/>
  <c r="H59" i="41"/>
  <c r="G59" i="41"/>
  <c r="F59" i="41"/>
  <c r="E59" i="41"/>
  <c r="D59" i="41"/>
  <c r="C59" i="41"/>
  <c r="B59" i="41"/>
  <c r="M58" i="41"/>
  <c r="G58" i="41"/>
  <c r="F58" i="41"/>
  <c r="E58" i="41"/>
  <c r="D58" i="41"/>
  <c r="C58" i="41"/>
  <c r="B58" i="41"/>
  <c r="M57" i="41"/>
  <c r="H57" i="41"/>
  <c r="F57" i="41"/>
  <c r="E57" i="41"/>
  <c r="D57" i="41"/>
  <c r="C57" i="41"/>
  <c r="B57" i="41"/>
  <c r="L56" i="41"/>
  <c r="C56" i="41"/>
  <c r="B56" i="41"/>
  <c r="J54" i="41"/>
  <c r="H54" i="41"/>
  <c r="G54" i="41"/>
  <c r="F54" i="41"/>
  <c r="E54" i="41"/>
  <c r="D54" i="41"/>
  <c r="C54" i="41"/>
  <c r="B54" i="41"/>
  <c r="M53" i="41"/>
  <c r="L53" i="41"/>
  <c r="K53" i="41"/>
  <c r="J53" i="41"/>
  <c r="I53" i="41"/>
  <c r="H53" i="41"/>
  <c r="G53" i="41"/>
  <c r="F53" i="41"/>
  <c r="E53" i="41"/>
  <c r="D53" i="41"/>
  <c r="C53" i="41"/>
  <c r="B53" i="41"/>
  <c r="M52" i="41"/>
  <c r="H52" i="41"/>
  <c r="G52" i="41"/>
  <c r="F52" i="41"/>
  <c r="E52" i="41"/>
  <c r="D52" i="41"/>
  <c r="C52" i="41"/>
  <c r="B52" i="41"/>
  <c r="M51" i="41"/>
  <c r="H51" i="41"/>
  <c r="G51" i="41"/>
  <c r="F51" i="41"/>
  <c r="E51" i="41"/>
  <c r="D51" i="41"/>
  <c r="C51" i="41"/>
  <c r="B51" i="41"/>
  <c r="M50" i="41"/>
  <c r="H50" i="41"/>
  <c r="G50" i="41"/>
  <c r="F50" i="41"/>
  <c r="E50" i="41"/>
  <c r="D50" i="41"/>
  <c r="C50" i="41"/>
  <c r="B50" i="41"/>
  <c r="M49" i="41"/>
  <c r="H49" i="41"/>
  <c r="G49" i="41"/>
  <c r="F49" i="41"/>
  <c r="E49" i="41"/>
  <c r="D49" i="41"/>
  <c r="C49" i="41"/>
  <c r="B49" i="41"/>
  <c r="M48" i="41"/>
  <c r="H48" i="41"/>
  <c r="G48" i="41"/>
  <c r="F48" i="41"/>
  <c r="E48" i="41"/>
  <c r="D48" i="41"/>
  <c r="C48" i="41"/>
  <c r="B48" i="41"/>
  <c r="M47" i="41"/>
  <c r="H47" i="41"/>
  <c r="G47" i="41"/>
  <c r="F47" i="41"/>
  <c r="E47" i="41"/>
  <c r="D47" i="41"/>
  <c r="C47" i="41"/>
  <c r="B47" i="41"/>
  <c r="C46" i="41"/>
  <c r="B46" i="41"/>
  <c r="J43" i="41"/>
  <c r="H43" i="41"/>
  <c r="G43" i="41"/>
  <c r="F43" i="41"/>
  <c r="E43" i="41"/>
  <c r="D43" i="41"/>
  <c r="C43" i="41"/>
  <c r="B43" i="41"/>
  <c r="M42" i="41"/>
  <c r="L42" i="41"/>
  <c r="K42" i="41"/>
  <c r="J42" i="41"/>
  <c r="I42" i="41"/>
  <c r="H42" i="41"/>
  <c r="G42" i="41"/>
  <c r="F42" i="41"/>
  <c r="E42" i="41"/>
  <c r="D42" i="41"/>
  <c r="C42" i="41"/>
  <c r="B42" i="41"/>
  <c r="M41" i="41"/>
  <c r="J41" i="41"/>
  <c r="H41" i="41"/>
  <c r="G41" i="41"/>
  <c r="F41" i="41"/>
  <c r="E41" i="41"/>
  <c r="D41" i="41"/>
  <c r="C41" i="41"/>
  <c r="B41" i="41"/>
  <c r="M40" i="41"/>
  <c r="J40" i="41"/>
  <c r="H40" i="41"/>
  <c r="G40" i="41"/>
  <c r="F40" i="41"/>
  <c r="E40" i="41"/>
  <c r="D40" i="41"/>
  <c r="C40" i="41"/>
  <c r="B40" i="41"/>
  <c r="M39" i="41"/>
  <c r="J39" i="41"/>
  <c r="H39" i="41"/>
  <c r="G39" i="41"/>
  <c r="F39" i="41"/>
  <c r="E39" i="41"/>
  <c r="D39" i="41"/>
  <c r="C39" i="41"/>
  <c r="B39" i="41"/>
  <c r="M38" i="41"/>
  <c r="J38" i="41"/>
  <c r="H38" i="41"/>
  <c r="G38" i="41"/>
  <c r="F38" i="41"/>
  <c r="E38" i="41"/>
  <c r="D38" i="41"/>
  <c r="C38" i="41"/>
  <c r="B38" i="41"/>
  <c r="M37" i="41"/>
  <c r="J37" i="41"/>
  <c r="H37" i="41"/>
  <c r="G37" i="41"/>
  <c r="F37" i="41"/>
  <c r="E37" i="41"/>
  <c r="D37" i="41"/>
  <c r="C37" i="41"/>
  <c r="B37" i="41"/>
  <c r="M36" i="41"/>
  <c r="J36" i="41"/>
  <c r="H36" i="41"/>
  <c r="G36" i="41"/>
  <c r="F36" i="41"/>
  <c r="E36" i="41"/>
  <c r="D36" i="41"/>
  <c r="C36" i="41"/>
  <c r="B36" i="41"/>
  <c r="L35" i="41"/>
  <c r="C35" i="41"/>
  <c r="B35" i="41"/>
  <c r="H33" i="41"/>
  <c r="F33" i="41"/>
  <c r="E33" i="41"/>
  <c r="D33" i="41"/>
  <c r="C33" i="41"/>
  <c r="B33" i="41"/>
  <c r="M32" i="41"/>
  <c r="H32" i="41"/>
  <c r="F32" i="41"/>
  <c r="E32" i="41"/>
  <c r="D32" i="41"/>
  <c r="C32" i="41"/>
  <c r="B32" i="41"/>
  <c r="M31" i="41"/>
  <c r="H31" i="41"/>
  <c r="F31" i="41"/>
  <c r="E31" i="41"/>
  <c r="D31" i="41"/>
  <c r="C31" i="41"/>
  <c r="B31" i="41"/>
  <c r="M30" i="41"/>
  <c r="H30" i="41"/>
  <c r="F30" i="41"/>
  <c r="E30" i="41"/>
  <c r="D30" i="41"/>
  <c r="C30" i="41"/>
  <c r="B30" i="41"/>
  <c r="M29" i="41"/>
  <c r="H29" i="41"/>
  <c r="F29" i="41"/>
  <c r="E29" i="41"/>
  <c r="D29" i="41"/>
  <c r="C29" i="41"/>
  <c r="B29" i="41"/>
  <c r="L28" i="41"/>
  <c r="C28" i="41"/>
  <c r="B28" i="41"/>
  <c r="J25" i="41"/>
  <c r="H25" i="41"/>
  <c r="G25" i="41"/>
  <c r="F25" i="41"/>
  <c r="E25" i="41"/>
  <c r="D25" i="41"/>
  <c r="C25" i="41"/>
  <c r="B25" i="41"/>
  <c r="M24" i="41"/>
  <c r="L24" i="41"/>
  <c r="K24" i="41"/>
  <c r="J24" i="41"/>
  <c r="I24" i="41"/>
  <c r="H24" i="41"/>
  <c r="G24" i="41"/>
  <c r="F24" i="41"/>
  <c r="E24" i="41"/>
  <c r="D24" i="41"/>
  <c r="C24" i="41"/>
  <c r="B24" i="41"/>
  <c r="M23" i="41"/>
  <c r="G23" i="41"/>
  <c r="F23" i="41"/>
  <c r="E23" i="41"/>
  <c r="D23" i="41"/>
  <c r="C23" i="41"/>
  <c r="B23" i="41"/>
  <c r="M22" i="41"/>
  <c r="H22" i="41"/>
  <c r="G22" i="41"/>
  <c r="F22" i="41"/>
  <c r="E22" i="41"/>
  <c r="D22" i="41"/>
  <c r="C22" i="41"/>
  <c r="B22" i="41"/>
  <c r="M21" i="41"/>
  <c r="G21" i="41"/>
  <c r="F21" i="41"/>
  <c r="E21" i="41"/>
  <c r="D21" i="41"/>
  <c r="C21" i="41"/>
  <c r="B21" i="41"/>
  <c r="M20" i="41"/>
  <c r="H20" i="41"/>
  <c r="G20" i="41"/>
  <c r="F20" i="41"/>
  <c r="E20" i="41"/>
  <c r="D20" i="41"/>
  <c r="C20" i="41"/>
  <c r="B20" i="41"/>
  <c r="M19" i="41"/>
  <c r="G19" i="41"/>
  <c r="F19" i="41"/>
  <c r="E19" i="41"/>
  <c r="D19" i="41"/>
  <c r="C19" i="41"/>
  <c r="B19" i="41"/>
  <c r="M18" i="41"/>
  <c r="H18" i="41"/>
  <c r="G18" i="41"/>
  <c r="F18" i="41"/>
  <c r="E18" i="41"/>
  <c r="D18" i="41"/>
  <c r="C18" i="41"/>
  <c r="B18" i="41"/>
  <c r="M17" i="41"/>
  <c r="G17" i="41"/>
  <c r="F17" i="41"/>
  <c r="E17" i="41"/>
  <c r="D17" i="41"/>
  <c r="C17" i="41"/>
  <c r="B17" i="41"/>
  <c r="M16" i="41"/>
  <c r="H16" i="41"/>
  <c r="G16" i="41"/>
  <c r="F16" i="41"/>
  <c r="E16" i="41"/>
  <c r="D16" i="41"/>
  <c r="C16" i="41"/>
  <c r="B16" i="41"/>
  <c r="M15" i="41"/>
  <c r="G15" i="41"/>
  <c r="F15" i="41"/>
  <c r="E15" i="41"/>
  <c r="D15" i="41"/>
  <c r="C15" i="41"/>
  <c r="B15" i="41"/>
  <c r="M14" i="41"/>
  <c r="H14" i="41"/>
  <c r="G14" i="41"/>
  <c r="F14" i="41"/>
  <c r="E14" i="41"/>
  <c r="D14" i="41"/>
  <c r="C14" i="41"/>
  <c r="B14" i="41"/>
  <c r="L13" i="41"/>
  <c r="C13" i="41"/>
  <c r="B13" i="41"/>
  <c r="H11" i="41"/>
  <c r="F11" i="41"/>
  <c r="E11" i="41"/>
  <c r="M10" i="41"/>
  <c r="I10" i="41"/>
  <c r="H10" i="41"/>
  <c r="F10" i="41"/>
  <c r="E10" i="41"/>
  <c r="M9" i="41"/>
  <c r="F9" i="41"/>
  <c r="E9" i="41"/>
  <c r="M8" i="41"/>
  <c r="I8" i="41"/>
  <c r="H8" i="41"/>
  <c r="F8" i="41"/>
  <c r="E8" i="41"/>
  <c r="M7" i="41"/>
  <c r="F7" i="41"/>
  <c r="E7" i="41"/>
  <c r="M6" i="41"/>
  <c r="H6" i="41"/>
  <c r="F6" i="41"/>
  <c r="E6" i="41"/>
  <c r="D6" i="41"/>
  <c r="C6" i="41"/>
  <c r="B6" i="41"/>
  <c r="L5" i="41"/>
  <c r="C5" i="41"/>
  <c r="B5" i="41"/>
  <c r="F2" i="41"/>
  <c r="E1" i="41"/>
  <c r="E134" i="59"/>
  <c r="D134" i="59"/>
  <c r="C134" i="59"/>
  <c r="B134" i="59"/>
  <c r="A134" i="59"/>
  <c r="G133" i="59"/>
  <c r="E133" i="59"/>
  <c r="D133" i="59"/>
  <c r="C133" i="59"/>
  <c r="B133" i="59"/>
  <c r="A133" i="59"/>
  <c r="G132" i="59"/>
  <c r="E132" i="59"/>
  <c r="D132" i="59"/>
  <c r="C132" i="59"/>
  <c r="B132" i="59"/>
  <c r="A132" i="59"/>
  <c r="G131" i="59"/>
  <c r="E131" i="59"/>
  <c r="D131" i="59"/>
  <c r="C131" i="59"/>
  <c r="B131" i="59"/>
  <c r="A131" i="59"/>
  <c r="G130" i="59"/>
  <c r="E130" i="59"/>
  <c r="D130" i="59"/>
  <c r="C130" i="59"/>
  <c r="B130" i="59"/>
  <c r="A130" i="59"/>
  <c r="F129" i="59"/>
  <c r="B129" i="59"/>
  <c r="A129" i="59"/>
  <c r="E127" i="59"/>
  <c r="D127" i="59"/>
  <c r="C127" i="59"/>
  <c r="B127" i="59"/>
  <c r="A127" i="59"/>
  <c r="G126" i="59"/>
  <c r="E126" i="59"/>
  <c r="D126" i="59"/>
  <c r="C126" i="59"/>
  <c r="B126" i="59"/>
  <c r="A126" i="59"/>
  <c r="G125" i="59"/>
  <c r="E125" i="59"/>
  <c r="D125" i="59"/>
  <c r="C125" i="59"/>
  <c r="B125" i="59"/>
  <c r="A125" i="59"/>
  <c r="G124" i="59"/>
  <c r="E124" i="59"/>
  <c r="D124" i="59"/>
  <c r="C124" i="59"/>
  <c r="B124" i="59"/>
  <c r="A124" i="59"/>
  <c r="G123" i="59"/>
  <c r="E123" i="59"/>
  <c r="D123" i="59"/>
  <c r="C123" i="59"/>
  <c r="B123" i="59"/>
  <c r="A123" i="59"/>
  <c r="F122" i="59"/>
  <c r="B122" i="59"/>
  <c r="A122" i="59"/>
  <c r="D120" i="59"/>
  <c r="C120" i="59"/>
  <c r="B120" i="59"/>
  <c r="A120" i="59"/>
  <c r="G119" i="59"/>
  <c r="D119" i="59"/>
  <c r="C119" i="59"/>
  <c r="B119" i="59"/>
  <c r="A119" i="59"/>
  <c r="G118" i="59"/>
  <c r="D118" i="59"/>
  <c r="C118" i="59"/>
  <c r="B118" i="59"/>
  <c r="A118" i="59"/>
  <c r="G117" i="59"/>
  <c r="D117" i="59"/>
  <c r="C117" i="59"/>
  <c r="B117" i="59"/>
  <c r="A117" i="59"/>
  <c r="G116" i="59"/>
  <c r="D116" i="59"/>
  <c r="C116" i="59"/>
  <c r="B116" i="59"/>
  <c r="A116" i="59"/>
  <c r="F115" i="59"/>
  <c r="B115" i="59"/>
  <c r="A115" i="59"/>
  <c r="E113" i="59"/>
  <c r="D113" i="59"/>
  <c r="C113" i="59"/>
  <c r="B113" i="59"/>
  <c r="A113" i="59"/>
  <c r="G112" i="59"/>
  <c r="E112" i="59"/>
  <c r="D112" i="59"/>
  <c r="C112" i="59"/>
  <c r="A112" i="59"/>
  <c r="G111" i="59"/>
  <c r="E111" i="59"/>
  <c r="D111" i="59"/>
  <c r="C111" i="59"/>
  <c r="B111" i="59"/>
  <c r="A111" i="59"/>
  <c r="G110" i="59"/>
  <c r="E110" i="59"/>
  <c r="D110" i="59"/>
  <c r="C110" i="59"/>
  <c r="B110" i="59"/>
  <c r="A110" i="59"/>
  <c r="G109" i="59"/>
  <c r="E109" i="59"/>
  <c r="D109" i="59"/>
  <c r="C109" i="59"/>
  <c r="B109" i="59"/>
  <c r="A109" i="59"/>
  <c r="F108" i="59"/>
  <c r="B108" i="59"/>
  <c r="A108" i="59"/>
  <c r="E106" i="59"/>
  <c r="D106" i="59"/>
  <c r="C106" i="59"/>
  <c r="B106" i="59"/>
  <c r="A106" i="59"/>
  <c r="G105" i="59"/>
  <c r="E105" i="59"/>
  <c r="D105" i="59"/>
  <c r="C105" i="59"/>
  <c r="B105" i="59"/>
  <c r="A105" i="59"/>
  <c r="G104" i="59"/>
  <c r="E104" i="59"/>
  <c r="D104" i="59"/>
  <c r="C104" i="59"/>
  <c r="B104" i="59"/>
  <c r="A104" i="59"/>
  <c r="G103" i="59"/>
  <c r="E103" i="59"/>
  <c r="D103" i="59"/>
  <c r="C103" i="59"/>
  <c r="B103" i="59"/>
  <c r="A103" i="59"/>
  <c r="G102" i="59"/>
  <c r="E102" i="59"/>
  <c r="D102" i="59"/>
  <c r="C102" i="59"/>
  <c r="B102" i="59"/>
  <c r="A102" i="59"/>
  <c r="F101" i="59"/>
  <c r="B101" i="59"/>
  <c r="A101" i="59"/>
  <c r="E98" i="59"/>
  <c r="D98" i="59"/>
  <c r="C98" i="59"/>
  <c r="B98" i="59"/>
  <c r="A98" i="59"/>
  <c r="G97" i="59"/>
  <c r="E97" i="59"/>
  <c r="D97" i="59"/>
  <c r="C97" i="59"/>
  <c r="B97" i="59"/>
  <c r="A97" i="59"/>
  <c r="G96" i="59"/>
  <c r="E96" i="59"/>
  <c r="D96" i="59"/>
  <c r="C96" i="59"/>
  <c r="B96" i="59"/>
  <c r="A96" i="59"/>
  <c r="F95" i="59"/>
  <c r="B95" i="59"/>
  <c r="A95" i="59"/>
  <c r="D93" i="59"/>
  <c r="C93" i="59"/>
  <c r="B93" i="59"/>
  <c r="A93" i="59"/>
  <c r="G92" i="59"/>
  <c r="D92" i="59"/>
  <c r="C92" i="59"/>
  <c r="B92" i="59"/>
  <c r="A92" i="59"/>
  <c r="G91" i="59"/>
  <c r="D91" i="59"/>
  <c r="C91" i="59"/>
  <c r="B91" i="59"/>
  <c r="A91" i="59"/>
  <c r="G90" i="59"/>
  <c r="D90" i="59"/>
  <c r="C90" i="59"/>
  <c r="B90" i="59"/>
  <c r="A90" i="59"/>
  <c r="G89" i="59"/>
  <c r="D89" i="59"/>
  <c r="C89" i="59"/>
  <c r="B89" i="59"/>
  <c r="A89" i="59"/>
  <c r="F88" i="59"/>
  <c r="B88" i="59"/>
  <c r="A88" i="59"/>
  <c r="D86" i="59"/>
  <c r="C86" i="59"/>
  <c r="B86" i="59"/>
  <c r="A86" i="59"/>
  <c r="G85" i="59"/>
  <c r="F85" i="59"/>
  <c r="D85" i="59"/>
  <c r="C85" i="59"/>
  <c r="B85" i="59"/>
  <c r="A85" i="59"/>
  <c r="G84" i="59"/>
  <c r="D84" i="59"/>
  <c r="C84" i="59"/>
  <c r="B84" i="59"/>
  <c r="A84" i="59"/>
  <c r="G83" i="59"/>
  <c r="D83" i="59"/>
  <c r="C83" i="59"/>
  <c r="B83" i="59"/>
  <c r="A83" i="59"/>
  <c r="G82" i="59"/>
  <c r="D82" i="59"/>
  <c r="C82" i="59"/>
  <c r="B82" i="59"/>
  <c r="A82" i="59"/>
  <c r="G81" i="59"/>
  <c r="D81" i="59"/>
  <c r="C81" i="59"/>
  <c r="B81" i="59"/>
  <c r="A81" i="59"/>
  <c r="F80" i="59"/>
  <c r="B80" i="59"/>
  <c r="A80" i="59"/>
  <c r="E78" i="59"/>
  <c r="D78" i="59"/>
  <c r="C78" i="59"/>
  <c r="B78" i="59"/>
  <c r="A78" i="59"/>
  <c r="G77" i="59"/>
  <c r="E77" i="59"/>
  <c r="D77" i="59"/>
  <c r="C77" i="59"/>
  <c r="B77" i="59"/>
  <c r="A77" i="59"/>
  <c r="G76" i="59"/>
  <c r="E76" i="59"/>
  <c r="D76" i="59"/>
  <c r="C76" i="59"/>
  <c r="B76" i="59"/>
  <c r="A76" i="59"/>
  <c r="G75" i="59"/>
  <c r="E75" i="59"/>
  <c r="D75" i="59"/>
  <c r="C75" i="59"/>
  <c r="B75" i="59"/>
  <c r="A75" i="59"/>
  <c r="G74" i="59"/>
  <c r="E74" i="59"/>
  <c r="D74" i="59"/>
  <c r="C74" i="59"/>
  <c r="B74" i="59"/>
  <c r="A74" i="59"/>
  <c r="G73" i="59"/>
  <c r="E73" i="59"/>
  <c r="D73" i="59"/>
  <c r="C73" i="59"/>
  <c r="B73" i="59"/>
  <c r="A73" i="59"/>
  <c r="F72" i="59"/>
  <c r="B72" i="59"/>
  <c r="A72" i="59"/>
  <c r="D70" i="59"/>
  <c r="C70" i="59"/>
  <c r="B70" i="59"/>
  <c r="A70" i="59"/>
  <c r="G69" i="59"/>
  <c r="D69" i="59"/>
  <c r="C69" i="59"/>
  <c r="B69" i="59"/>
  <c r="A69" i="59"/>
  <c r="G68" i="59"/>
  <c r="D68" i="59"/>
  <c r="C68" i="59"/>
  <c r="B68" i="59"/>
  <c r="A68" i="59"/>
  <c r="G67" i="59"/>
  <c r="D67" i="59"/>
  <c r="C67" i="59"/>
  <c r="B67" i="59"/>
  <c r="A67" i="59"/>
  <c r="G66" i="59"/>
  <c r="D66" i="59"/>
  <c r="C66" i="59"/>
  <c r="B66" i="59"/>
  <c r="A66" i="59"/>
  <c r="F65" i="59"/>
  <c r="B65" i="59"/>
  <c r="A65" i="59"/>
  <c r="D63" i="59"/>
  <c r="C63" i="59"/>
  <c r="G62" i="59"/>
  <c r="F62" i="59"/>
  <c r="D62" i="59"/>
  <c r="C62" i="59"/>
  <c r="G61" i="59"/>
  <c r="D61" i="59"/>
  <c r="C61" i="59"/>
  <c r="G60" i="59"/>
  <c r="D60" i="59"/>
  <c r="C60" i="59"/>
  <c r="G59" i="59"/>
  <c r="D59" i="59"/>
  <c r="C59" i="59"/>
  <c r="G58" i="59"/>
  <c r="D58" i="59"/>
  <c r="C58" i="59"/>
  <c r="B58" i="59"/>
  <c r="A58" i="59"/>
  <c r="F57" i="59"/>
  <c r="B57" i="59"/>
  <c r="A57" i="59"/>
  <c r="D55" i="59"/>
  <c r="C55" i="59"/>
  <c r="B55" i="59"/>
  <c r="A55" i="59"/>
  <c r="G54" i="59"/>
  <c r="D54" i="59"/>
  <c r="C54" i="59"/>
  <c r="B54" i="59"/>
  <c r="A54" i="59"/>
  <c r="G53" i="59"/>
  <c r="D53" i="59"/>
  <c r="C53" i="59"/>
  <c r="B53" i="59"/>
  <c r="A53" i="59"/>
  <c r="G52" i="59"/>
  <c r="D52" i="59"/>
  <c r="C52" i="59"/>
  <c r="B52" i="59"/>
  <c r="G51" i="59"/>
  <c r="D51" i="59"/>
  <c r="C51" i="59"/>
  <c r="B51" i="59"/>
  <c r="A51" i="59"/>
  <c r="F50" i="59"/>
  <c r="B50" i="59"/>
  <c r="A50" i="59"/>
  <c r="D47" i="59"/>
  <c r="C47" i="59"/>
  <c r="B47" i="59"/>
  <c r="A47" i="59"/>
  <c r="G46" i="59"/>
  <c r="D46" i="59"/>
  <c r="C46" i="59"/>
  <c r="B46" i="59"/>
  <c r="A46" i="59"/>
  <c r="G45" i="59"/>
  <c r="E45" i="59"/>
  <c r="D45" i="59"/>
  <c r="C45" i="59"/>
  <c r="B45" i="59"/>
  <c r="A45" i="59"/>
  <c r="G44" i="59"/>
  <c r="D44" i="59"/>
  <c r="C44" i="59"/>
  <c r="B44" i="59"/>
  <c r="A44" i="59"/>
  <c r="G43" i="59"/>
  <c r="E43" i="59"/>
  <c r="D43" i="59"/>
  <c r="C43" i="59"/>
  <c r="B43" i="59"/>
  <c r="A43" i="59"/>
  <c r="B42" i="59"/>
  <c r="A42" i="59"/>
  <c r="D40" i="59"/>
  <c r="C40" i="59"/>
  <c r="B40" i="59"/>
  <c r="A40" i="59"/>
  <c r="G39" i="59"/>
  <c r="D39" i="59"/>
  <c r="C39" i="59"/>
  <c r="B39" i="59"/>
  <c r="A39" i="59"/>
  <c r="G38" i="59"/>
  <c r="D38" i="59"/>
  <c r="C38" i="59"/>
  <c r="A38" i="59"/>
  <c r="G37" i="59"/>
  <c r="D37" i="59"/>
  <c r="C37" i="59"/>
  <c r="B37" i="59"/>
  <c r="A37" i="59"/>
  <c r="I36" i="59"/>
  <c r="G36" i="59"/>
  <c r="D36" i="59"/>
  <c r="C36" i="59"/>
  <c r="B36" i="59"/>
  <c r="A36" i="59"/>
  <c r="I35" i="59"/>
  <c r="G35" i="59"/>
  <c r="D35" i="59"/>
  <c r="C35" i="59"/>
  <c r="B35" i="59"/>
  <c r="A35" i="59"/>
  <c r="I34" i="59"/>
  <c r="F34" i="59"/>
  <c r="B34" i="59"/>
  <c r="A34" i="59"/>
  <c r="E32" i="59"/>
  <c r="D32" i="59"/>
  <c r="C32" i="59"/>
  <c r="B32" i="59"/>
  <c r="A32" i="59"/>
  <c r="G31" i="59"/>
  <c r="E31" i="59"/>
  <c r="D31" i="59"/>
  <c r="C31" i="59"/>
  <c r="B31" i="59"/>
  <c r="A31" i="59"/>
  <c r="G30" i="59"/>
  <c r="E30" i="59"/>
  <c r="D30" i="59"/>
  <c r="C30" i="59"/>
  <c r="B30" i="59"/>
  <c r="A30" i="59"/>
  <c r="G29" i="59"/>
  <c r="E29" i="59"/>
  <c r="D29" i="59"/>
  <c r="C29" i="59"/>
  <c r="B29" i="59"/>
  <c r="A29" i="59"/>
  <c r="G28" i="59"/>
  <c r="E28" i="59"/>
  <c r="D28" i="59"/>
  <c r="C28" i="59"/>
  <c r="B28" i="59"/>
  <c r="A28" i="59"/>
  <c r="F27" i="59"/>
  <c r="B27" i="59"/>
  <c r="A27" i="59"/>
  <c r="D25" i="59"/>
  <c r="C25" i="59"/>
  <c r="B25" i="59"/>
  <c r="A25" i="59"/>
  <c r="G24" i="59"/>
  <c r="D24" i="59"/>
  <c r="C24" i="59"/>
  <c r="B24" i="59"/>
  <c r="A24" i="59"/>
  <c r="G23" i="59"/>
  <c r="D23" i="59"/>
  <c r="C23" i="59"/>
  <c r="B23" i="59"/>
  <c r="A23" i="59"/>
  <c r="G22" i="59"/>
  <c r="D22" i="59"/>
  <c r="C22" i="59"/>
  <c r="B22" i="59"/>
  <c r="A22" i="59"/>
  <c r="G21" i="59"/>
  <c r="D21" i="59"/>
  <c r="C21" i="59"/>
  <c r="B21" i="59"/>
  <c r="A21" i="59"/>
  <c r="F20" i="59"/>
  <c r="B20" i="59"/>
  <c r="A20" i="59"/>
  <c r="G16" i="59"/>
  <c r="D16" i="59"/>
  <c r="C16" i="59"/>
  <c r="G15" i="59"/>
  <c r="D15" i="59"/>
  <c r="C15" i="59"/>
  <c r="G14" i="59"/>
  <c r="D14" i="59"/>
  <c r="C14" i="59"/>
  <c r="G13" i="59"/>
  <c r="D13" i="59"/>
  <c r="C13" i="59"/>
  <c r="B13" i="59"/>
  <c r="F12" i="59"/>
  <c r="B12" i="59"/>
  <c r="A12" i="59"/>
  <c r="G8" i="59"/>
  <c r="D8" i="59"/>
  <c r="C8" i="59"/>
  <c r="G7" i="59"/>
  <c r="D7" i="59"/>
  <c r="C7" i="59"/>
  <c r="B7" i="59"/>
  <c r="F6" i="59"/>
  <c r="B6" i="59"/>
  <c r="A6" i="59"/>
  <c r="D1" i="59"/>
  <c r="H29" i="49"/>
  <c r="G29" i="49"/>
  <c r="F29" i="49"/>
  <c r="E29" i="49"/>
  <c r="D29" i="49"/>
  <c r="C29" i="49"/>
  <c r="A29" i="49"/>
  <c r="B28" i="49"/>
  <c r="J27" i="49"/>
  <c r="H27" i="49"/>
  <c r="G27" i="49"/>
  <c r="F27" i="49"/>
  <c r="E27" i="49"/>
  <c r="D27" i="49"/>
  <c r="A27" i="49"/>
  <c r="J26" i="49"/>
  <c r="H26" i="49"/>
  <c r="G26" i="49"/>
  <c r="F26" i="49"/>
  <c r="E26" i="49"/>
  <c r="D26" i="49"/>
  <c r="C26" i="49"/>
  <c r="B26" i="49"/>
  <c r="A26" i="49"/>
  <c r="J25" i="49"/>
  <c r="H25" i="49"/>
  <c r="F25" i="49"/>
  <c r="E25" i="49"/>
  <c r="D25" i="49"/>
  <c r="C25" i="49"/>
  <c r="B25" i="49"/>
  <c r="A25" i="49"/>
  <c r="I24" i="49"/>
  <c r="B24" i="49"/>
  <c r="A24" i="49"/>
  <c r="H22" i="49"/>
  <c r="G22" i="49"/>
  <c r="F22" i="49"/>
  <c r="E22" i="49"/>
  <c r="D22" i="49"/>
  <c r="C22" i="49"/>
  <c r="B22" i="49"/>
  <c r="A22" i="49"/>
  <c r="J21" i="49"/>
  <c r="H21" i="49"/>
  <c r="G21" i="49"/>
  <c r="E21" i="49"/>
  <c r="D21" i="49"/>
  <c r="C21" i="49"/>
  <c r="B21" i="49"/>
  <c r="A21" i="49"/>
  <c r="J20" i="49"/>
  <c r="H20" i="49"/>
  <c r="G20" i="49"/>
  <c r="F20" i="49"/>
  <c r="E20" i="49"/>
  <c r="D20" i="49"/>
  <c r="C20" i="49"/>
  <c r="B20" i="49"/>
  <c r="A20" i="49"/>
  <c r="J19" i="49"/>
  <c r="H19" i="49"/>
  <c r="G19" i="49"/>
  <c r="F19" i="49"/>
  <c r="E19" i="49"/>
  <c r="D19" i="49"/>
  <c r="C19" i="49"/>
  <c r="B19" i="49"/>
  <c r="A19" i="49"/>
  <c r="J18" i="49"/>
  <c r="H18" i="49"/>
  <c r="G18" i="49"/>
  <c r="F18" i="49"/>
  <c r="E18" i="49"/>
  <c r="D18" i="49"/>
  <c r="C18" i="49"/>
  <c r="B18" i="49"/>
  <c r="A18" i="49"/>
  <c r="I17" i="49"/>
  <c r="B17" i="49"/>
  <c r="A17" i="49"/>
  <c r="H15" i="49"/>
  <c r="G15" i="49"/>
  <c r="F15" i="49"/>
  <c r="E15" i="49"/>
  <c r="D15" i="49"/>
  <c r="C15" i="49"/>
  <c r="B15" i="49"/>
  <c r="A15" i="49"/>
  <c r="J14" i="49"/>
  <c r="I14" i="49"/>
  <c r="H14" i="49"/>
  <c r="G14" i="49"/>
  <c r="F14" i="49"/>
  <c r="E14" i="49"/>
  <c r="D14" i="49"/>
  <c r="C14" i="49"/>
  <c r="B14" i="49"/>
  <c r="A14" i="49"/>
  <c r="J13" i="49"/>
  <c r="H13" i="49"/>
  <c r="G13" i="49"/>
  <c r="F13" i="49"/>
  <c r="D13" i="49"/>
  <c r="C13" i="49"/>
  <c r="B13" i="49"/>
  <c r="A13" i="49"/>
  <c r="J12" i="49"/>
  <c r="H12" i="49"/>
  <c r="G12" i="49"/>
  <c r="F12" i="49"/>
  <c r="D12" i="49"/>
  <c r="C12" i="49"/>
  <c r="B12" i="49"/>
  <c r="A12" i="49"/>
  <c r="I11" i="49"/>
  <c r="B11" i="49"/>
  <c r="A11" i="49"/>
  <c r="H9" i="49"/>
  <c r="E9" i="49"/>
  <c r="D9" i="49"/>
  <c r="C9" i="49"/>
  <c r="B9" i="49"/>
  <c r="A9" i="49"/>
  <c r="J8" i="49"/>
  <c r="H8" i="49"/>
  <c r="E8" i="49"/>
  <c r="D8" i="49"/>
  <c r="C8" i="49"/>
  <c r="B8" i="49"/>
  <c r="A8" i="49"/>
  <c r="J7" i="49"/>
  <c r="H7" i="49"/>
  <c r="E7" i="49"/>
  <c r="D7" i="49"/>
  <c r="C7" i="49"/>
  <c r="B7" i="49"/>
  <c r="A7" i="49"/>
  <c r="J6" i="49"/>
  <c r="H6" i="49"/>
  <c r="E6" i="49"/>
  <c r="D6" i="49"/>
  <c r="C6" i="49"/>
  <c r="B6" i="49"/>
  <c r="A6" i="49"/>
  <c r="J5" i="49"/>
  <c r="H5" i="49"/>
  <c r="E5" i="49"/>
  <c r="D5" i="49"/>
  <c r="C5" i="49"/>
  <c r="B5" i="49"/>
  <c r="A5" i="49"/>
  <c r="I4" i="49"/>
  <c r="B4" i="49"/>
  <c r="A4" i="49"/>
  <c r="J3" i="49"/>
  <c r="I3" i="49"/>
  <c r="H3" i="49"/>
  <c r="G3" i="49"/>
  <c r="F3" i="49"/>
  <c r="E3" i="49"/>
  <c r="D3" i="49"/>
  <c r="C3" i="49"/>
  <c r="B3" i="49"/>
  <c r="A3" i="49"/>
  <c r="C1" i="49"/>
  <c r="H53" i="46"/>
  <c r="F53" i="46"/>
  <c r="E53" i="46"/>
  <c r="D53" i="46"/>
  <c r="C53" i="46"/>
  <c r="B53" i="46"/>
  <c r="A53" i="46"/>
  <c r="J52" i="46"/>
  <c r="E52" i="46"/>
  <c r="D52" i="46"/>
  <c r="C52" i="46"/>
  <c r="J51" i="46"/>
  <c r="F51" i="46"/>
  <c r="E51" i="46"/>
  <c r="D51" i="46"/>
  <c r="C51" i="46"/>
  <c r="A51" i="46"/>
  <c r="J50" i="46"/>
  <c r="D50" i="46"/>
  <c r="B50" i="46"/>
  <c r="J49" i="46"/>
  <c r="F49" i="46"/>
  <c r="E49" i="46"/>
  <c r="D49" i="46"/>
  <c r="C49" i="46"/>
  <c r="B49" i="46"/>
  <c r="A49" i="46"/>
  <c r="I48" i="46"/>
  <c r="B48" i="46"/>
  <c r="A48" i="46"/>
  <c r="H46" i="46"/>
  <c r="F46" i="46"/>
  <c r="E46" i="46"/>
  <c r="D46" i="46"/>
  <c r="C46" i="46"/>
  <c r="B46" i="46"/>
  <c r="A46" i="46"/>
  <c r="A45" i="46"/>
  <c r="A44" i="46"/>
  <c r="J41" i="46"/>
  <c r="F41" i="46"/>
  <c r="E41" i="46"/>
  <c r="D41" i="46"/>
  <c r="C41" i="46"/>
  <c r="B41" i="46"/>
  <c r="A41" i="46"/>
  <c r="I40" i="46"/>
  <c r="B40" i="46"/>
  <c r="A40" i="46"/>
  <c r="H38" i="46"/>
  <c r="G38" i="46"/>
  <c r="F38" i="46"/>
  <c r="E38" i="46"/>
  <c r="D38" i="46"/>
  <c r="C38" i="46"/>
  <c r="B38" i="46"/>
  <c r="A38" i="46"/>
  <c r="J37" i="46"/>
  <c r="H37" i="46"/>
  <c r="E37" i="46"/>
  <c r="D37" i="46"/>
  <c r="C37" i="46"/>
  <c r="B37" i="46"/>
  <c r="A37" i="46"/>
  <c r="J36" i="46"/>
  <c r="H36" i="46"/>
  <c r="F36" i="46"/>
  <c r="E36" i="46"/>
  <c r="D36" i="46"/>
  <c r="C36" i="46"/>
  <c r="B36" i="46"/>
  <c r="A36" i="46"/>
  <c r="I35" i="46"/>
  <c r="B35" i="46"/>
  <c r="A35" i="46"/>
  <c r="H33" i="46"/>
  <c r="G33" i="46"/>
  <c r="E33" i="46"/>
  <c r="D33" i="46"/>
  <c r="C33" i="46"/>
  <c r="B33" i="46"/>
  <c r="A33" i="46"/>
  <c r="J32" i="46"/>
  <c r="I32" i="46"/>
  <c r="H32" i="46"/>
  <c r="G32" i="46"/>
  <c r="E32" i="46"/>
  <c r="D32" i="46"/>
  <c r="C32" i="46"/>
  <c r="B32" i="46"/>
  <c r="A32" i="46"/>
  <c r="J31" i="46"/>
  <c r="H31" i="46"/>
  <c r="E31" i="46"/>
  <c r="D31" i="46"/>
  <c r="C31" i="46"/>
  <c r="B31" i="46"/>
  <c r="A31" i="46"/>
  <c r="J30" i="46"/>
  <c r="H30" i="46"/>
  <c r="G30" i="46"/>
  <c r="E30" i="46"/>
  <c r="D30" i="46"/>
  <c r="C30" i="46"/>
  <c r="B30" i="46"/>
  <c r="A30" i="46"/>
  <c r="J29" i="46"/>
  <c r="H29" i="46"/>
  <c r="E29" i="46"/>
  <c r="D29" i="46"/>
  <c r="C29" i="46"/>
  <c r="B29" i="46"/>
  <c r="A29" i="46"/>
  <c r="J28" i="46"/>
  <c r="H28" i="46"/>
  <c r="G28" i="46"/>
  <c r="E28" i="46"/>
  <c r="D28" i="46"/>
  <c r="C28" i="46"/>
  <c r="B28" i="46"/>
  <c r="A28" i="46"/>
  <c r="I27" i="46"/>
  <c r="B27" i="46"/>
  <c r="A27" i="46"/>
  <c r="H25" i="46"/>
  <c r="G25" i="46"/>
  <c r="F25" i="46"/>
  <c r="E25" i="46"/>
  <c r="D25" i="46"/>
  <c r="C25" i="46"/>
  <c r="B25" i="46"/>
  <c r="A25" i="46"/>
  <c r="J24" i="46"/>
  <c r="H24" i="46"/>
  <c r="G24" i="46"/>
  <c r="F24" i="46"/>
  <c r="E24" i="46"/>
  <c r="D24" i="46"/>
  <c r="C24" i="46"/>
  <c r="B24" i="46"/>
  <c r="A24" i="46"/>
  <c r="J23" i="46"/>
  <c r="G23" i="46"/>
  <c r="F23" i="46"/>
  <c r="D23" i="46"/>
  <c r="C23" i="46"/>
  <c r="B23" i="46"/>
  <c r="A23" i="46"/>
  <c r="I22" i="46"/>
  <c r="B22" i="46"/>
  <c r="A22" i="46"/>
  <c r="H20" i="46"/>
  <c r="G20" i="46"/>
  <c r="F20" i="46"/>
  <c r="E20" i="46"/>
  <c r="D20" i="46"/>
  <c r="C20" i="46"/>
  <c r="B20" i="46"/>
  <c r="A20" i="46"/>
  <c r="J19" i="46"/>
  <c r="E19" i="46"/>
  <c r="D19" i="46"/>
  <c r="A19" i="46"/>
  <c r="J18" i="46"/>
  <c r="F18" i="46"/>
  <c r="E18" i="46"/>
  <c r="D18" i="46"/>
  <c r="C18" i="46"/>
  <c r="B18" i="46"/>
  <c r="A18" i="46"/>
  <c r="J17" i="46"/>
  <c r="E17" i="46"/>
  <c r="D17" i="46"/>
  <c r="C17" i="46"/>
  <c r="B17" i="46"/>
  <c r="A17" i="46"/>
  <c r="J16" i="46"/>
  <c r="F16" i="46"/>
  <c r="E16" i="46"/>
  <c r="D16" i="46"/>
  <c r="C16" i="46"/>
  <c r="B16" i="46"/>
  <c r="B15" i="46"/>
  <c r="A15" i="46"/>
  <c r="J13" i="46"/>
  <c r="G13" i="46"/>
  <c r="F13" i="46"/>
  <c r="D13" i="46"/>
  <c r="C13" i="46"/>
  <c r="B13" i="46"/>
  <c r="A13" i="46"/>
  <c r="J12" i="46"/>
  <c r="D12" i="46"/>
  <c r="C12" i="46"/>
  <c r="B12" i="46"/>
  <c r="A12" i="46"/>
  <c r="I11" i="46"/>
  <c r="B11" i="46"/>
  <c r="A11" i="46"/>
  <c r="H9" i="46"/>
  <c r="G9" i="46"/>
  <c r="F9" i="46"/>
  <c r="E9" i="46"/>
  <c r="D9" i="46"/>
  <c r="C9" i="46"/>
  <c r="B9" i="46"/>
  <c r="A9" i="46"/>
  <c r="J8" i="46"/>
  <c r="H8" i="46"/>
  <c r="E8" i="46"/>
  <c r="D8" i="46"/>
  <c r="C8" i="46"/>
  <c r="B8" i="46"/>
  <c r="A8" i="46"/>
  <c r="J7" i="46"/>
  <c r="H7" i="46"/>
  <c r="F7" i="46"/>
  <c r="E7" i="46"/>
  <c r="D7" i="46"/>
  <c r="C7" i="46"/>
  <c r="B7" i="46"/>
  <c r="A7" i="46"/>
  <c r="J6" i="46"/>
  <c r="H6" i="46"/>
  <c r="E6" i="46"/>
  <c r="D6" i="46"/>
  <c r="C6" i="46"/>
  <c r="B6" i="46"/>
  <c r="A6" i="46"/>
  <c r="J5" i="46"/>
  <c r="H5" i="46"/>
  <c r="F5" i="46"/>
  <c r="E5" i="46"/>
  <c r="D5" i="46"/>
  <c r="C5" i="46"/>
  <c r="B5" i="46"/>
  <c r="A5" i="46"/>
  <c r="I4" i="46"/>
  <c r="B4" i="46"/>
  <c r="A4" i="46"/>
  <c r="J3" i="46"/>
  <c r="I3" i="46"/>
  <c r="H3" i="46"/>
  <c r="G3" i="46"/>
  <c r="F3" i="46"/>
  <c r="E3" i="46"/>
  <c r="D3" i="46"/>
  <c r="C3" i="46"/>
  <c r="B3" i="46"/>
  <c r="A3" i="46"/>
  <c r="C1" i="46"/>
  <c r="C1" i="47" s="1"/>
  <c r="G27" i="36"/>
  <c r="F27" i="36"/>
  <c r="E27" i="36"/>
  <c r="D27" i="36"/>
  <c r="C27" i="36"/>
  <c r="B27" i="36"/>
  <c r="A27" i="36"/>
  <c r="J26" i="36"/>
  <c r="E26" i="36"/>
  <c r="D26" i="36"/>
  <c r="C26" i="36"/>
  <c r="B26" i="36"/>
  <c r="A26" i="36"/>
  <c r="J25" i="36"/>
  <c r="F25" i="36"/>
  <c r="E25" i="36"/>
  <c r="D25" i="36"/>
  <c r="C25" i="36"/>
  <c r="B25" i="36"/>
  <c r="A25" i="36"/>
  <c r="J24" i="36"/>
  <c r="E24" i="36"/>
  <c r="D24" i="36"/>
  <c r="C24" i="36"/>
  <c r="B24" i="36"/>
  <c r="A24" i="36"/>
  <c r="J23" i="36"/>
  <c r="F23" i="36"/>
  <c r="E23" i="36"/>
  <c r="D23" i="36"/>
  <c r="C23" i="36"/>
  <c r="B23" i="36"/>
  <c r="A23" i="36"/>
  <c r="H22" i="36"/>
  <c r="G22" i="36"/>
  <c r="A22" i="36"/>
  <c r="J19" i="36"/>
  <c r="I19" i="36"/>
  <c r="H19" i="36"/>
  <c r="G19" i="36"/>
  <c r="F19" i="36"/>
  <c r="E19" i="36"/>
  <c r="D19" i="36"/>
  <c r="C19" i="36"/>
  <c r="B19" i="36"/>
  <c r="A19" i="36"/>
  <c r="J18" i="36"/>
  <c r="G18" i="36"/>
  <c r="F18" i="36"/>
  <c r="E18" i="36"/>
  <c r="D18" i="36"/>
  <c r="C18" i="36"/>
  <c r="A18" i="36"/>
  <c r="J17" i="36"/>
  <c r="D17" i="36"/>
  <c r="C17" i="36"/>
  <c r="B17" i="36"/>
  <c r="A17" i="36"/>
  <c r="J16" i="36"/>
  <c r="E16" i="36"/>
  <c r="D16" i="36"/>
  <c r="C16" i="36"/>
  <c r="B16" i="36"/>
  <c r="A16" i="36"/>
  <c r="G15" i="36"/>
  <c r="A15" i="36"/>
  <c r="J14" i="36"/>
  <c r="I14" i="36"/>
  <c r="G14" i="36"/>
  <c r="F14" i="36"/>
  <c r="E14" i="36"/>
  <c r="D14" i="36"/>
  <c r="C14" i="36"/>
  <c r="B14" i="36"/>
  <c r="A14" i="36"/>
  <c r="G12" i="36"/>
  <c r="F12" i="36"/>
  <c r="E12" i="36"/>
  <c r="D12" i="36"/>
  <c r="C12" i="36"/>
  <c r="B12" i="36"/>
  <c r="J11" i="36"/>
  <c r="I11" i="36"/>
  <c r="H11" i="36"/>
  <c r="G11" i="36"/>
  <c r="F11" i="36"/>
  <c r="E11" i="36"/>
  <c r="D11" i="36"/>
  <c r="C11" i="36"/>
  <c r="B11" i="36"/>
  <c r="J10" i="36"/>
  <c r="G10" i="36"/>
  <c r="D10" i="36"/>
  <c r="C10" i="36"/>
  <c r="B10" i="36"/>
  <c r="J9" i="36"/>
  <c r="G9" i="36"/>
  <c r="E9" i="36"/>
  <c r="D9" i="36"/>
  <c r="C9" i="36"/>
  <c r="B9" i="36"/>
  <c r="J8" i="36"/>
  <c r="G8" i="36"/>
  <c r="D8" i="36"/>
  <c r="C8" i="36"/>
  <c r="B8" i="36"/>
  <c r="J7" i="36"/>
  <c r="G7" i="36"/>
  <c r="E7" i="36"/>
  <c r="D7" i="36"/>
  <c r="C7" i="36"/>
  <c r="B7" i="36"/>
  <c r="I6" i="36"/>
  <c r="G6" i="36"/>
  <c r="J5" i="36"/>
  <c r="I5" i="36"/>
  <c r="G5" i="36"/>
  <c r="F5" i="36"/>
  <c r="E5" i="36"/>
  <c r="D5" i="36"/>
  <c r="C5" i="36"/>
  <c r="B5" i="36"/>
  <c r="F1" i="36"/>
  <c r="C1" i="36"/>
  <c r="B1" i="55"/>
  <c r="E12" i="37"/>
  <c r="D12" i="37"/>
  <c r="B12" i="37"/>
  <c r="A12" i="37"/>
  <c r="H11" i="37"/>
  <c r="F11" i="37"/>
  <c r="E11" i="37"/>
  <c r="H10" i="37"/>
  <c r="F10" i="37"/>
  <c r="E10" i="37"/>
  <c r="D10" i="37"/>
  <c r="B10" i="37"/>
  <c r="A10" i="37"/>
  <c r="H9" i="37"/>
  <c r="F9" i="37"/>
  <c r="E9" i="37"/>
  <c r="D9" i="37"/>
  <c r="C9" i="37"/>
  <c r="B9" i="37"/>
  <c r="A9" i="37"/>
  <c r="H8" i="37"/>
  <c r="F8" i="37"/>
  <c r="E8" i="37"/>
  <c r="D8" i="37"/>
  <c r="C8" i="37"/>
  <c r="B8" i="37"/>
  <c r="A8" i="37"/>
  <c r="H7" i="37"/>
  <c r="F7" i="37"/>
  <c r="E7" i="37"/>
  <c r="D7" i="37"/>
  <c r="C7" i="37"/>
  <c r="B7" i="37"/>
  <c r="A7" i="37"/>
  <c r="H6" i="37"/>
  <c r="F6" i="37"/>
  <c r="E6" i="37"/>
  <c r="D6" i="37"/>
  <c r="C6" i="37"/>
  <c r="B6" i="37"/>
  <c r="A6" i="37"/>
  <c r="B5" i="37"/>
  <c r="A5" i="37"/>
  <c r="E11" i="57"/>
  <c r="D11" i="57"/>
  <c r="C11" i="57"/>
  <c r="B11" i="57"/>
  <c r="A11" i="57"/>
  <c r="G10" i="57"/>
  <c r="E10" i="57"/>
  <c r="D10" i="57"/>
  <c r="C10" i="57"/>
  <c r="B10" i="57"/>
  <c r="A10" i="57"/>
  <c r="G9" i="57"/>
  <c r="E9" i="57"/>
  <c r="D9" i="57"/>
  <c r="C9" i="57"/>
  <c r="B9" i="57"/>
  <c r="A9" i="57"/>
  <c r="G8" i="57"/>
  <c r="E8" i="57"/>
  <c r="D8" i="57"/>
  <c r="C8" i="57"/>
  <c r="B8" i="57"/>
  <c r="A8" i="57"/>
  <c r="G7" i="57"/>
  <c r="E7" i="57"/>
  <c r="D7" i="57"/>
  <c r="C7" i="57"/>
  <c r="B7" i="57"/>
  <c r="A7" i="57"/>
  <c r="G6" i="57"/>
  <c r="E6" i="57"/>
  <c r="D6" i="57"/>
  <c r="C6" i="57"/>
  <c r="B6" i="57"/>
  <c r="A6" i="57"/>
  <c r="F5" i="57"/>
  <c r="B5" i="57"/>
  <c r="A5" i="57"/>
  <c r="E16" i="53"/>
  <c r="D16" i="53"/>
  <c r="C16" i="53"/>
  <c r="B16" i="53"/>
  <c r="A16" i="53"/>
  <c r="I15" i="53"/>
  <c r="E15" i="53"/>
  <c r="D15" i="53"/>
  <c r="C15" i="53"/>
  <c r="B15" i="53"/>
  <c r="A15" i="53"/>
  <c r="I14" i="53"/>
  <c r="F14" i="53"/>
  <c r="E14" i="53"/>
  <c r="D14" i="53"/>
  <c r="C14" i="53"/>
  <c r="B14" i="53"/>
  <c r="A14" i="53"/>
  <c r="I13" i="53"/>
  <c r="E13" i="53"/>
  <c r="D13" i="53"/>
  <c r="C13" i="53"/>
  <c r="B13" i="53"/>
  <c r="A13" i="53"/>
  <c r="I12" i="53"/>
  <c r="F12" i="53"/>
  <c r="E12" i="53"/>
  <c r="D12" i="53"/>
  <c r="C12" i="53"/>
  <c r="B12" i="53"/>
  <c r="A12" i="53"/>
  <c r="B11" i="53"/>
  <c r="A11" i="53"/>
  <c r="H9" i="53"/>
  <c r="I7" i="53"/>
  <c r="H7" i="53"/>
  <c r="E7" i="53"/>
  <c r="D7" i="53"/>
  <c r="I6" i="53"/>
  <c r="H6" i="53"/>
  <c r="D6" i="53"/>
  <c r="B6" i="53"/>
  <c r="G5" i="53"/>
  <c r="B5" i="53"/>
  <c r="A5" i="53"/>
  <c r="E26" i="54"/>
  <c r="D26" i="54"/>
  <c r="G25" i="54"/>
  <c r="E25" i="54"/>
  <c r="D25" i="54"/>
  <c r="G24" i="54"/>
  <c r="E24" i="54"/>
  <c r="D24" i="54"/>
  <c r="G23" i="54"/>
  <c r="E23" i="54"/>
  <c r="D23" i="54"/>
  <c r="G22" i="54"/>
  <c r="E22" i="54"/>
  <c r="D22" i="54"/>
  <c r="G21" i="54"/>
  <c r="E21" i="54"/>
  <c r="D21" i="54"/>
  <c r="B21" i="54"/>
  <c r="F20" i="54"/>
  <c r="B20" i="54"/>
  <c r="E18" i="54"/>
  <c r="D18" i="54"/>
  <c r="C18" i="54"/>
  <c r="B18" i="54"/>
  <c r="A18" i="54"/>
  <c r="G17" i="54"/>
  <c r="E17" i="54"/>
  <c r="D17" i="54"/>
  <c r="C17" i="54"/>
  <c r="B17" i="54"/>
  <c r="A17" i="54"/>
  <c r="G16" i="54"/>
  <c r="E16" i="54"/>
  <c r="D16" i="54"/>
  <c r="C16" i="54"/>
  <c r="B16" i="54"/>
  <c r="A16" i="54"/>
  <c r="G15" i="54"/>
  <c r="E15" i="54"/>
  <c r="D15" i="54"/>
  <c r="C15" i="54"/>
  <c r="B15" i="54"/>
  <c r="A15" i="54"/>
  <c r="G14" i="54"/>
  <c r="E14" i="54"/>
  <c r="D14" i="54"/>
  <c r="C14" i="54"/>
  <c r="B14" i="54"/>
  <c r="A14" i="54"/>
  <c r="F13" i="54"/>
  <c r="B13" i="54"/>
  <c r="A13" i="54"/>
  <c r="E11" i="54"/>
  <c r="G10" i="54"/>
  <c r="E10" i="54"/>
  <c r="G9" i="54"/>
  <c r="E9" i="54"/>
  <c r="D9" i="54"/>
  <c r="C9" i="54"/>
  <c r="B9" i="54"/>
  <c r="A9" i="54"/>
  <c r="G8" i="54"/>
  <c r="E8" i="54"/>
  <c r="D8" i="54"/>
  <c r="C8" i="54"/>
  <c r="B8" i="54"/>
  <c r="A8" i="54"/>
  <c r="G7" i="54"/>
  <c r="E7" i="54"/>
  <c r="D7" i="54"/>
  <c r="C7" i="54"/>
  <c r="B7" i="54"/>
  <c r="A7" i="54"/>
  <c r="F6" i="54"/>
  <c r="B6" i="54"/>
  <c r="A6" i="54"/>
  <c r="G5" i="54"/>
  <c r="F5" i="54"/>
  <c r="E5" i="54"/>
  <c r="D5" i="54"/>
  <c r="B5" i="54"/>
  <c r="A5" i="54"/>
  <c r="J71" i="72"/>
  <c r="I71" i="72"/>
  <c r="E71" i="72"/>
  <c r="D71" i="72"/>
  <c r="C71" i="72"/>
  <c r="B71" i="72"/>
  <c r="A71" i="72"/>
  <c r="F70" i="72"/>
  <c r="E70" i="72"/>
  <c r="D70" i="72"/>
  <c r="C70" i="72"/>
  <c r="B70" i="72"/>
  <c r="A70" i="72"/>
  <c r="J69" i="72"/>
  <c r="F69" i="72"/>
  <c r="E69" i="72"/>
  <c r="D69" i="72"/>
  <c r="C69" i="72"/>
  <c r="B69" i="72"/>
  <c r="A69" i="72"/>
  <c r="J68" i="72"/>
  <c r="F68" i="72"/>
  <c r="E68" i="72"/>
  <c r="D68" i="72"/>
  <c r="C68" i="72"/>
  <c r="B68" i="72"/>
  <c r="A68" i="72"/>
  <c r="H67" i="72"/>
  <c r="B67" i="72"/>
  <c r="A67" i="72"/>
  <c r="A66" i="72"/>
  <c r="I64" i="72"/>
  <c r="I63" i="72"/>
  <c r="G63" i="72"/>
  <c r="F63" i="72"/>
  <c r="E63" i="72"/>
  <c r="D63" i="72"/>
  <c r="C63" i="72"/>
  <c r="B63" i="72"/>
  <c r="A63" i="72"/>
  <c r="I62" i="72"/>
  <c r="G62" i="72"/>
  <c r="F62" i="72"/>
  <c r="E62" i="72"/>
  <c r="D62" i="72"/>
  <c r="C62" i="72"/>
  <c r="B62" i="72"/>
  <c r="A62" i="72"/>
  <c r="I59" i="72"/>
  <c r="G59" i="72"/>
  <c r="F59" i="72"/>
  <c r="E59" i="72"/>
  <c r="D59" i="72"/>
  <c r="C59" i="72"/>
  <c r="B59" i="72"/>
  <c r="A59" i="72"/>
  <c r="I58" i="72"/>
  <c r="G58" i="72"/>
  <c r="F58" i="72"/>
  <c r="E58" i="72"/>
  <c r="D58" i="72"/>
  <c r="C58" i="72"/>
  <c r="B58" i="72"/>
  <c r="A58" i="72"/>
  <c r="I57" i="72"/>
  <c r="G57" i="72"/>
  <c r="F57" i="72"/>
  <c r="E57" i="72"/>
  <c r="D57" i="72"/>
  <c r="C57" i="72"/>
  <c r="B57" i="72"/>
  <c r="A57" i="72"/>
  <c r="I56" i="72"/>
  <c r="G56" i="72"/>
  <c r="F56" i="72"/>
  <c r="E56" i="72"/>
  <c r="D56" i="72"/>
  <c r="C56" i="72"/>
  <c r="B56" i="72"/>
  <c r="A56" i="72"/>
  <c r="I55" i="72"/>
  <c r="G55" i="72"/>
  <c r="F55" i="72"/>
  <c r="E55" i="72"/>
  <c r="D55" i="72"/>
  <c r="C55" i="72"/>
  <c r="B55" i="72"/>
  <c r="A55" i="72"/>
  <c r="I54" i="72"/>
  <c r="G54" i="72"/>
  <c r="F54" i="72"/>
  <c r="E54" i="72"/>
  <c r="D54" i="72"/>
  <c r="C54" i="72"/>
  <c r="B54" i="72"/>
  <c r="A54" i="72"/>
  <c r="I53" i="72"/>
  <c r="G53" i="72"/>
  <c r="F53" i="72"/>
  <c r="E53" i="72"/>
  <c r="D53" i="72"/>
  <c r="C53" i="72"/>
  <c r="B53" i="72"/>
  <c r="A53" i="72"/>
  <c r="I52" i="72"/>
  <c r="G52" i="72"/>
  <c r="F52" i="72"/>
  <c r="E52" i="72"/>
  <c r="D52" i="72"/>
  <c r="C52" i="72"/>
  <c r="B52" i="72"/>
  <c r="A52" i="72"/>
  <c r="I51" i="72"/>
  <c r="G51" i="72"/>
  <c r="F51" i="72"/>
  <c r="E51" i="72"/>
  <c r="D51" i="72"/>
  <c r="C51" i="72"/>
  <c r="B51" i="72"/>
  <c r="A51" i="72"/>
  <c r="I50" i="72"/>
  <c r="G50" i="72"/>
  <c r="F50" i="72"/>
  <c r="E50" i="72"/>
  <c r="D50" i="72"/>
  <c r="C50" i="72"/>
  <c r="B50" i="72"/>
  <c r="A50" i="72"/>
  <c r="I49" i="72"/>
  <c r="G49" i="72"/>
  <c r="F49" i="72"/>
  <c r="E49" i="72"/>
  <c r="D49" i="72"/>
  <c r="C49" i="72"/>
  <c r="B49" i="72"/>
  <c r="A49" i="72"/>
  <c r="I48" i="72"/>
  <c r="G48" i="72"/>
  <c r="F48" i="72"/>
  <c r="E48" i="72"/>
  <c r="D48" i="72"/>
  <c r="C48" i="72"/>
  <c r="B48" i="72"/>
  <c r="A48" i="72"/>
  <c r="I47" i="72"/>
  <c r="G47" i="72"/>
  <c r="F47" i="72"/>
  <c r="E47" i="72"/>
  <c r="D47" i="72"/>
  <c r="C47" i="72"/>
  <c r="B47" i="72"/>
  <c r="A47" i="72"/>
  <c r="I46" i="72"/>
  <c r="G46" i="72"/>
  <c r="F46" i="72"/>
  <c r="E46" i="72"/>
  <c r="D46" i="72"/>
  <c r="C46" i="72"/>
  <c r="B46" i="72"/>
  <c r="A46" i="72"/>
  <c r="I45" i="72"/>
  <c r="G45" i="72"/>
  <c r="F45" i="72"/>
  <c r="E45" i="72"/>
  <c r="D45" i="72"/>
  <c r="C45" i="72"/>
  <c r="B45" i="72"/>
  <c r="A45" i="72"/>
  <c r="I44" i="72"/>
  <c r="G44" i="72"/>
  <c r="F44" i="72"/>
  <c r="E44" i="72"/>
  <c r="D44" i="72"/>
  <c r="C44" i="72"/>
  <c r="B44" i="72"/>
  <c r="A44" i="72"/>
  <c r="I43" i="72"/>
  <c r="G43" i="72"/>
  <c r="F43" i="72"/>
  <c r="E43" i="72"/>
  <c r="D43" i="72"/>
  <c r="C43" i="72"/>
  <c r="B43" i="72"/>
  <c r="A43" i="72"/>
  <c r="I42" i="72"/>
  <c r="G42" i="72"/>
  <c r="F42" i="72"/>
  <c r="E42" i="72"/>
  <c r="D42" i="72"/>
  <c r="C42" i="72"/>
  <c r="B42" i="72"/>
  <c r="A42" i="72"/>
  <c r="I41" i="72"/>
  <c r="G41" i="72"/>
  <c r="F41" i="72"/>
  <c r="E41" i="72"/>
  <c r="D41" i="72"/>
  <c r="C41" i="72"/>
  <c r="B41" i="72"/>
  <c r="A41" i="72"/>
  <c r="I40" i="72"/>
  <c r="G40" i="72"/>
  <c r="F40" i="72"/>
  <c r="E40" i="72"/>
  <c r="D40" i="72"/>
  <c r="C40" i="72"/>
  <c r="B40" i="72"/>
  <c r="A40" i="72"/>
  <c r="I39" i="72"/>
  <c r="G39" i="72"/>
  <c r="F39" i="72"/>
  <c r="E39" i="72"/>
  <c r="D39" i="72"/>
  <c r="C39" i="72"/>
  <c r="B39" i="72"/>
  <c r="A39" i="72"/>
  <c r="I38" i="72"/>
  <c r="G38" i="72"/>
  <c r="F38" i="72"/>
  <c r="E38" i="72"/>
  <c r="D38" i="72"/>
  <c r="C38" i="72"/>
  <c r="B38" i="72"/>
  <c r="A38" i="72"/>
  <c r="I37" i="72"/>
  <c r="G37" i="72"/>
  <c r="F37" i="72"/>
  <c r="E37" i="72"/>
  <c r="D37" i="72"/>
  <c r="C37" i="72"/>
  <c r="B37" i="72"/>
  <c r="A37" i="72"/>
  <c r="I36" i="72"/>
  <c r="G36" i="72"/>
  <c r="F36" i="72"/>
  <c r="E36" i="72"/>
  <c r="D36" i="72"/>
  <c r="C36" i="72"/>
  <c r="B36" i="72"/>
  <c r="A36" i="72"/>
  <c r="I35" i="72"/>
  <c r="G35" i="72"/>
  <c r="F35" i="72"/>
  <c r="E35" i="72"/>
  <c r="D35" i="72"/>
  <c r="C35" i="72"/>
  <c r="B35" i="72"/>
  <c r="A35" i="72"/>
  <c r="I34" i="72"/>
  <c r="G34" i="72"/>
  <c r="F34" i="72"/>
  <c r="E34" i="72"/>
  <c r="D34" i="72"/>
  <c r="C34" i="72"/>
  <c r="B34" i="72"/>
  <c r="A34" i="72"/>
  <c r="I33" i="72"/>
  <c r="G33" i="72"/>
  <c r="F33" i="72"/>
  <c r="E33" i="72"/>
  <c r="D33" i="72"/>
  <c r="C33" i="72"/>
  <c r="B33" i="72"/>
  <c r="A33" i="72"/>
  <c r="I32" i="72"/>
  <c r="G32" i="72"/>
  <c r="F32" i="72"/>
  <c r="E32" i="72"/>
  <c r="D32" i="72"/>
  <c r="C32" i="72"/>
  <c r="B32" i="72"/>
  <c r="A32" i="72"/>
  <c r="I31" i="72"/>
  <c r="G31" i="72"/>
  <c r="F31" i="72"/>
  <c r="E31" i="72"/>
  <c r="D31" i="72"/>
  <c r="C31" i="72"/>
  <c r="B31" i="72"/>
  <c r="A31" i="72"/>
  <c r="I30" i="72"/>
  <c r="G30" i="72"/>
  <c r="F30" i="72"/>
  <c r="E30" i="72"/>
  <c r="D30" i="72"/>
  <c r="C30" i="72"/>
  <c r="B30" i="72"/>
  <c r="A30" i="72"/>
  <c r="I29" i="72"/>
  <c r="G29" i="72"/>
  <c r="F29" i="72"/>
  <c r="E29" i="72"/>
  <c r="D29" i="72"/>
  <c r="C29" i="72"/>
  <c r="B29" i="72"/>
  <c r="A29" i="72"/>
  <c r="I28" i="72"/>
  <c r="G28" i="72"/>
  <c r="F28" i="72"/>
  <c r="E28" i="72"/>
  <c r="D28" i="72"/>
  <c r="C28" i="72"/>
  <c r="B28" i="72"/>
  <c r="A28" i="72"/>
  <c r="I27" i="72"/>
  <c r="G27" i="72"/>
  <c r="F27" i="72"/>
  <c r="E27" i="72"/>
  <c r="D27" i="72"/>
  <c r="C27" i="72"/>
  <c r="B27" i="72"/>
  <c r="A27" i="72"/>
  <c r="I26" i="72"/>
  <c r="G26" i="72"/>
  <c r="F26" i="72"/>
  <c r="E26" i="72"/>
  <c r="D26" i="72"/>
  <c r="C26" i="72"/>
  <c r="B26" i="72"/>
  <c r="A26" i="72"/>
  <c r="I25" i="72"/>
  <c r="G25" i="72"/>
  <c r="F25" i="72"/>
  <c r="E25" i="72"/>
  <c r="D25" i="72"/>
  <c r="C25" i="72"/>
  <c r="B25" i="72"/>
  <c r="A25" i="72"/>
  <c r="I24" i="72"/>
  <c r="G24" i="72"/>
  <c r="F24" i="72"/>
  <c r="E24" i="72"/>
  <c r="D24" i="72"/>
  <c r="C24" i="72"/>
  <c r="B24" i="72"/>
  <c r="A24" i="72"/>
  <c r="I23" i="72"/>
  <c r="G23" i="72"/>
  <c r="F23" i="72"/>
  <c r="E23" i="72"/>
  <c r="D23" i="72"/>
  <c r="C23" i="72"/>
  <c r="B23" i="72"/>
  <c r="A23" i="72"/>
  <c r="I22" i="72"/>
  <c r="G22" i="72"/>
  <c r="F22" i="72"/>
  <c r="E22" i="72"/>
  <c r="D22" i="72"/>
  <c r="C22" i="72"/>
  <c r="B22" i="72"/>
  <c r="A22" i="72"/>
  <c r="I21" i="72"/>
  <c r="G21" i="72"/>
  <c r="F21" i="72"/>
  <c r="E21" i="72"/>
  <c r="D21" i="72"/>
  <c r="C21" i="72"/>
  <c r="B21" i="72"/>
  <c r="A21" i="72"/>
  <c r="I20" i="72"/>
  <c r="G20" i="72"/>
  <c r="F20" i="72"/>
  <c r="E20" i="72"/>
  <c r="D20" i="72"/>
  <c r="C20" i="72"/>
  <c r="B20" i="72"/>
  <c r="A20" i="72"/>
  <c r="I19" i="72"/>
  <c r="G19" i="72"/>
  <c r="F19" i="72"/>
  <c r="E19" i="72"/>
  <c r="D19" i="72"/>
  <c r="C19" i="72"/>
  <c r="B19" i="72"/>
  <c r="A19" i="72"/>
  <c r="I18" i="72"/>
  <c r="G18" i="72"/>
  <c r="F18" i="72"/>
  <c r="E18" i="72"/>
  <c r="D18" i="72"/>
  <c r="C18" i="72"/>
  <c r="B18" i="72"/>
  <c r="A18" i="72"/>
  <c r="I17" i="72"/>
  <c r="G17" i="72"/>
  <c r="F17" i="72"/>
  <c r="E17" i="72"/>
  <c r="D17" i="72"/>
  <c r="C17" i="72"/>
  <c r="B17" i="72"/>
  <c r="A17" i="72"/>
  <c r="I16" i="72"/>
  <c r="G16" i="72"/>
  <c r="F16" i="72"/>
  <c r="E16" i="72"/>
  <c r="D16" i="72"/>
  <c r="C16" i="72"/>
  <c r="B16" i="72"/>
  <c r="A16" i="72"/>
  <c r="I15" i="72"/>
  <c r="G15" i="72"/>
  <c r="F15" i="72"/>
  <c r="E15" i="72"/>
  <c r="D15" i="72"/>
  <c r="C15" i="72"/>
  <c r="B15" i="72"/>
  <c r="A15" i="72"/>
  <c r="I14" i="72"/>
  <c r="G14" i="72"/>
  <c r="F14" i="72"/>
  <c r="E14" i="72"/>
  <c r="D14" i="72"/>
  <c r="C14" i="72"/>
  <c r="B14" i="72"/>
  <c r="A14" i="72"/>
  <c r="I13" i="72"/>
  <c r="G13" i="72"/>
  <c r="F13" i="72"/>
  <c r="E13" i="72"/>
  <c r="D13" i="72"/>
  <c r="C13" i="72"/>
  <c r="B13" i="72"/>
  <c r="A13" i="72"/>
  <c r="I12" i="72"/>
  <c r="G12" i="72"/>
  <c r="F12" i="72"/>
  <c r="E12" i="72"/>
  <c r="D12" i="72"/>
  <c r="C12" i="72"/>
  <c r="B12" i="72"/>
  <c r="A12" i="72"/>
  <c r="I11" i="72"/>
  <c r="G11" i="72"/>
  <c r="F11" i="72"/>
  <c r="E11" i="72"/>
  <c r="D11" i="72"/>
  <c r="C11" i="72"/>
  <c r="B11" i="72"/>
  <c r="A11" i="72"/>
  <c r="I10" i="72"/>
  <c r="G10" i="72"/>
  <c r="F10" i="72"/>
  <c r="E10" i="72"/>
  <c r="D10" i="72"/>
  <c r="C10" i="72"/>
  <c r="B10" i="72"/>
  <c r="A10" i="72"/>
  <c r="I9" i="72"/>
  <c r="G9" i="72"/>
  <c r="F9" i="72"/>
  <c r="E9" i="72"/>
  <c r="D9" i="72"/>
  <c r="C9" i="72"/>
  <c r="B9" i="72"/>
  <c r="A9" i="72"/>
  <c r="I8" i="72"/>
  <c r="G8" i="72"/>
  <c r="F8" i="72"/>
  <c r="E8" i="72"/>
  <c r="D8" i="72"/>
  <c r="C8" i="72"/>
  <c r="B8" i="72"/>
  <c r="A8" i="72"/>
  <c r="I7" i="72"/>
  <c r="G7" i="72"/>
  <c r="F7" i="72"/>
  <c r="E7" i="72"/>
  <c r="D7" i="72"/>
  <c r="C7" i="72"/>
  <c r="B7" i="72"/>
  <c r="A7" i="72"/>
  <c r="I6" i="72"/>
  <c r="G6" i="72"/>
  <c r="F6" i="72"/>
  <c r="E6" i="72"/>
  <c r="D6" i="72"/>
  <c r="C6" i="72"/>
  <c r="B6" i="72"/>
  <c r="A6" i="72"/>
  <c r="J5" i="72"/>
  <c r="G5" i="72"/>
  <c r="F5" i="72"/>
  <c r="B5" i="72"/>
  <c r="P15" i="67"/>
  <c r="O15" i="67"/>
  <c r="N15" i="67"/>
  <c r="M15" i="67"/>
  <c r="L15" i="67"/>
  <c r="K15" i="67"/>
  <c r="J15" i="67"/>
  <c r="I15" i="67"/>
  <c r="H15" i="67"/>
  <c r="G15" i="67"/>
  <c r="F15" i="67"/>
  <c r="E15" i="67"/>
  <c r="D15" i="67"/>
  <c r="C15" i="67"/>
  <c r="B15" i="67"/>
  <c r="A15" i="67"/>
  <c r="D14" i="67"/>
  <c r="C14" i="67"/>
  <c r="B14" i="67"/>
  <c r="A14" i="67"/>
  <c r="F13" i="67"/>
  <c r="D13" i="67"/>
  <c r="C13" i="67"/>
  <c r="B13" i="67"/>
  <c r="A13" i="67"/>
  <c r="F12" i="67"/>
  <c r="D12" i="67"/>
  <c r="C12" i="67"/>
  <c r="B12" i="67"/>
  <c r="A12" i="67"/>
  <c r="F11" i="67"/>
  <c r="E11" i="67"/>
  <c r="D11" i="67"/>
  <c r="C11" i="67"/>
  <c r="B11" i="67"/>
  <c r="A11" i="67"/>
  <c r="D10" i="67"/>
  <c r="C10" i="67"/>
  <c r="B10" i="67"/>
  <c r="A10" i="67"/>
  <c r="F9" i="67"/>
  <c r="D9" i="67"/>
  <c r="C9" i="67"/>
  <c r="B9" i="67"/>
  <c r="A9" i="67"/>
  <c r="F8" i="67"/>
  <c r="D8" i="67"/>
  <c r="C8" i="67"/>
  <c r="B8" i="67"/>
  <c r="A8" i="67"/>
  <c r="F7" i="67"/>
  <c r="D7" i="67"/>
  <c r="C7" i="67"/>
  <c r="B7" i="67"/>
  <c r="A7" i="67"/>
  <c r="F6" i="67"/>
  <c r="D6" i="67"/>
  <c r="C6" i="67"/>
  <c r="B6" i="67"/>
  <c r="A6" i="67"/>
  <c r="F5" i="67"/>
  <c r="D5" i="67"/>
  <c r="C5" i="67"/>
  <c r="B5" i="67"/>
  <c r="A5" i="67"/>
  <c r="E4" i="67"/>
  <c r="B4" i="67"/>
  <c r="A4" i="67"/>
  <c r="H12" i="48"/>
  <c r="G12" i="48"/>
  <c r="F12" i="48"/>
  <c r="E12" i="48"/>
  <c r="D12" i="48"/>
  <c r="C12" i="48"/>
  <c r="B12" i="48"/>
  <c r="A12" i="48"/>
  <c r="J11" i="48"/>
  <c r="I11" i="48"/>
  <c r="H11" i="48"/>
  <c r="G11" i="48"/>
  <c r="F11" i="48"/>
  <c r="E11" i="48"/>
  <c r="D11" i="48"/>
  <c r="C11" i="48"/>
  <c r="B11" i="48"/>
  <c r="A11" i="48"/>
  <c r="J10" i="48"/>
  <c r="H10" i="48"/>
  <c r="G10" i="48"/>
  <c r="E10" i="48"/>
  <c r="D10" i="48"/>
  <c r="C10" i="48"/>
  <c r="B10" i="48"/>
  <c r="A10" i="48"/>
  <c r="J9" i="48"/>
  <c r="H9" i="48"/>
  <c r="G9" i="48"/>
  <c r="F9" i="48"/>
  <c r="E9" i="48"/>
  <c r="D9" i="48"/>
  <c r="C9" i="48"/>
  <c r="B9" i="48"/>
  <c r="A9" i="48"/>
  <c r="J8" i="48"/>
  <c r="H8" i="48"/>
  <c r="G8" i="48"/>
  <c r="E8" i="48"/>
  <c r="D8" i="48"/>
  <c r="C8" i="48"/>
  <c r="B8" i="48"/>
  <c r="A8" i="48"/>
  <c r="J7" i="48"/>
  <c r="H7" i="48"/>
  <c r="G7" i="48"/>
  <c r="F7" i="48"/>
  <c r="E7" i="48"/>
  <c r="D7" i="48"/>
  <c r="C7" i="48"/>
  <c r="B7" i="48"/>
  <c r="A7" i="48"/>
  <c r="J6" i="48"/>
  <c r="H6" i="48"/>
  <c r="G6" i="48"/>
  <c r="E6" i="48"/>
  <c r="D6" i="48"/>
  <c r="C6" i="48"/>
  <c r="B6" i="48"/>
  <c r="A6" i="48"/>
  <c r="J5" i="48"/>
  <c r="H5" i="48"/>
  <c r="G5" i="48"/>
  <c r="F5" i="48"/>
  <c r="E5" i="48"/>
  <c r="D5" i="48"/>
  <c r="C5" i="48"/>
  <c r="B5" i="48"/>
  <c r="A5" i="48"/>
  <c r="I4" i="48"/>
  <c r="B4" i="48"/>
  <c r="A4" i="48"/>
  <c r="J3" i="48"/>
  <c r="I3" i="48"/>
  <c r="H3" i="48"/>
  <c r="G3" i="48"/>
  <c r="F3" i="48"/>
  <c r="E3" i="48"/>
  <c r="D3" i="48"/>
  <c r="C3" i="48"/>
  <c r="B3" i="48"/>
  <c r="A3" i="48"/>
  <c r="C1" i="48"/>
  <c r="N10" i="42"/>
  <c r="L10" i="42"/>
  <c r="K10" i="42"/>
  <c r="J10" i="42"/>
  <c r="I10" i="42"/>
  <c r="H10" i="42"/>
  <c r="G10" i="42"/>
  <c r="F10" i="42"/>
  <c r="E10" i="42"/>
  <c r="D10" i="42"/>
  <c r="C10" i="42"/>
  <c r="B10" i="42"/>
  <c r="A10" i="42"/>
  <c r="P9" i="42"/>
  <c r="O9" i="42"/>
  <c r="N9" i="42"/>
  <c r="M9" i="42"/>
  <c r="L9" i="42"/>
  <c r="K9" i="42"/>
  <c r="J9" i="42"/>
  <c r="I9" i="42"/>
  <c r="H9" i="42"/>
  <c r="G9" i="42"/>
  <c r="F9" i="42"/>
  <c r="E9" i="42"/>
  <c r="D9" i="42"/>
  <c r="C9" i="42"/>
  <c r="B9" i="42"/>
  <c r="A9" i="42"/>
  <c r="P8" i="42"/>
  <c r="N8" i="42"/>
  <c r="L8" i="42"/>
  <c r="K8" i="42"/>
  <c r="J8" i="42"/>
  <c r="I8" i="42"/>
  <c r="H8" i="42"/>
  <c r="E8" i="42"/>
  <c r="D8" i="42"/>
  <c r="C8" i="42"/>
  <c r="B8" i="42"/>
  <c r="A8" i="42"/>
  <c r="P7" i="42"/>
  <c r="N7" i="42"/>
  <c r="L7" i="42"/>
  <c r="K7" i="42"/>
  <c r="J7" i="42"/>
  <c r="I7" i="42"/>
  <c r="H7" i="42"/>
  <c r="F7" i="42"/>
  <c r="E7" i="42"/>
  <c r="D7" i="42"/>
  <c r="C7" i="42"/>
  <c r="B7" i="42"/>
  <c r="A7" i="42"/>
  <c r="K6" i="42"/>
  <c r="B6" i="42"/>
  <c r="A6" i="42"/>
  <c r="M5" i="42"/>
  <c r="F1" i="42"/>
  <c r="D1" i="42"/>
  <c r="D69" i="39"/>
  <c r="C69" i="39"/>
  <c r="B69" i="39"/>
  <c r="A69" i="39"/>
  <c r="D68" i="39"/>
  <c r="C68" i="39"/>
  <c r="B68" i="39"/>
  <c r="A68" i="39"/>
  <c r="D67" i="39"/>
  <c r="C67" i="39"/>
  <c r="B67" i="39"/>
  <c r="A67" i="39"/>
  <c r="D66" i="39"/>
  <c r="C66" i="39"/>
  <c r="B66" i="39"/>
  <c r="A66" i="39"/>
  <c r="D65" i="39"/>
  <c r="C65" i="39"/>
  <c r="B65" i="39"/>
  <c r="A65" i="39"/>
  <c r="D64" i="39"/>
  <c r="C64" i="39"/>
  <c r="B64" i="39"/>
  <c r="A64" i="39"/>
  <c r="D63" i="39"/>
  <c r="C63" i="39"/>
  <c r="B63" i="39"/>
  <c r="A63" i="39"/>
  <c r="D62" i="39"/>
  <c r="C62" i="39"/>
  <c r="B62" i="39"/>
  <c r="A62" i="39"/>
  <c r="B61" i="39"/>
  <c r="A61" i="39"/>
  <c r="D59" i="39"/>
  <c r="C59" i="39"/>
  <c r="K58" i="39"/>
  <c r="I58" i="39"/>
  <c r="D58" i="39"/>
  <c r="C58" i="39"/>
  <c r="K57" i="39"/>
  <c r="I57" i="39"/>
  <c r="D57" i="39"/>
  <c r="C57" i="39"/>
  <c r="K56" i="39"/>
  <c r="I56" i="39"/>
  <c r="D56" i="39"/>
  <c r="C56" i="39"/>
  <c r="K55" i="39"/>
  <c r="D55" i="39"/>
  <c r="C55" i="39"/>
  <c r="K54" i="39"/>
  <c r="D54" i="39"/>
  <c r="C54" i="39"/>
  <c r="K53" i="39"/>
  <c r="D53" i="39"/>
  <c r="C53" i="39"/>
  <c r="K52" i="39"/>
  <c r="D52" i="39"/>
  <c r="C52" i="39"/>
  <c r="B52" i="39"/>
  <c r="I51" i="39"/>
  <c r="B51" i="39"/>
  <c r="J49" i="39"/>
  <c r="D49" i="39"/>
  <c r="C49" i="39"/>
  <c r="B49" i="39"/>
  <c r="A49" i="39"/>
  <c r="K48" i="39"/>
  <c r="J48" i="39"/>
  <c r="D48" i="39"/>
  <c r="C48" i="39"/>
  <c r="B48" i="39"/>
  <c r="A48" i="39"/>
  <c r="K47" i="39"/>
  <c r="J47" i="39"/>
  <c r="D47" i="39"/>
  <c r="C47" i="39"/>
  <c r="B47" i="39"/>
  <c r="A47" i="39"/>
  <c r="K46" i="39"/>
  <c r="J46" i="39"/>
  <c r="D46" i="39"/>
  <c r="C46" i="39"/>
  <c r="B46" i="39"/>
  <c r="A46" i="39"/>
  <c r="K45" i="39"/>
  <c r="J45" i="39"/>
  <c r="D45" i="39"/>
  <c r="C45" i="39"/>
  <c r="B45" i="39"/>
  <c r="A45" i="39"/>
  <c r="I44" i="39"/>
  <c r="B44" i="39"/>
  <c r="A44" i="39"/>
  <c r="H42" i="39"/>
  <c r="F42" i="39"/>
  <c r="E42" i="39"/>
  <c r="D42" i="39"/>
  <c r="C42" i="39"/>
  <c r="B42" i="39"/>
  <c r="A42" i="39"/>
  <c r="K41" i="39"/>
  <c r="E41" i="39"/>
  <c r="D41" i="39"/>
  <c r="C41" i="39"/>
  <c r="B41" i="39"/>
  <c r="A41" i="39"/>
  <c r="K40" i="39"/>
  <c r="F40" i="39"/>
  <c r="E40" i="39"/>
  <c r="D40" i="39"/>
  <c r="C40" i="39"/>
  <c r="A40" i="39"/>
  <c r="K39" i="39"/>
  <c r="E39" i="39"/>
  <c r="D39" i="39"/>
  <c r="C39" i="39"/>
  <c r="B39" i="39"/>
  <c r="A39" i="39"/>
  <c r="K38" i="39"/>
  <c r="F38" i="39"/>
  <c r="E38" i="39"/>
  <c r="D38" i="39"/>
  <c r="C38" i="39"/>
  <c r="B38" i="39"/>
  <c r="A38" i="39"/>
  <c r="I37" i="39"/>
  <c r="B37" i="39"/>
  <c r="A37" i="39"/>
  <c r="H35" i="39"/>
  <c r="G35" i="39"/>
  <c r="F35" i="39"/>
  <c r="E35" i="39"/>
  <c r="D35" i="39"/>
  <c r="C35" i="39"/>
  <c r="B35" i="39"/>
  <c r="A35" i="39"/>
  <c r="K34" i="39"/>
  <c r="H34" i="39"/>
  <c r="E34" i="39"/>
  <c r="D34" i="39"/>
  <c r="C34" i="39"/>
  <c r="B34" i="39"/>
  <c r="A34" i="39"/>
  <c r="K33" i="39"/>
  <c r="H33" i="39"/>
  <c r="F33" i="39"/>
  <c r="E33" i="39"/>
  <c r="D33" i="39"/>
  <c r="C33" i="39"/>
  <c r="B33" i="39"/>
  <c r="A33" i="39"/>
  <c r="K32" i="39"/>
  <c r="H32" i="39"/>
  <c r="E32" i="39"/>
  <c r="D32" i="39"/>
  <c r="C32" i="39"/>
  <c r="B32" i="39"/>
  <c r="A32" i="39"/>
  <c r="K31" i="39"/>
  <c r="H31" i="39"/>
  <c r="F31" i="39"/>
  <c r="E31" i="39"/>
  <c r="D31" i="39"/>
  <c r="C31" i="39"/>
  <c r="B31" i="39"/>
  <c r="A31" i="39"/>
  <c r="I30" i="39"/>
  <c r="B30" i="39"/>
  <c r="A30" i="39"/>
  <c r="K27" i="39"/>
  <c r="D27" i="39"/>
  <c r="C27" i="39"/>
  <c r="B27" i="39"/>
  <c r="A27" i="39"/>
  <c r="K26" i="39"/>
  <c r="D26" i="39"/>
  <c r="C26" i="39"/>
  <c r="A26" i="39"/>
  <c r="K25" i="39"/>
  <c r="D25" i="39"/>
  <c r="C25" i="39"/>
  <c r="B25" i="39"/>
  <c r="A25" i="39"/>
  <c r="K24" i="39"/>
  <c r="D24" i="39"/>
  <c r="C24" i="39"/>
  <c r="B24" i="39"/>
  <c r="A24" i="39"/>
  <c r="I23" i="39"/>
  <c r="B23" i="39"/>
  <c r="A23" i="39"/>
  <c r="E22" i="39"/>
  <c r="D22" i="39"/>
  <c r="C22" i="39"/>
  <c r="B22" i="39"/>
  <c r="A22" i="39"/>
  <c r="D21" i="39"/>
  <c r="C21" i="39"/>
  <c r="B21" i="39"/>
  <c r="A21" i="39"/>
  <c r="K20" i="39"/>
  <c r="D20" i="39"/>
  <c r="C20" i="39"/>
  <c r="B20" i="39"/>
  <c r="A20" i="39"/>
  <c r="K19" i="39"/>
  <c r="D19" i="39"/>
  <c r="C19" i="39"/>
  <c r="B19" i="39"/>
  <c r="A19" i="39"/>
  <c r="K18" i="39"/>
  <c r="D18" i="39"/>
  <c r="C18" i="39"/>
  <c r="B18" i="39"/>
  <c r="A18" i="39"/>
  <c r="K17" i="39"/>
  <c r="D17" i="39"/>
  <c r="C17" i="39"/>
  <c r="B17" i="39"/>
  <c r="A17" i="39"/>
  <c r="I16" i="39"/>
  <c r="B16" i="39"/>
  <c r="A16" i="39"/>
  <c r="J14" i="39"/>
  <c r="D14" i="39"/>
  <c r="C14" i="39"/>
  <c r="B14" i="39"/>
  <c r="A14" i="39"/>
  <c r="K13" i="39"/>
  <c r="J13" i="39"/>
  <c r="D13" i="39"/>
  <c r="C13" i="39"/>
  <c r="B13" i="39"/>
  <c r="A13" i="39"/>
  <c r="K12" i="39"/>
  <c r="J12" i="39"/>
  <c r="D12" i="39"/>
  <c r="C12" i="39"/>
  <c r="B12" i="39"/>
  <c r="A12" i="39"/>
  <c r="K11" i="39"/>
  <c r="J11" i="39"/>
  <c r="D11" i="39"/>
  <c r="C11" i="39"/>
  <c r="B11" i="39"/>
  <c r="A11" i="39"/>
  <c r="K10" i="39"/>
  <c r="J10" i="39"/>
  <c r="D10" i="39"/>
  <c r="C10" i="39"/>
  <c r="B10" i="39"/>
  <c r="A10" i="39"/>
  <c r="I9" i="39"/>
  <c r="B9" i="39"/>
  <c r="A9" i="39"/>
  <c r="C1" i="39"/>
  <c r="B8" i="69"/>
  <c r="B7" i="69"/>
  <c r="B6" i="69"/>
  <c r="B5" i="69"/>
  <c r="G53" i="47"/>
  <c r="E53" i="47"/>
  <c r="D53" i="47"/>
  <c r="C53" i="47"/>
  <c r="B53" i="47"/>
  <c r="A53" i="47"/>
  <c r="J52" i="47"/>
  <c r="G52" i="47"/>
  <c r="E52" i="47"/>
  <c r="D52" i="47"/>
  <c r="C52" i="47"/>
  <c r="B52" i="47"/>
  <c r="A52" i="47"/>
  <c r="J51" i="47"/>
  <c r="G51" i="47"/>
  <c r="E51" i="47"/>
  <c r="D51" i="47"/>
  <c r="C51" i="47"/>
  <c r="B51" i="47"/>
  <c r="A51" i="47"/>
  <c r="J50" i="47"/>
  <c r="G50" i="47"/>
  <c r="E50" i="47"/>
  <c r="D50" i="47"/>
  <c r="C50" i="47"/>
  <c r="B50" i="47"/>
  <c r="A50" i="47"/>
  <c r="J49" i="47"/>
  <c r="G49" i="47"/>
  <c r="E49" i="47"/>
  <c r="D49" i="47"/>
  <c r="C49" i="47"/>
  <c r="B49" i="47"/>
  <c r="A49" i="47"/>
  <c r="F48" i="47"/>
  <c r="B48" i="47"/>
  <c r="A48" i="47"/>
  <c r="G46" i="47"/>
  <c r="E46" i="47"/>
  <c r="D46" i="47"/>
  <c r="C46" i="47"/>
  <c r="B46" i="47"/>
  <c r="A46" i="47"/>
  <c r="H45" i="47"/>
  <c r="F45" i="47"/>
  <c r="E45" i="47"/>
  <c r="D45" i="47"/>
  <c r="C45" i="47"/>
  <c r="B45" i="47"/>
  <c r="A45" i="47"/>
  <c r="H44" i="47"/>
  <c r="F44" i="47"/>
  <c r="E44" i="47"/>
  <c r="D44" i="47"/>
  <c r="C44" i="47"/>
  <c r="B44" i="47"/>
  <c r="A44" i="47"/>
  <c r="H43" i="47"/>
  <c r="F43" i="47"/>
  <c r="E43" i="47"/>
  <c r="D43" i="47"/>
  <c r="C43" i="47"/>
  <c r="B43" i="47"/>
  <c r="A43" i="47"/>
  <c r="H42" i="47"/>
  <c r="F42" i="47"/>
  <c r="E42" i="47"/>
  <c r="D42" i="47"/>
  <c r="C42" i="47"/>
  <c r="B42" i="47"/>
  <c r="A42" i="47"/>
  <c r="J41" i="47"/>
  <c r="G41" i="47"/>
  <c r="E41" i="47"/>
  <c r="D41" i="47"/>
  <c r="C41" i="47"/>
  <c r="B41" i="47"/>
  <c r="A41" i="47"/>
  <c r="F40" i="47"/>
  <c r="B40" i="47"/>
  <c r="A40" i="47"/>
  <c r="G38" i="47"/>
  <c r="E38" i="47"/>
  <c r="D38" i="47"/>
  <c r="C38" i="47"/>
  <c r="B38" i="47"/>
  <c r="A38" i="47"/>
  <c r="J37" i="47"/>
  <c r="G37" i="47"/>
  <c r="E37" i="47"/>
  <c r="D37" i="47"/>
  <c r="C37" i="47"/>
  <c r="B37" i="47"/>
  <c r="A37" i="47"/>
  <c r="J36" i="47"/>
  <c r="G36" i="47"/>
  <c r="E36" i="47"/>
  <c r="D36" i="47"/>
  <c r="C36" i="47"/>
  <c r="B36" i="47"/>
  <c r="A36" i="47"/>
  <c r="J35" i="47"/>
  <c r="G35" i="47"/>
  <c r="E35" i="47"/>
  <c r="D35" i="47"/>
  <c r="C35" i="47"/>
  <c r="B35" i="47"/>
  <c r="A35" i="47"/>
  <c r="J34" i="47"/>
  <c r="G34" i="47"/>
  <c r="E34" i="47"/>
  <c r="D34" i="47"/>
  <c r="C34" i="47"/>
  <c r="B34" i="47"/>
  <c r="A34" i="47"/>
  <c r="F33" i="47"/>
  <c r="B33" i="47"/>
  <c r="A33" i="47"/>
  <c r="G31" i="47"/>
  <c r="D31" i="47"/>
  <c r="C31" i="47"/>
  <c r="B31" i="47"/>
  <c r="A31" i="47"/>
  <c r="J30" i="47"/>
  <c r="G30" i="47"/>
  <c r="D30" i="47"/>
  <c r="C30" i="47"/>
  <c r="B30" i="47"/>
  <c r="A30" i="47"/>
  <c r="J29" i="47"/>
  <c r="G29" i="47"/>
  <c r="D29" i="47"/>
  <c r="C29" i="47"/>
  <c r="B29" i="47"/>
  <c r="A29" i="47"/>
  <c r="J28" i="47"/>
  <c r="G28" i="47"/>
  <c r="D28" i="47"/>
  <c r="C28" i="47"/>
  <c r="B28" i="47"/>
  <c r="A28" i="47"/>
  <c r="J27" i="47"/>
  <c r="G27" i="47"/>
  <c r="D27" i="47"/>
  <c r="C27" i="47"/>
  <c r="B27" i="47"/>
  <c r="A27" i="47"/>
  <c r="F26" i="47"/>
  <c r="B26" i="47"/>
  <c r="A26" i="47"/>
  <c r="G24" i="47"/>
  <c r="E24" i="47"/>
  <c r="D24" i="47"/>
  <c r="C24" i="47"/>
  <c r="B24" i="47"/>
  <c r="A24" i="47"/>
  <c r="J22" i="47"/>
  <c r="G22" i="47"/>
  <c r="E22" i="47"/>
  <c r="D22" i="47"/>
  <c r="C22" i="47"/>
  <c r="B22" i="47"/>
  <c r="A22" i="47"/>
  <c r="J21" i="47"/>
  <c r="G21" i="47"/>
  <c r="E21" i="47"/>
  <c r="D21" i="47"/>
  <c r="C21" i="47"/>
  <c r="B21" i="47"/>
  <c r="A21" i="47"/>
  <c r="J20" i="47"/>
  <c r="G20" i="47"/>
  <c r="E20" i="47"/>
  <c r="D20" i="47"/>
  <c r="C20" i="47"/>
  <c r="B20" i="47"/>
  <c r="A20" i="47"/>
  <c r="F19" i="47"/>
  <c r="B19" i="47"/>
  <c r="A19" i="47"/>
  <c r="G17" i="47"/>
  <c r="D17" i="47"/>
  <c r="C17" i="47"/>
  <c r="B17" i="47"/>
  <c r="A17" i="47"/>
  <c r="J16" i="47"/>
  <c r="G16" i="47"/>
  <c r="D16" i="47"/>
  <c r="C16" i="47"/>
  <c r="B16" i="47"/>
  <c r="A16" i="47"/>
  <c r="J15" i="47"/>
  <c r="G15" i="47"/>
  <c r="D15" i="47"/>
  <c r="C15" i="47"/>
  <c r="B15" i="47"/>
  <c r="A15" i="47"/>
  <c r="J14" i="47"/>
  <c r="G14" i="47"/>
  <c r="D14" i="47"/>
  <c r="C14" i="47"/>
  <c r="B14" i="47"/>
  <c r="A14" i="47"/>
  <c r="J13" i="47"/>
  <c r="G13" i="47"/>
  <c r="D13" i="47"/>
  <c r="C13" i="47"/>
  <c r="B13" i="47"/>
  <c r="A13" i="47"/>
  <c r="F12" i="47"/>
  <c r="B12" i="47"/>
  <c r="A12" i="47"/>
  <c r="G10" i="47"/>
  <c r="E10" i="47"/>
  <c r="D10" i="47"/>
  <c r="C10" i="47"/>
  <c r="B10" i="47"/>
  <c r="A10" i="47"/>
  <c r="J9" i="47"/>
  <c r="G9" i="47"/>
  <c r="E9" i="47"/>
  <c r="D9" i="47"/>
  <c r="C9" i="47"/>
  <c r="B9" i="47"/>
  <c r="A9" i="47"/>
  <c r="J8" i="47"/>
  <c r="G8" i="47"/>
  <c r="E8" i="47"/>
  <c r="D8" i="47"/>
  <c r="C8" i="47"/>
  <c r="B8" i="47"/>
  <c r="A8" i="47"/>
  <c r="J7" i="47"/>
  <c r="G7" i="47"/>
  <c r="E7" i="47"/>
  <c r="D7" i="47"/>
  <c r="C7" i="47"/>
  <c r="B7" i="47"/>
  <c r="A7" i="47"/>
  <c r="J6" i="47"/>
  <c r="G6" i="47"/>
  <c r="E6" i="47"/>
  <c r="D6" i="47"/>
  <c r="C6" i="47"/>
  <c r="B6" i="47"/>
  <c r="A6" i="47"/>
  <c r="F5" i="47"/>
  <c r="B5" i="47"/>
  <c r="A5" i="47"/>
  <c r="G18" i="68"/>
  <c r="F18" i="68"/>
  <c r="E18" i="68"/>
  <c r="D18" i="68"/>
  <c r="C18" i="68"/>
  <c r="B18" i="68"/>
  <c r="A18" i="68"/>
  <c r="I17" i="68"/>
  <c r="E17" i="68"/>
  <c r="D17" i="68"/>
  <c r="C17" i="68"/>
  <c r="B17" i="68"/>
  <c r="A17" i="68"/>
  <c r="I16" i="68"/>
  <c r="F16" i="68"/>
  <c r="E16" i="68"/>
  <c r="D16" i="68"/>
  <c r="C16" i="68"/>
  <c r="B16" i="68"/>
  <c r="A16" i="68"/>
  <c r="I15" i="68"/>
  <c r="E15" i="68"/>
  <c r="D15" i="68"/>
  <c r="C15" i="68"/>
  <c r="B15" i="68"/>
  <c r="A15" i="68"/>
  <c r="I14" i="68"/>
  <c r="F14" i="68"/>
  <c r="E14" i="68"/>
  <c r="D14" i="68"/>
  <c r="C14" i="68"/>
  <c r="B14" i="68"/>
  <c r="A14" i="68"/>
  <c r="H13" i="68"/>
  <c r="B13" i="68"/>
  <c r="A13" i="68"/>
  <c r="D11" i="68"/>
  <c r="C11" i="68"/>
  <c r="B11" i="68"/>
  <c r="A11" i="68"/>
  <c r="I10" i="68"/>
  <c r="D10" i="68"/>
  <c r="C10" i="68"/>
  <c r="B10" i="68"/>
  <c r="A10" i="68"/>
  <c r="I9" i="68"/>
  <c r="D9" i="68"/>
  <c r="C9" i="68"/>
  <c r="B9" i="68"/>
  <c r="A9" i="68"/>
  <c r="I8" i="68"/>
  <c r="D8" i="68"/>
  <c r="C8" i="68"/>
  <c r="B8" i="68"/>
  <c r="A8" i="68"/>
  <c r="I7" i="68"/>
  <c r="D7" i="68"/>
  <c r="C7" i="68"/>
  <c r="B7" i="68"/>
  <c r="A7" i="68"/>
  <c r="H6" i="68"/>
  <c r="B6" i="68"/>
  <c r="A6" i="68"/>
  <c r="D1" i="68"/>
  <c r="B1" i="68"/>
  <c r="U26" i="51"/>
  <c r="O26" i="51"/>
  <c r="M26" i="51"/>
  <c r="L26" i="51"/>
  <c r="K26" i="51"/>
  <c r="J26" i="51"/>
  <c r="I26" i="51"/>
  <c r="H26" i="51"/>
  <c r="F26" i="51"/>
  <c r="E26" i="51"/>
  <c r="D26" i="51"/>
  <c r="C26" i="51"/>
  <c r="B26" i="51"/>
  <c r="A26" i="51"/>
  <c r="X25" i="51"/>
  <c r="W25" i="51"/>
  <c r="V25" i="51"/>
  <c r="U25" i="51"/>
  <c r="T25" i="51"/>
  <c r="S25" i="51"/>
  <c r="R25" i="51"/>
  <c r="Q25" i="51"/>
  <c r="P25" i="51"/>
  <c r="O25" i="51"/>
  <c r="N25" i="51"/>
  <c r="M25" i="51"/>
  <c r="L25" i="51"/>
  <c r="K25" i="51"/>
  <c r="J25" i="51"/>
  <c r="I25" i="51"/>
  <c r="H25" i="51"/>
  <c r="F25" i="51"/>
  <c r="E25" i="51"/>
  <c r="D25" i="51"/>
  <c r="C25" i="51"/>
  <c r="B25" i="51"/>
  <c r="A25" i="51"/>
  <c r="X24" i="51"/>
  <c r="U24" i="51"/>
  <c r="T24" i="51"/>
  <c r="Q24" i="51"/>
  <c r="O24" i="51"/>
  <c r="M24" i="51"/>
  <c r="L24" i="51"/>
  <c r="K24" i="51"/>
  <c r="J24" i="51"/>
  <c r="I24" i="51"/>
  <c r="F24" i="51"/>
  <c r="E24" i="51"/>
  <c r="D24" i="51"/>
  <c r="C24" i="51"/>
  <c r="B24" i="51"/>
  <c r="A24" i="51"/>
  <c r="X23" i="51"/>
  <c r="U23" i="51"/>
  <c r="T23" i="51"/>
  <c r="Q23" i="51"/>
  <c r="O23" i="51"/>
  <c r="M23" i="51"/>
  <c r="L23" i="51"/>
  <c r="K23" i="51"/>
  <c r="J23" i="51"/>
  <c r="I23" i="51"/>
  <c r="F23" i="51"/>
  <c r="E23" i="51"/>
  <c r="D23" i="51"/>
  <c r="C23" i="51"/>
  <c r="B23" i="51"/>
  <c r="A23" i="51"/>
  <c r="X22" i="51"/>
  <c r="W22" i="51"/>
  <c r="V22" i="51"/>
  <c r="U22" i="51"/>
  <c r="T22" i="51"/>
  <c r="S22" i="51"/>
  <c r="R22" i="51"/>
  <c r="N22" i="51"/>
  <c r="L22" i="51"/>
  <c r="K22" i="51"/>
  <c r="J22" i="51"/>
  <c r="D22" i="51"/>
  <c r="B22" i="51"/>
  <c r="A22" i="51"/>
  <c r="X19" i="51"/>
  <c r="W19" i="51"/>
  <c r="V19" i="51"/>
  <c r="U19" i="51"/>
  <c r="T19" i="51"/>
  <c r="S19" i="51"/>
  <c r="R19" i="51"/>
  <c r="Q19" i="51"/>
  <c r="P19" i="51"/>
  <c r="O19" i="51"/>
  <c r="N19" i="51"/>
  <c r="M19" i="51"/>
  <c r="L19" i="51"/>
  <c r="K19" i="51"/>
  <c r="J19" i="51"/>
  <c r="I19" i="51"/>
  <c r="H19" i="51"/>
  <c r="F19" i="51"/>
  <c r="E19" i="51"/>
  <c r="D19" i="51"/>
  <c r="C19" i="51"/>
  <c r="B19" i="51"/>
  <c r="A19" i="51"/>
  <c r="U18" i="51"/>
  <c r="O18" i="51"/>
  <c r="M18" i="51"/>
  <c r="L18" i="51"/>
  <c r="K18" i="51"/>
  <c r="J18" i="51"/>
  <c r="I18" i="51"/>
  <c r="H18" i="51"/>
  <c r="F18" i="51"/>
  <c r="E18" i="51"/>
  <c r="D18" i="51"/>
  <c r="C18" i="51"/>
  <c r="B18" i="51"/>
  <c r="A18" i="51"/>
  <c r="X17" i="51"/>
  <c r="W17" i="51"/>
  <c r="V17" i="51"/>
  <c r="U17" i="51"/>
  <c r="T17" i="51"/>
  <c r="S17" i="51"/>
  <c r="R17" i="51"/>
  <c r="Q17" i="51"/>
  <c r="P17" i="51"/>
  <c r="O17" i="51"/>
  <c r="N17" i="51"/>
  <c r="M17" i="51"/>
  <c r="L17" i="51"/>
  <c r="K17" i="51"/>
  <c r="J17" i="51"/>
  <c r="I17" i="51"/>
  <c r="H17" i="51"/>
  <c r="F17" i="51"/>
  <c r="E17" i="51"/>
  <c r="D17" i="51"/>
  <c r="C17" i="51"/>
  <c r="B17" i="51"/>
  <c r="A17" i="51"/>
  <c r="X16" i="51"/>
  <c r="U16" i="51"/>
  <c r="T16" i="51"/>
  <c r="Q16" i="51"/>
  <c r="O16" i="51"/>
  <c r="M16" i="51"/>
  <c r="L16" i="51"/>
  <c r="K16" i="51"/>
  <c r="J16" i="51"/>
  <c r="I16" i="51"/>
  <c r="F16" i="51"/>
  <c r="E16" i="51"/>
  <c r="D16" i="51"/>
  <c r="C16" i="51"/>
  <c r="B16" i="51"/>
  <c r="A16" i="51"/>
  <c r="X15" i="51"/>
  <c r="U15" i="51"/>
  <c r="T15" i="51"/>
  <c r="Q15" i="51"/>
  <c r="O15" i="51"/>
  <c r="M15" i="51"/>
  <c r="L15" i="51"/>
  <c r="K15" i="51"/>
  <c r="J15" i="51"/>
  <c r="I15" i="51"/>
  <c r="F15" i="51"/>
  <c r="E15" i="51"/>
  <c r="D15" i="51"/>
  <c r="C15" i="51"/>
  <c r="B15" i="51"/>
  <c r="A15" i="51"/>
  <c r="X14" i="51"/>
  <c r="U14" i="51"/>
  <c r="T14" i="51"/>
  <c r="Q14" i="51"/>
  <c r="O14" i="51"/>
  <c r="M14" i="51"/>
  <c r="L14" i="51"/>
  <c r="K14" i="51"/>
  <c r="J14" i="51"/>
  <c r="I14" i="51"/>
  <c r="F14" i="51"/>
  <c r="E14" i="51"/>
  <c r="D14" i="51"/>
  <c r="C14" i="51"/>
  <c r="B14" i="51"/>
  <c r="A14" i="51"/>
  <c r="X13" i="51"/>
  <c r="U13" i="51"/>
  <c r="T13" i="51"/>
  <c r="Q13" i="51"/>
  <c r="O13" i="51"/>
  <c r="M13" i="51"/>
  <c r="L13" i="51"/>
  <c r="K13" i="51"/>
  <c r="J13" i="51"/>
  <c r="I13" i="51"/>
  <c r="F13" i="51"/>
  <c r="E13" i="51"/>
  <c r="D13" i="51"/>
  <c r="C13" i="51"/>
  <c r="B13" i="51"/>
  <c r="A13" i="51"/>
  <c r="X12" i="51"/>
  <c r="U12" i="51"/>
  <c r="T12" i="51"/>
  <c r="Q12" i="51"/>
  <c r="O12" i="51"/>
  <c r="M12" i="51"/>
  <c r="L12" i="51"/>
  <c r="K12" i="51"/>
  <c r="J12" i="51"/>
  <c r="I12" i="51"/>
  <c r="F12" i="51"/>
  <c r="E12" i="51"/>
  <c r="D12" i="51"/>
  <c r="C12" i="51"/>
  <c r="B12" i="51"/>
  <c r="A12" i="51"/>
  <c r="X11" i="51"/>
  <c r="U11" i="51"/>
  <c r="T11" i="51"/>
  <c r="Q11" i="51"/>
  <c r="O11" i="51"/>
  <c r="M11" i="51"/>
  <c r="L11" i="51"/>
  <c r="K11" i="51"/>
  <c r="J11" i="51"/>
  <c r="I11" i="51"/>
  <c r="F11" i="51"/>
  <c r="E11" i="51"/>
  <c r="D11" i="51"/>
  <c r="C11" i="51"/>
  <c r="B11" i="51"/>
  <c r="A11" i="51"/>
  <c r="X10" i="51"/>
  <c r="W10" i="51"/>
  <c r="V10" i="51"/>
  <c r="U10" i="51"/>
  <c r="T10" i="51"/>
  <c r="S10" i="51"/>
  <c r="Q10" i="51"/>
  <c r="P10" i="51"/>
  <c r="O10" i="51"/>
  <c r="N10" i="51"/>
  <c r="M10" i="51"/>
  <c r="L10" i="51"/>
  <c r="K10" i="51"/>
  <c r="J10" i="51"/>
  <c r="I10" i="51"/>
  <c r="H10" i="51"/>
  <c r="F10" i="51"/>
  <c r="E10" i="51"/>
  <c r="D10" i="51"/>
  <c r="C10" i="51"/>
  <c r="B10" i="51"/>
  <c r="A10" i="51"/>
  <c r="X9" i="51"/>
  <c r="W9" i="51"/>
  <c r="V9" i="51"/>
  <c r="U9" i="51"/>
  <c r="T9" i="51"/>
  <c r="S9" i="51"/>
  <c r="R9" i="51"/>
  <c r="Q9" i="51"/>
  <c r="P9" i="51"/>
  <c r="O9" i="51"/>
  <c r="N9" i="51"/>
  <c r="M9" i="51"/>
  <c r="L9" i="51"/>
  <c r="K9" i="51"/>
  <c r="J9" i="51"/>
  <c r="I9" i="51"/>
  <c r="H9" i="51"/>
  <c r="F9" i="51"/>
  <c r="E9" i="51"/>
  <c r="D9" i="51"/>
  <c r="C9" i="51"/>
  <c r="B9" i="51"/>
  <c r="A9" i="51"/>
  <c r="X8" i="51"/>
  <c r="W8" i="51"/>
  <c r="U8" i="51"/>
  <c r="T8" i="51"/>
  <c r="S8" i="51"/>
  <c r="R8" i="51"/>
  <c r="Q8" i="51"/>
  <c r="P8" i="51"/>
  <c r="O8" i="51"/>
  <c r="N8" i="51"/>
  <c r="M8" i="51"/>
  <c r="L8" i="51"/>
  <c r="K8" i="51"/>
  <c r="J8" i="51"/>
  <c r="I8" i="51"/>
  <c r="H8" i="51"/>
  <c r="F8" i="51"/>
  <c r="E8" i="51"/>
  <c r="D8" i="51"/>
  <c r="C8" i="51"/>
  <c r="B8" i="51"/>
  <c r="A8" i="51"/>
  <c r="U7" i="51"/>
  <c r="T7" i="51"/>
  <c r="S7" i="51"/>
  <c r="R7" i="51"/>
  <c r="M7" i="51"/>
  <c r="U6" i="51"/>
  <c r="T6" i="51"/>
  <c r="S6" i="51"/>
  <c r="R6" i="51"/>
  <c r="M6" i="51"/>
  <c r="Z29" i="73"/>
  <c r="Y29" i="73"/>
  <c r="X29" i="73"/>
  <c r="W29" i="73"/>
  <c r="V29" i="73"/>
  <c r="U29" i="73"/>
  <c r="T29" i="73"/>
  <c r="S29" i="73"/>
  <c r="R29" i="73"/>
  <c r="Q29" i="73"/>
  <c r="P29" i="73"/>
  <c r="O29" i="73"/>
  <c r="N29" i="73"/>
  <c r="M29" i="73"/>
  <c r="L29" i="73"/>
  <c r="K29" i="73"/>
  <c r="J29" i="73"/>
  <c r="I29" i="73"/>
  <c r="H29" i="73"/>
  <c r="G29" i="73"/>
  <c r="F29" i="73"/>
  <c r="E29" i="73"/>
  <c r="D29" i="73"/>
  <c r="C29" i="73"/>
  <c r="B29" i="73"/>
  <c r="A29" i="73"/>
  <c r="Z28" i="73"/>
  <c r="Y28" i="73"/>
  <c r="X28" i="73"/>
  <c r="W28" i="73"/>
  <c r="V28" i="73"/>
  <c r="U28" i="73"/>
  <c r="T28" i="73"/>
  <c r="S28" i="73"/>
  <c r="R28" i="73"/>
  <c r="Q28" i="73"/>
  <c r="P28" i="73"/>
  <c r="O28" i="73"/>
  <c r="N28" i="73"/>
  <c r="M28" i="73"/>
  <c r="L28" i="73"/>
  <c r="K28" i="73"/>
  <c r="J28" i="73"/>
  <c r="I28" i="73"/>
  <c r="H28" i="73"/>
  <c r="G28" i="73"/>
  <c r="F28" i="73"/>
  <c r="E28" i="73"/>
  <c r="D28" i="73"/>
  <c r="C28" i="73"/>
  <c r="B28" i="73"/>
  <c r="A28" i="73"/>
  <c r="Z27" i="73"/>
  <c r="Y27" i="73"/>
  <c r="X27" i="73"/>
  <c r="W27" i="73"/>
  <c r="V27" i="73"/>
  <c r="U27" i="73"/>
  <c r="T27" i="73"/>
  <c r="S27" i="73"/>
  <c r="R27" i="73"/>
  <c r="Q27" i="73"/>
  <c r="P27" i="73"/>
  <c r="O27" i="73"/>
  <c r="N27" i="73"/>
  <c r="M27" i="73"/>
  <c r="L27" i="73"/>
  <c r="K27" i="73"/>
  <c r="J27" i="73"/>
  <c r="I27" i="73"/>
  <c r="H27" i="73"/>
  <c r="G27" i="73"/>
  <c r="F27" i="73"/>
  <c r="E27" i="73"/>
  <c r="D27" i="73"/>
  <c r="C27" i="73"/>
  <c r="B27" i="73"/>
  <c r="A27" i="73"/>
  <c r="Z26" i="73"/>
  <c r="Y26" i="73"/>
  <c r="X26" i="73"/>
  <c r="W26" i="73"/>
  <c r="V26" i="73"/>
  <c r="U26" i="73"/>
  <c r="T26" i="73"/>
  <c r="S26" i="73"/>
  <c r="R26" i="73"/>
  <c r="Q26" i="73"/>
  <c r="P26" i="73"/>
  <c r="O26" i="73"/>
  <c r="N26" i="73"/>
  <c r="M26" i="73"/>
  <c r="L26" i="73"/>
  <c r="K26" i="73"/>
  <c r="J26" i="73"/>
  <c r="I26" i="73"/>
  <c r="H26" i="73"/>
  <c r="G26" i="73"/>
  <c r="F26" i="73"/>
  <c r="E26" i="73"/>
  <c r="D26" i="73"/>
  <c r="C26" i="73"/>
  <c r="B26" i="73"/>
  <c r="A26" i="73"/>
  <c r="Z25" i="73"/>
  <c r="Y25" i="73"/>
  <c r="X25" i="73"/>
  <c r="W25" i="73"/>
  <c r="V25" i="73"/>
  <c r="U25" i="73"/>
  <c r="T25" i="73"/>
  <c r="S25" i="73"/>
  <c r="R25" i="73"/>
  <c r="Q25" i="73"/>
  <c r="P25" i="73"/>
  <c r="O25" i="73"/>
  <c r="N25" i="73"/>
  <c r="M25" i="73"/>
  <c r="L25" i="73"/>
  <c r="K25" i="73"/>
  <c r="J25" i="73"/>
  <c r="I25" i="73"/>
  <c r="H25" i="73"/>
  <c r="G25" i="73"/>
  <c r="F25" i="73"/>
  <c r="E25" i="73"/>
  <c r="D25" i="73"/>
  <c r="C25" i="73"/>
  <c r="B25" i="73"/>
  <c r="A25" i="73"/>
  <c r="Z24" i="73"/>
  <c r="Y24" i="73"/>
  <c r="X24" i="73"/>
  <c r="W24" i="73"/>
  <c r="V24" i="73"/>
  <c r="U24" i="73"/>
  <c r="T24" i="73"/>
  <c r="S24" i="73"/>
  <c r="R24" i="73"/>
  <c r="Q24" i="73"/>
  <c r="P24" i="73"/>
  <c r="O24" i="73"/>
  <c r="N24" i="73"/>
  <c r="M24" i="73"/>
  <c r="L24" i="73"/>
  <c r="K24" i="73"/>
  <c r="J24" i="73"/>
  <c r="I24" i="73"/>
  <c r="H24" i="73"/>
  <c r="G24" i="73"/>
  <c r="F24" i="73"/>
  <c r="E24" i="73"/>
  <c r="D24" i="73"/>
  <c r="C24" i="73"/>
  <c r="B24" i="73"/>
  <c r="A24" i="73"/>
  <c r="Z23" i="73"/>
  <c r="Y23" i="73"/>
  <c r="X23" i="73"/>
  <c r="W23" i="73"/>
  <c r="V23" i="73"/>
  <c r="U23" i="73"/>
  <c r="T23" i="73"/>
  <c r="S23" i="73"/>
  <c r="R23" i="73"/>
  <c r="Q23" i="73"/>
  <c r="P23" i="73"/>
  <c r="O23" i="73"/>
  <c r="N23" i="73"/>
  <c r="M23" i="73"/>
  <c r="L23" i="73"/>
  <c r="K23" i="73"/>
  <c r="J23" i="73"/>
  <c r="I23" i="73"/>
  <c r="H23" i="73"/>
  <c r="G23" i="73"/>
  <c r="F23" i="73"/>
  <c r="E23" i="73"/>
  <c r="D23" i="73"/>
  <c r="C23" i="73"/>
  <c r="B23" i="73"/>
  <c r="A23" i="73"/>
  <c r="Z22" i="73"/>
  <c r="Y22" i="73"/>
  <c r="X22" i="73"/>
  <c r="W22" i="73"/>
  <c r="V22" i="73"/>
  <c r="U22" i="73"/>
  <c r="T22" i="73"/>
  <c r="S22" i="73"/>
  <c r="R22" i="73"/>
  <c r="Q22" i="73"/>
  <c r="P22" i="73"/>
  <c r="O22" i="73"/>
  <c r="N22" i="73"/>
  <c r="M22" i="73"/>
  <c r="L22" i="73"/>
  <c r="K22" i="73"/>
  <c r="J22" i="73"/>
  <c r="I22" i="73"/>
  <c r="H22" i="73"/>
  <c r="G22" i="73"/>
  <c r="F22" i="73"/>
  <c r="E22" i="73"/>
  <c r="D22" i="73"/>
  <c r="C22" i="73"/>
  <c r="B22" i="73"/>
  <c r="A22" i="73"/>
  <c r="Z21" i="73"/>
  <c r="Y21" i="73"/>
  <c r="X21" i="73"/>
  <c r="W21" i="73"/>
  <c r="V21" i="73"/>
  <c r="U21" i="73"/>
  <c r="T21" i="73"/>
  <c r="S21" i="73"/>
  <c r="R21" i="73"/>
  <c r="Q21" i="73"/>
  <c r="P21" i="73"/>
  <c r="O21" i="73"/>
  <c r="N21" i="73"/>
  <c r="M21" i="73"/>
  <c r="L21" i="73"/>
  <c r="K21" i="73"/>
  <c r="J21" i="73"/>
  <c r="I21" i="73"/>
  <c r="H21" i="73"/>
  <c r="G21" i="73"/>
  <c r="F21" i="73"/>
  <c r="E21" i="73"/>
  <c r="D21" i="73"/>
  <c r="C21" i="73"/>
  <c r="B21" i="73"/>
  <c r="A21" i="73"/>
  <c r="Z20" i="73"/>
  <c r="Y20" i="73"/>
  <c r="X20" i="73"/>
  <c r="W20" i="73"/>
  <c r="V20" i="73"/>
  <c r="U20" i="73"/>
  <c r="T20" i="73"/>
  <c r="S20" i="73"/>
  <c r="R20" i="73"/>
  <c r="Q20" i="73"/>
  <c r="P20" i="73"/>
  <c r="O20" i="73"/>
  <c r="N20" i="73"/>
  <c r="M20" i="73"/>
  <c r="L20" i="73"/>
  <c r="K20" i="73"/>
  <c r="J20" i="73"/>
  <c r="I20" i="73"/>
  <c r="H20" i="73"/>
  <c r="G20" i="73"/>
  <c r="F20" i="73"/>
  <c r="E20" i="73"/>
  <c r="D20" i="73"/>
  <c r="C20" i="73"/>
  <c r="B20" i="73"/>
  <c r="A20" i="73"/>
  <c r="Z19" i="73"/>
  <c r="Y19" i="73"/>
  <c r="X19" i="73"/>
  <c r="W19" i="73"/>
  <c r="V19" i="73"/>
  <c r="U19" i="73"/>
  <c r="T19" i="73"/>
  <c r="S19" i="73"/>
  <c r="R19" i="73"/>
  <c r="Q19" i="73"/>
  <c r="P19" i="73"/>
  <c r="O19" i="73"/>
  <c r="N19" i="73"/>
  <c r="M19" i="73"/>
  <c r="L19" i="73"/>
  <c r="K19" i="73"/>
  <c r="J19" i="73"/>
  <c r="I19" i="73"/>
  <c r="H19" i="73"/>
  <c r="G19" i="73"/>
  <c r="F19" i="73"/>
  <c r="E19" i="73"/>
  <c r="D19" i="73"/>
  <c r="C19" i="73"/>
  <c r="B19" i="73"/>
  <c r="A19" i="73"/>
  <c r="W18" i="73"/>
  <c r="V18" i="73"/>
  <c r="U18" i="73"/>
  <c r="O18" i="73"/>
  <c r="M18" i="73"/>
  <c r="L18" i="73"/>
  <c r="K18" i="73"/>
  <c r="J18" i="73"/>
  <c r="I18" i="73"/>
  <c r="H18" i="73"/>
  <c r="G18" i="73"/>
  <c r="F18" i="73"/>
  <c r="E18" i="73"/>
  <c r="D18" i="73"/>
  <c r="C18" i="73"/>
  <c r="B18" i="73"/>
  <c r="A18" i="73"/>
  <c r="Z17" i="73"/>
  <c r="Y17" i="73"/>
  <c r="X17" i="73"/>
  <c r="W17" i="73"/>
  <c r="V17" i="73"/>
  <c r="U17" i="73"/>
  <c r="T17" i="73"/>
  <c r="S17" i="73"/>
  <c r="R17" i="73"/>
  <c r="Q17" i="73"/>
  <c r="P17" i="73"/>
  <c r="O17" i="73"/>
  <c r="N17" i="73"/>
  <c r="M17" i="73"/>
  <c r="L17" i="73"/>
  <c r="K17" i="73"/>
  <c r="J17" i="73"/>
  <c r="I17" i="73"/>
  <c r="H17" i="73"/>
  <c r="G17" i="73"/>
  <c r="F17" i="73"/>
  <c r="E17" i="73"/>
  <c r="D17" i="73"/>
  <c r="C17" i="73"/>
  <c r="B17" i="73"/>
  <c r="A17" i="73"/>
  <c r="Z16" i="73"/>
  <c r="W16" i="73"/>
  <c r="V16" i="73"/>
  <c r="U16" i="73"/>
  <c r="T16" i="73"/>
  <c r="Q16" i="73"/>
  <c r="O16" i="73"/>
  <c r="M16" i="73"/>
  <c r="L16" i="73"/>
  <c r="K16" i="73"/>
  <c r="J16" i="73"/>
  <c r="I16" i="73"/>
  <c r="F16" i="73"/>
  <c r="E16" i="73"/>
  <c r="D16" i="73"/>
  <c r="C16" i="73"/>
  <c r="B16" i="73"/>
  <c r="A16" i="73"/>
  <c r="Z15" i="73"/>
  <c r="W15" i="73"/>
  <c r="V15" i="73"/>
  <c r="U15" i="73"/>
  <c r="T15" i="73"/>
  <c r="Q15" i="73"/>
  <c r="O15" i="73"/>
  <c r="M15" i="73"/>
  <c r="L15" i="73"/>
  <c r="K15" i="73"/>
  <c r="J15" i="73"/>
  <c r="I15" i="73"/>
  <c r="G15" i="73"/>
  <c r="F15" i="73"/>
  <c r="E15" i="73"/>
  <c r="D15" i="73"/>
  <c r="C15" i="73"/>
  <c r="B15" i="73"/>
  <c r="A15" i="73"/>
  <c r="Z14" i="73"/>
  <c r="W14" i="73"/>
  <c r="V14" i="73"/>
  <c r="U14" i="73"/>
  <c r="T14" i="73"/>
  <c r="Q14" i="73"/>
  <c r="O14" i="73"/>
  <c r="M14" i="73"/>
  <c r="L14" i="73"/>
  <c r="K14" i="73"/>
  <c r="J14" i="73"/>
  <c r="I14" i="73"/>
  <c r="F14" i="73"/>
  <c r="E14" i="73"/>
  <c r="D14" i="73"/>
  <c r="C14" i="73"/>
  <c r="B14" i="73"/>
  <c r="A14" i="73"/>
  <c r="Z13" i="73"/>
  <c r="W13" i="73"/>
  <c r="V13" i="73"/>
  <c r="U13" i="73"/>
  <c r="T13" i="73"/>
  <c r="Q13" i="73"/>
  <c r="O13" i="73"/>
  <c r="M13" i="73"/>
  <c r="L13" i="73"/>
  <c r="K13" i="73"/>
  <c r="J13" i="73"/>
  <c r="I13" i="73"/>
  <c r="G13" i="73"/>
  <c r="F13" i="73"/>
  <c r="E13" i="73"/>
  <c r="D13" i="73"/>
  <c r="C13" i="73"/>
  <c r="B13" i="73"/>
  <c r="A13" i="73"/>
  <c r="Z12" i="73"/>
  <c r="W12" i="73"/>
  <c r="V12" i="73"/>
  <c r="U12" i="73"/>
  <c r="T12" i="73"/>
  <c r="Q12" i="73"/>
  <c r="O12" i="73"/>
  <c r="M12" i="73"/>
  <c r="L12" i="73"/>
  <c r="K12" i="73"/>
  <c r="J12" i="73"/>
  <c r="I12" i="73"/>
  <c r="F12" i="73"/>
  <c r="E12" i="73"/>
  <c r="D12" i="73"/>
  <c r="C12" i="73"/>
  <c r="B12" i="73"/>
  <c r="A12" i="73"/>
  <c r="Z11" i="73"/>
  <c r="W11" i="73"/>
  <c r="V11" i="73"/>
  <c r="U11" i="73"/>
  <c r="T11" i="73"/>
  <c r="Q11" i="73"/>
  <c r="O11" i="73"/>
  <c r="M11" i="73"/>
  <c r="L11" i="73"/>
  <c r="K11" i="73"/>
  <c r="J11" i="73"/>
  <c r="I11" i="73"/>
  <c r="G11" i="73"/>
  <c r="F11" i="73"/>
  <c r="E11" i="73"/>
  <c r="D11" i="73"/>
  <c r="C11" i="73"/>
  <c r="B11" i="73"/>
  <c r="A11" i="73"/>
  <c r="Z10" i="73"/>
  <c r="Y10" i="73"/>
  <c r="X10" i="73"/>
  <c r="W10" i="73"/>
  <c r="V10" i="73"/>
  <c r="U10" i="73"/>
  <c r="T10" i="73"/>
  <c r="S10" i="73"/>
  <c r="R10" i="73"/>
  <c r="Q10" i="73"/>
  <c r="P10" i="73"/>
  <c r="O10" i="73"/>
  <c r="N10" i="73"/>
  <c r="L10" i="73"/>
  <c r="K10" i="73"/>
  <c r="J10" i="73"/>
  <c r="I10" i="73"/>
  <c r="H10" i="73"/>
  <c r="G10" i="73"/>
  <c r="F10" i="73"/>
  <c r="E10" i="73"/>
  <c r="D10" i="73"/>
  <c r="C10" i="73"/>
  <c r="B10" i="73"/>
  <c r="A10" i="73"/>
  <c r="Z9" i="73"/>
  <c r="Y9" i="73"/>
  <c r="X9" i="73"/>
  <c r="W9" i="73"/>
  <c r="V9" i="73"/>
  <c r="U9" i="73"/>
  <c r="T9" i="73"/>
  <c r="S9" i="73"/>
  <c r="R9" i="73"/>
  <c r="Q9" i="73"/>
  <c r="P9" i="73"/>
  <c r="O9" i="73"/>
  <c r="N9" i="73"/>
  <c r="M9" i="73"/>
  <c r="L9" i="73"/>
  <c r="K9" i="73"/>
  <c r="J9" i="73"/>
  <c r="I9" i="73"/>
  <c r="H9" i="73"/>
  <c r="G9" i="73"/>
  <c r="F9" i="73"/>
  <c r="E9" i="73"/>
  <c r="D9" i="73"/>
  <c r="C9" i="73"/>
  <c r="B9" i="73"/>
  <c r="A9" i="73"/>
  <c r="Z8" i="73"/>
  <c r="Y8" i="73"/>
  <c r="X8" i="73"/>
  <c r="W8" i="73"/>
  <c r="V8" i="73"/>
  <c r="U8" i="73"/>
  <c r="T8" i="73"/>
  <c r="S8" i="73"/>
  <c r="R8" i="73"/>
  <c r="Q8" i="73"/>
  <c r="P8" i="73"/>
  <c r="O8" i="73"/>
  <c r="N8" i="73"/>
  <c r="M8" i="73"/>
  <c r="L8" i="73"/>
  <c r="K8" i="73"/>
  <c r="J8" i="73"/>
  <c r="I8" i="73"/>
  <c r="H8" i="73"/>
  <c r="G8" i="73"/>
  <c r="F8" i="73"/>
  <c r="E8" i="73"/>
  <c r="D8" i="73"/>
  <c r="C8" i="73"/>
  <c r="B8" i="73"/>
  <c r="A8" i="73"/>
  <c r="Z7" i="73"/>
  <c r="Y7" i="73"/>
  <c r="X7" i="73"/>
  <c r="W7" i="73"/>
  <c r="V7" i="73"/>
  <c r="U7" i="73"/>
  <c r="T7" i="73"/>
  <c r="S7" i="73"/>
  <c r="R7" i="73"/>
  <c r="Q7" i="73"/>
  <c r="P7" i="73"/>
  <c r="O7" i="73"/>
  <c r="N7" i="73"/>
  <c r="M7" i="73"/>
  <c r="L7" i="73"/>
  <c r="K7" i="73"/>
  <c r="J7" i="73"/>
  <c r="I7" i="73"/>
  <c r="H7" i="73"/>
  <c r="G7" i="73"/>
  <c r="F7" i="73"/>
  <c r="E7" i="73"/>
  <c r="D7" i="73"/>
  <c r="C7" i="73"/>
  <c r="B7" i="73"/>
  <c r="A7" i="73"/>
  <c r="Z1157" i="66"/>
  <c r="Y1157" i="66"/>
  <c r="X1157" i="66"/>
  <c r="W1157" i="66"/>
  <c r="V1157" i="66"/>
  <c r="U1157" i="66"/>
  <c r="T1157" i="66"/>
  <c r="S1157" i="66"/>
  <c r="R1157" i="66"/>
  <c r="Q1157" i="66"/>
  <c r="P1157" i="66"/>
  <c r="O1157" i="66"/>
  <c r="N1157" i="66"/>
  <c r="M1157" i="66"/>
  <c r="L1157" i="66"/>
  <c r="K1157" i="66"/>
  <c r="J1157" i="66"/>
  <c r="I1157" i="66"/>
  <c r="H1157" i="66"/>
  <c r="G1157" i="66"/>
  <c r="F1157" i="66"/>
  <c r="E1157" i="66"/>
  <c r="D1157" i="66"/>
  <c r="C1157" i="66"/>
  <c r="B1157" i="66"/>
  <c r="A1157" i="66"/>
  <c r="Z1156" i="66"/>
  <c r="Y1156" i="66"/>
  <c r="X1156" i="66"/>
  <c r="W1156" i="66"/>
  <c r="V1156" i="66"/>
  <c r="U1156" i="66"/>
  <c r="T1156" i="66"/>
  <c r="S1156" i="66"/>
  <c r="R1156" i="66"/>
  <c r="Q1156" i="66"/>
  <c r="P1156" i="66"/>
  <c r="O1156" i="66"/>
  <c r="N1156" i="66"/>
  <c r="M1156" i="66"/>
  <c r="L1156" i="66"/>
  <c r="K1156" i="66"/>
  <c r="J1156" i="66"/>
  <c r="I1156" i="66"/>
  <c r="H1156" i="66"/>
  <c r="G1156" i="66"/>
  <c r="F1156" i="66"/>
  <c r="E1156" i="66"/>
  <c r="D1156" i="66"/>
  <c r="C1156" i="66"/>
  <c r="B1156" i="66"/>
  <c r="P1155" i="66"/>
  <c r="O1155" i="66"/>
  <c r="N1155" i="66"/>
  <c r="M1155" i="66"/>
  <c r="L1155" i="66"/>
  <c r="J1155" i="66"/>
  <c r="I1155" i="66"/>
  <c r="H1155" i="66"/>
  <c r="G1155" i="66"/>
  <c r="F1155" i="66"/>
  <c r="E1155" i="66"/>
  <c r="D1155" i="66"/>
  <c r="C1155" i="66"/>
  <c r="A1155" i="66"/>
  <c r="Z1154" i="66"/>
  <c r="Y1154" i="66"/>
  <c r="X1154" i="66"/>
  <c r="W1154" i="66"/>
  <c r="V1154" i="66"/>
  <c r="U1154" i="66"/>
  <c r="T1154" i="66"/>
  <c r="S1154" i="66"/>
  <c r="R1154" i="66"/>
  <c r="P1154" i="66"/>
  <c r="O1154" i="66"/>
  <c r="N1154" i="66"/>
  <c r="M1154" i="66"/>
  <c r="L1154" i="66"/>
  <c r="K1154" i="66"/>
  <c r="J1154" i="66"/>
  <c r="I1154" i="66"/>
  <c r="G1154" i="66"/>
  <c r="F1154" i="66"/>
  <c r="E1154" i="66"/>
  <c r="D1154" i="66"/>
  <c r="C1154" i="66"/>
  <c r="B1154" i="66"/>
  <c r="A1154" i="66"/>
  <c r="Z1153" i="66"/>
  <c r="Y1153" i="66"/>
  <c r="X1153" i="66"/>
  <c r="W1153" i="66"/>
  <c r="V1153" i="66"/>
  <c r="U1153" i="66"/>
  <c r="T1153" i="66"/>
  <c r="S1153" i="66"/>
  <c r="R1153" i="66"/>
  <c r="P1153" i="66"/>
  <c r="O1153" i="66"/>
  <c r="N1153" i="66"/>
  <c r="M1153" i="66"/>
  <c r="L1153" i="66"/>
  <c r="K1153" i="66"/>
  <c r="J1153" i="66"/>
  <c r="I1153" i="66"/>
  <c r="G1153" i="66"/>
  <c r="F1153" i="66"/>
  <c r="E1153" i="66"/>
  <c r="D1153" i="66"/>
  <c r="C1153" i="66"/>
  <c r="B1153" i="66"/>
  <c r="A1153" i="66"/>
  <c r="Z1150" i="66"/>
  <c r="Y1150" i="66"/>
  <c r="X1150" i="66"/>
  <c r="W1150" i="66"/>
  <c r="V1150" i="66"/>
  <c r="U1150" i="66"/>
  <c r="T1150" i="66"/>
  <c r="S1150" i="66"/>
  <c r="R1150" i="66"/>
  <c r="P1150" i="66"/>
  <c r="O1150" i="66"/>
  <c r="N1150" i="66"/>
  <c r="M1150" i="66"/>
  <c r="L1150" i="66"/>
  <c r="K1150" i="66"/>
  <c r="J1150" i="66"/>
  <c r="I1150" i="66"/>
  <c r="G1150" i="66"/>
  <c r="F1150" i="66"/>
  <c r="E1150" i="66"/>
  <c r="D1150" i="66"/>
  <c r="C1150" i="66"/>
  <c r="B1150" i="66"/>
  <c r="A1150" i="66"/>
  <c r="Z1149" i="66"/>
  <c r="Y1149" i="66"/>
  <c r="X1149" i="66"/>
  <c r="W1149" i="66"/>
  <c r="V1149" i="66"/>
  <c r="U1149" i="66"/>
  <c r="S1149" i="66"/>
  <c r="R1149" i="66"/>
  <c r="P1149" i="66"/>
  <c r="O1149" i="66"/>
  <c r="N1149" i="66"/>
  <c r="M1149" i="66"/>
  <c r="L1149" i="66"/>
  <c r="K1149" i="66"/>
  <c r="J1149" i="66"/>
  <c r="I1149" i="66"/>
  <c r="G1149" i="66"/>
  <c r="F1149" i="66"/>
  <c r="E1149" i="66"/>
  <c r="D1149" i="66"/>
  <c r="C1149" i="66"/>
  <c r="B1149" i="66"/>
  <c r="A1149" i="66"/>
  <c r="Z1148" i="66"/>
  <c r="Y1148" i="66"/>
  <c r="X1148" i="66"/>
  <c r="W1148" i="66"/>
  <c r="V1148" i="66"/>
  <c r="U1148" i="66"/>
  <c r="S1148" i="66"/>
  <c r="R1148" i="66"/>
  <c r="P1148" i="66"/>
  <c r="O1148" i="66"/>
  <c r="N1148" i="66"/>
  <c r="M1148" i="66"/>
  <c r="L1148" i="66"/>
  <c r="K1148" i="66"/>
  <c r="J1148" i="66"/>
  <c r="I1148" i="66"/>
  <c r="G1148" i="66"/>
  <c r="F1148" i="66"/>
  <c r="E1148" i="66"/>
  <c r="D1148" i="66"/>
  <c r="C1148" i="66"/>
  <c r="B1148" i="66"/>
  <c r="A1148" i="66"/>
  <c r="Z1147" i="66"/>
  <c r="Y1147" i="66"/>
  <c r="X1147" i="66"/>
  <c r="W1147" i="66"/>
  <c r="V1147" i="66"/>
  <c r="U1147" i="66"/>
  <c r="S1147" i="66"/>
  <c r="R1147" i="66"/>
  <c r="P1147" i="66"/>
  <c r="O1147" i="66"/>
  <c r="N1147" i="66"/>
  <c r="M1147" i="66"/>
  <c r="L1147" i="66"/>
  <c r="K1147" i="66"/>
  <c r="J1147" i="66"/>
  <c r="I1147" i="66"/>
  <c r="G1147" i="66"/>
  <c r="F1147" i="66"/>
  <c r="E1147" i="66"/>
  <c r="D1147" i="66"/>
  <c r="C1147" i="66"/>
  <c r="B1147" i="66"/>
  <c r="A1147" i="66"/>
  <c r="Z1146" i="66"/>
  <c r="Y1146" i="66"/>
  <c r="X1146" i="66"/>
  <c r="W1146" i="66"/>
  <c r="V1146" i="66"/>
  <c r="U1146" i="66"/>
  <c r="S1146" i="66"/>
  <c r="R1146" i="66"/>
  <c r="P1146" i="66"/>
  <c r="O1146" i="66"/>
  <c r="N1146" i="66"/>
  <c r="M1146" i="66"/>
  <c r="L1146" i="66"/>
  <c r="K1146" i="66"/>
  <c r="J1146" i="66"/>
  <c r="I1146" i="66"/>
  <c r="G1146" i="66"/>
  <c r="F1146" i="66"/>
  <c r="E1146" i="66"/>
  <c r="D1146" i="66"/>
  <c r="C1146" i="66"/>
  <c r="B1146" i="66"/>
  <c r="A1146" i="66"/>
  <c r="Z1145" i="66"/>
  <c r="Y1145" i="66"/>
  <c r="X1145" i="66"/>
  <c r="W1145" i="66"/>
  <c r="V1145" i="66"/>
  <c r="U1145" i="66"/>
  <c r="S1145" i="66"/>
  <c r="R1145" i="66"/>
  <c r="P1145" i="66"/>
  <c r="O1145" i="66"/>
  <c r="N1145" i="66"/>
  <c r="M1145" i="66"/>
  <c r="L1145" i="66"/>
  <c r="K1145" i="66"/>
  <c r="J1145" i="66"/>
  <c r="I1145" i="66"/>
  <c r="G1145" i="66"/>
  <c r="F1145" i="66"/>
  <c r="E1145" i="66"/>
  <c r="D1145" i="66"/>
  <c r="C1145" i="66"/>
  <c r="B1145" i="66"/>
  <c r="A1145" i="66"/>
  <c r="Z1144" i="66"/>
  <c r="Y1144" i="66"/>
  <c r="X1144" i="66"/>
  <c r="W1144" i="66"/>
  <c r="V1144" i="66"/>
  <c r="U1144" i="66"/>
  <c r="S1144" i="66"/>
  <c r="R1144" i="66"/>
  <c r="P1144" i="66"/>
  <c r="O1144" i="66"/>
  <c r="N1144" i="66"/>
  <c r="M1144" i="66"/>
  <c r="L1144" i="66"/>
  <c r="K1144" i="66"/>
  <c r="J1144" i="66"/>
  <c r="I1144" i="66"/>
  <c r="G1144" i="66"/>
  <c r="F1144" i="66"/>
  <c r="E1144" i="66"/>
  <c r="D1144" i="66"/>
  <c r="C1144" i="66"/>
  <c r="B1144" i="66"/>
  <c r="A1144" i="66"/>
  <c r="Z1143" i="66"/>
  <c r="Y1143" i="66"/>
  <c r="X1143" i="66"/>
  <c r="W1143" i="66"/>
  <c r="V1143" i="66"/>
  <c r="U1143" i="66"/>
  <c r="S1143" i="66"/>
  <c r="R1143" i="66"/>
  <c r="P1143" i="66"/>
  <c r="O1143" i="66"/>
  <c r="N1143" i="66"/>
  <c r="M1143" i="66"/>
  <c r="L1143" i="66"/>
  <c r="K1143" i="66"/>
  <c r="J1143" i="66"/>
  <c r="I1143" i="66"/>
  <c r="G1143" i="66"/>
  <c r="F1143" i="66"/>
  <c r="E1143" i="66"/>
  <c r="D1143" i="66"/>
  <c r="C1143" i="66"/>
  <c r="B1143" i="66"/>
  <c r="A1143" i="66"/>
  <c r="Z1142" i="66"/>
  <c r="Y1142" i="66"/>
  <c r="X1142" i="66"/>
  <c r="W1142" i="66"/>
  <c r="V1142" i="66"/>
  <c r="U1142" i="66"/>
  <c r="S1142" i="66"/>
  <c r="R1142" i="66"/>
  <c r="P1142" i="66"/>
  <c r="O1142" i="66"/>
  <c r="N1142" i="66"/>
  <c r="M1142" i="66"/>
  <c r="L1142" i="66"/>
  <c r="K1142" i="66"/>
  <c r="J1142" i="66"/>
  <c r="I1142" i="66"/>
  <c r="G1142" i="66"/>
  <c r="F1142" i="66"/>
  <c r="E1142" i="66"/>
  <c r="D1142" i="66"/>
  <c r="C1142" i="66"/>
  <c r="B1142" i="66"/>
  <c r="A1142" i="66"/>
  <c r="Z1141" i="66"/>
  <c r="Y1141" i="66"/>
  <c r="X1141" i="66"/>
  <c r="W1141" i="66"/>
  <c r="V1141" i="66"/>
  <c r="U1141" i="66"/>
  <c r="S1141" i="66"/>
  <c r="R1141" i="66"/>
  <c r="P1141" i="66"/>
  <c r="O1141" i="66"/>
  <c r="N1141" i="66"/>
  <c r="M1141" i="66"/>
  <c r="L1141" i="66"/>
  <c r="K1141" i="66"/>
  <c r="J1141" i="66"/>
  <c r="I1141" i="66"/>
  <c r="G1141" i="66"/>
  <c r="F1141" i="66"/>
  <c r="E1141" i="66"/>
  <c r="D1141" i="66"/>
  <c r="C1141" i="66"/>
  <c r="B1141" i="66"/>
  <c r="A1141" i="66"/>
  <c r="Z1140" i="66"/>
  <c r="Y1140" i="66"/>
  <c r="X1140" i="66"/>
  <c r="W1140" i="66"/>
  <c r="V1140" i="66"/>
  <c r="U1140" i="66"/>
  <c r="S1140" i="66"/>
  <c r="R1140" i="66"/>
  <c r="P1140" i="66"/>
  <c r="O1140" i="66"/>
  <c r="N1140" i="66"/>
  <c r="M1140" i="66"/>
  <c r="L1140" i="66"/>
  <c r="K1140" i="66"/>
  <c r="J1140" i="66"/>
  <c r="I1140" i="66"/>
  <c r="G1140" i="66"/>
  <c r="F1140" i="66"/>
  <c r="E1140" i="66"/>
  <c r="D1140" i="66"/>
  <c r="C1140" i="66"/>
  <c r="B1140" i="66"/>
  <c r="A1140" i="66"/>
  <c r="Z1139" i="66"/>
  <c r="Y1139" i="66"/>
  <c r="X1139" i="66"/>
  <c r="W1139" i="66"/>
  <c r="V1139" i="66"/>
  <c r="U1139" i="66"/>
  <c r="S1139" i="66"/>
  <c r="R1139" i="66"/>
  <c r="P1139" i="66"/>
  <c r="O1139" i="66"/>
  <c r="N1139" i="66"/>
  <c r="M1139" i="66"/>
  <c r="L1139" i="66"/>
  <c r="K1139" i="66"/>
  <c r="J1139" i="66"/>
  <c r="I1139" i="66"/>
  <c r="G1139" i="66"/>
  <c r="F1139" i="66"/>
  <c r="E1139" i="66"/>
  <c r="D1139" i="66"/>
  <c r="C1139" i="66"/>
  <c r="B1139" i="66"/>
  <c r="A1139" i="66"/>
  <c r="Z1138" i="66"/>
  <c r="Y1138" i="66"/>
  <c r="X1138" i="66"/>
  <c r="W1138" i="66"/>
  <c r="V1138" i="66"/>
  <c r="U1138" i="66"/>
  <c r="S1138" i="66"/>
  <c r="R1138" i="66"/>
  <c r="P1138" i="66"/>
  <c r="O1138" i="66"/>
  <c r="N1138" i="66"/>
  <c r="M1138" i="66"/>
  <c r="L1138" i="66"/>
  <c r="K1138" i="66"/>
  <c r="J1138" i="66"/>
  <c r="I1138" i="66"/>
  <c r="G1138" i="66"/>
  <c r="F1138" i="66"/>
  <c r="E1138" i="66"/>
  <c r="D1138" i="66"/>
  <c r="C1138" i="66"/>
  <c r="B1138" i="66"/>
  <c r="A1138" i="66"/>
  <c r="Z1137" i="66"/>
  <c r="Y1137" i="66"/>
  <c r="X1137" i="66"/>
  <c r="W1137" i="66"/>
  <c r="V1137" i="66"/>
  <c r="U1137" i="66"/>
  <c r="S1137" i="66"/>
  <c r="R1137" i="66"/>
  <c r="P1137" i="66"/>
  <c r="O1137" i="66"/>
  <c r="N1137" i="66"/>
  <c r="M1137" i="66"/>
  <c r="L1137" i="66"/>
  <c r="K1137" i="66"/>
  <c r="J1137" i="66"/>
  <c r="I1137" i="66"/>
  <c r="G1137" i="66"/>
  <c r="F1137" i="66"/>
  <c r="E1137" i="66"/>
  <c r="D1137" i="66"/>
  <c r="C1137" i="66"/>
  <c r="B1137" i="66"/>
  <c r="A1137" i="66"/>
  <c r="Z1136" i="66"/>
  <c r="Y1136" i="66"/>
  <c r="X1136" i="66"/>
  <c r="W1136" i="66"/>
  <c r="V1136" i="66"/>
  <c r="U1136" i="66"/>
  <c r="S1136" i="66"/>
  <c r="R1136" i="66"/>
  <c r="P1136" i="66"/>
  <c r="O1136" i="66"/>
  <c r="N1136" i="66"/>
  <c r="M1136" i="66"/>
  <c r="L1136" i="66"/>
  <c r="K1136" i="66"/>
  <c r="J1136" i="66"/>
  <c r="I1136" i="66"/>
  <c r="G1136" i="66"/>
  <c r="F1136" i="66"/>
  <c r="E1136" i="66"/>
  <c r="D1136" i="66"/>
  <c r="C1136" i="66"/>
  <c r="B1136" i="66"/>
  <c r="A1136" i="66"/>
  <c r="Z1135" i="66"/>
  <c r="Y1135" i="66"/>
  <c r="X1135" i="66"/>
  <c r="W1135" i="66"/>
  <c r="V1135" i="66"/>
  <c r="U1135" i="66"/>
  <c r="S1135" i="66"/>
  <c r="R1135" i="66"/>
  <c r="P1135" i="66"/>
  <c r="O1135" i="66"/>
  <c r="N1135" i="66"/>
  <c r="M1135" i="66"/>
  <c r="L1135" i="66"/>
  <c r="K1135" i="66"/>
  <c r="J1135" i="66"/>
  <c r="I1135" i="66"/>
  <c r="G1135" i="66"/>
  <c r="F1135" i="66"/>
  <c r="E1135" i="66"/>
  <c r="D1135" i="66"/>
  <c r="C1135" i="66"/>
  <c r="B1135" i="66"/>
  <c r="A1135" i="66"/>
  <c r="Z1134" i="66"/>
  <c r="Y1134" i="66"/>
  <c r="X1134" i="66"/>
  <c r="W1134" i="66"/>
  <c r="V1134" i="66"/>
  <c r="U1134" i="66"/>
  <c r="S1134" i="66"/>
  <c r="R1134" i="66"/>
  <c r="P1134" i="66"/>
  <c r="O1134" i="66"/>
  <c r="N1134" i="66"/>
  <c r="M1134" i="66"/>
  <c r="L1134" i="66"/>
  <c r="K1134" i="66"/>
  <c r="J1134" i="66"/>
  <c r="I1134" i="66"/>
  <c r="G1134" i="66"/>
  <c r="F1134" i="66"/>
  <c r="E1134" i="66"/>
  <c r="D1134" i="66"/>
  <c r="C1134" i="66"/>
  <c r="B1134" i="66"/>
  <c r="A1134" i="66"/>
  <c r="Z1133" i="66"/>
  <c r="Y1133" i="66"/>
  <c r="X1133" i="66"/>
  <c r="W1133" i="66"/>
  <c r="V1133" i="66"/>
  <c r="U1133" i="66"/>
  <c r="S1133" i="66"/>
  <c r="R1133" i="66"/>
  <c r="P1133" i="66"/>
  <c r="O1133" i="66"/>
  <c r="N1133" i="66"/>
  <c r="M1133" i="66"/>
  <c r="L1133" i="66"/>
  <c r="K1133" i="66"/>
  <c r="J1133" i="66"/>
  <c r="I1133" i="66"/>
  <c r="G1133" i="66"/>
  <c r="F1133" i="66"/>
  <c r="E1133" i="66"/>
  <c r="D1133" i="66"/>
  <c r="C1133" i="66"/>
  <c r="B1133" i="66"/>
  <c r="A1133" i="66"/>
  <c r="Z1132" i="66"/>
  <c r="Y1132" i="66"/>
  <c r="X1132" i="66"/>
  <c r="W1132" i="66"/>
  <c r="V1132" i="66"/>
  <c r="U1132" i="66"/>
  <c r="S1132" i="66"/>
  <c r="R1132" i="66"/>
  <c r="P1132" i="66"/>
  <c r="O1132" i="66"/>
  <c r="N1132" i="66"/>
  <c r="M1132" i="66"/>
  <c r="L1132" i="66"/>
  <c r="K1132" i="66"/>
  <c r="J1132" i="66"/>
  <c r="I1132" i="66"/>
  <c r="G1132" i="66"/>
  <c r="F1132" i="66"/>
  <c r="E1132" i="66"/>
  <c r="D1132" i="66"/>
  <c r="C1132" i="66"/>
  <c r="B1132" i="66"/>
  <c r="A1132" i="66"/>
  <c r="Z1131" i="66"/>
  <c r="Y1131" i="66"/>
  <c r="X1131" i="66"/>
  <c r="W1131" i="66"/>
  <c r="V1131" i="66"/>
  <c r="U1131" i="66"/>
  <c r="S1131" i="66"/>
  <c r="R1131" i="66"/>
  <c r="P1131" i="66"/>
  <c r="O1131" i="66"/>
  <c r="N1131" i="66"/>
  <c r="M1131" i="66"/>
  <c r="L1131" i="66"/>
  <c r="K1131" i="66"/>
  <c r="J1131" i="66"/>
  <c r="I1131" i="66"/>
  <c r="G1131" i="66"/>
  <c r="F1131" i="66"/>
  <c r="E1131" i="66"/>
  <c r="D1131" i="66"/>
  <c r="C1131" i="66"/>
  <c r="B1131" i="66"/>
  <c r="A1131" i="66"/>
  <c r="Z1130" i="66"/>
  <c r="Y1130" i="66"/>
  <c r="X1130" i="66"/>
  <c r="W1130" i="66"/>
  <c r="V1130" i="66"/>
  <c r="U1130" i="66"/>
  <c r="S1130" i="66"/>
  <c r="R1130" i="66"/>
  <c r="P1130" i="66"/>
  <c r="O1130" i="66"/>
  <c r="N1130" i="66"/>
  <c r="M1130" i="66"/>
  <c r="L1130" i="66"/>
  <c r="K1130" i="66"/>
  <c r="J1130" i="66"/>
  <c r="I1130" i="66"/>
  <c r="G1130" i="66"/>
  <c r="F1130" i="66"/>
  <c r="E1130" i="66"/>
  <c r="D1130" i="66"/>
  <c r="C1130" i="66"/>
  <c r="B1130" i="66"/>
  <c r="A1130" i="66"/>
  <c r="Z1129" i="66"/>
  <c r="Y1129" i="66"/>
  <c r="X1129" i="66"/>
  <c r="W1129" i="66"/>
  <c r="V1129" i="66"/>
  <c r="U1129" i="66"/>
  <c r="S1129" i="66"/>
  <c r="R1129" i="66"/>
  <c r="P1129" i="66"/>
  <c r="O1129" i="66"/>
  <c r="N1129" i="66"/>
  <c r="M1129" i="66"/>
  <c r="L1129" i="66"/>
  <c r="K1129" i="66"/>
  <c r="J1129" i="66"/>
  <c r="I1129" i="66"/>
  <c r="G1129" i="66"/>
  <c r="F1129" i="66"/>
  <c r="E1129" i="66"/>
  <c r="D1129" i="66"/>
  <c r="C1129" i="66"/>
  <c r="B1129" i="66"/>
  <c r="A1129" i="66"/>
  <c r="Z1128" i="66"/>
  <c r="Y1128" i="66"/>
  <c r="X1128" i="66"/>
  <c r="W1128" i="66"/>
  <c r="V1128" i="66"/>
  <c r="U1128" i="66"/>
  <c r="S1128" i="66"/>
  <c r="R1128" i="66"/>
  <c r="P1128" i="66"/>
  <c r="O1128" i="66"/>
  <c r="N1128" i="66"/>
  <c r="M1128" i="66"/>
  <c r="L1128" i="66"/>
  <c r="K1128" i="66"/>
  <c r="J1128" i="66"/>
  <c r="I1128" i="66"/>
  <c r="G1128" i="66"/>
  <c r="F1128" i="66"/>
  <c r="E1128" i="66"/>
  <c r="D1128" i="66"/>
  <c r="C1128" i="66"/>
  <c r="B1128" i="66"/>
  <c r="A1128" i="66"/>
  <c r="Z1127" i="66"/>
  <c r="Y1127" i="66"/>
  <c r="X1127" i="66"/>
  <c r="W1127" i="66"/>
  <c r="V1127" i="66"/>
  <c r="U1127" i="66"/>
  <c r="S1127" i="66"/>
  <c r="R1127" i="66"/>
  <c r="P1127" i="66"/>
  <c r="O1127" i="66"/>
  <c r="N1127" i="66"/>
  <c r="M1127" i="66"/>
  <c r="L1127" i="66"/>
  <c r="K1127" i="66"/>
  <c r="J1127" i="66"/>
  <c r="I1127" i="66"/>
  <c r="G1127" i="66"/>
  <c r="F1127" i="66"/>
  <c r="E1127" i="66"/>
  <c r="D1127" i="66"/>
  <c r="C1127" i="66"/>
  <c r="B1127" i="66"/>
  <c r="A1127" i="66"/>
  <c r="Z1126" i="66"/>
  <c r="Y1126" i="66"/>
  <c r="X1126" i="66"/>
  <c r="W1126" i="66"/>
  <c r="V1126" i="66"/>
  <c r="U1126" i="66"/>
  <c r="T1126" i="66"/>
  <c r="S1126" i="66"/>
  <c r="R1126" i="66"/>
  <c r="P1126" i="66"/>
  <c r="O1126" i="66"/>
  <c r="N1126" i="66"/>
  <c r="M1126" i="66"/>
  <c r="L1126" i="66"/>
  <c r="K1126" i="66"/>
  <c r="J1126" i="66"/>
  <c r="I1126" i="66"/>
  <c r="G1126" i="66"/>
  <c r="F1126" i="66"/>
  <c r="E1126" i="66"/>
  <c r="D1126" i="66"/>
  <c r="C1126" i="66"/>
  <c r="B1126" i="66"/>
  <c r="A1126" i="66"/>
  <c r="Z1125" i="66"/>
  <c r="Y1125" i="66"/>
  <c r="X1125" i="66"/>
  <c r="W1125" i="66"/>
  <c r="V1125" i="66"/>
  <c r="U1125" i="66"/>
  <c r="T1125" i="66"/>
  <c r="S1125" i="66"/>
  <c r="R1125" i="66"/>
  <c r="P1125" i="66"/>
  <c r="O1125" i="66"/>
  <c r="N1125" i="66"/>
  <c r="M1125" i="66"/>
  <c r="L1125" i="66"/>
  <c r="K1125" i="66"/>
  <c r="J1125" i="66"/>
  <c r="I1125" i="66"/>
  <c r="G1125" i="66"/>
  <c r="F1125" i="66"/>
  <c r="E1125" i="66"/>
  <c r="D1125" i="66"/>
  <c r="C1125" i="66"/>
  <c r="B1125" i="66"/>
  <c r="A1125" i="66"/>
  <c r="Z1124" i="66"/>
  <c r="Y1124" i="66"/>
  <c r="X1124" i="66"/>
  <c r="W1124" i="66"/>
  <c r="V1124" i="66"/>
  <c r="U1124" i="66"/>
  <c r="T1124" i="66"/>
  <c r="S1124" i="66"/>
  <c r="R1124" i="66"/>
  <c r="P1124" i="66"/>
  <c r="O1124" i="66"/>
  <c r="N1124" i="66"/>
  <c r="M1124" i="66"/>
  <c r="L1124" i="66"/>
  <c r="K1124" i="66"/>
  <c r="J1124" i="66"/>
  <c r="I1124" i="66"/>
  <c r="G1124" i="66"/>
  <c r="F1124" i="66"/>
  <c r="E1124" i="66"/>
  <c r="D1124" i="66"/>
  <c r="C1124" i="66"/>
  <c r="B1124" i="66"/>
  <c r="A1124" i="66"/>
  <c r="Z1123" i="66"/>
  <c r="Y1123" i="66"/>
  <c r="X1123" i="66"/>
  <c r="W1123" i="66"/>
  <c r="V1123" i="66"/>
  <c r="U1123" i="66"/>
  <c r="T1123" i="66"/>
  <c r="S1123" i="66"/>
  <c r="R1123" i="66"/>
  <c r="P1123" i="66"/>
  <c r="O1123" i="66"/>
  <c r="N1123" i="66"/>
  <c r="M1123" i="66"/>
  <c r="L1123" i="66"/>
  <c r="K1123" i="66"/>
  <c r="J1123" i="66"/>
  <c r="I1123" i="66"/>
  <c r="G1123" i="66"/>
  <c r="F1123" i="66"/>
  <c r="E1123" i="66"/>
  <c r="D1123" i="66"/>
  <c r="C1123" i="66"/>
  <c r="B1123" i="66"/>
  <c r="A1123" i="66"/>
  <c r="Z1122" i="66"/>
  <c r="Y1122" i="66"/>
  <c r="X1122" i="66"/>
  <c r="W1122" i="66"/>
  <c r="V1122" i="66"/>
  <c r="U1122" i="66"/>
  <c r="T1122" i="66"/>
  <c r="S1122" i="66"/>
  <c r="R1122" i="66"/>
  <c r="P1122" i="66"/>
  <c r="O1122" i="66"/>
  <c r="N1122" i="66"/>
  <c r="M1122" i="66"/>
  <c r="L1122" i="66"/>
  <c r="K1122" i="66"/>
  <c r="J1122" i="66"/>
  <c r="I1122" i="66"/>
  <c r="G1122" i="66"/>
  <c r="F1122" i="66"/>
  <c r="E1122" i="66"/>
  <c r="D1122" i="66"/>
  <c r="C1122" i="66"/>
  <c r="B1122" i="66"/>
  <c r="A1122" i="66"/>
  <c r="Z1121" i="66"/>
  <c r="Y1121" i="66"/>
  <c r="X1121" i="66"/>
  <c r="W1121" i="66"/>
  <c r="V1121" i="66"/>
  <c r="U1121" i="66"/>
  <c r="T1121" i="66"/>
  <c r="S1121" i="66"/>
  <c r="R1121" i="66"/>
  <c r="P1121" i="66"/>
  <c r="O1121" i="66"/>
  <c r="N1121" i="66"/>
  <c r="M1121" i="66"/>
  <c r="L1121" i="66"/>
  <c r="K1121" i="66"/>
  <c r="J1121" i="66"/>
  <c r="I1121" i="66"/>
  <c r="G1121" i="66"/>
  <c r="F1121" i="66"/>
  <c r="E1121" i="66"/>
  <c r="D1121" i="66"/>
  <c r="C1121" i="66"/>
  <c r="B1121" i="66"/>
  <c r="A1121" i="66"/>
  <c r="Z1120" i="66"/>
  <c r="Y1120" i="66"/>
  <c r="X1120" i="66"/>
  <c r="W1120" i="66"/>
  <c r="V1120" i="66"/>
  <c r="U1120" i="66"/>
  <c r="T1120" i="66"/>
  <c r="S1120" i="66"/>
  <c r="R1120" i="66"/>
  <c r="P1120" i="66"/>
  <c r="O1120" i="66"/>
  <c r="N1120" i="66"/>
  <c r="M1120" i="66"/>
  <c r="L1120" i="66"/>
  <c r="K1120" i="66"/>
  <c r="J1120" i="66"/>
  <c r="I1120" i="66"/>
  <c r="G1120" i="66"/>
  <c r="F1120" i="66"/>
  <c r="E1120" i="66"/>
  <c r="D1120" i="66"/>
  <c r="C1120" i="66"/>
  <c r="B1120" i="66"/>
  <c r="A1120" i="66"/>
  <c r="Z1119" i="66"/>
  <c r="Y1119" i="66"/>
  <c r="X1119" i="66"/>
  <c r="W1119" i="66"/>
  <c r="V1119" i="66"/>
  <c r="U1119" i="66"/>
  <c r="T1119" i="66"/>
  <c r="S1119" i="66"/>
  <c r="R1119" i="66"/>
  <c r="P1119" i="66"/>
  <c r="O1119" i="66"/>
  <c r="N1119" i="66"/>
  <c r="M1119" i="66"/>
  <c r="L1119" i="66"/>
  <c r="K1119" i="66"/>
  <c r="J1119" i="66"/>
  <c r="I1119" i="66"/>
  <c r="G1119" i="66"/>
  <c r="F1119" i="66"/>
  <c r="E1119" i="66"/>
  <c r="D1119" i="66"/>
  <c r="C1119" i="66"/>
  <c r="B1119" i="66"/>
  <c r="A1119" i="66"/>
  <c r="Z1118" i="66"/>
  <c r="Y1118" i="66"/>
  <c r="X1118" i="66"/>
  <c r="W1118" i="66"/>
  <c r="V1118" i="66"/>
  <c r="U1118" i="66"/>
  <c r="S1118" i="66"/>
  <c r="R1118" i="66"/>
  <c r="P1118" i="66"/>
  <c r="O1118" i="66"/>
  <c r="N1118" i="66"/>
  <c r="M1118" i="66"/>
  <c r="L1118" i="66"/>
  <c r="K1118" i="66"/>
  <c r="J1118" i="66"/>
  <c r="I1118" i="66"/>
  <c r="G1118" i="66"/>
  <c r="F1118" i="66"/>
  <c r="E1118" i="66"/>
  <c r="D1118" i="66"/>
  <c r="C1118" i="66"/>
  <c r="B1118" i="66"/>
  <c r="A1118" i="66"/>
  <c r="Z1117" i="66"/>
  <c r="Y1117" i="66"/>
  <c r="X1117" i="66"/>
  <c r="W1117" i="66"/>
  <c r="V1117" i="66"/>
  <c r="U1117" i="66"/>
  <c r="T1117" i="66"/>
  <c r="S1117" i="66"/>
  <c r="R1117" i="66"/>
  <c r="P1117" i="66"/>
  <c r="O1117" i="66"/>
  <c r="N1117" i="66"/>
  <c r="M1117" i="66"/>
  <c r="L1117" i="66"/>
  <c r="I1117" i="66"/>
  <c r="G1117" i="66"/>
  <c r="F1117" i="66"/>
  <c r="E1117" i="66"/>
  <c r="D1117" i="66"/>
  <c r="C1117" i="66"/>
  <c r="B1117" i="66"/>
  <c r="A1117" i="66"/>
  <c r="Z1116" i="66"/>
  <c r="Y1116" i="66"/>
  <c r="X1116" i="66"/>
  <c r="W1116" i="66"/>
  <c r="V1116" i="66"/>
  <c r="U1116" i="66"/>
  <c r="S1116" i="66"/>
  <c r="R1116" i="66"/>
  <c r="P1116" i="66"/>
  <c r="O1116" i="66"/>
  <c r="N1116" i="66"/>
  <c r="M1116" i="66"/>
  <c r="L1116" i="66"/>
  <c r="K1116" i="66"/>
  <c r="J1116" i="66"/>
  <c r="I1116" i="66"/>
  <c r="G1116" i="66"/>
  <c r="F1116" i="66"/>
  <c r="E1116" i="66"/>
  <c r="D1116" i="66"/>
  <c r="C1116" i="66"/>
  <c r="B1116" i="66"/>
  <c r="A1116" i="66"/>
  <c r="Z1115" i="66"/>
  <c r="Y1115" i="66"/>
  <c r="X1115" i="66"/>
  <c r="W1115" i="66"/>
  <c r="V1115" i="66"/>
  <c r="U1115" i="66"/>
  <c r="S1115" i="66"/>
  <c r="R1115" i="66"/>
  <c r="P1115" i="66"/>
  <c r="O1115" i="66"/>
  <c r="N1115" i="66"/>
  <c r="M1115" i="66"/>
  <c r="L1115" i="66"/>
  <c r="K1115" i="66"/>
  <c r="J1115" i="66"/>
  <c r="I1115" i="66"/>
  <c r="G1115" i="66"/>
  <c r="F1115" i="66"/>
  <c r="E1115" i="66"/>
  <c r="D1115" i="66"/>
  <c r="C1115" i="66"/>
  <c r="B1115" i="66"/>
  <c r="A1115" i="66"/>
  <c r="Z1114" i="66"/>
  <c r="Y1114" i="66"/>
  <c r="X1114" i="66"/>
  <c r="W1114" i="66"/>
  <c r="V1114" i="66"/>
  <c r="U1114" i="66"/>
  <c r="S1114" i="66"/>
  <c r="R1114" i="66"/>
  <c r="P1114" i="66"/>
  <c r="O1114" i="66"/>
  <c r="N1114" i="66"/>
  <c r="M1114" i="66"/>
  <c r="L1114" i="66"/>
  <c r="K1114" i="66"/>
  <c r="J1114" i="66"/>
  <c r="I1114" i="66"/>
  <c r="G1114" i="66"/>
  <c r="F1114" i="66"/>
  <c r="E1114" i="66"/>
  <c r="D1114" i="66"/>
  <c r="C1114" i="66"/>
  <c r="B1114" i="66"/>
  <c r="A1114" i="66"/>
  <c r="Z1113" i="66"/>
  <c r="Y1113" i="66"/>
  <c r="X1113" i="66"/>
  <c r="W1113" i="66"/>
  <c r="V1113" i="66"/>
  <c r="U1113" i="66"/>
  <c r="T1113" i="66"/>
  <c r="S1113" i="66"/>
  <c r="R1113" i="66"/>
  <c r="P1113" i="66"/>
  <c r="O1113" i="66"/>
  <c r="N1113" i="66"/>
  <c r="M1113" i="66"/>
  <c r="L1113" i="66"/>
  <c r="K1113" i="66"/>
  <c r="J1113" i="66"/>
  <c r="I1113" i="66"/>
  <c r="G1113" i="66"/>
  <c r="F1113" i="66"/>
  <c r="E1113" i="66"/>
  <c r="D1113" i="66"/>
  <c r="C1113" i="66"/>
  <c r="B1113" i="66"/>
  <c r="A1113" i="66"/>
  <c r="Z1112" i="66"/>
  <c r="Y1112" i="66"/>
  <c r="X1112" i="66"/>
  <c r="W1112" i="66"/>
  <c r="V1112" i="66"/>
  <c r="U1112" i="66"/>
  <c r="T1112" i="66"/>
  <c r="S1112" i="66"/>
  <c r="R1112" i="66"/>
  <c r="P1112" i="66"/>
  <c r="O1112" i="66"/>
  <c r="N1112" i="66"/>
  <c r="M1112" i="66"/>
  <c r="L1112" i="66"/>
  <c r="K1112" i="66"/>
  <c r="J1112" i="66"/>
  <c r="I1112" i="66"/>
  <c r="G1112" i="66"/>
  <c r="F1112" i="66"/>
  <c r="E1112" i="66"/>
  <c r="D1112" i="66"/>
  <c r="C1112" i="66"/>
  <c r="B1112" i="66"/>
  <c r="A1112" i="66"/>
  <c r="Z1111" i="66"/>
  <c r="Y1111" i="66"/>
  <c r="X1111" i="66"/>
  <c r="W1111" i="66"/>
  <c r="V1111" i="66"/>
  <c r="U1111" i="66"/>
  <c r="T1111" i="66"/>
  <c r="S1111" i="66"/>
  <c r="R1111" i="66"/>
  <c r="P1111" i="66"/>
  <c r="O1111" i="66"/>
  <c r="N1111" i="66"/>
  <c r="M1111" i="66"/>
  <c r="L1111" i="66"/>
  <c r="K1111" i="66"/>
  <c r="J1111" i="66"/>
  <c r="I1111" i="66"/>
  <c r="G1111" i="66"/>
  <c r="F1111" i="66"/>
  <c r="E1111" i="66"/>
  <c r="D1111" i="66"/>
  <c r="C1111" i="66"/>
  <c r="B1111" i="66"/>
  <c r="A1111" i="66"/>
  <c r="Z1110" i="66"/>
  <c r="Y1110" i="66"/>
  <c r="X1110" i="66"/>
  <c r="W1110" i="66"/>
  <c r="V1110" i="66"/>
  <c r="U1110" i="66"/>
  <c r="T1110" i="66"/>
  <c r="S1110" i="66"/>
  <c r="R1110" i="66"/>
  <c r="P1110" i="66"/>
  <c r="O1110" i="66"/>
  <c r="N1110" i="66"/>
  <c r="M1110" i="66"/>
  <c r="L1110" i="66"/>
  <c r="K1110" i="66"/>
  <c r="J1110" i="66"/>
  <c r="I1110" i="66"/>
  <c r="G1110" i="66"/>
  <c r="F1110" i="66"/>
  <c r="E1110" i="66"/>
  <c r="D1110" i="66"/>
  <c r="C1110" i="66"/>
  <c r="B1110" i="66"/>
  <c r="A1110" i="66"/>
  <c r="Z1109" i="66"/>
  <c r="Y1109" i="66"/>
  <c r="X1109" i="66"/>
  <c r="W1109" i="66"/>
  <c r="V1109" i="66"/>
  <c r="U1109" i="66"/>
  <c r="T1109" i="66"/>
  <c r="S1109" i="66"/>
  <c r="R1109" i="66"/>
  <c r="P1109" i="66"/>
  <c r="O1109" i="66"/>
  <c r="N1109" i="66"/>
  <c r="M1109" i="66"/>
  <c r="L1109" i="66"/>
  <c r="I1109" i="66"/>
  <c r="G1109" i="66"/>
  <c r="F1109" i="66"/>
  <c r="E1109" i="66"/>
  <c r="D1109" i="66"/>
  <c r="C1109" i="66"/>
  <c r="B1109" i="66"/>
  <c r="A1109" i="66"/>
  <c r="Z1108" i="66"/>
  <c r="Y1108" i="66"/>
  <c r="X1108" i="66"/>
  <c r="W1108" i="66"/>
  <c r="V1108" i="66"/>
  <c r="U1108" i="66"/>
  <c r="T1108" i="66"/>
  <c r="S1108" i="66"/>
  <c r="R1108" i="66"/>
  <c r="P1108" i="66"/>
  <c r="O1108" i="66"/>
  <c r="N1108" i="66"/>
  <c r="M1108" i="66"/>
  <c r="L1108" i="66"/>
  <c r="K1108" i="66"/>
  <c r="J1108" i="66"/>
  <c r="I1108" i="66"/>
  <c r="G1108" i="66"/>
  <c r="F1108" i="66"/>
  <c r="E1108" i="66"/>
  <c r="D1108" i="66"/>
  <c r="C1108" i="66"/>
  <c r="B1108" i="66"/>
  <c r="A1108" i="66"/>
  <c r="Z1107" i="66"/>
  <c r="Y1107" i="66"/>
  <c r="X1107" i="66"/>
  <c r="W1107" i="66"/>
  <c r="V1107" i="66"/>
  <c r="U1107" i="66"/>
  <c r="S1107" i="66"/>
  <c r="R1107" i="66"/>
  <c r="P1107" i="66"/>
  <c r="O1107" i="66"/>
  <c r="N1107" i="66"/>
  <c r="M1107" i="66"/>
  <c r="L1107" i="66"/>
  <c r="K1107" i="66"/>
  <c r="J1107" i="66"/>
  <c r="I1107" i="66"/>
  <c r="G1107" i="66"/>
  <c r="F1107" i="66"/>
  <c r="E1107" i="66"/>
  <c r="D1107" i="66"/>
  <c r="C1107" i="66"/>
  <c r="B1107" i="66"/>
  <c r="A1107" i="66"/>
  <c r="Z1106" i="66"/>
  <c r="Y1106" i="66"/>
  <c r="X1106" i="66"/>
  <c r="W1106" i="66"/>
  <c r="V1106" i="66"/>
  <c r="U1106" i="66"/>
  <c r="S1106" i="66"/>
  <c r="R1106" i="66"/>
  <c r="P1106" i="66"/>
  <c r="O1106" i="66"/>
  <c r="N1106" i="66"/>
  <c r="M1106" i="66"/>
  <c r="L1106" i="66"/>
  <c r="I1106" i="66"/>
  <c r="G1106" i="66"/>
  <c r="F1106" i="66"/>
  <c r="E1106" i="66"/>
  <c r="D1106" i="66"/>
  <c r="C1106" i="66"/>
  <c r="B1106" i="66"/>
  <c r="A1106" i="66"/>
  <c r="Z1105" i="66"/>
  <c r="Y1105" i="66"/>
  <c r="X1105" i="66"/>
  <c r="W1105" i="66"/>
  <c r="V1105" i="66"/>
  <c r="U1105" i="66"/>
  <c r="S1105" i="66"/>
  <c r="R1105" i="66"/>
  <c r="P1105" i="66"/>
  <c r="O1105" i="66"/>
  <c r="N1105" i="66"/>
  <c r="M1105" i="66"/>
  <c r="L1105" i="66"/>
  <c r="I1105" i="66"/>
  <c r="G1105" i="66"/>
  <c r="F1105" i="66"/>
  <c r="E1105" i="66"/>
  <c r="D1105" i="66"/>
  <c r="C1105" i="66"/>
  <c r="B1105" i="66"/>
  <c r="A1105" i="66"/>
  <c r="Z1104" i="66"/>
  <c r="Y1104" i="66"/>
  <c r="X1104" i="66"/>
  <c r="W1104" i="66"/>
  <c r="V1104" i="66"/>
  <c r="U1104" i="66"/>
  <c r="S1104" i="66"/>
  <c r="R1104" i="66"/>
  <c r="P1104" i="66"/>
  <c r="O1104" i="66"/>
  <c r="N1104" i="66"/>
  <c r="M1104" i="66"/>
  <c r="L1104" i="66"/>
  <c r="K1104" i="66"/>
  <c r="J1104" i="66"/>
  <c r="I1104" i="66"/>
  <c r="G1104" i="66"/>
  <c r="F1104" i="66"/>
  <c r="E1104" i="66"/>
  <c r="D1104" i="66"/>
  <c r="C1104" i="66"/>
  <c r="B1104" i="66"/>
  <c r="A1104" i="66"/>
  <c r="Z1103" i="66"/>
  <c r="Y1103" i="66"/>
  <c r="X1103" i="66"/>
  <c r="W1103" i="66"/>
  <c r="V1103" i="66"/>
  <c r="U1103" i="66"/>
  <c r="S1103" i="66"/>
  <c r="R1103" i="66"/>
  <c r="P1103" i="66"/>
  <c r="O1103" i="66"/>
  <c r="N1103" i="66"/>
  <c r="M1103" i="66"/>
  <c r="L1103" i="66"/>
  <c r="K1103" i="66"/>
  <c r="J1103" i="66"/>
  <c r="I1103" i="66"/>
  <c r="G1103" i="66"/>
  <c r="F1103" i="66"/>
  <c r="E1103" i="66"/>
  <c r="D1103" i="66"/>
  <c r="C1103" i="66"/>
  <c r="B1103" i="66"/>
  <c r="A1103" i="66"/>
  <c r="Z1102" i="66"/>
  <c r="Y1102" i="66"/>
  <c r="X1102" i="66"/>
  <c r="W1102" i="66"/>
  <c r="V1102" i="66"/>
  <c r="U1102" i="66"/>
  <c r="S1102" i="66"/>
  <c r="R1102" i="66"/>
  <c r="P1102" i="66"/>
  <c r="O1102" i="66"/>
  <c r="N1102" i="66"/>
  <c r="M1102" i="66"/>
  <c r="L1102" i="66"/>
  <c r="I1102" i="66"/>
  <c r="G1102" i="66"/>
  <c r="F1102" i="66"/>
  <c r="E1102" i="66"/>
  <c r="D1102" i="66"/>
  <c r="C1102" i="66"/>
  <c r="B1102" i="66"/>
  <c r="A1102" i="66"/>
  <c r="Z1101" i="66"/>
  <c r="Y1101" i="66"/>
  <c r="X1101" i="66"/>
  <c r="W1101" i="66"/>
  <c r="V1101" i="66"/>
  <c r="U1101" i="66"/>
  <c r="S1101" i="66"/>
  <c r="R1101" i="66"/>
  <c r="P1101" i="66"/>
  <c r="O1101" i="66"/>
  <c r="N1101" i="66"/>
  <c r="M1101" i="66"/>
  <c r="L1101" i="66"/>
  <c r="K1101" i="66"/>
  <c r="J1101" i="66"/>
  <c r="I1101" i="66"/>
  <c r="G1101" i="66"/>
  <c r="F1101" i="66"/>
  <c r="E1101" i="66"/>
  <c r="D1101" i="66"/>
  <c r="C1101" i="66"/>
  <c r="B1101" i="66"/>
  <c r="A1101" i="66"/>
  <c r="Z1100" i="66"/>
  <c r="Y1100" i="66"/>
  <c r="X1100" i="66"/>
  <c r="W1100" i="66"/>
  <c r="V1100" i="66"/>
  <c r="U1100" i="66"/>
  <c r="S1100" i="66"/>
  <c r="R1100" i="66"/>
  <c r="P1100" i="66"/>
  <c r="O1100" i="66"/>
  <c r="N1100" i="66"/>
  <c r="M1100" i="66"/>
  <c r="L1100" i="66"/>
  <c r="K1100" i="66"/>
  <c r="J1100" i="66"/>
  <c r="I1100" i="66"/>
  <c r="G1100" i="66"/>
  <c r="F1100" i="66"/>
  <c r="E1100" i="66"/>
  <c r="D1100" i="66"/>
  <c r="C1100" i="66"/>
  <c r="B1100" i="66"/>
  <c r="A1100" i="66"/>
  <c r="Z1099" i="66"/>
  <c r="Y1099" i="66"/>
  <c r="X1099" i="66"/>
  <c r="W1099" i="66"/>
  <c r="V1099" i="66"/>
  <c r="U1099" i="66"/>
  <c r="S1099" i="66"/>
  <c r="R1099" i="66"/>
  <c r="P1099" i="66"/>
  <c r="O1099" i="66"/>
  <c r="N1099" i="66"/>
  <c r="M1099" i="66"/>
  <c r="L1099" i="66"/>
  <c r="K1099" i="66"/>
  <c r="J1099" i="66"/>
  <c r="I1099" i="66"/>
  <c r="G1099" i="66"/>
  <c r="F1099" i="66"/>
  <c r="E1099" i="66"/>
  <c r="D1099" i="66"/>
  <c r="C1099" i="66"/>
  <c r="B1099" i="66"/>
  <c r="A1099" i="66"/>
  <c r="Z1098" i="66"/>
  <c r="Y1098" i="66"/>
  <c r="X1098" i="66"/>
  <c r="W1098" i="66"/>
  <c r="V1098" i="66"/>
  <c r="U1098" i="66"/>
  <c r="S1098" i="66"/>
  <c r="R1098" i="66"/>
  <c r="P1098" i="66"/>
  <c r="O1098" i="66"/>
  <c r="N1098" i="66"/>
  <c r="M1098" i="66"/>
  <c r="L1098" i="66"/>
  <c r="K1098" i="66"/>
  <c r="J1098" i="66"/>
  <c r="I1098" i="66"/>
  <c r="G1098" i="66"/>
  <c r="F1098" i="66"/>
  <c r="E1098" i="66"/>
  <c r="D1098" i="66"/>
  <c r="C1098" i="66"/>
  <c r="B1098" i="66"/>
  <c r="A1098" i="66"/>
  <c r="Z1097" i="66"/>
  <c r="Y1097" i="66"/>
  <c r="X1097" i="66"/>
  <c r="W1097" i="66"/>
  <c r="V1097" i="66"/>
  <c r="U1097" i="66"/>
  <c r="S1097" i="66"/>
  <c r="R1097" i="66"/>
  <c r="P1097" i="66"/>
  <c r="O1097" i="66"/>
  <c r="N1097" i="66"/>
  <c r="M1097" i="66"/>
  <c r="L1097" i="66"/>
  <c r="K1097" i="66"/>
  <c r="J1097" i="66"/>
  <c r="I1097" i="66"/>
  <c r="G1097" i="66"/>
  <c r="F1097" i="66"/>
  <c r="E1097" i="66"/>
  <c r="D1097" i="66"/>
  <c r="C1097" i="66"/>
  <c r="B1097" i="66"/>
  <c r="A1097" i="66"/>
  <c r="Z1096" i="66"/>
  <c r="Y1096" i="66"/>
  <c r="X1096" i="66"/>
  <c r="W1096" i="66"/>
  <c r="V1096" i="66"/>
  <c r="U1096" i="66"/>
  <c r="T1096" i="66"/>
  <c r="S1096" i="66"/>
  <c r="R1096" i="66"/>
  <c r="Q1096" i="66"/>
  <c r="P1096" i="66"/>
  <c r="O1096" i="66"/>
  <c r="N1096" i="66"/>
  <c r="M1096" i="66"/>
  <c r="L1096" i="66"/>
  <c r="K1096" i="66"/>
  <c r="J1096" i="66"/>
  <c r="I1096" i="66"/>
  <c r="H1096" i="66"/>
  <c r="G1096" i="66"/>
  <c r="F1096" i="66"/>
  <c r="E1096" i="66"/>
  <c r="D1096" i="66"/>
  <c r="C1096" i="66"/>
  <c r="B1096" i="66"/>
  <c r="A1096" i="66"/>
  <c r="B1095" i="66"/>
  <c r="Z1093" i="66"/>
  <c r="Y1093" i="66"/>
  <c r="X1093" i="66"/>
  <c r="W1093" i="66"/>
  <c r="V1093" i="66"/>
  <c r="U1093" i="66"/>
  <c r="T1093" i="66"/>
  <c r="S1093" i="66"/>
  <c r="R1093" i="66"/>
  <c r="Q1093" i="66"/>
  <c r="P1093" i="66"/>
  <c r="O1093" i="66"/>
  <c r="N1093" i="66"/>
  <c r="M1093" i="66"/>
  <c r="L1093" i="66"/>
  <c r="K1093" i="66"/>
  <c r="J1093" i="66"/>
  <c r="I1093" i="66"/>
  <c r="H1093" i="66"/>
  <c r="G1093" i="66"/>
  <c r="F1093" i="66"/>
  <c r="E1093" i="66"/>
  <c r="D1093" i="66"/>
  <c r="C1093" i="66"/>
  <c r="B1093" i="66"/>
  <c r="A1093" i="66"/>
  <c r="W912" i="66"/>
  <c r="V912" i="66"/>
  <c r="U912" i="66"/>
  <c r="O912" i="66"/>
  <c r="M912" i="66"/>
  <c r="L912" i="66"/>
  <c r="K912" i="66"/>
  <c r="J912" i="66"/>
  <c r="I912" i="66"/>
  <c r="H912" i="66"/>
  <c r="G912" i="66"/>
  <c r="F912" i="66"/>
  <c r="E912" i="66"/>
  <c r="D912" i="66"/>
  <c r="C912" i="66"/>
  <c r="B912" i="66"/>
  <c r="A912" i="66"/>
  <c r="Z911" i="66"/>
  <c r="Y911" i="66"/>
  <c r="X911" i="66"/>
  <c r="W911" i="66"/>
  <c r="V911" i="66"/>
  <c r="U911" i="66"/>
  <c r="T911" i="66"/>
  <c r="S911" i="66"/>
  <c r="R911" i="66"/>
  <c r="Q911" i="66"/>
  <c r="P911" i="66"/>
  <c r="O911" i="66"/>
  <c r="N911" i="66"/>
  <c r="M911" i="66"/>
  <c r="L911" i="66"/>
  <c r="K911" i="66"/>
  <c r="J911" i="66"/>
  <c r="I911" i="66"/>
  <c r="H911" i="66"/>
  <c r="G911" i="66"/>
  <c r="F911" i="66"/>
  <c r="E911" i="66"/>
  <c r="D911" i="66"/>
  <c r="C911" i="66"/>
  <c r="B911" i="66"/>
  <c r="A911" i="66"/>
  <c r="Z910" i="66"/>
  <c r="W910" i="66"/>
  <c r="V910" i="66"/>
  <c r="U910" i="66"/>
  <c r="T910" i="66"/>
  <c r="Q910" i="66"/>
  <c r="O910" i="66"/>
  <c r="M910" i="66"/>
  <c r="L910" i="66"/>
  <c r="K910" i="66"/>
  <c r="J910" i="66"/>
  <c r="I910" i="66"/>
  <c r="F910" i="66"/>
  <c r="E910" i="66"/>
  <c r="D910" i="66"/>
  <c r="C910" i="66"/>
  <c r="B910" i="66"/>
  <c r="A910" i="66"/>
  <c r="Z909" i="66"/>
  <c r="W909" i="66"/>
  <c r="V909" i="66"/>
  <c r="U909" i="66"/>
  <c r="T909" i="66"/>
  <c r="Q909" i="66"/>
  <c r="O909" i="66"/>
  <c r="M909" i="66"/>
  <c r="L909" i="66"/>
  <c r="K909" i="66"/>
  <c r="J909" i="66"/>
  <c r="I909" i="66"/>
  <c r="G909" i="66"/>
  <c r="F909" i="66"/>
  <c r="E909" i="66"/>
  <c r="D909" i="66"/>
  <c r="C909" i="66"/>
  <c r="B909" i="66"/>
  <c r="A909" i="66"/>
  <c r="Z908" i="66"/>
  <c r="W908" i="66"/>
  <c r="V908" i="66"/>
  <c r="U908" i="66"/>
  <c r="T908" i="66"/>
  <c r="Q908" i="66"/>
  <c r="O908" i="66"/>
  <c r="M908" i="66"/>
  <c r="L908" i="66"/>
  <c r="K908" i="66"/>
  <c r="J908" i="66"/>
  <c r="I908" i="66"/>
  <c r="F908" i="66"/>
  <c r="E908" i="66"/>
  <c r="D908" i="66"/>
  <c r="C908" i="66"/>
  <c r="B908" i="66"/>
  <c r="A908" i="66"/>
  <c r="Z907" i="66"/>
  <c r="W907" i="66"/>
  <c r="V907" i="66"/>
  <c r="U907" i="66"/>
  <c r="T907" i="66"/>
  <c r="Q907" i="66"/>
  <c r="O907" i="66"/>
  <c r="M907" i="66"/>
  <c r="L907" i="66"/>
  <c r="K907" i="66"/>
  <c r="J907" i="66"/>
  <c r="I907" i="66"/>
  <c r="G907" i="66"/>
  <c r="F907" i="66"/>
  <c r="E907" i="66"/>
  <c r="D907" i="66"/>
  <c r="C907" i="66"/>
  <c r="B907" i="66"/>
  <c r="A907" i="66"/>
  <c r="Z906" i="66"/>
  <c r="W906" i="66"/>
  <c r="V906" i="66"/>
  <c r="U906" i="66"/>
  <c r="T906" i="66"/>
  <c r="Q906" i="66"/>
  <c r="O906" i="66"/>
  <c r="M906" i="66"/>
  <c r="L906" i="66"/>
  <c r="K906" i="66"/>
  <c r="J906" i="66"/>
  <c r="I906" i="66"/>
  <c r="F906" i="66"/>
  <c r="E906" i="66"/>
  <c r="D906" i="66"/>
  <c r="C906" i="66"/>
  <c r="B906" i="66"/>
  <c r="A906" i="66"/>
  <c r="Z905" i="66"/>
  <c r="W905" i="66"/>
  <c r="V905" i="66"/>
  <c r="U905" i="66"/>
  <c r="T905" i="66"/>
  <c r="Q905" i="66"/>
  <c r="O905" i="66"/>
  <c r="M905" i="66"/>
  <c r="L905" i="66"/>
  <c r="K905" i="66"/>
  <c r="J905" i="66"/>
  <c r="I905" i="66"/>
  <c r="G905" i="66"/>
  <c r="F905" i="66"/>
  <c r="E905" i="66"/>
  <c r="D905" i="66"/>
  <c r="C905" i="66"/>
  <c r="B905" i="66"/>
  <c r="A905" i="66"/>
  <c r="Z904" i="66"/>
  <c r="Y904" i="66"/>
  <c r="X904" i="66"/>
  <c r="W904" i="66"/>
  <c r="V904" i="66"/>
  <c r="U904" i="66"/>
  <c r="T904" i="66"/>
  <c r="S904" i="66"/>
  <c r="R904" i="66"/>
  <c r="Q904" i="66"/>
  <c r="P904" i="66"/>
  <c r="O904" i="66"/>
  <c r="N904" i="66"/>
  <c r="M904" i="66"/>
  <c r="L904" i="66"/>
  <c r="K904" i="66"/>
  <c r="J904" i="66"/>
  <c r="I904" i="66"/>
  <c r="H904" i="66"/>
  <c r="G904" i="66"/>
  <c r="F904" i="66"/>
  <c r="E904" i="66"/>
  <c r="D904" i="66"/>
  <c r="C904" i="66"/>
  <c r="B904" i="66"/>
  <c r="A904" i="66"/>
  <c r="Z903" i="66"/>
  <c r="Y903" i="66"/>
  <c r="X903" i="66"/>
  <c r="W903" i="66"/>
  <c r="V903" i="66"/>
  <c r="U903" i="66"/>
  <c r="T903" i="66"/>
  <c r="S903" i="66"/>
  <c r="R903" i="66"/>
  <c r="Q903" i="66"/>
  <c r="P903" i="66"/>
  <c r="O903" i="66"/>
  <c r="N903" i="66"/>
  <c r="M903" i="66"/>
  <c r="L903" i="66"/>
  <c r="K903" i="66"/>
  <c r="J903" i="66"/>
  <c r="I903" i="66"/>
  <c r="H903" i="66"/>
  <c r="G903" i="66"/>
  <c r="F903" i="66"/>
  <c r="E903" i="66"/>
  <c r="D903" i="66"/>
  <c r="C903" i="66"/>
  <c r="B903" i="66"/>
  <c r="A903" i="66"/>
  <c r="W902" i="66"/>
  <c r="V902" i="66"/>
  <c r="U902" i="66"/>
  <c r="O902" i="66"/>
  <c r="M902" i="66"/>
  <c r="L902" i="66"/>
  <c r="K902" i="66"/>
  <c r="J902" i="66"/>
  <c r="I902" i="66"/>
  <c r="H902" i="66"/>
  <c r="G902" i="66"/>
  <c r="F902" i="66"/>
  <c r="E902" i="66"/>
  <c r="D902" i="66"/>
  <c r="C902" i="66"/>
  <c r="B902" i="66"/>
  <c r="A902" i="66"/>
  <c r="Z901" i="66"/>
  <c r="Y901" i="66"/>
  <c r="X901" i="66"/>
  <c r="W901" i="66"/>
  <c r="V901" i="66"/>
  <c r="U901" i="66"/>
  <c r="T901" i="66"/>
  <c r="S901" i="66"/>
  <c r="R901" i="66"/>
  <c r="Q901" i="66"/>
  <c r="P901" i="66"/>
  <c r="O901" i="66"/>
  <c r="N901" i="66"/>
  <c r="M901" i="66"/>
  <c r="L901" i="66"/>
  <c r="K901" i="66"/>
  <c r="J901" i="66"/>
  <c r="I901" i="66"/>
  <c r="H901" i="66"/>
  <c r="G901" i="66"/>
  <c r="F901" i="66"/>
  <c r="E901" i="66"/>
  <c r="D901" i="66"/>
  <c r="C901" i="66"/>
  <c r="B901" i="66"/>
  <c r="A901" i="66"/>
  <c r="Z900" i="66"/>
  <c r="W900" i="66"/>
  <c r="V900" i="66"/>
  <c r="U900" i="66"/>
  <c r="T900" i="66"/>
  <c r="Q900" i="66"/>
  <c r="O900" i="66"/>
  <c r="M900" i="66"/>
  <c r="L900" i="66"/>
  <c r="K900" i="66"/>
  <c r="J900" i="66"/>
  <c r="I900" i="66"/>
  <c r="F900" i="66"/>
  <c r="E900" i="66"/>
  <c r="D900" i="66"/>
  <c r="C900" i="66"/>
  <c r="B900" i="66"/>
  <c r="A900" i="66"/>
  <c r="Z899" i="66"/>
  <c r="W899" i="66"/>
  <c r="V899" i="66"/>
  <c r="U899" i="66"/>
  <c r="T899" i="66"/>
  <c r="Q899" i="66"/>
  <c r="O899" i="66"/>
  <c r="M899" i="66"/>
  <c r="L899" i="66"/>
  <c r="K899" i="66"/>
  <c r="J899" i="66"/>
  <c r="I899" i="66"/>
  <c r="F899" i="66"/>
  <c r="E899" i="66"/>
  <c r="D899" i="66"/>
  <c r="C899" i="66"/>
  <c r="B899" i="66"/>
  <c r="A899" i="66"/>
  <c r="Z898" i="66"/>
  <c r="W898" i="66"/>
  <c r="V898" i="66"/>
  <c r="U898" i="66"/>
  <c r="T898" i="66"/>
  <c r="Q898" i="66"/>
  <c r="O898" i="66"/>
  <c r="M898" i="66"/>
  <c r="L898" i="66"/>
  <c r="K898" i="66"/>
  <c r="J898" i="66"/>
  <c r="I898" i="66"/>
  <c r="F898" i="66"/>
  <c r="E898" i="66"/>
  <c r="D898" i="66"/>
  <c r="C898" i="66"/>
  <c r="B898" i="66"/>
  <c r="A898" i="66"/>
  <c r="Z897" i="66"/>
  <c r="W897" i="66"/>
  <c r="V897" i="66"/>
  <c r="U897" i="66"/>
  <c r="T897" i="66"/>
  <c r="Q897" i="66"/>
  <c r="O897" i="66"/>
  <c r="M897" i="66"/>
  <c r="L897" i="66"/>
  <c r="K897" i="66"/>
  <c r="J897" i="66"/>
  <c r="I897" i="66"/>
  <c r="G897" i="66"/>
  <c r="F897" i="66"/>
  <c r="E897" i="66"/>
  <c r="D897" i="66"/>
  <c r="C897" i="66"/>
  <c r="B897" i="66"/>
  <c r="A897" i="66"/>
  <c r="Z896" i="66"/>
  <c r="W896" i="66"/>
  <c r="V896" i="66"/>
  <c r="U896" i="66"/>
  <c r="T896" i="66"/>
  <c r="Q896" i="66"/>
  <c r="O896" i="66"/>
  <c r="M896" i="66"/>
  <c r="L896" i="66"/>
  <c r="K896" i="66"/>
  <c r="J896" i="66"/>
  <c r="I896" i="66"/>
  <c r="F896" i="66"/>
  <c r="E896" i="66"/>
  <c r="D896" i="66"/>
  <c r="C896" i="66"/>
  <c r="B896" i="66"/>
  <c r="A896" i="66"/>
  <c r="Z895" i="66"/>
  <c r="W895" i="66"/>
  <c r="V895" i="66"/>
  <c r="U895" i="66"/>
  <c r="T895" i="66"/>
  <c r="Q895" i="66"/>
  <c r="O895" i="66"/>
  <c r="M895" i="66"/>
  <c r="L895" i="66"/>
  <c r="K895" i="66"/>
  <c r="J895" i="66"/>
  <c r="I895" i="66"/>
  <c r="G895" i="66"/>
  <c r="F895" i="66"/>
  <c r="E895" i="66"/>
  <c r="D895" i="66"/>
  <c r="C895" i="66"/>
  <c r="B895" i="66"/>
  <c r="A895" i="66"/>
  <c r="Z894" i="66"/>
  <c r="Y894" i="66"/>
  <c r="X894" i="66"/>
  <c r="W894" i="66"/>
  <c r="V894" i="66"/>
  <c r="U894" i="66"/>
  <c r="T894" i="66"/>
  <c r="S894" i="66"/>
  <c r="R894" i="66"/>
  <c r="Q894" i="66"/>
  <c r="P894" i="66"/>
  <c r="O894" i="66"/>
  <c r="N894" i="66"/>
  <c r="M894" i="66"/>
  <c r="L894" i="66"/>
  <c r="K894" i="66"/>
  <c r="J894" i="66"/>
  <c r="I894" i="66"/>
  <c r="H894" i="66"/>
  <c r="G894" i="66"/>
  <c r="F894" i="66"/>
  <c r="E894" i="66"/>
  <c r="D894" i="66"/>
  <c r="C894" i="66"/>
  <c r="B894" i="66"/>
  <c r="A894" i="66"/>
  <c r="Z893" i="66"/>
  <c r="Y893" i="66"/>
  <c r="X893" i="66"/>
  <c r="W893" i="66"/>
  <c r="V893" i="66"/>
  <c r="U893" i="66"/>
  <c r="T893" i="66"/>
  <c r="S893" i="66"/>
  <c r="R893" i="66"/>
  <c r="Q893" i="66"/>
  <c r="P893" i="66"/>
  <c r="O893" i="66"/>
  <c r="N893" i="66"/>
  <c r="M893" i="66"/>
  <c r="L893" i="66"/>
  <c r="K893" i="66"/>
  <c r="J893" i="66"/>
  <c r="I893" i="66"/>
  <c r="H893" i="66"/>
  <c r="G893" i="66"/>
  <c r="F893" i="66"/>
  <c r="E893" i="66"/>
  <c r="D893" i="66"/>
  <c r="C893" i="66"/>
  <c r="B893" i="66"/>
  <c r="A893" i="66"/>
  <c r="W892" i="66"/>
  <c r="V892" i="66"/>
  <c r="U892" i="66"/>
  <c r="O892" i="66"/>
  <c r="M892" i="66"/>
  <c r="L892" i="66"/>
  <c r="K892" i="66"/>
  <c r="J892" i="66"/>
  <c r="I892" i="66"/>
  <c r="H892" i="66"/>
  <c r="G892" i="66"/>
  <c r="F892" i="66"/>
  <c r="E892" i="66"/>
  <c r="D892" i="66"/>
  <c r="B892" i="66"/>
  <c r="A892" i="66"/>
  <c r="Z885" i="66"/>
  <c r="W885" i="66"/>
  <c r="V885" i="66"/>
  <c r="U885" i="66"/>
  <c r="T885" i="66"/>
  <c r="Q885" i="66"/>
  <c r="O885" i="66"/>
  <c r="M885" i="66"/>
  <c r="L885" i="66"/>
  <c r="K885" i="66"/>
  <c r="J885" i="66"/>
  <c r="I885" i="66"/>
  <c r="F885" i="66"/>
  <c r="E885" i="66"/>
  <c r="D885" i="66"/>
  <c r="C885" i="66"/>
  <c r="B885" i="66"/>
  <c r="A885" i="66"/>
  <c r="Z884" i="66"/>
  <c r="W884" i="66"/>
  <c r="V884" i="66"/>
  <c r="U884" i="66"/>
  <c r="T884" i="66"/>
  <c r="Q884" i="66"/>
  <c r="O884" i="66"/>
  <c r="M884" i="66"/>
  <c r="L884" i="66"/>
  <c r="K884" i="66"/>
  <c r="J884" i="66"/>
  <c r="I884" i="66"/>
  <c r="G884" i="66"/>
  <c r="F884" i="66"/>
  <c r="E884" i="66"/>
  <c r="D884" i="66"/>
  <c r="C884" i="66"/>
  <c r="B884" i="66"/>
  <c r="A884" i="66"/>
  <c r="Z883" i="66"/>
  <c r="W883" i="66"/>
  <c r="V883" i="66"/>
  <c r="U883" i="66"/>
  <c r="T883" i="66"/>
  <c r="Q883" i="66"/>
  <c r="O883" i="66"/>
  <c r="M883" i="66"/>
  <c r="L883" i="66"/>
  <c r="K883" i="66"/>
  <c r="J883" i="66"/>
  <c r="I883" i="66"/>
  <c r="F883" i="66"/>
  <c r="E883" i="66"/>
  <c r="D883" i="66"/>
  <c r="C883" i="66"/>
  <c r="A883" i="66"/>
  <c r="Z882" i="66"/>
  <c r="W882" i="66"/>
  <c r="V882" i="66"/>
  <c r="U882" i="66"/>
  <c r="T882" i="66"/>
  <c r="Q882" i="66"/>
  <c r="O882" i="66"/>
  <c r="M882" i="66"/>
  <c r="L882" i="66"/>
  <c r="K882" i="66"/>
  <c r="J882" i="66"/>
  <c r="I882" i="66"/>
  <c r="G882" i="66"/>
  <c r="F882" i="66"/>
  <c r="E882" i="66"/>
  <c r="D882" i="66"/>
  <c r="C882" i="66"/>
  <c r="B882" i="66"/>
  <c r="A882" i="66"/>
  <c r="Z881" i="66"/>
  <c r="W881" i="66"/>
  <c r="V881" i="66"/>
  <c r="U881" i="66"/>
  <c r="T881" i="66"/>
  <c r="Q881" i="66"/>
  <c r="O881" i="66"/>
  <c r="M881" i="66"/>
  <c r="L881" i="66"/>
  <c r="K881" i="66"/>
  <c r="J881" i="66"/>
  <c r="I881" i="66"/>
  <c r="F881" i="66"/>
  <c r="E881" i="66"/>
  <c r="D881" i="66"/>
  <c r="C881" i="66"/>
  <c r="B881" i="66"/>
  <c r="A881" i="66"/>
  <c r="Z880" i="66"/>
  <c r="W880" i="66"/>
  <c r="V880" i="66"/>
  <c r="U880" i="66"/>
  <c r="T880" i="66"/>
  <c r="Q880" i="66"/>
  <c r="O880" i="66"/>
  <c r="M880" i="66"/>
  <c r="L880" i="66"/>
  <c r="K880" i="66"/>
  <c r="J880" i="66"/>
  <c r="I880" i="66"/>
  <c r="G880" i="66"/>
  <c r="F880" i="66"/>
  <c r="E880" i="66"/>
  <c r="D880" i="66"/>
  <c r="C880" i="66"/>
  <c r="B880" i="66"/>
  <c r="A880" i="66"/>
  <c r="Z879" i="66"/>
  <c r="Y879" i="66"/>
  <c r="X879" i="66"/>
  <c r="W879" i="66"/>
  <c r="V879" i="66"/>
  <c r="U879" i="66"/>
  <c r="T879" i="66"/>
  <c r="S879" i="66"/>
  <c r="R879" i="66"/>
  <c r="Q879" i="66"/>
  <c r="P879" i="66"/>
  <c r="O879" i="66"/>
  <c r="N879" i="66"/>
  <c r="M879" i="66"/>
  <c r="L879" i="66"/>
  <c r="K879" i="66"/>
  <c r="J879" i="66"/>
  <c r="I879" i="66"/>
  <c r="H879" i="66"/>
  <c r="G879" i="66"/>
  <c r="F879" i="66"/>
  <c r="E879" i="66"/>
  <c r="D879" i="66"/>
  <c r="C879" i="66"/>
  <c r="B879" i="66"/>
  <c r="A879" i="66"/>
  <c r="Z878" i="66"/>
  <c r="Y878" i="66"/>
  <c r="X878" i="66"/>
  <c r="W878" i="66"/>
  <c r="V878" i="66"/>
  <c r="U878" i="66"/>
  <c r="T878" i="66"/>
  <c r="S878" i="66"/>
  <c r="R878" i="66"/>
  <c r="Q878" i="66"/>
  <c r="P878" i="66"/>
  <c r="O878" i="66"/>
  <c r="N878" i="66"/>
  <c r="M878" i="66"/>
  <c r="L878" i="66"/>
  <c r="K878" i="66"/>
  <c r="J878" i="66"/>
  <c r="I878" i="66"/>
  <c r="H878" i="66"/>
  <c r="G878" i="66"/>
  <c r="F878" i="66"/>
  <c r="E878" i="66"/>
  <c r="D878" i="66"/>
  <c r="C878" i="66"/>
  <c r="B878" i="66"/>
  <c r="A878" i="66"/>
  <c r="O877" i="66"/>
  <c r="M877" i="66"/>
  <c r="L877" i="66"/>
  <c r="K877" i="66"/>
  <c r="J877" i="66"/>
  <c r="I877" i="66"/>
  <c r="H877" i="66"/>
  <c r="G877" i="66"/>
  <c r="F877" i="66"/>
  <c r="E877" i="66"/>
  <c r="D877" i="66"/>
  <c r="C877" i="66"/>
  <c r="B877" i="66"/>
  <c r="A877" i="66"/>
  <c r="Z876" i="66"/>
  <c r="Y876" i="66"/>
  <c r="X876" i="66"/>
  <c r="W876" i="66"/>
  <c r="V876" i="66"/>
  <c r="U876" i="66"/>
  <c r="T876" i="66"/>
  <c r="S876" i="66"/>
  <c r="R876" i="66"/>
  <c r="Q876" i="66"/>
  <c r="P876" i="66"/>
  <c r="O876" i="66"/>
  <c r="N876" i="66"/>
  <c r="M876" i="66"/>
  <c r="L876" i="66"/>
  <c r="K876" i="66"/>
  <c r="J876" i="66"/>
  <c r="I876" i="66"/>
  <c r="H876" i="66"/>
  <c r="G876" i="66"/>
  <c r="F876" i="66"/>
  <c r="E876" i="66"/>
  <c r="D876" i="66"/>
  <c r="C876" i="66"/>
  <c r="B876" i="66"/>
  <c r="A876" i="66"/>
  <c r="Z875" i="66"/>
  <c r="W875" i="66"/>
  <c r="V875" i="66"/>
  <c r="T875" i="66"/>
  <c r="Q875" i="66"/>
  <c r="O875" i="66"/>
  <c r="M875" i="66"/>
  <c r="L875" i="66"/>
  <c r="K875" i="66"/>
  <c r="J875" i="66"/>
  <c r="I875" i="66"/>
  <c r="F875" i="66"/>
  <c r="E875" i="66"/>
  <c r="D875" i="66"/>
  <c r="C875" i="66"/>
  <c r="B875" i="66"/>
  <c r="A875" i="66"/>
  <c r="Z874" i="66"/>
  <c r="W874" i="66"/>
  <c r="V874" i="66"/>
  <c r="T874" i="66"/>
  <c r="Q874" i="66"/>
  <c r="O874" i="66"/>
  <c r="M874" i="66"/>
  <c r="L874" i="66"/>
  <c r="K874" i="66"/>
  <c r="J874" i="66"/>
  <c r="I874" i="66"/>
  <c r="G874" i="66"/>
  <c r="F874" i="66"/>
  <c r="E874" i="66"/>
  <c r="D874" i="66"/>
  <c r="C874" i="66"/>
  <c r="B874" i="66"/>
  <c r="A874" i="66"/>
  <c r="Z873" i="66"/>
  <c r="W873" i="66"/>
  <c r="V873" i="66"/>
  <c r="T873" i="66"/>
  <c r="Q873" i="66"/>
  <c r="O873" i="66"/>
  <c r="M873" i="66"/>
  <c r="L873" i="66"/>
  <c r="K873" i="66"/>
  <c r="J873" i="66"/>
  <c r="I873" i="66"/>
  <c r="F873" i="66"/>
  <c r="E873" i="66"/>
  <c r="D873" i="66"/>
  <c r="C873" i="66"/>
  <c r="B873" i="66"/>
  <c r="A873" i="66"/>
  <c r="Z872" i="66"/>
  <c r="W872" i="66"/>
  <c r="V872" i="66"/>
  <c r="U872" i="66"/>
  <c r="T872" i="66"/>
  <c r="Q872" i="66"/>
  <c r="O872" i="66"/>
  <c r="M872" i="66"/>
  <c r="L872" i="66"/>
  <c r="K872" i="66"/>
  <c r="J872" i="66"/>
  <c r="I872" i="66"/>
  <c r="G872" i="66"/>
  <c r="F872" i="66"/>
  <c r="E872" i="66"/>
  <c r="C872" i="66"/>
  <c r="B872" i="66"/>
  <c r="A872" i="66"/>
  <c r="Z871" i="66"/>
  <c r="W871" i="66"/>
  <c r="V871" i="66"/>
  <c r="T871" i="66"/>
  <c r="Q871" i="66"/>
  <c r="O871" i="66"/>
  <c r="M871" i="66"/>
  <c r="L871" i="66"/>
  <c r="K871" i="66"/>
  <c r="J871" i="66"/>
  <c r="I871" i="66"/>
  <c r="F871" i="66"/>
  <c r="E871" i="66"/>
  <c r="D871" i="66"/>
  <c r="C871" i="66"/>
  <c r="B871" i="66"/>
  <c r="A871" i="66"/>
  <c r="AB870" i="66"/>
  <c r="AA870" i="66"/>
  <c r="Z870" i="66"/>
  <c r="W870" i="66"/>
  <c r="V870" i="66"/>
  <c r="T870" i="66"/>
  <c r="Q870" i="66"/>
  <c r="O870" i="66"/>
  <c r="M870" i="66"/>
  <c r="L870" i="66"/>
  <c r="K870" i="66"/>
  <c r="J870" i="66"/>
  <c r="I870" i="66"/>
  <c r="G870" i="66"/>
  <c r="F870" i="66"/>
  <c r="E870" i="66"/>
  <c r="D870" i="66"/>
  <c r="C870" i="66"/>
  <c r="B870" i="66"/>
  <c r="A870" i="66"/>
  <c r="AB869" i="66"/>
  <c r="AA869" i="66"/>
  <c r="Z869" i="66"/>
  <c r="Y869" i="66"/>
  <c r="X869" i="66"/>
  <c r="W869" i="66"/>
  <c r="V869" i="66"/>
  <c r="U869" i="66"/>
  <c r="T869" i="66"/>
  <c r="S869" i="66"/>
  <c r="R869" i="66"/>
  <c r="Q869" i="66"/>
  <c r="P869" i="66"/>
  <c r="O869" i="66"/>
  <c r="N869" i="66"/>
  <c r="M869" i="66"/>
  <c r="L869" i="66"/>
  <c r="K869" i="66"/>
  <c r="J869" i="66"/>
  <c r="I869" i="66"/>
  <c r="H869" i="66"/>
  <c r="G869" i="66"/>
  <c r="F869" i="66"/>
  <c r="E869" i="66"/>
  <c r="D869" i="66"/>
  <c r="C869" i="66"/>
  <c r="B869" i="66"/>
  <c r="A869" i="66"/>
  <c r="Z868" i="66"/>
  <c r="Y868" i="66"/>
  <c r="X868" i="66"/>
  <c r="W868" i="66"/>
  <c r="V868" i="66"/>
  <c r="U868" i="66"/>
  <c r="T868" i="66"/>
  <c r="S868" i="66"/>
  <c r="R868" i="66"/>
  <c r="Q868" i="66"/>
  <c r="P868" i="66"/>
  <c r="O868" i="66"/>
  <c r="N868" i="66"/>
  <c r="M868" i="66"/>
  <c r="L868" i="66"/>
  <c r="K868" i="66"/>
  <c r="J868" i="66"/>
  <c r="I868" i="66"/>
  <c r="H868" i="66"/>
  <c r="G868" i="66"/>
  <c r="F868" i="66"/>
  <c r="E868" i="66"/>
  <c r="D868" i="66"/>
  <c r="C868" i="66"/>
  <c r="B868" i="66"/>
  <c r="A868" i="66"/>
  <c r="AA867" i="66"/>
  <c r="W867" i="66"/>
  <c r="V867" i="66"/>
  <c r="U867" i="66"/>
  <c r="O867" i="66"/>
  <c r="M867" i="66"/>
  <c r="L867" i="66"/>
  <c r="K867" i="66"/>
  <c r="J867" i="66"/>
  <c r="I867" i="66"/>
  <c r="H867" i="66"/>
  <c r="G867" i="66"/>
  <c r="F867" i="66"/>
  <c r="E867" i="66"/>
  <c r="D867" i="66"/>
  <c r="C867" i="66"/>
  <c r="B867" i="66"/>
  <c r="A867" i="66"/>
  <c r="AA866" i="66"/>
  <c r="Z866" i="66"/>
  <c r="Y866" i="66"/>
  <c r="X866" i="66"/>
  <c r="W866" i="66"/>
  <c r="V866" i="66"/>
  <c r="U866" i="66"/>
  <c r="T866" i="66"/>
  <c r="S866" i="66"/>
  <c r="R866" i="66"/>
  <c r="Q866" i="66"/>
  <c r="P866" i="66"/>
  <c r="O866" i="66"/>
  <c r="N866" i="66"/>
  <c r="M866" i="66"/>
  <c r="L866" i="66"/>
  <c r="K866" i="66"/>
  <c r="J866" i="66"/>
  <c r="I866" i="66"/>
  <c r="H866" i="66"/>
  <c r="G866" i="66"/>
  <c r="F866" i="66"/>
  <c r="E866" i="66"/>
  <c r="D866" i="66"/>
  <c r="C866" i="66"/>
  <c r="B866" i="66"/>
  <c r="A866" i="66"/>
  <c r="AA865" i="66"/>
  <c r="Z865" i="66"/>
  <c r="W865" i="66"/>
  <c r="V865" i="66"/>
  <c r="U865" i="66"/>
  <c r="T865" i="66"/>
  <c r="Q865" i="66"/>
  <c r="O865" i="66"/>
  <c r="M865" i="66"/>
  <c r="L865" i="66"/>
  <c r="K865" i="66"/>
  <c r="J865" i="66"/>
  <c r="I865" i="66"/>
  <c r="F865" i="66"/>
  <c r="E865" i="66"/>
  <c r="D865" i="66"/>
  <c r="C865" i="66"/>
  <c r="B865" i="66"/>
  <c r="A865" i="66"/>
  <c r="AA864" i="66"/>
  <c r="Z864" i="66"/>
  <c r="W864" i="66"/>
  <c r="V864" i="66"/>
  <c r="U864" i="66"/>
  <c r="T864" i="66"/>
  <c r="Q864" i="66"/>
  <c r="O864" i="66"/>
  <c r="M864" i="66"/>
  <c r="L864" i="66"/>
  <c r="K864" i="66"/>
  <c r="J864" i="66"/>
  <c r="I864" i="66"/>
  <c r="G864" i="66"/>
  <c r="F864" i="66"/>
  <c r="E864" i="66"/>
  <c r="D864" i="66"/>
  <c r="C864" i="66"/>
  <c r="B864" i="66"/>
  <c r="A864" i="66"/>
  <c r="AA863" i="66"/>
  <c r="Z863" i="66"/>
  <c r="W863" i="66"/>
  <c r="V863" i="66"/>
  <c r="U863" i="66"/>
  <c r="T863" i="66"/>
  <c r="Q863" i="66"/>
  <c r="O863" i="66"/>
  <c r="M863" i="66"/>
  <c r="L863" i="66"/>
  <c r="K863" i="66"/>
  <c r="J863" i="66"/>
  <c r="I863" i="66"/>
  <c r="F863" i="66"/>
  <c r="E863" i="66"/>
  <c r="D863" i="66"/>
  <c r="C863" i="66"/>
  <c r="B863" i="66"/>
  <c r="A863" i="66"/>
  <c r="AA862" i="66"/>
  <c r="Z862" i="66"/>
  <c r="W862" i="66"/>
  <c r="V862" i="66"/>
  <c r="U862" i="66"/>
  <c r="T862" i="66"/>
  <c r="Q862" i="66"/>
  <c r="O862" i="66"/>
  <c r="M862" i="66"/>
  <c r="L862" i="66"/>
  <c r="K862" i="66"/>
  <c r="J862" i="66"/>
  <c r="I862" i="66"/>
  <c r="G862" i="66"/>
  <c r="F862" i="66"/>
  <c r="E862" i="66"/>
  <c r="D862" i="66"/>
  <c r="C862" i="66"/>
  <c r="B862" i="66"/>
  <c r="A862" i="66"/>
  <c r="AA861" i="66"/>
  <c r="Z861" i="66"/>
  <c r="W861" i="66"/>
  <c r="V861" i="66"/>
  <c r="U861" i="66"/>
  <c r="T861" i="66"/>
  <c r="Q861" i="66"/>
  <c r="O861" i="66"/>
  <c r="M861" i="66"/>
  <c r="L861" i="66"/>
  <c r="K861" i="66"/>
  <c r="J861" i="66"/>
  <c r="I861" i="66"/>
  <c r="F861" i="66"/>
  <c r="E861" i="66"/>
  <c r="D861" i="66"/>
  <c r="C861" i="66"/>
  <c r="B861" i="66"/>
  <c r="A861" i="66"/>
  <c r="AA860" i="66"/>
  <c r="Z860" i="66"/>
  <c r="W860" i="66"/>
  <c r="V860" i="66"/>
  <c r="U860" i="66"/>
  <c r="T860" i="66"/>
  <c r="Q860" i="66"/>
  <c r="O860" i="66"/>
  <c r="M860" i="66"/>
  <c r="L860" i="66"/>
  <c r="K860" i="66"/>
  <c r="J860" i="66"/>
  <c r="I860" i="66"/>
  <c r="G860" i="66"/>
  <c r="F860" i="66"/>
  <c r="E860" i="66"/>
  <c r="D860" i="66"/>
  <c r="C860" i="66"/>
  <c r="B860" i="66"/>
  <c r="A860" i="66"/>
  <c r="AA859" i="66"/>
  <c r="Z859" i="66"/>
  <c r="Y859" i="66"/>
  <c r="X859" i="66"/>
  <c r="W859" i="66"/>
  <c r="V859" i="66"/>
  <c r="U859" i="66"/>
  <c r="T859" i="66"/>
  <c r="S859" i="66"/>
  <c r="R859" i="66"/>
  <c r="Q859" i="66"/>
  <c r="P859" i="66"/>
  <c r="O859" i="66"/>
  <c r="N859" i="66"/>
  <c r="M859" i="66"/>
  <c r="L859" i="66"/>
  <c r="K859" i="66"/>
  <c r="J859" i="66"/>
  <c r="I859" i="66"/>
  <c r="H859" i="66"/>
  <c r="G859" i="66"/>
  <c r="F859" i="66"/>
  <c r="E859" i="66"/>
  <c r="D859" i="66"/>
  <c r="C859" i="66"/>
  <c r="B859" i="66"/>
  <c r="A859" i="66"/>
  <c r="AA858" i="66"/>
  <c r="Z858" i="66"/>
  <c r="Y858" i="66"/>
  <c r="X858" i="66"/>
  <c r="W858" i="66"/>
  <c r="V858" i="66"/>
  <c r="U858" i="66"/>
  <c r="T858" i="66"/>
  <c r="S858" i="66"/>
  <c r="R858" i="66"/>
  <c r="Q858" i="66"/>
  <c r="P858" i="66"/>
  <c r="O858" i="66"/>
  <c r="N858" i="66"/>
  <c r="M858" i="66"/>
  <c r="L858" i="66"/>
  <c r="K858" i="66"/>
  <c r="J858" i="66"/>
  <c r="I858" i="66"/>
  <c r="H858" i="66"/>
  <c r="G858" i="66"/>
  <c r="F858" i="66"/>
  <c r="E858" i="66"/>
  <c r="D858" i="66"/>
  <c r="C858" i="66"/>
  <c r="B858" i="66"/>
  <c r="A858" i="66"/>
  <c r="AA857" i="66"/>
  <c r="W857" i="66"/>
  <c r="V857" i="66"/>
  <c r="U857" i="66"/>
  <c r="O857" i="66"/>
  <c r="M857" i="66"/>
  <c r="L857" i="66"/>
  <c r="K857" i="66"/>
  <c r="J857" i="66"/>
  <c r="I857" i="66"/>
  <c r="H857" i="66"/>
  <c r="G857" i="66"/>
  <c r="F857" i="66"/>
  <c r="E857" i="66"/>
  <c r="D857" i="66"/>
  <c r="C857" i="66"/>
  <c r="B857" i="66"/>
  <c r="A857" i="66"/>
  <c r="AA856" i="66"/>
  <c r="Z856" i="66"/>
  <c r="Y856" i="66"/>
  <c r="X856" i="66"/>
  <c r="W856" i="66"/>
  <c r="V856" i="66"/>
  <c r="U856" i="66"/>
  <c r="T856" i="66"/>
  <c r="S856" i="66"/>
  <c r="R856" i="66"/>
  <c r="Q856" i="66"/>
  <c r="P856" i="66"/>
  <c r="O856" i="66"/>
  <c r="N856" i="66"/>
  <c r="M856" i="66"/>
  <c r="L856" i="66"/>
  <c r="K856" i="66"/>
  <c r="J856" i="66"/>
  <c r="I856" i="66"/>
  <c r="H856" i="66"/>
  <c r="G856" i="66"/>
  <c r="F856" i="66"/>
  <c r="E856" i="66"/>
  <c r="D856" i="66"/>
  <c r="C856" i="66"/>
  <c r="B856" i="66"/>
  <c r="A856" i="66"/>
  <c r="AA855" i="66"/>
  <c r="Z855" i="66"/>
  <c r="W855" i="66"/>
  <c r="V855" i="66"/>
  <c r="U855" i="66"/>
  <c r="T855" i="66"/>
  <c r="Q855" i="66"/>
  <c r="O855" i="66"/>
  <c r="M855" i="66"/>
  <c r="L855" i="66"/>
  <c r="K855" i="66"/>
  <c r="J855" i="66"/>
  <c r="I855" i="66"/>
  <c r="F855" i="66"/>
  <c r="E855" i="66"/>
  <c r="D855" i="66"/>
  <c r="C855" i="66"/>
  <c r="B855" i="66"/>
  <c r="A855" i="66"/>
  <c r="AA854" i="66"/>
  <c r="Z854" i="66"/>
  <c r="W854" i="66"/>
  <c r="V854" i="66"/>
  <c r="U854" i="66"/>
  <c r="T854" i="66"/>
  <c r="Q854" i="66"/>
  <c r="O854" i="66"/>
  <c r="M854" i="66"/>
  <c r="L854" i="66"/>
  <c r="K854" i="66"/>
  <c r="J854" i="66"/>
  <c r="I854" i="66"/>
  <c r="G854" i="66"/>
  <c r="F854" i="66"/>
  <c r="E854" i="66"/>
  <c r="D854" i="66"/>
  <c r="C854" i="66"/>
  <c r="B854" i="66"/>
  <c r="A854" i="66"/>
  <c r="AA853" i="66"/>
  <c r="Z853" i="66"/>
  <c r="W853" i="66"/>
  <c r="V853" i="66"/>
  <c r="U853" i="66"/>
  <c r="T853" i="66"/>
  <c r="Q853" i="66"/>
  <c r="O853" i="66"/>
  <c r="M853" i="66"/>
  <c r="L853" i="66"/>
  <c r="K853" i="66"/>
  <c r="J853" i="66"/>
  <c r="I853" i="66"/>
  <c r="F853" i="66"/>
  <c r="E853" i="66"/>
  <c r="D853" i="66"/>
  <c r="C853" i="66"/>
  <c r="B853" i="66"/>
  <c r="A853" i="66"/>
  <c r="AA852" i="66"/>
  <c r="Z852" i="66"/>
  <c r="W852" i="66"/>
  <c r="V852" i="66"/>
  <c r="U852" i="66"/>
  <c r="T852" i="66"/>
  <c r="Q852" i="66"/>
  <c r="O852" i="66"/>
  <c r="M852" i="66"/>
  <c r="L852" i="66"/>
  <c r="K852" i="66"/>
  <c r="J852" i="66"/>
  <c r="I852" i="66"/>
  <c r="G852" i="66"/>
  <c r="F852" i="66"/>
  <c r="E852" i="66"/>
  <c r="D852" i="66"/>
  <c r="C852" i="66"/>
  <c r="B852" i="66"/>
  <c r="A852" i="66"/>
  <c r="AA851" i="66"/>
  <c r="Z851" i="66"/>
  <c r="W851" i="66"/>
  <c r="V851" i="66"/>
  <c r="U851" i="66"/>
  <c r="T851" i="66"/>
  <c r="Q851" i="66"/>
  <c r="O851" i="66"/>
  <c r="M851" i="66"/>
  <c r="L851" i="66"/>
  <c r="K851" i="66"/>
  <c r="J851" i="66"/>
  <c r="I851" i="66"/>
  <c r="F851" i="66"/>
  <c r="E851" i="66"/>
  <c r="D851" i="66"/>
  <c r="C851" i="66"/>
  <c r="B851" i="66"/>
  <c r="A851" i="66"/>
  <c r="AA850" i="66"/>
  <c r="Z850" i="66"/>
  <c r="W850" i="66"/>
  <c r="V850" i="66"/>
  <c r="U850" i="66"/>
  <c r="T850" i="66"/>
  <c r="Q850" i="66"/>
  <c r="O850" i="66"/>
  <c r="M850" i="66"/>
  <c r="L850" i="66"/>
  <c r="K850" i="66"/>
  <c r="J850" i="66"/>
  <c r="I850" i="66"/>
  <c r="G850" i="66"/>
  <c r="F850" i="66"/>
  <c r="E850" i="66"/>
  <c r="D850" i="66"/>
  <c r="C850" i="66"/>
  <c r="B850" i="66"/>
  <c r="A850" i="66"/>
  <c r="AA849" i="66"/>
  <c r="Z849" i="66"/>
  <c r="Y849" i="66"/>
  <c r="X849" i="66"/>
  <c r="W849" i="66"/>
  <c r="V849" i="66"/>
  <c r="U849" i="66"/>
  <c r="T849" i="66"/>
  <c r="S849" i="66"/>
  <c r="R849" i="66"/>
  <c r="Q849" i="66"/>
  <c r="P849" i="66"/>
  <c r="O849" i="66"/>
  <c r="N849" i="66"/>
  <c r="M849" i="66"/>
  <c r="L849" i="66"/>
  <c r="K849" i="66"/>
  <c r="J849" i="66"/>
  <c r="I849" i="66"/>
  <c r="H849" i="66"/>
  <c r="G849" i="66"/>
  <c r="F849" i="66"/>
  <c r="E849" i="66"/>
  <c r="D849" i="66"/>
  <c r="C849" i="66"/>
  <c r="B849" i="66"/>
  <c r="A849" i="66"/>
  <c r="AA848" i="66"/>
  <c r="Z848" i="66"/>
  <c r="Y848" i="66"/>
  <c r="X848" i="66"/>
  <c r="W848" i="66"/>
  <c r="V848" i="66"/>
  <c r="U848" i="66"/>
  <c r="T848" i="66"/>
  <c r="S848" i="66"/>
  <c r="R848" i="66"/>
  <c r="Q848" i="66"/>
  <c r="P848" i="66"/>
  <c r="O848" i="66"/>
  <c r="N848" i="66"/>
  <c r="M848" i="66"/>
  <c r="L848" i="66"/>
  <c r="K848" i="66"/>
  <c r="J848" i="66"/>
  <c r="I848" i="66"/>
  <c r="H848" i="66"/>
  <c r="G848" i="66"/>
  <c r="F848" i="66"/>
  <c r="E848" i="66"/>
  <c r="D848" i="66"/>
  <c r="C848" i="66"/>
  <c r="B848" i="66"/>
  <c r="A848" i="66"/>
  <c r="AA847" i="66"/>
  <c r="W847" i="66"/>
  <c r="V847" i="66"/>
  <c r="U847" i="66"/>
  <c r="O847" i="66"/>
  <c r="M847" i="66"/>
  <c r="L847" i="66"/>
  <c r="K847" i="66"/>
  <c r="J847" i="66"/>
  <c r="I847" i="66"/>
  <c r="H847" i="66"/>
  <c r="G847" i="66"/>
  <c r="F847" i="66"/>
  <c r="E847" i="66"/>
  <c r="D847" i="66"/>
  <c r="C847" i="66"/>
  <c r="B847" i="66"/>
  <c r="A847" i="66"/>
  <c r="AA846" i="66"/>
  <c r="Z846" i="66"/>
  <c r="Y846" i="66"/>
  <c r="X846" i="66"/>
  <c r="W846" i="66"/>
  <c r="V846" i="66"/>
  <c r="U846" i="66"/>
  <c r="T846" i="66"/>
  <c r="S846" i="66"/>
  <c r="R846" i="66"/>
  <c r="Q846" i="66"/>
  <c r="P846" i="66"/>
  <c r="O846" i="66"/>
  <c r="N846" i="66"/>
  <c r="M846" i="66"/>
  <c r="L846" i="66"/>
  <c r="K846" i="66"/>
  <c r="J846" i="66"/>
  <c r="I846" i="66"/>
  <c r="H846" i="66"/>
  <c r="G846" i="66"/>
  <c r="F846" i="66"/>
  <c r="E846" i="66"/>
  <c r="D846" i="66"/>
  <c r="C846" i="66"/>
  <c r="B846" i="66"/>
  <c r="A846" i="66"/>
  <c r="AA845" i="66"/>
  <c r="Z845" i="66"/>
  <c r="W845" i="66"/>
  <c r="V845" i="66"/>
  <c r="U845" i="66"/>
  <c r="T845" i="66"/>
  <c r="Q845" i="66"/>
  <c r="O845" i="66"/>
  <c r="M845" i="66"/>
  <c r="L845" i="66"/>
  <c r="K845" i="66"/>
  <c r="J845" i="66"/>
  <c r="I845" i="66"/>
  <c r="F845" i="66"/>
  <c r="E845" i="66"/>
  <c r="D845" i="66"/>
  <c r="C845" i="66"/>
  <c r="B845" i="66"/>
  <c r="A845" i="66"/>
  <c r="AA844" i="66"/>
  <c r="Z844" i="66"/>
  <c r="W844" i="66"/>
  <c r="V844" i="66"/>
  <c r="U844" i="66"/>
  <c r="T844" i="66"/>
  <c r="Q844" i="66"/>
  <c r="O844" i="66"/>
  <c r="M844" i="66"/>
  <c r="L844" i="66"/>
  <c r="K844" i="66"/>
  <c r="J844" i="66"/>
  <c r="I844" i="66"/>
  <c r="G844" i="66"/>
  <c r="F844" i="66"/>
  <c r="E844" i="66"/>
  <c r="D844" i="66"/>
  <c r="C844" i="66"/>
  <c r="B844" i="66"/>
  <c r="A844" i="66"/>
  <c r="Z843" i="66"/>
  <c r="W843" i="66"/>
  <c r="V843" i="66"/>
  <c r="U843" i="66"/>
  <c r="T843" i="66"/>
  <c r="Q843" i="66"/>
  <c r="O843" i="66"/>
  <c r="M843" i="66"/>
  <c r="L843" i="66"/>
  <c r="K843" i="66"/>
  <c r="J843" i="66"/>
  <c r="I843" i="66"/>
  <c r="F843" i="66"/>
  <c r="E843" i="66"/>
  <c r="D843" i="66"/>
  <c r="C843" i="66"/>
  <c r="B843" i="66"/>
  <c r="A843" i="66"/>
  <c r="Z842" i="66"/>
  <c r="W842" i="66"/>
  <c r="V842" i="66"/>
  <c r="U842" i="66"/>
  <c r="T842" i="66"/>
  <c r="Q842" i="66"/>
  <c r="O842" i="66"/>
  <c r="M842" i="66"/>
  <c r="L842" i="66"/>
  <c r="K842" i="66"/>
  <c r="J842" i="66"/>
  <c r="I842" i="66"/>
  <c r="G842" i="66"/>
  <c r="F842" i="66"/>
  <c r="E842" i="66"/>
  <c r="D842" i="66"/>
  <c r="C842" i="66"/>
  <c r="B842" i="66"/>
  <c r="A842" i="66"/>
  <c r="Z841" i="66"/>
  <c r="W841" i="66"/>
  <c r="V841" i="66"/>
  <c r="U841" i="66"/>
  <c r="T841" i="66"/>
  <c r="Q841" i="66"/>
  <c r="O841" i="66"/>
  <c r="M841" i="66"/>
  <c r="L841" i="66"/>
  <c r="K841" i="66"/>
  <c r="J841" i="66"/>
  <c r="I841" i="66"/>
  <c r="F841" i="66"/>
  <c r="E841" i="66"/>
  <c r="D841" i="66"/>
  <c r="C841" i="66"/>
  <c r="B841" i="66"/>
  <c r="A841" i="66"/>
  <c r="Z840" i="66"/>
  <c r="W840" i="66"/>
  <c r="V840" i="66"/>
  <c r="U840" i="66"/>
  <c r="T840" i="66"/>
  <c r="Q840" i="66"/>
  <c r="O840" i="66"/>
  <c r="M840" i="66"/>
  <c r="L840" i="66"/>
  <c r="K840" i="66"/>
  <c r="J840" i="66"/>
  <c r="I840" i="66"/>
  <c r="G840" i="66"/>
  <c r="F840" i="66"/>
  <c r="E840" i="66"/>
  <c r="D840" i="66"/>
  <c r="C840" i="66"/>
  <c r="B840" i="66"/>
  <c r="A840" i="66"/>
  <c r="Z839" i="66"/>
  <c r="Y839" i="66"/>
  <c r="X839" i="66"/>
  <c r="W839" i="66"/>
  <c r="V839" i="66"/>
  <c r="U839" i="66"/>
  <c r="T839" i="66"/>
  <c r="S839" i="66"/>
  <c r="R839" i="66"/>
  <c r="Q839" i="66"/>
  <c r="P839" i="66"/>
  <c r="O839" i="66"/>
  <c r="N839" i="66"/>
  <c r="M839" i="66"/>
  <c r="L839" i="66"/>
  <c r="K839" i="66"/>
  <c r="J839" i="66"/>
  <c r="I839" i="66"/>
  <c r="H839" i="66"/>
  <c r="G839" i="66"/>
  <c r="F839" i="66"/>
  <c r="E839" i="66"/>
  <c r="D839" i="66"/>
  <c r="C839" i="66"/>
  <c r="B839" i="66"/>
  <c r="A839" i="66"/>
  <c r="Z838" i="66"/>
  <c r="Y838" i="66"/>
  <c r="X838" i="66"/>
  <c r="W838" i="66"/>
  <c r="V838" i="66"/>
  <c r="U838" i="66"/>
  <c r="T838" i="66"/>
  <c r="S838" i="66"/>
  <c r="R838" i="66"/>
  <c r="Q838" i="66"/>
  <c r="P838" i="66"/>
  <c r="O838" i="66"/>
  <c r="N838" i="66"/>
  <c r="M838" i="66"/>
  <c r="L838" i="66"/>
  <c r="K838" i="66"/>
  <c r="J838" i="66"/>
  <c r="I838" i="66"/>
  <c r="H838" i="66"/>
  <c r="G838" i="66"/>
  <c r="F838" i="66"/>
  <c r="E838" i="66"/>
  <c r="D838" i="66"/>
  <c r="C838" i="66"/>
  <c r="B838" i="66"/>
  <c r="A838" i="66"/>
  <c r="W837" i="66"/>
  <c r="V837" i="66"/>
  <c r="U837" i="66"/>
  <c r="O837" i="66"/>
  <c r="M837" i="66"/>
  <c r="L837" i="66"/>
  <c r="K837" i="66"/>
  <c r="J837" i="66"/>
  <c r="I837" i="66"/>
  <c r="H837" i="66"/>
  <c r="G837" i="66"/>
  <c r="F837" i="66"/>
  <c r="E837" i="66"/>
  <c r="D837" i="66"/>
  <c r="C837" i="66"/>
  <c r="B837" i="66"/>
  <c r="A837" i="66"/>
  <c r="Z836" i="66"/>
  <c r="Y836" i="66"/>
  <c r="X836" i="66"/>
  <c r="W836" i="66"/>
  <c r="V836" i="66"/>
  <c r="U836" i="66"/>
  <c r="T836" i="66"/>
  <c r="S836" i="66"/>
  <c r="R836" i="66"/>
  <c r="Q836" i="66"/>
  <c r="P836" i="66"/>
  <c r="O836" i="66"/>
  <c r="N836" i="66"/>
  <c r="M836" i="66"/>
  <c r="L836" i="66"/>
  <c r="K836" i="66"/>
  <c r="J836" i="66"/>
  <c r="I836" i="66"/>
  <c r="H836" i="66"/>
  <c r="G836" i="66"/>
  <c r="F836" i="66"/>
  <c r="E836" i="66"/>
  <c r="D836" i="66"/>
  <c r="C836" i="66"/>
  <c r="B836" i="66"/>
  <c r="A836" i="66"/>
  <c r="Z835" i="66"/>
  <c r="W835" i="66"/>
  <c r="V835" i="66"/>
  <c r="U835" i="66"/>
  <c r="T835" i="66"/>
  <c r="Q835" i="66"/>
  <c r="O835" i="66"/>
  <c r="M835" i="66"/>
  <c r="L835" i="66"/>
  <c r="K835" i="66"/>
  <c r="J835" i="66"/>
  <c r="I835" i="66"/>
  <c r="F835" i="66"/>
  <c r="E835" i="66"/>
  <c r="D835" i="66"/>
  <c r="C835" i="66"/>
  <c r="B835" i="66"/>
  <c r="A835" i="66"/>
  <c r="Z834" i="66"/>
  <c r="W834" i="66"/>
  <c r="V834" i="66"/>
  <c r="U834" i="66"/>
  <c r="T834" i="66"/>
  <c r="Q834" i="66"/>
  <c r="O834" i="66"/>
  <c r="M834" i="66"/>
  <c r="L834" i="66"/>
  <c r="K834" i="66"/>
  <c r="J834" i="66"/>
  <c r="I834" i="66"/>
  <c r="G834" i="66"/>
  <c r="F834" i="66"/>
  <c r="E834" i="66"/>
  <c r="D834" i="66"/>
  <c r="C834" i="66"/>
  <c r="B834" i="66"/>
  <c r="A834" i="66"/>
  <c r="Z833" i="66"/>
  <c r="W833" i="66"/>
  <c r="V833" i="66"/>
  <c r="U833" i="66"/>
  <c r="T833" i="66"/>
  <c r="Q833" i="66"/>
  <c r="O833" i="66"/>
  <c r="M833" i="66"/>
  <c r="L833" i="66"/>
  <c r="K833" i="66"/>
  <c r="J833" i="66"/>
  <c r="I833" i="66"/>
  <c r="F833" i="66"/>
  <c r="E833" i="66"/>
  <c r="D833" i="66"/>
  <c r="C833" i="66"/>
  <c r="B833" i="66"/>
  <c r="A833" i="66"/>
  <c r="Z832" i="66"/>
  <c r="W832" i="66"/>
  <c r="V832" i="66"/>
  <c r="U832" i="66"/>
  <c r="T832" i="66"/>
  <c r="Q832" i="66"/>
  <c r="O832" i="66"/>
  <c r="M832" i="66"/>
  <c r="L832" i="66"/>
  <c r="K832" i="66"/>
  <c r="J832" i="66"/>
  <c r="I832" i="66"/>
  <c r="G832" i="66"/>
  <c r="F832" i="66"/>
  <c r="E832" i="66"/>
  <c r="D832" i="66"/>
  <c r="C832" i="66"/>
  <c r="B832" i="66"/>
  <c r="A832" i="66"/>
  <c r="Z831" i="66"/>
  <c r="W831" i="66"/>
  <c r="V831" i="66"/>
  <c r="U831" i="66"/>
  <c r="T831" i="66"/>
  <c r="Q831" i="66"/>
  <c r="O831" i="66"/>
  <c r="M831" i="66"/>
  <c r="L831" i="66"/>
  <c r="K831" i="66"/>
  <c r="J831" i="66"/>
  <c r="I831" i="66"/>
  <c r="F831" i="66"/>
  <c r="E831" i="66"/>
  <c r="D831" i="66"/>
  <c r="C831" i="66"/>
  <c r="B831" i="66"/>
  <c r="A831" i="66"/>
  <c r="Z830" i="66"/>
  <c r="W830" i="66"/>
  <c r="V830" i="66"/>
  <c r="U830" i="66"/>
  <c r="T830" i="66"/>
  <c r="Q830" i="66"/>
  <c r="O830" i="66"/>
  <c r="M830" i="66"/>
  <c r="L830" i="66"/>
  <c r="K830" i="66"/>
  <c r="J830" i="66"/>
  <c r="I830" i="66"/>
  <c r="G830" i="66"/>
  <c r="F830" i="66"/>
  <c r="E830" i="66"/>
  <c r="D830" i="66"/>
  <c r="C830" i="66"/>
  <c r="B830" i="66"/>
  <c r="A830" i="66"/>
  <c r="Z829" i="66"/>
  <c r="Y829" i="66"/>
  <c r="X829" i="66"/>
  <c r="W829" i="66"/>
  <c r="V829" i="66"/>
  <c r="U829" i="66"/>
  <c r="T829" i="66"/>
  <c r="S829" i="66"/>
  <c r="R829" i="66"/>
  <c r="Q829" i="66"/>
  <c r="P829" i="66"/>
  <c r="O829" i="66"/>
  <c r="N829" i="66"/>
  <c r="M829" i="66"/>
  <c r="L829" i="66"/>
  <c r="K829" i="66"/>
  <c r="J829" i="66"/>
  <c r="I829" i="66"/>
  <c r="H829" i="66"/>
  <c r="G829" i="66"/>
  <c r="F829" i="66"/>
  <c r="E829" i="66"/>
  <c r="D829" i="66"/>
  <c r="C829" i="66"/>
  <c r="B829" i="66"/>
  <c r="A829" i="66"/>
  <c r="Z828" i="66"/>
  <c r="Y828" i="66"/>
  <c r="X828" i="66"/>
  <c r="W828" i="66"/>
  <c r="V828" i="66"/>
  <c r="U828" i="66"/>
  <c r="T828" i="66"/>
  <c r="S828" i="66"/>
  <c r="R828" i="66"/>
  <c r="Q828" i="66"/>
  <c r="P828" i="66"/>
  <c r="O828" i="66"/>
  <c r="N828" i="66"/>
  <c r="M828" i="66"/>
  <c r="L828" i="66"/>
  <c r="K828" i="66"/>
  <c r="J828" i="66"/>
  <c r="I828" i="66"/>
  <c r="H828" i="66"/>
  <c r="G828" i="66"/>
  <c r="F828" i="66"/>
  <c r="E828" i="66"/>
  <c r="D828" i="66"/>
  <c r="C828" i="66"/>
  <c r="B828" i="66"/>
  <c r="A828" i="66"/>
  <c r="O827" i="66"/>
  <c r="M827" i="66"/>
  <c r="L827" i="66"/>
  <c r="K827" i="66"/>
  <c r="J827" i="66"/>
  <c r="I827" i="66"/>
  <c r="H827" i="66"/>
  <c r="G827" i="66"/>
  <c r="F827" i="66"/>
  <c r="E827" i="66"/>
  <c r="D827" i="66"/>
  <c r="C827" i="66"/>
  <c r="B827" i="66"/>
  <c r="A827" i="66"/>
  <c r="Z826" i="66"/>
  <c r="Y826" i="66"/>
  <c r="X826" i="66"/>
  <c r="W826" i="66"/>
  <c r="V826" i="66"/>
  <c r="U826" i="66"/>
  <c r="T826" i="66"/>
  <c r="S826" i="66"/>
  <c r="R826" i="66"/>
  <c r="Q826" i="66"/>
  <c r="P826" i="66"/>
  <c r="O826" i="66"/>
  <c r="N826" i="66"/>
  <c r="M826" i="66"/>
  <c r="L826" i="66"/>
  <c r="K826" i="66"/>
  <c r="J826" i="66"/>
  <c r="I826" i="66"/>
  <c r="H826" i="66"/>
  <c r="G826" i="66"/>
  <c r="F826" i="66"/>
  <c r="E826" i="66"/>
  <c r="D826" i="66"/>
  <c r="C826" i="66"/>
  <c r="B826" i="66"/>
  <c r="A826" i="66"/>
  <c r="Z825" i="66"/>
  <c r="W825" i="66"/>
  <c r="T825" i="66"/>
  <c r="Q825" i="66"/>
  <c r="O825" i="66"/>
  <c r="M825" i="66"/>
  <c r="L825" i="66"/>
  <c r="K825" i="66"/>
  <c r="J825" i="66"/>
  <c r="I825" i="66"/>
  <c r="F825" i="66"/>
  <c r="E825" i="66"/>
  <c r="D825" i="66"/>
  <c r="C825" i="66"/>
  <c r="B825" i="66"/>
  <c r="A825" i="66"/>
  <c r="Z824" i="66"/>
  <c r="W824" i="66"/>
  <c r="T824" i="66"/>
  <c r="Q824" i="66"/>
  <c r="O824" i="66"/>
  <c r="M824" i="66"/>
  <c r="L824" i="66"/>
  <c r="K824" i="66"/>
  <c r="J824" i="66"/>
  <c r="I824" i="66"/>
  <c r="G824" i="66"/>
  <c r="F824" i="66"/>
  <c r="E824" i="66"/>
  <c r="D824" i="66"/>
  <c r="C824" i="66"/>
  <c r="B824" i="66"/>
  <c r="A824" i="66"/>
  <c r="Z823" i="66"/>
  <c r="W823" i="66"/>
  <c r="T823" i="66"/>
  <c r="Q823" i="66"/>
  <c r="O823" i="66"/>
  <c r="M823" i="66"/>
  <c r="L823" i="66"/>
  <c r="K823" i="66"/>
  <c r="J823" i="66"/>
  <c r="I823" i="66"/>
  <c r="F823" i="66"/>
  <c r="E823" i="66"/>
  <c r="D823" i="66"/>
  <c r="C823" i="66"/>
  <c r="B823" i="66"/>
  <c r="A823" i="66"/>
  <c r="Z822" i="66"/>
  <c r="W822" i="66"/>
  <c r="T822" i="66"/>
  <c r="Q822" i="66"/>
  <c r="O822" i="66"/>
  <c r="M822" i="66"/>
  <c r="L822" i="66"/>
  <c r="K822" i="66"/>
  <c r="J822" i="66"/>
  <c r="I822" i="66"/>
  <c r="G822" i="66"/>
  <c r="F822" i="66"/>
  <c r="E822" i="66"/>
  <c r="D822" i="66"/>
  <c r="C822" i="66"/>
  <c r="B822" i="66"/>
  <c r="A822" i="66"/>
  <c r="Z821" i="66"/>
  <c r="W821" i="66"/>
  <c r="T821" i="66"/>
  <c r="Q821" i="66"/>
  <c r="O821" i="66"/>
  <c r="M821" i="66"/>
  <c r="L821" i="66"/>
  <c r="K821" i="66"/>
  <c r="J821" i="66"/>
  <c r="I821" i="66"/>
  <c r="F821" i="66"/>
  <c r="E821" i="66"/>
  <c r="D821" i="66"/>
  <c r="C821" i="66"/>
  <c r="B821" i="66"/>
  <c r="A821" i="66"/>
  <c r="Z820" i="66"/>
  <c r="W820" i="66"/>
  <c r="T820" i="66"/>
  <c r="Q820" i="66"/>
  <c r="O820" i="66"/>
  <c r="M820" i="66"/>
  <c r="L820" i="66"/>
  <c r="K820" i="66"/>
  <c r="J820" i="66"/>
  <c r="I820" i="66"/>
  <c r="G820" i="66"/>
  <c r="F820" i="66"/>
  <c r="E820" i="66"/>
  <c r="D820" i="66"/>
  <c r="C820" i="66"/>
  <c r="B820" i="66"/>
  <c r="A820" i="66"/>
  <c r="AA819" i="66"/>
  <c r="Z819" i="66"/>
  <c r="Y819" i="66"/>
  <c r="X819" i="66"/>
  <c r="W819" i="66"/>
  <c r="V819" i="66"/>
  <c r="U819" i="66"/>
  <c r="T819" i="66"/>
  <c r="S819" i="66"/>
  <c r="R819" i="66"/>
  <c r="Q819" i="66"/>
  <c r="P819" i="66"/>
  <c r="O819" i="66"/>
  <c r="N819" i="66"/>
  <c r="M819" i="66"/>
  <c r="L819" i="66"/>
  <c r="K819" i="66"/>
  <c r="J819" i="66"/>
  <c r="I819" i="66"/>
  <c r="H819" i="66"/>
  <c r="G819" i="66"/>
  <c r="F819" i="66"/>
  <c r="E819" i="66"/>
  <c r="D819" i="66"/>
  <c r="C819" i="66"/>
  <c r="B819" i="66"/>
  <c r="A819" i="66"/>
  <c r="Z818" i="66"/>
  <c r="Y818" i="66"/>
  <c r="X818" i="66"/>
  <c r="W818" i="66"/>
  <c r="V818" i="66"/>
  <c r="U818" i="66"/>
  <c r="T818" i="66"/>
  <c r="S818" i="66"/>
  <c r="R818" i="66"/>
  <c r="Q818" i="66"/>
  <c r="P818" i="66"/>
  <c r="O818" i="66"/>
  <c r="N818" i="66"/>
  <c r="M818" i="66"/>
  <c r="L818" i="66"/>
  <c r="K818" i="66"/>
  <c r="J818" i="66"/>
  <c r="I818" i="66"/>
  <c r="H818" i="66"/>
  <c r="G818" i="66"/>
  <c r="F818" i="66"/>
  <c r="E818" i="66"/>
  <c r="D818" i="66"/>
  <c r="C818" i="66"/>
  <c r="B818" i="66"/>
  <c r="A818" i="66"/>
  <c r="W817" i="66"/>
  <c r="V817" i="66"/>
  <c r="U817" i="66"/>
  <c r="O817" i="66"/>
  <c r="M817" i="66"/>
  <c r="L817" i="66"/>
  <c r="K817" i="66"/>
  <c r="J817" i="66"/>
  <c r="I817" i="66"/>
  <c r="H817" i="66"/>
  <c r="G817" i="66"/>
  <c r="F817" i="66"/>
  <c r="E817" i="66"/>
  <c r="D817" i="66"/>
  <c r="C817" i="66"/>
  <c r="B817" i="66"/>
  <c r="A817" i="66"/>
  <c r="Z816" i="66"/>
  <c r="Y816" i="66"/>
  <c r="X816" i="66"/>
  <c r="W816" i="66"/>
  <c r="V816" i="66"/>
  <c r="U816" i="66"/>
  <c r="T816" i="66"/>
  <c r="S816" i="66"/>
  <c r="R816" i="66"/>
  <c r="Q816" i="66"/>
  <c r="P816" i="66"/>
  <c r="O816" i="66"/>
  <c r="N816" i="66"/>
  <c r="M816" i="66"/>
  <c r="L816" i="66"/>
  <c r="K816" i="66"/>
  <c r="J816" i="66"/>
  <c r="I816" i="66"/>
  <c r="H816" i="66"/>
  <c r="G816" i="66"/>
  <c r="F816" i="66"/>
  <c r="E816" i="66"/>
  <c r="D816" i="66"/>
  <c r="C816" i="66"/>
  <c r="B816" i="66"/>
  <c r="A816" i="66"/>
  <c r="Z815" i="66"/>
  <c r="W815" i="66"/>
  <c r="V815" i="66"/>
  <c r="U815" i="66"/>
  <c r="T815" i="66"/>
  <c r="Q815" i="66"/>
  <c r="O815" i="66"/>
  <c r="M815" i="66"/>
  <c r="L815" i="66"/>
  <c r="K815" i="66"/>
  <c r="J815" i="66"/>
  <c r="I815" i="66"/>
  <c r="F815" i="66"/>
  <c r="E815" i="66"/>
  <c r="D815" i="66"/>
  <c r="C815" i="66"/>
  <c r="B815" i="66"/>
  <c r="A815" i="66"/>
  <c r="Z814" i="66"/>
  <c r="W814" i="66"/>
  <c r="V814" i="66"/>
  <c r="U814" i="66"/>
  <c r="T814" i="66"/>
  <c r="Q814" i="66"/>
  <c r="O814" i="66"/>
  <c r="M814" i="66"/>
  <c r="L814" i="66"/>
  <c r="K814" i="66"/>
  <c r="J814" i="66"/>
  <c r="I814" i="66"/>
  <c r="G814" i="66"/>
  <c r="F814" i="66"/>
  <c r="E814" i="66"/>
  <c r="D814" i="66"/>
  <c r="C814" i="66"/>
  <c r="B814" i="66"/>
  <c r="A814" i="66"/>
  <c r="Z813" i="66"/>
  <c r="W813" i="66"/>
  <c r="V813" i="66"/>
  <c r="U813" i="66"/>
  <c r="T813" i="66"/>
  <c r="Q813" i="66"/>
  <c r="O813" i="66"/>
  <c r="M813" i="66"/>
  <c r="L813" i="66"/>
  <c r="K813" i="66"/>
  <c r="J813" i="66"/>
  <c r="I813" i="66"/>
  <c r="F813" i="66"/>
  <c r="E813" i="66"/>
  <c r="D813" i="66"/>
  <c r="C813" i="66"/>
  <c r="B813" i="66"/>
  <c r="A813" i="66"/>
  <c r="Z812" i="66"/>
  <c r="W812" i="66"/>
  <c r="V812" i="66"/>
  <c r="U812" i="66"/>
  <c r="T812" i="66"/>
  <c r="Q812" i="66"/>
  <c r="O812" i="66"/>
  <c r="M812" i="66"/>
  <c r="L812" i="66"/>
  <c r="K812" i="66"/>
  <c r="J812" i="66"/>
  <c r="I812" i="66"/>
  <c r="G812" i="66"/>
  <c r="F812" i="66"/>
  <c r="E812" i="66"/>
  <c r="D812" i="66"/>
  <c r="C812" i="66"/>
  <c r="B812" i="66"/>
  <c r="A812" i="66"/>
  <c r="Z811" i="66"/>
  <c r="W811" i="66"/>
  <c r="V811" i="66"/>
  <c r="U811" i="66"/>
  <c r="T811" i="66"/>
  <c r="Q811" i="66"/>
  <c r="O811" i="66"/>
  <c r="M811" i="66"/>
  <c r="L811" i="66"/>
  <c r="K811" i="66"/>
  <c r="J811" i="66"/>
  <c r="I811" i="66"/>
  <c r="F811" i="66"/>
  <c r="E811" i="66"/>
  <c r="D811" i="66"/>
  <c r="C811" i="66"/>
  <c r="B811" i="66"/>
  <c r="A811" i="66"/>
  <c r="Z810" i="66"/>
  <c r="W810" i="66"/>
  <c r="V810" i="66"/>
  <c r="U810" i="66"/>
  <c r="T810" i="66"/>
  <c r="Q810" i="66"/>
  <c r="O810" i="66"/>
  <c r="M810" i="66"/>
  <c r="L810" i="66"/>
  <c r="K810" i="66"/>
  <c r="J810" i="66"/>
  <c r="I810" i="66"/>
  <c r="G810" i="66"/>
  <c r="F810" i="66"/>
  <c r="E810" i="66"/>
  <c r="D810" i="66"/>
  <c r="C810" i="66"/>
  <c r="B810" i="66"/>
  <c r="A810" i="66"/>
  <c r="AA809" i="66"/>
  <c r="Z809" i="66"/>
  <c r="Y809" i="66"/>
  <c r="X809" i="66"/>
  <c r="W809" i="66"/>
  <c r="V809" i="66"/>
  <c r="U809" i="66"/>
  <c r="T809" i="66"/>
  <c r="S809" i="66"/>
  <c r="R809" i="66"/>
  <c r="Q809" i="66"/>
  <c r="P809" i="66"/>
  <c r="O809" i="66"/>
  <c r="N809" i="66"/>
  <c r="M809" i="66"/>
  <c r="L809" i="66"/>
  <c r="K809" i="66"/>
  <c r="J809" i="66"/>
  <c r="I809" i="66"/>
  <c r="H809" i="66"/>
  <c r="G809" i="66"/>
  <c r="F809" i="66"/>
  <c r="E809" i="66"/>
  <c r="D809" i="66"/>
  <c r="C809" i="66"/>
  <c r="B809" i="66"/>
  <c r="A809" i="66"/>
  <c r="AA808" i="66"/>
  <c r="Z808" i="66"/>
  <c r="Y808" i="66"/>
  <c r="X808" i="66"/>
  <c r="W808" i="66"/>
  <c r="V808" i="66"/>
  <c r="U808" i="66"/>
  <c r="T808" i="66"/>
  <c r="S808" i="66"/>
  <c r="R808" i="66"/>
  <c r="Q808" i="66"/>
  <c r="P808" i="66"/>
  <c r="O808" i="66"/>
  <c r="N808" i="66"/>
  <c r="M808" i="66"/>
  <c r="L808" i="66"/>
  <c r="K808" i="66"/>
  <c r="J808" i="66"/>
  <c r="I808" i="66"/>
  <c r="H808" i="66"/>
  <c r="G808" i="66"/>
  <c r="F808" i="66"/>
  <c r="E808" i="66"/>
  <c r="D808" i="66"/>
  <c r="C808" i="66"/>
  <c r="B808" i="66"/>
  <c r="A808" i="66"/>
  <c r="AA807" i="66"/>
  <c r="W807" i="66"/>
  <c r="V807" i="66"/>
  <c r="U807" i="66"/>
  <c r="O807" i="66"/>
  <c r="M807" i="66"/>
  <c r="L807" i="66"/>
  <c r="K807" i="66"/>
  <c r="J807" i="66"/>
  <c r="I807" i="66"/>
  <c r="H807" i="66"/>
  <c r="G807" i="66"/>
  <c r="F807" i="66"/>
  <c r="E807" i="66"/>
  <c r="D807" i="66"/>
  <c r="C807" i="66"/>
  <c r="B807" i="66"/>
  <c r="A807" i="66"/>
  <c r="AA806" i="66"/>
  <c r="Z806" i="66"/>
  <c r="Y806" i="66"/>
  <c r="X806" i="66"/>
  <c r="W806" i="66"/>
  <c r="V806" i="66"/>
  <c r="U806" i="66"/>
  <c r="T806" i="66"/>
  <c r="S806" i="66"/>
  <c r="R806" i="66"/>
  <c r="Q806" i="66"/>
  <c r="P806" i="66"/>
  <c r="O806" i="66"/>
  <c r="N806" i="66"/>
  <c r="M806" i="66"/>
  <c r="L806" i="66"/>
  <c r="K806" i="66"/>
  <c r="J806" i="66"/>
  <c r="I806" i="66"/>
  <c r="H806" i="66"/>
  <c r="G806" i="66"/>
  <c r="F806" i="66"/>
  <c r="E806" i="66"/>
  <c r="D806" i="66"/>
  <c r="C806" i="66"/>
  <c r="B806" i="66"/>
  <c r="A806" i="66"/>
  <c r="AA805" i="66"/>
  <c r="Z805" i="66"/>
  <c r="W805" i="66"/>
  <c r="V805" i="66"/>
  <c r="U805" i="66"/>
  <c r="T805" i="66"/>
  <c r="Q805" i="66"/>
  <c r="O805" i="66"/>
  <c r="M805" i="66"/>
  <c r="L805" i="66"/>
  <c r="K805" i="66"/>
  <c r="J805" i="66"/>
  <c r="I805" i="66"/>
  <c r="F805" i="66"/>
  <c r="E805" i="66"/>
  <c r="D805" i="66"/>
  <c r="C805" i="66"/>
  <c r="B805" i="66"/>
  <c r="A805" i="66"/>
  <c r="AA804" i="66"/>
  <c r="Z804" i="66"/>
  <c r="W804" i="66"/>
  <c r="V804" i="66"/>
  <c r="U804" i="66"/>
  <c r="T804" i="66"/>
  <c r="Q804" i="66"/>
  <c r="O804" i="66"/>
  <c r="M804" i="66"/>
  <c r="L804" i="66"/>
  <c r="K804" i="66"/>
  <c r="J804" i="66"/>
  <c r="I804" i="66"/>
  <c r="G804" i="66"/>
  <c r="F804" i="66"/>
  <c r="E804" i="66"/>
  <c r="D804" i="66"/>
  <c r="C804" i="66"/>
  <c r="B804" i="66"/>
  <c r="A804" i="66"/>
  <c r="AA803" i="66"/>
  <c r="Z803" i="66"/>
  <c r="W803" i="66"/>
  <c r="V803" i="66"/>
  <c r="U803" i="66"/>
  <c r="T803" i="66"/>
  <c r="Q803" i="66"/>
  <c r="O803" i="66"/>
  <c r="M803" i="66"/>
  <c r="L803" i="66"/>
  <c r="K803" i="66"/>
  <c r="J803" i="66"/>
  <c r="I803" i="66"/>
  <c r="F803" i="66"/>
  <c r="E803" i="66"/>
  <c r="D803" i="66"/>
  <c r="C803" i="66"/>
  <c r="B803" i="66"/>
  <c r="A803" i="66"/>
  <c r="AA802" i="66"/>
  <c r="Z802" i="66"/>
  <c r="W802" i="66"/>
  <c r="V802" i="66"/>
  <c r="U802" i="66"/>
  <c r="T802" i="66"/>
  <c r="Q802" i="66"/>
  <c r="O802" i="66"/>
  <c r="M802" i="66"/>
  <c r="L802" i="66"/>
  <c r="K802" i="66"/>
  <c r="J802" i="66"/>
  <c r="I802" i="66"/>
  <c r="G802" i="66"/>
  <c r="F802" i="66"/>
  <c r="E802" i="66"/>
  <c r="D802" i="66"/>
  <c r="C802" i="66"/>
  <c r="B802" i="66"/>
  <c r="A802" i="66"/>
  <c r="AA801" i="66"/>
  <c r="Z801" i="66"/>
  <c r="W801" i="66"/>
  <c r="V801" i="66"/>
  <c r="U801" i="66"/>
  <c r="T801" i="66"/>
  <c r="Q801" i="66"/>
  <c r="O801" i="66"/>
  <c r="M801" i="66"/>
  <c r="L801" i="66"/>
  <c r="K801" i="66"/>
  <c r="J801" i="66"/>
  <c r="I801" i="66"/>
  <c r="F801" i="66"/>
  <c r="E801" i="66"/>
  <c r="D801" i="66"/>
  <c r="C801" i="66"/>
  <c r="B801" i="66"/>
  <c r="A801" i="66"/>
  <c r="AA800" i="66"/>
  <c r="Z800" i="66"/>
  <c r="W800" i="66"/>
  <c r="V800" i="66"/>
  <c r="U800" i="66"/>
  <c r="T800" i="66"/>
  <c r="Q800" i="66"/>
  <c r="O800" i="66"/>
  <c r="M800" i="66"/>
  <c r="L800" i="66"/>
  <c r="K800" i="66"/>
  <c r="J800" i="66"/>
  <c r="I800" i="66"/>
  <c r="G800" i="66"/>
  <c r="F800" i="66"/>
  <c r="E800" i="66"/>
  <c r="D800" i="66"/>
  <c r="C800" i="66"/>
  <c r="B800" i="66"/>
  <c r="A800" i="66"/>
  <c r="AA799" i="66"/>
  <c r="Z799" i="66"/>
  <c r="Y799" i="66"/>
  <c r="X799" i="66"/>
  <c r="W799" i="66"/>
  <c r="V799" i="66"/>
  <c r="U799" i="66"/>
  <c r="T799" i="66"/>
  <c r="S799" i="66"/>
  <c r="R799" i="66"/>
  <c r="Q799" i="66"/>
  <c r="P799" i="66"/>
  <c r="O799" i="66"/>
  <c r="N799" i="66"/>
  <c r="M799" i="66"/>
  <c r="L799" i="66"/>
  <c r="K799" i="66"/>
  <c r="J799" i="66"/>
  <c r="I799" i="66"/>
  <c r="H799" i="66"/>
  <c r="G799" i="66"/>
  <c r="F799" i="66"/>
  <c r="E799" i="66"/>
  <c r="D799" i="66"/>
  <c r="C799" i="66"/>
  <c r="B799" i="66"/>
  <c r="A799" i="66"/>
  <c r="AA798" i="66"/>
  <c r="Z798" i="66"/>
  <c r="Y798" i="66"/>
  <c r="X798" i="66"/>
  <c r="W798" i="66"/>
  <c r="V798" i="66"/>
  <c r="U798" i="66"/>
  <c r="T798" i="66"/>
  <c r="S798" i="66"/>
  <c r="R798" i="66"/>
  <c r="Q798" i="66"/>
  <c r="P798" i="66"/>
  <c r="O798" i="66"/>
  <c r="N798" i="66"/>
  <c r="M798" i="66"/>
  <c r="L798" i="66"/>
  <c r="K798" i="66"/>
  <c r="J798" i="66"/>
  <c r="I798" i="66"/>
  <c r="H798" i="66"/>
  <c r="G798" i="66"/>
  <c r="F798" i="66"/>
  <c r="E798" i="66"/>
  <c r="D798" i="66"/>
  <c r="C798" i="66"/>
  <c r="B798" i="66"/>
  <c r="A798" i="66"/>
  <c r="AA797" i="66"/>
  <c r="Z797" i="66"/>
  <c r="Y797" i="66"/>
  <c r="X797" i="66"/>
  <c r="W797" i="66"/>
  <c r="V797" i="66"/>
  <c r="U797" i="66"/>
  <c r="T797" i="66"/>
  <c r="S797" i="66"/>
  <c r="R797" i="66"/>
  <c r="Q797" i="66"/>
  <c r="P797" i="66"/>
  <c r="O797" i="66"/>
  <c r="N797" i="66"/>
  <c r="M797" i="66"/>
  <c r="L797" i="66"/>
  <c r="K797" i="66"/>
  <c r="J797" i="66"/>
  <c r="I797" i="66"/>
  <c r="H797" i="66"/>
  <c r="G797" i="66"/>
  <c r="F797" i="66"/>
  <c r="E797" i="66"/>
  <c r="D797" i="66"/>
  <c r="C797" i="66"/>
  <c r="B797" i="66"/>
  <c r="A797" i="66"/>
  <c r="AA796" i="66"/>
  <c r="W796" i="66"/>
  <c r="V796" i="66"/>
  <c r="U796" i="66"/>
  <c r="O796" i="66"/>
  <c r="M796" i="66"/>
  <c r="L796" i="66"/>
  <c r="K796" i="66"/>
  <c r="J796" i="66"/>
  <c r="I796" i="66"/>
  <c r="H796" i="66"/>
  <c r="G796" i="66"/>
  <c r="F796" i="66"/>
  <c r="E796" i="66"/>
  <c r="D796" i="66"/>
  <c r="C796" i="66"/>
  <c r="B796" i="66"/>
  <c r="A796" i="66"/>
  <c r="AA795" i="66"/>
  <c r="Z795" i="66"/>
  <c r="Y795" i="66"/>
  <c r="X795" i="66"/>
  <c r="W795" i="66"/>
  <c r="V795" i="66"/>
  <c r="U795" i="66"/>
  <c r="T795" i="66"/>
  <c r="S795" i="66"/>
  <c r="R795" i="66"/>
  <c r="Q795" i="66"/>
  <c r="P795" i="66"/>
  <c r="O795" i="66"/>
  <c r="N795" i="66"/>
  <c r="M795" i="66"/>
  <c r="L795" i="66"/>
  <c r="K795" i="66"/>
  <c r="J795" i="66"/>
  <c r="I795" i="66"/>
  <c r="H795" i="66"/>
  <c r="G795" i="66"/>
  <c r="F795" i="66"/>
  <c r="E795" i="66"/>
  <c r="D795" i="66"/>
  <c r="C795" i="66"/>
  <c r="B795" i="66"/>
  <c r="A795" i="66"/>
  <c r="AA794" i="66"/>
  <c r="Z794" i="66"/>
  <c r="W794" i="66"/>
  <c r="V794" i="66"/>
  <c r="U794" i="66"/>
  <c r="T794" i="66"/>
  <c r="Q794" i="66"/>
  <c r="O794" i="66"/>
  <c r="M794" i="66"/>
  <c r="L794" i="66"/>
  <c r="K794" i="66"/>
  <c r="J794" i="66"/>
  <c r="I794" i="66"/>
  <c r="F794" i="66"/>
  <c r="E794" i="66"/>
  <c r="D794" i="66"/>
  <c r="C794" i="66"/>
  <c r="B794" i="66"/>
  <c r="A794" i="66"/>
  <c r="AA793" i="66"/>
  <c r="Z793" i="66"/>
  <c r="W793" i="66"/>
  <c r="V793" i="66"/>
  <c r="U793" i="66"/>
  <c r="T793" i="66"/>
  <c r="Q793" i="66"/>
  <c r="O793" i="66"/>
  <c r="M793" i="66"/>
  <c r="L793" i="66"/>
  <c r="K793" i="66"/>
  <c r="J793" i="66"/>
  <c r="I793" i="66"/>
  <c r="G793" i="66"/>
  <c r="F793" i="66"/>
  <c r="E793" i="66"/>
  <c r="D793" i="66"/>
  <c r="C793" i="66"/>
  <c r="B793" i="66"/>
  <c r="A793" i="66"/>
  <c r="AA792" i="66"/>
  <c r="Z792" i="66"/>
  <c r="W792" i="66"/>
  <c r="V792" i="66"/>
  <c r="U792" i="66"/>
  <c r="T792" i="66"/>
  <c r="Q792" i="66"/>
  <c r="O792" i="66"/>
  <c r="M792" i="66"/>
  <c r="L792" i="66"/>
  <c r="K792" i="66"/>
  <c r="J792" i="66"/>
  <c r="I792" i="66"/>
  <c r="F792" i="66"/>
  <c r="E792" i="66"/>
  <c r="D792" i="66"/>
  <c r="C792" i="66"/>
  <c r="B792" i="66"/>
  <c r="A792" i="66"/>
  <c r="AA791" i="66"/>
  <c r="Z791" i="66"/>
  <c r="W791" i="66"/>
  <c r="V791" i="66"/>
  <c r="U791" i="66"/>
  <c r="T791" i="66"/>
  <c r="Q791" i="66"/>
  <c r="O791" i="66"/>
  <c r="M791" i="66"/>
  <c r="L791" i="66"/>
  <c r="K791" i="66"/>
  <c r="J791" i="66"/>
  <c r="I791" i="66"/>
  <c r="G791" i="66"/>
  <c r="F791" i="66"/>
  <c r="E791" i="66"/>
  <c r="D791" i="66"/>
  <c r="C791" i="66"/>
  <c r="B791" i="66"/>
  <c r="A791" i="66"/>
  <c r="AA790" i="66"/>
  <c r="Z790" i="66"/>
  <c r="W790" i="66"/>
  <c r="V790" i="66"/>
  <c r="U790" i="66"/>
  <c r="T790" i="66"/>
  <c r="Q790" i="66"/>
  <c r="O790" i="66"/>
  <c r="M790" i="66"/>
  <c r="L790" i="66"/>
  <c r="K790" i="66"/>
  <c r="J790" i="66"/>
  <c r="I790" i="66"/>
  <c r="F790" i="66"/>
  <c r="E790" i="66"/>
  <c r="D790" i="66"/>
  <c r="C790" i="66"/>
  <c r="B790" i="66"/>
  <c r="A790" i="66"/>
  <c r="AA789" i="66"/>
  <c r="Z789" i="66"/>
  <c r="W789" i="66"/>
  <c r="V789" i="66"/>
  <c r="U789" i="66"/>
  <c r="T789" i="66"/>
  <c r="Q789" i="66"/>
  <c r="O789" i="66"/>
  <c r="M789" i="66"/>
  <c r="L789" i="66"/>
  <c r="K789" i="66"/>
  <c r="J789" i="66"/>
  <c r="I789" i="66"/>
  <c r="G789" i="66"/>
  <c r="F789" i="66"/>
  <c r="E789" i="66"/>
  <c r="D789" i="66"/>
  <c r="C789" i="66"/>
  <c r="B789" i="66"/>
  <c r="A789" i="66"/>
  <c r="AA788" i="66"/>
  <c r="Z788" i="66"/>
  <c r="Y788" i="66"/>
  <c r="X788" i="66"/>
  <c r="W788" i="66"/>
  <c r="V788" i="66"/>
  <c r="U788" i="66"/>
  <c r="T788" i="66"/>
  <c r="S788" i="66"/>
  <c r="R788" i="66"/>
  <c r="Q788" i="66"/>
  <c r="P788" i="66"/>
  <c r="O788" i="66"/>
  <c r="N788" i="66"/>
  <c r="M788" i="66"/>
  <c r="L788" i="66"/>
  <c r="K788" i="66"/>
  <c r="J788" i="66"/>
  <c r="I788" i="66"/>
  <c r="H788" i="66"/>
  <c r="G788" i="66"/>
  <c r="F788" i="66"/>
  <c r="E788" i="66"/>
  <c r="D788" i="66"/>
  <c r="C788" i="66"/>
  <c r="B788" i="66"/>
  <c r="A788" i="66"/>
  <c r="AA787" i="66"/>
  <c r="Z787" i="66"/>
  <c r="Y787" i="66"/>
  <c r="X787" i="66"/>
  <c r="W787" i="66"/>
  <c r="V787" i="66"/>
  <c r="U787" i="66"/>
  <c r="T787" i="66"/>
  <c r="S787" i="66"/>
  <c r="R787" i="66"/>
  <c r="Q787" i="66"/>
  <c r="P787" i="66"/>
  <c r="O787" i="66"/>
  <c r="N787" i="66"/>
  <c r="M787" i="66"/>
  <c r="L787" i="66"/>
  <c r="K787" i="66"/>
  <c r="J787" i="66"/>
  <c r="I787" i="66"/>
  <c r="H787" i="66"/>
  <c r="G787" i="66"/>
  <c r="F787" i="66"/>
  <c r="E787" i="66"/>
  <c r="D787" i="66"/>
  <c r="C787" i="66"/>
  <c r="B787" i="66"/>
  <c r="A787" i="66"/>
  <c r="AA786" i="66"/>
  <c r="W786" i="66"/>
  <c r="V786" i="66"/>
  <c r="U786" i="66"/>
  <c r="O786" i="66"/>
  <c r="M786" i="66"/>
  <c r="L786" i="66"/>
  <c r="K786" i="66"/>
  <c r="J786" i="66"/>
  <c r="I786" i="66"/>
  <c r="H786" i="66"/>
  <c r="G786" i="66"/>
  <c r="F786" i="66"/>
  <c r="E786" i="66"/>
  <c r="D786" i="66"/>
  <c r="C786" i="66"/>
  <c r="B786" i="66"/>
  <c r="A786" i="66"/>
  <c r="AA785" i="66"/>
  <c r="Z785" i="66"/>
  <c r="Y785" i="66"/>
  <c r="X785" i="66"/>
  <c r="W785" i="66"/>
  <c r="V785" i="66"/>
  <c r="U785" i="66"/>
  <c r="T785" i="66"/>
  <c r="S785" i="66"/>
  <c r="R785" i="66"/>
  <c r="Q785" i="66"/>
  <c r="P785" i="66"/>
  <c r="O785" i="66"/>
  <c r="N785" i="66"/>
  <c r="M785" i="66"/>
  <c r="L785" i="66"/>
  <c r="K785" i="66"/>
  <c r="J785" i="66"/>
  <c r="I785" i="66"/>
  <c r="H785" i="66"/>
  <c r="G785" i="66"/>
  <c r="F785" i="66"/>
  <c r="E785" i="66"/>
  <c r="D785" i="66"/>
  <c r="C785" i="66"/>
  <c r="B785" i="66"/>
  <c r="A785" i="66"/>
  <c r="AA784" i="66"/>
  <c r="Z784" i="66"/>
  <c r="W784" i="66"/>
  <c r="V784" i="66"/>
  <c r="U784" i="66"/>
  <c r="T784" i="66"/>
  <c r="Q784" i="66"/>
  <c r="O784" i="66"/>
  <c r="M784" i="66"/>
  <c r="L784" i="66"/>
  <c r="K784" i="66"/>
  <c r="J784" i="66"/>
  <c r="I784" i="66"/>
  <c r="F784" i="66"/>
  <c r="E784" i="66"/>
  <c r="D784" i="66"/>
  <c r="C784" i="66"/>
  <c r="B784" i="66"/>
  <c r="A784" i="66"/>
  <c r="AA783" i="66"/>
  <c r="Z783" i="66"/>
  <c r="W783" i="66"/>
  <c r="V783" i="66"/>
  <c r="U783" i="66"/>
  <c r="T783" i="66"/>
  <c r="Q783" i="66"/>
  <c r="O783" i="66"/>
  <c r="M783" i="66"/>
  <c r="L783" i="66"/>
  <c r="K783" i="66"/>
  <c r="J783" i="66"/>
  <c r="I783" i="66"/>
  <c r="G783" i="66"/>
  <c r="F783" i="66"/>
  <c r="E783" i="66"/>
  <c r="D783" i="66"/>
  <c r="C783" i="66"/>
  <c r="B783" i="66"/>
  <c r="A783" i="66"/>
  <c r="AA782" i="66"/>
  <c r="Z782" i="66"/>
  <c r="W782" i="66"/>
  <c r="V782" i="66"/>
  <c r="U782" i="66"/>
  <c r="T782" i="66"/>
  <c r="Q782" i="66"/>
  <c r="O782" i="66"/>
  <c r="M782" i="66"/>
  <c r="L782" i="66"/>
  <c r="K782" i="66"/>
  <c r="J782" i="66"/>
  <c r="I782" i="66"/>
  <c r="F782" i="66"/>
  <c r="E782" i="66"/>
  <c r="D782" i="66"/>
  <c r="C782" i="66"/>
  <c r="B782" i="66"/>
  <c r="A782" i="66"/>
  <c r="AA781" i="66"/>
  <c r="Z781" i="66"/>
  <c r="W781" i="66"/>
  <c r="V781" i="66"/>
  <c r="U781" i="66"/>
  <c r="T781" i="66"/>
  <c r="Q781" i="66"/>
  <c r="O781" i="66"/>
  <c r="M781" i="66"/>
  <c r="L781" i="66"/>
  <c r="K781" i="66"/>
  <c r="J781" i="66"/>
  <c r="I781" i="66"/>
  <c r="G781" i="66"/>
  <c r="F781" i="66"/>
  <c r="E781" i="66"/>
  <c r="D781" i="66"/>
  <c r="C781" i="66"/>
  <c r="B781" i="66"/>
  <c r="A781" i="66"/>
  <c r="AA780" i="66"/>
  <c r="Z780" i="66"/>
  <c r="W780" i="66"/>
  <c r="V780" i="66"/>
  <c r="U780" i="66"/>
  <c r="T780" i="66"/>
  <c r="Q780" i="66"/>
  <c r="O780" i="66"/>
  <c r="M780" i="66"/>
  <c r="L780" i="66"/>
  <c r="K780" i="66"/>
  <c r="J780" i="66"/>
  <c r="I780" i="66"/>
  <c r="F780" i="66"/>
  <c r="E780" i="66"/>
  <c r="D780" i="66"/>
  <c r="C780" i="66"/>
  <c r="B780" i="66"/>
  <c r="A780" i="66"/>
  <c r="AA779" i="66"/>
  <c r="Z779" i="66"/>
  <c r="W779" i="66"/>
  <c r="V779" i="66"/>
  <c r="U779" i="66"/>
  <c r="T779" i="66"/>
  <c r="Q779" i="66"/>
  <c r="O779" i="66"/>
  <c r="M779" i="66"/>
  <c r="L779" i="66"/>
  <c r="K779" i="66"/>
  <c r="J779" i="66"/>
  <c r="I779" i="66"/>
  <c r="G779" i="66"/>
  <c r="F779" i="66"/>
  <c r="E779" i="66"/>
  <c r="D779" i="66"/>
  <c r="C779" i="66"/>
  <c r="B779" i="66"/>
  <c r="A779" i="66"/>
  <c r="AA778" i="66"/>
  <c r="Z778" i="66"/>
  <c r="Y778" i="66"/>
  <c r="X778" i="66"/>
  <c r="W778" i="66"/>
  <c r="V778" i="66"/>
  <c r="U778" i="66"/>
  <c r="T778" i="66"/>
  <c r="S778" i="66"/>
  <c r="R778" i="66"/>
  <c r="Q778" i="66"/>
  <c r="P778" i="66"/>
  <c r="O778" i="66"/>
  <c r="N778" i="66"/>
  <c r="M778" i="66"/>
  <c r="L778" i="66"/>
  <c r="K778" i="66"/>
  <c r="J778" i="66"/>
  <c r="I778" i="66"/>
  <c r="H778" i="66"/>
  <c r="G778" i="66"/>
  <c r="F778" i="66"/>
  <c r="E778" i="66"/>
  <c r="D778" i="66"/>
  <c r="C778" i="66"/>
  <c r="B778" i="66"/>
  <c r="A778" i="66"/>
  <c r="AA777" i="66"/>
  <c r="Z777" i="66"/>
  <c r="Y777" i="66"/>
  <c r="X777" i="66"/>
  <c r="W777" i="66"/>
  <c r="V777" i="66"/>
  <c r="U777" i="66"/>
  <c r="T777" i="66"/>
  <c r="S777" i="66"/>
  <c r="R777" i="66"/>
  <c r="Q777" i="66"/>
  <c r="P777" i="66"/>
  <c r="O777" i="66"/>
  <c r="N777" i="66"/>
  <c r="M777" i="66"/>
  <c r="L777" i="66"/>
  <c r="K777" i="66"/>
  <c r="J777" i="66"/>
  <c r="I777" i="66"/>
  <c r="H777" i="66"/>
  <c r="G777" i="66"/>
  <c r="F777" i="66"/>
  <c r="E777" i="66"/>
  <c r="D777" i="66"/>
  <c r="C777" i="66"/>
  <c r="B777" i="66"/>
  <c r="A777" i="66"/>
  <c r="AA776" i="66"/>
  <c r="W776" i="66"/>
  <c r="V776" i="66"/>
  <c r="U776" i="66"/>
  <c r="O776" i="66"/>
  <c r="M776" i="66"/>
  <c r="L776" i="66"/>
  <c r="K776" i="66"/>
  <c r="J776" i="66"/>
  <c r="I776" i="66"/>
  <c r="H776" i="66"/>
  <c r="G776" i="66"/>
  <c r="F776" i="66"/>
  <c r="E776" i="66"/>
  <c r="D776" i="66"/>
  <c r="C776" i="66"/>
  <c r="B776" i="66"/>
  <c r="A776" i="66"/>
  <c r="AA775" i="66"/>
  <c r="Z775" i="66"/>
  <c r="Y775" i="66"/>
  <c r="X775" i="66"/>
  <c r="W775" i="66"/>
  <c r="V775" i="66"/>
  <c r="U775" i="66"/>
  <c r="T775" i="66"/>
  <c r="S775" i="66"/>
  <c r="R775" i="66"/>
  <c r="Q775" i="66"/>
  <c r="P775" i="66"/>
  <c r="O775" i="66"/>
  <c r="N775" i="66"/>
  <c r="M775" i="66"/>
  <c r="L775" i="66"/>
  <c r="K775" i="66"/>
  <c r="J775" i="66"/>
  <c r="I775" i="66"/>
  <c r="H775" i="66"/>
  <c r="G775" i="66"/>
  <c r="F775" i="66"/>
  <c r="E775" i="66"/>
  <c r="D775" i="66"/>
  <c r="C775" i="66"/>
  <c r="B775" i="66"/>
  <c r="A775" i="66"/>
  <c r="AA774" i="66"/>
  <c r="Z774" i="66"/>
  <c r="W774" i="66"/>
  <c r="V774" i="66"/>
  <c r="U774" i="66"/>
  <c r="T774" i="66"/>
  <c r="Q774" i="66"/>
  <c r="O774" i="66"/>
  <c r="M774" i="66"/>
  <c r="L774" i="66"/>
  <c r="K774" i="66"/>
  <c r="J774" i="66"/>
  <c r="I774" i="66"/>
  <c r="F774" i="66"/>
  <c r="E774" i="66"/>
  <c r="D774" i="66"/>
  <c r="C774" i="66"/>
  <c r="B774" i="66"/>
  <c r="A774" i="66"/>
  <c r="AA773" i="66"/>
  <c r="Z773" i="66"/>
  <c r="W773" i="66"/>
  <c r="V773" i="66"/>
  <c r="U773" i="66"/>
  <c r="T773" i="66"/>
  <c r="Q773" i="66"/>
  <c r="O773" i="66"/>
  <c r="M773" i="66"/>
  <c r="L773" i="66"/>
  <c r="K773" i="66"/>
  <c r="J773" i="66"/>
  <c r="I773" i="66"/>
  <c r="G773" i="66"/>
  <c r="F773" i="66"/>
  <c r="E773" i="66"/>
  <c r="D773" i="66"/>
  <c r="C773" i="66"/>
  <c r="B773" i="66"/>
  <c r="A773" i="66"/>
  <c r="AA772" i="66"/>
  <c r="Z772" i="66"/>
  <c r="W772" i="66"/>
  <c r="V772" i="66"/>
  <c r="U772" i="66"/>
  <c r="T772" i="66"/>
  <c r="Q772" i="66"/>
  <c r="O772" i="66"/>
  <c r="M772" i="66"/>
  <c r="L772" i="66"/>
  <c r="K772" i="66"/>
  <c r="J772" i="66"/>
  <c r="I772" i="66"/>
  <c r="F772" i="66"/>
  <c r="E772" i="66"/>
  <c r="D772" i="66"/>
  <c r="C772" i="66"/>
  <c r="B772" i="66"/>
  <c r="A772" i="66"/>
  <c r="AA771" i="66"/>
  <c r="Z771" i="66"/>
  <c r="W771" i="66"/>
  <c r="V771" i="66"/>
  <c r="U771" i="66"/>
  <c r="T771" i="66"/>
  <c r="Q771" i="66"/>
  <c r="O771" i="66"/>
  <c r="M771" i="66"/>
  <c r="L771" i="66"/>
  <c r="K771" i="66"/>
  <c r="J771" i="66"/>
  <c r="I771" i="66"/>
  <c r="G771" i="66"/>
  <c r="F771" i="66"/>
  <c r="E771" i="66"/>
  <c r="D771" i="66"/>
  <c r="C771" i="66"/>
  <c r="B771" i="66"/>
  <c r="A771" i="66"/>
  <c r="AA770" i="66"/>
  <c r="Z770" i="66"/>
  <c r="W770" i="66"/>
  <c r="V770" i="66"/>
  <c r="U770" i="66"/>
  <c r="T770" i="66"/>
  <c r="Q770" i="66"/>
  <c r="O770" i="66"/>
  <c r="M770" i="66"/>
  <c r="L770" i="66"/>
  <c r="K770" i="66"/>
  <c r="J770" i="66"/>
  <c r="I770" i="66"/>
  <c r="F770" i="66"/>
  <c r="E770" i="66"/>
  <c r="D770" i="66"/>
  <c r="C770" i="66"/>
  <c r="B770" i="66"/>
  <c r="A770" i="66"/>
  <c r="AA769" i="66"/>
  <c r="Z769" i="66"/>
  <c r="W769" i="66"/>
  <c r="V769" i="66"/>
  <c r="U769" i="66"/>
  <c r="T769" i="66"/>
  <c r="Q769" i="66"/>
  <c r="O769" i="66"/>
  <c r="M769" i="66"/>
  <c r="L769" i="66"/>
  <c r="K769" i="66"/>
  <c r="J769" i="66"/>
  <c r="I769" i="66"/>
  <c r="G769" i="66"/>
  <c r="F769" i="66"/>
  <c r="E769" i="66"/>
  <c r="D769" i="66"/>
  <c r="C769" i="66"/>
  <c r="B769" i="66"/>
  <c r="A769" i="66"/>
  <c r="AA768" i="66"/>
  <c r="Z768" i="66"/>
  <c r="Y768" i="66"/>
  <c r="X768" i="66"/>
  <c r="W768" i="66"/>
  <c r="V768" i="66"/>
  <c r="U768" i="66"/>
  <c r="T768" i="66"/>
  <c r="S768" i="66"/>
  <c r="R768" i="66"/>
  <c r="Q768" i="66"/>
  <c r="P768" i="66"/>
  <c r="O768" i="66"/>
  <c r="N768" i="66"/>
  <c r="M768" i="66"/>
  <c r="L768" i="66"/>
  <c r="K768" i="66"/>
  <c r="J768" i="66"/>
  <c r="I768" i="66"/>
  <c r="H768" i="66"/>
  <c r="G768" i="66"/>
  <c r="F768" i="66"/>
  <c r="E768" i="66"/>
  <c r="D768" i="66"/>
  <c r="C768" i="66"/>
  <c r="B768" i="66"/>
  <c r="A768" i="66"/>
  <c r="AA767" i="66"/>
  <c r="Z767" i="66"/>
  <c r="Y767" i="66"/>
  <c r="X767" i="66"/>
  <c r="W767" i="66"/>
  <c r="V767" i="66"/>
  <c r="U767" i="66"/>
  <c r="T767" i="66"/>
  <c r="S767" i="66"/>
  <c r="R767" i="66"/>
  <c r="Q767" i="66"/>
  <c r="P767" i="66"/>
  <c r="O767" i="66"/>
  <c r="N767" i="66"/>
  <c r="M767" i="66"/>
  <c r="L767" i="66"/>
  <c r="K767" i="66"/>
  <c r="J767" i="66"/>
  <c r="I767" i="66"/>
  <c r="H767" i="66"/>
  <c r="G767" i="66"/>
  <c r="F767" i="66"/>
  <c r="E767" i="66"/>
  <c r="D767" i="66"/>
  <c r="C767" i="66"/>
  <c r="B767" i="66"/>
  <c r="A767" i="66"/>
  <c r="AB766" i="66"/>
  <c r="AA766" i="66"/>
  <c r="W766" i="66"/>
  <c r="V766" i="66"/>
  <c r="U766" i="66"/>
  <c r="O766" i="66"/>
  <c r="M766" i="66"/>
  <c r="L766" i="66"/>
  <c r="K766" i="66"/>
  <c r="J766" i="66"/>
  <c r="I766" i="66"/>
  <c r="H766" i="66"/>
  <c r="G766" i="66"/>
  <c r="F766" i="66"/>
  <c r="E766" i="66"/>
  <c r="D766" i="66"/>
  <c r="C766" i="66"/>
  <c r="B766" i="66"/>
  <c r="A766" i="66"/>
  <c r="AB765" i="66"/>
  <c r="AA765" i="66"/>
  <c r="Z765" i="66"/>
  <c r="Y765" i="66"/>
  <c r="X765" i="66"/>
  <c r="W765" i="66"/>
  <c r="V765" i="66"/>
  <c r="U765" i="66"/>
  <c r="T765" i="66"/>
  <c r="S765" i="66"/>
  <c r="R765" i="66"/>
  <c r="Q765" i="66"/>
  <c r="P765" i="66"/>
  <c r="O765" i="66"/>
  <c r="N765" i="66"/>
  <c r="M765" i="66"/>
  <c r="L765" i="66"/>
  <c r="K765" i="66"/>
  <c r="J765" i="66"/>
  <c r="I765" i="66"/>
  <c r="H765" i="66"/>
  <c r="G765" i="66"/>
  <c r="F765" i="66"/>
  <c r="E765" i="66"/>
  <c r="D765" i="66"/>
  <c r="C765" i="66"/>
  <c r="B765" i="66"/>
  <c r="A765" i="66"/>
  <c r="AB764" i="66"/>
  <c r="AA764" i="66"/>
  <c r="Z764" i="66"/>
  <c r="W764" i="66"/>
  <c r="V764" i="66"/>
  <c r="U764" i="66"/>
  <c r="T764" i="66"/>
  <c r="Q764" i="66"/>
  <c r="O764" i="66"/>
  <c r="M764" i="66"/>
  <c r="L764" i="66"/>
  <c r="K764" i="66"/>
  <c r="J764" i="66"/>
  <c r="I764" i="66"/>
  <c r="F764" i="66"/>
  <c r="E764" i="66"/>
  <c r="D764" i="66"/>
  <c r="C764" i="66"/>
  <c r="B764" i="66"/>
  <c r="A764" i="66"/>
  <c r="AB763" i="66"/>
  <c r="AA763" i="66"/>
  <c r="Z763" i="66"/>
  <c r="W763" i="66"/>
  <c r="V763" i="66"/>
  <c r="U763" i="66"/>
  <c r="T763" i="66"/>
  <c r="Q763" i="66"/>
  <c r="O763" i="66"/>
  <c r="M763" i="66"/>
  <c r="L763" i="66"/>
  <c r="K763" i="66"/>
  <c r="J763" i="66"/>
  <c r="I763" i="66"/>
  <c r="G763" i="66"/>
  <c r="F763" i="66"/>
  <c r="E763" i="66"/>
  <c r="D763" i="66"/>
  <c r="C763" i="66"/>
  <c r="B763" i="66"/>
  <c r="A763" i="66"/>
  <c r="AB762" i="66"/>
  <c r="AA762" i="66"/>
  <c r="Z762" i="66"/>
  <c r="W762" i="66"/>
  <c r="V762" i="66"/>
  <c r="U762" i="66"/>
  <c r="T762" i="66"/>
  <c r="Q762" i="66"/>
  <c r="O762" i="66"/>
  <c r="M762" i="66"/>
  <c r="L762" i="66"/>
  <c r="K762" i="66"/>
  <c r="J762" i="66"/>
  <c r="I762" i="66"/>
  <c r="F762" i="66"/>
  <c r="E762" i="66"/>
  <c r="D762" i="66"/>
  <c r="C762" i="66"/>
  <c r="B762" i="66"/>
  <c r="A762" i="66"/>
  <c r="AB761" i="66"/>
  <c r="AA761" i="66"/>
  <c r="Z761" i="66"/>
  <c r="W761" i="66"/>
  <c r="V761" i="66"/>
  <c r="U761" i="66"/>
  <c r="T761" i="66"/>
  <c r="Q761" i="66"/>
  <c r="O761" i="66"/>
  <c r="M761" i="66"/>
  <c r="L761" i="66"/>
  <c r="K761" i="66"/>
  <c r="J761" i="66"/>
  <c r="I761" i="66"/>
  <c r="G761" i="66"/>
  <c r="F761" i="66"/>
  <c r="E761" i="66"/>
  <c r="D761" i="66"/>
  <c r="C761" i="66"/>
  <c r="B761" i="66"/>
  <c r="A761" i="66"/>
  <c r="AB760" i="66"/>
  <c r="AA760" i="66"/>
  <c r="Z760" i="66"/>
  <c r="W760" i="66"/>
  <c r="V760" i="66"/>
  <c r="U760" i="66"/>
  <c r="T760" i="66"/>
  <c r="Q760" i="66"/>
  <c r="O760" i="66"/>
  <c r="M760" i="66"/>
  <c r="L760" i="66"/>
  <c r="K760" i="66"/>
  <c r="J760" i="66"/>
  <c r="I760" i="66"/>
  <c r="F760" i="66"/>
  <c r="E760" i="66"/>
  <c r="D760" i="66"/>
  <c r="C760" i="66"/>
  <c r="B760" i="66"/>
  <c r="A760" i="66"/>
  <c r="AB759" i="66"/>
  <c r="AA759" i="66"/>
  <c r="Z759" i="66"/>
  <c r="W759" i="66"/>
  <c r="V759" i="66"/>
  <c r="U759" i="66"/>
  <c r="T759" i="66"/>
  <c r="Q759" i="66"/>
  <c r="O759" i="66"/>
  <c r="M759" i="66"/>
  <c r="L759" i="66"/>
  <c r="K759" i="66"/>
  <c r="J759" i="66"/>
  <c r="I759" i="66"/>
  <c r="G759" i="66"/>
  <c r="F759" i="66"/>
  <c r="E759" i="66"/>
  <c r="D759" i="66"/>
  <c r="C759" i="66"/>
  <c r="B759" i="66"/>
  <c r="A759" i="66"/>
  <c r="AB758" i="66"/>
  <c r="AA758" i="66"/>
  <c r="Z758" i="66"/>
  <c r="Y758" i="66"/>
  <c r="X758" i="66"/>
  <c r="W758" i="66"/>
  <c r="V758" i="66"/>
  <c r="U758" i="66"/>
  <c r="T758" i="66"/>
  <c r="S758" i="66"/>
  <c r="R758" i="66"/>
  <c r="Q758" i="66"/>
  <c r="P758" i="66"/>
  <c r="O758" i="66"/>
  <c r="N758" i="66"/>
  <c r="M758" i="66"/>
  <c r="L758" i="66"/>
  <c r="K758" i="66"/>
  <c r="J758" i="66"/>
  <c r="I758" i="66"/>
  <c r="H758" i="66"/>
  <c r="G758" i="66"/>
  <c r="F758" i="66"/>
  <c r="E758" i="66"/>
  <c r="D758" i="66"/>
  <c r="C758" i="66"/>
  <c r="B758" i="66"/>
  <c r="A758" i="66"/>
  <c r="AB757" i="66"/>
  <c r="AA757" i="66"/>
  <c r="Z757" i="66"/>
  <c r="Y757" i="66"/>
  <c r="X757" i="66"/>
  <c r="W757" i="66"/>
  <c r="V757" i="66"/>
  <c r="U757" i="66"/>
  <c r="T757" i="66"/>
  <c r="S757" i="66"/>
  <c r="R757" i="66"/>
  <c r="Q757" i="66"/>
  <c r="P757" i="66"/>
  <c r="O757" i="66"/>
  <c r="N757" i="66"/>
  <c r="M757" i="66"/>
  <c r="L757" i="66"/>
  <c r="K757" i="66"/>
  <c r="J757" i="66"/>
  <c r="I757" i="66"/>
  <c r="H757" i="66"/>
  <c r="G757" i="66"/>
  <c r="F757" i="66"/>
  <c r="E757" i="66"/>
  <c r="D757" i="66"/>
  <c r="C757" i="66"/>
  <c r="B757" i="66"/>
  <c r="A757" i="66"/>
  <c r="AB756" i="66"/>
  <c r="AA756" i="66"/>
  <c r="W756" i="66"/>
  <c r="V756" i="66"/>
  <c r="U756" i="66"/>
  <c r="O756" i="66"/>
  <c r="M756" i="66"/>
  <c r="L756" i="66"/>
  <c r="K756" i="66"/>
  <c r="J756" i="66"/>
  <c r="I756" i="66"/>
  <c r="H756" i="66"/>
  <c r="G756" i="66"/>
  <c r="F756" i="66"/>
  <c r="E756" i="66"/>
  <c r="D756" i="66"/>
  <c r="C756" i="66"/>
  <c r="B756" i="66"/>
  <c r="A756" i="66"/>
  <c r="AB755" i="66"/>
  <c r="AA755" i="66"/>
  <c r="Z755" i="66"/>
  <c r="Y755" i="66"/>
  <c r="X755" i="66"/>
  <c r="W755" i="66"/>
  <c r="V755" i="66"/>
  <c r="U755" i="66"/>
  <c r="T755" i="66"/>
  <c r="S755" i="66"/>
  <c r="R755" i="66"/>
  <c r="Q755" i="66"/>
  <c r="P755" i="66"/>
  <c r="O755" i="66"/>
  <c r="N755" i="66"/>
  <c r="M755" i="66"/>
  <c r="L755" i="66"/>
  <c r="K755" i="66"/>
  <c r="J755" i="66"/>
  <c r="I755" i="66"/>
  <c r="H755" i="66"/>
  <c r="G755" i="66"/>
  <c r="F755" i="66"/>
  <c r="E755" i="66"/>
  <c r="D755" i="66"/>
  <c r="C755" i="66"/>
  <c r="B755" i="66"/>
  <c r="A755" i="66"/>
  <c r="AB754" i="66"/>
  <c r="AA754" i="66"/>
  <c r="Z754" i="66"/>
  <c r="W754" i="66"/>
  <c r="V754" i="66"/>
  <c r="U754" i="66"/>
  <c r="T754" i="66"/>
  <c r="Q754" i="66"/>
  <c r="O754" i="66"/>
  <c r="M754" i="66"/>
  <c r="L754" i="66"/>
  <c r="K754" i="66"/>
  <c r="J754" i="66"/>
  <c r="I754" i="66"/>
  <c r="F754" i="66"/>
  <c r="E754" i="66"/>
  <c r="D754" i="66"/>
  <c r="C754" i="66"/>
  <c r="B754" i="66"/>
  <c r="A754" i="66"/>
  <c r="AB753" i="66"/>
  <c r="AA753" i="66"/>
  <c r="Z753" i="66"/>
  <c r="W753" i="66"/>
  <c r="V753" i="66"/>
  <c r="U753" i="66"/>
  <c r="T753" i="66"/>
  <c r="Q753" i="66"/>
  <c r="O753" i="66"/>
  <c r="M753" i="66"/>
  <c r="L753" i="66"/>
  <c r="K753" i="66"/>
  <c r="J753" i="66"/>
  <c r="I753" i="66"/>
  <c r="G753" i="66"/>
  <c r="F753" i="66"/>
  <c r="E753" i="66"/>
  <c r="D753" i="66"/>
  <c r="C753" i="66"/>
  <c r="B753" i="66"/>
  <c r="A753" i="66"/>
  <c r="AB752" i="66"/>
  <c r="AA752" i="66"/>
  <c r="Z752" i="66"/>
  <c r="W752" i="66"/>
  <c r="V752" i="66"/>
  <c r="U752" i="66"/>
  <c r="T752" i="66"/>
  <c r="Q752" i="66"/>
  <c r="O752" i="66"/>
  <c r="M752" i="66"/>
  <c r="L752" i="66"/>
  <c r="K752" i="66"/>
  <c r="J752" i="66"/>
  <c r="I752" i="66"/>
  <c r="F752" i="66"/>
  <c r="E752" i="66"/>
  <c r="D752" i="66"/>
  <c r="C752" i="66"/>
  <c r="B752" i="66"/>
  <c r="A752" i="66"/>
  <c r="AB751" i="66"/>
  <c r="AA751" i="66"/>
  <c r="Z751" i="66"/>
  <c r="W751" i="66"/>
  <c r="V751" i="66"/>
  <c r="U751" i="66"/>
  <c r="T751" i="66"/>
  <c r="Q751" i="66"/>
  <c r="O751" i="66"/>
  <c r="M751" i="66"/>
  <c r="L751" i="66"/>
  <c r="K751" i="66"/>
  <c r="J751" i="66"/>
  <c r="I751" i="66"/>
  <c r="G751" i="66"/>
  <c r="F751" i="66"/>
  <c r="E751" i="66"/>
  <c r="D751" i="66"/>
  <c r="C751" i="66"/>
  <c r="B751" i="66"/>
  <c r="A751" i="66"/>
  <c r="AB750" i="66"/>
  <c r="AA750" i="66"/>
  <c r="Z750" i="66"/>
  <c r="W750" i="66"/>
  <c r="V750" i="66"/>
  <c r="U750" i="66"/>
  <c r="T750" i="66"/>
  <c r="Q750" i="66"/>
  <c r="O750" i="66"/>
  <c r="M750" i="66"/>
  <c r="L750" i="66"/>
  <c r="K750" i="66"/>
  <c r="J750" i="66"/>
  <c r="I750" i="66"/>
  <c r="F750" i="66"/>
  <c r="E750" i="66"/>
  <c r="D750" i="66"/>
  <c r="C750" i="66"/>
  <c r="B750" i="66"/>
  <c r="A750" i="66"/>
  <c r="AB749" i="66"/>
  <c r="AA749" i="66"/>
  <c r="Z749" i="66"/>
  <c r="W749" i="66"/>
  <c r="V749" i="66"/>
  <c r="U749" i="66"/>
  <c r="T749" i="66"/>
  <c r="Q749" i="66"/>
  <c r="O749" i="66"/>
  <c r="M749" i="66"/>
  <c r="L749" i="66"/>
  <c r="K749" i="66"/>
  <c r="J749" i="66"/>
  <c r="I749" i="66"/>
  <c r="G749" i="66"/>
  <c r="F749" i="66"/>
  <c r="E749" i="66"/>
  <c r="D749" i="66"/>
  <c r="C749" i="66"/>
  <c r="B749" i="66"/>
  <c r="A749" i="66"/>
  <c r="AB748" i="66"/>
  <c r="AA748" i="66"/>
  <c r="Z748" i="66"/>
  <c r="Y748" i="66"/>
  <c r="X748" i="66"/>
  <c r="W748" i="66"/>
  <c r="V748" i="66"/>
  <c r="U748" i="66"/>
  <c r="T748" i="66"/>
  <c r="S748" i="66"/>
  <c r="R748" i="66"/>
  <c r="Q748" i="66"/>
  <c r="P748" i="66"/>
  <c r="O748" i="66"/>
  <c r="N748" i="66"/>
  <c r="M748" i="66"/>
  <c r="L748" i="66"/>
  <c r="K748" i="66"/>
  <c r="J748" i="66"/>
  <c r="I748" i="66"/>
  <c r="H748" i="66"/>
  <c r="G748" i="66"/>
  <c r="F748" i="66"/>
  <c r="E748" i="66"/>
  <c r="D748" i="66"/>
  <c r="C748" i="66"/>
  <c r="B748" i="66"/>
  <c r="A748" i="66"/>
  <c r="AB747" i="66"/>
  <c r="AA747" i="66"/>
  <c r="Z747" i="66"/>
  <c r="Y747" i="66"/>
  <c r="X747" i="66"/>
  <c r="W747" i="66"/>
  <c r="V747" i="66"/>
  <c r="U747" i="66"/>
  <c r="T747" i="66"/>
  <c r="S747" i="66"/>
  <c r="R747" i="66"/>
  <c r="Q747" i="66"/>
  <c r="P747" i="66"/>
  <c r="O747" i="66"/>
  <c r="N747" i="66"/>
  <c r="M747" i="66"/>
  <c r="L747" i="66"/>
  <c r="K747" i="66"/>
  <c r="J747" i="66"/>
  <c r="I747" i="66"/>
  <c r="H747" i="66"/>
  <c r="G747" i="66"/>
  <c r="F747" i="66"/>
  <c r="E747" i="66"/>
  <c r="D747" i="66"/>
  <c r="C747" i="66"/>
  <c r="B747" i="66"/>
  <c r="A747" i="66"/>
  <c r="AB746" i="66"/>
  <c r="AA746" i="66"/>
  <c r="W746" i="66"/>
  <c r="V746" i="66"/>
  <c r="U746" i="66"/>
  <c r="O746" i="66"/>
  <c r="M746" i="66"/>
  <c r="L746" i="66"/>
  <c r="K746" i="66"/>
  <c r="J746" i="66"/>
  <c r="I746" i="66"/>
  <c r="H746" i="66"/>
  <c r="G746" i="66"/>
  <c r="F746" i="66"/>
  <c r="E746" i="66"/>
  <c r="D746" i="66"/>
  <c r="C746" i="66"/>
  <c r="A746" i="66"/>
  <c r="AB745" i="66"/>
  <c r="AA745" i="66"/>
  <c r="Z745" i="66"/>
  <c r="Y745" i="66"/>
  <c r="X745" i="66"/>
  <c r="W745" i="66"/>
  <c r="V745" i="66"/>
  <c r="U745" i="66"/>
  <c r="T745" i="66"/>
  <c r="S745" i="66"/>
  <c r="R745" i="66"/>
  <c r="Q745" i="66"/>
  <c r="P745" i="66"/>
  <c r="O745" i="66"/>
  <c r="N745" i="66"/>
  <c r="M745" i="66"/>
  <c r="L745" i="66"/>
  <c r="K745" i="66"/>
  <c r="J745" i="66"/>
  <c r="I745" i="66"/>
  <c r="H745" i="66"/>
  <c r="G745" i="66"/>
  <c r="F745" i="66"/>
  <c r="E745" i="66"/>
  <c r="D745" i="66"/>
  <c r="C745" i="66"/>
  <c r="A745" i="66"/>
  <c r="AB744" i="66"/>
  <c r="AA744" i="66"/>
  <c r="Z744" i="66"/>
  <c r="W744" i="66"/>
  <c r="V744" i="66"/>
  <c r="U744" i="66"/>
  <c r="T744" i="66"/>
  <c r="Q744" i="66"/>
  <c r="O744" i="66"/>
  <c r="M744" i="66"/>
  <c r="L744" i="66"/>
  <c r="K744" i="66"/>
  <c r="J744" i="66"/>
  <c r="I744" i="66"/>
  <c r="F744" i="66"/>
  <c r="E744" i="66"/>
  <c r="D744" i="66"/>
  <c r="C744" i="66"/>
  <c r="A744" i="66"/>
  <c r="AB743" i="66"/>
  <c r="AA743" i="66"/>
  <c r="Z743" i="66"/>
  <c r="W743" i="66"/>
  <c r="V743" i="66"/>
  <c r="U743" i="66"/>
  <c r="T743" i="66"/>
  <c r="Q743" i="66"/>
  <c r="O743" i="66"/>
  <c r="M743" i="66"/>
  <c r="L743" i="66"/>
  <c r="K743" i="66"/>
  <c r="J743" i="66"/>
  <c r="I743" i="66"/>
  <c r="G743" i="66"/>
  <c r="F743" i="66"/>
  <c r="E743" i="66"/>
  <c r="D743" i="66"/>
  <c r="C743" i="66"/>
  <c r="A743" i="66"/>
  <c r="AB742" i="66"/>
  <c r="AA742" i="66"/>
  <c r="Z742" i="66"/>
  <c r="W742" i="66"/>
  <c r="V742" i="66"/>
  <c r="U742" i="66"/>
  <c r="T742" i="66"/>
  <c r="Q742" i="66"/>
  <c r="O742" i="66"/>
  <c r="M742" i="66"/>
  <c r="L742" i="66"/>
  <c r="K742" i="66"/>
  <c r="J742" i="66"/>
  <c r="I742" i="66"/>
  <c r="F742" i="66"/>
  <c r="E742" i="66"/>
  <c r="D742" i="66"/>
  <c r="C742" i="66"/>
  <c r="A742" i="66"/>
  <c r="AB741" i="66"/>
  <c r="AA741" i="66"/>
  <c r="Z741" i="66"/>
  <c r="W741" i="66"/>
  <c r="V741" i="66"/>
  <c r="U741" i="66"/>
  <c r="T741" i="66"/>
  <c r="Q741" i="66"/>
  <c r="O741" i="66"/>
  <c r="M741" i="66"/>
  <c r="L741" i="66"/>
  <c r="K741" i="66"/>
  <c r="J741" i="66"/>
  <c r="I741" i="66"/>
  <c r="G741" i="66"/>
  <c r="F741" i="66"/>
  <c r="E741" i="66"/>
  <c r="D741" i="66"/>
  <c r="C741" i="66"/>
  <c r="A741" i="66"/>
  <c r="AB740" i="66"/>
  <c r="AA740" i="66"/>
  <c r="Z740" i="66"/>
  <c r="W740" i="66"/>
  <c r="V740" i="66"/>
  <c r="U740" i="66"/>
  <c r="T740" i="66"/>
  <c r="Q740" i="66"/>
  <c r="O740" i="66"/>
  <c r="M740" i="66"/>
  <c r="L740" i="66"/>
  <c r="K740" i="66"/>
  <c r="J740" i="66"/>
  <c r="I740" i="66"/>
  <c r="F740" i="66"/>
  <c r="E740" i="66"/>
  <c r="D740" i="66"/>
  <c r="C740" i="66"/>
  <c r="A740" i="66"/>
  <c r="AB739" i="66"/>
  <c r="AA739" i="66"/>
  <c r="Z739" i="66"/>
  <c r="W739" i="66"/>
  <c r="V739" i="66"/>
  <c r="U739" i="66"/>
  <c r="T739" i="66"/>
  <c r="Q739" i="66"/>
  <c r="O739" i="66"/>
  <c r="M739" i="66"/>
  <c r="L739" i="66"/>
  <c r="K739" i="66"/>
  <c r="J739" i="66"/>
  <c r="I739" i="66"/>
  <c r="G739" i="66"/>
  <c r="F739" i="66"/>
  <c r="E739" i="66"/>
  <c r="D739" i="66"/>
  <c r="C739" i="66"/>
  <c r="B739" i="66"/>
  <c r="A739" i="66"/>
  <c r="AB738" i="66"/>
  <c r="AA738" i="66"/>
  <c r="Z738" i="66"/>
  <c r="Y738" i="66"/>
  <c r="X738" i="66"/>
  <c r="W738" i="66"/>
  <c r="V738" i="66"/>
  <c r="U738" i="66"/>
  <c r="T738" i="66"/>
  <c r="S738" i="66"/>
  <c r="R738" i="66"/>
  <c r="Q738" i="66"/>
  <c r="P738" i="66"/>
  <c r="O738" i="66"/>
  <c r="N738" i="66"/>
  <c r="M738" i="66"/>
  <c r="L738" i="66"/>
  <c r="K738" i="66"/>
  <c r="J738" i="66"/>
  <c r="I738" i="66"/>
  <c r="H738" i="66"/>
  <c r="G738" i="66"/>
  <c r="F738" i="66"/>
  <c r="E738" i="66"/>
  <c r="D738" i="66"/>
  <c r="C738" i="66"/>
  <c r="B738" i="66"/>
  <c r="A738" i="66"/>
  <c r="AB737" i="66"/>
  <c r="AA737" i="66"/>
  <c r="Z737" i="66"/>
  <c r="Y737" i="66"/>
  <c r="X737" i="66"/>
  <c r="W737" i="66"/>
  <c r="V737" i="66"/>
  <c r="U737" i="66"/>
  <c r="T737" i="66"/>
  <c r="S737" i="66"/>
  <c r="R737" i="66"/>
  <c r="Q737" i="66"/>
  <c r="P737" i="66"/>
  <c r="O737" i="66"/>
  <c r="N737" i="66"/>
  <c r="M737" i="66"/>
  <c r="L737" i="66"/>
  <c r="K737" i="66"/>
  <c r="J737" i="66"/>
  <c r="I737" i="66"/>
  <c r="H737" i="66"/>
  <c r="G737" i="66"/>
  <c r="F737" i="66"/>
  <c r="E737" i="66"/>
  <c r="D737" i="66"/>
  <c r="C737" i="66"/>
  <c r="B737" i="66"/>
  <c r="A737" i="66"/>
  <c r="AB736" i="66"/>
  <c r="AA736" i="66"/>
  <c r="W736" i="66"/>
  <c r="V736" i="66"/>
  <c r="U736" i="66"/>
  <c r="O736" i="66"/>
  <c r="M736" i="66"/>
  <c r="L736" i="66"/>
  <c r="K736" i="66"/>
  <c r="J736" i="66"/>
  <c r="I736" i="66"/>
  <c r="H736" i="66"/>
  <c r="G736" i="66"/>
  <c r="F736" i="66"/>
  <c r="E736" i="66"/>
  <c r="D736" i="66"/>
  <c r="C736" i="66"/>
  <c r="B736" i="66"/>
  <c r="A736" i="66"/>
  <c r="AB735" i="66"/>
  <c r="AA735" i="66"/>
  <c r="Z735" i="66"/>
  <c r="Y735" i="66"/>
  <c r="X735" i="66"/>
  <c r="W735" i="66"/>
  <c r="V735" i="66"/>
  <c r="U735" i="66"/>
  <c r="T735" i="66"/>
  <c r="S735" i="66"/>
  <c r="R735" i="66"/>
  <c r="Q735" i="66"/>
  <c r="P735" i="66"/>
  <c r="O735" i="66"/>
  <c r="N735" i="66"/>
  <c r="M735" i="66"/>
  <c r="L735" i="66"/>
  <c r="K735" i="66"/>
  <c r="J735" i="66"/>
  <c r="I735" i="66"/>
  <c r="H735" i="66"/>
  <c r="G735" i="66"/>
  <c r="F735" i="66"/>
  <c r="E735" i="66"/>
  <c r="D735" i="66"/>
  <c r="C735" i="66"/>
  <c r="B735" i="66"/>
  <c r="A735" i="66"/>
  <c r="AB734" i="66"/>
  <c r="AA734" i="66"/>
  <c r="Z734" i="66"/>
  <c r="W734" i="66"/>
  <c r="V734" i="66"/>
  <c r="U734" i="66"/>
  <c r="T734" i="66"/>
  <c r="Q734" i="66"/>
  <c r="O734" i="66"/>
  <c r="M734" i="66"/>
  <c r="L734" i="66"/>
  <c r="K734" i="66"/>
  <c r="J734" i="66"/>
  <c r="I734" i="66"/>
  <c r="F734" i="66"/>
  <c r="E734" i="66"/>
  <c r="D734" i="66"/>
  <c r="C734" i="66"/>
  <c r="B734" i="66"/>
  <c r="A734" i="66"/>
  <c r="AB733" i="66"/>
  <c r="AA733" i="66"/>
  <c r="Z733" i="66"/>
  <c r="W733" i="66"/>
  <c r="V733" i="66"/>
  <c r="U733" i="66"/>
  <c r="T733" i="66"/>
  <c r="Q733" i="66"/>
  <c r="O733" i="66"/>
  <c r="M733" i="66"/>
  <c r="L733" i="66"/>
  <c r="K733" i="66"/>
  <c r="J733" i="66"/>
  <c r="I733" i="66"/>
  <c r="G733" i="66"/>
  <c r="F733" i="66"/>
  <c r="E733" i="66"/>
  <c r="D733" i="66"/>
  <c r="C733" i="66"/>
  <c r="B733" i="66"/>
  <c r="A733" i="66"/>
  <c r="AB732" i="66"/>
  <c r="AA732" i="66"/>
  <c r="Z732" i="66"/>
  <c r="W732" i="66"/>
  <c r="V732" i="66"/>
  <c r="U732" i="66"/>
  <c r="T732" i="66"/>
  <c r="Q732" i="66"/>
  <c r="O732" i="66"/>
  <c r="M732" i="66"/>
  <c r="L732" i="66"/>
  <c r="K732" i="66"/>
  <c r="J732" i="66"/>
  <c r="I732" i="66"/>
  <c r="F732" i="66"/>
  <c r="E732" i="66"/>
  <c r="D732" i="66"/>
  <c r="C732" i="66"/>
  <c r="B732" i="66"/>
  <c r="A732" i="66"/>
  <c r="AB731" i="66"/>
  <c r="AA731" i="66"/>
  <c r="Z731" i="66"/>
  <c r="W731" i="66"/>
  <c r="V731" i="66"/>
  <c r="U731" i="66"/>
  <c r="T731" i="66"/>
  <c r="Q731" i="66"/>
  <c r="O731" i="66"/>
  <c r="M731" i="66"/>
  <c r="L731" i="66"/>
  <c r="K731" i="66"/>
  <c r="J731" i="66"/>
  <c r="I731" i="66"/>
  <c r="G731" i="66"/>
  <c r="F731" i="66"/>
  <c r="E731" i="66"/>
  <c r="D731" i="66"/>
  <c r="C731" i="66"/>
  <c r="A731" i="66"/>
  <c r="AB730" i="66"/>
  <c r="AA730" i="66"/>
  <c r="Z730" i="66"/>
  <c r="W730" i="66"/>
  <c r="V730" i="66"/>
  <c r="U730" i="66"/>
  <c r="T730" i="66"/>
  <c r="Q730" i="66"/>
  <c r="O730" i="66"/>
  <c r="M730" i="66"/>
  <c r="L730" i="66"/>
  <c r="K730" i="66"/>
  <c r="J730" i="66"/>
  <c r="I730" i="66"/>
  <c r="F730" i="66"/>
  <c r="E730" i="66"/>
  <c r="D730" i="66"/>
  <c r="C730" i="66"/>
  <c r="B730" i="66"/>
  <c r="A730" i="66"/>
  <c r="AB729" i="66"/>
  <c r="AA729" i="66"/>
  <c r="Z729" i="66"/>
  <c r="W729" i="66"/>
  <c r="V729" i="66"/>
  <c r="U729" i="66"/>
  <c r="T729" i="66"/>
  <c r="Q729" i="66"/>
  <c r="O729" i="66"/>
  <c r="M729" i="66"/>
  <c r="L729" i="66"/>
  <c r="K729" i="66"/>
  <c r="J729" i="66"/>
  <c r="I729" i="66"/>
  <c r="G729" i="66"/>
  <c r="F729" i="66"/>
  <c r="E729" i="66"/>
  <c r="D729" i="66"/>
  <c r="C729" i="66"/>
  <c r="A729" i="66"/>
  <c r="AB728" i="66"/>
  <c r="AA728" i="66"/>
  <c r="Z728" i="66"/>
  <c r="Y728" i="66"/>
  <c r="X728" i="66"/>
  <c r="W728" i="66"/>
  <c r="V728" i="66"/>
  <c r="U728" i="66"/>
  <c r="T728" i="66"/>
  <c r="S728" i="66"/>
  <c r="R728" i="66"/>
  <c r="Q728" i="66"/>
  <c r="P728" i="66"/>
  <c r="O728" i="66"/>
  <c r="N728" i="66"/>
  <c r="M728" i="66"/>
  <c r="L728" i="66"/>
  <c r="K728" i="66"/>
  <c r="J728" i="66"/>
  <c r="I728" i="66"/>
  <c r="H728" i="66"/>
  <c r="G728" i="66"/>
  <c r="F728" i="66"/>
  <c r="E728" i="66"/>
  <c r="D728" i="66"/>
  <c r="C728" i="66"/>
  <c r="B728" i="66"/>
  <c r="A728" i="66"/>
  <c r="AB727" i="66"/>
  <c r="AA727" i="66"/>
  <c r="Z727" i="66"/>
  <c r="Y727" i="66"/>
  <c r="X727" i="66"/>
  <c r="W727" i="66"/>
  <c r="V727" i="66"/>
  <c r="U727" i="66"/>
  <c r="T727" i="66"/>
  <c r="S727" i="66"/>
  <c r="R727" i="66"/>
  <c r="Q727" i="66"/>
  <c r="P727" i="66"/>
  <c r="O727" i="66"/>
  <c r="N727" i="66"/>
  <c r="M727" i="66"/>
  <c r="L727" i="66"/>
  <c r="K727" i="66"/>
  <c r="J727" i="66"/>
  <c r="I727" i="66"/>
  <c r="H727" i="66"/>
  <c r="G727" i="66"/>
  <c r="F727" i="66"/>
  <c r="E727" i="66"/>
  <c r="D727" i="66"/>
  <c r="C727" i="66"/>
  <c r="B727" i="66"/>
  <c r="A727" i="66"/>
  <c r="AB726" i="66"/>
  <c r="AA726" i="66"/>
  <c r="W726" i="66"/>
  <c r="V726" i="66"/>
  <c r="U726" i="66"/>
  <c r="O726" i="66"/>
  <c r="M726" i="66"/>
  <c r="L726" i="66"/>
  <c r="K726" i="66"/>
  <c r="J726" i="66"/>
  <c r="I726" i="66"/>
  <c r="H726" i="66"/>
  <c r="G726" i="66"/>
  <c r="F726" i="66"/>
  <c r="E726" i="66"/>
  <c r="D726" i="66"/>
  <c r="C726" i="66"/>
  <c r="B726" i="66"/>
  <c r="A726" i="66"/>
  <c r="AB725" i="66"/>
  <c r="AA725" i="66"/>
  <c r="Z725" i="66"/>
  <c r="Y725" i="66"/>
  <c r="X725" i="66"/>
  <c r="W725" i="66"/>
  <c r="V725" i="66"/>
  <c r="U725" i="66"/>
  <c r="T725" i="66"/>
  <c r="S725" i="66"/>
  <c r="R725" i="66"/>
  <c r="Q725" i="66"/>
  <c r="P725" i="66"/>
  <c r="O725" i="66"/>
  <c r="N725" i="66"/>
  <c r="M725" i="66"/>
  <c r="L725" i="66"/>
  <c r="K725" i="66"/>
  <c r="J725" i="66"/>
  <c r="I725" i="66"/>
  <c r="H725" i="66"/>
  <c r="G725" i="66"/>
  <c r="F725" i="66"/>
  <c r="E725" i="66"/>
  <c r="D725" i="66"/>
  <c r="C725" i="66"/>
  <c r="B725" i="66"/>
  <c r="A725" i="66"/>
  <c r="AB724" i="66"/>
  <c r="AA724" i="66"/>
  <c r="Z724" i="66"/>
  <c r="W724" i="66"/>
  <c r="V724" i="66"/>
  <c r="U724" i="66"/>
  <c r="T724" i="66"/>
  <c r="Q724" i="66"/>
  <c r="O724" i="66"/>
  <c r="M724" i="66"/>
  <c r="L724" i="66"/>
  <c r="K724" i="66"/>
  <c r="J724" i="66"/>
  <c r="I724" i="66"/>
  <c r="F724" i="66"/>
  <c r="E724" i="66"/>
  <c r="D724" i="66"/>
  <c r="C724" i="66"/>
  <c r="B724" i="66"/>
  <c r="A724" i="66"/>
  <c r="AB723" i="66"/>
  <c r="AA723" i="66"/>
  <c r="Z723" i="66"/>
  <c r="W723" i="66"/>
  <c r="V723" i="66"/>
  <c r="U723" i="66"/>
  <c r="T723" i="66"/>
  <c r="Q723" i="66"/>
  <c r="O723" i="66"/>
  <c r="M723" i="66"/>
  <c r="L723" i="66"/>
  <c r="K723" i="66"/>
  <c r="J723" i="66"/>
  <c r="I723" i="66"/>
  <c r="G723" i="66"/>
  <c r="F723" i="66"/>
  <c r="E723" i="66"/>
  <c r="D723" i="66"/>
  <c r="C723" i="66"/>
  <c r="B723" i="66"/>
  <c r="A723" i="66"/>
  <c r="AB722" i="66"/>
  <c r="AA722" i="66"/>
  <c r="Z722" i="66"/>
  <c r="W722" i="66"/>
  <c r="V722" i="66"/>
  <c r="U722" i="66"/>
  <c r="T722" i="66"/>
  <c r="Q722" i="66"/>
  <c r="O722" i="66"/>
  <c r="M722" i="66"/>
  <c r="L722" i="66"/>
  <c r="K722" i="66"/>
  <c r="J722" i="66"/>
  <c r="I722" i="66"/>
  <c r="F722" i="66"/>
  <c r="E722" i="66"/>
  <c r="D722" i="66"/>
  <c r="C722" i="66"/>
  <c r="B722" i="66"/>
  <c r="A722" i="66"/>
  <c r="AB721" i="66"/>
  <c r="AA721" i="66"/>
  <c r="Z721" i="66"/>
  <c r="W721" i="66"/>
  <c r="V721" i="66"/>
  <c r="U721" i="66"/>
  <c r="T721" i="66"/>
  <c r="Q721" i="66"/>
  <c r="O721" i="66"/>
  <c r="M721" i="66"/>
  <c r="L721" i="66"/>
  <c r="K721" i="66"/>
  <c r="J721" i="66"/>
  <c r="I721" i="66"/>
  <c r="G721" i="66"/>
  <c r="F721" i="66"/>
  <c r="E721" i="66"/>
  <c r="D721" i="66"/>
  <c r="C721" i="66"/>
  <c r="B721" i="66"/>
  <c r="A721" i="66"/>
  <c r="AB720" i="66"/>
  <c r="AA720" i="66"/>
  <c r="Z720" i="66"/>
  <c r="W720" i="66"/>
  <c r="V720" i="66"/>
  <c r="U720" i="66"/>
  <c r="T720" i="66"/>
  <c r="Q720" i="66"/>
  <c r="O720" i="66"/>
  <c r="M720" i="66"/>
  <c r="L720" i="66"/>
  <c r="K720" i="66"/>
  <c r="J720" i="66"/>
  <c r="I720" i="66"/>
  <c r="F720" i="66"/>
  <c r="E720" i="66"/>
  <c r="D720" i="66"/>
  <c r="C720" i="66"/>
  <c r="B720" i="66"/>
  <c r="A720" i="66"/>
  <c r="AB719" i="66"/>
  <c r="AA719" i="66"/>
  <c r="Z719" i="66"/>
  <c r="W719" i="66"/>
  <c r="V719" i="66"/>
  <c r="U719" i="66"/>
  <c r="T719" i="66"/>
  <c r="Q719" i="66"/>
  <c r="O719" i="66"/>
  <c r="M719" i="66"/>
  <c r="L719" i="66"/>
  <c r="K719" i="66"/>
  <c r="J719" i="66"/>
  <c r="I719" i="66"/>
  <c r="G719" i="66"/>
  <c r="F719" i="66"/>
  <c r="E719" i="66"/>
  <c r="D719" i="66"/>
  <c r="C719" i="66"/>
  <c r="B719" i="66"/>
  <c r="A719" i="66"/>
  <c r="AB718" i="66"/>
  <c r="AA718" i="66"/>
  <c r="Z718" i="66"/>
  <c r="Y718" i="66"/>
  <c r="X718" i="66"/>
  <c r="W718" i="66"/>
  <c r="V718" i="66"/>
  <c r="U718" i="66"/>
  <c r="T718" i="66"/>
  <c r="S718" i="66"/>
  <c r="R718" i="66"/>
  <c r="Q718" i="66"/>
  <c r="P718" i="66"/>
  <c r="O718" i="66"/>
  <c r="N718" i="66"/>
  <c r="M718" i="66"/>
  <c r="L718" i="66"/>
  <c r="K718" i="66"/>
  <c r="J718" i="66"/>
  <c r="I718" i="66"/>
  <c r="H718" i="66"/>
  <c r="G718" i="66"/>
  <c r="F718" i="66"/>
  <c r="E718" i="66"/>
  <c r="D718" i="66"/>
  <c r="C718" i="66"/>
  <c r="B718" i="66"/>
  <c r="A718" i="66"/>
  <c r="AB717" i="66"/>
  <c r="AA717" i="66"/>
  <c r="Z717" i="66"/>
  <c r="Y717" i="66"/>
  <c r="X717" i="66"/>
  <c r="W717" i="66"/>
  <c r="V717" i="66"/>
  <c r="U717" i="66"/>
  <c r="T717" i="66"/>
  <c r="S717" i="66"/>
  <c r="R717" i="66"/>
  <c r="Q717" i="66"/>
  <c r="P717" i="66"/>
  <c r="O717" i="66"/>
  <c r="N717" i="66"/>
  <c r="M717" i="66"/>
  <c r="L717" i="66"/>
  <c r="K717" i="66"/>
  <c r="J717" i="66"/>
  <c r="I717" i="66"/>
  <c r="H717" i="66"/>
  <c r="G717" i="66"/>
  <c r="F717" i="66"/>
  <c r="E717" i="66"/>
  <c r="D717" i="66"/>
  <c r="C717" i="66"/>
  <c r="B717" i="66"/>
  <c r="A717" i="66"/>
  <c r="AB716" i="66"/>
  <c r="AA716" i="66"/>
  <c r="W716" i="66"/>
  <c r="V716" i="66"/>
  <c r="U716" i="66"/>
  <c r="O716" i="66"/>
  <c r="M716" i="66"/>
  <c r="L716" i="66"/>
  <c r="K716" i="66"/>
  <c r="J716" i="66"/>
  <c r="I716" i="66"/>
  <c r="H716" i="66"/>
  <c r="G716" i="66"/>
  <c r="F716" i="66"/>
  <c r="E716" i="66"/>
  <c r="D716" i="66"/>
  <c r="C716" i="66"/>
  <c r="B716" i="66"/>
  <c r="A716" i="66"/>
  <c r="AB715" i="66"/>
  <c r="AA715" i="66"/>
  <c r="Z715" i="66"/>
  <c r="Y715" i="66"/>
  <c r="X715" i="66"/>
  <c r="W715" i="66"/>
  <c r="V715" i="66"/>
  <c r="U715" i="66"/>
  <c r="T715" i="66"/>
  <c r="S715" i="66"/>
  <c r="R715" i="66"/>
  <c r="Q715" i="66"/>
  <c r="P715" i="66"/>
  <c r="O715" i="66"/>
  <c r="N715" i="66"/>
  <c r="M715" i="66"/>
  <c r="L715" i="66"/>
  <c r="K715" i="66"/>
  <c r="J715" i="66"/>
  <c r="I715" i="66"/>
  <c r="H715" i="66"/>
  <c r="G715" i="66"/>
  <c r="F715" i="66"/>
  <c r="E715" i="66"/>
  <c r="D715" i="66"/>
  <c r="C715" i="66"/>
  <c r="B715" i="66"/>
  <c r="A715" i="66"/>
  <c r="AB714" i="66"/>
  <c r="AA714" i="66"/>
  <c r="Z714" i="66"/>
  <c r="W714" i="66"/>
  <c r="V714" i="66"/>
  <c r="U714" i="66"/>
  <c r="T714" i="66"/>
  <c r="Q714" i="66"/>
  <c r="O714" i="66"/>
  <c r="M714" i="66"/>
  <c r="L714" i="66"/>
  <c r="K714" i="66"/>
  <c r="J714" i="66"/>
  <c r="I714" i="66"/>
  <c r="F714" i="66"/>
  <c r="E714" i="66"/>
  <c r="D714" i="66"/>
  <c r="C714" i="66"/>
  <c r="B714" i="66"/>
  <c r="A714" i="66"/>
  <c r="AB713" i="66"/>
  <c r="AA713" i="66"/>
  <c r="Z713" i="66"/>
  <c r="W713" i="66"/>
  <c r="V713" i="66"/>
  <c r="U713" i="66"/>
  <c r="T713" i="66"/>
  <c r="Q713" i="66"/>
  <c r="O713" i="66"/>
  <c r="M713" i="66"/>
  <c r="L713" i="66"/>
  <c r="K713" i="66"/>
  <c r="J713" i="66"/>
  <c r="I713" i="66"/>
  <c r="G713" i="66"/>
  <c r="F713" i="66"/>
  <c r="E713" i="66"/>
  <c r="D713" i="66"/>
  <c r="C713" i="66"/>
  <c r="B713" i="66"/>
  <c r="A713" i="66"/>
  <c r="AB712" i="66"/>
  <c r="AA712" i="66"/>
  <c r="Z712" i="66"/>
  <c r="W712" i="66"/>
  <c r="V712" i="66"/>
  <c r="U712" i="66"/>
  <c r="T712" i="66"/>
  <c r="Q712" i="66"/>
  <c r="O712" i="66"/>
  <c r="M712" i="66"/>
  <c r="L712" i="66"/>
  <c r="K712" i="66"/>
  <c r="J712" i="66"/>
  <c r="I712" i="66"/>
  <c r="F712" i="66"/>
  <c r="E712" i="66"/>
  <c r="D712" i="66"/>
  <c r="C712" i="66"/>
  <c r="B712" i="66"/>
  <c r="A712" i="66"/>
  <c r="AB711" i="66"/>
  <c r="AA711" i="66"/>
  <c r="Z711" i="66"/>
  <c r="W711" i="66"/>
  <c r="V711" i="66"/>
  <c r="U711" i="66"/>
  <c r="T711" i="66"/>
  <c r="Q711" i="66"/>
  <c r="O711" i="66"/>
  <c r="M711" i="66"/>
  <c r="L711" i="66"/>
  <c r="K711" i="66"/>
  <c r="J711" i="66"/>
  <c r="I711" i="66"/>
  <c r="G711" i="66"/>
  <c r="F711" i="66"/>
  <c r="E711" i="66"/>
  <c r="D711" i="66"/>
  <c r="C711" i="66"/>
  <c r="B711" i="66"/>
  <c r="A711" i="66"/>
  <c r="AB710" i="66"/>
  <c r="AA710" i="66"/>
  <c r="Z710" i="66"/>
  <c r="W710" i="66"/>
  <c r="V710" i="66"/>
  <c r="U710" i="66"/>
  <c r="T710" i="66"/>
  <c r="Q710" i="66"/>
  <c r="O710" i="66"/>
  <c r="M710" i="66"/>
  <c r="L710" i="66"/>
  <c r="K710" i="66"/>
  <c r="J710" i="66"/>
  <c r="I710" i="66"/>
  <c r="F710" i="66"/>
  <c r="E710" i="66"/>
  <c r="D710" i="66"/>
  <c r="C710" i="66"/>
  <c r="B710" i="66"/>
  <c r="A710" i="66"/>
  <c r="AB709" i="66"/>
  <c r="AA709" i="66"/>
  <c r="Z709" i="66"/>
  <c r="W709" i="66"/>
  <c r="V709" i="66"/>
  <c r="U709" i="66"/>
  <c r="T709" i="66"/>
  <c r="Q709" i="66"/>
  <c r="O709" i="66"/>
  <c r="M709" i="66"/>
  <c r="L709" i="66"/>
  <c r="K709" i="66"/>
  <c r="J709" i="66"/>
  <c r="I709" i="66"/>
  <c r="G709" i="66"/>
  <c r="F709" i="66"/>
  <c r="E709" i="66"/>
  <c r="D709" i="66"/>
  <c r="C709" i="66"/>
  <c r="B709" i="66"/>
  <c r="A709" i="66"/>
  <c r="AB708" i="66"/>
  <c r="AA708" i="66"/>
  <c r="Z708" i="66"/>
  <c r="Y708" i="66"/>
  <c r="X708" i="66"/>
  <c r="W708" i="66"/>
  <c r="V708" i="66"/>
  <c r="U708" i="66"/>
  <c r="T708" i="66"/>
  <c r="S708" i="66"/>
  <c r="R708" i="66"/>
  <c r="Q708" i="66"/>
  <c r="P708" i="66"/>
  <c r="O708" i="66"/>
  <c r="N708" i="66"/>
  <c r="M708" i="66"/>
  <c r="L708" i="66"/>
  <c r="K708" i="66"/>
  <c r="J708" i="66"/>
  <c r="I708" i="66"/>
  <c r="H708" i="66"/>
  <c r="G708" i="66"/>
  <c r="F708" i="66"/>
  <c r="E708" i="66"/>
  <c r="D708" i="66"/>
  <c r="C708" i="66"/>
  <c r="B708" i="66"/>
  <c r="A708" i="66"/>
  <c r="AB707" i="66"/>
  <c r="AA707" i="66"/>
  <c r="Z707" i="66"/>
  <c r="Y707" i="66"/>
  <c r="X707" i="66"/>
  <c r="W707" i="66"/>
  <c r="V707" i="66"/>
  <c r="U707" i="66"/>
  <c r="T707" i="66"/>
  <c r="S707" i="66"/>
  <c r="R707" i="66"/>
  <c r="Q707" i="66"/>
  <c r="P707" i="66"/>
  <c r="O707" i="66"/>
  <c r="N707" i="66"/>
  <c r="M707" i="66"/>
  <c r="L707" i="66"/>
  <c r="K707" i="66"/>
  <c r="J707" i="66"/>
  <c r="I707" i="66"/>
  <c r="H707" i="66"/>
  <c r="G707" i="66"/>
  <c r="F707" i="66"/>
  <c r="E707" i="66"/>
  <c r="D707" i="66"/>
  <c r="C707" i="66"/>
  <c r="B707" i="66"/>
  <c r="A707" i="66"/>
  <c r="W706" i="66"/>
  <c r="V706" i="66"/>
  <c r="U706" i="66"/>
  <c r="O706" i="66"/>
  <c r="M706" i="66"/>
  <c r="L706" i="66"/>
  <c r="K706" i="66"/>
  <c r="J706" i="66"/>
  <c r="I706" i="66"/>
  <c r="H706" i="66"/>
  <c r="G706" i="66"/>
  <c r="F706" i="66"/>
  <c r="E706" i="66"/>
  <c r="D706" i="66"/>
  <c r="C706" i="66"/>
  <c r="B706" i="66"/>
  <c r="A706" i="66"/>
  <c r="Z705" i="66"/>
  <c r="Y705" i="66"/>
  <c r="X705" i="66"/>
  <c r="W705" i="66"/>
  <c r="V705" i="66"/>
  <c r="U705" i="66"/>
  <c r="T705" i="66"/>
  <c r="S705" i="66"/>
  <c r="R705" i="66"/>
  <c r="Q705" i="66"/>
  <c r="P705" i="66"/>
  <c r="O705" i="66"/>
  <c r="N705" i="66"/>
  <c r="M705" i="66"/>
  <c r="L705" i="66"/>
  <c r="K705" i="66"/>
  <c r="J705" i="66"/>
  <c r="I705" i="66"/>
  <c r="H705" i="66"/>
  <c r="G705" i="66"/>
  <c r="F705" i="66"/>
  <c r="E705" i="66"/>
  <c r="D705" i="66"/>
  <c r="C705" i="66"/>
  <c r="B705" i="66"/>
  <c r="A705" i="66"/>
  <c r="Z704" i="66"/>
  <c r="W704" i="66"/>
  <c r="V704" i="66"/>
  <c r="U704" i="66"/>
  <c r="T704" i="66"/>
  <c r="Q704" i="66"/>
  <c r="O704" i="66"/>
  <c r="M704" i="66"/>
  <c r="L704" i="66"/>
  <c r="K704" i="66"/>
  <c r="J704" i="66"/>
  <c r="I704" i="66"/>
  <c r="F704" i="66"/>
  <c r="E704" i="66"/>
  <c r="D704" i="66"/>
  <c r="C704" i="66"/>
  <c r="B704" i="66"/>
  <c r="A704" i="66"/>
  <c r="Z703" i="66"/>
  <c r="W703" i="66"/>
  <c r="V703" i="66"/>
  <c r="U703" i="66"/>
  <c r="T703" i="66"/>
  <c r="Q703" i="66"/>
  <c r="O703" i="66"/>
  <c r="M703" i="66"/>
  <c r="L703" i="66"/>
  <c r="K703" i="66"/>
  <c r="J703" i="66"/>
  <c r="I703" i="66"/>
  <c r="G703" i="66"/>
  <c r="F703" i="66"/>
  <c r="E703" i="66"/>
  <c r="D703" i="66"/>
  <c r="C703" i="66"/>
  <c r="B703" i="66"/>
  <c r="A703" i="66"/>
  <c r="Z702" i="66"/>
  <c r="W702" i="66"/>
  <c r="V702" i="66"/>
  <c r="U702" i="66"/>
  <c r="T702" i="66"/>
  <c r="Q702" i="66"/>
  <c r="O702" i="66"/>
  <c r="M702" i="66"/>
  <c r="L702" i="66"/>
  <c r="K702" i="66"/>
  <c r="J702" i="66"/>
  <c r="I702" i="66"/>
  <c r="F702" i="66"/>
  <c r="E702" i="66"/>
  <c r="D702" i="66"/>
  <c r="C702" i="66"/>
  <c r="B702" i="66"/>
  <c r="A702" i="66"/>
  <c r="Z701" i="66"/>
  <c r="W701" i="66"/>
  <c r="V701" i="66"/>
  <c r="U701" i="66"/>
  <c r="T701" i="66"/>
  <c r="Q701" i="66"/>
  <c r="O701" i="66"/>
  <c r="M701" i="66"/>
  <c r="L701" i="66"/>
  <c r="K701" i="66"/>
  <c r="J701" i="66"/>
  <c r="I701" i="66"/>
  <c r="G701" i="66"/>
  <c r="F701" i="66"/>
  <c r="E701" i="66"/>
  <c r="D701" i="66"/>
  <c r="C701" i="66"/>
  <c r="B701" i="66"/>
  <c r="A701" i="66"/>
  <c r="Z700" i="66"/>
  <c r="W700" i="66"/>
  <c r="V700" i="66"/>
  <c r="U700" i="66"/>
  <c r="T700" i="66"/>
  <c r="Q700" i="66"/>
  <c r="O700" i="66"/>
  <c r="M700" i="66"/>
  <c r="L700" i="66"/>
  <c r="K700" i="66"/>
  <c r="J700" i="66"/>
  <c r="I700" i="66"/>
  <c r="F700" i="66"/>
  <c r="E700" i="66"/>
  <c r="D700" i="66"/>
  <c r="C700" i="66"/>
  <c r="B700" i="66"/>
  <c r="A700" i="66"/>
  <c r="Z699" i="66"/>
  <c r="W699" i="66"/>
  <c r="V699" i="66"/>
  <c r="U699" i="66"/>
  <c r="T699" i="66"/>
  <c r="Q699" i="66"/>
  <c r="O699" i="66"/>
  <c r="M699" i="66"/>
  <c r="L699" i="66"/>
  <c r="K699" i="66"/>
  <c r="J699" i="66"/>
  <c r="I699" i="66"/>
  <c r="G699" i="66"/>
  <c r="F699" i="66"/>
  <c r="E699" i="66"/>
  <c r="D699" i="66"/>
  <c r="C699" i="66"/>
  <c r="B699" i="66"/>
  <c r="A699" i="66"/>
  <c r="Z698" i="66"/>
  <c r="Y698" i="66"/>
  <c r="X698" i="66"/>
  <c r="W698" i="66"/>
  <c r="V698" i="66"/>
  <c r="U698" i="66"/>
  <c r="T698" i="66"/>
  <c r="S698" i="66"/>
  <c r="R698" i="66"/>
  <c r="Q698" i="66"/>
  <c r="P698" i="66"/>
  <c r="O698" i="66"/>
  <c r="N698" i="66"/>
  <c r="M698" i="66"/>
  <c r="L698" i="66"/>
  <c r="K698" i="66"/>
  <c r="J698" i="66"/>
  <c r="I698" i="66"/>
  <c r="H698" i="66"/>
  <c r="G698" i="66"/>
  <c r="F698" i="66"/>
  <c r="E698" i="66"/>
  <c r="D698" i="66"/>
  <c r="C698" i="66"/>
  <c r="B698" i="66"/>
  <c r="A698" i="66"/>
  <c r="AA696" i="66"/>
  <c r="Z696" i="66"/>
  <c r="Y696" i="66"/>
  <c r="X696" i="66"/>
  <c r="W696" i="66"/>
  <c r="V696" i="66"/>
  <c r="U696" i="66"/>
  <c r="T696" i="66"/>
  <c r="S696" i="66"/>
  <c r="R696" i="66"/>
  <c r="O696" i="66"/>
  <c r="M696" i="66"/>
  <c r="L696" i="66"/>
  <c r="K696" i="66"/>
  <c r="J696" i="66"/>
  <c r="I696" i="66"/>
  <c r="H696" i="66"/>
  <c r="G696" i="66"/>
  <c r="F696" i="66"/>
  <c r="E696" i="66"/>
  <c r="D696" i="66"/>
  <c r="C696" i="66"/>
  <c r="B696" i="66"/>
  <c r="A696" i="66"/>
  <c r="AA695" i="66"/>
  <c r="Z695" i="66"/>
  <c r="Y695" i="66"/>
  <c r="X695" i="66"/>
  <c r="W695" i="66"/>
  <c r="V695" i="66"/>
  <c r="U695" i="66"/>
  <c r="T695" i="66"/>
  <c r="S695" i="66"/>
  <c r="R695" i="66"/>
  <c r="Q695" i="66"/>
  <c r="O695" i="66"/>
  <c r="N695" i="66"/>
  <c r="M695" i="66"/>
  <c r="L695" i="66"/>
  <c r="K695" i="66"/>
  <c r="J695" i="66"/>
  <c r="I695" i="66"/>
  <c r="G695" i="66"/>
  <c r="E695" i="66"/>
  <c r="D695" i="66"/>
  <c r="C695" i="66"/>
  <c r="B695" i="66"/>
  <c r="A695" i="66"/>
  <c r="AA694" i="66"/>
  <c r="Z694" i="66"/>
  <c r="Y694" i="66"/>
  <c r="X694" i="66"/>
  <c r="W694" i="66"/>
  <c r="V694" i="66"/>
  <c r="U694" i="66"/>
  <c r="T694" i="66"/>
  <c r="S694" i="66"/>
  <c r="R694" i="66"/>
  <c r="Q694" i="66"/>
  <c r="O694" i="66"/>
  <c r="M694" i="66"/>
  <c r="L694" i="66"/>
  <c r="K694" i="66"/>
  <c r="J694" i="66"/>
  <c r="I694" i="66"/>
  <c r="G694" i="66"/>
  <c r="F694" i="66"/>
  <c r="E694" i="66"/>
  <c r="D694" i="66"/>
  <c r="C694" i="66"/>
  <c r="B694" i="66"/>
  <c r="A694" i="66"/>
  <c r="AA693" i="66"/>
  <c r="Z693" i="66"/>
  <c r="Y693" i="66"/>
  <c r="X693" i="66"/>
  <c r="W693" i="66"/>
  <c r="V693" i="66"/>
  <c r="U693" i="66"/>
  <c r="T693" i="66"/>
  <c r="S693" i="66"/>
  <c r="R693" i="66"/>
  <c r="Q693" i="66"/>
  <c r="O693" i="66"/>
  <c r="M693" i="66"/>
  <c r="L693" i="66"/>
  <c r="K693" i="66"/>
  <c r="J693" i="66"/>
  <c r="I693" i="66"/>
  <c r="G693" i="66"/>
  <c r="E693" i="66"/>
  <c r="D693" i="66"/>
  <c r="C693" i="66"/>
  <c r="B693" i="66"/>
  <c r="A693" i="66"/>
  <c r="AA692" i="66"/>
  <c r="Z692" i="66"/>
  <c r="Y692" i="66"/>
  <c r="X692" i="66"/>
  <c r="W692" i="66"/>
  <c r="V692" i="66"/>
  <c r="U692" i="66"/>
  <c r="T692" i="66"/>
  <c r="S692" i="66"/>
  <c r="R692" i="66"/>
  <c r="Q692" i="66"/>
  <c r="O692" i="66"/>
  <c r="M692" i="66"/>
  <c r="L692" i="66"/>
  <c r="K692" i="66"/>
  <c r="J692" i="66"/>
  <c r="I692" i="66"/>
  <c r="G692" i="66"/>
  <c r="F692" i="66"/>
  <c r="E692" i="66"/>
  <c r="D692" i="66"/>
  <c r="C692" i="66"/>
  <c r="B692" i="66"/>
  <c r="A692" i="66"/>
  <c r="AA691" i="66"/>
  <c r="Z691" i="66"/>
  <c r="Y691" i="66"/>
  <c r="X691" i="66"/>
  <c r="W691" i="66"/>
  <c r="V691" i="66"/>
  <c r="U691" i="66"/>
  <c r="T691" i="66"/>
  <c r="S691" i="66"/>
  <c r="R691" i="66"/>
  <c r="Q691" i="66"/>
  <c r="O691" i="66"/>
  <c r="M691" i="66"/>
  <c r="L691" i="66"/>
  <c r="K691" i="66"/>
  <c r="J691" i="66"/>
  <c r="I691" i="66"/>
  <c r="G691" i="66"/>
  <c r="E691" i="66"/>
  <c r="D691" i="66"/>
  <c r="C691" i="66"/>
  <c r="B691" i="66"/>
  <c r="A691" i="66"/>
  <c r="AA690" i="66"/>
  <c r="Z690" i="66"/>
  <c r="Y690" i="66"/>
  <c r="X690" i="66"/>
  <c r="W690" i="66"/>
  <c r="V690" i="66"/>
  <c r="U690" i="66"/>
  <c r="T690" i="66"/>
  <c r="S690" i="66"/>
  <c r="R690" i="66"/>
  <c r="Q690" i="66"/>
  <c r="O690" i="66"/>
  <c r="M690" i="66"/>
  <c r="L690" i="66"/>
  <c r="K690" i="66"/>
  <c r="J690" i="66"/>
  <c r="I690" i="66"/>
  <c r="G690" i="66"/>
  <c r="F690" i="66"/>
  <c r="E690" i="66"/>
  <c r="D690" i="66"/>
  <c r="C690" i="66"/>
  <c r="B690" i="66"/>
  <c r="A690" i="66"/>
  <c r="AA689" i="66"/>
  <c r="Z689" i="66"/>
  <c r="Y689" i="66"/>
  <c r="X689" i="66"/>
  <c r="W689" i="66"/>
  <c r="V689" i="66"/>
  <c r="U689" i="66"/>
  <c r="T689" i="66"/>
  <c r="S689" i="66"/>
  <c r="R689" i="66"/>
  <c r="Q689" i="66"/>
  <c r="O689" i="66"/>
  <c r="M689" i="66"/>
  <c r="L689" i="66"/>
  <c r="K689" i="66"/>
  <c r="J689" i="66"/>
  <c r="I689" i="66"/>
  <c r="G689" i="66"/>
  <c r="E689" i="66"/>
  <c r="D689" i="66"/>
  <c r="C689" i="66"/>
  <c r="B689" i="66"/>
  <c r="A689" i="66"/>
  <c r="AA688" i="66"/>
  <c r="Z688" i="66"/>
  <c r="Y688" i="66"/>
  <c r="X688" i="66"/>
  <c r="W688" i="66"/>
  <c r="V688" i="66"/>
  <c r="U688" i="66"/>
  <c r="T688" i="66"/>
  <c r="S688" i="66"/>
  <c r="R688" i="66"/>
  <c r="Q688" i="66"/>
  <c r="O688" i="66"/>
  <c r="M688" i="66"/>
  <c r="L688" i="66"/>
  <c r="K688" i="66"/>
  <c r="J688" i="66"/>
  <c r="I688" i="66"/>
  <c r="G688" i="66"/>
  <c r="F688" i="66"/>
  <c r="E688" i="66"/>
  <c r="D688" i="66"/>
  <c r="C688" i="66"/>
  <c r="B688" i="66"/>
  <c r="A688" i="66"/>
  <c r="AA687" i="66"/>
  <c r="Z687" i="66"/>
  <c r="Y687" i="66"/>
  <c r="X687" i="66"/>
  <c r="W687" i="66"/>
  <c r="V687" i="66"/>
  <c r="U687" i="66"/>
  <c r="T687" i="66"/>
  <c r="S687" i="66"/>
  <c r="R687" i="66"/>
  <c r="Q687" i="66"/>
  <c r="O687" i="66"/>
  <c r="M687" i="66"/>
  <c r="L687" i="66"/>
  <c r="K687" i="66"/>
  <c r="J687" i="66"/>
  <c r="I687" i="66"/>
  <c r="G687" i="66"/>
  <c r="E687" i="66"/>
  <c r="D687" i="66"/>
  <c r="C687" i="66"/>
  <c r="B687" i="66"/>
  <c r="A687" i="66"/>
  <c r="AA686" i="66"/>
  <c r="Z686" i="66"/>
  <c r="Y686" i="66"/>
  <c r="X686" i="66"/>
  <c r="W686" i="66"/>
  <c r="V686" i="66"/>
  <c r="U686" i="66"/>
  <c r="T686" i="66"/>
  <c r="S686" i="66"/>
  <c r="R686" i="66"/>
  <c r="Q686" i="66"/>
  <c r="O686" i="66"/>
  <c r="M686" i="66"/>
  <c r="L686" i="66"/>
  <c r="K686" i="66"/>
  <c r="J686" i="66"/>
  <c r="I686" i="66"/>
  <c r="G686" i="66"/>
  <c r="F686" i="66"/>
  <c r="E686" i="66"/>
  <c r="D686" i="66"/>
  <c r="C686" i="66"/>
  <c r="B686" i="66"/>
  <c r="A686" i="66"/>
  <c r="AA685" i="66"/>
  <c r="Z685" i="66"/>
  <c r="Y685" i="66"/>
  <c r="X685" i="66"/>
  <c r="W685" i="66"/>
  <c r="V685" i="66"/>
  <c r="U685" i="66"/>
  <c r="T685" i="66"/>
  <c r="S685" i="66"/>
  <c r="R685" i="66"/>
  <c r="Q685" i="66"/>
  <c r="P685" i="66"/>
  <c r="O685" i="66"/>
  <c r="N685" i="66"/>
  <c r="M685" i="66"/>
  <c r="L685" i="66"/>
  <c r="K685" i="66"/>
  <c r="J685" i="66"/>
  <c r="I685" i="66"/>
  <c r="H685" i="66"/>
  <c r="G685" i="66"/>
  <c r="F685" i="66"/>
  <c r="E685" i="66"/>
  <c r="D685" i="66"/>
  <c r="C685" i="66"/>
  <c r="B685" i="66"/>
  <c r="A685" i="66"/>
  <c r="Z684" i="66"/>
  <c r="Y684" i="66"/>
  <c r="X684" i="66"/>
  <c r="W684" i="66"/>
  <c r="V684" i="66"/>
  <c r="U684" i="66"/>
  <c r="T684" i="66"/>
  <c r="S684" i="66"/>
  <c r="R684" i="66"/>
  <c r="Q684" i="66"/>
  <c r="P684" i="66"/>
  <c r="O684" i="66"/>
  <c r="N684" i="66"/>
  <c r="M684" i="66"/>
  <c r="L684" i="66"/>
  <c r="K684" i="66"/>
  <c r="J684" i="66"/>
  <c r="I684" i="66"/>
  <c r="H684" i="66"/>
  <c r="G684" i="66"/>
  <c r="F684" i="66"/>
  <c r="E684" i="66"/>
  <c r="D684" i="66"/>
  <c r="C684" i="66"/>
  <c r="B684" i="66"/>
  <c r="A684" i="66"/>
  <c r="W683" i="66"/>
  <c r="V683" i="66"/>
  <c r="U683" i="66"/>
  <c r="O683" i="66"/>
  <c r="L683" i="66"/>
  <c r="K683" i="66"/>
  <c r="J683" i="66"/>
  <c r="I683" i="66"/>
  <c r="H683" i="66"/>
  <c r="G683" i="66"/>
  <c r="F683" i="66"/>
  <c r="E683" i="66"/>
  <c r="D683" i="66"/>
  <c r="C683" i="66"/>
  <c r="B683" i="66"/>
  <c r="A683" i="66"/>
  <c r="Z682" i="66"/>
  <c r="Y682" i="66"/>
  <c r="X682" i="66"/>
  <c r="W682" i="66"/>
  <c r="V682" i="66"/>
  <c r="U682" i="66"/>
  <c r="T682" i="66"/>
  <c r="S682" i="66"/>
  <c r="R682" i="66"/>
  <c r="Q682" i="66"/>
  <c r="P682" i="66"/>
  <c r="O682" i="66"/>
  <c r="N682" i="66"/>
  <c r="M682" i="66"/>
  <c r="L682" i="66"/>
  <c r="K682" i="66"/>
  <c r="J682" i="66"/>
  <c r="I682" i="66"/>
  <c r="H682" i="66"/>
  <c r="G682" i="66"/>
  <c r="F682" i="66"/>
  <c r="E682" i="66"/>
  <c r="D682" i="66"/>
  <c r="C682" i="66"/>
  <c r="B682" i="66"/>
  <c r="A682" i="66"/>
  <c r="Z681" i="66"/>
  <c r="W681" i="66"/>
  <c r="V681" i="66"/>
  <c r="U681" i="66"/>
  <c r="T681" i="66"/>
  <c r="Q681" i="66"/>
  <c r="O681" i="66"/>
  <c r="M681" i="66"/>
  <c r="L681" i="66"/>
  <c r="K681" i="66"/>
  <c r="J681" i="66"/>
  <c r="I681" i="66"/>
  <c r="F681" i="66"/>
  <c r="E681" i="66"/>
  <c r="D681" i="66"/>
  <c r="C681" i="66"/>
  <c r="B681" i="66"/>
  <c r="A681" i="66"/>
  <c r="Z680" i="66"/>
  <c r="W680" i="66"/>
  <c r="V680" i="66"/>
  <c r="U680" i="66"/>
  <c r="T680" i="66"/>
  <c r="Q680" i="66"/>
  <c r="O680" i="66"/>
  <c r="M680" i="66"/>
  <c r="L680" i="66"/>
  <c r="K680" i="66"/>
  <c r="J680" i="66"/>
  <c r="I680" i="66"/>
  <c r="G680" i="66"/>
  <c r="F680" i="66"/>
  <c r="E680" i="66"/>
  <c r="D680" i="66"/>
  <c r="C680" i="66"/>
  <c r="B680" i="66"/>
  <c r="A680" i="66"/>
  <c r="Z679" i="66"/>
  <c r="W679" i="66"/>
  <c r="V679" i="66"/>
  <c r="U679" i="66"/>
  <c r="T679" i="66"/>
  <c r="Q679" i="66"/>
  <c r="O679" i="66"/>
  <c r="K679" i="66"/>
  <c r="J679" i="66"/>
  <c r="I679" i="66"/>
  <c r="F679" i="66"/>
  <c r="E679" i="66"/>
  <c r="D679" i="66"/>
  <c r="C679" i="66"/>
  <c r="B679" i="66"/>
  <c r="A679" i="66"/>
  <c r="Z678" i="66"/>
  <c r="W678" i="66"/>
  <c r="V678" i="66"/>
  <c r="U678" i="66"/>
  <c r="T678" i="66"/>
  <c r="Q678" i="66"/>
  <c r="O678" i="66"/>
  <c r="K678" i="66"/>
  <c r="J678" i="66"/>
  <c r="I678" i="66"/>
  <c r="G678" i="66"/>
  <c r="F678" i="66"/>
  <c r="E678" i="66"/>
  <c r="D678" i="66"/>
  <c r="C678" i="66"/>
  <c r="B678" i="66"/>
  <c r="A678" i="66"/>
  <c r="Z677" i="66"/>
  <c r="W677" i="66"/>
  <c r="V677" i="66"/>
  <c r="U677" i="66"/>
  <c r="T677" i="66"/>
  <c r="Q677" i="66"/>
  <c r="O677" i="66"/>
  <c r="K677" i="66"/>
  <c r="J677" i="66"/>
  <c r="I677" i="66"/>
  <c r="F677" i="66"/>
  <c r="E677" i="66"/>
  <c r="D677" i="66"/>
  <c r="C677" i="66"/>
  <c r="B677" i="66"/>
  <c r="A677" i="66"/>
  <c r="Z676" i="66"/>
  <c r="W676" i="66"/>
  <c r="V676" i="66"/>
  <c r="U676" i="66"/>
  <c r="T676" i="66"/>
  <c r="Q676" i="66"/>
  <c r="O676" i="66"/>
  <c r="K676" i="66"/>
  <c r="J676" i="66"/>
  <c r="I676" i="66"/>
  <c r="G676" i="66"/>
  <c r="F676" i="66"/>
  <c r="E676" i="66"/>
  <c r="D676" i="66"/>
  <c r="C676" i="66"/>
  <c r="B676" i="66"/>
  <c r="A676" i="66"/>
  <c r="Z675" i="66"/>
  <c r="Y675" i="66"/>
  <c r="X675" i="66"/>
  <c r="W675" i="66"/>
  <c r="V675" i="66"/>
  <c r="U675" i="66"/>
  <c r="T675" i="66"/>
  <c r="S675" i="66"/>
  <c r="R675" i="66"/>
  <c r="Q675" i="66"/>
  <c r="P675" i="66"/>
  <c r="O675" i="66"/>
  <c r="N675" i="66"/>
  <c r="M675" i="66"/>
  <c r="L675" i="66"/>
  <c r="K675" i="66"/>
  <c r="J675" i="66"/>
  <c r="I675" i="66"/>
  <c r="H675" i="66"/>
  <c r="G675" i="66"/>
  <c r="F675" i="66"/>
  <c r="E675" i="66"/>
  <c r="D675" i="66"/>
  <c r="C675" i="66"/>
  <c r="B675" i="66"/>
  <c r="A675" i="66"/>
  <c r="O674" i="66"/>
  <c r="M674" i="66"/>
  <c r="L674" i="66"/>
  <c r="K674" i="66"/>
  <c r="J674" i="66"/>
  <c r="I674" i="66"/>
  <c r="H674" i="66"/>
  <c r="G674" i="66"/>
  <c r="F674" i="66"/>
  <c r="E674" i="66"/>
  <c r="D674" i="66"/>
  <c r="C674" i="66"/>
  <c r="B674" i="66"/>
  <c r="A674" i="66"/>
  <c r="W673" i="66"/>
  <c r="V673" i="66"/>
  <c r="U673" i="66"/>
  <c r="T673" i="66"/>
  <c r="S673" i="66"/>
  <c r="R673" i="66"/>
  <c r="Q673" i="66"/>
  <c r="P673" i="66"/>
  <c r="O673" i="66"/>
  <c r="N673" i="66"/>
  <c r="M673" i="66"/>
  <c r="L673" i="66"/>
  <c r="K673" i="66"/>
  <c r="J673" i="66"/>
  <c r="I673" i="66"/>
  <c r="H673" i="66"/>
  <c r="G673" i="66"/>
  <c r="F673" i="66"/>
  <c r="E673" i="66"/>
  <c r="D673" i="66"/>
  <c r="C673" i="66"/>
  <c r="B673" i="66"/>
  <c r="A673" i="66"/>
  <c r="Z672" i="66"/>
  <c r="Y672" i="66"/>
  <c r="X672" i="66"/>
  <c r="W672" i="66"/>
  <c r="T672" i="66"/>
  <c r="Q672" i="66"/>
  <c r="O672" i="66"/>
  <c r="M672" i="66"/>
  <c r="L672" i="66"/>
  <c r="K672" i="66"/>
  <c r="J672" i="66"/>
  <c r="I672" i="66"/>
  <c r="F672" i="66"/>
  <c r="E672" i="66"/>
  <c r="D672" i="66"/>
  <c r="C672" i="66"/>
  <c r="B672" i="66"/>
  <c r="A672" i="66"/>
  <c r="Z671" i="66"/>
  <c r="W671" i="66"/>
  <c r="T671" i="66"/>
  <c r="Q671" i="66"/>
  <c r="O671" i="66"/>
  <c r="M671" i="66"/>
  <c r="L671" i="66"/>
  <c r="K671" i="66"/>
  <c r="J671" i="66"/>
  <c r="I671" i="66"/>
  <c r="G671" i="66"/>
  <c r="F671" i="66"/>
  <c r="E671" i="66"/>
  <c r="D671" i="66"/>
  <c r="C671" i="66"/>
  <c r="B671" i="66"/>
  <c r="A671" i="66"/>
  <c r="AA670" i="66"/>
  <c r="Z670" i="66"/>
  <c r="W670" i="66"/>
  <c r="T670" i="66"/>
  <c r="Q670" i="66"/>
  <c r="O670" i="66"/>
  <c r="M670" i="66"/>
  <c r="L670" i="66"/>
  <c r="K670" i="66"/>
  <c r="J670" i="66"/>
  <c r="I670" i="66"/>
  <c r="F670" i="66"/>
  <c r="E670" i="66"/>
  <c r="D670" i="66"/>
  <c r="C670" i="66"/>
  <c r="B670" i="66"/>
  <c r="A670" i="66"/>
  <c r="AA669" i="66"/>
  <c r="Z669" i="66"/>
  <c r="W669" i="66"/>
  <c r="T669" i="66"/>
  <c r="Q669" i="66"/>
  <c r="O669" i="66"/>
  <c r="M669" i="66"/>
  <c r="L669" i="66"/>
  <c r="K669" i="66"/>
  <c r="J669" i="66"/>
  <c r="I669" i="66"/>
  <c r="G669" i="66"/>
  <c r="F669" i="66"/>
  <c r="E669" i="66"/>
  <c r="D669" i="66"/>
  <c r="C669" i="66"/>
  <c r="B669" i="66"/>
  <c r="A669" i="66"/>
  <c r="AA668" i="66"/>
  <c r="Z668" i="66"/>
  <c r="W668" i="66"/>
  <c r="T668" i="66"/>
  <c r="Q668" i="66"/>
  <c r="O668" i="66"/>
  <c r="M668" i="66"/>
  <c r="L668" i="66"/>
  <c r="K668" i="66"/>
  <c r="J668" i="66"/>
  <c r="I668" i="66"/>
  <c r="F668" i="66"/>
  <c r="E668" i="66"/>
  <c r="D668" i="66"/>
  <c r="C668" i="66"/>
  <c r="B668" i="66"/>
  <c r="A668" i="66"/>
  <c r="AA667" i="66"/>
  <c r="Z667" i="66"/>
  <c r="W667" i="66"/>
  <c r="T667" i="66"/>
  <c r="Q667" i="66"/>
  <c r="O667" i="66"/>
  <c r="M667" i="66"/>
  <c r="L667" i="66"/>
  <c r="K667" i="66"/>
  <c r="J667" i="66"/>
  <c r="I667" i="66"/>
  <c r="G667" i="66"/>
  <c r="F667" i="66"/>
  <c r="E667" i="66"/>
  <c r="D667" i="66"/>
  <c r="C667" i="66"/>
  <c r="B667" i="66"/>
  <c r="A667" i="66"/>
  <c r="AA666" i="66"/>
  <c r="Z666" i="66"/>
  <c r="W666" i="66"/>
  <c r="V666" i="66"/>
  <c r="U666" i="66"/>
  <c r="T666" i="66"/>
  <c r="S666" i="66"/>
  <c r="R666" i="66"/>
  <c r="Q666" i="66"/>
  <c r="P666" i="66"/>
  <c r="O666" i="66"/>
  <c r="N666" i="66"/>
  <c r="M666" i="66"/>
  <c r="L666" i="66"/>
  <c r="K666" i="66"/>
  <c r="J666" i="66"/>
  <c r="I666" i="66"/>
  <c r="H666" i="66"/>
  <c r="G666" i="66"/>
  <c r="F666" i="66"/>
  <c r="E666" i="66"/>
  <c r="D666" i="66"/>
  <c r="C666" i="66"/>
  <c r="B666" i="66"/>
  <c r="A666" i="66"/>
  <c r="AA665" i="66"/>
  <c r="Z665" i="66"/>
  <c r="Y665" i="66"/>
  <c r="X665" i="66"/>
  <c r="W665" i="66"/>
  <c r="V665" i="66"/>
  <c r="U665" i="66"/>
  <c r="T665" i="66"/>
  <c r="S665" i="66"/>
  <c r="R665" i="66"/>
  <c r="Q665" i="66"/>
  <c r="P665" i="66"/>
  <c r="O665" i="66"/>
  <c r="N665" i="66"/>
  <c r="M665" i="66"/>
  <c r="L665" i="66"/>
  <c r="K665" i="66"/>
  <c r="J665" i="66"/>
  <c r="I665" i="66"/>
  <c r="H665" i="66"/>
  <c r="G665" i="66"/>
  <c r="F665" i="66"/>
  <c r="E665" i="66"/>
  <c r="D665" i="66"/>
  <c r="C665" i="66"/>
  <c r="B665" i="66"/>
  <c r="A665" i="66"/>
  <c r="AA664" i="66"/>
  <c r="Z664" i="66"/>
  <c r="Y664" i="66"/>
  <c r="X664" i="66"/>
  <c r="W664" i="66"/>
  <c r="V664" i="66"/>
  <c r="U664" i="66"/>
  <c r="T664" i="66"/>
  <c r="S664" i="66"/>
  <c r="R664" i="66"/>
  <c r="Q664" i="66"/>
  <c r="P664" i="66"/>
  <c r="O664" i="66"/>
  <c r="N664" i="66"/>
  <c r="M664" i="66"/>
  <c r="L664" i="66"/>
  <c r="K664" i="66"/>
  <c r="J664" i="66"/>
  <c r="I664" i="66"/>
  <c r="H664" i="66"/>
  <c r="G664" i="66"/>
  <c r="F664" i="66"/>
  <c r="E664" i="66"/>
  <c r="D664" i="66"/>
  <c r="C664" i="66"/>
  <c r="B664" i="66"/>
  <c r="A664" i="66"/>
  <c r="AA663" i="66"/>
  <c r="W663" i="66"/>
  <c r="V663" i="66"/>
  <c r="U663" i="66"/>
  <c r="O663" i="66"/>
  <c r="M663" i="66"/>
  <c r="L663" i="66"/>
  <c r="K663" i="66"/>
  <c r="J663" i="66"/>
  <c r="I663" i="66"/>
  <c r="H663" i="66"/>
  <c r="G663" i="66"/>
  <c r="F663" i="66"/>
  <c r="E663" i="66"/>
  <c r="D663" i="66"/>
  <c r="C663" i="66"/>
  <c r="B663" i="66"/>
  <c r="A663" i="66"/>
  <c r="AA662" i="66"/>
  <c r="Z662" i="66"/>
  <c r="Y662" i="66"/>
  <c r="X662" i="66"/>
  <c r="W662" i="66"/>
  <c r="V662" i="66"/>
  <c r="U662" i="66"/>
  <c r="T662" i="66"/>
  <c r="S662" i="66"/>
  <c r="R662" i="66"/>
  <c r="Q662" i="66"/>
  <c r="P662" i="66"/>
  <c r="O662" i="66"/>
  <c r="N662" i="66"/>
  <c r="M662" i="66"/>
  <c r="L662" i="66"/>
  <c r="K662" i="66"/>
  <c r="J662" i="66"/>
  <c r="I662" i="66"/>
  <c r="H662" i="66"/>
  <c r="G662" i="66"/>
  <c r="F662" i="66"/>
  <c r="E662" i="66"/>
  <c r="D662" i="66"/>
  <c r="C662" i="66"/>
  <c r="B662" i="66"/>
  <c r="A662" i="66"/>
  <c r="AA661" i="66"/>
  <c r="Z661" i="66"/>
  <c r="W661" i="66"/>
  <c r="V661" i="66"/>
  <c r="U661" i="66"/>
  <c r="T661" i="66"/>
  <c r="Q661" i="66"/>
  <c r="O661" i="66"/>
  <c r="M661" i="66"/>
  <c r="L661" i="66"/>
  <c r="K661" i="66"/>
  <c r="J661" i="66"/>
  <c r="I661" i="66"/>
  <c r="F661" i="66"/>
  <c r="E661" i="66"/>
  <c r="D661" i="66"/>
  <c r="C661" i="66"/>
  <c r="B661" i="66"/>
  <c r="A661" i="66"/>
  <c r="AA660" i="66"/>
  <c r="Z660" i="66"/>
  <c r="W660" i="66"/>
  <c r="V660" i="66"/>
  <c r="U660" i="66"/>
  <c r="T660" i="66"/>
  <c r="Q660" i="66"/>
  <c r="O660" i="66"/>
  <c r="M660" i="66"/>
  <c r="L660" i="66"/>
  <c r="K660" i="66"/>
  <c r="J660" i="66"/>
  <c r="I660" i="66"/>
  <c r="G660" i="66"/>
  <c r="F660" i="66"/>
  <c r="E660" i="66"/>
  <c r="D660" i="66"/>
  <c r="C660" i="66"/>
  <c r="B660" i="66"/>
  <c r="A660" i="66"/>
  <c r="AA659" i="66"/>
  <c r="Z659" i="66"/>
  <c r="W659" i="66"/>
  <c r="V659" i="66"/>
  <c r="U659" i="66"/>
  <c r="T659" i="66"/>
  <c r="Q659" i="66"/>
  <c r="O659" i="66"/>
  <c r="M659" i="66"/>
  <c r="L659" i="66"/>
  <c r="K659" i="66"/>
  <c r="J659" i="66"/>
  <c r="I659" i="66"/>
  <c r="F659" i="66"/>
  <c r="E659" i="66"/>
  <c r="D659" i="66"/>
  <c r="C659" i="66"/>
  <c r="B659" i="66"/>
  <c r="A659" i="66"/>
  <c r="AA658" i="66"/>
  <c r="Z658" i="66"/>
  <c r="W658" i="66"/>
  <c r="V658" i="66"/>
  <c r="U658" i="66"/>
  <c r="T658" i="66"/>
  <c r="Q658" i="66"/>
  <c r="O658" i="66"/>
  <c r="M658" i="66"/>
  <c r="L658" i="66"/>
  <c r="K658" i="66"/>
  <c r="J658" i="66"/>
  <c r="I658" i="66"/>
  <c r="G658" i="66"/>
  <c r="F658" i="66"/>
  <c r="E658" i="66"/>
  <c r="D658" i="66"/>
  <c r="C658" i="66"/>
  <c r="B658" i="66"/>
  <c r="A658" i="66"/>
  <c r="AA657" i="66"/>
  <c r="Z657" i="66"/>
  <c r="W657" i="66"/>
  <c r="V657" i="66"/>
  <c r="U657" i="66"/>
  <c r="T657" i="66"/>
  <c r="Q657" i="66"/>
  <c r="O657" i="66"/>
  <c r="M657" i="66"/>
  <c r="L657" i="66"/>
  <c r="K657" i="66"/>
  <c r="J657" i="66"/>
  <c r="I657" i="66"/>
  <c r="F657" i="66"/>
  <c r="E657" i="66"/>
  <c r="D657" i="66"/>
  <c r="C657" i="66"/>
  <c r="B657" i="66"/>
  <c r="A657" i="66"/>
  <c r="AA656" i="66"/>
  <c r="Z656" i="66"/>
  <c r="W656" i="66"/>
  <c r="V656" i="66"/>
  <c r="U656" i="66"/>
  <c r="T656" i="66"/>
  <c r="Q656" i="66"/>
  <c r="O656" i="66"/>
  <c r="M656" i="66"/>
  <c r="L656" i="66"/>
  <c r="K656" i="66"/>
  <c r="J656" i="66"/>
  <c r="I656" i="66"/>
  <c r="G656" i="66"/>
  <c r="F656" i="66"/>
  <c r="E656" i="66"/>
  <c r="D656" i="66"/>
  <c r="C656" i="66"/>
  <c r="B656" i="66"/>
  <c r="A656" i="66"/>
  <c r="AA655" i="66"/>
  <c r="Z655" i="66"/>
  <c r="Y655" i="66"/>
  <c r="X655" i="66"/>
  <c r="W655" i="66"/>
  <c r="V655" i="66"/>
  <c r="U655" i="66"/>
  <c r="T655" i="66"/>
  <c r="S655" i="66"/>
  <c r="R655" i="66"/>
  <c r="Q655" i="66"/>
  <c r="P655" i="66"/>
  <c r="O655" i="66"/>
  <c r="N655" i="66"/>
  <c r="M655" i="66"/>
  <c r="L655" i="66"/>
  <c r="K655" i="66"/>
  <c r="J655" i="66"/>
  <c r="I655" i="66"/>
  <c r="H655" i="66"/>
  <c r="G655" i="66"/>
  <c r="F655" i="66"/>
  <c r="E655" i="66"/>
  <c r="D655" i="66"/>
  <c r="C655" i="66"/>
  <c r="B655" i="66"/>
  <c r="A655" i="66"/>
  <c r="Z654" i="66"/>
  <c r="Y654" i="66"/>
  <c r="X654" i="66"/>
  <c r="W654" i="66"/>
  <c r="V654" i="66"/>
  <c r="U654" i="66"/>
  <c r="T654" i="66"/>
  <c r="S654" i="66"/>
  <c r="R654" i="66"/>
  <c r="Q654" i="66"/>
  <c r="P654" i="66"/>
  <c r="O654" i="66"/>
  <c r="N654" i="66"/>
  <c r="M654" i="66"/>
  <c r="L654" i="66"/>
  <c r="K654" i="66"/>
  <c r="J654" i="66"/>
  <c r="I654" i="66"/>
  <c r="H654" i="66"/>
  <c r="G654" i="66"/>
  <c r="F654" i="66"/>
  <c r="E654" i="66"/>
  <c r="D654" i="66"/>
  <c r="C654" i="66"/>
  <c r="B654" i="66"/>
  <c r="A654" i="66"/>
  <c r="W653" i="66"/>
  <c r="V653" i="66"/>
  <c r="U653" i="66"/>
  <c r="O653" i="66"/>
  <c r="M653" i="66"/>
  <c r="L653" i="66"/>
  <c r="K653" i="66"/>
  <c r="J653" i="66"/>
  <c r="I653" i="66"/>
  <c r="H653" i="66"/>
  <c r="G653" i="66"/>
  <c r="F653" i="66"/>
  <c r="E653" i="66"/>
  <c r="D653" i="66"/>
  <c r="C653" i="66"/>
  <c r="B653" i="66"/>
  <c r="A653" i="66"/>
  <c r="Z652" i="66"/>
  <c r="Y652" i="66"/>
  <c r="X652" i="66"/>
  <c r="W652" i="66"/>
  <c r="V652" i="66"/>
  <c r="U652" i="66"/>
  <c r="T652" i="66"/>
  <c r="S652" i="66"/>
  <c r="R652" i="66"/>
  <c r="Q652" i="66"/>
  <c r="P652" i="66"/>
  <c r="O652" i="66"/>
  <c r="N652" i="66"/>
  <c r="M652" i="66"/>
  <c r="L652" i="66"/>
  <c r="K652" i="66"/>
  <c r="J652" i="66"/>
  <c r="I652" i="66"/>
  <c r="H652" i="66"/>
  <c r="G652" i="66"/>
  <c r="F652" i="66"/>
  <c r="E652" i="66"/>
  <c r="D652" i="66"/>
  <c r="C652" i="66"/>
  <c r="B652" i="66"/>
  <c r="A652" i="66"/>
  <c r="Z651" i="66"/>
  <c r="W651" i="66"/>
  <c r="V651" i="66"/>
  <c r="U651" i="66"/>
  <c r="T651" i="66"/>
  <c r="Q651" i="66"/>
  <c r="O651" i="66"/>
  <c r="M651" i="66"/>
  <c r="L651" i="66"/>
  <c r="K651" i="66"/>
  <c r="J651" i="66"/>
  <c r="I651" i="66"/>
  <c r="H651" i="66"/>
  <c r="F651" i="66"/>
  <c r="E651" i="66"/>
  <c r="D651" i="66"/>
  <c r="C651" i="66"/>
  <c r="B651" i="66"/>
  <c r="A651" i="66"/>
  <c r="Z650" i="66"/>
  <c r="W650" i="66"/>
  <c r="V650" i="66"/>
  <c r="U650" i="66"/>
  <c r="T650" i="66"/>
  <c r="Q650" i="66"/>
  <c r="O650" i="66"/>
  <c r="M650" i="66"/>
  <c r="L650" i="66"/>
  <c r="K650" i="66"/>
  <c r="J650" i="66"/>
  <c r="I650" i="66"/>
  <c r="H650" i="66"/>
  <c r="G650" i="66"/>
  <c r="F650" i="66"/>
  <c r="E650" i="66"/>
  <c r="D650" i="66"/>
  <c r="C650" i="66"/>
  <c r="B650" i="66"/>
  <c r="A650" i="66"/>
  <c r="Z649" i="66"/>
  <c r="W649" i="66"/>
  <c r="V649" i="66"/>
  <c r="U649" i="66"/>
  <c r="T649" i="66"/>
  <c r="Q649" i="66"/>
  <c r="O649" i="66"/>
  <c r="M649" i="66"/>
  <c r="L649" i="66"/>
  <c r="K649" i="66"/>
  <c r="J649" i="66"/>
  <c r="I649" i="66"/>
  <c r="H649" i="66"/>
  <c r="F649" i="66"/>
  <c r="E649" i="66"/>
  <c r="D649" i="66"/>
  <c r="C649" i="66"/>
  <c r="B649" i="66"/>
  <c r="A649" i="66"/>
  <c r="Z648" i="66"/>
  <c r="W648" i="66"/>
  <c r="V648" i="66"/>
  <c r="U648" i="66"/>
  <c r="T648" i="66"/>
  <c r="Q648" i="66"/>
  <c r="O648" i="66"/>
  <c r="M648" i="66"/>
  <c r="L648" i="66"/>
  <c r="K648" i="66"/>
  <c r="J648" i="66"/>
  <c r="I648" i="66"/>
  <c r="H648" i="66"/>
  <c r="G648" i="66"/>
  <c r="F648" i="66"/>
  <c r="E648" i="66"/>
  <c r="D648" i="66"/>
  <c r="C648" i="66"/>
  <c r="B648" i="66"/>
  <c r="A648" i="66"/>
  <c r="Z647" i="66"/>
  <c r="W647" i="66"/>
  <c r="V647" i="66"/>
  <c r="U647" i="66"/>
  <c r="T647" i="66"/>
  <c r="Q647" i="66"/>
  <c r="O647" i="66"/>
  <c r="M647" i="66"/>
  <c r="L647" i="66"/>
  <c r="K647" i="66"/>
  <c r="J647" i="66"/>
  <c r="I647" i="66"/>
  <c r="H647" i="66"/>
  <c r="G647" i="66"/>
  <c r="F647" i="66"/>
  <c r="E647" i="66"/>
  <c r="D647" i="66"/>
  <c r="C647" i="66"/>
  <c r="B647" i="66"/>
  <c r="A647" i="66"/>
  <c r="Z646" i="66"/>
  <c r="W646" i="66"/>
  <c r="V646" i="66"/>
  <c r="U646" i="66"/>
  <c r="T646" i="66"/>
  <c r="Q646" i="66"/>
  <c r="O646" i="66"/>
  <c r="M646" i="66"/>
  <c r="L646" i="66"/>
  <c r="K646" i="66"/>
  <c r="J646" i="66"/>
  <c r="I646" i="66"/>
  <c r="H646" i="66"/>
  <c r="G646" i="66"/>
  <c r="F646" i="66"/>
  <c r="E646" i="66"/>
  <c r="D646" i="66"/>
  <c r="C646" i="66"/>
  <c r="B646" i="66"/>
  <c r="A646" i="66"/>
  <c r="Z645" i="66"/>
  <c r="Y645" i="66"/>
  <c r="X645" i="66"/>
  <c r="W645" i="66"/>
  <c r="V645" i="66"/>
  <c r="U645" i="66"/>
  <c r="T645" i="66"/>
  <c r="S645" i="66"/>
  <c r="R645" i="66"/>
  <c r="Q645" i="66"/>
  <c r="P645" i="66"/>
  <c r="O645" i="66"/>
  <c r="N645" i="66"/>
  <c r="M645" i="66"/>
  <c r="L645" i="66"/>
  <c r="K645" i="66"/>
  <c r="J645" i="66"/>
  <c r="I645" i="66"/>
  <c r="H645" i="66"/>
  <c r="G645" i="66"/>
  <c r="F645" i="66"/>
  <c r="E645" i="66"/>
  <c r="D645" i="66"/>
  <c r="C645" i="66"/>
  <c r="B645" i="66"/>
  <c r="A645" i="66"/>
  <c r="Z644" i="66"/>
  <c r="Y644" i="66"/>
  <c r="X644" i="66"/>
  <c r="W644" i="66"/>
  <c r="V644" i="66"/>
  <c r="U644" i="66"/>
  <c r="T644" i="66"/>
  <c r="S644" i="66"/>
  <c r="R644" i="66"/>
  <c r="Q644" i="66"/>
  <c r="P644" i="66"/>
  <c r="O644" i="66"/>
  <c r="N644" i="66"/>
  <c r="M644" i="66"/>
  <c r="L644" i="66"/>
  <c r="K644" i="66"/>
  <c r="J644" i="66"/>
  <c r="I644" i="66"/>
  <c r="H644" i="66"/>
  <c r="G644" i="66"/>
  <c r="F644" i="66"/>
  <c r="E644" i="66"/>
  <c r="D644" i="66"/>
  <c r="C644" i="66"/>
  <c r="B644" i="66"/>
  <c r="A644" i="66"/>
  <c r="W643" i="66"/>
  <c r="V643" i="66"/>
  <c r="U643" i="66"/>
  <c r="O643" i="66"/>
  <c r="M643" i="66"/>
  <c r="L643" i="66"/>
  <c r="K643" i="66"/>
  <c r="J643" i="66"/>
  <c r="I643" i="66"/>
  <c r="H643" i="66"/>
  <c r="G643" i="66"/>
  <c r="F643" i="66"/>
  <c r="E643" i="66"/>
  <c r="D643" i="66"/>
  <c r="C643" i="66"/>
  <c r="B643" i="66"/>
  <c r="A643" i="66"/>
  <c r="Z642" i="66"/>
  <c r="Y642" i="66"/>
  <c r="X642" i="66"/>
  <c r="W642" i="66"/>
  <c r="V642" i="66"/>
  <c r="U642" i="66"/>
  <c r="T642" i="66"/>
  <c r="S642" i="66"/>
  <c r="R642" i="66"/>
  <c r="Q642" i="66"/>
  <c r="P642" i="66"/>
  <c r="O642" i="66"/>
  <c r="N642" i="66"/>
  <c r="M642" i="66"/>
  <c r="L642" i="66"/>
  <c r="K642" i="66"/>
  <c r="J642" i="66"/>
  <c r="I642" i="66"/>
  <c r="H642" i="66"/>
  <c r="G642" i="66"/>
  <c r="F642" i="66"/>
  <c r="E642" i="66"/>
  <c r="D642" i="66"/>
  <c r="C642" i="66"/>
  <c r="B642" i="66"/>
  <c r="A642" i="66"/>
  <c r="Z641" i="66"/>
  <c r="W641" i="66"/>
  <c r="V641" i="66"/>
  <c r="U641" i="66"/>
  <c r="T641" i="66"/>
  <c r="Q641" i="66"/>
  <c r="O641" i="66"/>
  <c r="M641" i="66"/>
  <c r="L641" i="66"/>
  <c r="K641" i="66"/>
  <c r="J641" i="66"/>
  <c r="I641" i="66"/>
  <c r="F641" i="66"/>
  <c r="E641" i="66"/>
  <c r="D641" i="66"/>
  <c r="C641" i="66"/>
  <c r="B641" i="66"/>
  <c r="A641" i="66"/>
  <c r="Z640" i="66"/>
  <c r="W640" i="66"/>
  <c r="V640" i="66"/>
  <c r="U640" i="66"/>
  <c r="T640" i="66"/>
  <c r="Q640" i="66"/>
  <c r="O640" i="66"/>
  <c r="M640" i="66"/>
  <c r="L640" i="66"/>
  <c r="K640" i="66"/>
  <c r="J640" i="66"/>
  <c r="I640" i="66"/>
  <c r="G640" i="66"/>
  <c r="F640" i="66"/>
  <c r="E640" i="66"/>
  <c r="D640" i="66"/>
  <c r="C640" i="66"/>
  <c r="B640" i="66"/>
  <c r="A640" i="66"/>
  <c r="Z639" i="66"/>
  <c r="W639" i="66"/>
  <c r="V639" i="66"/>
  <c r="U639" i="66"/>
  <c r="T639" i="66"/>
  <c r="Q639" i="66"/>
  <c r="O639" i="66"/>
  <c r="M639" i="66"/>
  <c r="L639" i="66"/>
  <c r="K639" i="66"/>
  <c r="J639" i="66"/>
  <c r="I639" i="66"/>
  <c r="F639" i="66"/>
  <c r="E639" i="66"/>
  <c r="D639" i="66"/>
  <c r="C639" i="66"/>
  <c r="B639" i="66"/>
  <c r="A639" i="66"/>
  <c r="Z638" i="66"/>
  <c r="W638" i="66"/>
  <c r="V638" i="66"/>
  <c r="U638" i="66"/>
  <c r="T638" i="66"/>
  <c r="Q638" i="66"/>
  <c r="O638" i="66"/>
  <c r="M638" i="66"/>
  <c r="L638" i="66"/>
  <c r="K638" i="66"/>
  <c r="J638" i="66"/>
  <c r="I638" i="66"/>
  <c r="G638" i="66"/>
  <c r="F638" i="66"/>
  <c r="E638" i="66"/>
  <c r="D638" i="66"/>
  <c r="C638" i="66"/>
  <c r="B638" i="66"/>
  <c r="A638" i="66"/>
  <c r="Z637" i="66"/>
  <c r="W637" i="66"/>
  <c r="V637" i="66"/>
  <c r="U637" i="66"/>
  <c r="T637" i="66"/>
  <c r="Q637" i="66"/>
  <c r="O637" i="66"/>
  <c r="M637" i="66"/>
  <c r="L637" i="66"/>
  <c r="K637" i="66"/>
  <c r="J637" i="66"/>
  <c r="I637" i="66"/>
  <c r="F637" i="66"/>
  <c r="E637" i="66"/>
  <c r="D637" i="66"/>
  <c r="C637" i="66"/>
  <c r="B637" i="66"/>
  <c r="A637" i="66"/>
  <c r="Z636" i="66"/>
  <c r="W636" i="66"/>
  <c r="V636" i="66"/>
  <c r="U636" i="66"/>
  <c r="T636" i="66"/>
  <c r="Q636" i="66"/>
  <c r="O636" i="66"/>
  <c r="M636" i="66"/>
  <c r="L636" i="66"/>
  <c r="K636" i="66"/>
  <c r="J636" i="66"/>
  <c r="I636" i="66"/>
  <c r="G636" i="66"/>
  <c r="F636" i="66"/>
  <c r="E636" i="66"/>
  <c r="D636" i="66"/>
  <c r="C636" i="66"/>
  <c r="B636" i="66"/>
  <c r="A636" i="66"/>
  <c r="Z635" i="66"/>
  <c r="Y635" i="66"/>
  <c r="X635" i="66"/>
  <c r="W635" i="66"/>
  <c r="V635" i="66"/>
  <c r="U635" i="66"/>
  <c r="T635" i="66"/>
  <c r="S635" i="66"/>
  <c r="R635" i="66"/>
  <c r="Q635" i="66"/>
  <c r="P635" i="66"/>
  <c r="O635" i="66"/>
  <c r="N635" i="66"/>
  <c r="M635" i="66"/>
  <c r="L635" i="66"/>
  <c r="K635" i="66"/>
  <c r="J635" i="66"/>
  <c r="I635" i="66"/>
  <c r="H635" i="66"/>
  <c r="G635" i="66"/>
  <c r="F635" i="66"/>
  <c r="E635" i="66"/>
  <c r="D635" i="66"/>
  <c r="C635" i="66"/>
  <c r="B635" i="66"/>
  <c r="A635" i="66"/>
  <c r="Z634" i="66"/>
  <c r="Y634" i="66"/>
  <c r="X634" i="66"/>
  <c r="W634" i="66"/>
  <c r="V634" i="66"/>
  <c r="U634" i="66"/>
  <c r="T634" i="66"/>
  <c r="S634" i="66"/>
  <c r="R634" i="66"/>
  <c r="Q634" i="66"/>
  <c r="P634" i="66"/>
  <c r="O634" i="66"/>
  <c r="N634" i="66"/>
  <c r="M634" i="66"/>
  <c r="L634" i="66"/>
  <c r="K634" i="66"/>
  <c r="J634" i="66"/>
  <c r="I634" i="66"/>
  <c r="H634" i="66"/>
  <c r="G634" i="66"/>
  <c r="F634" i="66"/>
  <c r="E634" i="66"/>
  <c r="D634" i="66"/>
  <c r="C634" i="66"/>
  <c r="B634" i="66"/>
  <c r="A634" i="66"/>
  <c r="W633" i="66"/>
  <c r="V633" i="66"/>
  <c r="U633" i="66"/>
  <c r="O633" i="66"/>
  <c r="M633" i="66"/>
  <c r="L633" i="66"/>
  <c r="K633" i="66"/>
  <c r="J633" i="66"/>
  <c r="I633" i="66"/>
  <c r="H633" i="66"/>
  <c r="G633" i="66"/>
  <c r="F633" i="66"/>
  <c r="E633" i="66"/>
  <c r="D633" i="66"/>
  <c r="C633" i="66"/>
  <c r="B633" i="66"/>
  <c r="A633" i="66"/>
  <c r="Z632" i="66"/>
  <c r="Y632" i="66"/>
  <c r="X632" i="66"/>
  <c r="W632" i="66"/>
  <c r="V632" i="66"/>
  <c r="U632" i="66"/>
  <c r="T632" i="66"/>
  <c r="K68" i="39" s="1"/>
  <c r="S632" i="66"/>
  <c r="J68" i="39" s="1"/>
  <c r="R632" i="66"/>
  <c r="I68" i="39" s="1"/>
  <c r="Q632" i="66"/>
  <c r="P632" i="66"/>
  <c r="O632" i="66"/>
  <c r="N632" i="66"/>
  <c r="M632" i="66"/>
  <c r="L632" i="66"/>
  <c r="K632" i="66"/>
  <c r="J632" i="66"/>
  <c r="I632" i="66"/>
  <c r="H632" i="66"/>
  <c r="G632" i="66"/>
  <c r="F632" i="66"/>
  <c r="E632" i="66"/>
  <c r="D632" i="66"/>
  <c r="C632" i="66"/>
  <c r="B632" i="66"/>
  <c r="A632" i="66"/>
  <c r="Z631" i="66"/>
  <c r="W631" i="66"/>
  <c r="V631" i="66"/>
  <c r="U631" i="66"/>
  <c r="T631" i="66"/>
  <c r="K67" i="39" s="1"/>
  <c r="Q631" i="66"/>
  <c r="O631" i="66"/>
  <c r="M631" i="66"/>
  <c r="L631" i="66"/>
  <c r="K631" i="66"/>
  <c r="J631" i="66"/>
  <c r="I631" i="66"/>
  <c r="H631" i="66"/>
  <c r="F631" i="66"/>
  <c r="E631" i="66"/>
  <c r="D631" i="66"/>
  <c r="C631" i="66"/>
  <c r="B631" i="66"/>
  <c r="A631" i="66"/>
  <c r="Z630" i="66"/>
  <c r="W630" i="66"/>
  <c r="V630" i="66"/>
  <c r="U630" i="66"/>
  <c r="T630" i="66"/>
  <c r="K66" i="39" s="1"/>
  <c r="Q630" i="66"/>
  <c r="O630" i="66"/>
  <c r="M630" i="66"/>
  <c r="L630" i="66"/>
  <c r="K630" i="66"/>
  <c r="J630" i="66"/>
  <c r="I630" i="66"/>
  <c r="H630" i="66"/>
  <c r="G630" i="66"/>
  <c r="F630" i="66"/>
  <c r="E630" i="66"/>
  <c r="D630" i="66"/>
  <c r="C630" i="66"/>
  <c r="B630" i="66"/>
  <c r="A630" i="66"/>
  <c r="Z629" i="66"/>
  <c r="W629" i="66"/>
  <c r="V629" i="66"/>
  <c r="U629" i="66"/>
  <c r="T629" i="66"/>
  <c r="K65" i="39" s="1"/>
  <c r="Q629" i="66"/>
  <c r="O629" i="66"/>
  <c r="M629" i="66"/>
  <c r="L629" i="66"/>
  <c r="K629" i="66"/>
  <c r="J629" i="66"/>
  <c r="I629" i="66"/>
  <c r="H629" i="66"/>
  <c r="F629" i="66"/>
  <c r="E629" i="66"/>
  <c r="D629" i="66"/>
  <c r="C629" i="66"/>
  <c r="B629" i="66"/>
  <c r="A629" i="66"/>
  <c r="Z628" i="66"/>
  <c r="W628" i="66"/>
  <c r="V628" i="66"/>
  <c r="U628" i="66"/>
  <c r="T628" i="66"/>
  <c r="K64" i="39" s="1"/>
  <c r="Q628" i="66"/>
  <c r="O628" i="66"/>
  <c r="M628" i="66"/>
  <c r="L628" i="66"/>
  <c r="K628" i="66"/>
  <c r="J628" i="66"/>
  <c r="I628" i="66"/>
  <c r="H628" i="66"/>
  <c r="G628" i="66"/>
  <c r="F628" i="66"/>
  <c r="E628" i="66"/>
  <c r="D628" i="66"/>
  <c r="C628" i="66"/>
  <c r="B628" i="66"/>
  <c r="A628" i="66"/>
  <c r="Z627" i="66"/>
  <c r="W627" i="66"/>
  <c r="V627" i="66"/>
  <c r="U627" i="66"/>
  <c r="T627" i="66"/>
  <c r="K63" i="39" s="1"/>
  <c r="Q627" i="66"/>
  <c r="O627" i="66"/>
  <c r="M627" i="66"/>
  <c r="L627" i="66"/>
  <c r="K627" i="66"/>
  <c r="J627" i="66"/>
  <c r="I627" i="66"/>
  <c r="H627" i="66"/>
  <c r="F627" i="66"/>
  <c r="E627" i="66"/>
  <c r="D627" i="66"/>
  <c r="C627" i="66"/>
  <c r="B627" i="66"/>
  <c r="A627" i="66"/>
  <c r="Z626" i="66"/>
  <c r="W626" i="66"/>
  <c r="V626" i="66"/>
  <c r="U626" i="66"/>
  <c r="T626" i="66"/>
  <c r="K62" i="39" s="1"/>
  <c r="Q626" i="66"/>
  <c r="O626" i="66"/>
  <c r="M626" i="66"/>
  <c r="L626" i="66"/>
  <c r="K626" i="66"/>
  <c r="J626" i="66"/>
  <c r="I626" i="66"/>
  <c r="H626" i="66"/>
  <c r="G626" i="66"/>
  <c r="F626" i="66"/>
  <c r="E626" i="66"/>
  <c r="D626" i="66"/>
  <c r="C626" i="66"/>
  <c r="B626" i="66"/>
  <c r="A626" i="66"/>
  <c r="Z625" i="66"/>
  <c r="Y625" i="66"/>
  <c r="X625" i="66"/>
  <c r="W625" i="66"/>
  <c r="V625" i="66"/>
  <c r="U625" i="66"/>
  <c r="T625" i="66"/>
  <c r="S625" i="66"/>
  <c r="R625" i="66"/>
  <c r="I61" i="39" s="1"/>
  <c r="Q625" i="66"/>
  <c r="P625" i="66"/>
  <c r="O625" i="66"/>
  <c r="N625" i="66"/>
  <c r="M625" i="66"/>
  <c r="L625" i="66"/>
  <c r="K625" i="66"/>
  <c r="J625" i="66"/>
  <c r="I625" i="66"/>
  <c r="H625" i="66"/>
  <c r="G625" i="66"/>
  <c r="F625" i="66"/>
  <c r="E625" i="66"/>
  <c r="D625" i="66"/>
  <c r="C625" i="66"/>
  <c r="B625" i="66"/>
  <c r="A625" i="66"/>
  <c r="Z624" i="66"/>
  <c r="Y624" i="66"/>
  <c r="X624" i="66"/>
  <c r="W624" i="66"/>
  <c r="V624" i="66"/>
  <c r="U624" i="66"/>
  <c r="T624" i="66"/>
  <c r="S624" i="66"/>
  <c r="R624" i="66"/>
  <c r="Q624" i="66"/>
  <c r="P624" i="66"/>
  <c r="O624" i="66"/>
  <c r="N624" i="66"/>
  <c r="M624" i="66"/>
  <c r="L624" i="66"/>
  <c r="K624" i="66"/>
  <c r="J624" i="66"/>
  <c r="I624" i="66"/>
  <c r="H624" i="66"/>
  <c r="G624" i="66"/>
  <c r="F624" i="66"/>
  <c r="E624" i="66"/>
  <c r="D624" i="66"/>
  <c r="C624" i="66"/>
  <c r="B624" i="66"/>
  <c r="A624" i="66"/>
  <c r="W623" i="66"/>
  <c r="V623" i="66"/>
  <c r="U623" i="66"/>
  <c r="O623" i="66"/>
  <c r="M623" i="66"/>
  <c r="L623" i="66"/>
  <c r="K623" i="66"/>
  <c r="J623" i="66"/>
  <c r="I623" i="66"/>
  <c r="H623" i="66"/>
  <c r="G623" i="66"/>
  <c r="F623" i="66"/>
  <c r="E623" i="66"/>
  <c r="D623" i="66"/>
  <c r="C623" i="66"/>
  <c r="B623" i="66"/>
  <c r="A623" i="66"/>
  <c r="Z622" i="66"/>
  <c r="Y622" i="66"/>
  <c r="X622" i="66"/>
  <c r="W622" i="66"/>
  <c r="V622" i="66"/>
  <c r="U622" i="66"/>
  <c r="T622" i="66"/>
  <c r="S622" i="66"/>
  <c r="R622" i="66"/>
  <c r="Q622" i="66"/>
  <c r="P622" i="66"/>
  <c r="O622" i="66"/>
  <c r="N622" i="66"/>
  <c r="M622" i="66"/>
  <c r="L622" i="66"/>
  <c r="K622" i="66"/>
  <c r="J622" i="66"/>
  <c r="I622" i="66"/>
  <c r="H622" i="66"/>
  <c r="G622" i="66"/>
  <c r="F622" i="66"/>
  <c r="E622" i="66"/>
  <c r="D622" i="66"/>
  <c r="C622" i="66"/>
  <c r="B622" i="66"/>
  <c r="A622" i="66"/>
  <c r="Z621" i="66"/>
  <c r="W621" i="66"/>
  <c r="V621" i="66"/>
  <c r="U621" i="66"/>
  <c r="T621" i="66"/>
  <c r="Q621" i="66"/>
  <c r="O621" i="66"/>
  <c r="M621" i="66"/>
  <c r="L621" i="66"/>
  <c r="K621" i="66"/>
  <c r="J621" i="66"/>
  <c r="I621" i="66"/>
  <c r="F621" i="66"/>
  <c r="E621" i="66"/>
  <c r="D621" i="66"/>
  <c r="C621" i="66"/>
  <c r="B621" i="66"/>
  <c r="A621" i="66"/>
  <c r="Z620" i="66"/>
  <c r="W620" i="66"/>
  <c r="V620" i="66"/>
  <c r="U620" i="66"/>
  <c r="T620" i="66"/>
  <c r="Q620" i="66"/>
  <c r="O620" i="66"/>
  <c r="M620" i="66"/>
  <c r="L620" i="66"/>
  <c r="K620" i="66"/>
  <c r="J620" i="66"/>
  <c r="I620" i="66"/>
  <c r="G620" i="66"/>
  <c r="F620" i="66"/>
  <c r="E620" i="66"/>
  <c r="D620" i="66"/>
  <c r="C620" i="66"/>
  <c r="B620" i="66"/>
  <c r="A620" i="66"/>
  <c r="Z619" i="66"/>
  <c r="W619" i="66"/>
  <c r="V619" i="66"/>
  <c r="U619" i="66"/>
  <c r="T619" i="66"/>
  <c r="Q619" i="66"/>
  <c r="O619" i="66"/>
  <c r="M619" i="66"/>
  <c r="L619" i="66"/>
  <c r="K619" i="66"/>
  <c r="J619" i="66"/>
  <c r="I619" i="66"/>
  <c r="F619" i="66"/>
  <c r="E619" i="66"/>
  <c r="D619" i="66"/>
  <c r="C619" i="66"/>
  <c r="B619" i="66"/>
  <c r="A619" i="66"/>
  <c r="Z618" i="66"/>
  <c r="W618" i="66"/>
  <c r="V618" i="66"/>
  <c r="U618" i="66"/>
  <c r="T618" i="66"/>
  <c r="Q618" i="66"/>
  <c r="O618" i="66"/>
  <c r="M618" i="66"/>
  <c r="L618" i="66"/>
  <c r="K618" i="66"/>
  <c r="J618" i="66"/>
  <c r="I618" i="66"/>
  <c r="G618" i="66"/>
  <c r="F618" i="66"/>
  <c r="E618" i="66"/>
  <c r="D618" i="66"/>
  <c r="C618" i="66"/>
  <c r="B618" i="66"/>
  <c r="A618" i="66"/>
  <c r="Z617" i="66"/>
  <c r="W617" i="66"/>
  <c r="V617" i="66"/>
  <c r="U617" i="66"/>
  <c r="T617" i="66"/>
  <c r="Q617" i="66"/>
  <c r="O617" i="66"/>
  <c r="M617" i="66"/>
  <c r="L617" i="66"/>
  <c r="K617" i="66"/>
  <c r="J617" i="66"/>
  <c r="I617" i="66"/>
  <c r="F617" i="66"/>
  <c r="E617" i="66"/>
  <c r="D617" i="66"/>
  <c r="C617" i="66"/>
  <c r="B617" i="66"/>
  <c r="A617" i="66"/>
  <c r="Z616" i="66"/>
  <c r="W616" i="66"/>
  <c r="V616" i="66"/>
  <c r="U616" i="66"/>
  <c r="T616" i="66"/>
  <c r="Q616" i="66"/>
  <c r="O616" i="66"/>
  <c r="M616" i="66"/>
  <c r="L616" i="66"/>
  <c r="K616" i="66"/>
  <c r="J616" i="66"/>
  <c r="I616" i="66"/>
  <c r="G616" i="66"/>
  <c r="F616" i="66"/>
  <c r="E616" i="66"/>
  <c r="D616" i="66"/>
  <c r="C616" i="66"/>
  <c r="B616" i="66"/>
  <c r="A616" i="66"/>
  <c r="Z615" i="66"/>
  <c r="Y615" i="66"/>
  <c r="X615" i="66"/>
  <c r="W615" i="66"/>
  <c r="V615" i="66"/>
  <c r="U615" i="66"/>
  <c r="T615" i="66"/>
  <c r="S615" i="66"/>
  <c r="R615" i="66"/>
  <c r="Q615" i="66"/>
  <c r="P615" i="66"/>
  <c r="O615" i="66"/>
  <c r="N615" i="66"/>
  <c r="M615" i="66"/>
  <c r="L615" i="66"/>
  <c r="K615" i="66"/>
  <c r="J615" i="66"/>
  <c r="I615" i="66"/>
  <c r="H615" i="66"/>
  <c r="G615" i="66"/>
  <c r="F615" i="66"/>
  <c r="E615" i="66"/>
  <c r="D615" i="66"/>
  <c r="C615" i="66"/>
  <c r="B615" i="66"/>
  <c r="A615" i="66"/>
  <c r="W614" i="66"/>
  <c r="V614" i="66"/>
  <c r="U614" i="66"/>
  <c r="O614" i="66"/>
  <c r="M614" i="66"/>
  <c r="L614" i="66"/>
  <c r="K614" i="66"/>
  <c r="J614" i="66"/>
  <c r="I614" i="66"/>
  <c r="H614" i="66"/>
  <c r="G614" i="66"/>
  <c r="F614" i="66"/>
  <c r="E614" i="66"/>
  <c r="D614" i="66"/>
  <c r="C614" i="66"/>
  <c r="B614" i="66"/>
  <c r="A614" i="66"/>
  <c r="Z613" i="66"/>
  <c r="Y613" i="66"/>
  <c r="X613" i="66"/>
  <c r="W613" i="66"/>
  <c r="V613" i="66"/>
  <c r="U613" i="66"/>
  <c r="T613" i="66"/>
  <c r="S613" i="66"/>
  <c r="R613" i="66"/>
  <c r="Q613" i="66"/>
  <c r="P613" i="66"/>
  <c r="O613" i="66"/>
  <c r="N613" i="66"/>
  <c r="M613" i="66"/>
  <c r="L613" i="66"/>
  <c r="K613" i="66"/>
  <c r="J613" i="66"/>
  <c r="I613" i="66"/>
  <c r="H613" i="66"/>
  <c r="G613" i="66"/>
  <c r="F613" i="66"/>
  <c r="E613" i="66"/>
  <c r="D613" i="66"/>
  <c r="C613" i="66"/>
  <c r="B613" i="66"/>
  <c r="A613" i="66"/>
  <c r="Z612" i="66"/>
  <c r="W612" i="66"/>
  <c r="V612" i="66"/>
  <c r="U612" i="66"/>
  <c r="T612" i="66"/>
  <c r="Q612" i="66"/>
  <c r="O612" i="66"/>
  <c r="M612" i="66"/>
  <c r="L612" i="66"/>
  <c r="K612" i="66"/>
  <c r="J612" i="66"/>
  <c r="I612" i="66"/>
  <c r="F612" i="66"/>
  <c r="E612" i="66"/>
  <c r="D612" i="66"/>
  <c r="C612" i="66"/>
  <c r="B612" i="66"/>
  <c r="A612" i="66"/>
  <c r="Z611" i="66"/>
  <c r="W611" i="66"/>
  <c r="V611" i="66"/>
  <c r="U611" i="66"/>
  <c r="T611" i="66"/>
  <c r="Q611" i="66"/>
  <c r="O611" i="66"/>
  <c r="M611" i="66"/>
  <c r="L611" i="66"/>
  <c r="K611" i="66"/>
  <c r="J611" i="66"/>
  <c r="I611" i="66"/>
  <c r="G611" i="66"/>
  <c r="F611" i="66"/>
  <c r="E611" i="66"/>
  <c r="D611" i="66"/>
  <c r="C611" i="66"/>
  <c r="B611" i="66"/>
  <c r="A611" i="66"/>
  <c r="Z610" i="66"/>
  <c r="W610" i="66"/>
  <c r="V610" i="66"/>
  <c r="U610" i="66"/>
  <c r="T610" i="66"/>
  <c r="Q610" i="66"/>
  <c r="O610" i="66"/>
  <c r="M610" i="66"/>
  <c r="L610" i="66"/>
  <c r="K610" i="66"/>
  <c r="J610" i="66"/>
  <c r="I610" i="66"/>
  <c r="F610" i="66"/>
  <c r="E610" i="66"/>
  <c r="D610" i="66"/>
  <c r="C610" i="66"/>
  <c r="B610" i="66"/>
  <c r="A610" i="66"/>
  <c r="Z609" i="66"/>
  <c r="W609" i="66"/>
  <c r="V609" i="66"/>
  <c r="U609" i="66"/>
  <c r="T609" i="66"/>
  <c r="Q609" i="66"/>
  <c r="O609" i="66"/>
  <c r="M609" i="66"/>
  <c r="L609" i="66"/>
  <c r="K609" i="66"/>
  <c r="J609" i="66"/>
  <c r="I609" i="66"/>
  <c r="G609" i="66"/>
  <c r="F609" i="66"/>
  <c r="E609" i="66"/>
  <c r="D609" i="66"/>
  <c r="C609" i="66"/>
  <c r="B609" i="66"/>
  <c r="A609" i="66"/>
  <c r="Z608" i="66"/>
  <c r="W608" i="66"/>
  <c r="V608" i="66"/>
  <c r="U608" i="66"/>
  <c r="T608" i="66"/>
  <c r="Q608" i="66"/>
  <c r="O608" i="66"/>
  <c r="M608" i="66"/>
  <c r="L608" i="66"/>
  <c r="K608" i="66"/>
  <c r="J608" i="66"/>
  <c r="I608" i="66"/>
  <c r="F608" i="66"/>
  <c r="E608" i="66"/>
  <c r="D608" i="66"/>
  <c r="C608" i="66"/>
  <c r="B608" i="66"/>
  <c r="A608" i="66"/>
  <c r="Z607" i="66"/>
  <c r="W607" i="66"/>
  <c r="V607" i="66"/>
  <c r="U607" i="66"/>
  <c r="T607" i="66"/>
  <c r="Q607" i="66"/>
  <c r="O607" i="66"/>
  <c r="M607" i="66"/>
  <c r="L607" i="66"/>
  <c r="K607" i="66"/>
  <c r="J607" i="66"/>
  <c r="I607" i="66"/>
  <c r="G607" i="66"/>
  <c r="F607" i="66"/>
  <c r="E607" i="66"/>
  <c r="D607" i="66"/>
  <c r="C607" i="66"/>
  <c r="B607" i="66"/>
  <c r="A607" i="66"/>
  <c r="Z606" i="66"/>
  <c r="Y606" i="66"/>
  <c r="X606" i="66"/>
  <c r="W606" i="66"/>
  <c r="V606" i="66"/>
  <c r="U606" i="66"/>
  <c r="T606" i="66"/>
  <c r="S606" i="66"/>
  <c r="R606" i="66"/>
  <c r="Q606" i="66"/>
  <c r="P606" i="66"/>
  <c r="O606" i="66"/>
  <c r="N606" i="66"/>
  <c r="M606" i="66"/>
  <c r="L606" i="66"/>
  <c r="K606" i="66"/>
  <c r="J606" i="66"/>
  <c r="I606" i="66"/>
  <c r="H606" i="66"/>
  <c r="G606" i="66"/>
  <c r="F606" i="66"/>
  <c r="E606" i="66"/>
  <c r="D606" i="66"/>
  <c r="C606" i="66"/>
  <c r="B606" i="66"/>
  <c r="A606" i="66"/>
  <c r="Z605" i="66"/>
  <c r="Y605" i="66"/>
  <c r="X605" i="66"/>
  <c r="W605" i="66"/>
  <c r="V605" i="66"/>
  <c r="U605" i="66"/>
  <c r="T605" i="66"/>
  <c r="S605" i="66"/>
  <c r="R605" i="66"/>
  <c r="Q605" i="66"/>
  <c r="P605" i="66"/>
  <c r="O605" i="66"/>
  <c r="N605" i="66"/>
  <c r="M605" i="66"/>
  <c r="L605" i="66"/>
  <c r="K605" i="66"/>
  <c r="J605" i="66"/>
  <c r="I605" i="66"/>
  <c r="H605" i="66"/>
  <c r="G605" i="66"/>
  <c r="F605" i="66"/>
  <c r="E605" i="66"/>
  <c r="D605" i="66"/>
  <c r="C605" i="66"/>
  <c r="B605" i="66"/>
  <c r="A605" i="66"/>
  <c r="W604" i="66"/>
  <c r="V604" i="66"/>
  <c r="U604" i="66"/>
  <c r="O604" i="66"/>
  <c r="M604" i="66"/>
  <c r="L604" i="66"/>
  <c r="K604" i="66"/>
  <c r="J604" i="66"/>
  <c r="I604" i="66"/>
  <c r="H604" i="66"/>
  <c r="G604" i="66"/>
  <c r="F604" i="66"/>
  <c r="E604" i="66"/>
  <c r="D604" i="66"/>
  <c r="C604" i="66"/>
  <c r="B604" i="66"/>
  <c r="A604" i="66"/>
  <c r="Z603" i="66"/>
  <c r="Y603" i="66"/>
  <c r="X603" i="66"/>
  <c r="W603" i="66"/>
  <c r="V603" i="66"/>
  <c r="U603" i="66"/>
  <c r="T603" i="66"/>
  <c r="S603" i="66"/>
  <c r="R603" i="66"/>
  <c r="Q603" i="66"/>
  <c r="P603" i="66"/>
  <c r="O603" i="66"/>
  <c r="N603" i="66"/>
  <c r="M603" i="66"/>
  <c r="L603" i="66"/>
  <c r="K603" i="66"/>
  <c r="J603" i="66"/>
  <c r="I603" i="66"/>
  <c r="H603" i="66"/>
  <c r="G603" i="66"/>
  <c r="F603" i="66"/>
  <c r="E603" i="66"/>
  <c r="D603" i="66"/>
  <c r="C603" i="66"/>
  <c r="B603" i="66"/>
  <c r="A603" i="66"/>
  <c r="Z602" i="66"/>
  <c r="W602" i="66"/>
  <c r="V602" i="66"/>
  <c r="U602" i="66"/>
  <c r="T602" i="66"/>
  <c r="Q602" i="66"/>
  <c r="O602" i="66"/>
  <c r="M602" i="66"/>
  <c r="L602" i="66"/>
  <c r="K602" i="66"/>
  <c r="J602" i="66"/>
  <c r="I602" i="66"/>
  <c r="H602" i="66"/>
  <c r="F602" i="66"/>
  <c r="E602" i="66"/>
  <c r="D602" i="66"/>
  <c r="C602" i="66"/>
  <c r="B602" i="66"/>
  <c r="A602" i="66"/>
  <c r="Z601" i="66"/>
  <c r="W601" i="66"/>
  <c r="V601" i="66"/>
  <c r="U601" i="66"/>
  <c r="T601" i="66"/>
  <c r="Q601" i="66"/>
  <c r="O601" i="66"/>
  <c r="M601" i="66"/>
  <c r="L601" i="66"/>
  <c r="K601" i="66"/>
  <c r="J601" i="66"/>
  <c r="I601" i="66"/>
  <c r="H601" i="66"/>
  <c r="G601" i="66"/>
  <c r="F601" i="66"/>
  <c r="E601" i="66"/>
  <c r="D601" i="66"/>
  <c r="C601" i="66"/>
  <c r="B601" i="66"/>
  <c r="A601" i="66"/>
  <c r="Z600" i="66"/>
  <c r="W600" i="66"/>
  <c r="V600" i="66"/>
  <c r="U600" i="66"/>
  <c r="T600" i="66"/>
  <c r="Q600" i="66"/>
  <c r="O600" i="66"/>
  <c r="M600" i="66"/>
  <c r="L600" i="66"/>
  <c r="K600" i="66"/>
  <c r="J600" i="66"/>
  <c r="I600" i="66"/>
  <c r="H600" i="66"/>
  <c r="F600" i="66"/>
  <c r="E600" i="66"/>
  <c r="D600" i="66"/>
  <c r="C600" i="66"/>
  <c r="B600" i="66"/>
  <c r="A600" i="66"/>
  <c r="Z599" i="66"/>
  <c r="W599" i="66"/>
  <c r="V599" i="66"/>
  <c r="U599" i="66"/>
  <c r="T599" i="66"/>
  <c r="Q599" i="66"/>
  <c r="O599" i="66"/>
  <c r="M599" i="66"/>
  <c r="L599" i="66"/>
  <c r="K599" i="66"/>
  <c r="J599" i="66"/>
  <c r="I599" i="66"/>
  <c r="H599" i="66"/>
  <c r="G599" i="66"/>
  <c r="F599" i="66"/>
  <c r="E599" i="66"/>
  <c r="D599" i="66"/>
  <c r="C599" i="66"/>
  <c r="A599" i="66"/>
  <c r="Z598" i="66"/>
  <c r="W598" i="66"/>
  <c r="V598" i="66"/>
  <c r="U598" i="66"/>
  <c r="T598" i="66"/>
  <c r="Q598" i="66"/>
  <c r="O598" i="66"/>
  <c r="M598" i="66"/>
  <c r="L598" i="66"/>
  <c r="K598" i="66"/>
  <c r="J598" i="66"/>
  <c r="I598" i="66"/>
  <c r="H598" i="66"/>
  <c r="G598" i="66"/>
  <c r="F598" i="66"/>
  <c r="E598" i="66"/>
  <c r="D598" i="66"/>
  <c r="C598" i="66"/>
  <c r="B598" i="66"/>
  <c r="A598" i="66"/>
  <c r="Z597" i="66"/>
  <c r="W597" i="66"/>
  <c r="V597" i="66"/>
  <c r="U597" i="66"/>
  <c r="T597" i="66"/>
  <c r="Q597" i="66"/>
  <c r="O597" i="66"/>
  <c r="M597" i="66"/>
  <c r="L597" i="66"/>
  <c r="K597" i="66"/>
  <c r="J597" i="66"/>
  <c r="I597" i="66"/>
  <c r="H597" i="66"/>
  <c r="G597" i="66"/>
  <c r="F597" i="66"/>
  <c r="E597" i="66"/>
  <c r="D597" i="66"/>
  <c r="C597" i="66"/>
  <c r="B597" i="66"/>
  <c r="A597" i="66"/>
  <c r="Z596" i="66"/>
  <c r="Y596" i="66"/>
  <c r="X596" i="66"/>
  <c r="W596" i="66"/>
  <c r="V596" i="66"/>
  <c r="U596" i="66"/>
  <c r="T596" i="66"/>
  <c r="S596" i="66"/>
  <c r="R596" i="66"/>
  <c r="Q596" i="66"/>
  <c r="P596" i="66"/>
  <c r="O596" i="66"/>
  <c r="N596" i="66"/>
  <c r="M596" i="66"/>
  <c r="L596" i="66"/>
  <c r="K596" i="66"/>
  <c r="J596" i="66"/>
  <c r="I596" i="66"/>
  <c r="H596" i="66"/>
  <c r="G596" i="66"/>
  <c r="F596" i="66"/>
  <c r="E596" i="66"/>
  <c r="D596" i="66"/>
  <c r="C596" i="66"/>
  <c r="B596" i="66"/>
  <c r="A596" i="66"/>
  <c r="Z595" i="66"/>
  <c r="Y595" i="66"/>
  <c r="X595" i="66"/>
  <c r="W595" i="66"/>
  <c r="V595" i="66"/>
  <c r="U595" i="66"/>
  <c r="T595" i="66"/>
  <c r="S595" i="66"/>
  <c r="R595" i="66"/>
  <c r="Q595" i="66"/>
  <c r="P595" i="66"/>
  <c r="O595" i="66"/>
  <c r="N595" i="66"/>
  <c r="M595" i="66"/>
  <c r="L595" i="66"/>
  <c r="K595" i="66"/>
  <c r="J595" i="66"/>
  <c r="I595" i="66"/>
  <c r="H595" i="66"/>
  <c r="G595" i="66"/>
  <c r="F595" i="66"/>
  <c r="E595" i="66"/>
  <c r="D595" i="66"/>
  <c r="C595" i="66"/>
  <c r="B595" i="66"/>
  <c r="A595" i="66"/>
  <c r="W594" i="66"/>
  <c r="V594" i="66"/>
  <c r="U594" i="66"/>
  <c r="O594" i="66"/>
  <c r="M594" i="66"/>
  <c r="L594" i="66"/>
  <c r="K594" i="66"/>
  <c r="J594" i="66"/>
  <c r="I594" i="66"/>
  <c r="H594" i="66"/>
  <c r="G594" i="66"/>
  <c r="F594" i="66"/>
  <c r="E594" i="66"/>
  <c r="D594" i="66"/>
  <c r="C594" i="66"/>
  <c r="B594" i="66"/>
  <c r="A594" i="66"/>
  <c r="Z593" i="66"/>
  <c r="Y593" i="66"/>
  <c r="X593" i="66"/>
  <c r="W593" i="66"/>
  <c r="V593" i="66"/>
  <c r="U593" i="66"/>
  <c r="T593" i="66"/>
  <c r="S593" i="66"/>
  <c r="R593" i="66"/>
  <c r="Q593" i="66"/>
  <c r="P593" i="66"/>
  <c r="O593" i="66"/>
  <c r="N593" i="66"/>
  <c r="M593" i="66"/>
  <c r="L593" i="66"/>
  <c r="K593" i="66"/>
  <c r="J593" i="66"/>
  <c r="I593" i="66"/>
  <c r="H593" i="66"/>
  <c r="G593" i="66"/>
  <c r="F593" i="66"/>
  <c r="E593" i="66"/>
  <c r="D593" i="66"/>
  <c r="C593" i="66"/>
  <c r="B593" i="66"/>
  <c r="A593" i="66"/>
  <c r="Z592" i="66"/>
  <c r="W592" i="66"/>
  <c r="V592" i="66"/>
  <c r="U592" i="66"/>
  <c r="T592" i="66"/>
  <c r="Q592" i="66"/>
  <c r="O592" i="66"/>
  <c r="M592" i="66"/>
  <c r="L592" i="66"/>
  <c r="K592" i="66"/>
  <c r="J592" i="66"/>
  <c r="I592" i="66"/>
  <c r="H592" i="66"/>
  <c r="F592" i="66"/>
  <c r="E592" i="66"/>
  <c r="D592" i="66"/>
  <c r="C592" i="66"/>
  <c r="B592" i="66"/>
  <c r="Z591" i="66"/>
  <c r="W591" i="66"/>
  <c r="V591" i="66"/>
  <c r="U591" i="66"/>
  <c r="T591" i="66"/>
  <c r="Q591" i="66"/>
  <c r="O591" i="66"/>
  <c r="M591" i="66"/>
  <c r="L591" i="66"/>
  <c r="K591" i="66"/>
  <c r="J591" i="66"/>
  <c r="I591" i="66"/>
  <c r="H591" i="66"/>
  <c r="G591" i="66"/>
  <c r="F591" i="66"/>
  <c r="E591" i="66"/>
  <c r="D591" i="66"/>
  <c r="C591" i="66"/>
  <c r="B591" i="66"/>
  <c r="A591" i="66"/>
  <c r="Z590" i="66"/>
  <c r="W590" i="66"/>
  <c r="V590" i="66"/>
  <c r="U590" i="66"/>
  <c r="T590" i="66"/>
  <c r="Q590" i="66"/>
  <c r="O590" i="66"/>
  <c r="M590" i="66"/>
  <c r="L590" i="66"/>
  <c r="K590" i="66"/>
  <c r="J590" i="66"/>
  <c r="I590" i="66"/>
  <c r="H590" i="66"/>
  <c r="F590" i="66"/>
  <c r="E590" i="66"/>
  <c r="D590" i="66"/>
  <c r="C590" i="66"/>
  <c r="B590" i="66"/>
  <c r="A590" i="66"/>
  <c r="Z589" i="66"/>
  <c r="W589" i="66"/>
  <c r="V589" i="66"/>
  <c r="U589" i="66"/>
  <c r="T589" i="66"/>
  <c r="Q589" i="66"/>
  <c r="O589" i="66"/>
  <c r="M589" i="66"/>
  <c r="L589" i="66"/>
  <c r="K589" i="66"/>
  <c r="J589" i="66"/>
  <c r="I589" i="66"/>
  <c r="H589" i="66"/>
  <c r="G589" i="66"/>
  <c r="F589" i="66"/>
  <c r="E589" i="66"/>
  <c r="D589" i="66"/>
  <c r="C589" i="66"/>
  <c r="B589" i="66"/>
  <c r="A589" i="66"/>
  <c r="Z588" i="66"/>
  <c r="W588" i="66"/>
  <c r="V588" i="66"/>
  <c r="U588" i="66"/>
  <c r="T588" i="66"/>
  <c r="Q588" i="66"/>
  <c r="O588" i="66"/>
  <c r="M588" i="66"/>
  <c r="L588" i="66"/>
  <c r="K588" i="66"/>
  <c r="J588" i="66"/>
  <c r="I588" i="66"/>
  <c r="H588" i="66"/>
  <c r="G588" i="66"/>
  <c r="F588" i="66"/>
  <c r="E588" i="66"/>
  <c r="D588" i="66"/>
  <c r="C588" i="66"/>
  <c r="B588" i="66"/>
  <c r="A588" i="66"/>
  <c r="Z587" i="66"/>
  <c r="W587" i="66"/>
  <c r="V587" i="66"/>
  <c r="U587" i="66"/>
  <c r="T587" i="66"/>
  <c r="Q587" i="66"/>
  <c r="O587" i="66"/>
  <c r="M587" i="66"/>
  <c r="L587" i="66"/>
  <c r="K587" i="66"/>
  <c r="J587" i="66"/>
  <c r="I587" i="66"/>
  <c r="H587" i="66"/>
  <c r="G587" i="66"/>
  <c r="F587" i="66"/>
  <c r="E587" i="66"/>
  <c r="D587" i="66"/>
  <c r="C587" i="66"/>
  <c r="B587" i="66"/>
  <c r="A587" i="66"/>
  <c r="Z586" i="66"/>
  <c r="Y586" i="66"/>
  <c r="X586" i="66"/>
  <c r="W586" i="66"/>
  <c r="V586" i="66"/>
  <c r="U586" i="66"/>
  <c r="T586" i="66"/>
  <c r="S586" i="66"/>
  <c r="R586" i="66"/>
  <c r="Q586" i="66"/>
  <c r="P586" i="66"/>
  <c r="O586" i="66"/>
  <c r="N586" i="66"/>
  <c r="M586" i="66"/>
  <c r="L586" i="66"/>
  <c r="K586" i="66"/>
  <c r="J586" i="66"/>
  <c r="I586" i="66"/>
  <c r="H586" i="66"/>
  <c r="G586" i="66"/>
  <c r="F586" i="66"/>
  <c r="E586" i="66"/>
  <c r="D586" i="66"/>
  <c r="C586" i="66"/>
  <c r="B586" i="66"/>
  <c r="A586" i="66"/>
  <c r="Z585" i="66"/>
  <c r="Y585" i="66"/>
  <c r="X585" i="66"/>
  <c r="W585" i="66"/>
  <c r="V585" i="66"/>
  <c r="U585" i="66"/>
  <c r="T585" i="66"/>
  <c r="S585" i="66"/>
  <c r="R585" i="66"/>
  <c r="Q585" i="66"/>
  <c r="P585" i="66"/>
  <c r="O585" i="66"/>
  <c r="N585" i="66"/>
  <c r="M585" i="66"/>
  <c r="L585" i="66"/>
  <c r="K585" i="66"/>
  <c r="J585" i="66"/>
  <c r="I585" i="66"/>
  <c r="H585" i="66"/>
  <c r="G585" i="66"/>
  <c r="F585" i="66"/>
  <c r="E585" i="66"/>
  <c r="D585" i="66"/>
  <c r="C585" i="66"/>
  <c r="B585" i="66"/>
  <c r="A585" i="66"/>
  <c r="W584" i="66"/>
  <c r="V584" i="66"/>
  <c r="U584" i="66"/>
  <c r="O584" i="66"/>
  <c r="M584" i="66"/>
  <c r="L584" i="66"/>
  <c r="K584" i="66"/>
  <c r="J584" i="66"/>
  <c r="I584" i="66"/>
  <c r="H584" i="66"/>
  <c r="G584" i="66"/>
  <c r="F584" i="66"/>
  <c r="E584" i="66"/>
  <c r="D584" i="66"/>
  <c r="C584" i="66"/>
  <c r="B584" i="66"/>
  <c r="A584" i="66"/>
  <c r="Z583" i="66"/>
  <c r="Y583" i="66"/>
  <c r="X583" i="66"/>
  <c r="W583" i="66"/>
  <c r="V583" i="66"/>
  <c r="U583" i="66"/>
  <c r="T583" i="66"/>
  <c r="S583" i="66"/>
  <c r="R583" i="66"/>
  <c r="Q583" i="66"/>
  <c r="P583" i="66"/>
  <c r="O583" i="66"/>
  <c r="N583" i="66"/>
  <c r="M583" i="66"/>
  <c r="L583" i="66"/>
  <c r="K583" i="66"/>
  <c r="J583" i="66"/>
  <c r="I583" i="66"/>
  <c r="H583" i="66"/>
  <c r="G583" i="66"/>
  <c r="F583" i="66"/>
  <c r="E583" i="66"/>
  <c r="D583" i="66"/>
  <c r="C583" i="66"/>
  <c r="B583" i="66"/>
  <c r="A583" i="66"/>
  <c r="Z582" i="66"/>
  <c r="W582" i="66"/>
  <c r="V582" i="66"/>
  <c r="U582" i="66"/>
  <c r="T582" i="66"/>
  <c r="Q582" i="66"/>
  <c r="O582" i="66"/>
  <c r="M582" i="66"/>
  <c r="L582" i="66"/>
  <c r="K582" i="66"/>
  <c r="J582" i="66"/>
  <c r="I582" i="66"/>
  <c r="F582" i="66"/>
  <c r="E582" i="66"/>
  <c r="D582" i="66"/>
  <c r="C582" i="66"/>
  <c r="B582" i="66"/>
  <c r="A582" i="66"/>
  <c r="Z581" i="66"/>
  <c r="W581" i="66"/>
  <c r="V581" i="66"/>
  <c r="U581" i="66"/>
  <c r="T581" i="66"/>
  <c r="Q581" i="66"/>
  <c r="O581" i="66"/>
  <c r="M581" i="66"/>
  <c r="L581" i="66"/>
  <c r="K581" i="66"/>
  <c r="J581" i="66"/>
  <c r="I581" i="66"/>
  <c r="G581" i="66"/>
  <c r="F581" i="66"/>
  <c r="E581" i="66"/>
  <c r="D581" i="66"/>
  <c r="C581" i="66"/>
  <c r="B581" i="66"/>
  <c r="A581" i="66"/>
  <c r="Z580" i="66"/>
  <c r="W580" i="66"/>
  <c r="V580" i="66"/>
  <c r="U580" i="66"/>
  <c r="T580" i="66"/>
  <c r="Q580" i="66"/>
  <c r="O580" i="66"/>
  <c r="M580" i="66"/>
  <c r="L580" i="66"/>
  <c r="K580" i="66"/>
  <c r="J580" i="66"/>
  <c r="I580" i="66"/>
  <c r="F580" i="66"/>
  <c r="E580" i="66"/>
  <c r="D580" i="66"/>
  <c r="C580" i="66"/>
  <c r="B580" i="66"/>
  <c r="A580" i="66"/>
  <c r="Z579" i="66"/>
  <c r="W579" i="66"/>
  <c r="V579" i="66"/>
  <c r="U579" i="66"/>
  <c r="T579" i="66"/>
  <c r="Q579" i="66"/>
  <c r="O579" i="66"/>
  <c r="M579" i="66"/>
  <c r="L579" i="66"/>
  <c r="K579" i="66"/>
  <c r="J579" i="66"/>
  <c r="I579" i="66"/>
  <c r="G579" i="66"/>
  <c r="F579" i="66"/>
  <c r="E579" i="66"/>
  <c r="D579" i="66"/>
  <c r="C579" i="66"/>
  <c r="B579" i="66"/>
  <c r="A579" i="66"/>
  <c r="Z578" i="66"/>
  <c r="W578" i="66"/>
  <c r="V578" i="66"/>
  <c r="U578" i="66"/>
  <c r="T578" i="66"/>
  <c r="Q578" i="66"/>
  <c r="O578" i="66"/>
  <c r="M578" i="66"/>
  <c r="L578" i="66"/>
  <c r="K578" i="66"/>
  <c r="J578" i="66"/>
  <c r="I578" i="66"/>
  <c r="F578" i="66"/>
  <c r="E578" i="66"/>
  <c r="D578" i="66"/>
  <c r="C578" i="66"/>
  <c r="B578" i="66"/>
  <c r="A578" i="66"/>
  <c r="Z577" i="66"/>
  <c r="W577" i="66"/>
  <c r="V577" i="66"/>
  <c r="U577" i="66"/>
  <c r="T577" i="66"/>
  <c r="Q577" i="66"/>
  <c r="O577" i="66"/>
  <c r="M577" i="66"/>
  <c r="L577" i="66"/>
  <c r="K577" i="66"/>
  <c r="J577" i="66"/>
  <c r="I577" i="66"/>
  <c r="G577" i="66"/>
  <c r="F577" i="66"/>
  <c r="E577" i="66"/>
  <c r="D577" i="66"/>
  <c r="C577" i="66"/>
  <c r="B577" i="66"/>
  <c r="A577" i="66"/>
  <c r="Z576" i="66"/>
  <c r="Y576" i="66"/>
  <c r="X576" i="66"/>
  <c r="W576" i="66"/>
  <c r="V576" i="66"/>
  <c r="U576" i="66"/>
  <c r="T576" i="66"/>
  <c r="S576" i="66"/>
  <c r="R576" i="66"/>
  <c r="Q576" i="66"/>
  <c r="P576" i="66"/>
  <c r="O576" i="66"/>
  <c r="N576" i="66"/>
  <c r="M576" i="66"/>
  <c r="L576" i="66"/>
  <c r="K576" i="66"/>
  <c r="J576" i="66"/>
  <c r="I576" i="66"/>
  <c r="H576" i="66"/>
  <c r="G576" i="66"/>
  <c r="F576" i="66"/>
  <c r="E576" i="66"/>
  <c r="D576" i="66"/>
  <c r="C576" i="66"/>
  <c r="B576" i="66"/>
  <c r="A576" i="66"/>
  <c r="Z575" i="66"/>
  <c r="Y575" i="66"/>
  <c r="X575" i="66"/>
  <c r="W575" i="66"/>
  <c r="V575" i="66"/>
  <c r="U575" i="66"/>
  <c r="T575" i="66"/>
  <c r="S575" i="66"/>
  <c r="R575" i="66"/>
  <c r="Q575" i="66"/>
  <c r="P575" i="66"/>
  <c r="O575" i="66"/>
  <c r="N575" i="66"/>
  <c r="M575" i="66"/>
  <c r="L575" i="66"/>
  <c r="K575" i="66"/>
  <c r="J575" i="66"/>
  <c r="I575" i="66"/>
  <c r="H575" i="66"/>
  <c r="G575" i="66"/>
  <c r="F575" i="66"/>
  <c r="E575" i="66"/>
  <c r="D575" i="66"/>
  <c r="C575" i="66"/>
  <c r="B575" i="66"/>
  <c r="A575" i="66"/>
  <c r="W574" i="66"/>
  <c r="V574" i="66"/>
  <c r="U574" i="66"/>
  <c r="O574" i="66"/>
  <c r="M574" i="66"/>
  <c r="L574" i="66"/>
  <c r="K574" i="66"/>
  <c r="J574" i="66"/>
  <c r="I574" i="66"/>
  <c r="H574" i="66"/>
  <c r="G574" i="66"/>
  <c r="F574" i="66"/>
  <c r="E574" i="66"/>
  <c r="D574" i="66"/>
  <c r="C574" i="66"/>
  <c r="B574" i="66"/>
  <c r="A574" i="66"/>
  <c r="Z573" i="66"/>
  <c r="Y573" i="66"/>
  <c r="X573" i="66"/>
  <c r="W573" i="66"/>
  <c r="V573" i="66"/>
  <c r="U573" i="66"/>
  <c r="T573" i="66"/>
  <c r="S573" i="66"/>
  <c r="R573" i="66"/>
  <c r="Q573" i="66"/>
  <c r="P573" i="66"/>
  <c r="O573" i="66"/>
  <c r="N573" i="66"/>
  <c r="M573" i="66"/>
  <c r="L573" i="66"/>
  <c r="K573" i="66"/>
  <c r="J573" i="66"/>
  <c r="I573" i="66"/>
  <c r="H573" i="66"/>
  <c r="G573" i="66"/>
  <c r="F573" i="66"/>
  <c r="E573" i="66"/>
  <c r="D573" i="66"/>
  <c r="C573" i="66"/>
  <c r="B573" i="66"/>
  <c r="A573" i="66"/>
  <c r="Z572" i="66"/>
  <c r="W572" i="66"/>
  <c r="V572" i="66"/>
  <c r="U572" i="66"/>
  <c r="T572" i="66"/>
  <c r="Q572" i="66"/>
  <c r="O572" i="66"/>
  <c r="M572" i="66"/>
  <c r="L572" i="66"/>
  <c r="K572" i="66"/>
  <c r="J572" i="66"/>
  <c r="I572" i="66"/>
  <c r="H572" i="66"/>
  <c r="F572" i="66"/>
  <c r="E572" i="66"/>
  <c r="D572" i="66"/>
  <c r="C572" i="66"/>
  <c r="B572" i="66"/>
  <c r="A572" i="66"/>
  <c r="Z571" i="66"/>
  <c r="W571" i="66"/>
  <c r="V571" i="66"/>
  <c r="U571" i="66"/>
  <c r="T571" i="66"/>
  <c r="Q571" i="66"/>
  <c r="O571" i="66"/>
  <c r="M571" i="66"/>
  <c r="L571" i="66"/>
  <c r="K571" i="66"/>
  <c r="J571" i="66"/>
  <c r="I571" i="66"/>
  <c r="H571" i="66"/>
  <c r="G571" i="66"/>
  <c r="F571" i="66"/>
  <c r="E571" i="66"/>
  <c r="D571" i="66"/>
  <c r="C571" i="66"/>
  <c r="B571" i="66"/>
  <c r="A571" i="66"/>
  <c r="Z570" i="66"/>
  <c r="W570" i="66"/>
  <c r="V570" i="66"/>
  <c r="U570" i="66"/>
  <c r="T570" i="66"/>
  <c r="Q570" i="66"/>
  <c r="O570" i="66"/>
  <c r="M570" i="66"/>
  <c r="L570" i="66"/>
  <c r="K570" i="66"/>
  <c r="J570" i="66"/>
  <c r="I570" i="66"/>
  <c r="H570" i="66"/>
  <c r="F570" i="66"/>
  <c r="E570" i="66"/>
  <c r="D570" i="66"/>
  <c r="C570" i="66"/>
  <c r="B570" i="66"/>
  <c r="A570" i="66"/>
  <c r="Z569" i="66"/>
  <c r="W569" i="66"/>
  <c r="V569" i="66"/>
  <c r="U569" i="66"/>
  <c r="T569" i="66"/>
  <c r="Q569" i="66"/>
  <c r="O569" i="66"/>
  <c r="M569" i="66"/>
  <c r="L569" i="66"/>
  <c r="K569" i="66"/>
  <c r="J569" i="66"/>
  <c r="I569" i="66"/>
  <c r="H569" i="66"/>
  <c r="G569" i="66"/>
  <c r="F569" i="66"/>
  <c r="E569" i="66"/>
  <c r="D569" i="66"/>
  <c r="C569" i="66"/>
  <c r="B569" i="66"/>
  <c r="A569" i="66"/>
  <c r="Z568" i="66"/>
  <c r="W568" i="66"/>
  <c r="V568" i="66"/>
  <c r="U568" i="66"/>
  <c r="T568" i="66"/>
  <c r="Q568" i="66"/>
  <c r="O568" i="66"/>
  <c r="M568" i="66"/>
  <c r="L568" i="66"/>
  <c r="K568" i="66"/>
  <c r="J568" i="66"/>
  <c r="I568" i="66"/>
  <c r="H568" i="66"/>
  <c r="F568" i="66"/>
  <c r="E568" i="66"/>
  <c r="D568" i="66"/>
  <c r="C568" i="66"/>
  <c r="B568" i="66"/>
  <c r="A568" i="66"/>
  <c r="Z567" i="66"/>
  <c r="W567" i="66"/>
  <c r="V567" i="66"/>
  <c r="U567" i="66"/>
  <c r="T567" i="66"/>
  <c r="Q567" i="66"/>
  <c r="O567" i="66"/>
  <c r="M567" i="66"/>
  <c r="L567" i="66"/>
  <c r="K567" i="66"/>
  <c r="J567" i="66"/>
  <c r="I567" i="66"/>
  <c r="H567" i="66"/>
  <c r="G567" i="66"/>
  <c r="F567" i="66"/>
  <c r="E567" i="66"/>
  <c r="D567" i="66"/>
  <c r="C567" i="66"/>
  <c r="B567" i="66"/>
  <c r="A567" i="66"/>
  <c r="Z566" i="66"/>
  <c r="Y566" i="66"/>
  <c r="X566" i="66"/>
  <c r="W566" i="66"/>
  <c r="V566" i="66"/>
  <c r="U566" i="66"/>
  <c r="T566" i="66"/>
  <c r="S566" i="66"/>
  <c r="R566" i="66"/>
  <c r="Q566" i="66"/>
  <c r="P566" i="66"/>
  <c r="O566" i="66"/>
  <c r="N566" i="66"/>
  <c r="M566" i="66"/>
  <c r="L566" i="66"/>
  <c r="K566" i="66"/>
  <c r="J566" i="66"/>
  <c r="I566" i="66"/>
  <c r="H566" i="66"/>
  <c r="G566" i="66"/>
  <c r="F566" i="66"/>
  <c r="E566" i="66"/>
  <c r="D566" i="66"/>
  <c r="C566" i="66"/>
  <c r="B566" i="66"/>
  <c r="A566" i="66"/>
  <c r="Z565" i="66"/>
  <c r="Y565" i="66"/>
  <c r="X565" i="66"/>
  <c r="W565" i="66"/>
  <c r="V565" i="66"/>
  <c r="U565" i="66"/>
  <c r="T565" i="66"/>
  <c r="S565" i="66"/>
  <c r="R565" i="66"/>
  <c r="Q565" i="66"/>
  <c r="P565" i="66"/>
  <c r="O565" i="66"/>
  <c r="N565" i="66"/>
  <c r="M565" i="66"/>
  <c r="L565" i="66"/>
  <c r="K565" i="66"/>
  <c r="J565" i="66"/>
  <c r="I565" i="66"/>
  <c r="H565" i="66"/>
  <c r="G565" i="66"/>
  <c r="F565" i="66"/>
  <c r="E565" i="66"/>
  <c r="D565" i="66"/>
  <c r="C565" i="66"/>
  <c r="B565" i="66"/>
  <c r="A565" i="66"/>
  <c r="W564" i="66"/>
  <c r="V564" i="66"/>
  <c r="U564" i="66"/>
  <c r="O564" i="66"/>
  <c r="M564" i="66"/>
  <c r="L564" i="66"/>
  <c r="K564" i="66"/>
  <c r="J564" i="66"/>
  <c r="I564" i="66"/>
  <c r="H564" i="66"/>
  <c r="G564" i="66"/>
  <c r="F564" i="66"/>
  <c r="E564" i="66"/>
  <c r="D564" i="66"/>
  <c r="C564" i="66"/>
  <c r="B564" i="66"/>
  <c r="A564" i="66"/>
  <c r="Z563" i="66"/>
  <c r="Y563" i="66"/>
  <c r="X563" i="66"/>
  <c r="W563" i="66"/>
  <c r="V563" i="66"/>
  <c r="U563" i="66"/>
  <c r="T563" i="66"/>
  <c r="S563" i="66"/>
  <c r="R563" i="66"/>
  <c r="Q563" i="66"/>
  <c r="P563" i="66"/>
  <c r="O563" i="66"/>
  <c r="N563" i="66"/>
  <c r="M563" i="66"/>
  <c r="L563" i="66"/>
  <c r="K563" i="66"/>
  <c r="J563" i="66"/>
  <c r="I563" i="66"/>
  <c r="H563" i="66"/>
  <c r="G563" i="66"/>
  <c r="F563" i="66"/>
  <c r="E563" i="66"/>
  <c r="D563" i="66"/>
  <c r="C563" i="66"/>
  <c r="B563" i="66"/>
  <c r="A563" i="66"/>
  <c r="Z562" i="66"/>
  <c r="W562" i="66"/>
  <c r="V562" i="66"/>
  <c r="U562" i="66"/>
  <c r="T562" i="66"/>
  <c r="Q562" i="66"/>
  <c r="O562" i="66"/>
  <c r="M562" i="66"/>
  <c r="L562" i="66"/>
  <c r="K562" i="66"/>
  <c r="J562" i="66"/>
  <c r="I562" i="66"/>
  <c r="F562" i="66"/>
  <c r="E562" i="66"/>
  <c r="D562" i="66"/>
  <c r="C562" i="66"/>
  <c r="B562" i="66"/>
  <c r="A562" i="66"/>
  <c r="Z561" i="66"/>
  <c r="W561" i="66"/>
  <c r="V561" i="66"/>
  <c r="U561" i="66"/>
  <c r="T561" i="66"/>
  <c r="Q561" i="66"/>
  <c r="O561" i="66"/>
  <c r="M561" i="66"/>
  <c r="L561" i="66"/>
  <c r="K561" i="66"/>
  <c r="J561" i="66"/>
  <c r="I561" i="66"/>
  <c r="G561" i="66"/>
  <c r="F561" i="66"/>
  <c r="E561" i="66"/>
  <c r="D561" i="66"/>
  <c r="C561" i="66"/>
  <c r="B561" i="66"/>
  <c r="A561" i="66"/>
  <c r="Z560" i="66"/>
  <c r="W560" i="66"/>
  <c r="V560" i="66"/>
  <c r="U560" i="66"/>
  <c r="T560" i="66"/>
  <c r="Q560" i="66"/>
  <c r="O560" i="66"/>
  <c r="M560" i="66"/>
  <c r="L560" i="66"/>
  <c r="K560" i="66"/>
  <c r="J560" i="66"/>
  <c r="I560" i="66"/>
  <c r="F560" i="66"/>
  <c r="E560" i="66"/>
  <c r="D560" i="66"/>
  <c r="C560" i="66"/>
  <c r="B560" i="66"/>
  <c r="A560" i="66"/>
  <c r="Z559" i="66"/>
  <c r="W559" i="66"/>
  <c r="V559" i="66"/>
  <c r="U559" i="66"/>
  <c r="T559" i="66"/>
  <c r="Q559" i="66"/>
  <c r="O559" i="66"/>
  <c r="M559" i="66"/>
  <c r="L559" i="66"/>
  <c r="K559" i="66"/>
  <c r="J559" i="66"/>
  <c r="I559" i="66"/>
  <c r="G559" i="66"/>
  <c r="F559" i="66"/>
  <c r="E559" i="66"/>
  <c r="D559" i="66"/>
  <c r="C559" i="66"/>
  <c r="B559" i="66"/>
  <c r="A559" i="66"/>
  <c r="Z558" i="66"/>
  <c r="W558" i="66"/>
  <c r="V558" i="66"/>
  <c r="U558" i="66"/>
  <c r="T558" i="66"/>
  <c r="Q558" i="66"/>
  <c r="O558" i="66"/>
  <c r="M558" i="66"/>
  <c r="L558" i="66"/>
  <c r="K558" i="66"/>
  <c r="J558" i="66"/>
  <c r="I558" i="66"/>
  <c r="F558" i="66"/>
  <c r="E558" i="66"/>
  <c r="D558" i="66"/>
  <c r="C558" i="66"/>
  <c r="B558" i="66"/>
  <c r="A558" i="66"/>
  <c r="Z557" i="66"/>
  <c r="W557" i="66"/>
  <c r="V557" i="66"/>
  <c r="U557" i="66"/>
  <c r="T557" i="66"/>
  <c r="Q557" i="66"/>
  <c r="O557" i="66"/>
  <c r="M557" i="66"/>
  <c r="L557" i="66"/>
  <c r="K557" i="66"/>
  <c r="J557" i="66"/>
  <c r="I557" i="66"/>
  <c r="G557" i="66"/>
  <c r="F557" i="66"/>
  <c r="D557" i="66"/>
  <c r="C557" i="66"/>
  <c r="B557" i="66"/>
  <c r="A557" i="66"/>
  <c r="Z556" i="66"/>
  <c r="Y556" i="66"/>
  <c r="X556" i="66"/>
  <c r="W556" i="66"/>
  <c r="V556" i="66"/>
  <c r="U556" i="66"/>
  <c r="T556" i="66"/>
  <c r="S556" i="66"/>
  <c r="R556" i="66"/>
  <c r="Q556" i="66"/>
  <c r="P556" i="66"/>
  <c r="O556" i="66"/>
  <c r="N556" i="66"/>
  <c r="M556" i="66"/>
  <c r="L556" i="66"/>
  <c r="K556" i="66"/>
  <c r="J556" i="66"/>
  <c r="I556" i="66"/>
  <c r="H556" i="66"/>
  <c r="G556" i="66"/>
  <c r="F556" i="66"/>
  <c r="E556" i="66"/>
  <c r="D556" i="66"/>
  <c r="C556" i="66"/>
  <c r="B556" i="66"/>
  <c r="A556" i="66"/>
  <c r="W555" i="66"/>
  <c r="V555" i="66"/>
  <c r="U555" i="66"/>
  <c r="O555" i="66"/>
  <c r="M555" i="66"/>
  <c r="L555" i="66"/>
  <c r="K555" i="66"/>
  <c r="J555" i="66"/>
  <c r="I555" i="66"/>
  <c r="H555" i="66"/>
  <c r="G555" i="66"/>
  <c r="F555" i="66"/>
  <c r="E555" i="66"/>
  <c r="D555" i="66"/>
  <c r="C555" i="66"/>
  <c r="B555" i="66"/>
  <c r="A555" i="66"/>
  <c r="Z554" i="66"/>
  <c r="Y554" i="66"/>
  <c r="X554" i="66"/>
  <c r="W554" i="66"/>
  <c r="V554" i="66"/>
  <c r="U554" i="66"/>
  <c r="T554" i="66"/>
  <c r="S554" i="66"/>
  <c r="R554" i="66"/>
  <c r="Q554" i="66"/>
  <c r="P554" i="66"/>
  <c r="O554" i="66"/>
  <c r="N554" i="66"/>
  <c r="M554" i="66"/>
  <c r="L554" i="66"/>
  <c r="K554" i="66"/>
  <c r="J554" i="66"/>
  <c r="I554" i="66"/>
  <c r="H554" i="66"/>
  <c r="G554" i="66"/>
  <c r="F554" i="66"/>
  <c r="E554" i="66"/>
  <c r="D554" i="66"/>
  <c r="C554" i="66"/>
  <c r="B554" i="66"/>
  <c r="A554" i="66"/>
  <c r="Z553" i="66"/>
  <c r="W553" i="66"/>
  <c r="V553" i="66"/>
  <c r="U553" i="66"/>
  <c r="T553" i="66"/>
  <c r="Q553" i="66"/>
  <c r="O553" i="66"/>
  <c r="M553" i="66"/>
  <c r="L553" i="66"/>
  <c r="K553" i="66"/>
  <c r="J553" i="66"/>
  <c r="I553" i="66"/>
  <c r="F553" i="66"/>
  <c r="E553" i="66"/>
  <c r="D553" i="66"/>
  <c r="C553" i="66"/>
  <c r="B553" i="66"/>
  <c r="A553" i="66"/>
  <c r="Z552" i="66"/>
  <c r="W552" i="66"/>
  <c r="V552" i="66"/>
  <c r="U552" i="66"/>
  <c r="T552" i="66"/>
  <c r="Q552" i="66"/>
  <c r="O552" i="66"/>
  <c r="M552" i="66"/>
  <c r="L552" i="66"/>
  <c r="K552" i="66"/>
  <c r="J552" i="66"/>
  <c r="I552" i="66"/>
  <c r="G552" i="66"/>
  <c r="F552" i="66"/>
  <c r="E552" i="66"/>
  <c r="D552" i="66"/>
  <c r="C552" i="66"/>
  <c r="B552" i="66"/>
  <c r="A552" i="66"/>
  <c r="Z551" i="66"/>
  <c r="W551" i="66"/>
  <c r="V551" i="66"/>
  <c r="U551" i="66"/>
  <c r="T551" i="66"/>
  <c r="Q551" i="66"/>
  <c r="O551" i="66"/>
  <c r="M551" i="66"/>
  <c r="L551" i="66"/>
  <c r="K551" i="66"/>
  <c r="J551" i="66"/>
  <c r="I551" i="66"/>
  <c r="F551" i="66"/>
  <c r="E551" i="66"/>
  <c r="D551" i="66"/>
  <c r="C551" i="66"/>
  <c r="B551" i="66"/>
  <c r="A551" i="66"/>
  <c r="Z550" i="66"/>
  <c r="W550" i="66"/>
  <c r="V550" i="66"/>
  <c r="U550" i="66"/>
  <c r="T550" i="66"/>
  <c r="Q550" i="66"/>
  <c r="O550" i="66"/>
  <c r="M550" i="66"/>
  <c r="L550" i="66"/>
  <c r="K550" i="66"/>
  <c r="J550" i="66"/>
  <c r="I550" i="66"/>
  <c r="G550" i="66"/>
  <c r="F550" i="66"/>
  <c r="E550" i="66"/>
  <c r="D550" i="66"/>
  <c r="C550" i="66"/>
  <c r="B550" i="66"/>
  <c r="A550" i="66"/>
  <c r="Z549" i="66"/>
  <c r="W549" i="66"/>
  <c r="V549" i="66"/>
  <c r="U549" i="66"/>
  <c r="T549" i="66"/>
  <c r="Q549" i="66"/>
  <c r="O549" i="66"/>
  <c r="M549" i="66"/>
  <c r="L549" i="66"/>
  <c r="K549" i="66"/>
  <c r="J549" i="66"/>
  <c r="I549" i="66"/>
  <c r="F549" i="66"/>
  <c r="E549" i="66"/>
  <c r="D549" i="66"/>
  <c r="C549" i="66"/>
  <c r="B549" i="66"/>
  <c r="A549" i="66"/>
  <c r="Z548" i="66"/>
  <c r="W548" i="66"/>
  <c r="V548" i="66"/>
  <c r="U548" i="66"/>
  <c r="T548" i="66"/>
  <c r="Q548" i="66"/>
  <c r="O548" i="66"/>
  <c r="M548" i="66"/>
  <c r="L548" i="66"/>
  <c r="K548" i="66"/>
  <c r="J548" i="66"/>
  <c r="I548" i="66"/>
  <c r="G548" i="66"/>
  <c r="F548" i="66"/>
  <c r="E548" i="66"/>
  <c r="D548" i="66"/>
  <c r="C548" i="66"/>
  <c r="B548" i="66"/>
  <c r="A548" i="66"/>
  <c r="Z547" i="66"/>
  <c r="Y547" i="66"/>
  <c r="X547" i="66"/>
  <c r="W547" i="66"/>
  <c r="V547" i="66"/>
  <c r="U547" i="66"/>
  <c r="T547" i="66"/>
  <c r="S547" i="66"/>
  <c r="R547" i="66"/>
  <c r="Q547" i="66"/>
  <c r="P547" i="66"/>
  <c r="O547" i="66"/>
  <c r="N547" i="66"/>
  <c r="M547" i="66"/>
  <c r="L547" i="66"/>
  <c r="K547" i="66"/>
  <c r="J547" i="66"/>
  <c r="I547" i="66"/>
  <c r="H547" i="66"/>
  <c r="G547" i="66"/>
  <c r="F547" i="66"/>
  <c r="E547" i="66"/>
  <c r="D547" i="66"/>
  <c r="C547" i="66"/>
  <c r="B547" i="66"/>
  <c r="A547" i="66"/>
  <c r="Z546" i="66"/>
  <c r="Y546" i="66"/>
  <c r="X546" i="66"/>
  <c r="W546" i="66"/>
  <c r="V546" i="66"/>
  <c r="U546" i="66"/>
  <c r="T546" i="66"/>
  <c r="S546" i="66"/>
  <c r="R546" i="66"/>
  <c r="Q546" i="66"/>
  <c r="P546" i="66"/>
  <c r="O546" i="66"/>
  <c r="N546" i="66"/>
  <c r="M546" i="66"/>
  <c r="L546" i="66"/>
  <c r="K546" i="66"/>
  <c r="J546" i="66"/>
  <c r="I546" i="66"/>
  <c r="H546" i="66"/>
  <c r="G546" i="66"/>
  <c r="F546" i="66"/>
  <c r="E546" i="66"/>
  <c r="D546" i="66"/>
  <c r="C546" i="66"/>
  <c r="B546" i="66"/>
  <c r="A546" i="66"/>
  <c r="W545" i="66"/>
  <c r="V545" i="66"/>
  <c r="U545" i="66"/>
  <c r="O545" i="66"/>
  <c r="M545" i="66"/>
  <c r="L545" i="66"/>
  <c r="K545" i="66"/>
  <c r="J545" i="66"/>
  <c r="I545" i="66"/>
  <c r="H545" i="66"/>
  <c r="G545" i="66"/>
  <c r="F545" i="66"/>
  <c r="E545" i="66"/>
  <c r="D545" i="66"/>
  <c r="C545" i="66"/>
  <c r="B545" i="66"/>
  <c r="A545" i="66"/>
  <c r="Z544" i="66"/>
  <c r="Y544" i="66"/>
  <c r="X544" i="66"/>
  <c r="W544" i="66"/>
  <c r="V544" i="66"/>
  <c r="U544" i="66"/>
  <c r="T544" i="66"/>
  <c r="S544" i="66"/>
  <c r="R544" i="66"/>
  <c r="Q544" i="66"/>
  <c r="P544" i="66"/>
  <c r="O544" i="66"/>
  <c r="N544" i="66"/>
  <c r="M544" i="66"/>
  <c r="L544" i="66"/>
  <c r="K544" i="66"/>
  <c r="J544" i="66"/>
  <c r="I544" i="66"/>
  <c r="H544" i="66"/>
  <c r="G544" i="66"/>
  <c r="F544" i="66"/>
  <c r="E544" i="66"/>
  <c r="D544" i="66"/>
  <c r="C544" i="66"/>
  <c r="B544" i="66"/>
  <c r="A544" i="66"/>
  <c r="Z543" i="66"/>
  <c r="Y543" i="66"/>
  <c r="X543" i="66"/>
  <c r="W543" i="66"/>
  <c r="V543" i="66"/>
  <c r="U543" i="66"/>
  <c r="T543" i="66"/>
  <c r="S543" i="66"/>
  <c r="R543" i="66"/>
  <c r="Q543" i="66"/>
  <c r="P543" i="66"/>
  <c r="O543" i="66"/>
  <c r="M543" i="66"/>
  <c r="K543" i="66"/>
  <c r="J543" i="66"/>
  <c r="I543" i="66"/>
  <c r="G543" i="66"/>
  <c r="F543" i="66"/>
  <c r="E543" i="66"/>
  <c r="D543" i="66"/>
  <c r="C543" i="66"/>
  <c r="B543" i="66"/>
  <c r="A543" i="66"/>
  <c r="Z542" i="66"/>
  <c r="W542" i="66"/>
  <c r="V542" i="66"/>
  <c r="U542" i="66"/>
  <c r="T542" i="66"/>
  <c r="Q542" i="66"/>
  <c r="O542" i="66"/>
  <c r="M542" i="66"/>
  <c r="K542" i="66"/>
  <c r="J542" i="66"/>
  <c r="I542" i="66"/>
  <c r="F542" i="66"/>
  <c r="E542" i="66"/>
  <c r="D542" i="66"/>
  <c r="C542" i="66"/>
  <c r="B542" i="66"/>
  <c r="A542" i="66"/>
  <c r="Z541" i="66"/>
  <c r="W541" i="66"/>
  <c r="V541" i="66"/>
  <c r="U541" i="66"/>
  <c r="T541" i="66"/>
  <c r="Q541" i="66"/>
  <c r="O541" i="66"/>
  <c r="M541" i="66"/>
  <c r="K541" i="66"/>
  <c r="J541" i="66"/>
  <c r="I541" i="66"/>
  <c r="G541" i="66"/>
  <c r="F541" i="66"/>
  <c r="E541" i="66"/>
  <c r="D541" i="66"/>
  <c r="C541" i="66"/>
  <c r="B541" i="66"/>
  <c r="A541" i="66"/>
  <c r="Z540" i="66"/>
  <c r="W540" i="66"/>
  <c r="V540" i="66"/>
  <c r="U540" i="66"/>
  <c r="T540" i="66"/>
  <c r="Q540" i="66"/>
  <c r="O540" i="66"/>
  <c r="M540" i="66"/>
  <c r="K540" i="66"/>
  <c r="J540" i="66"/>
  <c r="I540" i="66"/>
  <c r="F540" i="66"/>
  <c r="E540" i="66"/>
  <c r="D540" i="66"/>
  <c r="C540" i="66"/>
  <c r="B540" i="66"/>
  <c r="A540" i="66"/>
  <c r="Z539" i="66"/>
  <c r="W539" i="66"/>
  <c r="V539" i="66"/>
  <c r="U539" i="66"/>
  <c r="T539" i="66"/>
  <c r="Q539" i="66"/>
  <c r="O539" i="66"/>
  <c r="M539" i="66"/>
  <c r="K539" i="66"/>
  <c r="J539" i="66"/>
  <c r="I539" i="66"/>
  <c r="G539" i="66"/>
  <c r="F539" i="66"/>
  <c r="E539" i="66"/>
  <c r="D539" i="66"/>
  <c r="C539" i="66"/>
  <c r="B539" i="66"/>
  <c r="A539" i="66"/>
  <c r="Z538" i="66"/>
  <c r="W538" i="66"/>
  <c r="V538" i="66"/>
  <c r="U538" i="66"/>
  <c r="T538" i="66"/>
  <c r="Q538" i="66"/>
  <c r="O538" i="66"/>
  <c r="M538" i="66"/>
  <c r="K538" i="66"/>
  <c r="J538" i="66"/>
  <c r="I538" i="66"/>
  <c r="F538" i="66"/>
  <c r="E538" i="66"/>
  <c r="D538" i="66"/>
  <c r="C538" i="66"/>
  <c r="B538" i="66"/>
  <c r="A538" i="66"/>
  <c r="Z537" i="66"/>
  <c r="W537" i="66"/>
  <c r="V537" i="66"/>
  <c r="U537" i="66"/>
  <c r="T537" i="66"/>
  <c r="Q537" i="66"/>
  <c r="O537" i="66"/>
  <c r="M537" i="66"/>
  <c r="K537" i="66"/>
  <c r="J537" i="66"/>
  <c r="I537" i="66"/>
  <c r="G537" i="66"/>
  <c r="F537" i="66"/>
  <c r="E537" i="66"/>
  <c r="D537" i="66"/>
  <c r="C537" i="66"/>
  <c r="B537" i="66"/>
  <c r="A537" i="66"/>
  <c r="Z536" i="66"/>
  <c r="Y536" i="66"/>
  <c r="X536" i="66"/>
  <c r="W536" i="66"/>
  <c r="V536" i="66"/>
  <c r="U536" i="66"/>
  <c r="T536" i="66"/>
  <c r="S536" i="66"/>
  <c r="R536" i="66"/>
  <c r="Q536" i="66"/>
  <c r="P536" i="66"/>
  <c r="O536" i="66"/>
  <c r="N536" i="66"/>
  <c r="M536" i="66"/>
  <c r="L536" i="66"/>
  <c r="K536" i="66"/>
  <c r="J536" i="66"/>
  <c r="I536" i="66"/>
  <c r="H536" i="66"/>
  <c r="G536" i="66"/>
  <c r="F536" i="66"/>
  <c r="E536" i="66"/>
  <c r="D536" i="66"/>
  <c r="C536" i="66"/>
  <c r="B536" i="66"/>
  <c r="A536" i="66"/>
  <c r="Z535" i="66"/>
  <c r="Y535" i="66"/>
  <c r="X535" i="66"/>
  <c r="W535" i="66"/>
  <c r="V535" i="66"/>
  <c r="U535" i="66"/>
  <c r="T535" i="66"/>
  <c r="S535" i="66"/>
  <c r="R535" i="66"/>
  <c r="Q535" i="66"/>
  <c r="P535" i="66"/>
  <c r="O535" i="66"/>
  <c r="N535" i="66"/>
  <c r="M535" i="66"/>
  <c r="L535" i="66"/>
  <c r="K535" i="66"/>
  <c r="J535" i="66"/>
  <c r="I535" i="66"/>
  <c r="H535" i="66"/>
  <c r="G535" i="66"/>
  <c r="F535" i="66"/>
  <c r="E535" i="66"/>
  <c r="D535" i="66"/>
  <c r="C535" i="66"/>
  <c r="B535" i="66"/>
  <c r="A535" i="66"/>
  <c r="W534" i="66"/>
  <c r="V534" i="66"/>
  <c r="U534" i="66"/>
  <c r="O534" i="66"/>
  <c r="M534" i="66"/>
  <c r="L534" i="66"/>
  <c r="K534" i="66"/>
  <c r="J534" i="66"/>
  <c r="I534" i="66"/>
  <c r="H534" i="66"/>
  <c r="G534" i="66"/>
  <c r="F534" i="66"/>
  <c r="E534" i="66"/>
  <c r="D534" i="66"/>
  <c r="C534" i="66"/>
  <c r="B534" i="66"/>
  <c r="A534" i="66"/>
  <c r="Z533" i="66"/>
  <c r="Y533" i="66"/>
  <c r="X533" i="66"/>
  <c r="W533" i="66"/>
  <c r="V533" i="66"/>
  <c r="U533" i="66"/>
  <c r="T533" i="66"/>
  <c r="S533" i="66"/>
  <c r="R533" i="66"/>
  <c r="Q533" i="66"/>
  <c r="P533" i="66"/>
  <c r="O533" i="66"/>
  <c r="N533" i="66"/>
  <c r="M533" i="66"/>
  <c r="L533" i="66"/>
  <c r="K533" i="66"/>
  <c r="J533" i="66"/>
  <c r="I533" i="66"/>
  <c r="H533" i="66"/>
  <c r="G533" i="66"/>
  <c r="F533" i="66"/>
  <c r="E533" i="66"/>
  <c r="D533" i="66"/>
  <c r="C533" i="66"/>
  <c r="B533" i="66"/>
  <c r="A533" i="66"/>
  <c r="Z532" i="66"/>
  <c r="W532" i="66"/>
  <c r="V532" i="66"/>
  <c r="U532" i="66"/>
  <c r="T532" i="66"/>
  <c r="Q532" i="66"/>
  <c r="O532" i="66"/>
  <c r="M532" i="66"/>
  <c r="L532" i="66"/>
  <c r="K532" i="66"/>
  <c r="J532" i="66"/>
  <c r="I532" i="66"/>
  <c r="H532" i="66"/>
  <c r="F532" i="66"/>
  <c r="E532" i="66"/>
  <c r="D532" i="66"/>
  <c r="C532" i="66"/>
  <c r="B532" i="66"/>
  <c r="A532" i="66"/>
  <c r="Z531" i="66"/>
  <c r="W531" i="66"/>
  <c r="V531" i="66"/>
  <c r="U531" i="66"/>
  <c r="T531" i="66"/>
  <c r="Q531" i="66"/>
  <c r="O531" i="66"/>
  <c r="M531" i="66"/>
  <c r="L531" i="66"/>
  <c r="K531" i="66"/>
  <c r="J531" i="66"/>
  <c r="I531" i="66"/>
  <c r="H531" i="66"/>
  <c r="G531" i="66"/>
  <c r="F531" i="66"/>
  <c r="E531" i="66"/>
  <c r="D531" i="66"/>
  <c r="C531" i="66"/>
  <c r="B531" i="66"/>
  <c r="A531" i="66"/>
  <c r="Z530" i="66"/>
  <c r="W530" i="66"/>
  <c r="V530" i="66"/>
  <c r="U530" i="66"/>
  <c r="T530" i="66"/>
  <c r="Q530" i="66"/>
  <c r="O530" i="66"/>
  <c r="M530" i="66"/>
  <c r="L530" i="66"/>
  <c r="K530" i="66"/>
  <c r="J530" i="66"/>
  <c r="I530" i="66"/>
  <c r="H530" i="66"/>
  <c r="F530" i="66"/>
  <c r="E530" i="66"/>
  <c r="D530" i="66"/>
  <c r="C530" i="66"/>
  <c r="B530" i="66"/>
  <c r="A530" i="66"/>
  <c r="Z529" i="66"/>
  <c r="W529" i="66"/>
  <c r="V529" i="66"/>
  <c r="U529" i="66"/>
  <c r="T529" i="66"/>
  <c r="Q529" i="66"/>
  <c r="O529" i="66"/>
  <c r="M529" i="66"/>
  <c r="L529" i="66"/>
  <c r="K529" i="66"/>
  <c r="J529" i="66"/>
  <c r="I529" i="66"/>
  <c r="H529" i="66"/>
  <c r="G529" i="66"/>
  <c r="F529" i="66"/>
  <c r="E529" i="66"/>
  <c r="D529" i="66"/>
  <c r="C529" i="66"/>
  <c r="B529" i="66"/>
  <c r="A529" i="66"/>
  <c r="Z528" i="66"/>
  <c r="W528" i="66"/>
  <c r="V528" i="66"/>
  <c r="U528" i="66"/>
  <c r="T528" i="66"/>
  <c r="Q528" i="66"/>
  <c r="O528" i="66"/>
  <c r="M528" i="66"/>
  <c r="L528" i="66"/>
  <c r="K528" i="66"/>
  <c r="J528" i="66"/>
  <c r="I528" i="66"/>
  <c r="H528" i="66"/>
  <c r="G528" i="66"/>
  <c r="F528" i="66"/>
  <c r="E528" i="66"/>
  <c r="D528" i="66"/>
  <c r="C528" i="66"/>
  <c r="B528" i="66"/>
  <c r="A528" i="66"/>
  <c r="Z527" i="66"/>
  <c r="W527" i="66"/>
  <c r="V527" i="66"/>
  <c r="U527" i="66"/>
  <c r="T527" i="66"/>
  <c r="Q527" i="66"/>
  <c r="O527" i="66"/>
  <c r="M527" i="66"/>
  <c r="L527" i="66"/>
  <c r="K527" i="66"/>
  <c r="J527" i="66"/>
  <c r="I527" i="66"/>
  <c r="H527" i="66"/>
  <c r="G527" i="66"/>
  <c r="F527" i="66"/>
  <c r="E527" i="66"/>
  <c r="D527" i="66"/>
  <c r="C527" i="66"/>
  <c r="B527" i="66"/>
  <c r="A527" i="66"/>
  <c r="Z526" i="66"/>
  <c r="Y526" i="66"/>
  <c r="X526" i="66"/>
  <c r="W526" i="66"/>
  <c r="V526" i="66"/>
  <c r="U526" i="66"/>
  <c r="T526" i="66"/>
  <c r="S526" i="66"/>
  <c r="R526" i="66"/>
  <c r="Q526" i="66"/>
  <c r="P526" i="66"/>
  <c r="O526" i="66"/>
  <c r="N526" i="66"/>
  <c r="M526" i="66"/>
  <c r="L526" i="66"/>
  <c r="K526" i="66"/>
  <c r="J526" i="66"/>
  <c r="I526" i="66"/>
  <c r="H526" i="66"/>
  <c r="G526" i="66"/>
  <c r="F526" i="66"/>
  <c r="E526" i="66"/>
  <c r="D526" i="66"/>
  <c r="C526" i="66"/>
  <c r="B526" i="66"/>
  <c r="A526" i="66"/>
  <c r="Z525" i="66"/>
  <c r="Y525" i="66"/>
  <c r="X525" i="66"/>
  <c r="W525" i="66"/>
  <c r="V525" i="66"/>
  <c r="U525" i="66"/>
  <c r="T525" i="66"/>
  <c r="S525" i="66"/>
  <c r="R525" i="66"/>
  <c r="Q525" i="66"/>
  <c r="P525" i="66"/>
  <c r="O525" i="66"/>
  <c r="N525" i="66"/>
  <c r="M525" i="66"/>
  <c r="L525" i="66"/>
  <c r="K525" i="66"/>
  <c r="J525" i="66"/>
  <c r="I525" i="66"/>
  <c r="H525" i="66"/>
  <c r="G525" i="66"/>
  <c r="F525" i="66"/>
  <c r="E525" i="66"/>
  <c r="D525" i="66"/>
  <c r="C525" i="66"/>
  <c r="B525" i="66"/>
  <c r="A525" i="66"/>
  <c r="W524" i="66"/>
  <c r="V524" i="66"/>
  <c r="U524" i="66"/>
  <c r="O524" i="66"/>
  <c r="L524" i="66"/>
  <c r="K524" i="66"/>
  <c r="J524" i="66"/>
  <c r="I524" i="66"/>
  <c r="H524" i="66"/>
  <c r="G524" i="66"/>
  <c r="F524" i="66"/>
  <c r="E524" i="66"/>
  <c r="D524" i="66"/>
  <c r="C524" i="66"/>
  <c r="B524" i="66"/>
  <c r="A524" i="66"/>
  <c r="Z523" i="66"/>
  <c r="Y523" i="66"/>
  <c r="X523" i="66"/>
  <c r="W523" i="66"/>
  <c r="V523" i="66"/>
  <c r="U523" i="66"/>
  <c r="T523" i="66"/>
  <c r="S523" i="66"/>
  <c r="R523" i="66"/>
  <c r="Q523" i="66"/>
  <c r="P523" i="66"/>
  <c r="O523" i="66"/>
  <c r="N523" i="66"/>
  <c r="M523" i="66"/>
  <c r="L523" i="66"/>
  <c r="K523" i="66"/>
  <c r="J523" i="66"/>
  <c r="I523" i="66"/>
  <c r="H523" i="66"/>
  <c r="G523" i="66"/>
  <c r="F523" i="66"/>
  <c r="E523" i="66"/>
  <c r="D523" i="66"/>
  <c r="C523" i="66"/>
  <c r="B523" i="66"/>
  <c r="A523" i="66"/>
  <c r="Z522" i="66"/>
  <c r="W522" i="66"/>
  <c r="V522" i="66"/>
  <c r="U522" i="66"/>
  <c r="T522" i="66"/>
  <c r="Q522" i="66"/>
  <c r="O522" i="66"/>
  <c r="M522" i="66"/>
  <c r="L522" i="66"/>
  <c r="K522" i="66"/>
  <c r="J522" i="66"/>
  <c r="I522" i="66"/>
  <c r="F522" i="66"/>
  <c r="E522" i="66"/>
  <c r="D522" i="66"/>
  <c r="C522" i="66"/>
  <c r="B522" i="66"/>
  <c r="A522" i="66"/>
  <c r="Z521" i="66"/>
  <c r="W521" i="66"/>
  <c r="V521" i="66"/>
  <c r="U521" i="66"/>
  <c r="T521" i="66"/>
  <c r="Q521" i="66"/>
  <c r="O521" i="66"/>
  <c r="K521" i="66"/>
  <c r="J521" i="66"/>
  <c r="I521" i="66"/>
  <c r="G521" i="66"/>
  <c r="F521" i="66"/>
  <c r="E521" i="66"/>
  <c r="D521" i="66"/>
  <c r="C521" i="66"/>
  <c r="B521" i="66"/>
  <c r="A521" i="66"/>
  <c r="Z520" i="66"/>
  <c r="W520" i="66"/>
  <c r="V520" i="66"/>
  <c r="U520" i="66"/>
  <c r="T520" i="66"/>
  <c r="Q520" i="66"/>
  <c r="O520" i="66"/>
  <c r="K520" i="66"/>
  <c r="J520" i="66"/>
  <c r="I520" i="66"/>
  <c r="F520" i="66"/>
  <c r="E520" i="66"/>
  <c r="D520" i="66"/>
  <c r="C520" i="66"/>
  <c r="B520" i="66"/>
  <c r="A520" i="66"/>
  <c r="Z519" i="66"/>
  <c r="W519" i="66"/>
  <c r="V519" i="66"/>
  <c r="U519" i="66"/>
  <c r="T519" i="66"/>
  <c r="Q519" i="66"/>
  <c r="O519" i="66"/>
  <c r="K519" i="66"/>
  <c r="J519" i="66"/>
  <c r="I519" i="66"/>
  <c r="G519" i="66"/>
  <c r="F519" i="66"/>
  <c r="E519" i="66"/>
  <c r="D519" i="66"/>
  <c r="C519" i="66"/>
  <c r="B519" i="66"/>
  <c r="A519" i="66"/>
  <c r="Z518" i="66"/>
  <c r="W518" i="66"/>
  <c r="V518" i="66"/>
  <c r="U518" i="66"/>
  <c r="T518" i="66"/>
  <c r="Q518" i="66"/>
  <c r="O518" i="66"/>
  <c r="K518" i="66"/>
  <c r="J518" i="66"/>
  <c r="I518" i="66"/>
  <c r="F518" i="66"/>
  <c r="E518" i="66"/>
  <c r="D518" i="66"/>
  <c r="C518" i="66"/>
  <c r="B518" i="66"/>
  <c r="A518" i="66"/>
  <c r="Z517" i="66"/>
  <c r="W517" i="66"/>
  <c r="V517" i="66"/>
  <c r="U517" i="66"/>
  <c r="T517" i="66"/>
  <c r="Q517" i="66"/>
  <c r="O517" i="66"/>
  <c r="K517" i="66"/>
  <c r="J517" i="66"/>
  <c r="I517" i="66"/>
  <c r="G517" i="66"/>
  <c r="F517" i="66"/>
  <c r="E517" i="66"/>
  <c r="D517" i="66"/>
  <c r="C517" i="66"/>
  <c r="B517" i="66"/>
  <c r="A517" i="66"/>
  <c r="Z516" i="66"/>
  <c r="Y516" i="66"/>
  <c r="X516" i="66"/>
  <c r="W516" i="66"/>
  <c r="V516" i="66"/>
  <c r="U516" i="66"/>
  <c r="T516" i="66"/>
  <c r="S516" i="66"/>
  <c r="R516" i="66"/>
  <c r="Q516" i="66"/>
  <c r="P516" i="66"/>
  <c r="O516" i="66"/>
  <c r="N516" i="66"/>
  <c r="M516" i="66"/>
  <c r="L516" i="66"/>
  <c r="K516" i="66"/>
  <c r="J516" i="66"/>
  <c r="I516" i="66"/>
  <c r="H516" i="66"/>
  <c r="G516" i="66"/>
  <c r="F516" i="66"/>
  <c r="E516" i="66"/>
  <c r="D516" i="66"/>
  <c r="C516" i="66"/>
  <c r="B516" i="66"/>
  <c r="A516" i="66"/>
  <c r="Z515" i="66"/>
  <c r="Y515" i="66"/>
  <c r="X515" i="66"/>
  <c r="W515" i="66"/>
  <c r="V515" i="66"/>
  <c r="U515" i="66"/>
  <c r="T515" i="66"/>
  <c r="S515" i="66"/>
  <c r="R515" i="66"/>
  <c r="Q515" i="66"/>
  <c r="P515" i="66"/>
  <c r="O515" i="66"/>
  <c r="N515" i="66"/>
  <c r="M515" i="66"/>
  <c r="L515" i="66"/>
  <c r="K515" i="66"/>
  <c r="J515" i="66"/>
  <c r="I515" i="66"/>
  <c r="H515" i="66"/>
  <c r="G515" i="66"/>
  <c r="F515" i="66"/>
  <c r="E515" i="66"/>
  <c r="D515" i="66"/>
  <c r="C515" i="66"/>
  <c r="B515" i="66"/>
  <c r="A515" i="66"/>
  <c r="W514" i="66"/>
  <c r="V514" i="66"/>
  <c r="U514" i="66"/>
  <c r="O514" i="66"/>
  <c r="M514" i="66"/>
  <c r="L514" i="66"/>
  <c r="K514" i="66"/>
  <c r="J514" i="66"/>
  <c r="I514" i="66"/>
  <c r="H514" i="66"/>
  <c r="G514" i="66"/>
  <c r="F514" i="66"/>
  <c r="E514" i="66"/>
  <c r="D514" i="66"/>
  <c r="C514" i="66"/>
  <c r="B514" i="66"/>
  <c r="A514" i="66"/>
  <c r="Z513" i="66"/>
  <c r="Y513" i="66"/>
  <c r="X513" i="66"/>
  <c r="W513" i="66"/>
  <c r="V513" i="66"/>
  <c r="U513" i="66"/>
  <c r="T513" i="66"/>
  <c r="S513" i="66"/>
  <c r="R513" i="66"/>
  <c r="Q513" i="66"/>
  <c r="P513" i="66"/>
  <c r="O513" i="66"/>
  <c r="N513" i="66"/>
  <c r="M513" i="66"/>
  <c r="L513" i="66"/>
  <c r="K513" i="66"/>
  <c r="J513" i="66"/>
  <c r="I513" i="66"/>
  <c r="H513" i="66"/>
  <c r="G513" i="66"/>
  <c r="F513" i="66"/>
  <c r="E513" i="66"/>
  <c r="D513" i="66"/>
  <c r="C513" i="66"/>
  <c r="B513" i="66"/>
  <c r="A513" i="66"/>
  <c r="Z512" i="66"/>
  <c r="W512" i="66"/>
  <c r="V512" i="66"/>
  <c r="U512" i="66"/>
  <c r="T512" i="66"/>
  <c r="Q512" i="66"/>
  <c r="O512" i="66"/>
  <c r="M512" i="66"/>
  <c r="L512" i="66"/>
  <c r="K512" i="66"/>
  <c r="J512" i="66"/>
  <c r="I512" i="66"/>
  <c r="F512" i="66"/>
  <c r="E512" i="66"/>
  <c r="D512" i="66"/>
  <c r="C512" i="66"/>
  <c r="B512" i="66"/>
  <c r="A512" i="66"/>
  <c r="Z511" i="66"/>
  <c r="W511" i="66"/>
  <c r="V511" i="66"/>
  <c r="U511" i="66"/>
  <c r="T511" i="66"/>
  <c r="Q511" i="66"/>
  <c r="O511" i="66"/>
  <c r="M511" i="66"/>
  <c r="L511" i="66"/>
  <c r="K511" i="66"/>
  <c r="J511" i="66"/>
  <c r="I511" i="66"/>
  <c r="G511" i="66"/>
  <c r="F511" i="66"/>
  <c r="E511" i="66"/>
  <c r="D511" i="66"/>
  <c r="C511" i="66"/>
  <c r="B511" i="66"/>
  <c r="A511" i="66"/>
  <c r="Z510" i="66"/>
  <c r="W510" i="66"/>
  <c r="V510" i="66"/>
  <c r="U510" i="66"/>
  <c r="T510" i="66"/>
  <c r="Q510" i="66"/>
  <c r="O510" i="66"/>
  <c r="M510" i="66"/>
  <c r="L510" i="66"/>
  <c r="K510" i="66"/>
  <c r="J510" i="66"/>
  <c r="I510" i="66"/>
  <c r="F510" i="66"/>
  <c r="E510" i="66"/>
  <c r="D510" i="66"/>
  <c r="C510" i="66"/>
  <c r="B510" i="66"/>
  <c r="A510" i="66"/>
  <c r="Z509" i="66"/>
  <c r="W509" i="66"/>
  <c r="V509" i="66"/>
  <c r="U509" i="66"/>
  <c r="T509" i="66"/>
  <c r="Q509" i="66"/>
  <c r="O509" i="66"/>
  <c r="M509" i="66"/>
  <c r="L509" i="66"/>
  <c r="K509" i="66"/>
  <c r="J509" i="66"/>
  <c r="I509" i="66"/>
  <c r="G509" i="66"/>
  <c r="F509" i="66"/>
  <c r="E509" i="66"/>
  <c r="D509" i="66"/>
  <c r="C509" i="66"/>
  <c r="B509" i="66"/>
  <c r="A509" i="66"/>
  <c r="Z508" i="66"/>
  <c r="W508" i="66"/>
  <c r="V508" i="66"/>
  <c r="U508" i="66"/>
  <c r="T508" i="66"/>
  <c r="Q508" i="66"/>
  <c r="O508" i="66"/>
  <c r="M508" i="66"/>
  <c r="L508" i="66"/>
  <c r="K508" i="66"/>
  <c r="J508" i="66"/>
  <c r="I508" i="66"/>
  <c r="F508" i="66"/>
  <c r="E508" i="66"/>
  <c r="D508" i="66"/>
  <c r="C508" i="66"/>
  <c r="B508" i="66"/>
  <c r="A508" i="66"/>
  <c r="Z507" i="66"/>
  <c r="W507" i="66"/>
  <c r="V507" i="66"/>
  <c r="U507" i="66"/>
  <c r="T507" i="66"/>
  <c r="Q507" i="66"/>
  <c r="O507" i="66"/>
  <c r="M507" i="66"/>
  <c r="L507" i="66"/>
  <c r="K507" i="66"/>
  <c r="J507" i="66"/>
  <c r="I507" i="66"/>
  <c r="G507" i="66"/>
  <c r="F507" i="66"/>
  <c r="E507" i="66"/>
  <c r="D507" i="66"/>
  <c r="C507" i="66"/>
  <c r="B507" i="66"/>
  <c r="A507" i="66"/>
  <c r="Z506" i="66"/>
  <c r="Y506" i="66"/>
  <c r="X506" i="66"/>
  <c r="W506" i="66"/>
  <c r="V506" i="66"/>
  <c r="U506" i="66"/>
  <c r="T506" i="66"/>
  <c r="S506" i="66"/>
  <c r="R506" i="66"/>
  <c r="Q506" i="66"/>
  <c r="P506" i="66"/>
  <c r="O506" i="66"/>
  <c r="N506" i="66"/>
  <c r="M506" i="66"/>
  <c r="L506" i="66"/>
  <c r="K506" i="66"/>
  <c r="J506" i="66"/>
  <c r="I506" i="66"/>
  <c r="H506" i="66"/>
  <c r="G506" i="66"/>
  <c r="F506" i="66"/>
  <c r="E506" i="66"/>
  <c r="D506" i="66"/>
  <c r="C506" i="66"/>
  <c r="B506" i="66"/>
  <c r="A506" i="66"/>
  <c r="Z505" i="66"/>
  <c r="Y505" i="66"/>
  <c r="X505" i="66"/>
  <c r="W505" i="66"/>
  <c r="V505" i="66"/>
  <c r="U505" i="66"/>
  <c r="T505" i="66"/>
  <c r="S505" i="66"/>
  <c r="R505" i="66"/>
  <c r="Q505" i="66"/>
  <c r="P505" i="66"/>
  <c r="O505" i="66"/>
  <c r="N505" i="66"/>
  <c r="M505" i="66"/>
  <c r="L505" i="66"/>
  <c r="K505" i="66"/>
  <c r="J505" i="66"/>
  <c r="I505" i="66"/>
  <c r="H505" i="66"/>
  <c r="G505" i="66"/>
  <c r="F505" i="66"/>
  <c r="E505" i="66"/>
  <c r="D505" i="66"/>
  <c r="C505" i="66"/>
  <c r="B505" i="66"/>
  <c r="A505" i="66"/>
  <c r="U504" i="66"/>
  <c r="O504" i="66"/>
  <c r="M504" i="66"/>
  <c r="L504" i="66"/>
  <c r="K504" i="66"/>
  <c r="J504" i="66"/>
  <c r="I504" i="66"/>
  <c r="H504" i="66"/>
  <c r="G504" i="66"/>
  <c r="F504" i="66"/>
  <c r="E504" i="66"/>
  <c r="D504" i="66"/>
  <c r="C504" i="66"/>
  <c r="B504" i="66"/>
  <c r="A504" i="66"/>
  <c r="Z503" i="66"/>
  <c r="Y503" i="66"/>
  <c r="X503" i="66"/>
  <c r="W503" i="66"/>
  <c r="V503" i="66"/>
  <c r="U503" i="66"/>
  <c r="T503" i="66"/>
  <c r="S503" i="66"/>
  <c r="R503" i="66"/>
  <c r="Q503" i="66"/>
  <c r="P503" i="66"/>
  <c r="O503" i="66"/>
  <c r="N503" i="66"/>
  <c r="M503" i="66"/>
  <c r="L503" i="66"/>
  <c r="K503" i="66"/>
  <c r="J503" i="66"/>
  <c r="I503" i="66"/>
  <c r="H503" i="66"/>
  <c r="G503" i="66"/>
  <c r="F503" i="66"/>
  <c r="E503" i="66"/>
  <c r="D503" i="66"/>
  <c r="C503" i="66"/>
  <c r="B503" i="66"/>
  <c r="A503" i="66"/>
  <c r="Z502" i="66"/>
  <c r="W502" i="66"/>
  <c r="U502" i="66"/>
  <c r="T502" i="66"/>
  <c r="Q502" i="66"/>
  <c r="O502" i="66"/>
  <c r="M502" i="66"/>
  <c r="L502" i="66"/>
  <c r="K502" i="66"/>
  <c r="J502" i="66"/>
  <c r="I502" i="66"/>
  <c r="G502" i="66"/>
  <c r="F502" i="66"/>
  <c r="E502" i="66"/>
  <c r="D502" i="66"/>
  <c r="C502" i="66"/>
  <c r="B502" i="66"/>
  <c r="A502" i="66"/>
  <c r="Z501" i="66"/>
  <c r="W501" i="66"/>
  <c r="U501" i="66"/>
  <c r="T501" i="66"/>
  <c r="Q501" i="66"/>
  <c r="O501" i="66"/>
  <c r="M501" i="66"/>
  <c r="L501" i="66"/>
  <c r="K501" i="66"/>
  <c r="J501" i="66"/>
  <c r="I501" i="66"/>
  <c r="G501" i="66"/>
  <c r="F501" i="66"/>
  <c r="E501" i="66"/>
  <c r="D501" i="66"/>
  <c r="C501" i="66"/>
  <c r="B501" i="66"/>
  <c r="A501" i="66"/>
  <c r="Z500" i="66"/>
  <c r="W500" i="66"/>
  <c r="V500" i="66"/>
  <c r="U500" i="66"/>
  <c r="T500" i="66"/>
  <c r="Q500" i="66"/>
  <c r="O500" i="66"/>
  <c r="M500" i="66"/>
  <c r="L500" i="66"/>
  <c r="K500" i="66"/>
  <c r="J500" i="66"/>
  <c r="I500" i="66"/>
  <c r="G500" i="66"/>
  <c r="F500" i="66"/>
  <c r="E500" i="66"/>
  <c r="D500" i="66"/>
  <c r="C500" i="66"/>
  <c r="B500" i="66"/>
  <c r="A500" i="66"/>
  <c r="Z499" i="66"/>
  <c r="W499" i="66"/>
  <c r="U499" i="66"/>
  <c r="T499" i="66"/>
  <c r="Q499" i="66"/>
  <c r="O499" i="66"/>
  <c r="M499" i="66"/>
  <c r="L499" i="66"/>
  <c r="K499" i="66"/>
  <c r="J499" i="66"/>
  <c r="I499" i="66"/>
  <c r="G499" i="66"/>
  <c r="F499" i="66"/>
  <c r="E499" i="66"/>
  <c r="D499" i="66"/>
  <c r="C499" i="66"/>
  <c r="B499" i="66"/>
  <c r="A499" i="66"/>
  <c r="Z498" i="66"/>
  <c r="W498" i="66"/>
  <c r="U498" i="66"/>
  <c r="T498" i="66"/>
  <c r="Q498" i="66"/>
  <c r="O498" i="66"/>
  <c r="M498" i="66"/>
  <c r="L498" i="66"/>
  <c r="K498" i="66"/>
  <c r="J498" i="66"/>
  <c r="I498" i="66"/>
  <c r="G498" i="66"/>
  <c r="F498" i="66"/>
  <c r="E498" i="66"/>
  <c r="D498" i="66"/>
  <c r="C498" i="66"/>
  <c r="B498" i="66"/>
  <c r="A498" i="66"/>
  <c r="Z497" i="66"/>
  <c r="W497" i="66"/>
  <c r="U497" i="66"/>
  <c r="T497" i="66"/>
  <c r="Q497" i="66"/>
  <c r="O497" i="66"/>
  <c r="M497" i="66"/>
  <c r="L497" i="66"/>
  <c r="K497" i="66"/>
  <c r="J497" i="66"/>
  <c r="I497" i="66"/>
  <c r="G497" i="66"/>
  <c r="F497" i="66"/>
  <c r="E497" i="66"/>
  <c r="D497" i="66"/>
  <c r="C497" i="66"/>
  <c r="B497" i="66"/>
  <c r="A497" i="66"/>
  <c r="Z496" i="66"/>
  <c r="Y496" i="66"/>
  <c r="X496" i="66"/>
  <c r="W496" i="66"/>
  <c r="V496" i="66"/>
  <c r="U496" i="66"/>
  <c r="T496" i="66"/>
  <c r="S496" i="66"/>
  <c r="R496" i="66"/>
  <c r="Q496" i="66"/>
  <c r="P496" i="66"/>
  <c r="O496" i="66"/>
  <c r="N496" i="66"/>
  <c r="M496" i="66"/>
  <c r="L496" i="66"/>
  <c r="K496" i="66"/>
  <c r="J496" i="66"/>
  <c r="I496" i="66"/>
  <c r="H496" i="66"/>
  <c r="G496" i="66"/>
  <c r="F496" i="66"/>
  <c r="E496" i="66"/>
  <c r="D496" i="66"/>
  <c r="C496" i="66"/>
  <c r="B496" i="66"/>
  <c r="A496" i="66"/>
  <c r="Z495" i="66"/>
  <c r="Y495" i="66"/>
  <c r="X495" i="66"/>
  <c r="W495" i="66"/>
  <c r="V495" i="66"/>
  <c r="U495" i="66"/>
  <c r="T495" i="66"/>
  <c r="S495" i="66"/>
  <c r="R495" i="66"/>
  <c r="Q495" i="66"/>
  <c r="P495" i="66"/>
  <c r="O495" i="66"/>
  <c r="N495" i="66"/>
  <c r="M495" i="66"/>
  <c r="L495" i="66"/>
  <c r="K495" i="66"/>
  <c r="J495" i="66"/>
  <c r="I495" i="66"/>
  <c r="H495" i="66"/>
  <c r="G495" i="66"/>
  <c r="F495" i="66"/>
  <c r="E495" i="66"/>
  <c r="D495" i="66"/>
  <c r="C495" i="66"/>
  <c r="B495" i="66"/>
  <c r="A495" i="66"/>
  <c r="W494" i="66"/>
  <c r="V494" i="66"/>
  <c r="U494" i="66"/>
  <c r="O494" i="66"/>
  <c r="M494" i="66"/>
  <c r="L494" i="66"/>
  <c r="K494" i="66"/>
  <c r="J494" i="66"/>
  <c r="I494" i="66"/>
  <c r="H494" i="66"/>
  <c r="G494" i="66"/>
  <c r="F494" i="66"/>
  <c r="E494" i="66"/>
  <c r="D494" i="66"/>
  <c r="C494" i="66"/>
  <c r="B494" i="66"/>
  <c r="A494" i="66"/>
  <c r="Z493" i="66"/>
  <c r="Y493" i="66"/>
  <c r="X493" i="66"/>
  <c r="W493" i="66"/>
  <c r="V493" i="66"/>
  <c r="U493" i="66"/>
  <c r="T493" i="66"/>
  <c r="S493" i="66"/>
  <c r="R493" i="66"/>
  <c r="Q493" i="66"/>
  <c r="P493" i="66"/>
  <c r="O493" i="66"/>
  <c r="N493" i="66"/>
  <c r="M493" i="66"/>
  <c r="L493" i="66"/>
  <c r="K493" i="66"/>
  <c r="J493" i="66"/>
  <c r="I493" i="66"/>
  <c r="H493" i="66"/>
  <c r="G493" i="66"/>
  <c r="F493" i="66"/>
  <c r="E493" i="66"/>
  <c r="D493" i="66"/>
  <c r="C493" i="66"/>
  <c r="B493" i="66"/>
  <c r="A493" i="66"/>
  <c r="Z492" i="66"/>
  <c r="W492" i="66"/>
  <c r="V492" i="66"/>
  <c r="U492" i="66"/>
  <c r="T492" i="66"/>
  <c r="Q492" i="66"/>
  <c r="O492" i="66"/>
  <c r="M492" i="66"/>
  <c r="L492" i="66"/>
  <c r="K492" i="66"/>
  <c r="J492" i="66"/>
  <c r="I492" i="66"/>
  <c r="H492" i="66"/>
  <c r="F492" i="66"/>
  <c r="E492" i="66"/>
  <c r="D492" i="66"/>
  <c r="C492" i="66"/>
  <c r="B492" i="66"/>
  <c r="A492" i="66"/>
  <c r="Z491" i="66"/>
  <c r="W491" i="66"/>
  <c r="V491" i="66"/>
  <c r="U491" i="66"/>
  <c r="T491" i="66"/>
  <c r="Q491" i="66"/>
  <c r="O491" i="66"/>
  <c r="M491" i="66"/>
  <c r="L491" i="66"/>
  <c r="K491" i="66"/>
  <c r="J491" i="66"/>
  <c r="I491" i="66"/>
  <c r="H491" i="66"/>
  <c r="G491" i="66"/>
  <c r="F491" i="66"/>
  <c r="E491" i="66"/>
  <c r="D491" i="66"/>
  <c r="C491" i="66"/>
  <c r="B491" i="66"/>
  <c r="A491" i="66"/>
  <c r="Z490" i="66"/>
  <c r="W490" i="66"/>
  <c r="V490" i="66"/>
  <c r="U490" i="66"/>
  <c r="T490" i="66"/>
  <c r="Q490" i="66"/>
  <c r="O490" i="66"/>
  <c r="M490" i="66"/>
  <c r="K490" i="66"/>
  <c r="J490" i="66"/>
  <c r="I490" i="66"/>
  <c r="H490" i="66"/>
  <c r="G490" i="66"/>
  <c r="F490" i="66"/>
  <c r="E490" i="66"/>
  <c r="D490" i="66"/>
  <c r="C490" i="66"/>
  <c r="B490" i="66"/>
  <c r="A490" i="66"/>
  <c r="Z489" i="66"/>
  <c r="W489" i="66"/>
  <c r="V489" i="66"/>
  <c r="U489" i="66"/>
  <c r="T489" i="66"/>
  <c r="Q489" i="66"/>
  <c r="O489" i="66"/>
  <c r="M489" i="66"/>
  <c r="K489" i="66"/>
  <c r="J489" i="66"/>
  <c r="I489" i="66"/>
  <c r="H489" i="66"/>
  <c r="G489" i="66"/>
  <c r="F489" i="66"/>
  <c r="E489" i="66"/>
  <c r="D489" i="66"/>
  <c r="C489" i="66"/>
  <c r="B489" i="66"/>
  <c r="A489" i="66"/>
  <c r="Z488" i="66"/>
  <c r="W488" i="66"/>
  <c r="V488" i="66"/>
  <c r="U488" i="66"/>
  <c r="T488" i="66"/>
  <c r="Q488" i="66"/>
  <c r="O488" i="66"/>
  <c r="M488" i="66"/>
  <c r="K488" i="66"/>
  <c r="J488" i="66"/>
  <c r="I488" i="66"/>
  <c r="H488" i="66"/>
  <c r="G488" i="66"/>
  <c r="F488" i="66"/>
  <c r="E488" i="66"/>
  <c r="D488" i="66"/>
  <c r="C488" i="66"/>
  <c r="B488" i="66"/>
  <c r="A488" i="66"/>
  <c r="Z487" i="66"/>
  <c r="W487" i="66"/>
  <c r="V487" i="66"/>
  <c r="U487" i="66"/>
  <c r="T487" i="66"/>
  <c r="Q487" i="66"/>
  <c r="O487" i="66"/>
  <c r="M487" i="66"/>
  <c r="K487" i="66"/>
  <c r="J487" i="66"/>
  <c r="I487" i="66"/>
  <c r="H487" i="66"/>
  <c r="G487" i="66"/>
  <c r="F487" i="66"/>
  <c r="E487" i="66"/>
  <c r="D487" i="66"/>
  <c r="C487" i="66"/>
  <c r="B487" i="66"/>
  <c r="A487" i="66"/>
  <c r="Z486" i="66"/>
  <c r="Y486" i="66"/>
  <c r="X486" i="66"/>
  <c r="W486" i="66"/>
  <c r="V486" i="66"/>
  <c r="U486" i="66"/>
  <c r="T486" i="66"/>
  <c r="S486" i="66"/>
  <c r="R486" i="66"/>
  <c r="Q486" i="66"/>
  <c r="P486" i="66"/>
  <c r="O486" i="66"/>
  <c r="N486" i="66"/>
  <c r="M486" i="66"/>
  <c r="L486" i="66"/>
  <c r="K486" i="66"/>
  <c r="J486" i="66"/>
  <c r="I486" i="66"/>
  <c r="H486" i="66"/>
  <c r="G486" i="66"/>
  <c r="F486" i="66"/>
  <c r="E486" i="66"/>
  <c r="D486" i="66"/>
  <c r="C486" i="66"/>
  <c r="B486" i="66"/>
  <c r="A486" i="66"/>
  <c r="Z485" i="66"/>
  <c r="Y485" i="66"/>
  <c r="X485" i="66"/>
  <c r="W485" i="66"/>
  <c r="V485" i="66"/>
  <c r="U485" i="66"/>
  <c r="T485" i="66"/>
  <c r="S485" i="66"/>
  <c r="R485" i="66"/>
  <c r="Q485" i="66"/>
  <c r="P485" i="66"/>
  <c r="O485" i="66"/>
  <c r="N485" i="66"/>
  <c r="M485" i="66"/>
  <c r="L485" i="66"/>
  <c r="K485" i="66"/>
  <c r="J485" i="66"/>
  <c r="I485" i="66"/>
  <c r="H485" i="66"/>
  <c r="G485" i="66"/>
  <c r="F485" i="66"/>
  <c r="E485" i="66"/>
  <c r="D485" i="66"/>
  <c r="C485" i="66"/>
  <c r="B485" i="66"/>
  <c r="A485" i="66"/>
  <c r="W484" i="66"/>
  <c r="V484" i="66"/>
  <c r="U484" i="66"/>
  <c r="O484" i="66"/>
  <c r="M484" i="66"/>
  <c r="L484" i="66"/>
  <c r="K484" i="66"/>
  <c r="J484" i="66"/>
  <c r="I484" i="66"/>
  <c r="H484" i="66"/>
  <c r="G484" i="66"/>
  <c r="F484" i="66"/>
  <c r="E484" i="66"/>
  <c r="D484" i="66"/>
  <c r="C484" i="66"/>
  <c r="B484" i="66"/>
  <c r="A484" i="66"/>
  <c r="Z483" i="66"/>
  <c r="Y483" i="66"/>
  <c r="X483" i="66"/>
  <c r="W483" i="66"/>
  <c r="V483" i="66"/>
  <c r="U483" i="66"/>
  <c r="T483" i="66"/>
  <c r="S483" i="66"/>
  <c r="R483" i="66"/>
  <c r="Q483" i="66"/>
  <c r="P483" i="66"/>
  <c r="O483" i="66"/>
  <c r="N483" i="66"/>
  <c r="M483" i="66"/>
  <c r="L483" i="66"/>
  <c r="K483" i="66"/>
  <c r="J483" i="66"/>
  <c r="I483" i="66"/>
  <c r="H483" i="66"/>
  <c r="G483" i="66"/>
  <c r="F483" i="66"/>
  <c r="E483" i="66"/>
  <c r="D483" i="66"/>
  <c r="C483" i="66"/>
  <c r="B483" i="66"/>
  <c r="A483" i="66"/>
  <c r="Z482" i="66"/>
  <c r="Y482" i="66"/>
  <c r="X482" i="66"/>
  <c r="W482" i="66"/>
  <c r="V482" i="66"/>
  <c r="U482" i="66"/>
  <c r="T482" i="66"/>
  <c r="S482" i="66"/>
  <c r="R482" i="66"/>
  <c r="Q482" i="66"/>
  <c r="P482" i="66"/>
  <c r="O482" i="66"/>
  <c r="M482" i="66"/>
  <c r="K482" i="66"/>
  <c r="J482" i="66"/>
  <c r="I482" i="66"/>
  <c r="F482" i="66"/>
  <c r="E482" i="66"/>
  <c r="D482" i="66"/>
  <c r="C482" i="66"/>
  <c r="B482" i="66"/>
  <c r="A482" i="66"/>
  <c r="Z481" i="66"/>
  <c r="Y481" i="66"/>
  <c r="X481" i="66"/>
  <c r="W481" i="66"/>
  <c r="V481" i="66"/>
  <c r="U481" i="66"/>
  <c r="T481" i="66"/>
  <c r="S481" i="66"/>
  <c r="R481" i="66"/>
  <c r="Q481" i="66"/>
  <c r="P481" i="66"/>
  <c r="O481" i="66"/>
  <c r="M481" i="66"/>
  <c r="K481" i="66"/>
  <c r="J481" i="66"/>
  <c r="I481" i="66"/>
  <c r="G481" i="66"/>
  <c r="F481" i="66"/>
  <c r="E481" i="66"/>
  <c r="D481" i="66"/>
  <c r="C481" i="66"/>
  <c r="B481" i="66"/>
  <c r="A481" i="66"/>
  <c r="Z480" i="66"/>
  <c r="Y480" i="66"/>
  <c r="X480" i="66"/>
  <c r="W480" i="66"/>
  <c r="V480" i="66"/>
  <c r="U480" i="66"/>
  <c r="T480" i="66"/>
  <c r="S480" i="66"/>
  <c r="R480" i="66"/>
  <c r="Q480" i="66"/>
  <c r="P480" i="66"/>
  <c r="O480" i="66"/>
  <c r="M480" i="66"/>
  <c r="K480" i="66"/>
  <c r="J480" i="66"/>
  <c r="I480" i="66"/>
  <c r="F480" i="66"/>
  <c r="E480" i="66"/>
  <c r="D480" i="66"/>
  <c r="C480" i="66"/>
  <c r="B480" i="66"/>
  <c r="A480" i="66"/>
  <c r="Z479" i="66"/>
  <c r="Y479" i="66"/>
  <c r="X479" i="66"/>
  <c r="W479" i="66"/>
  <c r="V479" i="66"/>
  <c r="U479" i="66"/>
  <c r="T479" i="66"/>
  <c r="S479" i="66"/>
  <c r="R479" i="66"/>
  <c r="Q479" i="66"/>
  <c r="P479" i="66"/>
  <c r="O479" i="66"/>
  <c r="M479" i="66"/>
  <c r="K479" i="66"/>
  <c r="J479" i="66"/>
  <c r="I479" i="66"/>
  <c r="G479" i="66"/>
  <c r="F479" i="66"/>
  <c r="E479" i="66"/>
  <c r="D479" i="66"/>
  <c r="C479" i="66"/>
  <c r="B479" i="66"/>
  <c r="A479" i="66"/>
  <c r="Z478" i="66"/>
  <c r="W478" i="66"/>
  <c r="V478" i="66"/>
  <c r="U478" i="66"/>
  <c r="T478" i="66"/>
  <c r="Q478" i="66"/>
  <c r="O478" i="66"/>
  <c r="M478" i="66"/>
  <c r="K478" i="66"/>
  <c r="J478" i="66"/>
  <c r="I478" i="66"/>
  <c r="F478" i="66"/>
  <c r="E478" i="66"/>
  <c r="D478" i="66"/>
  <c r="C478" i="66"/>
  <c r="B478" i="66"/>
  <c r="A478" i="66"/>
  <c r="Z477" i="66"/>
  <c r="W477" i="66"/>
  <c r="V477" i="66"/>
  <c r="U477" i="66"/>
  <c r="T477" i="66"/>
  <c r="Q477" i="66"/>
  <c r="O477" i="66"/>
  <c r="M477" i="66"/>
  <c r="K477" i="66"/>
  <c r="J477" i="66"/>
  <c r="I477" i="66"/>
  <c r="G477" i="66"/>
  <c r="F477" i="66"/>
  <c r="E477" i="66"/>
  <c r="D477" i="66"/>
  <c r="C477" i="66"/>
  <c r="B477" i="66"/>
  <c r="A477" i="66"/>
  <c r="Z476" i="66"/>
  <c r="W476" i="66"/>
  <c r="V476" i="66"/>
  <c r="U476" i="66"/>
  <c r="T476" i="66"/>
  <c r="Q476" i="66"/>
  <c r="O476" i="66"/>
  <c r="M476" i="66"/>
  <c r="K476" i="66"/>
  <c r="J476" i="66"/>
  <c r="I476" i="66"/>
  <c r="F476" i="66"/>
  <c r="E476" i="66"/>
  <c r="D476" i="66"/>
  <c r="C476" i="66"/>
  <c r="B476" i="66"/>
  <c r="A476" i="66"/>
  <c r="Z475" i="66"/>
  <c r="W475" i="66"/>
  <c r="V475" i="66"/>
  <c r="U475" i="66"/>
  <c r="T475" i="66"/>
  <c r="Q475" i="66"/>
  <c r="O475" i="66"/>
  <c r="M475" i="66"/>
  <c r="K475" i="66"/>
  <c r="J475" i="66"/>
  <c r="I475" i="66"/>
  <c r="G475" i="66"/>
  <c r="F475" i="66"/>
  <c r="E475" i="66"/>
  <c r="D475" i="66"/>
  <c r="C475" i="66"/>
  <c r="B475" i="66"/>
  <c r="A475" i="66"/>
  <c r="Z474" i="66"/>
  <c r="W474" i="66"/>
  <c r="V474" i="66"/>
  <c r="U474" i="66"/>
  <c r="T474" i="66"/>
  <c r="Q474" i="66"/>
  <c r="O474" i="66"/>
  <c r="M474" i="66"/>
  <c r="K474" i="66"/>
  <c r="J474" i="66"/>
  <c r="I474" i="66"/>
  <c r="F474" i="66"/>
  <c r="E474" i="66"/>
  <c r="D474" i="66"/>
  <c r="C474" i="66"/>
  <c r="B474" i="66"/>
  <c r="A474" i="66"/>
  <c r="Z473" i="66"/>
  <c r="W473" i="66"/>
  <c r="V473" i="66"/>
  <c r="U473" i="66"/>
  <c r="T473" i="66"/>
  <c r="Q473" i="66"/>
  <c r="O473" i="66"/>
  <c r="M473" i="66"/>
  <c r="K473" i="66"/>
  <c r="J473" i="66"/>
  <c r="I473" i="66"/>
  <c r="G473" i="66"/>
  <c r="F473" i="66"/>
  <c r="E473" i="66"/>
  <c r="D473" i="66"/>
  <c r="C473" i="66"/>
  <c r="B473" i="66"/>
  <c r="A473" i="66"/>
  <c r="Z472" i="66"/>
  <c r="Y472" i="66"/>
  <c r="X472" i="66"/>
  <c r="W472" i="66"/>
  <c r="V472" i="66"/>
  <c r="U472" i="66"/>
  <c r="T472" i="66"/>
  <c r="S472" i="66"/>
  <c r="R472" i="66"/>
  <c r="Q472" i="66"/>
  <c r="P472" i="66"/>
  <c r="O472" i="66"/>
  <c r="N472" i="66"/>
  <c r="M472" i="66"/>
  <c r="L472" i="66"/>
  <c r="K472" i="66"/>
  <c r="J472" i="66"/>
  <c r="I472" i="66"/>
  <c r="H472" i="66"/>
  <c r="G472" i="66"/>
  <c r="F472" i="66"/>
  <c r="E472" i="66"/>
  <c r="D472" i="66"/>
  <c r="C472" i="66"/>
  <c r="B472" i="66"/>
  <c r="A472" i="66"/>
  <c r="Z471" i="66"/>
  <c r="Y471" i="66"/>
  <c r="X471" i="66"/>
  <c r="W471" i="66"/>
  <c r="V471" i="66"/>
  <c r="U471" i="66"/>
  <c r="T471" i="66"/>
  <c r="S471" i="66"/>
  <c r="R471" i="66"/>
  <c r="Q471" i="66"/>
  <c r="P471" i="66"/>
  <c r="O471" i="66"/>
  <c r="N471" i="66"/>
  <c r="M471" i="66"/>
  <c r="L471" i="66"/>
  <c r="K471" i="66"/>
  <c r="J471" i="66"/>
  <c r="I471" i="66"/>
  <c r="H471" i="66"/>
  <c r="G471" i="66"/>
  <c r="F471" i="66"/>
  <c r="E471" i="66"/>
  <c r="D471" i="66"/>
  <c r="C471" i="66"/>
  <c r="B471" i="66"/>
  <c r="A471" i="66"/>
  <c r="O470" i="66"/>
  <c r="M470" i="66"/>
  <c r="L470" i="66"/>
  <c r="K470" i="66"/>
  <c r="J470" i="66"/>
  <c r="I470" i="66"/>
  <c r="H470" i="66"/>
  <c r="G470" i="66"/>
  <c r="F470" i="66"/>
  <c r="E470" i="66"/>
  <c r="D470" i="66"/>
  <c r="C470" i="66"/>
  <c r="B470" i="66"/>
  <c r="A470" i="66"/>
  <c r="Z469" i="66"/>
  <c r="Y469" i="66"/>
  <c r="X469" i="66"/>
  <c r="W469" i="66"/>
  <c r="V469" i="66"/>
  <c r="U469" i="66"/>
  <c r="T469" i="66"/>
  <c r="S469" i="66"/>
  <c r="R469" i="66"/>
  <c r="Q469" i="66"/>
  <c r="P469" i="66"/>
  <c r="O469" i="66"/>
  <c r="N469" i="66"/>
  <c r="M469" i="66"/>
  <c r="L469" i="66"/>
  <c r="K469" i="66"/>
  <c r="J469" i="66"/>
  <c r="I469" i="66"/>
  <c r="H469" i="66"/>
  <c r="G469" i="66"/>
  <c r="F469" i="66"/>
  <c r="E469" i="66"/>
  <c r="D469" i="66"/>
  <c r="C469" i="66"/>
  <c r="B469" i="66"/>
  <c r="A469" i="66"/>
  <c r="Z468" i="66"/>
  <c r="W468" i="66"/>
  <c r="U468" i="66"/>
  <c r="T468" i="66"/>
  <c r="Q468" i="66"/>
  <c r="O468" i="66"/>
  <c r="M468" i="66"/>
  <c r="L468" i="66"/>
  <c r="K468" i="66"/>
  <c r="J468" i="66"/>
  <c r="I468" i="66"/>
  <c r="F468" i="66"/>
  <c r="E468" i="66"/>
  <c r="D468" i="66"/>
  <c r="C468" i="66"/>
  <c r="B468" i="66"/>
  <c r="A468" i="66"/>
  <c r="Z467" i="66"/>
  <c r="W467" i="66"/>
  <c r="T467" i="66"/>
  <c r="Q467" i="66"/>
  <c r="O467" i="66"/>
  <c r="M467" i="66"/>
  <c r="L467" i="66"/>
  <c r="K467" i="66"/>
  <c r="J467" i="66"/>
  <c r="I467" i="66"/>
  <c r="G467" i="66"/>
  <c r="F467" i="66"/>
  <c r="E467" i="66"/>
  <c r="D467" i="66"/>
  <c r="C467" i="66"/>
  <c r="B467" i="66"/>
  <c r="A467" i="66"/>
  <c r="Z466" i="66"/>
  <c r="W466" i="66"/>
  <c r="T466" i="66"/>
  <c r="Q466" i="66"/>
  <c r="O466" i="66"/>
  <c r="M466" i="66"/>
  <c r="L466" i="66"/>
  <c r="K466" i="66"/>
  <c r="J466" i="66"/>
  <c r="I466" i="66"/>
  <c r="F466" i="66"/>
  <c r="E466" i="66"/>
  <c r="D466" i="66"/>
  <c r="C466" i="66"/>
  <c r="B466" i="66"/>
  <c r="A466" i="66"/>
  <c r="Z465" i="66"/>
  <c r="W465" i="66"/>
  <c r="T465" i="66"/>
  <c r="Q465" i="66"/>
  <c r="O465" i="66"/>
  <c r="M465" i="66"/>
  <c r="L465" i="66"/>
  <c r="K465" i="66"/>
  <c r="J465" i="66"/>
  <c r="I465" i="66"/>
  <c r="G465" i="66"/>
  <c r="F465" i="66"/>
  <c r="E465" i="66"/>
  <c r="D465" i="66"/>
  <c r="C465" i="66"/>
  <c r="B465" i="66"/>
  <c r="A465" i="66"/>
  <c r="Z464" i="66"/>
  <c r="W464" i="66"/>
  <c r="T464" i="66"/>
  <c r="Q464" i="66"/>
  <c r="O464" i="66"/>
  <c r="M464" i="66"/>
  <c r="L464" i="66"/>
  <c r="K464" i="66"/>
  <c r="J464" i="66"/>
  <c r="I464" i="66"/>
  <c r="F464" i="66"/>
  <c r="E464" i="66"/>
  <c r="D464" i="66"/>
  <c r="C464" i="66"/>
  <c r="B464" i="66"/>
  <c r="A464" i="66"/>
  <c r="Z463" i="66"/>
  <c r="W463" i="66"/>
  <c r="T463" i="66"/>
  <c r="Q463" i="66"/>
  <c r="O463" i="66"/>
  <c r="M463" i="66"/>
  <c r="L463" i="66"/>
  <c r="K463" i="66"/>
  <c r="J463" i="66"/>
  <c r="I463" i="66"/>
  <c r="G463" i="66"/>
  <c r="F463" i="66"/>
  <c r="E463" i="66"/>
  <c r="D463" i="66"/>
  <c r="C463" i="66"/>
  <c r="B463" i="66"/>
  <c r="A463" i="66"/>
  <c r="Z462" i="66"/>
  <c r="Y462" i="66"/>
  <c r="X462" i="66"/>
  <c r="W462" i="66"/>
  <c r="V462" i="66"/>
  <c r="U462" i="66"/>
  <c r="T462" i="66"/>
  <c r="S462" i="66"/>
  <c r="R462" i="66"/>
  <c r="Q462" i="66"/>
  <c r="P462" i="66"/>
  <c r="O462" i="66"/>
  <c r="N462" i="66"/>
  <c r="M462" i="66"/>
  <c r="L462" i="66"/>
  <c r="K462" i="66"/>
  <c r="J462" i="66"/>
  <c r="I462" i="66"/>
  <c r="H462" i="66"/>
  <c r="G462" i="66"/>
  <c r="F462" i="66"/>
  <c r="E462" i="66"/>
  <c r="D462" i="66"/>
  <c r="C462" i="66"/>
  <c r="B462" i="66"/>
  <c r="A462" i="66"/>
  <c r="Z461" i="66"/>
  <c r="Y461" i="66"/>
  <c r="X461" i="66"/>
  <c r="W461" i="66"/>
  <c r="V461" i="66"/>
  <c r="U461" i="66"/>
  <c r="T461" i="66"/>
  <c r="S461" i="66"/>
  <c r="R461" i="66"/>
  <c r="Q461" i="66"/>
  <c r="P461" i="66"/>
  <c r="O461" i="66"/>
  <c r="N461" i="66"/>
  <c r="M461" i="66"/>
  <c r="L461" i="66"/>
  <c r="K461" i="66"/>
  <c r="J461" i="66"/>
  <c r="I461" i="66"/>
  <c r="H461" i="66"/>
  <c r="G461" i="66"/>
  <c r="F461" i="66"/>
  <c r="E461" i="66"/>
  <c r="D461" i="66"/>
  <c r="C461" i="66"/>
  <c r="B461" i="66"/>
  <c r="A461" i="66"/>
  <c r="W460" i="66"/>
  <c r="V460" i="66"/>
  <c r="U460" i="66"/>
  <c r="O460" i="66"/>
  <c r="M460" i="66"/>
  <c r="L460" i="66"/>
  <c r="K460" i="66"/>
  <c r="J460" i="66"/>
  <c r="I460" i="66"/>
  <c r="H460" i="66"/>
  <c r="G460" i="66"/>
  <c r="F460" i="66"/>
  <c r="E460" i="66"/>
  <c r="D460" i="66"/>
  <c r="C460" i="66"/>
  <c r="B460" i="66"/>
  <c r="A460" i="66"/>
  <c r="Z459" i="66"/>
  <c r="Y459" i="66"/>
  <c r="X459" i="66"/>
  <c r="W459" i="66"/>
  <c r="V459" i="66"/>
  <c r="U459" i="66"/>
  <c r="T459" i="66"/>
  <c r="S459" i="66"/>
  <c r="R459" i="66"/>
  <c r="Q459" i="66"/>
  <c r="P459" i="66"/>
  <c r="O459" i="66"/>
  <c r="N459" i="66"/>
  <c r="M459" i="66"/>
  <c r="L459" i="66"/>
  <c r="K459" i="66"/>
  <c r="J459" i="66"/>
  <c r="I459" i="66"/>
  <c r="H459" i="66"/>
  <c r="G459" i="66"/>
  <c r="F459" i="66"/>
  <c r="E459" i="66"/>
  <c r="D459" i="66"/>
  <c r="C459" i="66"/>
  <c r="B459" i="66"/>
  <c r="A459" i="66"/>
  <c r="Z458" i="66"/>
  <c r="W458" i="66"/>
  <c r="V458" i="66"/>
  <c r="U458" i="66"/>
  <c r="T458" i="66"/>
  <c r="Q458" i="66"/>
  <c r="O458" i="66"/>
  <c r="M458" i="66"/>
  <c r="L458" i="66"/>
  <c r="K458" i="66"/>
  <c r="J458" i="66"/>
  <c r="I458" i="66"/>
  <c r="F458" i="66"/>
  <c r="E458" i="66"/>
  <c r="D458" i="66"/>
  <c r="C458" i="66"/>
  <c r="B458" i="66"/>
  <c r="A458" i="66"/>
  <c r="Z457" i="66"/>
  <c r="W457" i="66"/>
  <c r="V457" i="66"/>
  <c r="U457" i="66"/>
  <c r="T457" i="66"/>
  <c r="Q457" i="66"/>
  <c r="O457" i="66"/>
  <c r="M457" i="66"/>
  <c r="L457" i="66"/>
  <c r="K457" i="66"/>
  <c r="J457" i="66"/>
  <c r="I457" i="66"/>
  <c r="G457" i="66"/>
  <c r="F457" i="66"/>
  <c r="E457" i="66"/>
  <c r="D457" i="66"/>
  <c r="C457" i="66"/>
  <c r="B457" i="66"/>
  <c r="A457" i="66"/>
  <c r="Z456" i="66"/>
  <c r="W456" i="66"/>
  <c r="V456" i="66"/>
  <c r="U456" i="66"/>
  <c r="T456" i="66"/>
  <c r="Q456" i="66"/>
  <c r="O456" i="66"/>
  <c r="M456" i="66"/>
  <c r="L456" i="66"/>
  <c r="K456" i="66"/>
  <c r="J456" i="66"/>
  <c r="I456" i="66"/>
  <c r="F456" i="66"/>
  <c r="E456" i="66"/>
  <c r="D456" i="66"/>
  <c r="C456" i="66"/>
  <c r="B456" i="66"/>
  <c r="A456" i="66"/>
  <c r="Z455" i="66"/>
  <c r="W455" i="66"/>
  <c r="V455" i="66"/>
  <c r="U455" i="66"/>
  <c r="T455" i="66"/>
  <c r="Q455" i="66"/>
  <c r="O455" i="66"/>
  <c r="M455" i="66"/>
  <c r="L455" i="66"/>
  <c r="K455" i="66"/>
  <c r="J455" i="66"/>
  <c r="I455" i="66"/>
  <c r="G455" i="66"/>
  <c r="F455" i="66"/>
  <c r="E455" i="66"/>
  <c r="D455" i="66"/>
  <c r="C455" i="66"/>
  <c r="B455" i="66"/>
  <c r="A455" i="66"/>
  <c r="Z454" i="66"/>
  <c r="W454" i="66"/>
  <c r="V454" i="66"/>
  <c r="U454" i="66"/>
  <c r="T454" i="66"/>
  <c r="Q454" i="66"/>
  <c r="O454" i="66"/>
  <c r="M454" i="66"/>
  <c r="L454" i="66"/>
  <c r="K454" i="66"/>
  <c r="J454" i="66"/>
  <c r="I454" i="66"/>
  <c r="F454" i="66"/>
  <c r="E454" i="66"/>
  <c r="D454" i="66"/>
  <c r="C454" i="66"/>
  <c r="B454" i="66"/>
  <c r="A454" i="66"/>
  <c r="Z453" i="66"/>
  <c r="W453" i="66"/>
  <c r="V453" i="66"/>
  <c r="U453" i="66"/>
  <c r="T453" i="66"/>
  <c r="Q453" i="66"/>
  <c r="O453" i="66"/>
  <c r="M453" i="66"/>
  <c r="L453" i="66"/>
  <c r="K453" i="66"/>
  <c r="J453" i="66"/>
  <c r="I453" i="66"/>
  <c r="G453" i="66"/>
  <c r="F453" i="66"/>
  <c r="E453" i="66"/>
  <c r="D453" i="66"/>
  <c r="C453" i="66"/>
  <c r="B453" i="66"/>
  <c r="A453" i="66"/>
  <c r="Z452" i="66"/>
  <c r="Y452" i="66"/>
  <c r="X452" i="66"/>
  <c r="W452" i="66"/>
  <c r="V452" i="66"/>
  <c r="U452" i="66"/>
  <c r="T452" i="66"/>
  <c r="S452" i="66"/>
  <c r="R452" i="66"/>
  <c r="Q452" i="66"/>
  <c r="P452" i="66"/>
  <c r="O452" i="66"/>
  <c r="N452" i="66"/>
  <c r="M452" i="66"/>
  <c r="L452" i="66"/>
  <c r="K452" i="66"/>
  <c r="J452" i="66"/>
  <c r="I452" i="66"/>
  <c r="H452" i="66"/>
  <c r="G452" i="66"/>
  <c r="F452" i="66"/>
  <c r="E452" i="66"/>
  <c r="D452" i="66"/>
  <c r="C452" i="66"/>
  <c r="B452" i="66"/>
  <c r="A452" i="66"/>
  <c r="Z451" i="66"/>
  <c r="Y451" i="66"/>
  <c r="X451" i="66"/>
  <c r="W451" i="66"/>
  <c r="V451" i="66"/>
  <c r="U451" i="66"/>
  <c r="T451" i="66"/>
  <c r="S451" i="66"/>
  <c r="R451" i="66"/>
  <c r="Q451" i="66"/>
  <c r="P451" i="66"/>
  <c r="O451" i="66"/>
  <c r="N451" i="66"/>
  <c r="M451" i="66"/>
  <c r="L451" i="66"/>
  <c r="K451" i="66"/>
  <c r="J451" i="66"/>
  <c r="I451" i="66"/>
  <c r="H451" i="66"/>
  <c r="G451" i="66"/>
  <c r="F451" i="66"/>
  <c r="E451" i="66"/>
  <c r="D451" i="66"/>
  <c r="C451" i="66"/>
  <c r="B451" i="66"/>
  <c r="A451" i="66"/>
  <c r="W450" i="66"/>
  <c r="V450" i="66"/>
  <c r="U450" i="66"/>
  <c r="O450" i="66"/>
  <c r="M450" i="66"/>
  <c r="L450" i="66"/>
  <c r="K450" i="66"/>
  <c r="J450" i="66"/>
  <c r="I450" i="66"/>
  <c r="H450" i="66"/>
  <c r="G450" i="66"/>
  <c r="F450" i="66"/>
  <c r="E450" i="66"/>
  <c r="D450" i="66"/>
  <c r="C450" i="66"/>
  <c r="B450" i="66"/>
  <c r="A450" i="66"/>
  <c r="Z449" i="66"/>
  <c r="Y449" i="66"/>
  <c r="X449" i="66"/>
  <c r="W449" i="66"/>
  <c r="V449" i="66"/>
  <c r="U449" i="66"/>
  <c r="T449" i="66"/>
  <c r="S449" i="66"/>
  <c r="R449" i="66"/>
  <c r="Q449" i="66"/>
  <c r="P449" i="66"/>
  <c r="O449" i="66"/>
  <c r="N449" i="66"/>
  <c r="M449" i="66"/>
  <c r="L449" i="66"/>
  <c r="K449" i="66"/>
  <c r="J449" i="66"/>
  <c r="I449" i="66"/>
  <c r="H449" i="66"/>
  <c r="G449" i="66"/>
  <c r="F449" i="66"/>
  <c r="E449" i="66"/>
  <c r="D449" i="66"/>
  <c r="C449" i="66"/>
  <c r="B449" i="66"/>
  <c r="A449" i="66"/>
  <c r="Z448" i="66"/>
  <c r="W448" i="66"/>
  <c r="V448" i="66"/>
  <c r="U448" i="66"/>
  <c r="T448" i="66"/>
  <c r="Q448" i="66"/>
  <c r="O448" i="66"/>
  <c r="M448" i="66"/>
  <c r="L448" i="66"/>
  <c r="K448" i="66"/>
  <c r="J448" i="66"/>
  <c r="I448" i="66"/>
  <c r="G448" i="66"/>
  <c r="F448" i="66"/>
  <c r="E448" i="66"/>
  <c r="D448" i="66"/>
  <c r="C448" i="66"/>
  <c r="A448" i="66"/>
  <c r="Z447" i="66"/>
  <c r="W447" i="66"/>
  <c r="V447" i="66"/>
  <c r="U447" i="66"/>
  <c r="T447" i="66"/>
  <c r="Q447" i="66"/>
  <c r="O447" i="66"/>
  <c r="M447" i="66"/>
  <c r="L447" i="66"/>
  <c r="K447" i="66"/>
  <c r="J447" i="66"/>
  <c r="I447" i="66"/>
  <c r="G447" i="66"/>
  <c r="F447" i="66"/>
  <c r="E447" i="66"/>
  <c r="D447" i="66"/>
  <c r="C447" i="66"/>
  <c r="B447" i="66"/>
  <c r="A447" i="66"/>
  <c r="Z446" i="66"/>
  <c r="W446" i="66"/>
  <c r="V446" i="66"/>
  <c r="U446" i="66"/>
  <c r="T446" i="66"/>
  <c r="Q446" i="66"/>
  <c r="O446" i="66"/>
  <c r="M446" i="66"/>
  <c r="L446" i="66"/>
  <c r="K446" i="66"/>
  <c r="J446" i="66"/>
  <c r="I446" i="66"/>
  <c r="G446" i="66"/>
  <c r="F446" i="66"/>
  <c r="E446" i="66"/>
  <c r="D446" i="66"/>
  <c r="C446" i="66"/>
  <c r="B446" i="66"/>
  <c r="A446" i="66"/>
  <c r="Z445" i="66"/>
  <c r="W445" i="66"/>
  <c r="V445" i="66"/>
  <c r="U445" i="66"/>
  <c r="T445" i="66"/>
  <c r="Q445" i="66"/>
  <c r="O445" i="66"/>
  <c r="M445" i="66"/>
  <c r="L445" i="66"/>
  <c r="K445" i="66"/>
  <c r="J445" i="66"/>
  <c r="I445" i="66"/>
  <c r="G445" i="66"/>
  <c r="F445" i="66"/>
  <c r="E445" i="66"/>
  <c r="D445" i="66"/>
  <c r="C445" i="66"/>
  <c r="B445" i="66"/>
  <c r="A445" i="66"/>
  <c r="Z444" i="66"/>
  <c r="W444" i="66"/>
  <c r="V444" i="66"/>
  <c r="U444" i="66"/>
  <c r="T444" i="66"/>
  <c r="Q444" i="66"/>
  <c r="O444" i="66"/>
  <c r="M444" i="66"/>
  <c r="L444" i="66"/>
  <c r="K444" i="66"/>
  <c r="J444" i="66"/>
  <c r="I444" i="66"/>
  <c r="G444" i="66"/>
  <c r="F444" i="66"/>
  <c r="E444" i="66"/>
  <c r="D444" i="66"/>
  <c r="C444" i="66"/>
  <c r="B444" i="66"/>
  <c r="A444" i="66"/>
  <c r="Z443" i="66"/>
  <c r="W443" i="66"/>
  <c r="V443" i="66"/>
  <c r="U443" i="66"/>
  <c r="T443" i="66"/>
  <c r="Q443" i="66"/>
  <c r="O443" i="66"/>
  <c r="M443" i="66"/>
  <c r="L443" i="66"/>
  <c r="K443" i="66"/>
  <c r="J443" i="66"/>
  <c r="I443" i="66"/>
  <c r="G443" i="66"/>
  <c r="F443" i="66"/>
  <c r="E443" i="66"/>
  <c r="D443" i="66"/>
  <c r="C443" i="66"/>
  <c r="B443" i="66"/>
  <c r="A443" i="66"/>
  <c r="Z442" i="66"/>
  <c r="Y442" i="66"/>
  <c r="X442" i="66"/>
  <c r="W442" i="66"/>
  <c r="V442" i="66"/>
  <c r="U442" i="66"/>
  <c r="T442" i="66"/>
  <c r="S442" i="66"/>
  <c r="R442" i="66"/>
  <c r="Q442" i="66"/>
  <c r="P442" i="66"/>
  <c r="O442" i="66"/>
  <c r="N442" i="66"/>
  <c r="M442" i="66"/>
  <c r="L442" i="66"/>
  <c r="K442" i="66"/>
  <c r="J442" i="66"/>
  <c r="I442" i="66"/>
  <c r="H442" i="66"/>
  <c r="G442" i="66"/>
  <c r="F442" i="66"/>
  <c r="E442" i="66"/>
  <c r="D442" i="66"/>
  <c r="C442" i="66"/>
  <c r="B442" i="66"/>
  <c r="A442" i="66"/>
  <c r="Z441" i="66"/>
  <c r="Y441" i="66"/>
  <c r="X441" i="66"/>
  <c r="W441" i="66"/>
  <c r="V441" i="66"/>
  <c r="U441" i="66"/>
  <c r="T441" i="66"/>
  <c r="S441" i="66"/>
  <c r="R441" i="66"/>
  <c r="Q441" i="66"/>
  <c r="P441" i="66"/>
  <c r="O441" i="66"/>
  <c r="N441" i="66"/>
  <c r="M441" i="66"/>
  <c r="L441" i="66"/>
  <c r="K441" i="66"/>
  <c r="J441" i="66"/>
  <c r="I441" i="66"/>
  <c r="H441" i="66"/>
  <c r="G441" i="66"/>
  <c r="F441" i="66"/>
  <c r="E441" i="66"/>
  <c r="D441" i="66"/>
  <c r="C441" i="66"/>
  <c r="B441" i="66"/>
  <c r="A441" i="66"/>
  <c r="W440" i="66"/>
  <c r="V440" i="66"/>
  <c r="U440" i="66"/>
  <c r="O440" i="66"/>
  <c r="M440" i="66"/>
  <c r="L440" i="66"/>
  <c r="K440" i="66"/>
  <c r="J440" i="66"/>
  <c r="I440" i="66"/>
  <c r="H440" i="66"/>
  <c r="G440" i="66"/>
  <c r="F440" i="66"/>
  <c r="E440" i="66"/>
  <c r="D440" i="66"/>
  <c r="C440" i="66"/>
  <c r="B440" i="66"/>
  <c r="A440" i="66"/>
  <c r="Z439" i="66"/>
  <c r="Y439" i="66"/>
  <c r="X439" i="66"/>
  <c r="W439" i="66"/>
  <c r="V439" i="66"/>
  <c r="U439" i="66"/>
  <c r="T439" i="66"/>
  <c r="S439" i="66"/>
  <c r="R439" i="66"/>
  <c r="Q439" i="66"/>
  <c r="P439" i="66"/>
  <c r="O439" i="66"/>
  <c r="N439" i="66"/>
  <c r="M439" i="66"/>
  <c r="L439" i="66"/>
  <c r="K439" i="66"/>
  <c r="J439" i="66"/>
  <c r="I439" i="66"/>
  <c r="H439" i="66"/>
  <c r="G439" i="66"/>
  <c r="F439" i="66"/>
  <c r="E439" i="66"/>
  <c r="D439" i="66"/>
  <c r="C439" i="66"/>
  <c r="B439" i="66"/>
  <c r="A439" i="66"/>
  <c r="Z438" i="66"/>
  <c r="W438" i="66"/>
  <c r="V438" i="66"/>
  <c r="U438" i="66"/>
  <c r="T438" i="66"/>
  <c r="Q438" i="66"/>
  <c r="O438" i="66"/>
  <c r="M438" i="66"/>
  <c r="L438" i="66"/>
  <c r="K438" i="66"/>
  <c r="J438" i="66"/>
  <c r="I438" i="66"/>
  <c r="H438" i="66"/>
  <c r="F438" i="66"/>
  <c r="E438" i="66"/>
  <c r="D438" i="66"/>
  <c r="C438" i="66"/>
  <c r="B438" i="66"/>
  <c r="A438" i="66"/>
  <c r="Z437" i="66"/>
  <c r="W437" i="66"/>
  <c r="V437" i="66"/>
  <c r="U437" i="66"/>
  <c r="T437" i="66"/>
  <c r="Q437" i="66"/>
  <c r="O437" i="66"/>
  <c r="M437" i="66"/>
  <c r="L437" i="66"/>
  <c r="K437" i="66"/>
  <c r="J437" i="66"/>
  <c r="I437" i="66"/>
  <c r="H437" i="66"/>
  <c r="G437" i="66"/>
  <c r="F437" i="66"/>
  <c r="E437" i="66"/>
  <c r="D437" i="66"/>
  <c r="C437" i="66"/>
  <c r="B437" i="66"/>
  <c r="A437" i="66"/>
  <c r="Z436" i="66"/>
  <c r="W436" i="66"/>
  <c r="V436" i="66"/>
  <c r="U436" i="66"/>
  <c r="T436" i="66"/>
  <c r="Q436" i="66"/>
  <c r="O436" i="66"/>
  <c r="M436" i="66"/>
  <c r="L436" i="66"/>
  <c r="K436" i="66"/>
  <c r="J436" i="66"/>
  <c r="I436" i="66"/>
  <c r="H436" i="66"/>
  <c r="F436" i="66"/>
  <c r="E436" i="66"/>
  <c r="D436" i="66"/>
  <c r="C436" i="66"/>
  <c r="B436" i="66"/>
  <c r="A436" i="66"/>
  <c r="Z435" i="66"/>
  <c r="W435" i="66"/>
  <c r="V435" i="66"/>
  <c r="U435" i="66"/>
  <c r="T435" i="66"/>
  <c r="Q435" i="66"/>
  <c r="O435" i="66"/>
  <c r="M435" i="66"/>
  <c r="L435" i="66"/>
  <c r="K435" i="66"/>
  <c r="J435" i="66"/>
  <c r="I435" i="66"/>
  <c r="H435" i="66"/>
  <c r="G435" i="66"/>
  <c r="F435" i="66"/>
  <c r="E435" i="66"/>
  <c r="D435" i="66"/>
  <c r="C435" i="66"/>
  <c r="B435" i="66"/>
  <c r="A435" i="66"/>
  <c r="Z434" i="66"/>
  <c r="W434" i="66"/>
  <c r="V434" i="66"/>
  <c r="U434" i="66"/>
  <c r="T434" i="66"/>
  <c r="Q434" i="66"/>
  <c r="O434" i="66"/>
  <c r="M434" i="66"/>
  <c r="L434" i="66"/>
  <c r="K434" i="66"/>
  <c r="J434" i="66"/>
  <c r="I434" i="66"/>
  <c r="H434" i="66"/>
  <c r="F434" i="66"/>
  <c r="E434" i="66"/>
  <c r="D434" i="66"/>
  <c r="C434" i="66"/>
  <c r="B434" i="66"/>
  <c r="A434" i="66"/>
  <c r="Z433" i="66"/>
  <c r="W433" i="66"/>
  <c r="V433" i="66"/>
  <c r="U433" i="66"/>
  <c r="T433" i="66"/>
  <c r="Q433" i="66"/>
  <c r="O433" i="66"/>
  <c r="M433" i="66"/>
  <c r="L433" i="66"/>
  <c r="K433" i="66"/>
  <c r="J433" i="66"/>
  <c r="I433" i="66"/>
  <c r="H433" i="66"/>
  <c r="G433" i="66"/>
  <c r="F433" i="66"/>
  <c r="E433" i="66"/>
  <c r="D433" i="66"/>
  <c r="C433" i="66"/>
  <c r="B433" i="66"/>
  <c r="A433" i="66"/>
  <c r="AB432" i="66"/>
  <c r="AA432" i="66"/>
  <c r="Z432" i="66"/>
  <c r="Y432" i="66"/>
  <c r="X432" i="66"/>
  <c r="W432" i="66"/>
  <c r="V432" i="66"/>
  <c r="U432" i="66"/>
  <c r="T432" i="66"/>
  <c r="S432" i="66"/>
  <c r="R432" i="66"/>
  <c r="Q432" i="66"/>
  <c r="P432" i="66"/>
  <c r="O432" i="66"/>
  <c r="N432" i="66"/>
  <c r="M432" i="66"/>
  <c r="L432" i="66"/>
  <c r="K432" i="66"/>
  <c r="J432" i="66"/>
  <c r="I432" i="66"/>
  <c r="H432" i="66"/>
  <c r="G432" i="66"/>
  <c r="F432" i="66"/>
  <c r="E432" i="66"/>
  <c r="D432" i="66"/>
  <c r="C432" i="66"/>
  <c r="B432" i="66"/>
  <c r="A432" i="66"/>
  <c r="Z431" i="66"/>
  <c r="Y431" i="66"/>
  <c r="X431" i="66"/>
  <c r="W431" i="66"/>
  <c r="V431" i="66"/>
  <c r="U431" i="66"/>
  <c r="T431" i="66"/>
  <c r="S431" i="66"/>
  <c r="R431" i="66"/>
  <c r="Q431" i="66"/>
  <c r="P431" i="66"/>
  <c r="O431" i="66"/>
  <c r="N431" i="66"/>
  <c r="M431" i="66"/>
  <c r="L431" i="66"/>
  <c r="K431" i="66"/>
  <c r="J431" i="66"/>
  <c r="I431" i="66"/>
  <c r="H431" i="66"/>
  <c r="G431" i="66"/>
  <c r="F431" i="66"/>
  <c r="E431" i="66"/>
  <c r="D431" i="66"/>
  <c r="C431" i="66"/>
  <c r="B431" i="66"/>
  <c r="A431" i="66"/>
  <c r="W430" i="66"/>
  <c r="V430" i="66"/>
  <c r="U430" i="66"/>
  <c r="O430" i="66"/>
  <c r="M430" i="66"/>
  <c r="L430" i="66"/>
  <c r="K430" i="66"/>
  <c r="J430" i="66"/>
  <c r="I430" i="66"/>
  <c r="H430" i="66"/>
  <c r="G430" i="66"/>
  <c r="F430" i="66"/>
  <c r="E430" i="66"/>
  <c r="D430" i="66"/>
  <c r="C430" i="66"/>
  <c r="B430" i="66"/>
  <c r="A430" i="66"/>
  <c r="Z429" i="66"/>
  <c r="Y429" i="66"/>
  <c r="X429" i="66"/>
  <c r="W429" i="66"/>
  <c r="V429" i="66"/>
  <c r="U429" i="66"/>
  <c r="T429" i="66"/>
  <c r="S429" i="66"/>
  <c r="R429" i="66"/>
  <c r="Q429" i="66"/>
  <c r="P429" i="66"/>
  <c r="O429" i="66"/>
  <c r="N429" i="66"/>
  <c r="M429" i="66"/>
  <c r="L429" i="66"/>
  <c r="K429" i="66"/>
  <c r="J429" i="66"/>
  <c r="I429" i="66"/>
  <c r="H429" i="66"/>
  <c r="G429" i="66"/>
  <c r="F429" i="66"/>
  <c r="E429" i="66"/>
  <c r="D429" i="66"/>
  <c r="C429" i="66"/>
  <c r="B429" i="66"/>
  <c r="A429" i="66"/>
  <c r="Z428" i="66"/>
  <c r="W428" i="66"/>
  <c r="V428" i="66"/>
  <c r="U428" i="66"/>
  <c r="T428" i="66"/>
  <c r="Q428" i="66"/>
  <c r="O428" i="66"/>
  <c r="M428" i="66"/>
  <c r="L428" i="66"/>
  <c r="K428" i="66"/>
  <c r="J428" i="66"/>
  <c r="I428" i="66"/>
  <c r="F428" i="66"/>
  <c r="E428" i="66"/>
  <c r="D428" i="66"/>
  <c r="C428" i="66"/>
  <c r="B428" i="66"/>
  <c r="A428" i="66"/>
  <c r="Z427" i="66"/>
  <c r="W427" i="66"/>
  <c r="V427" i="66"/>
  <c r="U427" i="66"/>
  <c r="T427" i="66"/>
  <c r="Q427" i="66"/>
  <c r="O427" i="66"/>
  <c r="M427" i="66"/>
  <c r="L427" i="66"/>
  <c r="K427" i="66"/>
  <c r="J427" i="66"/>
  <c r="I427" i="66"/>
  <c r="G427" i="66"/>
  <c r="F427" i="66"/>
  <c r="E427" i="66"/>
  <c r="D427" i="66"/>
  <c r="C427" i="66"/>
  <c r="B427" i="66"/>
  <c r="A427" i="66"/>
  <c r="Z426" i="66"/>
  <c r="W426" i="66"/>
  <c r="V426" i="66"/>
  <c r="U426" i="66"/>
  <c r="T426" i="66"/>
  <c r="Q426" i="66"/>
  <c r="O426" i="66"/>
  <c r="M426" i="66"/>
  <c r="L426" i="66"/>
  <c r="K426" i="66"/>
  <c r="J426" i="66"/>
  <c r="I426" i="66"/>
  <c r="F426" i="66"/>
  <c r="E426" i="66"/>
  <c r="D426" i="66"/>
  <c r="C426" i="66"/>
  <c r="B426" i="66"/>
  <c r="A426" i="66"/>
  <c r="Z425" i="66"/>
  <c r="W425" i="66"/>
  <c r="V425" i="66"/>
  <c r="U425" i="66"/>
  <c r="T425" i="66"/>
  <c r="Q425" i="66"/>
  <c r="O425" i="66"/>
  <c r="M425" i="66"/>
  <c r="L425" i="66"/>
  <c r="K425" i="66"/>
  <c r="J425" i="66"/>
  <c r="I425" i="66"/>
  <c r="G425" i="66"/>
  <c r="F425" i="66"/>
  <c r="E425" i="66"/>
  <c r="D425" i="66"/>
  <c r="C425" i="66"/>
  <c r="B425" i="66"/>
  <c r="A425" i="66"/>
  <c r="Z424" i="66"/>
  <c r="W424" i="66"/>
  <c r="V424" i="66"/>
  <c r="U424" i="66"/>
  <c r="T424" i="66"/>
  <c r="Q424" i="66"/>
  <c r="O424" i="66"/>
  <c r="M424" i="66"/>
  <c r="L424" i="66"/>
  <c r="K424" i="66"/>
  <c r="J424" i="66"/>
  <c r="I424" i="66"/>
  <c r="F424" i="66"/>
  <c r="E424" i="66"/>
  <c r="D424" i="66"/>
  <c r="C424" i="66"/>
  <c r="B424" i="66"/>
  <c r="A424" i="66"/>
  <c r="Z423" i="66"/>
  <c r="W423" i="66"/>
  <c r="V423" i="66"/>
  <c r="U423" i="66"/>
  <c r="T423" i="66"/>
  <c r="Q423" i="66"/>
  <c r="O423" i="66"/>
  <c r="M423" i="66"/>
  <c r="L423" i="66"/>
  <c r="K423" i="66"/>
  <c r="J423" i="66"/>
  <c r="I423" i="66"/>
  <c r="G423" i="66"/>
  <c r="F423" i="66"/>
  <c r="E423" i="66"/>
  <c r="D423" i="66"/>
  <c r="C423" i="66"/>
  <c r="B423" i="66"/>
  <c r="A423" i="66"/>
  <c r="Z422" i="66"/>
  <c r="Y422" i="66"/>
  <c r="X422" i="66"/>
  <c r="W422" i="66"/>
  <c r="V422" i="66"/>
  <c r="U422" i="66"/>
  <c r="T422" i="66"/>
  <c r="S422" i="66"/>
  <c r="R422" i="66"/>
  <c r="Q422" i="66"/>
  <c r="P422" i="66"/>
  <c r="O422" i="66"/>
  <c r="N422" i="66"/>
  <c r="M422" i="66"/>
  <c r="L422" i="66"/>
  <c r="K422" i="66"/>
  <c r="J422" i="66"/>
  <c r="I422" i="66"/>
  <c r="H422" i="66"/>
  <c r="G422" i="66"/>
  <c r="F422" i="66"/>
  <c r="E422" i="66"/>
  <c r="D422" i="66"/>
  <c r="C422" i="66"/>
  <c r="B422" i="66"/>
  <c r="A422" i="66"/>
  <c r="Z421" i="66"/>
  <c r="Y421" i="66"/>
  <c r="X421" i="66"/>
  <c r="W421" i="66"/>
  <c r="V421" i="66"/>
  <c r="U421" i="66"/>
  <c r="T421" i="66"/>
  <c r="S421" i="66"/>
  <c r="R421" i="66"/>
  <c r="Q421" i="66"/>
  <c r="P421" i="66"/>
  <c r="O421" i="66"/>
  <c r="N421" i="66"/>
  <c r="M421" i="66"/>
  <c r="L421" i="66"/>
  <c r="K421" i="66"/>
  <c r="J421" i="66"/>
  <c r="I421" i="66"/>
  <c r="H421" i="66"/>
  <c r="G421" i="66"/>
  <c r="F421" i="66"/>
  <c r="E421" i="66"/>
  <c r="D421" i="66"/>
  <c r="C421" i="66"/>
  <c r="B421" i="66"/>
  <c r="A421" i="66"/>
  <c r="AA420" i="66"/>
  <c r="W420" i="66"/>
  <c r="V420" i="66"/>
  <c r="U420" i="66"/>
  <c r="O420" i="66"/>
  <c r="M420" i="66"/>
  <c r="L420" i="66"/>
  <c r="K420" i="66"/>
  <c r="J420" i="66"/>
  <c r="I420" i="66"/>
  <c r="H420" i="66"/>
  <c r="G420" i="66"/>
  <c r="F420" i="66"/>
  <c r="E420" i="66"/>
  <c r="D420" i="66"/>
  <c r="C420" i="66"/>
  <c r="B420" i="66"/>
  <c r="A420" i="66"/>
  <c r="AA419" i="66"/>
  <c r="Z419" i="66"/>
  <c r="Y419" i="66"/>
  <c r="X419" i="66"/>
  <c r="W419" i="66"/>
  <c r="V419" i="66"/>
  <c r="U419" i="66"/>
  <c r="T419" i="66"/>
  <c r="S419" i="66"/>
  <c r="R419" i="66"/>
  <c r="Q419" i="66"/>
  <c r="P419" i="66"/>
  <c r="O419" i="66"/>
  <c r="N419" i="66"/>
  <c r="M419" i="66"/>
  <c r="L419" i="66"/>
  <c r="K419" i="66"/>
  <c r="J419" i="66"/>
  <c r="I419" i="66"/>
  <c r="H419" i="66"/>
  <c r="G419" i="66"/>
  <c r="F419" i="66"/>
  <c r="E419" i="66"/>
  <c r="D419" i="66"/>
  <c r="C419" i="66"/>
  <c r="B419" i="66"/>
  <c r="A419" i="66"/>
  <c r="AA418" i="66"/>
  <c r="Z418" i="66"/>
  <c r="W418" i="66"/>
  <c r="V418" i="66"/>
  <c r="U418" i="66"/>
  <c r="T418" i="66"/>
  <c r="Q418" i="66"/>
  <c r="O418" i="66"/>
  <c r="M418" i="66"/>
  <c r="L418" i="66"/>
  <c r="K418" i="66"/>
  <c r="J418" i="66"/>
  <c r="I418" i="66"/>
  <c r="F418" i="66"/>
  <c r="E418" i="66"/>
  <c r="D418" i="66"/>
  <c r="C418" i="66"/>
  <c r="B418" i="66"/>
  <c r="A418" i="66"/>
  <c r="AA417" i="66"/>
  <c r="Z417" i="66"/>
  <c r="W417" i="66"/>
  <c r="V417" i="66"/>
  <c r="U417" i="66"/>
  <c r="T417" i="66"/>
  <c r="Q417" i="66"/>
  <c r="O417" i="66"/>
  <c r="M417" i="66"/>
  <c r="L417" i="66"/>
  <c r="K417" i="66"/>
  <c r="J417" i="66"/>
  <c r="I417" i="66"/>
  <c r="G417" i="66"/>
  <c r="F417" i="66"/>
  <c r="E417" i="66"/>
  <c r="D417" i="66"/>
  <c r="C417" i="66"/>
  <c r="B417" i="66"/>
  <c r="A417" i="66"/>
  <c r="AA416" i="66"/>
  <c r="Z416" i="66"/>
  <c r="W416" i="66"/>
  <c r="V416" i="66"/>
  <c r="U416" i="66"/>
  <c r="T416" i="66"/>
  <c r="Q416" i="66"/>
  <c r="O416" i="66"/>
  <c r="M416" i="66"/>
  <c r="L416" i="66"/>
  <c r="K416" i="66"/>
  <c r="J416" i="66"/>
  <c r="I416" i="66"/>
  <c r="F416" i="66"/>
  <c r="E416" i="66"/>
  <c r="D416" i="66"/>
  <c r="C416" i="66"/>
  <c r="B416" i="66"/>
  <c r="A416" i="66"/>
  <c r="AA415" i="66"/>
  <c r="Z415" i="66"/>
  <c r="W415" i="66"/>
  <c r="V415" i="66"/>
  <c r="U415" i="66"/>
  <c r="T415" i="66"/>
  <c r="Q415" i="66"/>
  <c r="O415" i="66"/>
  <c r="M415" i="66"/>
  <c r="L415" i="66"/>
  <c r="K415" i="66"/>
  <c r="J415" i="66"/>
  <c r="I415" i="66"/>
  <c r="G415" i="66"/>
  <c r="F415" i="66"/>
  <c r="E415" i="66"/>
  <c r="D415" i="66"/>
  <c r="C415" i="66"/>
  <c r="B415" i="66"/>
  <c r="A415" i="66"/>
  <c r="AA414" i="66"/>
  <c r="Z414" i="66"/>
  <c r="W414" i="66"/>
  <c r="V414" i="66"/>
  <c r="U414" i="66"/>
  <c r="T414" i="66"/>
  <c r="Q414" i="66"/>
  <c r="O414" i="66"/>
  <c r="M414" i="66"/>
  <c r="L414" i="66"/>
  <c r="K414" i="66"/>
  <c r="J414" i="66"/>
  <c r="I414" i="66"/>
  <c r="F414" i="66"/>
  <c r="E414" i="66"/>
  <c r="D414" i="66"/>
  <c r="C414" i="66"/>
  <c r="B414" i="66"/>
  <c r="A414" i="66"/>
  <c r="AA413" i="66"/>
  <c r="Z413" i="66"/>
  <c r="W413" i="66"/>
  <c r="V413" i="66"/>
  <c r="U413" i="66"/>
  <c r="T413" i="66"/>
  <c r="Q413" i="66"/>
  <c r="O413" i="66"/>
  <c r="M413" i="66"/>
  <c r="L413" i="66"/>
  <c r="K413" i="66"/>
  <c r="J413" i="66"/>
  <c r="I413" i="66"/>
  <c r="G413" i="66"/>
  <c r="F413" i="66"/>
  <c r="E413" i="66"/>
  <c r="D413" i="66"/>
  <c r="C413" i="66"/>
  <c r="B413" i="66"/>
  <c r="A413" i="66"/>
  <c r="AA412" i="66"/>
  <c r="Z412" i="66"/>
  <c r="Y412" i="66"/>
  <c r="X412" i="66"/>
  <c r="W412" i="66"/>
  <c r="V412" i="66"/>
  <c r="U412" i="66"/>
  <c r="T412" i="66"/>
  <c r="S412" i="66"/>
  <c r="R412" i="66"/>
  <c r="Q412" i="66"/>
  <c r="P412" i="66"/>
  <c r="O412" i="66"/>
  <c r="N412" i="66"/>
  <c r="M412" i="66"/>
  <c r="L412" i="66"/>
  <c r="K412" i="66"/>
  <c r="J412" i="66"/>
  <c r="I412" i="66"/>
  <c r="H412" i="66"/>
  <c r="G412" i="66"/>
  <c r="F412" i="66"/>
  <c r="E412" i="66"/>
  <c r="D412" i="66"/>
  <c r="C412" i="66"/>
  <c r="B412" i="66"/>
  <c r="A412" i="66"/>
  <c r="AA411" i="66"/>
  <c r="Z411" i="66"/>
  <c r="Y411" i="66"/>
  <c r="X411" i="66"/>
  <c r="W411" i="66"/>
  <c r="V411" i="66"/>
  <c r="U411" i="66"/>
  <c r="T411" i="66"/>
  <c r="S411" i="66"/>
  <c r="R411" i="66"/>
  <c r="Q411" i="66"/>
  <c r="P411" i="66"/>
  <c r="O411" i="66"/>
  <c r="N411" i="66"/>
  <c r="M411" i="66"/>
  <c r="L411" i="66"/>
  <c r="K411" i="66"/>
  <c r="J411" i="66"/>
  <c r="I411" i="66"/>
  <c r="H411" i="66"/>
  <c r="G411" i="66"/>
  <c r="F411" i="66"/>
  <c r="E411" i="66"/>
  <c r="D411" i="66"/>
  <c r="C411" i="66"/>
  <c r="B411" i="66"/>
  <c r="A411" i="66"/>
  <c r="AA410" i="66"/>
  <c r="W410" i="66"/>
  <c r="V410" i="66"/>
  <c r="U410" i="66"/>
  <c r="O410" i="66"/>
  <c r="M410" i="66"/>
  <c r="L410" i="66"/>
  <c r="K410" i="66"/>
  <c r="J410" i="66"/>
  <c r="I410" i="66"/>
  <c r="H410" i="66"/>
  <c r="G410" i="66"/>
  <c r="F410" i="66"/>
  <c r="E410" i="66"/>
  <c r="D410" i="66"/>
  <c r="C410" i="66"/>
  <c r="B410" i="66"/>
  <c r="A410" i="66"/>
  <c r="AA409" i="66"/>
  <c r="Z409" i="66"/>
  <c r="Y409" i="66"/>
  <c r="X409" i="66"/>
  <c r="W409" i="66"/>
  <c r="V409" i="66"/>
  <c r="U409" i="66"/>
  <c r="T409" i="66"/>
  <c r="S409" i="66"/>
  <c r="R409" i="66"/>
  <c r="Q409" i="66"/>
  <c r="P409" i="66"/>
  <c r="O409" i="66"/>
  <c r="N409" i="66"/>
  <c r="M409" i="66"/>
  <c r="L409" i="66"/>
  <c r="K409" i="66"/>
  <c r="J409" i="66"/>
  <c r="I409" i="66"/>
  <c r="H409" i="66"/>
  <c r="G409" i="66"/>
  <c r="F409" i="66"/>
  <c r="E409" i="66"/>
  <c r="D409" i="66"/>
  <c r="C409" i="66"/>
  <c r="B409" i="66"/>
  <c r="A409" i="66"/>
  <c r="AA408" i="66"/>
  <c r="Z408" i="66"/>
  <c r="W408" i="66"/>
  <c r="V408" i="66"/>
  <c r="U408" i="66"/>
  <c r="T408" i="66"/>
  <c r="Q408" i="66"/>
  <c r="O408" i="66"/>
  <c r="M408" i="66"/>
  <c r="L408" i="66"/>
  <c r="K408" i="66"/>
  <c r="J408" i="66"/>
  <c r="I408" i="66"/>
  <c r="F408" i="66"/>
  <c r="E408" i="66"/>
  <c r="D408" i="66"/>
  <c r="C408" i="66"/>
  <c r="B408" i="66"/>
  <c r="A408" i="66"/>
  <c r="AA407" i="66"/>
  <c r="Z407" i="66"/>
  <c r="W407" i="66"/>
  <c r="V407" i="66"/>
  <c r="U407" i="66"/>
  <c r="T407" i="66"/>
  <c r="Q407" i="66"/>
  <c r="O407" i="66"/>
  <c r="M407" i="66"/>
  <c r="L407" i="66"/>
  <c r="K407" i="66"/>
  <c r="J407" i="66"/>
  <c r="I407" i="66"/>
  <c r="G407" i="66"/>
  <c r="F407" i="66"/>
  <c r="E407" i="66"/>
  <c r="D407" i="66"/>
  <c r="C407" i="66"/>
  <c r="B407" i="66"/>
  <c r="A407" i="66"/>
  <c r="AA406" i="66"/>
  <c r="Z406" i="66"/>
  <c r="W406" i="66"/>
  <c r="V406" i="66"/>
  <c r="U406" i="66"/>
  <c r="T406" i="66"/>
  <c r="Q406" i="66"/>
  <c r="O406" i="66"/>
  <c r="M406" i="66"/>
  <c r="L406" i="66"/>
  <c r="K406" i="66"/>
  <c r="J406" i="66"/>
  <c r="I406" i="66"/>
  <c r="F406" i="66"/>
  <c r="E406" i="66"/>
  <c r="D406" i="66"/>
  <c r="C406" i="66"/>
  <c r="A406" i="66"/>
  <c r="AA405" i="66"/>
  <c r="Z405" i="66"/>
  <c r="W405" i="66"/>
  <c r="V405" i="66"/>
  <c r="U405" i="66"/>
  <c r="T405" i="66"/>
  <c r="Q405" i="66"/>
  <c r="O405" i="66"/>
  <c r="M405" i="66"/>
  <c r="L405" i="66"/>
  <c r="K405" i="66"/>
  <c r="J405" i="66"/>
  <c r="I405" i="66"/>
  <c r="G405" i="66"/>
  <c r="F405" i="66"/>
  <c r="E405" i="66"/>
  <c r="D405" i="66"/>
  <c r="C405" i="66"/>
  <c r="B405" i="66"/>
  <c r="A405" i="66"/>
  <c r="AA404" i="66"/>
  <c r="Z404" i="66"/>
  <c r="W404" i="66"/>
  <c r="V404" i="66"/>
  <c r="U404" i="66"/>
  <c r="T404" i="66"/>
  <c r="Q404" i="66"/>
  <c r="O404" i="66"/>
  <c r="M404" i="66"/>
  <c r="L404" i="66"/>
  <c r="K404" i="66"/>
  <c r="J404" i="66"/>
  <c r="I404" i="66"/>
  <c r="F404" i="66"/>
  <c r="E404" i="66"/>
  <c r="D404" i="66"/>
  <c r="C404" i="66"/>
  <c r="B404" i="66"/>
  <c r="A404" i="66"/>
  <c r="AA403" i="66"/>
  <c r="Z403" i="66"/>
  <c r="W403" i="66"/>
  <c r="V403" i="66"/>
  <c r="U403" i="66"/>
  <c r="T403" i="66"/>
  <c r="Q403" i="66"/>
  <c r="O403" i="66"/>
  <c r="M403" i="66"/>
  <c r="L403" i="66"/>
  <c r="K403" i="66"/>
  <c r="J403" i="66"/>
  <c r="I403" i="66"/>
  <c r="G403" i="66"/>
  <c r="F403" i="66"/>
  <c r="E403" i="66"/>
  <c r="D403" i="66"/>
  <c r="C403" i="66"/>
  <c r="B403" i="66"/>
  <c r="A403" i="66"/>
  <c r="AA402" i="66"/>
  <c r="Z402" i="66"/>
  <c r="Y402" i="66"/>
  <c r="X402" i="66"/>
  <c r="W402" i="66"/>
  <c r="V402" i="66"/>
  <c r="U402" i="66"/>
  <c r="T402" i="66"/>
  <c r="S402" i="66"/>
  <c r="R402" i="66"/>
  <c r="Q402" i="66"/>
  <c r="P402" i="66"/>
  <c r="O402" i="66"/>
  <c r="N402" i="66"/>
  <c r="M402" i="66"/>
  <c r="L402" i="66"/>
  <c r="K402" i="66"/>
  <c r="J402" i="66"/>
  <c r="I402" i="66"/>
  <c r="H402" i="66"/>
  <c r="G402" i="66"/>
  <c r="F402" i="66"/>
  <c r="E402" i="66"/>
  <c r="D402" i="66"/>
  <c r="C402" i="66"/>
  <c r="B402" i="66"/>
  <c r="A402" i="66"/>
  <c r="AA401" i="66"/>
  <c r="Z401" i="66"/>
  <c r="Y401" i="66"/>
  <c r="X401" i="66"/>
  <c r="W401" i="66"/>
  <c r="V401" i="66"/>
  <c r="U401" i="66"/>
  <c r="T401" i="66"/>
  <c r="S401" i="66"/>
  <c r="R401" i="66"/>
  <c r="Q401" i="66"/>
  <c r="P401" i="66"/>
  <c r="O401" i="66"/>
  <c r="N401" i="66"/>
  <c r="M401" i="66"/>
  <c r="L401" i="66"/>
  <c r="K401" i="66"/>
  <c r="J401" i="66"/>
  <c r="I401" i="66"/>
  <c r="H401" i="66"/>
  <c r="G401" i="66"/>
  <c r="F401" i="66"/>
  <c r="E401" i="66"/>
  <c r="D401" i="66"/>
  <c r="C401" i="66"/>
  <c r="B401" i="66"/>
  <c r="A401" i="66"/>
  <c r="AA400" i="66"/>
  <c r="W400" i="66"/>
  <c r="V400" i="66"/>
  <c r="U400" i="66"/>
  <c r="O400" i="66"/>
  <c r="M400" i="66"/>
  <c r="L400" i="66"/>
  <c r="K400" i="66"/>
  <c r="J400" i="66"/>
  <c r="I400" i="66"/>
  <c r="H400" i="66"/>
  <c r="G400" i="66"/>
  <c r="F400" i="66"/>
  <c r="E400" i="66"/>
  <c r="D400" i="66"/>
  <c r="C400" i="66"/>
  <c r="B400" i="66"/>
  <c r="A400" i="66"/>
  <c r="AA399" i="66"/>
  <c r="Z399" i="66"/>
  <c r="Y399" i="66"/>
  <c r="X399" i="66"/>
  <c r="W399" i="66"/>
  <c r="V399" i="66"/>
  <c r="U399" i="66"/>
  <c r="T399" i="66"/>
  <c r="S399" i="66"/>
  <c r="R399" i="66"/>
  <c r="Q399" i="66"/>
  <c r="P399" i="66"/>
  <c r="O399" i="66"/>
  <c r="N399" i="66"/>
  <c r="M399" i="66"/>
  <c r="L399" i="66"/>
  <c r="K399" i="66"/>
  <c r="J399" i="66"/>
  <c r="I399" i="66"/>
  <c r="H399" i="66"/>
  <c r="G399" i="66"/>
  <c r="F399" i="66"/>
  <c r="E399" i="66"/>
  <c r="D399" i="66"/>
  <c r="C399" i="66"/>
  <c r="B399" i="66"/>
  <c r="A399" i="66"/>
  <c r="AA398" i="66"/>
  <c r="Z398" i="66"/>
  <c r="W398" i="66"/>
  <c r="V398" i="66"/>
  <c r="U398" i="66"/>
  <c r="T398" i="66"/>
  <c r="Q398" i="66"/>
  <c r="O398" i="66"/>
  <c r="M398" i="66"/>
  <c r="L398" i="66"/>
  <c r="K398" i="66"/>
  <c r="J398" i="66"/>
  <c r="I398" i="66"/>
  <c r="H398" i="66"/>
  <c r="F398" i="66"/>
  <c r="E398" i="66"/>
  <c r="D398" i="66"/>
  <c r="C398" i="66"/>
  <c r="B398" i="66"/>
  <c r="A398" i="66"/>
  <c r="AA397" i="66"/>
  <c r="Z397" i="66"/>
  <c r="W397" i="66"/>
  <c r="V397" i="66"/>
  <c r="U397" i="66"/>
  <c r="T397" i="66"/>
  <c r="Q397" i="66"/>
  <c r="O397" i="66"/>
  <c r="M397" i="66"/>
  <c r="L397" i="66"/>
  <c r="K397" i="66"/>
  <c r="J397" i="66"/>
  <c r="I397" i="66"/>
  <c r="H397" i="66"/>
  <c r="G397" i="66"/>
  <c r="F397" i="66"/>
  <c r="E397" i="66"/>
  <c r="D397" i="66"/>
  <c r="C397" i="66"/>
  <c r="B397" i="66"/>
  <c r="A397" i="66"/>
  <c r="AA396" i="66"/>
  <c r="Z396" i="66"/>
  <c r="W396" i="66"/>
  <c r="V396" i="66"/>
  <c r="U396" i="66"/>
  <c r="T396" i="66"/>
  <c r="Q396" i="66"/>
  <c r="O396" i="66"/>
  <c r="M396" i="66"/>
  <c r="L396" i="66"/>
  <c r="K396" i="66"/>
  <c r="J396" i="66"/>
  <c r="I396" i="66"/>
  <c r="H396" i="66"/>
  <c r="F396" i="66"/>
  <c r="E396" i="66"/>
  <c r="D396" i="66"/>
  <c r="C396" i="66"/>
  <c r="B396" i="66"/>
  <c r="A396" i="66"/>
  <c r="AA395" i="66"/>
  <c r="Z395" i="66"/>
  <c r="W395" i="66"/>
  <c r="V395" i="66"/>
  <c r="U395" i="66"/>
  <c r="T395" i="66"/>
  <c r="Q395" i="66"/>
  <c r="O395" i="66"/>
  <c r="M395" i="66"/>
  <c r="L395" i="66"/>
  <c r="K395" i="66"/>
  <c r="J395" i="66"/>
  <c r="I395" i="66"/>
  <c r="H395" i="66"/>
  <c r="G395" i="66"/>
  <c r="F395" i="66"/>
  <c r="E395" i="66"/>
  <c r="D395" i="66"/>
  <c r="C395" i="66"/>
  <c r="B395" i="66"/>
  <c r="A395" i="66"/>
  <c r="AA394" i="66"/>
  <c r="Z394" i="66"/>
  <c r="W394" i="66"/>
  <c r="V394" i="66"/>
  <c r="U394" i="66"/>
  <c r="T394" i="66"/>
  <c r="Q394" i="66"/>
  <c r="O394" i="66"/>
  <c r="M394" i="66"/>
  <c r="L394" i="66"/>
  <c r="K394" i="66"/>
  <c r="J394" i="66"/>
  <c r="I394" i="66"/>
  <c r="H394" i="66"/>
  <c r="G394" i="66"/>
  <c r="F394" i="66"/>
  <c r="E394" i="66"/>
  <c r="D394" i="66"/>
  <c r="C394" i="66"/>
  <c r="B394" i="66"/>
  <c r="A394" i="66"/>
  <c r="AA393" i="66"/>
  <c r="Z393" i="66"/>
  <c r="W393" i="66"/>
  <c r="V393" i="66"/>
  <c r="U393" i="66"/>
  <c r="T393" i="66"/>
  <c r="Q393" i="66"/>
  <c r="O393" i="66"/>
  <c r="M393" i="66"/>
  <c r="L393" i="66"/>
  <c r="K393" i="66"/>
  <c r="J393" i="66"/>
  <c r="I393" i="66"/>
  <c r="H393" i="66"/>
  <c r="G393" i="66"/>
  <c r="F393" i="66"/>
  <c r="E393" i="66"/>
  <c r="D393" i="66"/>
  <c r="C393" i="66"/>
  <c r="B393" i="66"/>
  <c r="A393" i="66"/>
  <c r="AA392" i="66"/>
  <c r="Z392" i="66"/>
  <c r="Y392" i="66"/>
  <c r="X392" i="66"/>
  <c r="W392" i="66"/>
  <c r="V392" i="66"/>
  <c r="U392" i="66"/>
  <c r="T392" i="66"/>
  <c r="S392" i="66"/>
  <c r="R392" i="66"/>
  <c r="Q392" i="66"/>
  <c r="P392" i="66"/>
  <c r="O392" i="66"/>
  <c r="N392" i="66"/>
  <c r="M392" i="66"/>
  <c r="L392" i="66"/>
  <c r="K392" i="66"/>
  <c r="J392" i="66"/>
  <c r="I392" i="66"/>
  <c r="H392" i="66"/>
  <c r="G392" i="66"/>
  <c r="F392" i="66"/>
  <c r="E392" i="66"/>
  <c r="D392" i="66"/>
  <c r="C392" i="66"/>
  <c r="B392" i="66"/>
  <c r="A392" i="66"/>
  <c r="AA391" i="66"/>
  <c r="Z391" i="66"/>
  <c r="Y391" i="66"/>
  <c r="X391" i="66"/>
  <c r="W391" i="66"/>
  <c r="V391" i="66"/>
  <c r="U391" i="66"/>
  <c r="T391" i="66"/>
  <c r="S391" i="66"/>
  <c r="R391" i="66"/>
  <c r="Q391" i="66"/>
  <c r="P391" i="66"/>
  <c r="O391" i="66"/>
  <c r="N391" i="66"/>
  <c r="M391" i="66"/>
  <c r="L391" i="66"/>
  <c r="K391" i="66"/>
  <c r="J391" i="66"/>
  <c r="I391" i="66"/>
  <c r="H391" i="66"/>
  <c r="G391" i="66"/>
  <c r="F391" i="66"/>
  <c r="E391" i="66"/>
  <c r="D391" i="66"/>
  <c r="C391" i="66"/>
  <c r="B391" i="66"/>
  <c r="A391" i="66"/>
  <c r="AA390" i="66"/>
  <c r="W390" i="66"/>
  <c r="V390" i="66"/>
  <c r="U390" i="66"/>
  <c r="M390" i="66"/>
  <c r="L390" i="66"/>
  <c r="K390" i="66"/>
  <c r="J390" i="66"/>
  <c r="I390" i="66"/>
  <c r="H390" i="66"/>
  <c r="G390" i="66"/>
  <c r="F390" i="66"/>
  <c r="E390" i="66"/>
  <c r="D390" i="66"/>
  <c r="C390" i="66"/>
  <c r="B390" i="66"/>
  <c r="A390" i="66"/>
  <c r="AA389" i="66"/>
  <c r="Z389" i="66"/>
  <c r="Y389" i="66"/>
  <c r="X389" i="66"/>
  <c r="W389" i="66"/>
  <c r="V389" i="66"/>
  <c r="U389" i="66"/>
  <c r="T389" i="66"/>
  <c r="S389" i="66"/>
  <c r="R389" i="66"/>
  <c r="Q389" i="66"/>
  <c r="P389" i="66"/>
  <c r="O389" i="66"/>
  <c r="N389" i="66"/>
  <c r="M389" i="66"/>
  <c r="L389" i="66"/>
  <c r="K389" i="66"/>
  <c r="J389" i="66"/>
  <c r="I389" i="66"/>
  <c r="H389" i="66"/>
  <c r="G389" i="66"/>
  <c r="F389" i="66"/>
  <c r="E389" i="66"/>
  <c r="D389" i="66"/>
  <c r="C389" i="66"/>
  <c r="B389" i="66"/>
  <c r="A389" i="66"/>
  <c r="AA388" i="66"/>
  <c r="Z388" i="66"/>
  <c r="W388" i="66"/>
  <c r="V388" i="66"/>
  <c r="U388" i="66"/>
  <c r="T388" i="66"/>
  <c r="Q388" i="66"/>
  <c r="O388" i="66"/>
  <c r="M388" i="66"/>
  <c r="L388" i="66"/>
  <c r="K388" i="66"/>
  <c r="J388" i="66"/>
  <c r="I388" i="66"/>
  <c r="F388" i="66"/>
  <c r="E388" i="66"/>
  <c r="D388" i="66"/>
  <c r="C388" i="66"/>
  <c r="B388" i="66"/>
  <c r="A388" i="66"/>
  <c r="AA387" i="66"/>
  <c r="Z387" i="66"/>
  <c r="W387" i="66"/>
  <c r="V387" i="66"/>
  <c r="U387" i="66"/>
  <c r="T387" i="66"/>
  <c r="Q387" i="66"/>
  <c r="O387" i="66"/>
  <c r="M387" i="66"/>
  <c r="L387" i="66"/>
  <c r="K387" i="66"/>
  <c r="J387" i="66"/>
  <c r="I387" i="66"/>
  <c r="G387" i="66"/>
  <c r="F387" i="66"/>
  <c r="E387" i="66"/>
  <c r="D387" i="66"/>
  <c r="C387" i="66"/>
  <c r="B387" i="66"/>
  <c r="A387" i="66"/>
  <c r="AA386" i="66"/>
  <c r="Z386" i="66"/>
  <c r="W386" i="66"/>
  <c r="V386" i="66"/>
  <c r="U386" i="66"/>
  <c r="T386" i="66"/>
  <c r="Q386" i="66"/>
  <c r="O386" i="66"/>
  <c r="M386" i="66"/>
  <c r="L386" i="66"/>
  <c r="K386" i="66"/>
  <c r="J386" i="66"/>
  <c r="I386" i="66"/>
  <c r="G386" i="66"/>
  <c r="F386" i="66"/>
  <c r="E386" i="66"/>
  <c r="D386" i="66"/>
  <c r="C386" i="66"/>
  <c r="B386" i="66"/>
  <c r="A386" i="66"/>
  <c r="AA385" i="66"/>
  <c r="Z385" i="66"/>
  <c r="W385" i="66"/>
  <c r="V385" i="66"/>
  <c r="U385" i="66"/>
  <c r="T385" i="66"/>
  <c r="Q385" i="66"/>
  <c r="O385" i="66"/>
  <c r="M385" i="66"/>
  <c r="L385" i="66"/>
  <c r="K385" i="66"/>
  <c r="J385" i="66"/>
  <c r="I385" i="66"/>
  <c r="G385" i="66"/>
  <c r="F385" i="66"/>
  <c r="E385" i="66"/>
  <c r="D385" i="66"/>
  <c r="C385" i="66"/>
  <c r="B385" i="66"/>
  <c r="A385" i="66"/>
  <c r="AA384" i="66"/>
  <c r="Z384" i="66"/>
  <c r="W384" i="66"/>
  <c r="V384" i="66"/>
  <c r="U384" i="66"/>
  <c r="T384" i="66"/>
  <c r="Q384" i="66"/>
  <c r="O384" i="66"/>
  <c r="M384" i="66"/>
  <c r="L384" i="66"/>
  <c r="K384" i="66"/>
  <c r="J384" i="66"/>
  <c r="I384" i="66"/>
  <c r="F384" i="66"/>
  <c r="E384" i="66"/>
  <c r="D384" i="66"/>
  <c r="C384" i="66"/>
  <c r="B384" i="66"/>
  <c r="A384" i="66"/>
  <c r="AA383" i="66"/>
  <c r="Z383" i="66"/>
  <c r="W383" i="66"/>
  <c r="V383" i="66"/>
  <c r="U383" i="66"/>
  <c r="T383" i="66"/>
  <c r="Q383" i="66"/>
  <c r="O383" i="66"/>
  <c r="M383" i="66"/>
  <c r="L383" i="66"/>
  <c r="K383" i="66"/>
  <c r="J383" i="66"/>
  <c r="I383" i="66"/>
  <c r="G383" i="66"/>
  <c r="F383" i="66"/>
  <c r="E383" i="66"/>
  <c r="D383" i="66"/>
  <c r="C383" i="66"/>
  <c r="B383" i="66"/>
  <c r="A383" i="66"/>
  <c r="AA382" i="66"/>
  <c r="Z382" i="66"/>
  <c r="W382" i="66"/>
  <c r="V382" i="66"/>
  <c r="U382" i="66"/>
  <c r="T382" i="66"/>
  <c r="Q382" i="66"/>
  <c r="O382" i="66"/>
  <c r="M382" i="66"/>
  <c r="L382" i="66"/>
  <c r="K382" i="66"/>
  <c r="J382" i="66"/>
  <c r="I382" i="66"/>
  <c r="F382" i="66"/>
  <c r="E382" i="66"/>
  <c r="D382" i="66"/>
  <c r="C382" i="66"/>
  <c r="B382" i="66"/>
  <c r="A382" i="66"/>
  <c r="AA381" i="66"/>
  <c r="Z381" i="66"/>
  <c r="W381" i="66"/>
  <c r="V381" i="66"/>
  <c r="U381" i="66"/>
  <c r="T381" i="66"/>
  <c r="Q381" i="66"/>
  <c r="O381" i="66"/>
  <c r="M381" i="66"/>
  <c r="L381" i="66"/>
  <c r="K381" i="66"/>
  <c r="J381" i="66"/>
  <c r="I381" i="66"/>
  <c r="G381" i="66"/>
  <c r="F381" i="66"/>
  <c r="E381" i="66"/>
  <c r="D381" i="66"/>
  <c r="C381" i="66"/>
  <c r="B381" i="66"/>
  <c r="A381" i="66"/>
  <c r="AA380" i="66"/>
  <c r="Z380" i="66"/>
  <c r="W380" i="66"/>
  <c r="V380" i="66"/>
  <c r="U380" i="66"/>
  <c r="T380" i="66"/>
  <c r="Q380" i="66"/>
  <c r="O380" i="66"/>
  <c r="M380" i="66"/>
  <c r="L380" i="66"/>
  <c r="K380" i="66"/>
  <c r="J380" i="66"/>
  <c r="I380" i="66"/>
  <c r="F380" i="66"/>
  <c r="E380" i="66"/>
  <c r="D380" i="66"/>
  <c r="C380" i="66"/>
  <c r="B380" i="66"/>
  <c r="A380" i="66"/>
  <c r="AA379" i="66"/>
  <c r="Z379" i="66"/>
  <c r="W379" i="66"/>
  <c r="V379" i="66"/>
  <c r="U379" i="66"/>
  <c r="T379" i="66"/>
  <c r="Q379" i="66"/>
  <c r="O379" i="66"/>
  <c r="M379" i="66"/>
  <c r="L379" i="66"/>
  <c r="K379" i="66"/>
  <c r="J379" i="66"/>
  <c r="I379" i="66"/>
  <c r="G379" i="66"/>
  <c r="F379" i="66"/>
  <c r="E379" i="66"/>
  <c r="D379" i="66"/>
  <c r="C379" i="66"/>
  <c r="B379" i="66"/>
  <c r="A379" i="66"/>
  <c r="AA378" i="66"/>
  <c r="Z378" i="66"/>
  <c r="W378" i="66"/>
  <c r="V378" i="66"/>
  <c r="U378" i="66"/>
  <c r="T378" i="66"/>
  <c r="Q378" i="66"/>
  <c r="O378" i="66"/>
  <c r="M378" i="66"/>
  <c r="L378" i="66"/>
  <c r="K378" i="66"/>
  <c r="J378" i="66"/>
  <c r="I378" i="66"/>
  <c r="F378" i="66"/>
  <c r="E378" i="66"/>
  <c r="D378" i="66"/>
  <c r="C378" i="66"/>
  <c r="B378" i="66"/>
  <c r="A378" i="66"/>
  <c r="AA377" i="66"/>
  <c r="Z377" i="66"/>
  <c r="W377" i="66"/>
  <c r="V377" i="66"/>
  <c r="U377" i="66"/>
  <c r="T377" i="66"/>
  <c r="Q377" i="66"/>
  <c r="O377" i="66"/>
  <c r="M377" i="66"/>
  <c r="L377" i="66"/>
  <c r="K377" i="66"/>
  <c r="J377" i="66"/>
  <c r="I377" i="66"/>
  <c r="G377" i="66"/>
  <c r="F377" i="66"/>
  <c r="E377" i="66"/>
  <c r="D377" i="66"/>
  <c r="C377" i="66"/>
  <c r="B377" i="66"/>
  <c r="A377" i="66"/>
  <c r="AA376" i="66"/>
  <c r="Z376" i="66"/>
  <c r="Y376" i="66"/>
  <c r="X376" i="66"/>
  <c r="W376" i="66"/>
  <c r="V376" i="66"/>
  <c r="U376" i="66"/>
  <c r="T376" i="66"/>
  <c r="S376" i="66"/>
  <c r="R376" i="66"/>
  <c r="Q376" i="66"/>
  <c r="P376" i="66"/>
  <c r="O376" i="66"/>
  <c r="N376" i="66"/>
  <c r="M376" i="66"/>
  <c r="L376" i="66"/>
  <c r="K376" i="66"/>
  <c r="J376" i="66"/>
  <c r="I376" i="66"/>
  <c r="H376" i="66"/>
  <c r="G376" i="66"/>
  <c r="F376" i="66"/>
  <c r="E376" i="66"/>
  <c r="D376" i="66"/>
  <c r="C376" i="66"/>
  <c r="B376" i="66"/>
  <c r="A376" i="66"/>
  <c r="AA375" i="66"/>
  <c r="Z375" i="66"/>
  <c r="Y375" i="66"/>
  <c r="X375" i="66"/>
  <c r="W375" i="66"/>
  <c r="V375" i="66"/>
  <c r="U375" i="66"/>
  <c r="T375" i="66"/>
  <c r="S375" i="66"/>
  <c r="R375" i="66"/>
  <c r="Q375" i="66"/>
  <c r="P375" i="66"/>
  <c r="O375" i="66"/>
  <c r="N375" i="66"/>
  <c r="M375" i="66"/>
  <c r="L375" i="66"/>
  <c r="K375" i="66"/>
  <c r="J375" i="66"/>
  <c r="I375" i="66"/>
  <c r="H375" i="66"/>
  <c r="G375" i="66"/>
  <c r="F375" i="66"/>
  <c r="E375" i="66"/>
  <c r="D375" i="66"/>
  <c r="C375" i="66"/>
  <c r="B375" i="66"/>
  <c r="A375" i="66"/>
  <c r="AA374" i="66"/>
  <c r="Z374" i="66"/>
  <c r="Y374" i="66"/>
  <c r="X374" i="66"/>
  <c r="W374" i="66"/>
  <c r="V374" i="66"/>
  <c r="U374" i="66"/>
  <c r="T374" i="66"/>
  <c r="S374" i="66"/>
  <c r="R374" i="66"/>
  <c r="Q374" i="66"/>
  <c r="P374" i="66"/>
  <c r="O374" i="66"/>
  <c r="N374" i="66"/>
  <c r="M374" i="66"/>
  <c r="L374" i="66"/>
  <c r="K374" i="66"/>
  <c r="J374" i="66"/>
  <c r="I374" i="66"/>
  <c r="H374" i="66"/>
  <c r="G374" i="66"/>
  <c r="F374" i="66"/>
  <c r="E374" i="66"/>
  <c r="D374" i="66"/>
  <c r="C374" i="66"/>
  <c r="B374" i="66"/>
  <c r="A374" i="66"/>
  <c r="AA373" i="66"/>
  <c r="W373" i="66"/>
  <c r="V373" i="66"/>
  <c r="U373" i="66"/>
  <c r="O373" i="66"/>
  <c r="M373" i="66"/>
  <c r="L373" i="66"/>
  <c r="K373" i="66"/>
  <c r="J373" i="66"/>
  <c r="I373" i="66"/>
  <c r="H373" i="66"/>
  <c r="G373" i="66"/>
  <c r="F373" i="66"/>
  <c r="E373" i="66"/>
  <c r="D373" i="66"/>
  <c r="C373" i="66"/>
  <c r="B373" i="66"/>
  <c r="A373" i="66"/>
  <c r="AA372" i="66"/>
  <c r="Z372" i="66"/>
  <c r="Y372" i="66"/>
  <c r="X372" i="66"/>
  <c r="W372" i="66"/>
  <c r="V372" i="66"/>
  <c r="U372" i="66"/>
  <c r="T372" i="66"/>
  <c r="S372" i="66"/>
  <c r="R372" i="66"/>
  <c r="Q372" i="66"/>
  <c r="P372" i="66"/>
  <c r="O372" i="66"/>
  <c r="N372" i="66"/>
  <c r="M372" i="66"/>
  <c r="L372" i="66"/>
  <c r="K372" i="66"/>
  <c r="J372" i="66"/>
  <c r="I372" i="66"/>
  <c r="H372" i="66"/>
  <c r="G372" i="66"/>
  <c r="F372" i="66"/>
  <c r="E372" i="66"/>
  <c r="D372" i="66"/>
  <c r="C372" i="66"/>
  <c r="B372" i="66"/>
  <c r="A372" i="66"/>
  <c r="AA371" i="66"/>
  <c r="Z371" i="66"/>
  <c r="W371" i="66"/>
  <c r="V371" i="66"/>
  <c r="U371" i="66"/>
  <c r="T371" i="66"/>
  <c r="Q371" i="66"/>
  <c r="O371" i="66"/>
  <c r="M371" i="66"/>
  <c r="L371" i="66"/>
  <c r="K371" i="66"/>
  <c r="J371" i="66"/>
  <c r="I371" i="66"/>
  <c r="F371" i="66"/>
  <c r="E371" i="66"/>
  <c r="D371" i="66"/>
  <c r="C371" i="66"/>
  <c r="B371" i="66"/>
  <c r="A371" i="66"/>
  <c r="AA370" i="66"/>
  <c r="Z370" i="66"/>
  <c r="W370" i="66"/>
  <c r="V370" i="66"/>
  <c r="U370" i="66"/>
  <c r="T370" i="66"/>
  <c r="Q370" i="66"/>
  <c r="O370" i="66"/>
  <c r="M370" i="66"/>
  <c r="L370" i="66"/>
  <c r="K370" i="66"/>
  <c r="J370" i="66"/>
  <c r="I370" i="66"/>
  <c r="G370" i="66"/>
  <c r="F370" i="66"/>
  <c r="E370" i="66"/>
  <c r="D370" i="66"/>
  <c r="C370" i="66"/>
  <c r="B370" i="66"/>
  <c r="A370" i="66"/>
  <c r="AA369" i="66"/>
  <c r="Z369" i="66"/>
  <c r="W369" i="66"/>
  <c r="V369" i="66"/>
  <c r="U369" i="66"/>
  <c r="T369" i="66"/>
  <c r="Q369" i="66"/>
  <c r="O369" i="66"/>
  <c r="M369" i="66"/>
  <c r="L369" i="66"/>
  <c r="K369" i="66"/>
  <c r="J369" i="66"/>
  <c r="I369" i="66"/>
  <c r="F369" i="66"/>
  <c r="E369" i="66"/>
  <c r="D369" i="66"/>
  <c r="C369" i="66"/>
  <c r="B369" i="66"/>
  <c r="A369" i="66"/>
  <c r="AA368" i="66"/>
  <c r="Z368" i="66"/>
  <c r="W368" i="66"/>
  <c r="V368" i="66"/>
  <c r="U368" i="66"/>
  <c r="T368" i="66"/>
  <c r="Q368" i="66"/>
  <c r="O368" i="66"/>
  <c r="M368" i="66"/>
  <c r="L368" i="66"/>
  <c r="K368" i="66"/>
  <c r="J368" i="66"/>
  <c r="I368" i="66"/>
  <c r="G368" i="66"/>
  <c r="F368" i="66"/>
  <c r="E368" i="66"/>
  <c r="D368" i="66"/>
  <c r="C368" i="66"/>
  <c r="B368" i="66"/>
  <c r="A368" i="66"/>
  <c r="AA367" i="66"/>
  <c r="Z367" i="66"/>
  <c r="W367" i="66"/>
  <c r="V367" i="66"/>
  <c r="U367" i="66"/>
  <c r="T367" i="66"/>
  <c r="Q367" i="66"/>
  <c r="O367" i="66"/>
  <c r="M367" i="66"/>
  <c r="L367" i="66"/>
  <c r="K367" i="66"/>
  <c r="J367" i="66"/>
  <c r="I367" i="66"/>
  <c r="F367" i="66"/>
  <c r="E367" i="66"/>
  <c r="D367" i="66"/>
  <c r="C367" i="66"/>
  <c r="B367" i="66"/>
  <c r="A367" i="66"/>
  <c r="AA366" i="66"/>
  <c r="Z366" i="66"/>
  <c r="W366" i="66"/>
  <c r="V366" i="66"/>
  <c r="U366" i="66"/>
  <c r="T366" i="66"/>
  <c r="Q366" i="66"/>
  <c r="O366" i="66"/>
  <c r="M366" i="66"/>
  <c r="L366" i="66"/>
  <c r="K366" i="66"/>
  <c r="J366" i="66"/>
  <c r="I366" i="66"/>
  <c r="G366" i="66"/>
  <c r="F366" i="66"/>
  <c r="E366" i="66"/>
  <c r="D366" i="66"/>
  <c r="C366" i="66"/>
  <c r="B366" i="66"/>
  <c r="A366" i="66"/>
  <c r="AA365" i="66"/>
  <c r="Z365" i="66"/>
  <c r="Y365" i="66"/>
  <c r="X365" i="66"/>
  <c r="W365" i="66"/>
  <c r="V365" i="66"/>
  <c r="U365" i="66"/>
  <c r="T365" i="66"/>
  <c r="S365" i="66"/>
  <c r="R365" i="66"/>
  <c r="Q365" i="66"/>
  <c r="P365" i="66"/>
  <c r="O365" i="66"/>
  <c r="N365" i="66"/>
  <c r="M365" i="66"/>
  <c r="L365" i="66"/>
  <c r="K365" i="66"/>
  <c r="J365" i="66"/>
  <c r="I365" i="66"/>
  <c r="H365" i="66"/>
  <c r="G365" i="66"/>
  <c r="F365" i="66"/>
  <c r="E365" i="66"/>
  <c r="D365" i="66"/>
  <c r="C365" i="66"/>
  <c r="B365" i="66"/>
  <c r="A365" i="66"/>
  <c r="AA364" i="66"/>
  <c r="Z364" i="66"/>
  <c r="Y364" i="66"/>
  <c r="X364" i="66"/>
  <c r="W364" i="66"/>
  <c r="V364" i="66"/>
  <c r="U364" i="66"/>
  <c r="T364" i="66"/>
  <c r="S364" i="66"/>
  <c r="R364" i="66"/>
  <c r="Q364" i="66"/>
  <c r="P364" i="66"/>
  <c r="O364" i="66"/>
  <c r="N364" i="66"/>
  <c r="M364" i="66"/>
  <c r="L364" i="66"/>
  <c r="K364" i="66"/>
  <c r="J364" i="66"/>
  <c r="I364" i="66"/>
  <c r="H364" i="66"/>
  <c r="G364" i="66"/>
  <c r="F364" i="66"/>
  <c r="E364" i="66"/>
  <c r="D364" i="66"/>
  <c r="C364" i="66"/>
  <c r="B364" i="66"/>
  <c r="A364" i="66"/>
  <c r="AA363" i="66"/>
  <c r="Z363" i="66"/>
  <c r="Y363" i="66"/>
  <c r="X363" i="66"/>
  <c r="W363" i="66"/>
  <c r="V363" i="66"/>
  <c r="U363" i="66"/>
  <c r="T363" i="66"/>
  <c r="S363" i="66"/>
  <c r="R363" i="66"/>
  <c r="Q363" i="66"/>
  <c r="P363" i="66"/>
  <c r="O363" i="66"/>
  <c r="N363" i="66"/>
  <c r="M363" i="66"/>
  <c r="L363" i="66"/>
  <c r="K363" i="66"/>
  <c r="J363" i="66"/>
  <c r="I363" i="66"/>
  <c r="H363" i="66"/>
  <c r="G363" i="66"/>
  <c r="F363" i="66"/>
  <c r="E363" i="66"/>
  <c r="D363" i="66"/>
  <c r="C363" i="66"/>
  <c r="B363" i="66"/>
  <c r="A363" i="66"/>
  <c r="AA362" i="66"/>
  <c r="W362" i="66"/>
  <c r="V362" i="66"/>
  <c r="U362" i="66"/>
  <c r="O362" i="66"/>
  <c r="M362" i="66"/>
  <c r="L362" i="66"/>
  <c r="K362" i="66"/>
  <c r="J362" i="66"/>
  <c r="I362" i="66"/>
  <c r="H362" i="66"/>
  <c r="G362" i="66"/>
  <c r="F362" i="66"/>
  <c r="E362" i="66"/>
  <c r="D362" i="66"/>
  <c r="C362" i="66"/>
  <c r="B362" i="66"/>
  <c r="A362" i="66"/>
  <c r="AA361" i="66"/>
  <c r="Z361" i="66"/>
  <c r="Y361" i="66"/>
  <c r="X361" i="66"/>
  <c r="W361" i="66"/>
  <c r="V361" i="66"/>
  <c r="U361" i="66"/>
  <c r="T361" i="66"/>
  <c r="S361" i="66"/>
  <c r="R361" i="66"/>
  <c r="Q361" i="66"/>
  <c r="P361" i="66"/>
  <c r="O361" i="66"/>
  <c r="N361" i="66"/>
  <c r="M361" i="66"/>
  <c r="L361" i="66"/>
  <c r="K361" i="66"/>
  <c r="J361" i="66"/>
  <c r="I361" i="66"/>
  <c r="H361" i="66"/>
  <c r="G361" i="66"/>
  <c r="F361" i="66"/>
  <c r="E361" i="66"/>
  <c r="D361" i="66"/>
  <c r="C361" i="66"/>
  <c r="B361" i="66"/>
  <c r="A361" i="66"/>
  <c r="AA360" i="66"/>
  <c r="Z360" i="66"/>
  <c r="W360" i="66"/>
  <c r="V360" i="66"/>
  <c r="U360" i="66"/>
  <c r="T360" i="66"/>
  <c r="Q360" i="66"/>
  <c r="O360" i="66"/>
  <c r="M360" i="66"/>
  <c r="L360" i="66"/>
  <c r="K360" i="66"/>
  <c r="J360" i="66"/>
  <c r="I360" i="66"/>
  <c r="F360" i="66"/>
  <c r="E360" i="66"/>
  <c r="D360" i="66"/>
  <c r="C360" i="66"/>
  <c r="B360" i="66"/>
  <c r="A360" i="66"/>
  <c r="AA359" i="66"/>
  <c r="Z359" i="66"/>
  <c r="W359" i="66"/>
  <c r="V359" i="66"/>
  <c r="U359" i="66"/>
  <c r="T359" i="66"/>
  <c r="Q359" i="66"/>
  <c r="O359" i="66"/>
  <c r="M359" i="66"/>
  <c r="L359" i="66"/>
  <c r="K359" i="66"/>
  <c r="J359" i="66"/>
  <c r="I359" i="66"/>
  <c r="G359" i="66"/>
  <c r="F359" i="66"/>
  <c r="E359" i="66"/>
  <c r="D359" i="66"/>
  <c r="C359" i="66"/>
  <c r="B359" i="66"/>
  <c r="A359" i="66"/>
  <c r="AA358" i="66"/>
  <c r="Z358" i="66"/>
  <c r="W358" i="66"/>
  <c r="V358" i="66"/>
  <c r="U358" i="66"/>
  <c r="T358" i="66"/>
  <c r="Q358" i="66"/>
  <c r="O358" i="66"/>
  <c r="M358" i="66"/>
  <c r="L358" i="66"/>
  <c r="K358" i="66"/>
  <c r="J358" i="66"/>
  <c r="I358" i="66"/>
  <c r="F358" i="66"/>
  <c r="E358" i="66"/>
  <c r="D358" i="66"/>
  <c r="C358" i="66"/>
  <c r="B358" i="66"/>
  <c r="A358" i="66"/>
  <c r="AA357" i="66"/>
  <c r="Z357" i="66"/>
  <c r="W357" i="66"/>
  <c r="V357" i="66"/>
  <c r="U357" i="66"/>
  <c r="T357" i="66"/>
  <c r="Q357" i="66"/>
  <c r="O357" i="66"/>
  <c r="M357" i="66"/>
  <c r="L357" i="66"/>
  <c r="K357" i="66"/>
  <c r="J357" i="66"/>
  <c r="I357" i="66"/>
  <c r="G357" i="66"/>
  <c r="F357" i="66"/>
  <c r="E357" i="66"/>
  <c r="D357" i="66"/>
  <c r="C357" i="66"/>
  <c r="B357" i="66"/>
  <c r="A357" i="66"/>
  <c r="AA356" i="66"/>
  <c r="Z356" i="66"/>
  <c r="W356" i="66"/>
  <c r="V356" i="66"/>
  <c r="U356" i="66"/>
  <c r="T356" i="66"/>
  <c r="Q356" i="66"/>
  <c r="O356" i="66"/>
  <c r="M356" i="66"/>
  <c r="L356" i="66"/>
  <c r="K356" i="66"/>
  <c r="J356" i="66"/>
  <c r="I356" i="66"/>
  <c r="F356" i="66"/>
  <c r="E356" i="66"/>
  <c r="D356" i="66"/>
  <c r="C356" i="66"/>
  <c r="B356" i="66"/>
  <c r="A356" i="66"/>
  <c r="AA355" i="66"/>
  <c r="Z355" i="66"/>
  <c r="W355" i="66"/>
  <c r="V355" i="66"/>
  <c r="U355" i="66"/>
  <c r="T355" i="66"/>
  <c r="Q355" i="66"/>
  <c r="O355" i="66"/>
  <c r="M355" i="66"/>
  <c r="L355" i="66"/>
  <c r="K355" i="66"/>
  <c r="J355" i="66"/>
  <c r="I355" i="66"/>
  <c r="G355" i="66"/>
  <c r="F355" i="66"/>
  <c r="E355" i="66"/>
  <c r="D355" i="66"/>
  <c r="C355" i="66"/>
  <c r="B355" i="66"/>
  <c r="A355" i="66"/>
  <c r="AA354" i="66"/>
  <c r="Z354" i="66"/>
  <c r="Y354" i="66"/>
  <c r="X354" i="66"/>
  <c r="W354" i="66"/>
  <c r="V354" i="66"/>
  <c r="U354" i="66"/>
  <c r="T354" i="66"/>
  <c r="S354" i="66"/>
  <c r="R354" i="66"/>
  <c r="Q354" i="66"/>
  <c r="P354" i="66"/>
  <c r="O354" i="66"/>
  <c r="N354" i="66"/>
  <c r="M354" i="66"/>
  <c r="L354" i="66"/>
  <c r="K354" i="66"/>
  <c r="J354" i="66"/>
  <c r="I354" i="66"/>
  <c r="H354" i="66"/>
  <c r="G354" i="66"/>
  <c r="F354" i="66"/>
  <c r="E354" i="66"/>
  <c r="D354" i="66"/>
  <c r="C354" i="66"/>
  <c r="B354" i="66"/>
  <c r="A354" i="66"/>
  <c r="AA353" i="66"/>
  <c r="Z353" i="66"/>
  <c r="Y353" i="66"/>
  <c r="X353" i="66"/>
  <c r="W353" i="66"/>
  <c r="V353" i="66"/>
  <c r="U353" i="66"/>
  <c r="T353" i="66"/>
  <c r="S353" i="66"/>
  <c r="R353" i="66"/>
  <c r="Q353" i="66"/>
  <c r="P353" i="66"/>
  <c r="O353" i="66"/>
  <c r="N353" i="66"/>
  <c r="M353" i="66"/>
  <c r="L353" i="66"/>
  <c r="K353" i="66"/>
  <c r="J353" i="66"/>
  <c r="I353" i="66"/>
  <c r="H353" i="66"/>
  <c r="G353" i="66"/>
  <c r="F353" i="66"/>
  <c r="E353" i="66"/>
  <c r="D353" i="66"/>
  <c r="C353" i="66"/>
  <c r="B353" i="66"/>
  <c r="A353" i="66"/>
  <c r="AA352" i="66"/>
  <c r="Z352" i="66"/>
  <c r="Y352" i="66"/>
  <c r="X352" i="66"/>
  <c r="W352" i="66"/>
  <c r="V352" i="66"/>
  <c r="U352" i="66"/>
  <c r="T352" i="66"/>
  <c r="S352" i="66"/>
  <c r="R352" i="66"/>
  <c r="Q352" i="66"/>
  <c r="P352" i="66"/>
  <c r="O352" i="66"/>
  <c r="N352" i="66"/>
  <c r="M352" i="66"/>
  <c r="L352" i="66"/>
  <c r="K352" i="66"/>
  <c r="J352" i="66"/>
  <c r="I352" i="66"/>
  <c r="H352" i="66"/>
  <c r="G352" i="66"/>
  <c r="F352" i="66"/>
  <c r="E352" i="66"/>
  <c r="D352" i="66"/>
  <c r="C352" i="66"/>
  <c r="B352" i="66"/>
  <c r="A352" i="66"/>
  <c r="AA351" i="66"/>
  <c r="W351" i="66"/>
  <c r="V351" i="66"/>
  <c r="U351" i="66"/>
  <c r="O351" i="66"/>
  <c r="M351" i="66"/>
  <c r="L351" i="66"/>
  <c r="K351" i="66"/>
  <c r="J351" i="66"/>
  <c r="I351" i="66"/>
  <c r="H351" i="66"/>
  <c r="G351" i="66"/>
  <c r="F351" i="66"/>
  <c r="E351" i="66"/>
  <c r="D351" i="66"/>
  <c r="C351" i="66"/>
  <c r="B351" i="66"/>
  <c r="A351" i="66"/>
  <c r="AA350" i="66"/>
  <c r="Z350" i="66"/>
  <c r="Y350" i="66"/>
  <c r="X350" i="66"/>
  <c r="W350" i="66"/>
  <c r="V350" i="66"/>
  <c r="U350" i="66"/>
  <c r="T350" i="66"/>
  <c r="S350" i="66"/>
  <c r="R350" i="66"/>
  <c r="Q350" i="66"/>
  <c r="P350" i="66"/>
  <c r="O350" i="66"/>
  <c r="N350" i="66"/>
  <c r="M350" i="66"/>
  <c r="L350" i="66"/>
  <c r="K350" i="66"/>
  <c r="J350" i="66"/>
  <c r="I350" i="66"/>
  <c r="H350" i="66"/>
  <c r="G350" i="66"/>
  <c r="F350" i="66"/>
  <c r="E350" i="66"/>
  <c r="D350" i="66"/>
  <c r="C350" i="66"/>
  <c r="B350" i="66"/>
  <c r="A350" i="66"/>
  <c r="AA349" i="66"/>
  <c r="Z349" i="66"/>
  <c r="W349" i="66"/>
  <c r="V349" i="66"/>
  <c r="U349" i="66"/>
  <c r="T349" i="66"/>
  <c r="Q349" i="66"/>
  <c r="O349" i="66"/>
  <c r="M349" i="66"/>
  <c r="L349" i="66"/>
  <c r="K349" i="66"/>
  <c r="J349" i="66"/>
  <c r="I349" i="66"/>
  <c r="F349" i="66"/>
  <c r="E349" i="66"/>
  <c r="D349" i="66"/>
  <c r="C349" i="66"/>
  <c r="B349" i="66"/>
  <c r="A349" i="66"/>
  <c r="AA348" i="66"/>
  <c r="Z348" i="66"/>
  <c r="W348" i="66"/>
  <c r="V348" i="66"/>
  <c r="U348" i="66"/>
  <c r="T348" i="66"/>
  <c r="Q348" i="66"/>
  <c r="O348" i="66"/>
  <c r="M348" i="66"/>
  <c r="L348" i="66"/>
  <c r="K348" i="66"/>
  <c r="J348" i="66"/>
  <c r="I348" i="66"/>
  <c r="G348" i="66"/>
  <c r="F348" i="66"/>
  <c r="E348" i="66"/>
  <c r="D348" i="66"/>
  <c r="C348" i="66"/>
  <c r="B348" i="66"/>
  <c r="A348" i="66"/>
  <c r="AA347" i="66"/>
  <c r="Z347" i="66"/>
  <c r="W347" i="66"/>
  <c r="V347" i="66"/>
  <c r="U347" i="66"/>
  <c r="T347" i="66"/>
  <c r="Q347" i="66"/>
  <c r="O347" i="66"/>
  <c r="M347" i="66"/>
  <c r="L347" i="66"/>
  <c r="K347" i="66"/>
  <c r="J347" i="66"/>
  <c r="I347" i="66"/>
  <c r="F347" i="66"/>
  <c r="E347" i="66"/>
  <c r="D347" i="66"/>
  <c r="C347" i="66"/>
  <c r="A347" i="66"/>
  <c r="AA346" i="66"/>
  <c r="Z346" i="66"/>
  <c r="W346" i="66"/>
  <c r="V346" i="66"/>
  <c r="U346" i="66"/>
  <c r="T346" i="66"/>
  <c r="Q346" i="66"/>
  <c r="O346" i="66"/>
  <c r="M346" i="66"/>
  <c r="L346" i="66"/>
  <c r="K346" i="66"/>
  <c r="J346" i="66"/>
  <c r="I346" i="66"/>
  <c r="G346" i="66"/>
  <c r="F346" i="66"/>
  <c r="E346" i="66"/>
  <c r="D346" i="66"/>
  <c r="C346" i="66"/>
  <c r="A346" i="66"/>
  <c r="AA345" i="66"/>
  <c r="Z345" i="66"/>
  <c r="W345" i="66"/>
  <c r="V345" i="66"/>
  <c r="U345" i="66"/>
  <c r="T345" i="66"/>
  <c r="Q345" i="66"/>
  <c r="O345" i="66"/>
  <c r="M345" i="66"/>
  <c r="L345" i="66"/>
  <c r="K345" i="66"/>
  <c r="J345" i="66"/>
  <c r="I345" i="66"/>
  <c r="F345" i="66"/>
  <c r="E345" i="66"/>
  <c r="D345" i="66"/>
  <c r="C345" i="66"/>
  <c r="B345" i="66"/>
  <c r="A345" i="66"/>
  <c r="AA344" i="66"/>
  <c r="Z344" i="66"/>
  <c r="W344" i="66"/>
  <c r="V344" i="66"/>
  <c r="U344" i="66"/>
  <c r="T344" i="66"/>
  <c r="Q344" i="66"/>
  <c r="O344" i="66"/>
  <c r="M344" i="66"/>
  <c r="L344" i="66"/>
  <c r="K344" i="66"/>
  <c r="J344" i="66"/>
  <c r="I344" i="66"/>
  <c r="G344" i="66"/>
  <c r="F344" i="66"/>
  <c r="E344" i="66"/>
  <c r="D344" i="66"/>
  <c r="C344" i="66"/>
  <c r="B344" i="66"/>
  <c r="A344" i="66"/>
  <c r="AA343" i="66"/>
  <c r="Z343" i="66"/>
  <c r="Y343" i="66"/>
  <c r="X343" i="66"/>
  <c r="W343" i="66"/>
  <c r="V343" i="66"/>
  <c r="U343" i="66"/>
  <c r="T343" i="66"/>
  <c r="S343" i="66"/>
  <c r="R343" i="66"/>
  <c r="Q343" i="66"/>
  <c r="P343" i="66"/>
  <c r="O343" i="66"/>
  <c r="N343" i="66"/>
  <c r="M343" i="66"/>
  <c r="L343" i="66"/>
  <c r="K343" i="66"/>
  <c r="J343" i="66"/>
  <c r="I343" i="66"/>
  <c r="H343" i="66"/>
  <c r="G343" i="66"/>
  <c r="F343" i="66"/>
  <c r="E343" i="66"/>
  <c r="D343" i="66"/>
  <c r="C343" i="66"/>
  <c r="B343" i="66"/>
  <c r="A343" i="66"/>
  <c r="AA342" i="66"/>
  <c r="Z342" i="66"/>
  <c r="Y342" i="66"/>
  <c r="X342" i="66"/>
  <c r="W342" i="66"/>
  <c r="V342" i="66"/>
  <c r="U342" i="66"/>
  <c r="T342" i="66"/>
  <c r="S342" i="66"/>
  <c r="R342" i="66"/>
  <c r="Q342" i="66"/>
  <c r="P342" i="66"/>
  <c r="O342" i="66"/>
  <c r="N342" i="66"/>
  <c r="M342" i="66"/>
  <c r="L342" i="66"/>
  <c r="K342" i="66"/>
  <c r="J342" i="66"/>
  <c r="I342" i="66"/>
  <c r="H342" i="66"/>
  <c r="G342" i="66"/>
  <c r="F342" i="66"/>
  <c r="E342" i="66"/>
  <c r="D342" i="66"/>
  <c r="C342" i="66"/>
  <c r="B342" i="66"/>
  <c r="A342" i="66"/>
  <c r="AA341" i="66"/>
  <c r="Z341" i="66"/>
  <c r="Y341" i="66"/>
  <c r="X341" i="66"/>
  <c r="W341" i="66"/>
  <c r="V341" i="66"/>
  <c r="U341" i="66"/>
  <c r="T341" i="66"/>
  <c r="S341" i="66"/>
  <c r="R341" i="66"/>
  <c r="Q341" i="66"/>
  <c r="P341" i="66"/>
  <c r="O341" i="66"/>
  <c r="N341" i="66"/>
  <c r="M341" i="66"/>
  <c r="L341" i="66"/>
  <c r="K341" i="66"/>
  <c r="J341" i="66"/>
  <c r="I341" i="66"/>
  <c r="H341" i="66"/>
  <c r="G341" i="66"/>
  <c r="F341" i="66"/>
  <c r="E341" i="66"/>
  <c r="D341" i="66"/>
  <c r="C341" i="66"/>
  <c r="B341" i="66"/>
  <c r="A341" i="66"/>
  <c r="AA340" i="66"/>
  <c r="W340" i="66"/>
  <c r="V340" i="66"/>
  <c r="U340" i="66"/>
  <c r="O340" i="66"/>
  <c r="M340" i="66"/>
  <c r="L340" i="66"/>
  <c r="K340" i="66"/>
  <c r="J340" i="66"/>
  <c r="I340" i="66"/>
  <c r="H340" i="66"/>
  <c r="G340" i="66"/>
  <c r="F340" i="66"/>
  <c r="E340" i="66"/>
  <c r="D340" i="66"/>
  <c r="C340" i="66"/>
  <c r="B340" i="66"/>
  <c r="A340" i="66"/>
  <c r="AA339" i="66"/>
  <c r="Z339" i="66"/>
  <c r="Y339" i="66"/>
  <c r="X339" i="66"/>
  <c r="W339" i="66"/>
  <c r="V339" i="66"/>
  <c r="U339" i="66"/>
  <c r="T339" i="66"/>
  <c r="S339" i="66"/>
  <c r="R339" i="66"/>
  <c r="Q339" i="66"/>
  <c r="P339" i="66"/>
  <c r="O339" i="66"/>
  <c r="N339" i="66"/>
  <c r="M339" i="66"/>
  <c r="L339" i="66"/>
  <c r="K339" i="66"/>
  <c r="J339" i="66"/>
  <c r="I339" i="66"/>
  <c r="H339" i="66"/>
  <c r="G339" i="66"/>
  <c r="F339" i="66"/>
  <c r="E339" i="66"/>
  <c r="D339" i="66"/>
  <c r="C339" i="66"/>
  <c r="B339" i="66"/>
  <c r="A339" i="66"/>
  <c r="AA338" i="66"/>
  <c r="Z338" i="66"/>
  <c r="W338" i="66"/>
  <c r="V338" i="66"/>
  <c r="U338" i="66"/>
  <c r="T338" i="66"/>
  <c r="Q338" i="66"/>
  <c r="O338" i="66"/>
  <c r="M338" i="66"/>
  <c r="L338" i="66"/>
  <c r="K338" i="66"/>
  <c r="J338" i="66"/>
  <c r="I338" i="66"/>
  <c r="F338" i="66"/>
  <c r="E338" i="66"/>
  <c r="D338" i="66"/>
  <c r="C338" i="66"/>
  <c r="B338" i="66"/>
  <c r="A338" i="66"/>
  <c r="AA337" i="66"/>
  <c r="Z337" i="66"/>
  <c r="W337" i="66"/>
  <c r="V337" i="66"/>
  <c r="U337" i="66"/>
  <c r="T337" i="66"/>
  <c r="Q337" i="66"/>
  <c r="O337" i="66"/>
  <c r="M337" i="66"/>
  <c r="L337" i="66"/>
  <c r="K337" i="66"/>
  <c r="J337" i="66"/>
  <c r="I337" i="66"/>
  <c r="G337" i="66"/>
  <c r="F337" i="66"/>
  <c r="E337" i="66"/>
  <c r="D337" i="66"/>
  <c r="C337" i="66"/>
  <c r="B337" i="66"/>
  <c r="A337" i="66"/>
  <c r="AA336" i="66"/>
  <c r="Z336" i="66"/>
  <c r="W336" i="66"/>
  <c r="V336" i="66"/>
  <c r="U336" i="66"/>
  <c r="T336" i="66"/>
  <c r="Q336" i="66"/>
  <c r="O336" i="66"/>
  <c r="M336" i="66"/>
  <c r="L336" i="66"/>
  <c r="K336" i="66"/>
  <c r="J336" i="66"/>
  <c r="I336" i="66"/>
  <c r="F336" i="66"/>
  <c r="E336" i="66"/>
  <c r="D336" i="66"/>
  <c r="C336" i="66"/>
  <c r="B336" i="66"/>
  <c r="A336" i="66"/>
  <c r="AA335" i="66"/>
  <c r="Z335" i="66"/>
  <c r="W335" i="66"/>
  <c r="V335" i="66"/>
  <c r="U335" i="66"/>
  <c r="T335" i="66"/>
  <c r="Q335" i="66"/>
  <c r="O335" i="66"/>
  <c r="M335" i="66"/>
  <c r="L335" i="66"/>
  <c r="K335" i="66"/>
  <c r="J335" i="66"/>
  <c r="I335" i="66"/>
  <c r="G335" i="66"/>
  <c r="F335" i="66"/>
  <c r="E335" i="66"/>
  <c r="D335" i="66"/>
  <c r="C335" i="66"/>
  <c r="B335" i="66"/>
  <c r="A335" i="66"/>
  <c r="AA334" i="66"/>
  <c r="Z334" i="66"/>
  <c r="W334" i="66"/>
  <c r="V334" i="66"/>
  <c r="U334" i="66"/>
  <c r="T334" i="66"/>
  <c r="Q334" i="66"/>
  <c r="O334" i="66"/>
  <c r="M334" i="66"/>
  <c r="L334" i="66"/>
  <c r="K334" i="66"/>
  <c r="J334" i="66"/>
  <c r="I334" i="66"/>
  <c r="F334" i="66"/>
  <c r="E334" i="66"/>
  <c r="D334" i="66"/>
  <c r="C334" i="66"/>
  <c r="B334" i="66"/>
  <c r="A334" i="66"/>
  <c r="AA333" i="66"/>
  <c r="Z333" i="66"/>
  <c r="W333" i="66"/>
  <c r="V333" i="66"/>
  <c r="U333" i="66"/>
  <c r="T333" i="66"/>
  <c r="Q333" i="66"/>
  <c r="O333" i="66"/>
  <c r="M333" i="66"/>
  <c r="L333" i="66"/>
  <c r="K333" i="66"/>
  <c r="J333" i="66"/>
  <c r="I333" i="66"/>
  <c r="G333" i="66"/>
  <c r="F333" i="66"/>
  <c r="E333" i="66"/>
  <c r="D333" i="66"/>
  <c r="C333" i="66"/>
  <c r="B333" i="66"/>
  <c r="A333" i="66"/>
  <c r="AA332" i="66"/>
  <c r="Z332" i="66"/>
  <c r="Y332" i="66"/>
  <c r="X332" i="66"/>
  <c r="W332" i="66"/>
  <c r="V332" i="66"/>
  <c r="U332" i="66"/>
  <c r="T332" i="66"/>
  <c r="S332" i="66"/>
  <c r="R332" i="66"/>
  <c r="Q332" i="66"/>
  <c r="P332" i="66"/>
  <c r="O332" i="66"/>
  <c r="N332" i="66"/>
  <c r="M332" i="66"/>
  <c r="L332" i="66"/>
  <c r="K332" i="66"/>
  <c r="J332" i="66"/>
  <c r="I332" i="66"/>
  <c r="H332" i="66"/>
  <c r="G332" i="66"/>
  <c r="F332" i="66"/>
  <c r="E332" i="66"/>
  <c r="D332" i="66"/>
  <c r="C332" i="66"/>
  <c r="B332" i="66"/>
  <c r="A332" i="66"/>
  <c r="AA331" i="66"/>
  <c r="Z331" i="66"/>
  <c r="Y331" i="66"/>
  <c r="X331" i="66"/>
  <c r="W331" i="66"/>
  <c r="V331" i="66"/>
  <c r="U331" i="66"/>
  <c r="T331" i="66"/>
  <c r="S331" i="66"/>
  <c r="R331" i="66"/>
  <c r="Q331" i="66"/>
  <c r="P331" i="66"/>
  <c r="O331" i="66"/>
  <c r="N331" i="66"/>
  <c r="M331" i="66"/>
  <c r="L331" i="66"/>
  <c r="K331" i="66"/>
  <c r="J331" i="66"/>
  <c r="I331" i="66"/>
  <c r="H331" i="66"/>
  <c r="G331" i="66"/>
  <c r="F331" i="66"/>
  <c r="E331" i="66"/>
  <c r="D331" i="66"/>
  <c r="C331" i="66"/>
  <c r="B331" i="66"/>
  <c r="A331" i="66"/>
  <c r="AA330" i="66"/>
  <c r="Z330" i="66"/>
  <c r="Y330" i="66"/>
  <c r="X330" i="66"/>
  <c r="W330" i="66"/>
  <c r="V330" i="66"/>
  <c r="U330" i="66"/>
  <c r="T330" i="66"/>
  <c r="S330" i="66"/>
  <c r="R330" i="66"/>
  <c r="Q330" i="66"/>
  <c r="P330" i="66"/>
  <c r="O330" i="66"/>
  <c r="N330" i="66"/>
  <c r="M330" i="66"/>
  <c r="L330" i="66"/>
  <c r="K330" i="66"/>
  <c r="J330" i="66"/>
  <c r="I330" i="66"/>
  <c r="H330" i="66"/>
  <c r="G330" i="66"/>
  <c r="F330" i="66"/>
  <c r="E330" i="66"/>
  <c r="D330" i="66"/>
  <c r="C330" i="66"/>
  <c r="B330" i="66"/>
  <c r="A330" i="66"/>
  <c r="AA329" i="66"/>
  <c r="W329" i="66"/>
  <c r="V329" i="66"/>
  <c r="U329" i="66"/>
  <c r="O329" i="66"/>
  <c r="M329" i="66"/>
  <c r="L329" i="66"/>
  <c r="K329" i="66"/>
  <c r="J329" i="66"/>
  <c r="I329" i="66"/>
  <c r="H329" i="66"/>
  <c r="G329" i="66"/>
  <c r="F329" i="66"/>
  <c r="E329" i="66"/>
  <c r="D329" i="66"/>
  <c r="C329" i="66"/>
  <c r="B329" i="66"/>
  <c r="A329" i="66"/>
  <c r="AA328" i="66"/>
  <c r="Z328" i="66"/>
  <c r="Y328" i="66"/>
  <c r="X328" i="66"/>
  <c r="W328" i="66"/>
  <c r="V328" i="66"/>
  <c r="U328" i="66"/>
  <c r="T328" i="66"/>
  <c r="S328" i="66"/>
  <c r="R328" i="66"/>
  <c r="Q328" i="66"/>
  <c r="P328" i="66"/>
  <c r="O328" i="66"/>
  <c r="N328" i="66"/>
  <c r="M328" i="66"/>
  <c r="L328" i="66"/>
  <c r="K328" i="66"/>
  <c r="J328" i="66"/>
  <c r="I328" i="66"/>
  <c r="H328" i="66"/>
  <c r="G328" i="66"/>
  <c r="F328" i="66"/>
  <c r="E328" i="66"/>
  <c r="D328" i="66"/>
  <c r="C328" i="66"/>
  <c r="B328" i="66"/>
  <c r="A328" i="66"/>
  <c r="AA327" i="66"/>
  <c r="Z327" i="66"/>
  <c r="W327" i="66"/>
  <c r="V327" i="66"/>
  <c r="U327" i="66"/>
  <c r="T327" i="66"/>
  <c r="Q327" i="66"/>
  <c r="O327" i="66"/>
  <c r="M327" i="66"/>
  <c r="L327" i="66"/>
  <c r="K327" i="66"/>
  <c r="J327" i="66"/>
  <c r="I327" i="66"/>
  <c r="F327" i="66"/>
  <c r="E327" i="66"/>
  <c r="D327" i="66"/>
  <c r="C327" i="66"/>
  <c r="B327" i="66"/>
  <c r="A327" i="66"/>
  <c r="AA326" i="66"/>
  <c r="Z326" i="66"/>
  <c r="W326" i="66"/>
  <c r="V326" i="66"/>
  <c r="U326" i="66"/>
  <c r="T326" i="66"/>
  <c r="Q326" i="66"/>
  <c r="O326" i="66"/>
  <c r="M326" i="66"/>
  <c r="L326" i="66"/>
  <c r="K326" i="66"/>
  <c r="J326" i="66"/>
  <c r="I326" i="66"/>
  <c r="G326" i="66"/>
  <c r="F326" i="66"/>
  <c r="E326" i="66"/>
  <c r="D326" i="66"/>
  <c r="C326" i="66"/>
  <c r="B326" i="66"/>
  <c r="A326" i="66"/>
  <c r="AA325" i="66"/>
  <c r="Z325" i="66"/>
  <c r="W325" i="66"/>
  <c r="V325" i="66"/>
  <c r="U325" i="66"/>
  <c r="T325" i="66"/>
  <c r="Q325" i="66"/>
  <c r="O325" i="66"/>
  <c r="M325" i="66"/>
  <c r="L325" i="66"/>
  <c r="K325" i="66"/>
  <c r="J325" i="66"/>
  <c r="I325" i="66"/>
  <c r="F325" i="66"/>
  <c r="E325" i="66"/>
  <c r="D325" i="66"/>
  <c r="C325" i="66"/>
  <c r="B325" i="66"/>
  <c r="A325" i="66"/>
  <c r="AA324" i="66"/>
  <c r="Z324" i="66"/>
  <c r="W324" i="66"/>
  <c r="V324" i="66"/>
  <c r="U324" i="66"/>
  <c r="T324" i="66"/>
  <c r="Q324" i="66"/>
  <c r="O324" i="66"/>
  <c r="M324" i="66"/>
  <c r="L324" i="66"/>
  <c r="K324" i="66"/>
  <c r="J324" i="66"/>
  <c r="I324" i="66"/>
  <c r="G324" i="66"/>
  <c r="F324" i="66"/>
  <c r="E324" i="66"/>
  <c r="D324" i="66"/>
  <c r="C324" i="66"/>
  <c r="B324" i="66"/>
  <c r="A324" i="66"/>
  <c r="AA323" i="66"/>
  <c r="Z323" i="66"/>
  <c r="W323" i="66"/>
  <c r="V323" i="66"/>
  <c r="U323" i="66"/>
  <c r="T323" i="66"/>
  <c r="Q323" i="66"/>
  <c r="O323" i="66"/>
  <c r="M323" i="66"/>
  <c r="L323" i="66"/>
  <c r="K323" i="66"/>
  <c r="J323" i="66"/>
  <c r="I323" i="66"/>
  <c r="F323" i="66"/>
  <c r="E323" i="66"/>
  <c r="D323" i="66"/>
  <c r="C323" i="66"/>
  <c r="B323" i="66"/>
  <c r="A323" i="66"/>
  <c r="AA322" i="66"/>
  <c r="Z322" i="66"/>
  <c r="W322" i="66"/>
  <c r="V322" i="66"/>
  <c r="U322" i="66"/>
  <c r="T322" i="66"/>
  <c r="Q322" i="66"/>
  <c r="O322" i="66"/>
  <c r="M322" i="66"/>
  <c r="L322" i="66"/>
  <c r="K322" i="66"/>
  <c r="J322" i="66"/>
  <c r="I322" i="66"/>
  <c r="G322" i="66"/>
  <c r="F322" i="66"/>
  <c r="E322" i="66"/>
  <c r="D322" i="66"/>
  <c r="C322" i="66"/>
  <c r="B322" i="66"/>
  <c r="A322" i="66"/>
  <c r="AA321" i="66"/>
  <c r="Z321" i="66"/>
  <c r="Y321" i="66"/>
  <c r="X321" i="66"/>
  <c r="W321" i="66"/>
  <c r="V321" i="66"/>
  <c r="U321" i="66"/>
  <c r="T321" i="66"/>
  <c r="S321" i="66"/>
  <c r="R321" i="66"/>
  <c r="Q321" i="66"/>
  <c r="P321" i="66"/>
  <c r="O321" i="66"/>
  <c r="N321" i="66"/>
  <c r="M321" i="66"/>
  <c r="L321" i="66"/>
  <c r="K321" i="66"/>
  <c r="J321" i="66"/>
  <c r="I321" i="66"/>
  <c r="H321" i="66"/>
  <c r="G321" i="66"/>
  <c r="F321" i="66"/>
  <c r="E321" i="66"/>
  <c r="D321" i="66"/>
  <c r="C321" i="66"/>
  <c r="B321" i="66"/>
  <c r="A321" i="66"/>
  <c r="AA320" i="66"/>
  <c r="Z320" i="66"/>
  <c r="Y320" i="66"/>
  <c r="X320" i="66"/>
  <c r="W320" i="66"/>
  <c r="V320" i="66"/>
  <c r="U320" i="66"/>
  <c r="T320" i="66"/>
  <c r="S320" i="66"/>
  <c r="R320" i="66"/>
  <c r="Q320" i="66"/>
  <c r="P320" i="66"/>
  <c r="O320" i="66"/>
  <c r="N320" i="66"/>
  <c r="M320" i="66"/>
  <c r="L320" i="66"/>
  <c r="K320" i="66"/>
  <c r="J320" i="66"/>
  <c r="I320" i="66"/>
  <c r="H320" i="66"/>
  <c r="G320" i="66"/>
  <c r="F320" i="66"/>
  <c r="E320" i="66"/>
  <c r="D320" i="66"/>
  <c r="C320" i="66"/>
  <c r="B320" i="66"/>
  <c r="A320" i="66"/>
  <c r="AA319" i="66"/>
  <c r="Z319" i="66"/>
  <c r="Y319" i="66"/>
  <c r="X319" i="66"/>
  <c r="W319" i="66"/>
  <c r="V319" i="66"/>
  <c r="U319" i="66"/>
  <c r="T319" i="66"/>
  <c r="S319" i="66"/>
  <c r="R319" i="66"/>
  <c r="Q319" i="66"/>
  <c r="P319" i="66"/>
  <c r="O319" i="66"/>
  <c r="N319" i="66"/>
  <c r="M319" i="66"/>
  <c r="L319" i="66"/>
  <c r="K319" i="66"/>
  <c r="J319" i="66"/>
  <c r="I319" i="66"/>
  <c r="H319" i="66"/>
  <c r="G319" i="66"/>
  <c r="F319" i="66"/>
  <c r="E319" i="66"/>
  <c r="D319" i="66"/>
  <c r="C319" i="66"/>
  <c r="B319" i="66"/>
  <c r="A319" i="66"/>
  <c r="AA318" i="66"/>
  <c r="W318" i="66"/>
  <c r="V318" i="66"/>
  <c r="U318" i="66"/>
  <c r="O318" i="66"/>
  <c r="M318" i="66"/>
  <c r="L318" i="66"/>
  <c r="K318" i="66"/>
  <c r="J318" i="66"/>
  <c r="I318" i="66"/>
  <c r="H318" i="66"/>
  <c r="G318" i="66"/>
  <c r="F318" i="66"/>
  <c r="E318" i="66"/>
  <c r="D318" i="66"/>
  <c r="C318" i="66"/>
  <c r="B318" i="66"/>
  <c r="A318" i="66"/>
  <c r="AA317" i="66"/>
  <c r="Z317" i="66"/>
  <c r="Y317" i="66"/>
  <c r="X317" i="66"/>
  <c r="W317" i="66"/>
  <c r="V317" i="66"/>
  <c r="U317" i="66"/>
  <c r="T317" i="66"/>
  <c r="S317" i="66"/>
  <c r="R317" i="66"/>
  <c r="Q317" i="66"/>
  <c r="P317" i="66"/>
  <c r="O317" i="66"/>
  <c r="N317" i="66"/>
  <c r="M317" i="66"/>
  <c r="L317" i="66"/>
  <c r="K317" i="66"/>
  <c r="J317" i="66"/>
  <c r="I317" i="66"/>
  <c r="H317" i="66"/>
  <c r="G317" i="66"/>
  <c r="F317" i="66"/>
  <c r="E317" i="66"/>
  <c r="D317" i="66"/>
  <c r="C317" i="66"/>
  <c r="B317" i="66"/>
  <c r="A317" i="66"/>
  <c r="AA316" i="66"/>
  <c r="Z316" i="66"/>
  <c r="W316" i="66"/>
  <c r="V316" i="66"/>
  <c r="U316" i="66"/>
  <c r="T316" i="66"/>
  <c r="Q316" i="66"/>
  <c r="O316" i="66"/>
  <c r="M316" i="66"/>
  <c r="L316" i="66"/>
  <c r="K316" i="66"/>
  <c r="J316" i="66"/>
  <c r="I316" i="66"/>
  <c r="F316" i="66"/>
  <c r="E316" i="66"/>
  <c r="D316" i="66"/>
  <c r="C316" i="66"/>
  <c r="B316" i="66"/>
  <c r="A316" i="66"/>
  <c r="AA315" i="66"/>
  <c r="Z315" i="66"/>
  <c r="W315" i="66"/>
  <c r="V315" i="66"/>
  <c r="U315" i="66"/>
  <c r="T315" i="66"/>
  <c r="Q315" i="66"/>
  <c r="O315" i="66"/>
  <c r="M315" i="66"/>
  <c r="L315" i="66"/>
  <c r="K315" i="66"/>
  <c r="J315" i="66"/>
  <c r="I315" i="66"/>
  <c r="G315" i="66"/>
  <c r="F315" i="66"/>
  <c r="E315" i="66"/>
  <c r="D315" i="66"/>
  <c r="C315" i="66"/>
  <c r="B315" i="66"/>
  <c r="A315" i="66"/>
  <c r="AA314" i="66"/>
  <c r="Z314" i="66"/>
  <c r="W314" i="66"/>
  <c r="V314" i="66"/>
  <c r="U314" i="66"/>
  <c r="T314" i="66"/>
  <c r="Q314" i="66"/>
  <c r="O314" i="66"/>
  <c r="M314" i="66"/>
  <c r="L314" i="66"/>
  <c r="K314" i="66"/>
  <c r="J314" i="66"/>
  <c r="I314" i="66"/>
  <c r="F314" i="66"/>
  <c r="E314" i="66"/>
  <c r="D314" i="66"/>
  <c r="C314" i="66"/>
  <c r="B314" i="66"/>
  <c r="A314" i="66"/>
  <c r="AA313" i="66"/>
  <c r="Z313" i="66"/>
  <c r="W313" i="66"/>
  <c r="V313" i="66"/>
  <c r="U313" i="66"/>
  <c r="T313" i="66"/>
  <c r="Q313" i="66"/>
  <c r="O313" i="66"/>
  <c r="M313" i="66"/>
  <c r="L313" i="66"/>
  <c r="K313" i="66"/>
  <c r="J313" i="66"/>
  <c r="I313" i="66"/>
  <c r="G313" i="66"/>
  <c r="F313" i="66"/>
  <c r="E313" i="66"/>
  <c r="D313" i="66"/>
  <c r="C313" i="66"/>
  <c r="B313" i="66"/>
  <c r="A313" i="66"/>
  <c r="AA312" i="66"/>
  <c r="Z312" i="66"/>
  <c r="W312" i="66"/>
  <c r="V312" i="66"/>
  <c r="U312" i="66"/>
  <c r="T312" i="66"/>
  <c r="Q312" i="66"/>
  <c r="O312" i="66"/>
  <c r="M312" i="66"/>
  <c r="L312" i="66"/>
  <c r="K312" i="66"/>
  <c r="J312" i="66"/>
  <c r="I312" i="66"/>
  <c r="F312" i="66"/>
  <c r="E312" i="66"/>
  <c r="D312" i="66"/>
  <c r="C312" i="66"/>
  <c r="B312" i="66"/>
  <c r="A312" i="66"/>
  <c r="AA311" i="66"/>
  <c r="Z311" i="66"/>
  <c r="W311" i="66"/>
  <c r="V311" i="66"/>
  <c r="U311" i="66"/>
  <c r="T311" i="66"/>
  <c r="Q311" i="66"/>
  <c r="O311" i="66"/>
  <c r="M311" i="66"/>
  <c r="L311" i="66"/>
  <c r="K311" i="66"/>
  <c r="J311" i="66"/>
  <c r="I311" i="66"/>
  <c r="G311" i="66"/>
  <c r="F311" i="66"/>
  <c r="E311" i="66"/>
  <c r="D311" i="66"/>
  <c r="C311" i="66"/>
  <c r="B311" i="66"/>
  <c r="A311" i="66"/>
  <c r="AA310" i="66"/>
  <c r="Z310" i="66"/>
  <c r="Y310" i="66"/>
  <c r="X310" i="66"/>
  <c r="W310" i="66"/>
  <c r="V310" i="66"/>
  <c r="U310" i="66"/>
  <c r="T310" i="66"/>
  <c r="S310" i="66"/>
  <c r="R310" i="66"/>
  <c r="Q310" i="66"/>
  <c r="P310" i="66"/>
  <c r="O310" i="66"/>
  <c r="N310" i="66"/>
  <c r="M310" i="66"/>
  <c r="L310" i="66"/>
  <c r="K310" i="66"/>
  <c r="J310" i="66"/>
  <c r="I310" i="66"/>
  <c r="H310" i="66"/>
  <c r="G310" i="66"/>
  <c r="F310" i="66"/>
  <c r="E310" i="66"/>
  <c r="D310" i="66"/>
  <c r="C310" i="66"/>
  <c r="B310" i="66"/>
  <c r="A310" i="66"/>
  <c r="AA309" i="66"/>
  <c r="Z309" i="66"/>
  <c r="Y309" i="66"/>
  <c r="X309" i="66"/>
  <c r="W309" i="66"/>
  <c r="V309" i="66"/>
  <c r="U309" i="66"/>
  <c r="T309" i="66"/>
  <c r="S309" i="66"/>
  <c r="R309" i="66"/>
  <c r="Q309" i="66"/>
  <c r="P309" i="66"/>
  <c r="O309" i="66"/>
  <c r="N309" i="66"/>
  <c r="M309" i="66"/>
  <c r="L309" i="66"/>
  <c r="K309" i="66"/>
  <c r="J309" i="66"/>
  <c r="I309" i="66"/>
  <c r="H309" i="66"/>
  <c r="G309" i="66"/>
  <c r="F309" i="66"/>
  <c r="E309" i="66"/>
  <c r="D309" i="66"/>
  <c r="C309" i="66"/>
  <c r="B309" i="66"/>
  <c r="A309" i="66"/>
  <c r="AA308" i="66"/>
  <c r="Z308" i="66"/>
  <c r="Y308" i="66"/>
  <c r="X308" i="66"/>
  <c r="W308" i="66"/>
  <c r="V308" i="66"/>
  <c r="U308" i="66"/>
  <c r="T308" i="66"/>
  <c r="S308" i="66"/>
  <c r="R308" i="66"/>
  <c r="Q308" i="66"/>
  <c r="P308" i="66"/>
  <c r="O308" i="66"/>
  <c r="N308" i="66"/>
  <c r="M308" i="66"/>
  <c r="L308" i="66"/>
  <c r="K308" i="66"/>
  <c r="J308" i="66"/>
  <c r="I308" i="66"/>
  <c r="H308" i="66"/>
  <c r="G308" i="66"/>
  <c r="F308" i="66"/>
  <c r="E308" i="66"/>
  <c r="D308" i="66"/>
  <c r="C308" i="66"/>
  <c r="B308" i="66"/>
  <c r="A308" i="66"/>
  <c r="AA307" i="66"/>
  <c r="W307" i="66"/>
  <c r="V307" i="66"/>
  <c r="U307" i="66"/>
  <c r="O307" i="66"/>
  <c r="M307" i="66"/>
  <c r="L307" i="66"/>
  <c r="K307" i="66"/>
  <c r="J307" i="66"/>
  <c r="I307" i="66"/>
  <c r="H307" i="66"/>
  <c r="G307" i="66"/>
  <c r="F307" i="66"/>
  <c r="E307" i="66"/>
  <c r="D307" i="66"/>
  <c r="C307" i="66"/>
  <c r="B307" i="66"/>
  <c r="A307" i="66"/>
  <c r="AA306" i="66"/>
  <c r="Z306" i="66"/>
  <c r="Y306" i="66"/>
  <c r="X306" i="66"/>
  <c r="W306" i="66"/>
  <c r="V306" i="66"/>
  <c r="U306" i="66"/>
  <c r="T306" i="66"/>
  <c r="S306" i="66"/>
  <c r="R306" i="66"/>
  <c r="Q306" i="66"/>
  <c r="P306" i="66"/>
  <c r="O306" i="66"/>
  <c r="N306" i="66"/>
  <c r="M306" i="66"/>
  <c r="L306" i="66"/>
  <c r="K306" i="66"/>
  <c r="J306" i="66"/>
  <c r="I306" i="66"/>
  <c r="H306" i="66"/>
  <c r="G306" i="66"/>
  <c r="F306" i="66"/>
  <c r="E306" i="66"/>
  <c r="D306" i="66"/>
  <c r="C306" i="66"/>
  <c r="B306" i="66"/>
  <c r="A306" i="66"/>
  <c r="AA305" i="66"/>
  <c r="Z305" i="66"/>
  <c r="W305" i="66"/>
  <c r="V305" i="66"/>
  <c r="U305" i="66"/>
  <c r="T305" i="66"/>
  <c r="Q305" i="66"/>
  <c r="O305" i="66"/>
  <c r="M305" i="66"/>
  <c r="L305" i="66"/>
  <c r="K305" i="66"/>
  <c r="J305" i="66"/>
  <c r="I305" i="66"/>
  <c r="F305" i="66"/>
  <c r="E305" i="66"/>
  <c r="D305" i="66"/>
  <c r="C305" i="66"/>
  <c r="B305" i="66"/>
  <c r="A305" i="66"/>
  <c r="AA304" i="66"/>
  <c r="Z304" i="66"/>
  <c r="W304" i="66"/>
  <c r="V304" i="66"/>
  <c r="U304" i="66"/>
  <c r="T304" i="66"/>
  <c r="Q304" i="66"/>
  <c r="O304" i="66"/>
  <c r="M304" i="66"/>
  <c r="L304" i="66"/>
  <c r="K304" i="66"/>
  <c r="J304" i="66"/>
  <c r="I304" i="66"/>
  <c r="G304" i="66"/>
  <c r="F304" i="66"/>
  <c r="E304" i="66"/>
  <c r="D304" i="66"/>
  <c r="C304" i="66"/>
  <c r="B304" i="66"/>
  <c r="A304" i="66"/>
  <c r="AA303" i="66"/>
  <c r="Z303" i="66"/>
  <c r="W303" i="66"/>
  <c r="V303" i="66"/>
  <c r="U303" i="66"/>
  <c r="T303" i="66"/>
  <c r="Q303" i="66"/>
  <c r="O303" i="66"/>
  <c r="M303" i="66"/>
  <c r="L303" i="66"/>
  <c r="K303" i="66"/>
  <c r="J303" i="66"/>
  <c r="I303" i="66"/>
  <c r="F303" i="66"/>
  <c r="E303" i="66"/>
  <c r="D303" i="66"/>
  <c r="C303" i="66"/>
  <c r="B303" i="66"/>
  <c r="A303" i="66"/>
  <c r="AA302" i="66"/>
  <c r="Z302" i="66"/>
  <c r="W302" i="66"/>
  <c r="V302" i="66"/>
  <c r="U302" i="66"/>
  <c r="T302" i="66"/>
  <c r="Q302" i="66"/>
  <c r="O302" i="66"/>
  <c r="M302" i="66"/>
  <c r="L302" i="66"/>
  <c r="K302" i="66"/>
  <c r="J302" i="66"/>
  <c r="I302" i="66"/>
  <c r="G302" i="66"/>
  <c r="F302" i="66"/>
  <c r="E302" i="66"/>
  <c r="D302" i="66"/>
  <c r="C302" i="66"/>
  <c r="B302" i="66"/>
  <c r="A302" i="66"/>
  <c r="AA301" i="66"/>
  <c r="Z301" i="66"/>
  <c r="W301" i="66"/>
  <c r="V301" i="66"/>
  <c r="U301" i="66"/>
  <c r="T301" i="66"/>
  <c r="Q301" i="66"/>
  <c r="O301" i="66"/>
  <c r="M301" i="66"/>
  <c r="L301" i="66"/>
  <c r="K301" i="66"/>
  <c r="J301" i="66"/>
  <c r="I301" i="66"/>
  <c r="F301" i="66"/>
  <c r="E301" i="66"/>
  <c r="D301" i="66"/>
  <c r="C301" i="66"/>
  <c r="B301" i="66"/>
  <c r="A301" i="66"/>
  <c r="AA300" i="66"/>
  <c r="Z300" i="66"/>
  <c r="W300" i="66"/>
  <c r="V300" i="66"/>
  <c r="U300" i="66"/>
  <c r="T300" i="66"/>
  <c r="Q300" i="66"/>
  <c r="O300" i="66"/>
  <c r="M300" i="66"/>
  <c r="L300" i="66"/>
  <c r="K300" i="66"/>
  <c r="J300" i="66"/>
  <c r="I300" i="66"/>
  <c r="G300" i="66"/>
  <c r="F300" i="66"/>
  <c r="E300" i="66"/>
  <c r="D300" i="66"/>
  <c r="C300" i="66"/>
  <c r="B300" i="66"/>
  <c r="A300" i="66"/>
  <c r="AA299" i="66"/>
  <c r="Z299" i="66"/>
  <c r="Y299" i="66"/>
  <c r="X299" i="66"/>
  <c r="W299" i="66"/>
  <c r="V299" i="66"/>
  <c r="U299" i="66"/>
  <c r="T299" i="66"/>
  <c r="S299" i="66"/>
  <c r="R299" i="66"/>
  <c r="Q299" i="66"/>
  <c r="P299" i="66"/>
  <c r="O299" i="66"/>
  <c r="N299" i="66"/>
  <c r="M299" i="66"/>
  <c r="L299" i="66"/>
  <c r="K299" i="66"/>
  <c r="J299" i="66"/>
  <c r="I299" i="66"/>
  <c r="H299" i="66"/>
  <c r="G299" i="66"/>
  <c r="F299" i="66"/>
  <c r="E299" i="66"/>
  <c r="D299" i="66"/>
  <c r="C299" i="66"/>
  <c r="B299" i="66"/>
  <c r="A299" i="66"/>
  <c r="AA298" i="66"/>
  <c r="Z298" i="66"/>
  <c r="Y298" i="66"/>
  <c r="X298" i="66"/>
  <c r="W298" i="66"/>
  <c r="V298" i="66"/>
  <c r="U298" i="66"/>
  <c r="T298" i="66"/>
  <c r="S298" i="66"/>
  <c r="R298" i="66"/>
  <c r="Q298" i="66"/>
  <c r="P298" i="66"/>
  <c r="O298" i="66"/>
  <c r="N298" i="66"/>
  <c r="M298" i="66"/>
  <c r="L298" i="66"/>
  <c r="K298" i="66"/>
  <c r="J298" i="66"/>
  <c r="I298" i="66"/>
  <c r="H298" i="66"/>
  <c r="G298" i="66"/>
  <c r="F298" i="66"/>
  <c r="E298" i="66"/>
  <c r="D298" i="66"/>
  <c r="C298" i="66"/>
  <c r="B298" i="66"/>
  <c r="A298" i="66"/>
  <c r="AA297" i="66"/>
  <c r="Z297" i="66"/>
  <c r="Y297" i="66"/>
  <c r="X297" i="66"/>
  <c r="W297" i="66"/>
  <c r="V297" i="66"/>
  <c r="U297" i="66"/>
  <c r="T297" i="66"/>
  <c r="S297" i="66"/>
  <c r="R297" i="66"/>
  <c r="Q297" i="66"/>
  <c r="P297" i="66"/>
  <c r="O297" i="66"/>
  <c r="N297" i="66"/>
  <c r="M297" i="66"/>
  <c r="L297" i="66"/>
  <c r="K297" i="66"/>
  <c r="J297" i="66"/>
  <c r="I297" i="66"/>
  <c r="H297" i="66"/>
  <c r="G297" i="66"/>
  <c r="F297" i="66"/>
  <c r="E297" i="66"/>
  <c r="D297" i="66"/>
  <c r="C297" i="66"/>
  <c r="B297" i="66"/>
  <c r="A297" i="66"/>
  <c r="AA296" i="66"/>
  <c r="W296" i="66"/>
  <c r="V296" i="66"/>
  <c r="U296" i="66"/>
  <c r="O296" i="66"/>
  <c r="M296" i="66"/>
  <c r="L296" i="66"/>
  <c r="K296" i="66"/>
  <c r="J296" i="66"/>
  <c r="I296" i="66"/>
  <c r="H296" i="66"/>
  <c r="G296" i="66"/>
  <c r="F296" i="66"/>
  <c r="E296" i="66"/>
  <c r="D296" i="66"/>
  <c r="C296" i="66"/>
  <c r="B296" i="66"/>
  <c r="A296" i="66"/>
  <c r="AA295" i="66"/>
  <c r="Z295" i="66"/>
  <c r="Y295" i="66"/>
  <c r="X295" i="66"/>
  <c r="W295" i="66"/>
  <c r="V295" i="66"/>
  <c r="U295" i="66"/>
  <c r="T295" i="66"/>
  <c r="S295" i="66"/>
  <c r="R295" i="66"/>
  <c r="Q295" i="66"/>
  <c r="P295" i="66"/>
  <c r="O295" i="66"/>
  <c r="N295" i="66"/>
  <c r="M295" i="66"/>
  <c r="L295" i="66"/>
  <c r="K295" i="66"/>
  <c r="J295" i="66"/>
  <c r="I295" i="66"/>
  <c r="H295" i="66"/>
  <c r="G295" i="66"/>
  <c r="F295" i="66"/>
  <c r="E295" i="66"/>
  <c r="D295" i="66"/>
  <c r="C295" i="66"/>
  <c r="B295" i="66"/>
  <c r="A295" i="66"/>
  <c r="AA294" i="66"/>
  <c r="Z294" i="66"/>
  <c r="W294" i="66"/>
  <c r="V294" i="66"/>
  <c r="U294" i="66"/>
  <c r="T294" i="66"/>
  <c r="Q294" i="66"/>
  <c r="O294" i="66"/>
  <c r="M294" i="66"/>
  <c r="L294" i="66"/>
  <c r="K294" i="66"/>
  <c r="J294" i="66"/>
  <c r="I294" i="66"/>
  <c r="F294" i="66"/>
  <c r="E294" i="66"/>
  <c r="D294" i="66"/>
  <c r="C294" i="66"/>
  <c r="B294" i="66"/>
  <c r="A294" i="66"/>
  <c r="AA293" i="66"/>
  <c r="Z293" i="66"/>
  <c r="W293" i="66"/>
  <c r="V293" i="66"/>
  <c r="U293" i="66"/>
  <c r="T293" i="66"/>
  <c r="Q293" i="66"/>
  <c r="O293" i="66"/>
  <c r="M293" i="66"/>
  <c r="L293" i="66"/>
  <c r="K293" i="66"/>
  <c r="J293" i="66"/>
  <c r="I293" i="66"/>
  <c r="G293" i="66"/>
  <c r="F293" i="66"/>
  <c r="E293" i="66"/>
  <c r="D293" i="66"/>
  <c r="C293" i="66"/>
  <c r="B293" i="66"/>
  <c r="A293" i="66"/>
  <c r="AA292" i="66"/>
  <c r="Z292" i="66"/>
  <c r="W292" i="66"/>
  <c r="V292" i="66"/>
  <c r="U292" i="66"/>
  <c r="T292" i="66"/>
  <c r="Q292" i="66"/>
  <c r="O292" i="66"/>
  <c r="M292" i="66"/>
  <c r="L292" i="66"/>
  <c r="K292" i="66"/>
  <c r="J292" i="66"/>
  <c r="I292" i="66"/>
  <c r="F292" i="66"/>
  <c r="E292" i="66"/>
  <c r="D292" i="66"/>
  <c r="C292" i="66"/>
  <c r="B292" i="66"/>
  <c r="A292" i="66"/>
  <c r="AA291" i="66"/>
  <c r="Z291" i="66"/>
  <c r="W291" i="66"/>
  <c r="V291" i="66"/>
  <c r="U291" i="66"/>
  <c r="T291" i="66"/>
  <c r="Q291" i="66"/>
  <c r="O291" i="66"/>
  <c r="M291" i="66"/>
  <c r="L291" i="66"/>
  <c r="K291" i="66"/>
  <c r="J291" i="66"/>
  <c r="I291" i="66"/>
  <c r="G291" i="66"/>
  <c r="F291" i="66"/>
  <c r="E291" i="66"/>
  <c r="D291" i="66"/>
  <c r="C291" i="66"/>
  <c r="B291" i="66"/>
  <c r="A291" i="66"/>
  <c r="AA290" i="66"/>
  <c r="Z290" i="66"/>
  <c r="W290" i="66"/>
  <c r="V290" i="66"/>
  <c r="U290" i="66"/>
  <c r="T290" i="66"/>
  <c r="Q290" i="66"/>
  <c r="O290" i="66"/>
  <c r="M290" i="66"/>
  <c r="L290" i="66"/>
  <c r="K290" i="66"/>
  <c r="J290" i="66"/>
  <c r="I290" i="66"/>
  <c r="F290" i="66"/>
  <c r="E290" i="66"/>
  <c r="D290" i="66"/>
  <c r="C290" i="66"/>
  <c r="B290" i="66"/>
  <c r="A290" i="66"/>
  <c r="AA289" i="66"/>
  <c r="Z289" i="66"/>
  <c r="W289" i="66"/>
  <c r="V289" i="66"/>
  <c r="U289" i="66"/>
  <c r="T289" i="66"/>
  <c r="Q289" i="66"/>
  <c r="O289" i="66"/>
  <c r="M289" i="66"/>
  <c r="L289" i="66"/>
  <c r="K289" i="66"/>
  <c r="J289" i="66"/>
  <c r="I289" i="66"/>
  <c r="G289" i="66"/>
  <c r="F289" i="66"/>
  <c r="E289" i="66"/>
  <c r="D289" i="66"/>
  <c r="C289" i="66"/>
  <c r="B289" i="66"/>
  <c r="A289" i="66"/>
  <c r="AA288" i="66"/>
  <c r="Z288" i="66"/>
  <c r="Y288" i="66"/>
  <c r="X288" i="66"/>
  <c r="W288" i="66"/>
  <c r="V288" i="66"/>
  <c r="U288" i="66"/>
  <c r="T288" i="66"/>
  <c r="S288" i="66"/>
  <c r="R288" i="66"/>
  <c r="Q288" i="66"/>
  <c r="P288" i="66"/>
  <c r="O288" i="66"/>
  <c r="N288" i="66"/>
  <c r="M288" i="66"/>
  <c r="L288" i="66"/>
  <c r="K288" i="66"/>
  <c r="J288" i="66"/>
  <c r="I288" i="66"/>
  <c r="H288" i="66"/>
  <c r="G288" i="66"/>
  <c r="F288" i="66"/>
  <c r="E288" i="66"/>
  <c r="D288" i="66"/>
  <c r="C288" i="66"/>
  <c r="B288" i="66"/>
  <c r="A288" i="66"/>
  <c r="AA287" i="66"/>
  <c r="Z287" i="66"/>
  <c r="Y287" i="66"/>
  <c r="X287" i="66"/>
  <c r="W287" i="66"/>
  <c r="V287" i="66"/>
  <c r="U287" i="66"/>
  <c r="T287" i="66"/>
  <c r="S287" i="66"/>
  <c r="R287" i="66"/>
  <c r="Q287" i="66"/>
  <c r="P287" i="66"/>
  <c r="O287" i="66"/>
  <c r="N287" i="66"/>
  <c r="M287" i="66"/>
  <c r="L287" i="66"/>
  <c r="K287" i="66"/>
  <c r="J287" i="66"/>
  <c r="I287" i="66"/>
  <c r="H287" i="66"/>
  <c r="G287" i="66"/>
  <c r="F287" i="66"/>
  <c r="E287" i="66"/>
  <c r="D287" i="66"/>
  <c r="C287" i="66"/>
  <c r="B287" i="66"/>
  <c r="A287" i="66"/>
  <c r="AA286" i="66"/>
  <c r="Z286" i="66"/>
  <c r="Y286" i="66"/>
  <c r="X286" i="66"/>
  <c r="W286" i="66"/>
  <c r="V286" i="66"/>
  <c r="U286" i="66"/>
  <c r="T286" i="66"/>
  <c r="S286" i="66"/>
  <c r="R286" i="66"/>
  <c r="Q286" i="66"/>
  <c r="P286" i="66"/>
  <c r="O286" i="66"/>
  <c r="N286" i="66"/>
  <c r="M286" i="66"/>
  <c r="L286" i="66"/>
  <c r="K286" i="66"/>
  <c r="J286" i="66"/>
  <c r="I286" i="66"/>
  <c r="H286" i="66"/>
  <c r="G286" i="66"/>
  <c r="F286" i="66"/>
  <c r="E286" i="66"/>
  <c r="D286" i="66"/>
  <c r="C286" i="66"/>
  <c r="B286" i="66"/>
  <c r="A286" i="66"/>
  <c r="AA285" i="66"/>
  <c r="W285" i="66"/>
  <c r="V285" i="66"/>
  <c r="U285" i="66"/>
  <c r="O285" i="66"/>
  <c r="M285" i="66"/>
  <c r="L285" i="66"/>
  <c r="K285" i="66"/>
  <c r="J285" i="66"/>
  <c r="I285" i="66"/>
  <c r="H285" i="66"/>
  <c r="G285" i="66"/>
  <c r="F285" i="66"/>
  <c r="E285" i="66"/>
  <c r="D285" i="66"/>
  <c r="C285" i="66"/>
  <c r="B285" i="66"/>
  <c r="A285" i="66"/>
  <c r="AA284" i="66"/>
  <c r="Z284" i="66"/>
  <c r="Y284" i="66"/>
  <c r="X284" i="66"/>
  <c r="W284" i="66"/>
  <c r="V284" i="66"/>
  <c r="U284" i="66"/>
  <c r="T284" i="66"/>
  <c r="S284" i="66"/>
  <c r="R284" i="66"/>
  <c r="Q284" i="66"/>
  <c r="P284" i="66"/>
  <c r="O284" i="66"/>
  <c r="N284" i="66"/>
  <c r="M284" i="66"/>
  <c r="L284" i="66"/>
  <c r="K284" i="66"/>
  <c r="J284" i="66"/>
  <c r="I284" i="66"/>
  <c r="H284" i="66"/>
  <c r="G284" i="66"/>
  <c r="F284" i="66"/>
  <c r="E284" i="66"/>
  <c r="D284" i="66"/>
  <c r="C284" i="66"/>
  <c r="B284" i="66"/>
  <c r="A284" i="66"/>
  <c r="AA283" i="66"/>
  <c r="Z283" i="66"/>
  <c r="W283" i="66"/>
  <c r="V283" i="66"/>
  <c r="U283" i="66"/>
  <c r="T283" i="66"/>
  <c r="Q283" i="66"/>
  <c r="O283" i="66"/>
  <c r="M283" i="66"/>
  <c r="L283" i="66"/>
  <c r="K283" i="66"/>
  <c r="J283" i="66"/>
  <c r="I283" i="66"/>
  <c r="F283" i="66"/>
  <c r="E283" i="66"/>
  <c r="D283" i="66"/>
  <c r="C283" i="66"/>
  <c r="B283" i="66"/>
  <c r="A283" i="66"/>
  <c r="AA282" i="66"/>
  <c r="Z282" i="66"/>
  <c r="W282" i="66"/>
  <c r="V282" i="66"/>
  <c r="U282" i="66"/>
  <c r="T282" i="66"/>
  <c r="Q282" i="66"/>
  <c r="O282" i="66"/>
  <c r="M282" i="66"/>
  <c r="L282" i="66"/>
  <c r="K282" i="66"/>
  <c r="J282" i="66"/>
  <c r="I282" i="66"/>
  <c r="G282" i="66"/>
  <c r="F282" i="66"/>
  <c r="E282" i="66"/>
  <c r="D282" i="66"/>
  <c r="C282" i="66"/>
  <c r="B282" i="66"/>
  <c r="A282" i="66"/>
  <c r="AA281" i="66"/>
  <c r="Z281" i="66"/>
  <c r="W281" i="66"/>
  <c r="V281" i="66"/>
  <c r="U281" i="66"/>
  <c r="T281" i="66"/>
  <c r="Q281" i="66"/>
  <c r="O281" i="66"/>
  <c r="M281" i="66"/>
  <c r="L281" i="66"/>
  <c r="K281" i="66"/>
  <c r="J281" i="66"/>
  <c r="I281" i="66"/>
  <c r="F281" i="66"/>
  <c r="E281" i="66"/>
  <c r="D281" i="66"/>
  <c r="C281" i="66"/>
  <c r="B281" i="66"/>
  <c r="A281" i="66"/>
  <c r="AA280" i="66"/>
  <c r="Z280" i="66"/>
  <c r="W280" i="66"/>
  <c r="V280" i="66"/>
  <c r="U280" i="66"/>
  <c r="T280" i="66"/>
  <c r="Q280" i="66"/>
  <c r="O280" i="66"/>
  <c r="M280" i="66"/>
  <c r="L280" i="66"/>
  <c r="K280" i="66"/>
  <c r="J280" i="66"/>
  <c r="I280" i="66"/>
  <c r="G280" i="66"/>
  <c r="F280" i="66"/>
  <c r="E280" i="66"/>
  <c r="D280" i="66"/>
  <c r="C280" i="66"/>
  <c r="B280" i="66"/>
  <c r="A280" i="66"/>
  <c r="AA279" i="66"/>
  <c r="Z279" i="66"/>
  <c r="W279" i="66"/>
  <c r="V279" i="66"/>
  <c r="U279" i="66"/>
  <c r="T279" i="66"/>
  <c r="Q279" i="66"/>
  <c r="O279" i="66"/>
  <c r="M279" i="66"/>
  <c r="L279" i="66"/>
  <c r="K279" i="66"/>
  <c r="J279" i="66"/>
  <c r="I279" i="66"/>
  <c r="F279" i="66"/>
  <c r="E279" i="66"/>
  <c r="D279" i="66"/>
  <c r="C279" i="66"/>
  <c r="B279" i="66"/>
  <c r="A279" i="66"/>
  <c r="AA278" i="66"/>
  <c r="Z278" i="66"/>
  <c r="W278" i="66"/>
  <c r="V278" i="66"/>
  <c r="U278" i="66"/>
  <c r="T278" i="66"/>
  <c r="Q278" i="66"/>
  <c r="O278" i="66"/>
  <c r="M278" i="66"/>
  <c r="L278" i="66"/>
  <c r="K278" i="66"/>
  <c r="J278" i="66"/>
  <c r="I278" i="66"/>
  <c r="G278" i="66"/>
  <c r="F278" i="66"/>
  <c r="E278" i="66"/>
  <c r="D278" i="66"/>
  <c r="C278" i="66"/>
  <c r="B278" i="66"/>
  <c r="A278" i="66"/>
  <c r="AA277" i="66"/>
  <c r="Z277" i="66"/>
  <c r="Y277" i="66"/>
  <c r="X277" i="66"/>
  <c r="W277" i="66"/>
  <c r="V277" i="66"/>
  <c r="U277" i="66"/>
  <c r="T277" i="66"/>
  <c r="S277" i="66"/>
  <c r="R277" i="66"/>
  <c r="Q277" i="66"/>
  <c r="P277" i="66"/>
  <c r="O277" i="66"/>
  <c r="N277" i="66"/>
  <c r="M277" i="66"/>
  <c r="L277" i="66"/>
  <c r="K277" i="66"/>
  <c r="J277" i="66"/>
  <c r="I277" i="66"/>
  <c r="H277" i="66"/>
  <c r="G277" i="66"/>
  <c r="F277" i="66"/>
  <c r="E277" i="66"/>
  <c r="D277" i="66"/>
  <c r="C277" i="66"/>
  <c r="B277" i="66"/>
  <c r="A277" i="66"/>
  <c r="AA276" i="66"/>
  <c r="Z276" i="66"/>
  <c r="Y276" i="66"/>
  <c r="X276" i="66"/>
  <c r="W276" i="66"/>
  <c r="V276" i="66"/>
  <c r="U276" i="66"/>
  <c r="T276" i="66"/>
  <c r="S276" i="66"/>
  <c r="R276" i="66"/>
  <c r="Q276" i="66"/>
  <c r="P276" i="66"/>
  <c r="O276" i="66"/>
  <c r="N276" i="66"/>
  <c r="M276" i="66"/>
  <c r="L276" i="66"/>
  <c r="K276" i="66"/>
  <c r="J276" i="66"/>
  <c r="I276" i="66"/>
  <c r="H276" i="66"/>
  <c r="G276" i="66"/>
  <c r="F276" i="66"/>
  <c r="E276" i="66"/>
  <c r="D276" i="66"/>
  <c r="C276" i="66"/>
  <c r="B276" i="66"/>
  <c r="A276" i="66"/>
  <c r="AA275" i="66"/>
  <c r="Z275" i="66"/>
  <c r="Y275" i="66"/>
  <c r="X275" i="66"/>
  <c r="W275" i="66"/>
  <c r="V275" i="66"/>
  <c r="U275" i="66"/>
  <c r="T275" i="66"/>
  <c r="S275" i="66"/>
  <c r="R275" i="66"/>
  <c r="Q275" i="66"/>
  <c r="P275" i="66"/>
  <c r="O275" i="66"/>
  <c r="N275" i="66"/>
  <c r="M275" i="66"/>
  <c r="L275" i="66"/>
  <c r="K275" i="66"/>
  <c r="J275" i="66"/>
  <c r="I275" i="66"/>
  <c r="H275" i="66"/>
  <c r="G275" i="66"/>
  <c r="F275" i="66"/>
  <c r="E275" i="66"/>
  <c r="D275" i="66"/>
  <c r="C275" i="66"/>
  <c r="B275" i="66"/>
  <c r="A275" i="66"/>
  <c r="AA274" i="66"/>
  <c r="W274" i="66"/>
  <c r="V274" i="66"/>
  <c r="U274" i="66"/>
  <c r="O274" i="66"/>
  <c r="M274" i="66"/>
  <c r="L274" i="66"/>
  <c r="K274" i="66"/>
  <c r="J274" i="66"/>
  <c r="I274" i="66"/>
  <c r="H274" i="66"/>
  <c r="G274" i="66"/>
  <c r="F274" i="66"/>
  <c r="E274" i="66"/>
  <c r="D274" i="66"/>
  <c r="C274" i="66"/>
  <c r="B274" i="66"/>
  <c r="A274" i="66"/>
  <c r="AA273" i="66"/>
  <c r="Z273" i="66"/>
  <c r="Y273" i="66"/>
  <c r="X273" i="66"/>
  <c r="W273" i="66"/>
  <c r="V273" i="66"/>
  <c r="U273" i="66"/>
  <c r="T273" i="66"/>
  <c r="S273" i="66"/>
  <c r="R273" i="66"/>
  <c r="Q273" i="66"/>
  <c r="P273" i="66"/>
  <c r="O273" i="66"/>
  <c r="N273" i="66"/>
  <c r="M273" i="66"/>
  <c r="L273" i="66"/>
  <c r="K273" i="66"/>
  <c r="J273" i="66"/>
  <c r="I273" i="66"/>
  <c r="H273" i="66"/>
  <c r="G273" i="66"/>
  <c r="F273" i="66"/>
  <c r="E273" i="66"/>
  <c r="D273" i="66"/>
  <c r="C273" i="66"/>
  <c r="B273" i="66"/>
  <c r="A273" i="66"/>
  <c r="AA272" i="66"/>
  <c r="Z272" i="66"/>
  <c r="W272" i="66"/>
  <c r="V272" i="66"/>
  <c r="U272" i="66"/>
  <c r="T272" i="66"/>
  <c r="Q272" i="66"/>
  <c r="O272" i="66"/>
  <c r="M272" i="66"/>
  <c r="L272" i="66"/>
  <c r="K272" i="66"/>
  <c r="J272" i="66"/>
  <c r="I272" i="66"/>
  <c r="F272" i="66"/>
  <c r="E272" i="66"/>
  <c r="D272" i="66"/>
  <c r="C272" i="66"/>
  <c r="B272" i="66"/>
  <c r="A272" i="66"/>
  <c r="AA271" i="66"/>
  <c r="Z271" i="66"/>
  <c r="W271" i="66"/>
  <c r="V271" i="66"/>
  <c r="U271" i="66"/>
  <c r="T271" i="66"/>
  <c r="Q271" i="66"/>
  <c r="O271" i="66"/>
  <c r="M271" i="66"/>
  <c r="L271" i="66"/>
  <c r="K271" i="66"/>
  <c r="J271" i="66"/>
  <c r="I271" i="66"/>
  <c r="G271" i="66"/>
  <c r="F271" i="66"/>
  <c r="E271" i="66"/>
  <c r="D271" i="66"/>
  <c r="C271" i="66"/>
  <c r="B271" i="66"/>
  <c r="A271" i="66"/>
  <c r="AA270" i="66"/>
  <c r="Z270" i="66"/>
  <c r="W270" i="66"/>
  <c r="V270" i="66"/>
  <c r="U270" i="66"/>
  <c r="T270" i="66"/>
  <c r="Q270" i="66"/>
  <c r="O270" i="66"/>
  <c r="M270" i="66"/>
  <c r="L270" i="66"/>
  <c r="K270" i="66"/>
  <c r="J270" i="66"/>
  <c r="I270" i="66"/>
  <c r="F270" i="66"/>
  <c r="E270" i="66"/>
  <c r="D270" i="66"/>
  <c r="C270" i="66"/>
  <c r="B270" i="66"/>
  <c r="A270" i="66"/>
  <c r="AA269" i="66"/>
  <c r="Z269" i="66"/>
  <c r="W269" i="66"/>
  <c r="V269" i="66"/>
  <c r="U269" i="66"/>
  <c r="T269" i="66"/>
  <c r="Q269" i="66"/>
  <c r="O269" i="66"/>
  <c r="M269" i="66"/>
  <c r="L269" i="66"/>
  <c r="K269" i="66"/>
  <c r="J269" i="66"/>
  <c r="I269" i="66"/>
  <c r="G269" i="66"/>
  <c r="F269" i="66"/>
  <c r="E269" i="66"/>
  <c r="D269" i="66"/>
  <c r="C269" i="66"/>
  <c r="B269" i="66"/>
  <c r="A269" i="66"/>
  <c r="AA268" i="66"/>
  <c r="Z268" i="66"/>
  <c r="W268" i="66"/>
  <c r="V268" i="66"/>
  <c r="U268" i="66"/>
  <c r="T268" i="66"/>
  <c r="Q268" i="66"/>
  <c r="O268" i="66"/>
  <c r="M268" i="66"/>
  <c r="L268" i="66"/>
  <c r="K268" i="66"/>
  <c r="J268" i="66"/>
  <c r="I268" i="66"/>
  <c r="F268" i="66"/>
  <c r="E268" i="66"/>
  <c r="D268" i="66"/>
  <c r="C268" i="66"/>
  <c r="B268" i="66"/>
  <c r="A268" i="66"/>
  <c r="AA267" i="66"/>
  <c r="Z267" i="66"/>
  <c r="W267" i="66"/>
  <c r="V267" i="66"/>
  <c r="U267" i="66"/>
  <c r="T267" i="66"/>
  <c r="Q267" i="66"/>
  <c r="O267" i="66"/>
  <c r="M267" i="66"/>
  <c r="L267" i="66"/>
  <c r="K267" i="66"/>
  <c r="J267" i="66"/>
  <c r="I267" i="66"/>
  <c r="G267" i="66"/>
  <c r="F267" i="66"/>
  <c r="E267" i="66"/>
  <c r="D267" i="66"/>
  <c r="C267" i="66"/>
  <c r="B267" i="66"/>
  <c r="A267" i="66"/>
  <c r="AA266" i="66"/>
  <c r="Z266" i="66"/>
  <c r="Y266" i="66"/>
  <c r="X266" i="66"/>
  <c r="W266" i="66"/>
  <c r="V266" i="66"/>
  <c r="U266" i="66"/>
  <c r="T266" i="66"/>
  <c r="S266" i="66"/>
  <c r="R266" i="66"/>
  <c r="Q266" i="66"/>
  <c r="P266" i="66"/>
  <c r="O266" i="66"/>
  <c r="N266" i="66"/>
  <c r="M266" i="66"/>
  <c r="L266" i="66"/>
  <c r="K266" i="66"/>
  <c r="J266" i="66"/>
  <c r="I266" i="66"/>
  <c r="H266" i="66"/>
  <c r="G266" i="66"/>
  <c r="F266" i="66"/>
  <c r="E266" i="66"/>
  <c r="D266" i="66"/>
  <c r="C266" i="66"/>
  <c r="B266" i="66"/>
  <c r="A266" i="66"/>
  <c r="AA265" i="66"/>
  <c r="Z265" i="66"/>
  <c r="Y265" i="66"/>
  <c r="X265" i="66"/>
  <c r="W265" i="66"/>
  <c r="V265" i="66"/>
  <c r="U265" i="66"/>
  <c r="T265" i="66"/>
  <c r="S265" i="66"/>
  <c r="R265" i="66"/>
  <c r="Q265" i="66"/>
  <c r="P265" i="66"/>
  <c r="O265" i="66"/>
  <c r="N265" i="66"/>
  <c r="M265" i="66"/>
  <c r="L265" i="66"/>
  <c r="K265" i="66"/>
  <c r="J265" i="66"/>
  <c r="I265" i="66"/>
  <c r="H265" i="66"/>
  <c r="G265" i="66"/>
  <c r="F265" i="66"/>
  <c r="E265" i="66"/>
  <c r="D265" i="66"/>
  <c r="C265" i="66"/>
  <c r="B265" i="66"/>
  <c r="A265" i="66"/>
  <c r="Z264" i="66"/>
  <c r="Y264" i="66"/>
  <c r="X264" i="66"/>
  <c r="W264" i="66"/>
  <c r="V264" i="66"/>
  <c r="U264" i="66"/>
  <c r="T264" i="66"/>
  <c r="S264" i="66"/>
  <c r="R264" i="66"/>
  <c r="Q264" i="66"/>
  <c r="P264" i="66"/>
  <c r="O264" i="66"/>
  <c r="N264" i="66"/>
  <c r="M264" i="66"/>
  <c r="L264" i="66"/>
  <c r="K264" i="66"/>
  <c r="J264" i="66"/>
  <c r="I264" i="66"/>
  <c r="H264" i="66"/>
  <c r="G264" i="66"/>
  <c r="F264" i="66"/>
  <c r="E264" i="66"/>
  <c r="D264" i="66"/>
  <c r="C264" i="66"/>
  <c r="B264" i="66"/>
  <c r="A264" i="66"/>
  <c r="W263" i="66"/>
  <c r="V263" i="66"/>
  <c r="U263" i="66"/>
  <c r="O263" i="66"/>
  <c r="M263" i="66"/>
  <c r="L263" i="66"/>
  <c r="K263" i="66"/>
  <c r="J263" i="66"/>
  <c r="I263" i="66"/>
  <c r="H263" i="66"/>
  <c r="G263" i="66"/>
  <c r="F263" i="66"/>
  <c r="E263" i="66"/>
  <c r="D263" i="66"/>
  <c r="C263" i="66"/>
  <c r="B263" i="66"/>
  <c r="A263" i="66"/>
  <c r="Z262" i="66"/>
  <c r="Y262" i="66"/>
  <c r="X262" i="66"/>
  <c r="W262" i="66"/>
  <c r="V262" i="66"/>
  <c r="U262" i="66"/>
  <c r="T262" i="66"/>
  <c r="S262" i="66"/>
  <c r="R262" i="66"/>
  <c r="Q262" i="66"/>
  <c r="P262" i="66"/>
  <c r="O262" i="66"/>
  <c r="N262" i="66"/>
  <c r="M262" i="66"/>
  <c r="L262" i="66"/>
  <c r="K262" i="66"/>
  <c r="J262" i="66"/>
  <c r="I262" i="66"/>
  <c r="H262" i="66"/>
  <c r="G262" i="66"/>
  <c r="F262" i="66"/>
  <c r="E262" i="66"/>
  <c r="D262" i="66"/>
  <c r="C262" i="66"/>
  <c r="B262" i="66"/>
  <c r="A262" i="66"/>
  <c r="Z261" i="66"/>
  <c r="W261" i="66"/>
  <c r="V261" i="66"/>
  <c r="U261" i="66"/>
  <c r="T261" i="66"/>
  <c r="Q261" i="66"/>
  <c r="O261" i="66"/>
  <c r="M261" i="66"/>
  <c r="L261" i="66"/>
  <c r="K261" i="66"/>
  <c r="J261" i="66"/>
  <c r="I261" i="66"/>
  <c r="F261" i="66"/>
  <c r="E261" i="66"/>
  <c r="D261" i="66"/>
  <c r="C261" i="66"/>
  <c r="B261" i="66"/>
  <c r="A261" i="66"/>
  <c r="Z260" i="66"/>
  <c r="W260" i="66"/>
  <c r="V260" i="66"/>
  <c r="U260" i="66"/>
  <c r="T260" i="66"/>
  <c r="Q260" i="66"/>
  <c r="O260" i="66"/>
  <c r="M260" i="66"/>
  <c r="L260" i="66"/>
  <c r="K260" i="66"/>
  <c r="J260" i="66"/>
  <c r="I260" i="66"/>
  <c r="G260" i="66"/>
  <c r="F260" i="66"/>
  <c r="E260" i="66"/>
  <c r="D260" i="66"/>
  <c r="C260" i="66"/>
  <c r="B260" i="66"/>
  <c r="A260" i="66"/>
  <c r="Z259" i="66"/>
  <c r="W259" i="66"/>
  <c r="V259" i="66"/>
  <c r="U259" i="66"/>
  <c r="T259" i="66"/>
  <c r="Q259" i="66"/>
  <c r="O259" i="66"/>
  <c r="M259" i="66"/>
  <c r="L259" i="66"/>
  <c r="K259" i="66"/>
  <c r="J259" i="66"/>
  <c r="I259" i="66"/>
  <c r="F259" i="66"/>
  <c r="E259" i="66"/>
  <c r="D259" i="66"/>
  <c r="C259" i="66"/>
  <c r="B259" i="66"/>
  <c r="A259" i="66"/>
  <c r="Z258" i="66"/>
  <c r="W258" i="66"/>
  <c r="V258" i="66"/>
  <c r="U258" i="66"/>
  <c r="T258" i="66"/>
  <c r="Q258" i="66"/>
  <c r="O258" i="66"/>
  <c r="M258" i="66"/>
  <c r="L258" i="66"/>
  <c r="K258" i="66"/>
  <c r="J258" i="66"/>
  <c r="I258" i="66"/>
  <c r="G258" i="66"/>
  <c r="F258" i="66"/>
  <c r="E258" i="66"/>
  <c r="D258" i="66"/>
  <c r="C258" i="66"/>
  <c r="B258" i="66"/>
  <c r="A258" i="66"/>
  <c r="Z257" i="66"/>
  <c r="W257" i="66"/>
  <c r="V257" i="66"/>
  <c r="U257" i="66"/>
  <c r="T257" i="66"/>
  <c r="Q257" i="66"/>
  <c r="O257" i="66"/>
  <c r="M257" i="66"/>
  <c r="L257" i="66"/>
  <c r="K257" i="66"/>
  <c r="J257" i="66"/>
  <c r="I257" i="66"/>
  <c r="F257" i="66"/>
  <c r="E257" i="66"/>
  <c r="D257" i="66"/>
  <c r="C257" i="66"/>
  <c r="B257" i="66"/>
  <c r="A257" i="66"/>
  <c r="Z256" i="66"/>
  <c r="W256" i="66"/>
  <c r="V256" i="66"/>
  <c r="U256" i="66"/>
  <c r="T256" i="66"/>
  <c r="Q256" i="66"/>
  <c r="O256" i="66"/>
  <c r="M256" i="66"/>
  <c r="L256" i="66"/>
  <c r="K256" i="66"/>
  <c r="J256" i="66"/>
  <c r="I256" i="66"/>
  <c r="G256" i="66"/>
  <c r="F256" i="66"/>
  <c r="E256" i="66"/>
  <c r="D256" i="66"/>
  <c r="C256" i="66"/>
  <c r="B256" i="66"/>
  <c r="A256" i="66"/>
  <c r="Z255" i="66"/>
  <c r="Y255" i="66"/>
  <c r="X255" i="66"/>
  <c r="W255" i="66"/>
  <c r="V255" i="66"/>
  <c r="U255" i="66"/>
  <c r="T255" i="66"/>
  <c r="S255" i="66"/>
  <c r="R255" i="66"/>
  <c r="Q255" i="66"/>
  <c r="P255" i="66"/>
  <c r="O255" i="66"/>
  <c r="N255" i="66"/>
  <c r="M255" i="66"/>
  <c r="L255" i="66"/>
  <c r="K255" i="66"/>
  <c r="J255" i="66"/>
  <c r="I255" i="66"/>
  <c r="H255" i="66"/>
  <c r="G255" i="66"/>
  <c r="F255" i="66"/>
  <c r="E255" i="66"/>
  <c r="D255" i="66"/>
  <c r="C255" i="66"/>
  <c r="B255" i="66"/>
  <c r="A255" i="66"/>
  <c r="Z254" i="66"/>
  <c r="Y254" i="66"/>
  <c r="X254" i="66"/>
  <c r="W254" i="66"/>
  <c r="V254" i="66"/>
  <c r="U254" i="66"/>
  <c r="T254" i="66"/>
  <c r="S254" i="66"/>
  <c r="R254" i="66"/>
  <c r="Q254" i="66"/>
  <c r="P254" i="66"/>
  <c r="O254" i="66"/>
  <c r="N254" i="66"/>
  <c r="M254" i="66"/>
  <c r="L254" i="66"/>
  <c r="K254" i="66"/>
  <c r="J254" i="66"/>
  <c r="I254" i="66"/>
  <c r="H254" i="66"/>
  <c r="G254" i="66"/>
  <c r="F254" i="66"/>
  <c r="E254" i="66"/>
  <c r="D254" i="66"/>
  <c r="C254" i="66"/>
  <c r="B254" i="66"/>
  <c r="A254" i="66"/>
  <c r="Z253" i="66"/>
  <c r="Y253" i="66"/>
  <c r="X253" i="66"/>
  <c r="V253" i="66"/>
  <c r="U253" i="66"/>
  <c r="T253" i="66"/>
  <c r="S253" i="66"/>
  <c r="R253" i="66"/>
  <c r="Q253" i="66"/>
  <c r="P253" i="66"/>
  <c r="O253" i="66"/>
  <c r="N253" i="66"/>
  <c r="M253" i="66"/>
  <c r="L253" i="66"/>
  <c r="K253" i="66"/>
  <c r="J253" i="66"/>
  <c r="I253" i="66"/>
  <c r="H253" i="66"/>
  <c r="G253" i="66"/>
  <c r="F253" i="66"/>
  <c r="E253" i="66"/>
  <c r="D253" i="66"/>
  <c r="C253" i="66"/>
  <c r="B253" i="66"/>
  <c r="A253" i="66"/>
  <c r="W252" i="66"/>
  <c r="V252" i="66"/>
  <c r="U252" i="66"/>
  <c r="O252" i="66"/>
  <c r="M252" i="66"/>
  <c r="L252" i="66"/>
  <c r="K252" i="66"/>
  <c r="J252" i="66"/>
  <c r="I252" i="66"/>
  <c r="H252" i="66"/>
  <c r="G252" i="66"/>
  <c r="F252" i="66"/>
  <c r="E252" i="66"/>
  <c r="D252" i="66"/>
  <c r="C252" i="66"/>
  <c r="B252" i="66"/>
  <c r="A252" i="66"/>
  <c r="Z251" i="66"/>
  <c r="Y251" i="66"/>
  <c r="X251" i="66"/>
  <c r="W251" i="66"/>
  <c r="V251" i="66"/>
  <c r="U251" i="66"/>
  <c r="T251" i="66"/>
  <c r="S251" i="66"/>
  <c r="R251" i="66"/>
  <c r="Q251" i="66"/>
  <c r="P251" i="66"/>
  <c r="O251" i="66"/>
  <c r="N251" i="66"/>
  <c r="M251" i="66"/>
  <c r="L251" i="66"/>
  <c r="K251" i="66"/>
  <c r="J251" i="66"/>
  <c r="I251" i="66"/>
  <c r="H251" i="66"/>
  <c r="G251" i="66"/>
  <c r="F251" i="66"/>
  <c r="E251" i="66"/>
  <c r="D251" i="66"/>
  <c r="C251" i="66"/>
  <c r="B251" i="66"/>
  <c r="A251" i="66"/>
  <c r="Z250" i="66"/>
  <c r="W250" i="66"/>
  <c r="V250" i="66"/>
  <c r="U250" i="66"/>
  <c r="T250" i="66"/>
  <c r="Q250" i="66"/>
  <c r="O250" i="66"/>
  <c r="M250" i="66"/>
  <c r="L250" i="66"/>
  <c r="K250" i="66"/>
  <c r="J250" i="66"/>
  <c r="I250" i="66"/>
  <c r="F250" i="66"/>
  <c r="E250" i="66"/>
  <c r="D250" i="66"/>
  <c r="C250" i="66"/>
  <c r="B250" i="66"/>
  <c r="A250" i="66"/>
  <c r="Z249" i="66"/>
  <c r="W249" i="66"/>
  <c r="V249" i="66"/>
  <c r="U249" i="66"/>
  <c r="T249" i="66"/>
  <c r="Q249" i="66"/>
  <c r="O249" i="66"/>
  <c r="M249" i="66"/>
  <c r="L249" i="66"/>
  <c r="K249" i="66"/>
  <c r="J249" i="66"/>
  <c r="I249" i="66"/>
  <c r="G249" i="66"/>
  <c r="F249" i="66"/>
  <c r="E249" i="66"/>
  <c r="D249" i="66"/>
  <c r="C249" i="66"/>
  <c r="B249" i="66"/>
  <c r="A249" i="66"/>
  <c r="Z248" i="66"/>
  <c r="W248" i="66"/>
  <c r="V248" i="66"/>
  <c r="U248" i="66"/>
  <c r="T248" i="66"/>
  <c r="Q248" i="66"/>
  <c r="O248" i="66"/>
  <c r="M248" i="66"/>
  <c r="L248" i="66"/>
  <c r="K248" i="66"/>
  <c r="J248" i="66"/>
  <c r="I248" i="66"/>
  <c r="F248" i="66"/>
  <c r="E248" i="66"/>
  <c r="D248" i="66"/>
  <c r="C248" i="66"/>
  <c r="B248" i="66"/>
  <c r="A248" i="66"/>
  <c r="Z247" i="66"/>
  <c r="W247" i="66"/>
  <c r="V247" i="66"/>
  <c r="U247" i="66"/>
  <c r="T247" i="66"/>
  <c r="Q247" i="66"/>
  <c r="O247" i="66"/>
  <c r="M247" i="66"/>
  <c r="L247" i="66"/>
  <c r="K247" i="66"/>
  <c r="J247" i="66"/>
  <c r="I247" i="66"/>
  <c r="G247" i="66"/>
  <c r="F247" i="66"/>
  <c r="E247" i="66"/>
  <c r="D247" i="66"/>
  <c r="C247" i="66"/>
  <c r="B247" i="66"/>
  <c r="A247" i="66"/>
  <c r="Z246" i="66"/>
  <c r="W246" i="66"/>
  <c r="V246" i="66"/>
  <c r="U246" i="66"/>
  <c r="T246" i="66"/>
  <c r="Q246" i="66"/>
  <c r="O246" i="66"/>
  <c r="M246" i="66"/>
  <c r="L246" i="66"/>
  <c r="K246" i="66"/>
  <c r="J246" i="66"/>
  <c r="I246" i="66"/>
  <c r="F246" i="66"/>
  <c r="E246" i="66"/>
  <c r="D246" i="66"/>
  <c r="C246" i="66"/>
  <c r="B246" i="66"/>
  <c r="A246" i="66"/>
  <c r="Z245" i="66"/>
  <c r="W245" i="66"/>
  <c r="V245" i="66"/>
  <c r="U245" i="66"/>
  <c r="T245" i="66"/>
  <c r="Q245" i="66"/>
  <c r="O245" i="66"/>
  <c r="M245" i="66"/>
  <c r="L245" i="66"/>
  <c r="K245" i="66"/>
  <c r="J245" i="66"/>
  <c r="I245" i="66"/>
  <c r="G245" i="66"/>
  <c r="F245" i="66"/>
  <c r="E245" i="66"/>
  <c r="D245" i="66"/>
  <c r="C245" i="66"/>
  <c r="B245" i="66"/>
  <c r="A245" i="66"/>
  <c r="Z244" i="66"/>
  <c r="Y244" i="66"/>
  <c r="X244" i="66"/>
  <c r="W244" i="66"/>
  <c r="V244" i="66"/>
  <c r="U244" i="66"/>
  <c r="T244" i="66"/>
  <c r="S244" i="66"/>
  <c r="R244" i="66"/>
  <c r="Q244" i="66"/>
  <c r="P244" i="66"/>
  <c r="O244" i="66"/>
  <c r="N244" i="66"/>
  <c r="M244" i="66"/>
  <c r="L244" i="66"/>
  <c r="K244" i="66"/>
  <c r="J244" i="66"/>
  <c r="I244" i="66"/>
  <c r="H244" i="66"/>
  <c r="G244" i="66"/>
  <c r="F244" i="66"/>
  <c r="E244" i="66"/>
  <c r="D244" i="66"/>
  <c r="C244" i="66"/>
  <c r="B244" i="66"/>
  <c r="A244" i="66"/>
  <c r="Z243" i="66"/>
  <c r="Y243" i="66"/>
  <c r="X243" i="66"/>
  <c r="W243" i="66"/>
  <c r="V243" i="66"/>
  <c r="U243" i="66"/>
  <c r="T243" i="66"/>
  <c r="S243" i="66"/>
  <c r="R243" i="66"/>
  <c r="Q243" i="66"/>
  <c r="P243" i="66"/>
  <c r="O243" i="66"/>
  <c r="N243" i="66"/>
  <c r="M243" i="66"/>
  <c r="L243" i="66"/>
  <c r="K243" i="66"/>
  <c r="J243" i="66"/>
  <c r="I243" i="66"/>
  <c r="H243" i="66"/>
  <c r="G243" i="66"/>
  <c r="F243" i="66"/>
  <c r="E243" i="66"/>
  <c r="D243" i="66"/>
  <c r="C243" i="66"/>
  <c r="B243" i="66"/>
  <c r="A243" i="66"/>
  <c r="Z242" i="66"/>
  <c r="Y242" i="66"/>
  <c r="X242" i="66"/>
  <c r="W242" i="66"/>
  <c r="V242" i="66"/>
  <c r="U242" i="66"/>
  <c r="T242" i="66"/>
  <c r="S242" i="66"/>
  <c r="R242" i="66"/>
  <c r="Q242" i="66"/>
  <c r="P242" i="66"/>
  <c r="O242" i="66"/>
  <c r="N242" i="66"/>
  <c r="M242" i="66"/>
  <c r="L242" i="66"/>
  <c r="K242" i="66"/>
  <c r="J242" i="66"/>
  <c r="I242" i="66"/>
  <c r="H242" i="66"/>
  <c r="G242" i="66"/>
  <c r="F242" i="66"/>
  <c r="E242" i="66"/>
  <c r="D242" i="66"/>
  <c r="C242" i="66"/>
  <c r="B242" i="66"/>
  <c r="A242" i="66"/>
  <c r="W241" i="66"/>
  <c r="V241" i="66"/>
  <c r="U241" i="66"/>
  <c r="O241" i="66"/>
  <c r="M241" i="66"/>
  <c r="L241" i="66"/>
  <c r="K241" i="66"/>
  <c r="J241" i="66"/>
  <c r="I241" i="66"/>
  <c r="H241" i="66"/>
  <c r="G241" i="66"/>
  <c r="F241" i="66"/>
  <c r="E241" i="66"/>
  <c r="D241" i="66"/>
  <c r="C241" i="66"/>
  <c r="B241" i="66"/>
  <c r="A241" i="66"/>
  <c r="Z240" i="66"/>
  <c r="Y240" i="66"/>
  <c r="X240" i="66"/>
  <c r="W240" i="66"/>
  <c r="V240" i="66"/>
  <c r="U240" i="66"/>
  <c r="T240" i="66"/>
  <c r="S240" i="66"/>
  <c r="R240" i="66"/>
  <c r="Q240" i="66"/>
  <c r="P240" i="66"/>
  <c r="O240" i="66"/>
  <c r="N240" i="66"/>
  <c r="M240" i="66"/>
  <c r="L240" i="66"/>
  <c r="K240" i="66"/>
  <c r="J240" i="66"/>
  <c r="I240" i="66"/>
  <c r="H240" i="66"/>
  <c r="G240" i="66"/>
  <c r="F240" i="66"/>
  <c r="E240" i="66"/>
  <c r="D240" i="66"/>
  <c r="C240" i="66"/>
  <c r="B240" i="66"/>
  <c r="A240" i="66"/>
  <c r="Z239" i="66"/>
  <c r="W239" i="66"/>
  <c r="V239" i="66"/>
  <c r="U239" i="66"/>
  <c r="T239" i="66"/>
  <c r="Q239" i="66"/>
  <c r="O239" i="66"/>
  <c r="M239" i="66"/>
  <c r="L239" i="66"/>
  <c r="K239" i="66"/>
  <c r="J239" i="66"/>
  <c r="I239" i="66"/>
  <c r="F239" i="66"/>
  <c r="E239" i="66"/>
  <c r="D239" i="66"/>
  <c r="C239" i="66"/>
  <c r="B239" i="66"/>
  <c r="A239" i="66"/>
  <c r="Z238" i="66"/>
  <c r="W238" i="66"/>
  <c r="V238" i="66"/>
  <c r="U238" i="66"/>
  <c r="T238" i="66"/>
  <c r="Q238" i="66"/>
  <c r="O238" i="66"/>
  <c r="M238" i="66"/>
  <c r="L238" i="66"/>
  <c r="K238" i="66"/>
  <c r="J238" i="66"/>
  <c r="I238" i="66"/>
  <c r="G238" i="66"/>
  <c r="F238" i="66"/>
  <c r="E238" i="66"/>
  <c r="D238" i="66"/>
  <c r="C238" i="66"/>
  <c r="B238" i="66"/>
  <c r="A238" i="66"/>
  <c r="Z237" i="66"/>
  <c r="W237" i="66"/>
  <c r="V237" i="66"/>
  <c r="U237" i="66"/>
  <c r="T237" i="66"/>
  <c r="Q237" i="66"/>
  <c r="O237" i="66"/>
  <c r="M237" i="66"/>
  <c r="L237" i="66"/>
  <c r="K237" i="66"/>
  <c r="J237" i="66"/>
  <c r="I237" i="66"/>
  <c r="F237" i="66"/>
  <c r="E237" i="66"/>
  <c r="D237" i="66"/>
  <c r="C237" i="66"/>
  <c r="B237" i="66"/>
  <c r="A237" i="66"/>
  <c r="Z236" i="66"/>
  <c r="W236" i="66"/>
  <c r="V236" i="66"/>
  <c r="U236" i="66"/>
  <c r="T236" i="66"/>
  <c r="Q236" i="66"/>
  <c r="O236" i="66"/>
  <c r="M236" i="66"/>
  <c r="L236" i="66"/>
  <c r="K236" i="66"/>
  <c r="J236" i="66"/>
  <c r="I236" i="66"/>
  <c r="G236" i="66"/>
  <c r="F236" i="66"/>
  <c r="E236" i="66"/>
  <c r="D236" i="66"/>
  <c r="C236" i="66"/>
  <c r="B236" i="66"/>
  <c r="A236" i="66"/>
  <c r="Z235" i="66"/>
  <c r="W235" i="66"/>
  <c r="V235" i="66"/>
  <c r="U235" i="66"/>
  <c r="T235" i="66"/>
  <c r="Q235" i="66"/>
  <c r="O235" i="66"/>
  <c r="M235" i="66"/>
  <c r="L235" i="66"/>
  <c r="K235" i="66"/>
  <c r="J235" i="66"/>
  <c r="I235" i="66"/>
  <c r="F235" i="66"/>
  <c r="E235" i="66"/>
  <c r="D235" i="66"/>
  <c r="C235" i="66"/>
  <c r="B235" i="66"/>
  <c r="A235" i="66"/>
  <c r="Z234" i="66"/>
  <c r="W234" i="66"/>
  <c r="V234" i="66"/>
  <c r="U234" i="66"/>
  <c r="T234" i="66"/>
  <c r="Q234" i="66"/>
  <c r="O234" i="66"/>
  <c r="M234" i="66"/>
  <c r="L234" i="66"/>
  <c r="K234" i="66"/>
  <c r="J234" i="66"/>
  <c r="I234" i="66"/>
  <c r="G234" i="66"/>
  <c r="F234" i="66"/>
  <c r="E234" i="66"/>
  <c r="D234" i="66"/>
  <c r="C234" i="66"/>
  <c r="B234" i="66"/>
  <c r="A234" i="66"/>
  <c r="Z233" i="66"/>
  <c r="Y233" i="66"/>
  <c r="X233" i="66"/>
  <c r="W233" i="66"/>
  <c r="V233" i="66"/>
  <c r="U233" i="66"/>
  <c r="T233" i="66"/>
  <c r="S233" i="66"/>
  <c r="R233" i="66"/>
  <c r="Q233" i="66"/>
  <c r="P233" i="66"/>
  <c r="O233" i="66"/>
  <c r="N233" i="66"/>
  <c r="M233" i="66"/>
  <c r="L233" i="66"/>
  <c r="K233" i="66"/>
  <c r="J233" i="66"/>
  <c r="I233" i="66"/>
  <c r="H233" i="66"/>
  <c r="G233" i="66"/>
  <c r="F233" i="66"/>
  <c r="E233" i="66"/>
  <c r="D233" i="66"/>
  <c r="C233" i="66"/>
  <c r="B233" i="66"/>
  <c r="A233" i="66"/>
  <c r="Z232" i="66"/>
  <c r="Y232" i="66"/>
  <c r="X232" i="66"/>
  <c r="W232" i="66"/>
  <c r="V232" i="66"/>
  <c r="U232" i="66"/>
  <c r="T232" i="66"/>
  <c r="S232" i="66"/>
  <c r="R232" i="66"/>
  <c r="Q232" i="66"/>
  <c r="P232" i="66"/>
  <c r="O232" i="66"/>
  <c r="N232" i="66"/>
  <c r="M232" i="66"/>
  <c r="L232" i="66"/>
  <c r="K232" i="66"/>
  <c r="J232" i="66"/>
  <c r="I232" i="66"/>
  <c r="H232" i="66"/>
  <c r="G232" i="66"/>
  <c r="F232" i="66"/>
  <c r="E232" i="66"/>
  <c r="D232" i="66"/>
  <c r="C232" i="66"/>
  <c r="B232" i="66"/>
  <c r="A232" i="66"/>
  <c r="W231" i="66"/>
  <c r="V231" i="66"/>
  <c r="U231" i="66"/>
  <c r="O231" i="66"/>
  <c r="M231" i="66"/>
  <c r="L231" i="66"/>
  <c r="K231" i="66"/>
  <c r="J231" i="66"/>
  <c r="I231" i="66"/>
  <c r="H231" i="66"/>
  <c r="G231" i="66"/>
  <c r="F231" i="66"/>
  <c r="E231" i="66"/>
  <c r="D231" i="66"/>
  <c r="C231" i="66"/>
  <c r="B231" i="66"/>
  <c r="A231" i="66"/>
  <c r="Z230" i="66"/>
  <c r="Y230" i="66"/>
  <c r="X230" i="66"/>
  <c r="W230" i="66"/>
  <c r="V230" i="66"/>
  <c r="U230" i="66"/>
  <c r="T230" i="66"/>
  <c r="S230" i="66"/>
  <c r="R230" i="66"/>
  <c r="Q230" i="66"/>
  <c r="P230" i="66"/>
  <c r="O230" i="66"/>
  <c r="N230" i="66"/>
  <c r="M230" i="66"/>
  <c r="L230" i="66"/>
  <c r="K230" i="66"/>
  <c r="J230" i="66"/>
  <c r="I230" i="66"/>
  <c r="H230" i="66"/>
  <c r="G230" i="66"/>
  <c r="F230" i="66"/>
  <c r="E230" i="66"/>
  <c r="D230" i="66"/>
  <c r="C230" i="66"/>
  <c r="B230" i="66"/>
  <c r="A230" i="66"/>
  <c r="Z229" i="66"/>
  <c r="W229" i="66"/>
  <c r="V229" i="66"/>
  <c r="U229" i="66"/>
  <c r="T229" i="66"/>
  <c r="Q229" i="66"/>
  <c r="O229" i="66"/>
  <c r="M229" i="66"/>
  <c r="L229" i="66"/>
  <c r="K229" i="66"/>
  <c r="J229" i="66"/>
  <c r="I229" i="66"/>
  <c r="H229" i="66"/>
  <c r="F229" i="66"/>
  <c r="E229" i="66"/>
  <c r="D229" i="66"/>
  <c r="C229" i="66"/>
  <c r="B229" i="66"/>
  <c r="A229" i="66"/>
  <c r="Z228" i="66"/>
  <c r="W228" i="66"/>
  <c r="V228" i="66"/>
  <c r="U228" i="66"/>
  <c r="T228" i="66"/>
  <c r="Q228" i="66"/>
  <c r="O228" i="66"/>
  <c r="M228" i="66"/>
  <c r="L228" i="66"/>
  <c r="K228" i="66"/>
  <c r="J228" i="66"/>
  <c r="I228" i="66"/>
  <c r="H228" i="66"/>
  <c r="G228" i="66"/>
  <c r="F228" i="66"/>
  <c r="E228" i="66"/>
  <c r="D228" i="66"/>
  <c r="C228" i="66"/>
  <c r="B228" i="66"/>
  <c r="A228" i="66"/>
  <c r="Z227" i="66"/>
  <c r="W227" i="66"/>
  <c r="V227" i="66"/>
  <c r="U227" i="66"/>
  <c r="T227" i="66"/>
  <c r="Q227" i="66"/>
  <c r="O227" i="66"/>
  <c r="M227" i="66"/>
  <c r="L227" i="66"/>
  <c r="K227" i="66"/>
  <c r="J227" i="66"/>
  <c r="I227" i="66"/>
  <c r="H227" i="66"/>
  <c r="F227" i="66"/>
  <c r="C227" i="66"/>
  <c r="B227" i="66"/>
  <c r="A227" i="66"/>
  <c r="Z226" i="66"/>
  <c r="W226" i="66"/>
  <c r="V226" i="66"/>
  <c r="U226" i="66"/>
  <c r="T226" i="66"/>
  <c r="Q226" i="66"/>
  <c r="O226" i="66"/>
  <c r="M226" i="66"/>
  <c r="L226" i="66"/>
  <c r="K226" i="66"/>
  <c r="J226" i="66"/>
  <c r="I226" i="66"/>
  <c r="H226" i="66"/>
  <c r="G226" i="66"/>
  <c r="F226" i="66"/>
  <c r="E226" i="66"/>
  <c r="D226" i="66"/>
  <c r="C226" i="66"/>
  <c r="B226" i="66"/>
  <c r="A226" i="66"/>
  <c r="Z225" i="66"/>
  <c r="W225" i="66"/>
  <c r="V225" i="66"/>
  <c r="U225" i="66"/>
  <c r="T225" i="66"/>
  <c r="Q225" i="66"/>
  <c r="O225" i="66"/>
  <c r="M225" i="66"/>
  <c r="L225" i="66"/>
  <c r="K225" i="66"/>
  <c r="J225" i="66"/>
  <c r="I225" i="66"/>
  <c r="H225" i="66"/>
  <c r="F225" i="66"/>
  <c r="E225" i="66"/>
  <c r="D225" i="66"/>
  <c r="C225" i="66"/>
  <c r="B225" i="66"/>
  <c r="A225" i="66"/>
  <c r="Z224" i="66"/>
  <c r="W224" i="66"/>
  <c r="V224" i="66"/>
  <c r="U224" i="66"/>
  <c r="T224" i="66"/>
  <c r="Q224" i="66"/>
  <c r="O224" i="66"/>
  <c r="M224" i="66"/>
  <c r="L224" i="66"/>
  <c r="K224" i="66"/>
  <c r="J224" i="66"/>
  <c r="I224" i="66"/>
  <c r="H224" i="66"/>
  <c r="G224" i="66"/>
  <c r="F224" i="66"/>
  <c r="E224" i="66"/>
  <c r="D224" i="66"/>
  <c r="C224" i="66"/>
  <c r="B224" i="66"/>
  <c r="A224" i="66"/>
  <c r="Z223" i="66"/>
  <c r="Y223" i="66"/>
  <c r="X223" i="66"/>
  <c r="W223" i="66"/>
  <c r="V223" i="66"/>
  <c r="U223" i="66"/>
  <c r="T223" i="66"/>
  <c r="S223" i="66"/>
  <c r="R223" i="66"/>
  <c r="Q223" i="66"/>
  <c r="P223" i="66"/>
  <c r="O223" i="66"/>
  <c r="N223" i="66"/>
  <c r="M223" i="66"/>
  <c r="L223" i="66"/>
  <c r="K223" i="66"/>
  <c r="J223" i="66"/>
  <c r="I223" i="66"/>
  <c r="H223" i="66"/>
  <c r="G223" i="66"/>
  <c r="F223" i="66"/>
  <c r="E223" i="66"/>
  <c r="D223" i="66"/>
  <c r="C223" i="66"/>
  <c r="B223" i="66"/>
  <c r="A223" i="66"/>
  <c r="Z222" i="66"/>
  <c r="Y222" i="66"/>
  <c r="X222" i="66"/>
  <c r="W222" i="66"/>
  <c r="V222" i="66"/>
  <c r="U222" i="66"/>
  <c r="T222" i="66"/>
  <c r="S222" i="66"/>
  <c r="R222" i="66"/>
  <c r="Q222" i="66"/>
  <c r="P222" i="66"/>
  <c r="O222" i="66"/>
  <c r="N222" i="66"/>
  <c r="M222" i="66"/>
  <c r="L222" i="66"/>
  <c r="K222" i="66"/>
  <c r="J222" i="66"/>
  <c r="I222" i="66"/>
  <c r="H222" i="66"/>
  <c r="G222" i="66"/>
  <c r="F222" i="66"/>
  <c r="E222" i="66"/>
  <c r="D222" i="66"/>
  <c r="C222" i="66"/>
  <c r="B222" i="66"/>
  <c r="A222" i="66"/>
  <c r="W221" i="66"/>
  <c r="V221" i="66"/>
  <c r="U221" i="66"/>
  <c r="O221" i="66"/>
  <c r="M221" i="66"/>
  <c r="L221" i="66"/>
  <c r="K221" i="66"/>
  <c r="J221" i="66"/>
  <c r="I221" i="66"/>
  <c r="H221" i="66"/>
  <c r="G221" i="66"/>
  <c r="F221" i="66"/>
  <c r="E221" i="66"/>
  <c r="D221" i="66"/>
  <c r="C221" i="66"/>
  <c r="B221" i="66"/>
  <c r="A221" i="66"/>
  <c r="Z220" i="66"/>
  <c r="Y220" i="66"/>
  <c r="X220" i="66"/>
  <c r="W220" i="66"/>
  <c r="V220" i="66"/>
  <c r="U220" i="66"/>
  <c r="T220" i="66"/>
  <c r="S220" i="66"/>
  <c r="R220" i="66"/>
  <c r="Q220" i="66"/>
  <c r="P220" i="66"/>
  <c r="O220" i="66"/>
  <c r="N220" i="66"/>
  <c r="M220" i="66"/>
  <c r="L220" i="66"/>
  <c r="K220" i="66"/>
  <c r="J220" i="66"/>
  <c r="I220" i="66"/>
  <c r="H220" i="66"/>
  <c r="G220" i="66"/>
  <c r="F220" i="66"/>
  <c r="E220" i="66"/>
  <c r="D220" i="66"/>
  <c r="C220" i="66"/>
  <c r="B220" i="66"/>
  <c r="A220" i="66"/>
  <c r="Z219" i="66"/>
  <c r="W219" i="66"/>
  <c r="V219" i="66"/>
  <c r="U219" i="66"/>
  <c r="T219" i="66"/>
  <c r="Q219" i="66"/>
  <c r="O219" i="66"/>
  <c r="M219" i="66"/>
  <c r="L219" i="66"/>
  <c r="K219" i="66"/>
  <c r="J219" i="66"/>
  <c r="I219" i="66"/>
  <c r="H219" i="66"/>
  <c r="F219" i="66"/>
  <c r="E219" i="66"/>
  <c r="D219" i="66"/>
  <c r="C219" i="66"/>
  <c r="B219" i="66"/>
  <c r="A219" i="66"/>
  <c r="Z218" i="66"/>
  <c r="W218" i="66"/>
  <c r="V218" i="66"/>
  <c r="U218" i="66"/>
  <c r="T218" i="66"/>
  <c r="Q218" i="66"/>
  <c r="O218" i="66"/>
  <c r="M218" i="66"/>
  <c r="L218" i="66"/>
  <c r="K218" i="66"/>
  <c r="J218" i="66"/>
  <c r="I218" i="66"/>
  <c r="H218" i="66"/>
  <c r="G218" i="66"/>
  <c r="F218" i="66"/>
  <c r="E218" i="66"/>
  <c r="D218" i="66"/>
  <c r="C218" i="66"/>
  <c r="B218" i="66"/>
  <c r="A218" i="66"/>
  <c r="Z217" i="66"/>
  <c r="W217" i="66"/>
  <c r="V217" i="66"/>
  <c r="U217" i="66"/>
  <c r="T217" i="66"/>
  <c r="Q217" i="66"/>
  <c r="O217" i="66"/>
  <c r="M217" i="66"/>
  <c r="L217" i="66"/>
  <c r="K217" i="66"/>
  <c r="J217" i="66"/>
  <c r="I217" i="66"/>
  <c r="H217" i="66"/>
  <c r="F217" i="66"/>
  <c r="E217" i="66"/>
  <c r="D217" i="66"/>
  <c r="C217" i="66"/>
  <c r="B217" i="66"/>
  <c r="A217" i="66"/>
  <c r="Z216" i="66"/>
  <c r="W216" i="66"/>
  <c r="V216" i="66"/>
  <c r="U216" i="66"/>
  <c r="T216" i="66"/>
  <c r="Q216" i="66"/>
  <c r="O216" i="66"/>
  <c r="M216" i="66"/>
  <c r="L216" i="66"/>
  <c r="K216" i="66"/>
  <c r="J216" i="66"/>
  <c r="I216" i="66"/>
  <c r="H216" i="66"/>
  <c r="G216" i="66"/>
  <c r="F216" i="66"/>
  <c r="E216" i="66"/>
  <c r="D216" i="66"/>
  <c r="C216" i="66"/>
  <c r="B216" i="66"/>
  <c r="A216" i="66"/>
  <c r="Z215" i="66"/>
  <c r="W215" i="66"/>
  <c r="V215" i="66"/>
  <c r="U215" i="66"/>
  <c r="T215" i="66"/>
  <c r="Q215" i="66"/>
  <c r="O215" i="66"/>
  <c r="M215" i="66"/>
  <c r="L215" i="66"/>
  <c r="K215" i="66"/>
  <c r="J215" i="66"/>
  <c r="I215" i="66"/>
  <c r="H215" i="66"/>
  <c r="F215" i="66"/>
  <c r="E215" i="66"/>
  <c r="D215" i="66"/>
  <c r="C215" i="66"/>
  <c r="B215" i="66"/>
  <c r="A215" i="66"/>
  <c r="Z214" i="66"/>
  <c r="W214" i="66"/>
  <c r="V214" i="66"/>
  <c r="U214" i="66"/>
  <c r="T214" i="66"/>
  <c r="Q214" i="66"/>
  <c r="O214" i="66"/>
  <c r="M214" i="66"/>
  <c r="L214" i="66"/>
  <c r="K214" i="66"/>
  <c r="J214" i="66"/>
  <c r="I214" i="66"/>
  <c r="H214" i="66"/>
  <c r="G214" i="66"/>
  <c r="F214" i="66"/>
  <c r="E214" i="66"/>
  <c r="D214" i="66"/>
  <c r="C214" i="66"/>
  <c r="B214" i="66"/>
  <c r="A214" i="66"/>
  <c r="Z213" i="66"/>
  <c r="Y213" i="66"/>
  <c r="X213" i="66"/>
  <c r="W213" i="66"/>
  <c r="V213" i="66"/>
  <c r="U213" i="66"/>
  <c r="T213" i="66"/>
  <c r="S213" i="66"/>
  <c r="R213" i="66"/>
  <c r="Q213" i="66"/>
  <c r="P213" i="66"/>
  <c r="O213" i="66"/>
  <c r="N213" i="66"/>
  <c r="M213" i="66"/>
  <c r="L213" i="66"/>
  <c r="K213" i="66"/>
  <c r="J213" i="66"/>
  <c r="I213" i="66"/>
  <c r="H213" i="66"/>
  <c r="G213" i="66"/>
  <c r="F213" i="66"/>
  <c r="E213" i="66"/>
  <c r="D213" i="66"/>
  <c r="C213" i="66"/>
  <c r="B213" i="66"/>
  <c r="A213" i="66"/>
  <c r="Z212" i="66"/>
  <c r="Y212" i="66"/>
  <c r="X212" i="66"/>
  <c r="W212" i="66"/>
  <c r="V212" i="66"/>
  <c r="U212" i="66"/>
  <c r="T212" i="66"/>
  <c r="S212" i="66"/>
  <c r="R212" i="66"/>
  <c r="Q212" i="66"/>
  <c r="P212" i="66"/>
  <c r="O212" i="66"/>
  <c r="N212" i="66"/>
  <c r="M212" i="66"/>
  <c r="L212" i="66"/>
  <c r="K212" i="66"/>
  <c r="J212" i="66"/>
  <c r="I212" i="66"/>
  <c r="H212" i="66"/>
  <c r="G212" i="66"/>
  <c r="F212" i="66"/>
  <c r="E212" i="66"/>
  <c r="D212" i="66"/>
  <c r="C212" i="66"/>
  <c r="B212" i="66"/>
  <c r="A212" i="66"/>
  <c r="W211" i="66"/>
  <c r="V211" i="66"/>
  <c r="U211" i="66"/>
  <c r="O211" i="66"/>
  <c r="M211" i="66"/>
  <c r="L211" i="66"/>
  <c r="K211" i="66"/>
  <c r="J211" i="66"/>
  <c r="I211" i="66"/>
  <c r="H211" i="66"/>
  <c r="G211" i="66"/>
  <c r="F211" i="66"/>
  <c r="E211" i="66"/>
  <c r="D211" i="66"/>
  <c r="C211" i="66"/>
  <c r="B211" i="66"/>
  <c r="A211" i="66"/>
  <c r="Z210" i="66"/>
  <c r="Y210" i="66"/>
  <c r="X210" i="66"/>
  <c r="W210" i="66"/>
  <c r="V210" i="66"/>
  <c r="U210" i="66"/>
  <c r="T210" i="66"/>
  <c r="S210" i="66"/>
  <c r="R210" i="66"/>
  <c r="Q210" i="66"/>
  <c r="P210" i="66"/>
  <c r="O210" i="66"/>
  <c r="N210" i="66"/>
  <c r="M210" i="66"/>
  <c r="L210" i="66"/>
  <c r="K210" i="66"/>
  <c r="J210" i="66"/>
  <c r="I210" i="66"/>
  <c r="H210" i="66"/>
  <c r="G210" i="66"/>
  <c r="F210" i="66"/>
  <c r="E210" i="66"/>
  <c r="D210" i="66"/>
  <c r="C210" i="66"/>
  <c r="B210" i="66"/>
  <c r="A210" i="66"/>
  <c r="Z209" i="66"/>
  <c r="W209" i="66"/>
  <c r="V209" i="66"/>
  <c r="U209" i="66"/>
  <c r="T209" i="66"/>
  <c r="Q209" i="66"/>
  <c r="O209" i="66"/>
  <c r="M209" i="66"/>
  <c r="L209" i="66"/>
  <c r="K209" i="66"/>
  <c r="J209" i="66"/>
  <c r="I209" i="66"/>
  <c r="H209" i="66"/>
  <c r="F209" i="66"/>
  <c r="E209" i="66"/>
  <c r="D209" i="66"/>
  <c r="C209" i="66"/>
  <c r="B209" i="66"/>
  <c r="A209" i="66"/>
  <c r="Z208" i="66"/>
  <c r="W208" i="66"/>
  <c r="V208" i="66"/>
  <c r="U208" i="66"/>
  <c r="T208" i="66"/>
  <c r="Q208" i="66"/>
  <c r="O208" i="66"/>
  <c r="M208" i="66"/>
  <c r="L208" i="66"/>
  <c r="K208" i="66"/>
  <c r="J208" i="66"/>
  <c r="I208" i="66"/>
  <c r="H208" i="66"/>
  <c r="G208" i="66"/>
  <c r="F208" i="66"/>
  <c r="E208" i="66"/>
  <c r="D208" i="66"/>
  <c r="C208" i="66"/>
  <c r="B208" i="66"/>
  <c r="A208" i="66"/>
  <c r="Z207" i="66"/>
  <c r="W207" i="66"/>
  <c r="V207" i="66"/>
  <c r="U207" i="66"/>
  <c r="T207" i="66"/>
  <c r="Q207" i="66"/>
  <c r="O207" i="66"/>
  <c r="M207" i="66"/>
  <c r="L207" i="66"/>
  <c r="K207" i="66"/>
  <c r="J207" i="66"/>
  <c r="I207" i="66"/>
  <c r="H207" i="66"/>
  <c r="F207" i="66"/>
  <c r="E207" i="66"/>
  <c r="D207" i="66"/>
  <c r="C207" i="66"/>
  <c r="B207" i="66"/>
  <c r="A207" i="66"/>
  <c r="Z206" i="66"/>
  <c r="W206" i="66"/>
  <c r="V206" i="66"/>
  <c r="U206" i="66"/>
  <c r="T206" i="66"/>
  <c r="Q206" i="66"/>
  <c r="O206" i="66"/>
  <c r="M206" i="66"/>
  <c r="L206" i="66"/>
  <c r="K206" i="66"/>
  <c r="J206" i="66"/>
  <c r="I206" i="66"/>
  <c r="H206" i="66"/>
  <c r="G206" i="66"/>
  <c r="F206" i="66"/>
  <c r="E206" i="66"/>
  <c r="D206" i="66"/>
  <c r="C206" i="66"/>
  <c r="B206" i="66"/>
  <c r="A206" i="66"/>
  <c r="Z205" i="66"/>
  <c r="W205" i="66"/>
  <c r="V205" i="66"/>
  <c r="U205" i="66"/>
  <c r="T205" i="66"/>
  <c r="Q205" i="66"/>
  <c r="O205" i="66"/>
  <c r="M205" i="66"/>
  <c r="L205" i="66"/>
  <c r="K205" i="66"/>
  <c r="J205" i="66"/>
  <c r="I205" i="66"/>
  <c r="H205" i="66"/>
  <c r="F205" i="66"/>
  <c r="E205" i="66"/>
  <c r="D205" i="66"/>
  <c r="C205" i="66"/>
  <c r="B205" i="66"/>
  <c r="A205" i="66"/>
  <c r="Z204" i="66"/>
  <c r="W204" i="66"/>
  <c r="V204" i="66"/>
  <c r="U204" i="66"/>
  <c r="T204" i="66"/>
  <c r="Q204" i="66"/>
  <c r="O204" i="66"/>
  <c r="M204" i="66"/>
  <c r="L204" i="66"/>
  <c r="K204" i="66"/>
  <c r="J204" i="66"/>
  <c r="I204" i="66"/>
  <c r="H204" i="66"/>
  <c r="G204" i="66"/>
  <c r="F204" i="66"/>
  <c r="E204" i="66"/>
  <c r="D204" i="66"/>
  <c r="C204" i="66"/>
  <c r="B204" i="66"/>
  <c r="A204" i="66"/>
  <c r="Z203" i="66"/>
  <c r="Y203" i="66"/>
  <c r="X203" i="66"/>
  <c r="W203" i="66"/>
  <c r="V203" i="66"/>
  <c r="U203" i="66"/>
  <c r="T203" i="66"/>
  <c r="S203" i="66"/>
  <c r="R203" i="66"/>
  <c r="Q203" i="66"/>
  <c r="P203" i="66"/>
  <c r="O203" i="66"/>
  <c r="N203" i="66"/>
  <c r="M203" i="66"/>
  <c r="L203" i="66"/>
  <c r="K203" i="66"/>
  <c r="J203" i="66"/>
  <c r="I203" i="66"/>
  <c r="H203" i="66"/>
  <c r="G203" i="66"/>
  <c r="F203" i="66"/>
  <c r="E203" i="66"/>
  <c r="D203" i="66"/>
  <c r="C203" i="66"/>
  <c r="B203" i="66"/>
  <c r="A203" i="66"/>
  <c r="Z202" i="66"/>
  <c r="Y202" i="66"/>
  <c r="X202" i="66"/>
  <c r="W202" i="66"/>
  <c r="V202" i="66"/>
  <c r="U202" i="66"/>
  <c r="T202" i="66"/>
  <c r="S202" i="66"/>
  <c r="R202" i="66"/>
  <c r="Q202" i="66"/>
  <c r="P202" i="66"/>
  <c r="O202" i="66"/>
  <c r="N202" i="66"/>
  <c r="M202" i="66"/>
  <c r="L202" i="66"/>
  <c r="K202" i="66"/>
  <c r="J202" i="66"/>
  <c r="I202" i="66"/>
  <c r="H202" i="66"/>
  <c r="G202" i="66"/>
  <c r="F202" i="66"/>
  <c r="E202" i="66"/>
  <c r="D202" i="66"/>
  <c r="C202" i="66"/>
  <c r="B202" i="66"/>
  <c r="A202" i="66"/>
  <c r="W201" i="66"/>
  <c r="V201" i="66"/>
  <c r="U201" i="66"/>
  <c r="O201" i="66"/>
  <c r="M201" i="66"/>
  <c r="L201" i="66"/>
  <c r="K201" i="66"/>
  <c r="J201" i="66"/>
  <c r="I201" i="66"/>
  <c r="H201" i="66"/>
  <c r="G201" i="66"/>
  <c r="F201" i="66"/>
  <c r="E201" i="66"/>
  <c r="D201" i="66"/>
  <c r="C201" i="66"/>
  <c r="B201" i="66"/>
  <c r="A201" i="66"/>
  <c r="Z200" i="66"/>
  <c r="Y200" i="66"/>
  <c r="X200" i="66"/>
  <c r="W200" i="66"/>
  <c r="V200" i="66"/>
  <c r="U200" i="66"/>
  <c r="T200" i="66"/>
  <c r="S200" i="66"/>
  <c r="R200" i="66"/>
  <c r="Q200" i="66"/>
  <c r="P200" i="66"/>
  <c r="O200" i="66"/>
  <c r="N200" i="66"/>
  <c r="M200" i="66"/>
  <c r="L200" i="66"/>
  <c r="K200" i="66"/>
  <c r="J200" i="66"/>
  <c r="I200" i="66"/>
  <c r="H200" i="66"/>
  <c r="G200" i="66"/>
  <c r="F200" i="66"/>
  <c r="E200" i="66"/>
  <c r="D200" i="66"/>
  <c r="C200" i="66"/>
  <c r="B200" i="66"/>
  <c r="A200" i="66"/>
  <c r="Z199" i="66"/>
  <c r="W199" i="66"/>
  <c r="V199" i="66"/>
  <c r="U199" i="66"/>
  <c r="T199" i="66"/>
  <c r="Q199" i="66"/>
  <c r="O199" i="66"/>
  <c r="M199" i="66"/>
  <c r="L199" i="66"/>
  <c r="K199" i="66"/>
  <c r="J199" i="66"/>
  <c r="I199" i="66"/>
  <c r="F199" i="66"/>
  <c r="E199" i="66"/>
  <c r="D199" i="66"/>
  <c r="C199" i="66"/>
  <c r="B199" i="66"/>
  <c r="A199" i="66"/>
  <c r="Z198" i="66"/>
  <c r="W198" i="66"/>
  <c r="V198" i="66"/>
  <c r="U198" i="66"/>
  <c r="T198" i="66"/>
  <c r="Q198" i="66"/>
  <c r="O198" i="66"/>
  <c r="M198" i="66"/>
  <c r="L198" i="66"/>
  <c r="K198" i="66"/>
  <c r="J198" i="66"/>
  <c r="I198" i="66"/>
  <c r="G198" i="66"/>
  <c r="F198" i="66"/>
  <c r="E198" i="66"/>
  <c r="D198" i="66"/>
  <c r="C198" i="66"/>
  <c r="B198" i="66"/>
  <c r="A198" i="66"/>
  <c r="Z197" i="66"/>
  <c r="W197" i="66"/>
  <c r="V197" i="66"/>
  <c r="U197" i="66"/>
  <c r="T197" i="66"/>
  <c r="Q197" i="66"/>
  <c r="O197" i="66"/>
  <c r="M197" i="66"/>
  <c r="L197" i="66"/>
  <c r="K197" i="66"/>
  <c r="J197" i="66"/>
  <c r="I197" i="66"/>
  <c r="F197" i="66"/>
  <c r="E197" i="66"/>
  <c r="D197" i="66"/>
  <c r="C197" i="66"/>
  <c r="B197" i="66"/>
  <c r="A197" i="66"/>
  <c r="Z196" i="66"/>
  <c r="W196" i="66"/>
  <c r="V196" i="66"/>
  <c r="U196" i="66"/>
  <c r="T196" i="66"/>
  <c r="Q196" i="66"/>
  <c r="O196" i="66"/>
  <c r="M196" i="66"/>
  <c r="L196" i="66"/>
  <c r="K196" i="66"/>
  <c r="J196" i="66"/>
  <c r="I196" i="66"/>
  <c r="G196" i="66"/>
  <c r="F196" i="66"/>
  <c r="E196" i="66"/>
  <c r="D196" i="66"/>
  <c r="C196" i="66"/>
  <c r="B196" i="66"/>
  <c r="A196" i="66"/>
  <c r="Z195" i="66"/>
  <c r="W195" i="66"/>
  <c r="V195" i="66"/>
  <c r="U195" i="66"/>
  <c r="T195" i="66"/>
  <c r="Q195" i="66"/>
  <c r="O195" i="66"/>
  <c r="M195" i="66"/>
  <c r="L195" i="66"/>
  <c r="K195" i="66"/>
  <c r="J195" i="66"/>
  <c r="I195" i="66"/>
  <c r="F195" i="66"/>
  <c r="E195" i="66"/>
  <c r="D195" i="66"/>
  <c r="C195" i="66"/>
  <c r="B195" i="66"/>
  <c r="A195" i="66"/>
  <c r="Z194" i="66"/>
  <c r="W194" i="66"/>
  <c r="V194" i="66"/>
  <c r="U194" i="66"/>
  <c r="T194" i="66"/>
  <c r="Q194" i="66"/>
  <c r="O194" i="66"/>
  <c r="M194" i="66"/>
  <c r="L194" i="66"/>
  <c r="K194" i="66"/>
  <c r="J194" i="66"/>
  <c r="I194" i="66"/>
  <c r="G194" i="66"/>
  <c r="F194" i="66"/>
  <c r="E194" i="66"/>
  <c r="D194" i="66"/>
  <c r="C194" i="66"/>
  <c r="B194" i="66"/>
  <c r="A194" i="66"/>
  <c r="Z193" i="66"/>
  <c r="Y193" i="66"/>
  <c r="X193" i="66"/>
  <c r="W193" i="66"/>
  <c r="V193" i="66"/>
  <c r="U193" i="66"/>
  <c r="T193" i="66"/>
  <c r="S193" i="66"/>
  <c r="R193" i="66"/>
  <c r="Q193" i="66"/>
  <c r="P193" i="66"/>
  <c r="O193" i="66"/>
  <c r="N193" i="66"/>
  <c r="M193" i="66"/>
  <c r="L193" i="66"/>
  <c r="K193" i="66"/>
  <c r="J193" i="66"/>
  <c r="I193" i="66"/>
  <c r="H193" i="66"/>
  <c r="G193" i="66"/>
  <c r="F193" i="66"/>
  <c r="E193" i="66"/>
  <c r="D193" i="66"/>
  <c r="C193" i="66"/>
  <c r="B193" i="66"/>
  <c r="A193" i="66"/>
  <c r="AB192" i="66"/>
  <c r="AA192" i="66"/>
  <c r="Z192" i="66"/>
  <c r="Y192" i="66"/>
  <c r="X192" i="66"/>
  <c r="W192" i="66"/>
  <c r="V192" i="66"/>
  <c r="U192" i="66"/>
  <c r="T192" i="66"/>
  <c r="S192" i="66"/>
  <c r="R192" i="66"/>
  <c r="Q192" i="66"/>
  <c r="P192" i="66"/>
  <c r="O192" i="66"/>
  <c r="N192" i="66"/>
  <c r="M192" i="66"/>
  <c r="L192" i="66"/>
  <c r="K192" i="66"/>
  <c r="J192" i="66"/>
  <c r="I192" i="66"/>
  <c r="H192" i="66"/>
  <c r="G192" i="66"/>
  <c r="F192" i="66"/>
  <c r="E192" i="66"/>
  <c r="D192" i="66"/>
  <c r="C192" i="66"/>
  <c r="B192" i="66"/>
  <c r="A192" i="66"/>
  <c r="AB191" i="66"/>
  <c r="AA191" i="66"/>
  <c r="Z191" i="66"/>
  <c r="Y191" i="66"/>
  <c r="X191" i="66"/>
  <c r="W191" i="66"/>
  <c r="V191" i="66"/>
  <c r="U191" i="66"/>
  <c r="T191" i="66"/>
  <c r="S191" i="66"/>
  <c r="R191" i="66"/>
  <c r="Q191" i="66"/>
  <c r="P191" i="66"/>
  <c r="O191" i="66"/>
  <c r="N191" i="66"/>
  <c r="M191" i="66"/>
  <c r="L191" i="66"/>
  <c r="K191" i="66"/>
  <c r="J191" i="66"/>
  <c r="I191" i="66"/>
  <c r="H191" i="66"/>
  <c r="G191" i="66"/>
  <c r="F191" i="66"/>
  <c r="E191" i="66"/>
  <c r="D191" i="66"/>
  <c r="C191" i="66"/>
  <c r="B191" i="66"/>
  <c r="A191" i="66"/>
  <c r="AB190" i="66"/>
  <c r="AA190" i="66"/>
  <c r="Z190" i="66"/>
  <c r="W190" i="66"/>
  <c r="V190" i="66"/>
  <c r="U190" i="66"/>
  <c r="O190" i="66"/>
  <c r="M190" i="66"/>
  <c r="L190" i="66"/>
  <c r="K190" i="66"/>
  <c r="J190" i="66"/>
  <c r="I190" i="66"/>
  <c r="H190" i="66"/>
  <c r="G190" i="66"/>
  <c r="F190" i="66"/>
  <c r="E190" i="66"/>
  <c r="D190" i="66"/>
  <c r="C190" i="66"/>
  <c r="B190" i="66"/>
  <c r="A190" i="66"/>
  <c r="AB189" i="66"/>
  <c r="AA189" i="66"/>
  <c r="Z189" i="66"/>
  <c r="Y189" i="66"/>
  <c r="X189" i="66"/>
  <c r="W189" i="66"/>
  <c r="V189" i="66"/>
  <c r="U189" i="66"/>
  <c r="T189" i="66"/>
  <c r="S189" i="66"/>
  <c r="R189" i="66"/>
  <c r="Q189" i="66"/>
  <c r="P189" i="66"/>
  <c r="O189" i="66"/>
  <c r="N189" i="66"/>
  <c r="M189" i="66"/>
  <c r="L189" i="66"/>
  <c r="K189" i="66"/>
  <c r="J189" i="66"/>
  <c r="I189" i="66"/>
  <c r="H189" i="66"/>
  <c r="G189" i="66"/>
  <c r="F189" i="66"/>
  <c r="E189" i="66"/>
  <c r="D189" i="66"/>
  <c r="C189" i="66"/>
  <c r="B189" i="66"/>
  <c r="A189" i="66"/>
  <c r="AB188" i="66"/>
  <c r="AA188" i="66"/>
  <c r="Z188" i="66"/>
  <c r="W188" i="66"/>
  <c r="V188" i="66"/>
  <c r="U188" i="66"/>
  <c r="T188" i="66"/>
  <c r="S188" i="66"/>
  <c r="Q188" i="66"/>
  <c r="O188" i="66"/>
  <c r="M188" i="66"/>
  <c r="L188" i="66"/>
  <c r="K188" i="66"/>
  <c r="J188" i="66"/>
  <c r="I188" i="66"/>
  <c r="H188" i="66"/>
  <c r="F188" i="66"/>
  <c r="E188" i="66"/>
  <c r="D188" i="66"/>
  <c r="C188" i="66"/>
  <c r="B188" i="66"/>
  <c r="A188" i="66"/>
  <c r="AB187" i="66"/>
  <c r="AA187" i="66"/>
  <c r="Z187" i="66"/>
  <c r="W187" i="66"/>
  <c r="V187" i="66"/>
  <c r="U187" i="66"/>
  <c r="T187" i="66"/>
  <c r="S187" i="66"/>
  <c r="Q187" i="66"/>
  <c r="O187" i="66"/>
  <c r="M187" i="66"/>
  <c r="L187" i="66"/>
  <c r="K187" i="66"/>
  <c r="J187" i="66"/>
  <c r="I187" i="66"/>
  <c r="H187" i="66"/>
  <c r="G187" i="66"/>
  <c r="F187" i="66"/>
  <c r="E187" i="66"/>
  <c r="D187" i="66"/>
  <c r="C187" i="66"/>
  <c r="B187" i="66"/>
  <c r="A187" i="66"/>
  <c r="AB186" i="66"/>
  <c r="AA186" i="66"/>
  <c r="Z186" i="66"/>
  <c r="W186" i="66"/>
  <c r="V186" i="66"/>
  <c r="U186" i="66"/>
  <c r="T186" i="66"/>
  <c r="S186" i="66"/>
  <c r="Q186" i="66"/>
  <c r="O186" i="66"/>
  <c r="M186" i="66"/>
  <c r="L186" i="66"/>
  <c r="K186" i="66"/>
  <c r="J186" i="66"/>
  <c r="I186" i="66"/>
  <c r="H186" i="66"/>
  <c r="F186" i="66"/>
  <c r="E186" i="66"/>
  <c r="D186" i="66"/>
  <c r="C186" i="66"/>
  <c r="A186" i="66"/>
  <c r="AB185" i="66"/>
  <c r="AA185" i="66"/>
  <c r="Z185" i="66"/>
  <c r="W185" i="66"/>
  <c r="V185" i="66"/>
  <c r="U185" i="66"/>
  <c r="T185" i="66"/>
  <c r="S185" i="66"/>
  <c r="Q185" i="66"/>
  <c r="O185" i="66"/>
  <c r="M185" i="66"/>
  <c r="L185" i="66"/>
  <c r="K185" i="66"/>
  <c r="J185" i="66"/>
  <c r="I185" i="66"/>
  <c r="H185" i="66"/>
  <c r="G185" i="66"/>
  <c r="F185" i="66"/>
  <c r="E185" i="66"/>
  <c r="D185" i="66"/>
  <c r="C185" i="66"/>
  <c r="B185" i="66"/>
  <c r="A185" i="66"/>
  <c r="AB184" i="66"/>
  <c r="AA184" i="66"/>
  <c r="Z184" i="66"/>
  <c r="W184" i="66"/>
  <c r="V184" i="66"/>
  <c r="U184" i="66"/>
  <c r="T184" i="66"/>
  <c r="S184" i="66"/>
  <c r="Q184" i="66"/>
  <c r="O184" i="66"/>
  <c r="M184" i="66"/>
  <c r="L184" i="66"/>
  <c r="K184" i="66"/>
  <c r="J184" i="66"/>
  <c r="I184" i="66"/>
  <c r="H184" i="66"/>
  <c r="F184" i="66"/>
  <c r="E184" i="66"/>
  <c r="D184" i="66"/>
  <c r="C184" i="66"/>
  <c r="B184" i="66"/>
  <c r="A184" i="66"/>
  <c r="AB183" i="66"/>
  <c r="AA183" i="66"/>
  <c r="Z183" i="66"/>
  <c r="W183" i="66"/>
  <c r="V183" i="66"/>
  <c r="U183" i="66"/>
  <c r="T183" i="66"/>
  <c r="S183" i="66"/>
  <c r="Q183" i="66"/>
  <c r="O183" i="66"/>
  <c r="M183" i="66"/>
  <c r="L183" i="66"/>
  <c r="K183" i="66"/>
  <c r="J183" i="66"/>
  <c r="I183" i="66"/>
  <c r="H183" i="66"/>
  <c r="G183" i="66"/>
  <c r="F183" i="66"/>
  <c r="E183" i="66"/>
  <c r="D183" i="66"/>
  <c r="C183" i="66"/>
  <c r="B183" i="66"/>
  <c r="A183" i="66"/>
  <c r="AB182" i="66"/>
  <c r="AA182" i="66"/>
  <c r="Z182" i="66"/>
  <c r="Y182" i="66"/>
  <c r="X182" i="66"/>
  <c r="W182" i="66"/>
  <c r="V182" i="66"/>
  <c r="U182" i="66"/>
  <c r="T182" i="66"/>
  <c r="S182" i="66"/>
  <c r="R182" i="66"/>
  <c r="Q182" i="66"/>
  <c r="P182" i="66"/>
  <c r="O182" i="66"/>
  <c r="N182" i="66"/>
  <c r="M182" i="66"/>
  <c r="L182" i="66"/>
  <c r="K182" i="66"/>
  <c r="J182" i="66"/>
  <c r="I182" i="66"/>
  <c r="H182" i="66"/>
  <c r="G182" i="66"/>
  <c r="F182" i="66"/>
  <c r="E182" i="66"/>
  <c r="D182" i="66"/>
  <c r="C182" i="66"/>
  <c r="B182" i="66"/>
  <c r="A182" i="66"/>
  <c r="Z181" i="66"/>
  <c r="Y181" i="66"/>
  <c r="X181" i="66"/>
  <c r="W181" i="66"/>
  <c r="V181" i="66"/>
  <c r="U181" i="66"/>
  <c r="T181" i="66"/>
  <c r="S181" i="66"/>
  <c r="R181" i="66"/>
  <c r="Q181" i="66"/>
  <c r="P181" i="66"/>
  <c r="O181" i="66"/>
  <c r="N181" i="66"/>
  <c r="M181" i="66"/>
  <c r="L181" i="66"/>
  <c r="K181" i="66"/>
  <c r="J181" i="66"/>
  <c r="I181" i="66"/>
  <c r="H181" i="66"/>
  <c r="G181" i="66"/>
  <c r="F181" i="66"/>
  <c r="E181" i="66"/>
  <c r="D181" i="66"/>
  <c r="C181" i="66"/>
  <c r="B181" i="66"/>
  <c r="A181" i="66"/>
  <c r="AA180" i="66"/>
  <c r="Z180" i="66"/>
  <c r="W180" i="66"/>
  <c r="V180" i="66"/>
  <c r="U180" i="66"/>
  <c r="O180" i="66"/>
  <c r="M180" i="66"/>
  <c r="L180" i="66"/>
  <c r="K180" i="66"/>
  <c r="J180" i="66"/>
  <c r="I180" i="66"/>
  <c r="H180" i="66"/>
  <c r="G180" i="66"/>
  <c r="F180" i="66"/>
  <c r="E180" i="66"/>
  <c r="D180" i="66"/>
  <c r="C180" i="66"/>
  <c r="B180" i="66"/>
  <c r="A180" i="66"/>
  <c r="AA179" i="66"/>
  <c r="Z179" i="66"/>
  <c r="Y179" i="66"/>
  <c r="X179" i="66"/>
  <c r="W179" i="66"/>
  <c r="V179" i="66"/>
  <c r="U179" i="66"/>
  <c r="T179" i="66"/>
  <c r="S179" i="66"/>
  <c r="R179" i="66"/>
  <c r="Q179" i="66"/>
  <c r="P179" i="66"/>
  <c r="O179" i="66"/>
  <c r="N179" i="66"/>
  <c r="M179" i="66"/>
  <c r="L179" i="66"/>
  <c r="K179" i="66"/>
  <c r="J179" i="66"/>
  <c r="I179" i="66"/>
  <c r="H179" i="66"/>
  <c r="G179" i="66"/>
  <c r="F179" i="66"/>
  <c r="E179" i="66"/>
  <c r="D179" i="66"/>
  <c r="C179" i="66"/>
  <c r="B179" i="66"/>
  <c r="A179" i="66"/>
  <c r="AA178" i="66"/>
  <c r="Z178" i="66"/>
  <c r="W178" i="66"/>
  <c r="V178" i="66"/>
  <c r="U178" i="66"/>
  <c r="T178" i="66"/>
  <c r="S178" i="66"/>
  <c r="Q178" i="66"/>
  <c r="O178" i="66"/>
  <c r="M178" i="66"/>
  <c r="L178" i="66"/>
  <c r="K178" i="66"/>
  <c r="J178" i="66"/>
  <c r="I178" i="66"/>
  <c r="H178" i="66"/>
  <c r="F178" i="66"/>
  <c r="E178" i="66"/>
  <c r="D178" i="66"/>
  <c r="C178" i="66"/>
  <c r="B178" i="66"/>
  <c r="A178" i="66"/>
  <c r="AA177" i="66"/>
  <c r="Z177" i="66"/>
  <c r="W177" i="66"/>
  <c r="V177" i="66"/>
  <c r="U177" i="66"/>
  <c r="T177" i="66"/>
  <c r="S177" i="66"/>
  <c r="Q177" i="66"/>
  <c r="O177" i="66"/>
  <c r="M177" i="66"/>
  <c r="L177" i="66"/>
  <c r="K177" i="66"/>
  <c r="J177" i="66"/>
  <c r="I177" i="66"/>
  <c r="H177" i="66"/>
  <c r="G177" i="66"/>
  <c r="F177" i="66"/>
  <c r="E177" i="66"/>
  <c r="D177" i="66"/>
  <c r="C177" i="66"/>
  <c r="B177" i="66"/>
  <c r="A177" i="66"/>
  <c r="AA176" i="66"/>
  <c r="Z176" i="66"/>
  <c r="W176" i="66"/>
  <c r="V176" i="66"/>
  <c r="U176" i="66"/>
  <c r="T176" i="66"/>
  <c r="S176" i="66"/>
  <c r="Q176" i="66"/>
  <c r="O176" i="66"/>
  <c r="M176" i="66"/>
  <c r="L176" i="66"/>
  <c r="K176" i="66"/>
  <c r="J176" i="66"/>
  <c r="I176" i="66"/>
  <c r="H176" i="66"/>
  <c r="F176" i="66"/>
  <c r="E176" i="66"/>
  <c r="D176" i="66"/>
  <c r="C176" i="66"/>
  <c r="B176" i="66"/>
  <c r="A176" i="66"/>
  <c r="AA175" i="66"/>
  <c r="Z175" i="66"/>
  <c r="W175" i="66"/>
  <c r="V175" i="66"/>
  <c r="U175" i="66"/>
  <c r="T175" i="66"/>
  <c r="S175" i="66"/>
  <c r="Q175" i="66"/>
  <c r="O175" i="66"/>
  <c r="M175" i="66"/>
  <c r="L175" i="66"/>
  <c r="K175" i="66"/>
  <c r="J175" i="66"/>
  <c r="I175" i="66"/>
  <c r="H175" i="66"/>
  <c r="G175" i="66"/>
  <c r="F175" i="66"/>
  <c r="E175" i="66"/>
  <c r="D175" i="66"/>
  <c r="C175" i="66"/>
  <c r="B175" i="66"/>
  <c r="A175" i="66"/>
  <c r="AA174" i="66"/>
  <c r="Z174" i="66"/>
  <c r="W174" i="66"/>
  <c r="V174" i="66"/>
  <c r="U174" i="66"/>
  <c r="T174" i="66"/>
  <c r="S174" i="66"/>
  <c r="Q174" i="66"/>
  <c r="O174" i="66"/>
  <c r="M174" i="66"/>
  <c r="L174" i="66"/>
  <c r="K174" i="66"/>
  <c r="J174" i="66"/>
  <c r="I174" i="66"/>
  <c r="H174" i="66"/>
  <c r="F174" i="66"/>
  <c r="E174" i="66"/>
  <c r="D174" i="66"/>
  <c r="C174" i="66"/>
  <c r="B174" i="66"/>
  <c r="A174" i="66"/>
  <c r="AA173" i="66"/>
  <c r="Z173" i="66"/>
  <c r="W173" i="66"/>
  <c r="V173" i="66"/>
  <c r="U173" i="66"/>
  <c r="T173" i="66"/>
  <c r="S173" i="66"/>
  <c r="Q173" i="66"/>
  <c r="O173" i="66"/>
  <c r="M173" i="66"/>
  <c r="L173" i="66"/>
  <c r="K173" i="66"/>
  <c r="J173" i="66"/>
  <c r="I173" i="66"/>
  <c r="H173" i="66"/>
  <c r="G173" i="66"/>
  <c r="F173" i="66"/>
  <c r="E173" i="66"/>
  <c r="D173" i="66"/>
  <c r="C173" i="66"/>
  <c r="B173" i="66"/>
  <c r="A173" i="66"/>
  <c r="AA172" i="66"/>
  <c r="Z172" i="66"/>
  <c r="Y172" i="66"/>
  <c r="X172" i="66"/>
  <c r="W172" i="66"/>
  <c r="V172" i="66"/>
  <c r="U172" i="66"/>
  <c r="T172" i="66"/>
  <c r="S172" i="66"/>
  <c r="R172" i="66"/>
  <c r="Q172" i="66"/>
  <c r="P172" i="66"/>
  <c r="O172" i="66"/>
  <c r="N172" i="66"/>
  <c r="M172" i="66"/>
  <c r="L172" i="66"/>
  <c r="K172" i="66"/>
  <c r="J172" i="66"/>
  <c r="I172" i="66"/>
  <c r="H172" i="66"/>
  <c r="G172" i="66"/>
  <c r="F172" i="66"/>
  <c r="E172" i="66"/>
  <c r="D172" i="66"/>
  <c r="C172" i="66"/>
  <c r="B172" i="66"/>
  <c r="A172" i="66"/>
  <c r="Z171" i="66"/>
  <c r="Y171" i="66"/>
  <c r="X171" i="66"/>
  <c r="W171" i="66"/>
  <c r="V171" i="66"/>
  <c r="U171" i="66"/>
  <c r="T171" i="66"/>
  <c r="S171" i="66"/>
  <c r="R171" i="66"/>
  <c r="Q171" i="66"/>
  <c r="P171" i="66"/>
  <c r="O171" i="66"/>
  <c r="N171" i="66"/>
  <c r="M171" i="66"/>
  <c r="L171" i="66"/>
  <c r="K171" i="66"/>
  <c r="J171" i="66"/>
  <c r="I171" i="66"/>
  <c r="H171" i="66"/>
  <c r="G171" i="66"/>
  <c r="F171" i="66"/>
  <c r="E171" i="66"/>
  <c r="D171" i="66"/>
  <c r="C171" i="66"/>
  <c r="B171" i="66"/>
  <c r="A171" i="66"/>
  <c r="Z170" i="66"/>
  <c r="W170" i="66"/>
  <c r="V170" i="66"/>
  <c r="U170" i="66"/>
  <c r="O170" i="66"/>
  <c r="M170" i="66"/>
  <c r="L170" i="66"/>
  <c r="K170" i="66"/>
  <c r="J170" i="66"/>
  <c r="I170" i="66"/>
  <c r="H170" i="66"/>
  <c r="G170" i="66"/>
  <c r="F170" i="66"/>
  <c r="E170" i="66"/>
  <c r="D170" i="66"/>
  <c r="C170" i="66"/>
  <c r="B170" i="66"/>
  <c r="A170" i="66"/>
  <c r="Z169" i="66"/>
  <c r="Y169" i="66"/>
  <c r="X169" i="66"/>
  <c r="W169" i="66"/>
  <c r="V169" i="66"/>
  <c r="U169" i="66"/>
  <c r="T169" i="66"/>
  <c r="S169" i="66"/>
  <c r="R169" i="66"/>
  <c r="Q169" i="66"/>
  <c r="P169" i="66"/>
  <c r="O169" i="66"/>
  <c r="N169" i="66"/>
  <c r="M169" i="66"/>
  <c r="L169" i="66"/>
  <c r="K169" i="66"/>
  <c r="J169" i="66"/>
  <c r="I169" i="66"/>
  <c r="H169" i="66"/>
  <c r="G169" i="66"/>
  <c r="F169" i="66"/>
  <c r="E169" i="66"/>
  <c r="D169" i="66"/>
  <c r="C169" i="66"/>
  <c r="B169" i="66"/>
  <c r="A169" i="66"/>
  <c r="Z168" i="66"/>
  <c r="W168" i="66"/>
  <c r="V168" i="66"/>
  <c r="U168" i="66"/>
  <c r="T168" i="66"/>
  <c r="S168" i="66"/>
  <c r="Q168" i="66"/>
  <c r="O168" i="66"/>
  <c r="M168" i="66"/>
  <c r="L168" i="66"/>
  <c r="K168" i="66"/>
  <c r="J168" i="66"/>
  <c r="I168" i="66"/>
  <c r="H168" i="66"/>
  <c r="F168" i="66"/>
  <c r="E168" i="66"/>
  <c r="D168" i="66"/>
  <c r="C168" i="66"/>
  <c r="B168" i="66"/>
  <c r="A168" i="66"/>
  <c r="Z167" i="66"/>
  <c r="W167" i="66"/>
  <c r="V167" i="66"/>
  <c r="U167" i="66"/>
  <c r="T167" i="66"/>
  <c r="S167" i="66"/>
  <c r="Q167" i="66"/>
  <c r="O167" i="66"/>
  <c r="M167" i="66"/>
  <c r="L167" i="66"/>
  <c r="K167" i="66"/>
  <c r="J167" i="66"/>
  <c r="I167" i="66"/>
  <c r="H167" i="66"/>
  <c r="G167" i="66"/>
  <c r="F167" i="66"/>
  <c r="E167" i="66"/>
  <c r="D167" i="66"/>
  <c r="C167" i="66"/>
  <c r="B167" i="66"/>
  <c r="A167" i="66"/>
  <c r="Z166" i="66"/>
  <c r="W166" i="66"/>
  <c r="V166" i="66"/>
  <c r="U166" i="66"/>
  <c r="T166" i="66"/>
  <c r="S166" i="66"/>
  <c r="Q166" i="66"/>
  <c r="O166" i="66"/>
  <c r="M166" i="66"/>
  <c r="L166" i="66"/>
  <c r="K166" i="66"/>
  <c r="J166" i="66"/>
  <c r="I166" i="66"/>
  <c r="H166" i="66"/>
  <c r="F166" i="66"/>
  <c r="E166" i="66"/>
  <c r="D166" i="66"/>
  <c r="C166" i="66"/>
  <c r="B166" i="66"/>
  <c r="A166" i="66"/>
  <c r="Z165" i="66"/>
  <c r="W165" i="66"/>
  <c r="V165" i="66"/>
  <c r="U165" i="66"/>
  <c r="T165" i="66"/>
  <c r="S165" i="66"/>
  <c r="Q165" i="66"/>
  <c r="O165" i="66"/>
  <c r="M165" i="66"/>
  <c r="L165" i="66"/>
  <c r="K165" i="66"/>
  <c r="J165" i="66"/>
  <c r="I165" i="66"/>
  <c r="H165" i="66"/>
  <c r="G165" i="66"/>
  <c r="F165" i="66"/>
  <c r="E165" i="66"/>
  <c r="D165" i="66"/>
  <c r="C165" i="66"/>
  <c r="B165" i="66"/>
  <c r="A165" i="66"/>
  <c r="Z164" i="66"/>
  <c r="W164" i="66"/>
  <c r="V164" i="66"/>
  <c r="U164" i="66"/>
  <c r="T164" i="66"/>
  <c r="S164" i="66"/>
  <c r="Q164" i="66"/>
  <c r="O164" i="66"/>
  <c r="M164" i="66"/>
  <c r="L164" i="66"/>
  <c r="K164" i="66"/>
  <c r="J164" i="66"/>
  <c r="I164" i="66"/>
  <c r="H164" i="66"/>
  <c r="F164" i="66"/>
  <c r="E164" i="66"/>
  <c r="D164" i="66"/>
  <c r="C164" i="66"/>
  <c r="B164" i="66"/>
  <c r="A164" i="66"/>
  <c r="AA163" i="66"/>
  <c r="Z163" i="66"/>
  <c r="W163" i="66"/>
  <c r="V163" i="66"/>
  <c r="U163" i="66"/>
  <c r="T163" i="66"/>
  <c r="S163" i="66"/>
  <c r="Q163" i="66"/>
  <c r="O163" i="66"/>
  <c r="M163" i="66"/>
  <c r="L163" i="66"/>
  <c r="K163" i="66"/>
  <c r="J163" i="66"/>
  <c r="I163" i="66"/>
  <c r="H163" i="66"/>
  <c r="G163" i="66"/>
  <c r="F163" i="66"/>
  <c r="E163" i="66"/>
  <c r="D163" i="66"/>
  <c r="C163" i="66"/>
  <c r="B163" i="66"/>
  <c r="A163" i="66"/>
  <c r="AA162" i="66"/>
  <c r="Z162" i="66"/>
  <c r="Y162" i="66"/>
  <c r="X162" i="66"/>
  <c r="W162" i="66"/>
  <c r="V162" i="66"/>
  <c r="U162" i="66"/>
  <c r="T162" i="66"/>
  <c r="S162" i="66"/>
  <c r="R162" i="66"/>
  <c r="Q162" i="66"/>
  <c r="P162" i="66"/>
  <c r="O162" i="66"/>
  <c r="N162" i="66"/>
  <c r="M162" i="66"/>
  <c r="L162" i="66"/>
  <c r="K162" i="66"/>
  <c r="J162" i="66"/>
  <c r="I162" i="66"/>
  <c r="H162" i="66"/>
  <c r="G162" i="66"/>
  <c r="F162" i="66"/>
  <c r="E162" i="66"/>
  <c r="D162" i="66"/>
  <c r="C162" i="66"/>
  <c r="B162" i="66"/>
  <c r="A162" i="66"/>
  <c r="AA161" i="66"/>
  <c r="Z161" i="66"/>
  <c r="Y161" i="66"/>
  <c r="X161" i="66"/>
  <c r="W161" i="66"/>
  <c r="V161" i="66"/>
  <c r="U161" i="66"/>
  <c r="T161" i="66"/>
  <c r="S161" i="66"/>
  <c r="R161" i="66"/>
  <c r="Q161" i="66"/>
  <c r="P161" i="66"/>
  <c r="O161" i="66"/>
  <c r="N161" i="66"/>
  <c r="M161" i="66"/>
  <c r="L161" i="66"/>
  <c r="K161" i="66"/>
  <c r="J161" i="66"/>
  <c r="I161" i="66"/>
  <c r="H161" i="66"/>
  <c r="G161" i="66"/>
  <c r="F161" i="66"/>
  <c r="E161" i="66"/>
  <c r="D161" i="66"/>
  <c r="C161" i="66"/>
  <c r="B161" i="66"/>
  <c r="A161" i="66"/>
  <c r="V160" i="66"/>
  <c r="O160" i="66"/>
  <c r="M160" i="66"/>
  <c r="L160" i="66"/>
  <c r="K160" i="66"/>
  <c r="J160" i="66"/>
  <c r="I160" i="66"/>
  <c r="H160" i="66"/>
  <c r="G160" i="66"/>
  <c r="F160" i="66"/>
  <c r="E160" i="66"/>
  <c r="D160" i="66"/>
  <c r="Z159" i="66"/>
  <c r="Y159" i="66"/>
  <c r="X159" i="66"/>
  <c r="W159" i="66"/>
  <c r="V159" i="66"/>
  <c r="U159" i="66"/>
  <c r="T159" i="66"/>
  <c r="S159" i="66"/>
  <c r="R159" i="66"/>
  <c r="Q159" i="66"/>
  <c r="P159" i="66"/>
  <c r="O159" i="66"/>
  <c r="N159" i="66"/>
  <c r="M159" i="66"/>
  <c r="L159" i="66"/>
  <c r="K159" i="66"/>
  <c r="J159" i="66"/>
  <c r="I159" i="66"/>
  <c r="H159" i="66"/>
  <c r="G159" i="66"/>
  <c r="F159" i="66"/>
  <c r="E159" i="66"/>
  <c r="D159" i="66"/>
  <c r="Z158" i="66"/>
  <c r="Y158" i="66"/>
  <c r="X158" i="66"/>
  <c r="W158" i="66"/>
  <c r="V158" i="66"/>
  <c r="T158" i="66"/>
  <c r="S158" i="66"/>
  <c r="R158" i="66"/>
  <c r="Q158" i="66"/>
  <c r="P158" i="66"/>
  <c r="O158" i="66"/>
  <c r="N158" i="66"/>
  <c r="M158" i="66"/>
  <c r="L158" i="66"/>
  <c r="K158" i="66"/>
  <c r="J158" i="66"/>
  <c r="I158" i="66"/>
  <c r="H158" i="66"/>
  <c r="G158" i="66"/>
  <c r="F158" i="66"/>
  <c r="E158" i="66"/>
  <c r="D158" i="66"/>
  <c r="Z157" i="66"/>
  <c r="Y157" i="66"/>
  <c r="X157" i="66"/>
  <c r="W157" i="66"/>
  <c r="V157" i="66"/>
  <c r="T157" i="66"/>
  <c r="S157" i="66"/>
  <c r="R157" i="66"/>
  <c r="Q157" i="66"/>
  <c r="P157" i="66"/>
  <c r="O157" i="66"/>
  <c r="N157" i="66"/>
  <c r="M157" i="66"/>
  <c r="L157" i="66"/>
  <c r="K157" i="66"/>
  <c r="J157" i="66"/>
  <c r="I157" i="66"/>
  <c r="H157" i="66"/>
  <c r="G157" i="66"/>
  <c r="F157" i="66"/>
  <c r="E157" i="66"/>
  <c r="D157" i="66"/>
  <c r="Z156" i="66"/>
  <c r="W156" i="66"/>
  <c r="V156" i="66"/>
  <c r="T156" i="66"/>
  <c r="S156" i="66"/>
  <c r="Q156" i="66"/>
  <c r="O156" i="66"/>
  <c r="M156" i="66"/>
  <c r="L156" i="66"/>
  <c r="K156" i="66"/>
  <c r="J156" i="66"/>
  <c r="I156" i="66"/>
  <c r="F156" i="66"/>
  <c r="E156" i="66"/>
  <c r="D156" i="66"/>
  <c r="Z155" i="66"/>
  <c r="W155" i="66"/>
  <c r="V155" i="66"/>
  <c r="T155" i="66"/>
  <c r="S155" i="66"/>
  <c r="Q155" i="66"/>
  <c r="O155" i="66"/>
  <c r="M155" i="66"/>
  <c r="L155" i="66"/>
  <c r="K155" i="66"/>
  <c r="J155" i="66"/>
  <c r="I155" i="66"/>
  <c r="G155" i="66"/>
  <c r="F155" i="66"/>
  <c r="E155" i="66"/>
  <c r="D155" i="66"/>
  <c r="C155" i="66"/>
  <c r="Z154" i="66"/>
  <c r="W154" i="66"/>
  <c r="V154" i="66"/>
  <c r="T154" i="66"/>
  <c r="S154" i="66"/>
  <c r="Q154" i="66"/>
  <c r="O154" i="66"/>
  <c r="M154" i="66"/>
  <c r="L154" i="66"/>
  <c r="K154" i="66"/>
  <c r="J154" i="66"/>
  <c r="I154" i="66"/>
  <c r="F154" i="66"/>
  <c r="E154" i="66"/>
  <c r="D154" i="66"/>
  <c r="Z153" i="66"/>
  <c r="W153" i="66"/>
  <c r="V153" i="66"/>
  <c r="T153" i="66"/>
  <c r="S153" i="66"/>
  <c r="Q153" i="66"/>
  <c r="O153" i="66"/>
  <c r="M153" i="66"/>
  <c r="L153" i="66"/>
  <c r="K153" i="66"/>
  <c r="J153" i="66"/>
  <c r="I153" i="66"/>
  <c r="G153" i="66"/>
  <c r="F153" i="66"/>
  <c r="E153" i="66"/>
  <c r="D153" i="66"/>
  <c r="C153" i="66"/>
  <c r="B153" i="66"/>
  <c r="A153" i="66"/>
  <c r="W152" i="66"/>
  <c r="V152" i="66"/>
  <c r="U152" i="66"/>
  <c r="S152" i="66"/>
  <c r="R152" i="66"/>
  <c r="O152" i="66"/>
  <c r="N152" i="66"/>
  <c r="E152" i="66"/>
  <c r="B152" i="66"/>
  <c r="A152" i="66"/>
  <c r="Z151" i="66"/>
  <c r="Y151" i="66"/>
  <c r="X151" i="66"/>
  <c r="W151" i="66"/>
  <c r="V151" i="66"/>
  <c r="U151" i="66"/>
  <c r="T151" i="66"/>
  <c r="S151" i="66"/>
  <c r="R151" i="66"/>
  <c r="Q151" i="66"/>
  <c r="P151" i="66"/>
  <c r="O151" i="66"/>
  <c r="N151" i="66"/>
  <c r="M151" i="66"/>
  <c r="L151" i="66"/>
  <c r="K151" i="66"/>
  <c r="J151" i="66"/>
  <c r="I151" i="66"/>
  <c r="H151" i="66"/>
  <c r="G151" i="66"/>
  <c r="F151" i="66"/>
  <c r="E151" i="66"/>
  <c r="D151" i="66"/>
  <c r="C151" i="66"/>
  <c r="B151" i="66"/>
  <c r="A151" i="66"/>
  <c r="V150" i="66"/>
  <c r="O150" i="66"/>
  <c r="M150" i="66"/>
  <c r="L150" i="66"/>
  <c r="K150" i="66"/>
  <c r="J150" i="66"/>
  <c r="I150" i="66"/>
  <c r="H150" i="66"/>
  <c r="G150" i="66"/>
  <c r="F150" i="66"/>
  <c r="E150" i="66"/>
  <c r="D150" i="66"/>
  <c r="Z149" i="66"/>
  <c r="Y149" i="66"/>
  <c r="X149" i="66"/>
  <c r="W149" i="66"/>
  <c r="V149" i="66"/>
  <c r="U149" i="66"/>
  <c r="T149" i="66"/>
  <c r="S149" i="66"/>
  <c r="R149" i="66"/>
  <c r="Q149" i="66"/>
  <c r="P149" i="66"/>
  <c r="O149" i="66"/>
  <c r="N149" i="66"/>
  <c r="M149" i="66"/>
  <c r="L149" i="66"/>
  <c r="K149" i="66"/>
  <c r="J149" i="66"/>
  <c r="I149" i="66"/>
  <c r="H149" i="66"/>
  <c r="G149" i="66"/>
  <c r="F149" i="66"/>
  <c r="E149" i="66"/>
  <c r="D149" i="66"/>
  <c r="Z148" i="66"/>
  <c r="Y148" i="66"/>
  <c r="X148" i="66"/>
  <c r="W148" i="66"/>
  <c r="V148" i="66"/>
  <c r="T148" i="66"/>
  <c r="S148" i="66"/>
  <c r="R148" i="66"/>
  <c r="Q148" i="66"/>
  <c r="P148" i="66"/>
  <c r="O148" i="66"/>
  <c r="N148" i="66"/>
  <c r="M148" i="66"/>
  <c r="L148" i="66"/>
  <c r="K148" i="66"/>
  <c r="J148" i="66"/>
  <c r="I148" i="66"/>
  <c r="H148" i="66"/>
  <c r="G148" i="66"/>
  <c r="F148" i="66"/>
  <c r="E148" i="66"/>
  <c r="D148" i="66"/>
  <c r="Z147" i="66"/>
  <c r="Y147" i="66"/>
  <c r="X147" i="66"/>
  <c r="W147" i="66"/>
  <c r="V147" i="66"/>
  <c r="T147" i="66"/>
  <c r="S147" i="66"/>
  <c r="R147" i="66"/>
  <c r="Q147" i="66"/>
  <c r="P147" i="66"/>
  <c r="O147" i="66"/>
  <c r="M147" i="66"/>
  <c r="L147" i="66"/>
  <c r="K147" i="66"/>
  <c r="J147" i="66"/>
  <c r="I147" i="66"/>
  <c r="H147" i="66"/>
  <c r="G147" i="66"/>
  <c r="F147" i="66"/>
  <c r="E147" i="66"/>
  <c r="D147" i="66"/>
  <c r="Z146" i="66"/>
  <c r="W146" i="66"/>
  <c r="V146" i="66"/>
  <c r="T146" i="66"/>
  <c r="S146" i="66"/>
  <c r="Q146" i="66"/>
  <c r="O146" i="66"/>
  <c r="M146" i="66"/>
  <c r="K146" i="66"/>
  <c r="J146" i="66"/>
  <c r="I146" i="66"/>
  <c r="F146" i="66"/>
  <c r="E146" i="66"/>
  <c r="D146" i="66"/>
  <c r="Z145" i="66"/>
  <c r="W145" i="66"/>
  <c r="V145" i="66"/>
  <c r="T145" i="66"/>
  <c r="S145" i="66"/>
  <c r="Q145" i="66"/>
  <c r="O145" i="66"/>
  <c r="M145" i="66"/>
  <c r="K145" i="66"/>
  <c r="J145" i="66"/>
  <c r="I145" i="66"/>
  <c r="G145" i="66"/>
  <c r="F145" i="66"/>
  <c r="E145" i="66"/>
  <c r="D145" i="66"/>
  <c r="Z144" i="66"/>
  <c r="W144" i="66"/>
  <c r="V144" i="66"/>
  <c r="T144" i="66"/>
  <c r="S144" i="66"/>
  <c r="Q144" i="66"/>
  <c r="O144" i="66"/>
  <c r="M144" i="66"/>
  <c r="K144" i="66"/>
  <c r="J144" i="66"/>
  <c r="I144" i="66"/>
  <c r="F144" i="66"/>
  <c r="E144" i="66"/>
  <c r="D144" i="66"/>
  <c r="Z143" i="66"/>
  <c r="W143" i="66"/>
  <c r="V143" i="66"/>
  <c r="T143" i="66"/>
  <c r="S143" i="66"/>
  <c r="Q143" i="66"/>
  <c r="O143" i="66"/>
  <c r="M143" i="66"/>
  <c r="K143" i="66"/>
  <c r="J143" i="66"/>
  <c r="I143" i="66"/>
  <c r="G143" i="66"/>
  <c r="F143" i="66"/>
  <c r="E143" i="66"/>
  <c r="D143" i="66"/>
  <c r="C143" i="66"/>
  <c r="B143" i="66"/>
  <c r="A143" i="66"/>
  <c r="W142" i="66"/>
  <c r="V142" i="66"/>
  <c r="U142" i="66"/>
  <c r="S142" i="66"/>
  <c r="R142" i="66"/>
  <c r="N142" i="66"/>
  <c r="L142" i="66"/>
  <c r="E142" i="66"/>
  <c r="B142" i="66"/>
  <c r="A142" i="66"/>
  <c r="Z141" i="66"/>
  <c r="Y141" i="66"/>
  <c r="X141" i="66"/>
  <c r="W141" i="66"/>
  <c r="U141" i="66"/>
  <c r="T141" i="66"/>
  <c r="S141" i="66"/>
  <c r="R141" i="66"/>
  <c r="Q141" i="66"/>
  <c r="P141" i="66"/>
  <c r="O141" i="66"/>
  <c r="N141" i="66"/>
  <c r="M141" i="66"/>
  <c r="L141" i="66"/>
  <c r="K141" i="66"/>
  <c r="J141" i="66"/>
  <c r="I141" i="66"/>
  <c r="H141" i="66"/>
  <c r="G141" i="66"/>
  <c r="F141" i="66"/>
  <c r="E141" i="66"/>
  <c r="D141" i="66"/>
  <c r="C141" i="66"/>
  <c r="B141" i="66"/>
  <c r="A141" i="66"/>
  <c r="V140" i="66"/>
  <c r="O140" i="66"/>
  <c r="M140" i="66"/>
  <c r="L140" i="66"/>
  <c r="K140" i="66"/>
  <c r="J140" i="66"/>
  <c r="I140" i="66"/>
  <c r="H140" i="66"/>
  <c r="G140" i="66"/>
  <c r="F140" i="66"/>
  <c r="E140" i="66"/>
  <c r="D140" i="66"/>
  <c r="Z139" i="66"/>
  <c r="Y139" i="66"/>
  <c r="X139" i="66"/>
  <c r="W139" i="66"/>
  <c r="V139" i="66"/>
  <c r="U139" i="66"/>
  <c r="T139" i="66"/>
  <c r="S139" i="66"/>
  <c r="R139" i="66"/>
  <c r="Q139" i="66"/>
  <c r="P139" i="66"/>
  <c r="O139" i="66"/>
  <c r="N139" i="66"/>
  <c r="M139" i="66"/>
  <c r="L139" i="66"/>
  <c r="K139" i="66"/>
  <c r="J139" i="66"/>
  <c r="I139" i="66"/>
  <c r="H139" i="66"/>
  <c r="G139" i="66"/>
  <c r="F139" i="66"/>
  <c r="E139" i="66"/>
  <c r="D139" i="66"/>
  <c r="Z138" i="66"/>
  <c r="Y138" i="66"/>
  <c r="X138" i="66"/>
  <c r="W138" i="66"/>
  <c r="V138" i="66"/>
  <c r="T138" i="66"/>
  <c r="S138" i="66"/>
  <c r="R138" i="66"/>
  <c r="Q138" i="66"/>
  <c r="P138" i="66"/>
  <c r="O138" i="66"/>
  <c r="N138" i="66"/>
  <c r="M138" i="66"/>
  <c r="L138" i="66"/>
  <c r="K138" i="66"/>
  <c r="J138" i="66"/>
  <c r="I138" i="66"/>
  <c r="H138" i="66"/>
  <c r="G138" i="66"/>
  <c r="F138" i="66"/>
  <c r="E138" i="66"/>
  <c r="D138" i="66"/>
  <c r="Z137" i="66"/>
  <c r="Y137" i="66"/>
  <c r="X137" i="66"/>
  <c r="W137" i="66"/>
  <c r="V137" i="66"/>
  <c r="T137" i="66"/>
  <c r="S137" i="66"/>
  <c r="R137" i="66"/>
  <c r="Q137" i="66"/>
  <c r="P137" i="66"/>
  <c r="O137" i="66"/>
  <c r="N137" i="66"/>
  <c r="M137" i="66"/>
  <c r="L137" i="66"/>
  <c r="K137" i="66"/>
  <c r="J137" i="66"/>
  <c r="I137" i="66"/>
  <c r="H137" i="66"/>
  <c r="G137" i="66"/>
  <c r="F137" i="66"/>
  <c r="E137" i="66"/>
  <c r="D137" i="66"/>
  <c r="Z136" i="66"/>
  <c r="W136" i="66"/>
  <c r="V136" i="66"/>
  <c r="T136" i="66"/>
  <c r="S136" i="66"/>
  <c r="Q136" i="66"/>
  <c r="O136" i="66"/>
  <c r="M136" i="66"/>
  <c r="L136" i="66"/>
  <c r="K136" i="66"/>
  <c r="J136" i="66"/>
  <c r="I136" i="66"/>
  <c r="F136" i="66"/>
  <c r="E136" i="66"/>
  <c r="D136" i="66"/>
  <c r="Z135" i="66"/>
  <c r="W135" i="66"/>
  <c r="V135" i="66"/>
  <c r="T135" i="66"/>
  <c r="S135" i="66"/>
  <c r="Q135" i="66"/>
  <c r="O135" i="66"/>
  <c r="M135" i="66"/>
  <c r="L135" i="66"/>
  <c r="K135" i="66"/>
  <c r="J135" i="66"/>
  <c r="I135" i="66"/>
  <c r="G135" i="66"/>
  <c r="F135" i="66"/>
  <c r="E135" i="66"/>
  <c r="D135" i="66"/>
  <c r="Z134" i="66"/>
  <c r="W134" i="66"/>
  <c r="V134" i="66"/>
  <c r="T134" i="66"/>
  <c r="S134" i="66"/>
  <c r="Q134" i="66"/>
  <c r="O134" i="66"/>
  <c r="M134" i="66"/>
  <c r="L134" i="66"/>
  <c r="K134" i="66"/>
  <c r="J134" i="66"/>
  <c r="I134" i="66"/>
  <c r="F134" i="66"/>
  <c r="E134" i="66"/>
  <c r="D134" i="66"/>
  <c r="Z133" i="66"/>
  <c r="W133" i="66"/>
  <c r="V133" i="66"/>
  <c r="T133" i="66"/>
  <c r="S133" i="66"/>
  <c r="Q133" i="66"/>
  <c r="O133" i="66"/>
  <c r="M133" i="66"/>
  <c r="L133" i="66"/>
  <c r="K133" i="66"/>
  <c r="J133" i="66"/>
  <c r="I133" i="66"/>
  <c r="G133" i="66"/>
  <c r="F133" i="66"/>
  <c r="E133" i="66"/>
  <c r="D133" i="66"/>
  <c r="B133" i="66"/>
  <c r="W132" i="66"/>
  <c r="V132" i="66"/>
  <c r="U132" i="66"/>
  <c r="S132" i="66"/>
  <c r="R132" i="66"/>
  <c r="E132" i="66"/>
  <c r="B132" i="66"/>
  <c r="Z131" i="66"/>
  <c r="Y131" i="66"/>
  <c r="X131" i="66"/>
  <c r="W131" i="66"/>
  <c r="V131" i="66"/>
  <c r="U131" i="66"/>
  <c r="T131" i="66"/>
  <c r="S131" i="66"/>
  <c r="R131" i="66"/>
  <c r="Q131" i="66"/>
  <c r="P131" i="66"/>
  <c r="O131" i="66"/>
  <c r="N131" i="66"/>
  <c r="M131" i="66"/>
  <c r="L131" i="66"/>
  <c r="K131" i="66"/>
  <c r="J131" i="66"/>
  <c r="I131" i="66"/>
  <c r="H131" i="66"/>
  <c r="G131" i="66"/>
  <c r="F131" i="66"/>
  <c r="E131" i="66"/>
  <c r="D131" i="66"/>
  <c r="C131" i="66"/>
  <c r="B131" i="66"/>
  <c r="A131" i="66"/>
  <c r="V130" i="66"/>
  <c r="S130" i="66"/>
  <c r="O130" i="66"/>
  <c r="M130" i="66"/>
  <c r="L130" i="66"/>
  <c r="K130" i="66"/>
  <c r="J130" i="66"/>
  <c r="I130" i="66"/>
  <c r="H130" i="66"/>
  <c r="G130" i="66"/>
  <c r="F130" i="66"/>
  <c r="E130" i="66"/>
  <c r="D130" i="66"/>
  <c r="C130" i="66"/>
  <c r="B130" i="66"/>
  <c r="A130" i="66"/>
  <c r="Z129" i="66"/>
  <c r="Y129" i="66"/>
  <c r="X129" i="66"/>
  <c r="W129" i="66"/>
  <c r="V129" i="66"/>
  <c r="U129" i="66"/>
  <c r="T129" i="66"/>
  <c r="S129" i="66"/>
  <c r="R129" i="66"/>
  <c r="Q129" i="66"/>
  <c r="P129" i="66"/>
  <c r="O129" i="66"/>
  <c r="N129" i="66"/>
  <c r="M129" i="66"/>
  <c r="L129" i="66"/>
  <c r="K129" i="66"/>
  <c r="J129" i="66"/>
  <c r="I129" i="66"/>
  <c r="H129" i="66"/>
  <c r="G129" i="66"/>
  <c r="F129" i="66"/>
  <c r="E129" i="66"/>
  <c r="D129" i="66"/>
  <c r="C129" i="66"/>
  <c r="B129" i="66"/>
  <c r="A129" i="66"/>
  <c r="Z128" i="66"/>
  <c r="Y128" i="66"/>
  <c r="X128" i="66"/>
  <c r="W128" i="66"/>
  <c r="V128" i="66"/>
  <c r="T128" i="66"/>
  <c r="S128" i="66"/>
  <c r="R128" i="66"/>
  <c r="Q128" i="66"/>
  <c r="P128" i="66"/>
  <c r="O128" i="66"/>
  <c r="N128" i="66"/>
  <c r="M128" i="66"/>
  <c r="L128" i="66"/>
  <c r="K128" i="66"/>
  <c r="J128" i="66"/>
  <c r="I128" i="66"/>
  <c r="H128" i="66"/>
  <c r="G128" i="66"/>
  <c r="F128" i="66"/>
  <c r="E128" i="66"/>
  <c r="D128" i="66"/>
  <c r="C128" i="66"/>
  <c r="B128" i="66"/>
  <c r="A128" i="66"/>
  <c r="Z127" i="66"/>
  <c r="Y127" i="66"/>
  <c r="X127" i="66"/>
  <c r="W127" i="66"/>
  <c r="V127" i="66"/>
  <c r="T127" i="66"/>
  <c r="S127" i="66"/>
  <c r="R127" i="66"/>
  <c r="Q127" i="66"/>
  <c r="P127" i="66"/>
  <c r="O127" i="66"/>
  <c r="N127" i="66"/>
  <c r="M127" i="66"/>
  <c r="L127" i="66"/>
  <c r="K127" i="66"/>
  <c r="J127" i="66"/>
  <c r="I127" i="66"/>
  <c r="H127" i="66"/>
  <c r="G127" i="66"/>
  <c r="F127" i="66"/>
  <c r="E127" i="66"/>
  <c r="D127" i="66"/>
  <c r="C127" i="66"/>
  <c r="B127" i="66"/>
  <c r="A127" i="66"/>
  <c r="Z126" i="66"/>
  <c r="W126" i="66"/>
  <c r="V126" i="66"/>
  <c r="T126" i="66"/>
  <c r="S126" i="66"/>
  <c r="Q126" i="66"/>
  <c r="O126" i="66"/>
  <c r="M126" i="66"/>
  <c r="L126" i="66"/>
  <c r="K126" i="66"/>
  <c r="J126" i="66"/>
  <c r="I126" i="66"/>
  <c r="F126" i="66"/>
  <c r="E126" i="66"/>
  <c r="D126" i="66"/>
  <c r="C126" i="66"/>
  <c r="B126" i="66"/>
  <c r="A126" i="66"/>
  <c r="Z125" i="66"/>
  <c r="W125" i="66"/>
  <c r="V125" i="66"/>
  <c r="T125" i="66"/>
  <c r="S125" i="66"/>
  <c r="Q125" i="66"/>
  <c r="O125" i="66"/>
  <c r="M125" i="66"/>
  <c r="L125" i="66"/>
  <c r="K125" i="66"/>
  <c r="J125" i="66"/>
  <c r="I125" i="66"/>
  <c r="G125" i="66"/>
  <c r="F125" i="66"/>
  <c r="E125" i="66"/>
  <c r="D125" i="66"/>
  <c r="C125" i="66"/>
  <c r="B125" i="66"/>
  <c r="A125" i="66"/>
  <c r="Z124" i="66"/>
  <c r="W124" i="66"/>
  <c r="V124" i="66"/>
  <c r="T124" i="66"/>
  <c r="S124" i="66"/>
  <c r="Q124" i="66"/>
  <c r="O124" i="66"/>
  <c r="M124" i="66"/>
  <c r="L124" i="66"/>
  <c r="K124" i="66"/>
  <c r="J124" i="66"/>
  <c r="I124" i="66"/>
  <c r="F124" i="66"/>
  <c r="E124" i="66"/>
  <c r="D124" i="66"/>
  <c r="C124" i="66"/>
  <c r="B124" i="66"/>
  <c r="A124" i="66"/>
  <c r="Z123" i="66"/>
  <c r="W123" i="66"/>
  <c r="V123" i="66"/>
  <c r="T123" i="66"/>
  <c r="S123" i="66"/>
  <c r="Q123" i="66"/>
  <c r="O123" i="66"/>
  <c r="M123" i="66"/>
  <c r="L123" i="66"/>
  <c r="K123" i="66"/>
  <c r="J123" i="66"/>
  <c r="I123" i="66"/>
  <c r="G123" i="66"/>
  <c r="F123" i="66"/>
  <c r="E123" i="66"/>
  <c r="D123" i="66"/>
  <c r="C123" i="66"/>
  <c r="B123" i="66"/>
  <c r="A123" i="66"/>
  <c r="Z122" i="66"/>
  <c r="Y122" i="66"/>
  <c r="X122" i="66"/>
  <c r="W122" i="66"/>
  <c r="V122" i="66"/>
  <c r="U122" i="66"/>
  <c r="T122" i="66"/>
  <c r="S122" i="66"/>
  <c r="R122" i="66"/>
  <c r="Q122" i="66"/>
  <c r="P122" i="66"/>
  <c r="O122" i="66"/>
  <c r="N122" i="66"/>
  <c r="M122" i="66"/>
  <c r="L122" i="66"/>
  <c r="K122" i="66"/>
  <c r="J122" i="66"/>
  <c r="I122" i="66"/>
  <c r="H122" i="66"/>
  <c r="G122" i="66"/>
  <c r="F122" i="66"/>
  <c r="E122" i="66"/>
  <c r="D122" i="66"/>
  <c r="C122" i="66"/>
  <c r="B122" i="66"/>
  <c r="A122" i="66"/>
  <c r="Z121" i="66"/>
  <c r="Y121" i="66"/>
  <c r="X121" i="66"/>
  <c r="W121" i="66"/>
  <c r="V121" i="66"/>
  <c r="U121" i="66"/>
  <c r="T121" i="66"/>
  <c r="S121" i="66"/>
  <c r="R121" i="66"/>
  <c r="Q121" i="66"/>
  <c r="P121" i="66"/>
  <c r="O121" i="66"/>
  <c r="N121" i="66"/>
  <c r="M121" i="66"/>
  <c r="L121" i="66"/>
  <c r="K121" i="66"/>
  <c r="J121" i="66"/>
  <c r="I121" i="66"/>
  <c r="H121" i="66"/>
  <c r="G121" i="66"/>
  <c r="F121" i="66"/>
  <c r="E121" i="66"/>
  <c r="D121" i="66"/>
  <c r="C121" i="66"/>
  <c r="B121" i="66"/>
  <c r="A121" i="66"/>
  <c r="W120" i="66"/>
  <c r="V120" i="66"/>
  <c r="U120" i="66"/>
  <c r="O120" i="66"/>
  <c r="M120" i="66"/>
  <c r="L120" i="66"/>
  <c r="K120" i="66"/>
  <c r="J120" i="66"/>
  <c r="I120" i="66"/>
  <c r="H120" i="66"/>
  <c r="G120" i="66"/>
  <c r="F120" i="66"/>
  <c r="E120" i="66"/>
  <c r="D120" i="66"/>
  <c r="C120" i="66"/>
  <c r="B120" i="66"/>
  <c r="A120" i="66"/>
  <c r="Z119" i="66"/>
  <c r="Y119" i="66"/>
  <c r="X119" i="66"/>
  <c r="W119" i="66"/>
  <c r="V119" i="66"/>
  <c r="U119" i="66"/>
  <c r="T119" i="66"/>
  <c r="S119" i="66"/>
  <c r="R119" i="66"/>
  <c r="Q119" i="66"/>
  <c r="P119" i="66"/>
  <c r="O119" i="66"/>
  <c r="N119" i="66"/>
  <c r="M119" i="66"/>
  <c r="L119" i="66"/>
  <c r="K119" i="66"/>
  <c r="J119" i="66"/>
  <c r="I119" i="66"/>
  <c r="H119" i="66"/>
  <c r="G119" i="66"/>
  <c r="F119" i="66"/>
  <c r="E119" i="66"/>
  <c r="D119" i="66"/>
  <c r="C119" i="66"/>
  <c r="B119" i="66"/>
  <c r="A119" i="66"/>
  <c r="Z118" i="66"/>
  <c r="Y118" i="66"/>
  <c r="X118" i="66"/>
  <c r="W118" i="66"/>
  <c r="V118" i="66"/>
  <c r="U118" i="66"/>
  <c r="T118" i="66"/>
  <c r="S118" i="66"/>
  <c r="R118" i="66"/>
  <c r="Q118" i="66"/>
  <c r="P118" i="66"/>
  <c r="O118" i="66"/>
  <c r="N118" i="66"/>
  <c r="M118" i="66"/>
  <c r="L118" i="66"/>
  <c r="K118" i="66"/>
  <c r="J118" i="66"/>
  <c r="I118" i="66"/>
  <c r="H118" i="66"/>
  <c r="G118" i="66"/>
  <c r="F118" i="66"/>
  <c r="E118" i="66"/>
  <c r="D118" i="66"/>
  <c r="C118" i="66"/>
  <c r="B118" i="66"/>
  <c r="A118" i="66"/>
  <c r="Z117" i="66"/>
  <c r="Y117" i="66"/>
  <c r="X117" i="66"/>
  <c r="W117" i="66"/>
  <c r="V117" i="66"/>
  <c r="U117" i="66"/>
  <c r="T117" i="66"/>
  <c r="S117" i="66"/>
  <c r="Q117" i="66"/>
  <c r="P117" i="66"/>
  <c r="O117" i="66"/>
  <c r="M117" i="66"/>
  <c r="L117" i="66"/>
  <c r="K117" i="66"/>
  <c r="J117" i="66"/>
  <c r="I117" i="66"/>
  <c r="H117" i="66"/>
  <c r="G117" i="66"/>
  <c r="F117" i="66"/>
  <c r="E117" i="66"/>
  <c r="D117" i="66"/>
  <c r="C117" i="66"/>
  <c r="B117" i="66"/>
  <c r="A117" i="66"/>
  <c r="Z116" i="66"/>
  <c r="W116" i="66"/>
  <c r="V116" i="66"/>
  <c r="U116" i="66"/>
  <c r="T116" i="66"/>
  <c r="Q116" i="66"/>
  <c r="O116" i="66"/>
  <c r="M116" i="66"/>
  <c r="L116" i="66"/>
  <c r="K116" i="66"/>
  <c r="J116" i="66"/>
  <c r="I116" i="66"/>
  <c r="F116" i="66"/>
  <c r="E116" i="66"/>
  <c r="D116" i="66"/>
  <c r="C116" i="66"/>
  <c r="B116" i="66"/>
  <c r="A116" i="66"/>
  <c r="Z115" i="66"/>
  <c r="W115" i="66"/>
  <c r="V115" i="66"/>
  <c r="U115" i="66"/>
  <c r="T115" i="66"/>
  <c r="Q115" i="66"/>
  <c r="O115" i="66"/>
  <c r="M115" i="66"/>
  <c r="L115" i="66"/>
  <c r="K115" i="66"/>
  <c r="J115" i="66"/>
  <c r="I115" i="66"/>
  <c r="G115" i="66"/>
  <c r="F115" i="66"/>
  <c r="E115" i="66"/>
  <c r="D115" i="66"/>
  <c r="C115" i="66"/>
  <c r="B115" i="66"/>
  <c r="A115" i="66"/>
  <c r="Z114" i="66"/>
  <c r="W114" i="66"/>
  <c r="V114" i="66"/>
  <c r="U114" i="66"/>
  <c r="T114" i="66"/>
  <c r="Q114" i="66"/>
  <c r="O114" i="66"/>
  <c r="M114" i="66"/>
  <c r="L114" i="66"/>
  <c r="K114" i="66"/>
  <c r="J114" i="66"/>
  <c r="I114" i="66"/>
  <c r="F114" i="66"/>
  <c r="E114" i="66"/>
  <c r="D114" i="66"/>
  <c r="C114" i="66"/>
  <c r="B114" i="66"/>
  <c r="A114" i="66"/>
  <c r="Z113" i="66"/>
  <c r="W113" i="66"/>
  <c r="V113" i="66"/>
  <c r="U113" i="66"/>
  <c r="T113" i="66"/>
  <c r="Q113" i="66"/>
  <c r="O113" i="66"/>
  <c r="M113" i="66"/>
  <c r="L113" i="66"/>
  <c r="K113" i="66"/>
  <c r="J113" i="66"/>
  <c r="I113" i="66"/>
  <c r="G113" i="66"/>
  <c r="F113" i="66"/>
  <c r="E113" i="66"/>
  <c r="D113" i="66"/>
  <c r="C113" i="66"/>
  <c r="B113" i="66"/>
  <c r="A113" i="66"/>
  <c r="Z112" i="66"/>
  <c r="Y112" i="66"/>
  <c r="X112" i="66"/>
  <c r="W112" i="66"/>
  <c r="V112" i="66"/>
  <c r="U112" i="66"/>
  <c r="T112" i="66"/>
  <c r="S112" i="66"/>
  <c r="R112" i="66"/>
  <c r="Q112" i="66"/>
  <c r="P112" i="66"/>
  <c r="O112" i="66"/>
  <c r="N112" i="66"/>
  <c r="M112" i="66"/>
  <c r="L112" i="66"/>
  <c r="K112" i="66"/>
  <c r="J112" i="66"/>
  <c r="I112" i="66"/>
  <c r="H112" i="66"/>
  <c r="G112" i="66"/>
  <c r="F112" i="66"/>
  <c r="E112" i="66"/>
  <c r="D112" i="66"/>
  <c r="C112" i="66"/>
  <c r="B112" i="66"/>
  <c r="A112" i="66"/>
  <c r="Z111" i="66"/>
  <c r="Y111" i="66"/>
  <c r="X111" i="66"/>
  <c r="W111" i="66"/>
  <c r="V111" i="66"/>
  <c r="U111" i="66"/>
  <c r="T111" i="66"/>
  <c r="S111" i="66"/>
  <c r="R111" i="66"/>
  <c r="Q111" i="66"/>
  <c r="P111" i="66"/>
  <c r="O111" i="66"/>
  <c r="N111" i="66"/>
  <c r="M111" i="66"/>
  <c r="L111" i="66"/>
  <c r="K111" i="66"/>
  <c r="J111" i="66"/>
  <c r="I111" i="66"/>
  <c r="H111" i="66"/>
  <c r="G111" i="66"/>
  <c r="F111" i="66"/>
  <c r="E111" i="66"/>
  <c r="D111" i="66"/>
  <c r="C111" i="66"/>
  <c r="B111" i="66"/>
  <c r="A111" i="66"/>
  <c r="W110" i="66"/>
  <c r="V110" i="66"/>
  <c r="U110" i="66"/>
  <c r="S110" i="66"/>
  <c r="O110" i="66"/>
  <c r="M110" i="66"/>
  <c r="L110" i="66"/>
  <c r="K110" i="66"/>
  <c r="J110" i="66"/>
  <c r="I110" i="66"/>
  <c r="H110" i="66"/>
  <c r="G110" i="66"/>
  <c r="F110" i="66"/>
  <c r="E110" i="66"/>
  <c r="D110" i="66"/>
  <c r="C110" i="66"/>
  <c r="B110" i="66"/>
  <c r="A110" i="66"/>
  <c r="Z109" i="66"/>
  <c r="Y109" i="66"/>
  <c r="X109" i="66"/>
  <c r="W109" i="66"/>
  <c r="V109" i="66"/>
  <c r="U109" i="66"/>
  <c r="T109" i="66"/>
  <c r="S109" i="66"/>
  <c r="R109" i="66"/>
  <c r="Q109" i="66"/>
  <c r="P109" i="66"/>
  <c r="O109" i="66"/>
  <c r="N109" i="66"/>
  <c r="M109" i="66"/>
  <c r="L109" i="66"/>
  <c r="K109" i="66"/>
  <c r="J109" i="66"/>
  <c r="I109" i="66"/>
  <c r="H109" i="66"/>
  <c r="G109" i="66"/>
  <c r="F109" i="66"/>
  <c r="E109" i="66"/>
  <c r="D109" i="66"/>
  <c r="C109" i="66"/>
  <c r="B109" i="66"/>
  <c r="A109" i="66"/>
  <c r="Z108" i="66"/>
  <c r="Y108" i="66"/>
  <c r="X108" i="66"/>
  <c r="W108" i="66"/>
  <c r="V108" i="66"/>
  <c r="U108" i="66"/>
  <c r="T108" i="66"/>
  <c r="S108" i="66"/>
  <c r="R108" i="66"/>
  <c r="Q108" i="66"/>
  <c r="P108" i="66"/>
  <c r="O108" i="66"/>
  <c r="N108" i="66"/>
  <c r="M108" i="66"/>
  <c r="L108" i="66"/>
  <c r="K108" i="66"/>
  <c r="J108" i="66"/>
  <c r="I108" i="66"/>
  <c r="H108" i="66"/>
  <c r="G108" i="66"/>
  <c r="F108" i="66"/>
  <c r="E108" i="66"/>
  <c r="D108" i="66"/>
  <c r="C108" i="66"/>
  <c r="B108" i="66"/>
  <c r="A108" i="66"/>
  <c r="Z107" i="66"/>
  <c r="Y107" i="66"/>
  <c r="X107" i="66"/>
  <c r="W107" i="66"/>
  <c r="V107" i="66"/>
  <c r="U107" i="66"/>
  <c r="T107" i="66"/>
  <c r="S107" i="66"/>
  <c r="R107" i="66"/>
  <c r="Q107" i="66"/>
  <c r="P107" i="66"/>
  <c r="O107" i="66"/>
  <c r="N107" i="66"/>
  <c r="M107" i="66"/>
  <c r="L107" i="66"/>
  <c r="K107" i="66"/>
  <c r="J107" i="66"/>
  <c r="I107" i="66"/>
  <c r="H107" i="66"/>
  <c r="G107" i="66"/>
  <c r="F107" i="66"/>
  <c r="E107" i="66"/>
  <c r="D107" i="66"/>
  <c r="C107" i="66"/>
  <c r="B107" i="66"/>
  <c r="A107" i="66"/>
  <c r="Z106" i="66"/>
  <c r="W106" i="66"/>
  <c r="V106" i="66"/>
  <c r="U106" i="66"/>
  <c r="T106" i="66"/>
  <c r="S106" i="66"/>
  <c r="Q106" i="66"/>
  <c r="O106" i="66"/>
  <c r="M106" i="66"/>
  <c r="L106" i="66"/>
  <c r="K106" i="66"/>
  <c r="J106" i="66"/>
  <c r="I106" i="66"/>
  <c r="F106" i="66"/>
  <c r="E106" i="66"/>
  <c r="D106" i="66"/>
  <c r="C106" i="66"/>
  <c r="B106" i="66"/>
  <c r="A106" i="66"/>
  <c r="Z105" i="66"/>
  <c r="W105" i="66"/>
  <c r="V105" i="66"/>
  <c r="U105" i="66"/>
  <c r="T105" i="66"/>
  <c r="S105" i="66"/>
  <c r="Q105" i="66"/>
  <c r="O105" i="66"/>
  <c r="M105" i="66"/>
  <c r="L105" i="66"/>
  <c r="K105" i="66"/>
  <c r="J105" i="66"/>
  <c r="I105" i="66"/>
  <c r="F105" i="66"/>
  <c r="E105" i="66"/>
  <c r="D105" i="66"/>
  <c r="C105" i="66"/>
  <c r="B105" i="66"/>
  <c r="A105" i="66"/>
  <c r="Z104" i="66"/>
  <c r="W104" i="66"/>
  <c r="V104" i="66"/>
  <c r="U104" i="66"/>
  <c r="T104" i="66"/>
  <c r="S104" i="66"/>
  <c r="Q104" i="66"/>
  <c r="O104" i="66"/>
  <c r="M104" i="66"/>
  <c r="L104" i="66"/>
  <c r="K104" i="66"/>
  <c r="J104" i="66"/>
  <c r="I104" i="66"/>
  <c r="F104" i="66"/>
  <c r="E104" i="66"/>
  <c r="D104" i="66"/>
  <c r="C104" i="66"/>
  <c r="B104" i="66"/>
  <c r="A104" i="66"/>
  <c r="Z103" i="66"/>
  <c r="W103" i="66"/>
  <c r="V103" i="66"/>
  <c r="U103" i="66"/>
  <c r="T103" i="66"/>
  <c r="S103" i="66"/>
  <c r="Q103" i="66"/>
  <c r="O103" i="66"/>
  <c r="M103" i="66"/>
  <c r="L103" i="66"/>
  <c r="K103" i="66"/>
  <c r="J103" i="66"/>
  <c r="I103" i="66"/>
  <c r="G103" i="66"/>
  <c r="F103" i="66"/>
  <c r="E103" i="66"/>
  <c r="D103" i="66"/>
  <c r="C103" i="66"/>
  <c r="B103" i="66"/>
  <c r="A103" i="66"/>
  <c r="Z102" i="66"/>
  <c r="Y102" i="66"/>
  <c r="X102" i="66"/>
  <c r="W102" i="66"/>
  <c r="V102" i="66"/>
  <c r="U102" i="66"/>
  <c r="T102" i="66"/>
  <c r="S102" i="66"/>
  <c r="R102" i="66"/>
  <c r="Q102" i="66"/>
  <c r="P102" i="66"/>
  <c r="O102" i="66"/>
  <c r="N102" i="66"/>
  <c r="M102" i="66"/>
  <c r="L102" i="66"/>
  <c r="K102" i="66"/>
  <c r="J102" i="66"/>
  <c r="I102" i="66"/>
  <c r="H102" i="66"/>
  <c r="G102" i="66"/>
  <c r="F102" i="66"/>
  <c r="E102" i="66"/>
  <c r="D102" i="66"/>
  <c r="C102" i="66"/>
  <c r="B102" i="66"/>
  <c r="A102" i="66"/>
  <c r="Z101" i="66"/>
  <c r="Y101" i="66"/>
  <c r="X101" i="66"/>
  <c r="W101" i="66"/>
  <c r="V101" i="66"/>
  <c r="U101" i="66"/>
  <c r="T101" i="66"/>
  <c r="S101" i="66"/>
  <c r="R101" i="66"/>
  <c r="Q101" i="66"/>
  <c r="P101" i="66"/>
  <c r="O101" i="66"/>
  <c r="N101" i="66"/>
  <c r="M101" i="66"/>
  <c r="L101" i="66"/>
  <c r="K101" i="66"/>
  <c r="J101" i="66"/>
  <c r="I101" i="66"/>
  <c r="H101" i="66"/>
  <c r="G101" i="66"/>
  <c r="F101" i="66"/>
  <c r="E101" i="66"/>
  <c r="D101" i="66"/>
  <c r="C101" i="66"/>
  <c r="B101" i="66"/>
  <c r="A101" i="66"/>
  <c r="Z100" i="66"/>
  <c r="Y100" i="66"/>
  <c r="X100" i="66"/>
  <c r="W100" i="66"/>
  <c r="V100" i="66"/>
  <c r="U100" i="66"/>
  <c r="T100" i="66"/>
  <c r="S100" i="66"/>
  <c r="R100" i="66"/>
  <c r="Q100" i="66"/>
  <c r="P100" i="66"/>
  <c r="O100" i="66"/>
  <c r="N100" i="66"/>
  <c r="M100" i="66"/>
  <c r="L100" i="66"/>
  <c r="K100" i="66"/>
  <c r="J100" i="66"/>
  <c r="I100" i="66"/>
  <c r="H100" i="66"/>
  <c r="G100" i="66"/>
  <c r="F100" i="66"/>
  <c r="E100" i="66"/>
  <c r="D100" i="66"/>
  <c r="C100" i="66"/>
  <c r="B100" i="66"/>
  <c r="A100" i="66"/>
  <c r="W99" i="66"/>
  <c r="V99" i="66"/>
  <c r="U99" i="66"/>
  <c r="O99" i="66"/>
  <c r="M99" i="66"/>
  <c r="L99" i="66"/>
  <c r="K99" i="66"/>
  <c r="J99" i="66"/>
  <c r="I99" i="66"/>
  <c r="H99" i="66"/>
  <c r="G99" i="66"/>
  <c r="F99" i="66"/>
  <c r="E99" i="66"/>
  <c r="D99" i="66"/>
  <c r="C99" i="66"/>
  <c r="B99" i="66"/>
  <c r="A99" i="66"/>
  <c r="Z98" i="66"/>
  <c r="Y98" i="66"/>
  <c r="X98" i="66"/>
  <c r="W98" i="66"/>
  <c r="V98" i="66"/>
  <c r="U98" i="66"/>
  <c r="T98" i="66"/>
  <c r="S98" i="66"/>
  <c r="R98" i="66"/>
  <c r="Q98" i="66"/>
  <c r="P98" i="66"/>
  <c r="O98" i="66"/>
  <c r="N98" i="66"/>
  <c r="M98" i="66"/>
  <c r="L98" i="66"/>
  <c r="K98" i="66"/>
  <c r="J98" i="66"/>
  <c r="I98" i="66"/>
  <c r="H98" i="66"/>
  <c r="G98" i="66"/>
  <c r="F98" i="66"/>
  <c r="E98" i="66"/>
  <c r="D98" i="66"/>
  <c r="C98" i="66"/>
  <c r="B98" i="66"/>
  <c r="A98" i="66"/>
  <c r="Z97" i="66"/>
  <c r="W97" i="66"/>
  <c r="V97" i="66"/>
  <c r="U97" i="66"/>
  <c r="T97" i="66"/>
  <c r="Q97" i="66"/>
  <c r="O97" i="66"/>
  <c r="M97" i="66"/>
  <c r="L97" i="66"/>
  <c r="K97" i="66"/>
  <c r="J97" i="66"/>
  <c r="I97" i="66"/>
  <c r="F97" i="66"/>
  <c r="E97" i="66"/>
  <c r="D97" i="66"/>
  <c r="C97" i="66"/>
  <c r="B97" i="66"/>
  <c r="A97" i="66"/>
  <c r="Z96" i="66"/>
  <c r="W96" i="66"/>
  <c r="V96" i="66"/>
  <c r="U96" i="66"/>
  <c r="T96" i="66"/>
  <c r="Q96" i="66"/>
  <c r="O96" i="66"/>
  <c r="M96" i="66"/>
  <c r="L96" i="66"/>
  <c r="K96" i="66"/>
  <c r="J96" i="66"/>
  <c r="I96" i="66"/>
  <c r="G96" i="66"/>
  <c r="F96" i="66"/>
  <c r="E96" i="66"/>
  <c r="D96" i="66"/>
  <c r="C96" i="66"/>
  <c r="B96" i="66"/>
  <c r="A96" i="66"/>
  <c r="Z95" i="66"/>
  <c r="W95" i="66"/>
  <c r="V95" i="66"/>
  <c r="U95" i="66"/>
  <c r="T95" i="66"/>
  <c r="Q95" i="66"/>
  <c r="O95" i="66"/>
  <c r="M95" i="66"/>
  <c r="L95" i="66"/>
  <c r="K95" i="66"/>
  <c r="J95" i="66"/>
  <c r="I95" i="66"/>
  <c r="F95" i="66"/>
  <c r="E95" i="66"/>
  <c r="D95" i="66"/>
  <c r="C95" i="66"/>
  <c r="B95" i="66"/>
  <c r="A95" i="66"/>
  <c r="Z94" i="66"/>
  <c r="W94" i="66"/>
  <c r="V94" i="66"/>
  <c r="U94" i="66"/>
  <c r="T94" i="66"/>
  <c r="Q94" i="66"/>
  <c r="O94" i="66"/>
  <c r="M94" i="66"/>
  <c r="L94" i="66"/>
  <c r="K94" i="66"/>
  <c r="J94" i="66"/>
  <c r="I94" i="66"/>
  <c r="G94" i="66"/>
  <c r="F94" i="66"/>
  <c r="E94" i="66"/>
  <c r="D94" i="66"/>
  <c r="C94" i="66"/>
  <c r="B94" i="66"/>
  <c r="A94" i="66"/>
  <c r="Z93" i="66"/>
  <c r="W93" i="66"/>
  <c r="V93" i="66"/>
  <c r="U93" i="66"/>
  <c r="T93" i="66"/>
  <c r="Q93" i="66"/>
  <c r="O93" i="66"/>
  <c r="M93" i="66"/>
  <c r="L93" i="66"/>
  <c r="K93" i="66"/>
  <c r="J93" i="66"/>
  <c r="I93" i="66"/>
  <c r="F93" i="66"/>
  <c r="E93" i="66"/>
  <c r="D93" i="66"/>
  <c r="C93" i="66"/>
  <c r="B93" i="66"/>
  <c r="A93" i="66"/>
  <c r="Z92" i="66"/>
  <c r="W92" i="66"/>
  <c r="V92" i="66"/>
  <c r="U92" i="66"/>
  <c r="T92" i="66"/>
  <c r="Q92" i="66"/>
  <c r="O92" i="66"/>
  <c r="M92" i="66"/>
  <c r="L92" i="66"/>
  <c r="K92" i="66"/>
  <c r="J92" i="66"/>
  <c r="I92" i="66"/>
  <c r="G92" i="66"/>
  <c r="F92" i="66"/>
  <c r="E92" i="66"/>
  <c r="D92" i="66"/>
  <c r="C92" i="66"/>
  <c r="B92" i="66"/>
  <c r="A92" i="66"/>
  <c r="Z91" i="66"/>
  <c r="Y91" i="66"/>
  <c r="X91" i="66"/>
  <c r="W91" i="66"/>
  <c r="V91" i="66"/>
  <c r="U91" i="66"/>
  <c r="T91" i="66"/>
  <c r="S91" i="66"/>
  <c r="R91" i="66"/>
  <c r="Q91" i="66"/>
  <c r="P91" i="66"/>
  <c r="O91" i="66"/>
  <c r="N91" i="66"/>
  <c r="M91" i="66"/>
  <c r="L91" i="66"/>
  <c r="K91" i="66"/>
  <c r="J91" i="66"/>
  <c r="I91" i="66"/>
  <c r="H91" i="66"/>
  <c r="G91" i="66"/>
  <c r="F91" i="66"/>
  <c r="E91" i="66"/>
  <c r="D91" i="66"/>
  <c r="C91" i="66"/>
  <c r="B91" i="66"/>
  <c r="A91" i="66"/>
  <c r="R90" i="66"/>
  <c r="Q90" i="66"/>
  <c r="P90" i="66"/>
  <c r="O90" i="66"/>
  <c r="N90" i="66"/>
  <c r="M90" i="66"/>
  <c r="L90" i="66"/>
  <c r="K90" i="66"/>
  <c r="J90" i="66"/>
  <c r="I90" i="66"/>
  <c r="H90" i="66"/>
  <c r="G90" i="66"/>
  <c r="F90" i="66"/>
  <c r="E90" i="66"/>
  <c r="D90" i="66"/>
  <c r="C90" i="66"/>
  <c r="B90" i="66"/>
  <c r="A90" i="66"/>
  <c r="Z89" i="66"/>
  <c r="Y89" i="66"/>
  <c r="X89" i="66"/>
  <c r="W89" i="66"/>
  <c r="V89" i="66"/>
  <c r="U89" i="66"/>
  <c r="T89" i="66"/>
  <c r="S89" i="66"/>
  <c r="R89" i="66"/>
  <c r="Q89" i="66"/>
  <c r="P89" i="66"/>
  <c r="O89" i="66"/>
  <c r="N89" i="66"/>
  <c r="M89" i="66"/>
  <c r="L89" i="66"/>
  <c r="K89" i="66"/>
  <c r="J89" i="66"/>
  <c r="I89" i="66"/>
  <c r="H89" i="66"/>
  <c r="G89" i="66"/>
  <c r="F89" i="66"/>
  <c r="E89" i="66"/>
  <c r="D89" i="66"/>
  <c r="C89" i="66"/>
  <c r="B89" i="66"/>
  <c r="A89" i="66"/>
  <c r="W88" i="66"/>
  <c r="V88" i="66"/>
  <c r="U88" i="66"/>
  <c r="O88" i="66"/>
  <c r="M88" i="66"/>
  <c r="L88" i="66"/>
  <c r="K88" i="66"/>
  <c r="J88" i="66"/>
  <c r="I88" i="66"/>
  <c r="H88" i="66"/>
  <c r="G88" i="66"/>
  <c r="F88" i="66"/>
  <c r="E88" i="66"/>
  <c r="D88" i="66"/>
  <c r="C88" i="66"/>
  <c r="B88" i="66"/>
  <c r="A88" i="66"/>
  <c r="Z87" i="66"/>
  <c r="Y87" i="66"/>
  <c r="X87" i="66"/>
  <c r="W87" i="66"/>
  <c r="V87" i="66"/>
  <c r="U87" i="66"/>
  <c r="T87" i="66"/>
  <c r="S87" i="66"/>
  <c r="R87" i="66"/>
  <c r="Q87" i="66"/>
  <c r="P87" i="66"/>
  <c r="O87" i="66"/>
  <c r="N87" i="66"/>
  <c r="M87" i="66"/>
  <c r="L87" i="66"/>
  <c r="K87" i="66"/>
  <c r="J87" i="66"/>
  <c r="I87" i="66"/>
  <c r="H87" i="66"/>
  <c r="G87" i="66"/>
  <c r="F87" i="66"/>
  <c r="E87" i="66"/>
  <c r="D87" i="66"/>
  <c r="C87" i="66"/>
  <c r="B87" i="66"/>
  <c r="A87" i="66"/>
  <c r="Z86" i="66"/>
  <c r="W86" i="66"/>
  <c r="V86" i="66"/>
  <c r="U86" i="66"/>
  <c r="T86" i="66"/>
  <c r="Q86" i="66"/>
  <c r="O86" i="66"/>
  <c r="M86" i="66"/>
  <c r="L86" i="66"/>
  <c r="K86" i="66"/>
  <c r="J86" i="66"/>
  <c r="I86" i="66"/>
  <c r="F86" i="66"/>
  <c r="E86" i="66"/>
  <c r="D86" i="66"/>
  <c r="C86" i="66"/>
  <c r="B86" i="66"/>
  <c r="A86" i="66"/>
  <c r="Z85" i="66"/>
  <c r="W85" i="66"/>
  <c r="V85" i="66"/>
  <c r="U85" i="66"/>
  <c r="T85" i="66"/>
  <c r="Q85" i="66"/>
  <c r="O85" i="66"/>
  <c r="M85" i="66"/>
  <c r="L85" i="66"/>
  <c r="K85" i="66"/>
  <c r="J85" i="66"/>
  <c r="I85" i="66"/>
  <c r="G85" i="66"/>
  <c r="F85" i="66"/>
  <c r="E85" i="66"/>
  <c r="D85" i="66"/>
  <c r="C85" i="66"/>
  <c r="B85" i="66"/>
  <c r="A85" i="66"/>
  <c r="Z84" i="66"/>
  <c r="W84" i="66"/>
  <c r="V84" i="66"/>
  <c r="U84" i="66"/>
  <c r="T84" i="66"/>
  <c r="Q84" i="66"/>
  <c r="O84" i="66"/>
  <c r="M84" i="66"/>
  <c r="L84" i="66"/>
  <c r="K84" i="66"/>
  <c r="J84" i="66"/>
  <c r="I84" i="66"/>
  <c r="F84" i="66"/>
  <c r="E84" i="66"/>
  <c r="D84" i="66"/>
  <c r="C84" i="66"/>
  <c r="B84" i="66"/>
  <c r="A84" i="66"/>
  <c r="Z83" i="66"/>
  <c r="W83" i="66"/>
  <c r="V83" i="66"/>
  <c r="U83" i="66"/>
  <c r="T83" i="66"/>
  <c r="Q83" i="66"/>
  <c r="O83" i="66"/>
  <c r="M83" i="66"/>
  <c r="L83" i="66"/>
  <c r="K83" i="66"/>
  <c r="J83" i="66"/>
  <c r="I83" i="66"/>
  <c r="G83" i="66"/>
  <c r="F83" i="66"/>
  <c r="E83" i="66"/>
  <c r="D83" i="66"/>
  <c r="C83" i="66"/>
  <c r="B83" i="66"/>
  <c r="A83" i="66"/>
  <c r="Z82" i="66"/>
  <c r="W82" i="66"/>
  <c r="V82" i="66"/>
  <c r="U82" i="66"/>
  <c r="T82" i="66"/>
  <c r="Q82" i="66"/>
  <c r="O82" i="66"/>
  <c r="M82" i="66"/>
  <c r="L82" i="66"/>
  <c r="K82" i="66"/>
  <c r="J82" i="66"/>
  <c r="I82" i="66"/>
  <c r="F82" i="66"/>
  <c r="E82" i="66"/>
  <c r="D82" i="66"/>
  <c r="C82" i="66"/>
  <c r="B82" i="66"/>
  <c r="A82" i="66"/>
  <c r="Z81" i="66"/>
  <c r="W81" i="66"/>
  <c r="V81" i="66"/>
  <c r="U81" i="66"/>
  <c r="T81" i="66"/>
  <c r="Q81" i="66"/>
  <c r="O81" i="66"/>
  <c r="M81" i="66"/>
  <c r="L81" i="66"/>
  <c r="K81" i="66"/>
  <c r="J81" i="66"/>
  <c r="I81" i="66"/>
  <c r="G81" i="66"/>
  <c r="F81" i="66"/>
  <c r="E81" i="66"/>
  <c r="D81" i="66"/>
  <c r="C81" i="66"/>
  <c r="B81" i="66"/>
  <c r="A81" i="66"/>
  <c r="Z80" i="66"/>
  <c r="Y80" i="66"/>
  <c r="X80" i="66"/>
  <c r="W80" i="66"/>
  <c r="V80" i="66"/>
  <c r="U80" i="66"/>
  <c r="T80" i="66"/>
  <c r="S80" i="66"/>
  <c r="R80" i="66"/>
  <c r="Q80" i="66"/>
  <c r="P80" i="66"/>
  <c r="O80" i="66"/>
  <c r="N80" i="66"/>
  <c r="M80" i="66"/>
  <c r="L80" i="66"/>
  <c r="K80" i="66"/>
  <c r="J80" i="66"/>
  <c r="I80" i="66"/>
  <c r="H80" i="66"/>
  <c r="G80" i="66"/>
  <c r="F80" i="66"/>
  <c r="E80" i="66"/>
  <c r="D80" i="66"/>
  <c r="C80" i="66"/>
  <c r="B80" i="66"/>
  <c r="A80" i="66"/>
  <c r="Z79" i="66"/>
  <c r="Y79" i="66"/>
  <c r="X79" i="66"/>
  <c r="W79" i="66"/>
  <c r="V79" i="66"/>
  <c r="U79" i="66"/>
  <c r="T79" i="66"/>
  <c r="S79" i="66"/>
  <c r="R79" i="66"/>
  <c r="Q79" i="66"/>
  <c r="P79" i="66"/>
  <c r="O79" i="66"/>
  <c r="N79" i="66"/>
  <c r="M79" i="66"/>
  <c r="L79" i="66"/>
  <c r="K79" i="66"/>
  <c r="J79" i="66"/>
  <c r="I79" i="66"/>
  <c r="H79" i="66"/>
  <c r="G79" i="66"/>
  <c r="F79" i="66"/>
  <c r="E79" i="66"/>
  <c r="D79" i="66"/>
  <c r="C79" i="66"/>
  <c r="B79" i="66"/>
  <c r="A79" i="66"/>
  <c r="Z78" i="66"/>
  <c r="Y78" i="66"/>
  <c r="X78" i="66"/>
  <c r="W78" i="66"/>
  <c r="V78" i="66"/>
  <c r="U78" i="66"/>
  <c r="T78" i="66"/>
  <c r="S78" i="66"/>
  <c r="R78" i="66"/>
  <c r="Q78" i="66"/>
  <c r="P78" i="66"/>
  <c r="O78" i="66"/>
  <c r="N78" i="66"/>
  <c r="M78" i="66"/>
  <c r="L78" i="66"/>
  <c r="K78" i="66"/>
  <c r="J78" i="66"/>
  <c r="I78" i="66"/>
  <c r="H78" i="66"/>
  <c r="G78" i="66"/>
  <c r="F78" i="66"/>
  <c r="E78" i="66"/>
  <c r="D78" i="66"/>
  <c r="C78" i="66"/>
  <c r="B78" i="66"/>
  <c r="A78" i="66"/>
  <c r="W77" i="66"/>
  <c r="V77" i="66"/>
  <c r="U77" i="66"/>
  <c r="O77" i="66"/>
  <c r="M77" i="66"/>
  <c r="L77" i="66"/>
  <c r="K77" i="66"/>
  <c r="J77" i="66"/>
  <c r="I77" i="66"/>
  <c r="H77" i="66"/>
  <c r="G77" i="66"/>
  <c r="F77" i="66"/>
  <c r="E77" i="66"/>
  <c r="D77" i="66"/>
  <c r="C77" i="66"/>
  <c r="B77" i="66"/>
  <c r="A77" i="66"/>
  <c r="Z76" i="66"/>
  <c r="Y76" i="66"/>
  <c r="X76" i="66"/>
  <c r="W76" i="66"/>
  <c r="V76" i="66"/>
  <c r="U76" i="66"/>
  <c r="T76" i="66"/>
  <c r="S76" i="66"/>
  <c r="R76" i="66"/>
  <c r="Q76" i="66"/>
  <c r="P76" i="66"/>
  <c r="O76" i="66"/>
  <c r="N76" i="66"/>
  <c r="M76" i="66"/>
  <c r="L76" i="66"/>
  <c r="K76" i="66"/>
  <c r="J76" i="66"/>
  <c r="I76" i="66"/>
  <c r="H76" i="66"/>
  <c r="G76" i="66"/>
  <c r="F76" i="66"/>
  <c r="E76" i="66"/>
  <c r="D76" i="66"/>
  <c r="C76" i="66"/>
  <c r="B76" i="66"/>
  <c r="A76" i="66"/>
  <c r="Z75" i="66"/>
  <c r="W75" i="66"/>
  <c r="V75" i="66"/>
  <c r="U75" i="66"/>
  <c r="T75" i="66"/>
  <c r="Q75" i="66"/>
  <c r="O75" i="66"/>
  <c r="M75" i="66"/>
  <c r="L75" i="66"/>
  <c r="K75" i="66"/>
  <c r="J75" i="66"/>
  <c r="I75" i="66"/>
  <c r="F75" i="66"/>
  <c r="E75" i="66"/>
  <c r="D75" i="66"/>
  <c r="C75" i="66"/>
  <c r="B75" i="66"/>
  <c r="A75" i="66"/>
  <c r="Z74" i="66"/>
  <c r="W74" i="66"/>
  <c r="V74" i="66"/>
  <c r="U74" i="66"/>
  <c r="T74" i="66"/>
  <c r="Q74" i="66"/>
  <c r="O74" i="66"/>
  <c r="M74" i="66"/>
  <c r="L74" i="66"/>
  <c r="K74" i="66"/>
  <c r="J74" i="66"/>
  <c r="I74" i="66"/>
  <c r="G74" i="66"/>
  <c r="F74" i="66"/>
  <c r="E74" i="66"/>
  <c r="D74" i="66"/>
  <c r="C74" i="66"/>
  <c r="B74" i="66"/>
  <c r="A74" i="66"/>
  <c r="Z73" i="66"/>
  <c r="W73" i="66"/>
  <c r="V73" i="66"/>
  <c r="U73" i="66"/>
  <c r="T73" i="66"/>
  <c r="Q73" i="66"/>
  <c r="O73" i="66"/>
  <c r="M73" i="66"/>
  <c r="L73" i="66"/>
  <c r="K73" i="66"/>
  <c r="J73" i="66"/>
  <c r="I73" i="66"/>
  <c r="F73" i="66"/>
  <c r="E73" i="66"/>
  <c r="D73" i="66"/>
  <c r="C73" i="66"/>
  <c r="B73" i="66"/>
  <c r="A73" i="66"/>
  <c r="Z72" i="66"/>
  <c r="W72" i="66"/>
  <c r="V72" i="66"/>
  <c r="U72" i="66"/>
  <c r="T72" i="66"/>
  <c r="Q72" i="66"/>
  <c r="O72" i="66"/>
  <c r="M72" i="66"/>
  <c r="L72" i="66"/>
  <c r="K72" i="66"/>
  <c r="J72" i="66"/>
  <c r="I72" i="66"/>
  <c r="G72" i="66"/>
  <c r="F72" i="66"/>
  <c r="E72" i="66"/>
  <c r="D72" i="66"/>
  <c r="C72" i="66"/>
  <c r="B72" i="66"/>
  <c r="A72" i="66"/>
  <c r="Z71" i="66"/>
  <c r="W71" i="66"/>
  <c r="V71" i="66"/>
  <c r="U71" i="66"/>
  <c r="T71" i="66"/>
  <c r="Q71" i="66"/>
  <c r="O71" i="66"/>
  <c r="M71" i="66"/>
  <c r="L71" i="66"/>
  <c r="K71" i="66"/>
  <c r="J71" i="66"/>
  <c r="I71" i="66"/>
  <c r="F71" i="66"/>
  <c r="E71" i="66"/>
  <c r="D71" i="66"/>
  <c r="C71" i="66"/>
  <c r="B71" i="66"/>
  <c r="A71" i="66"/>
  <c r="Z70" i="66"/>
  <c r="W70" i="66"/>
  <c r="V70" i="66"/>
  <c r="U70" i="66"/>
  <c r="T70" i="66"/>
  <c r="Q70" i="66"/>
  <c r="O70" i="66"/>
  <c r="M70" i="66"/>
  <c r="L70" i="66"/>
  <c r="K70" i="66"/>
  <c r="J70" i="66"/>
  <c r="I70" i="66"/>
  <c r="G70" i="66"/>
  <c r="F70" i="66"/>
  <c r="E70" i="66"/>
  <c r="D70" i="66"/>
  <c r="C70" i="66"/>
  <c r="B70" i="66"/>
  <c r="A70" i="66"/>
  <c r="Z69" i="66"/>
  <c r="Y69" i="66"/>
  <c r="X69" i="66"/>
  <c r="W69" i="66"/>
  <c r="V69" i="66"/>
  <c r="U69" i="66"/>
  <c r="T69" i="66"/>
  <c r="S69" i="66"/>
  <c r="R69" i="66"/>
  <c r="Q69" i="66"/>
  <c r="P69" i="66"/>
  <c r="O69" i="66"/>
  <c r="N69" i="66"/>
  <c r="M69" i="66"/>
  <c r="L69" i="66"/>
  <c r="K69" i="66"/>
  <c r="J69" i="66"/>
  <c r="I69" i="66"/>
  <c r="H69" i="66"/>
  <c r="G69" i="66"/>
  <c r="F69" i="66"/>
  <c r="E69" i="66"/>
  <c r="D69" i="66"/>
  <c r="C69" i="66"/>
  <c r="B69" i="66"/>
  <c r="A69" i="66"/>
  <c r="Z68" i="66"/>
  <c r="Y68" i="66"/>
  <c r="X68" i="66"/>
  <c r="W68" i="66"/>
  <c r="V68" i="66"/>
  <c r="U68" i="66"/>
  <c r="T68" i="66"/>
  <c r="S68" i="66"/>
  <c r="R68" i="66"/>
  <c r="Q68" i="66"/>
  <c r="P68" i="66"/>
  <c r="O68" i="66"/>
  <c r="N68" i="66"/>
  <c r="M68" i="66"/>
  <c r="L68" i="66"/>
  <c r="K68" i="66"/>
  <c r="J68" i="66"/>
  <c r="I68" i="66"/>
  <c r="H68" i="66"/>
  <c r="G68" i="66"/>
  <c r="F68" i="66"/>
  <c r="E68" i="66"/>
  <c r="D68" i="66"/>
  <c r="C68" i="66"/>
  <c r="B68" i="66"/>
  <c r="A68" i="66"/>
  <c r="Z67" i="66"/>
  <c r="Y67" i="66"/>
  <c r="X67" i="66"/>
  <c r="W67" i="66"/>
  <c r="V67" i="66"/>
  <c r="U67" i="66"/>
  <c r="T67" i="66"/>
  <c r="S67" i="66"/>
  <c r="R67" i="66"/>
  <c r="Q67" i="66"/>
  <c r="P67" i="66"/>
  <c r="O67" i="66"/>
  <c r="N67" i="66"/>
  <c r="M67" i="66"/>
  <c r="L67" i="66"/>
  <c r="K67" i="66"/>
  <c r="J67" i="66"/>
  <c r="I67" i="66"/>
  <c r="H67" i="66"/>
  <c r="G67" i="66"/>
  <c r="F67" i="66"/>
  <c r="E67" i="66"/>
  <c r="D67" i="66"/>
  <c r="C67" i="66"/>
  <c r="B67" i="66"/>
  <c r="A67" i="66"/>
  <c r="W66" i="66"/>
  <c r="V66" i="66"/>
  <c r="U66" i="66"/>
  <c r="O66" i="66"/>
  <c r="M66" i="66"/>
  <c r="L66" i="66"/>
  <c r="K66" i="66"/>
  <c r="J66" i="66"/>
  <c r="I66" i="66"/>
  <c r="H66" i="66"/>
  <c r="G66" i="66"/>
  <c r="F66" i="66"/>
  <c r="E66" i="66"/>
  <c r="D66" i="66"/>
  <c r="C66" i="66"/>
  <c r="B66" i="66"/>
  <c r="A66" i="66"/>
  <c r="Z65" i="66"/>
  <c r="Y65" i="66"/>
  <c r="X65" i="66"/>
  <c r="W65" i="66"/>
  <c r="V65" i="66"/>
  <c r="U65" i="66"/>
  <c r="T65" i="66"/>
  <c r="S65" i="66"/>
  <c r="R65" i="66"/>
  <c r="Q65" i="66"/>
  <c r="P65" i="66"/>
  <c r="O65" i="66"/>
  <c r="N65" i="66"/>
  <c r="M65" i="66"/>
  <c r="L65" i="66"/>
  <c r="K65" i="66"/>
  <c r="J65" i="66"/>
  <c r="I65" i="66"/>
  <c r="H65" i="66"/>
  <c r="G65" i="66"/>
  <c r="F65" i="66"/>
  <c r="E65" i="66"/>
  <c r="D65" i="66"/>
  <c r="C65" i="66"/>
  <c r="B65" i="66"/>
  <c r="A65" i="66"/>
  <c r="Z64" i="66"/>
  <c r="W64" i="66"/>
  <c r="V64" i="66"/>
  <c r="U64" i="66"/>
  <c r="T64" i="66"/>
  <c r="Q64" i="66"/>
  <c r="O64" i="66"/>
  <c r="M64" i="66"/>
  <c r="L64" i="66"/>
  <c r="K64" i="66"/>
  <c r="J64" i="66"/>
  <c r="I64" i="66"/>
  <c r="F64" i="66"/>
  <c r="E64" i="66"/>
  <c r="D64" i="66"/>
  <c r="C64" i="66"/>
  <c r="B64" i="66"/>
  <c r="A64" i="66"/>
  <c r="Z63" i="66"/>
  <c r="W63" i="66"/>
  <c r="V63" i="66"/>
  <c r="U63" i="66"/>
  <c r="T63" i="66"/>
  <c r="Q63" i="66"/>
  <c r="O63" i="66"/>
  <c r="M63" i="66"/>
  <c r="L63" i="66"/>
  <c r="K63" i="66"/>
  <c r="J63" i="66"/>
  <c r="I63" i="66"/>
  <c r="G63" i="66"/>
  <c r="F63" i="66"/>
  <c r="E63" i="66"/>
  <c r="D63" i="66"/>
  <c r="C63" i="66"/>
  <c r="B63" i="66"/>
  <c r="A63" i="66"/>
  <c r="Z62" i="66"/>
  <c r="W62" i="66"/>
  <c r="V62" i="66"/>
  <c r="U62" i="66"/>
  <c r="T62" i="66"/>
  <c r="Q62" i="66"/>
  <c r="O62" i="66"/>
  <c r="M62" i="66"/>
  <c r="L62" i="66"/>
  <c r="K62" i="66"/>
  <c r="J62" i="66"/>
  <c r="I62" i="66"/>
  <c r="F62" i="66"/>
  <c r="E62" i="66"/>
  <c r="D62" i="66"/>
  <c r="C62" i="66"/>
  <c r="B62" i="66"/>
  <c r="A62" i="66"/>
  <c r="Z61" i="66"/>
  <c r="W61" i="66"/>
  <c r="V61" i="66"/>
  <c r="U61" i="66"/>
  <c r="T61" i="66"/>
  <c r="Q61" i="66"/>
  <c r="O61" i="66"/>
  <c r="M61" i="66"/>
  <c r="L61" i="66"/>
  <c r="K61" i="66"/>
  <c r="J61" i="66"/>
  <c r="I61" i="66"/>
  <c r="G61" i="66"/>
  <c r="F61" i="66"/>
  <c r="E61" i="66"/>
  <c r="D61" i="66"/>
  <c r="C61" i="66"/>
  <c r="B61" i="66"/>
  <c r="A61" i="66"/>
  <c r="Z60" i="66"/>
  <c r="W60" i="66"/>
  <c r="V60" i="66"/>
  <c r="U60" i="66"/>
  <c r="T60" i="66"/>
  <c r="Q60" i="66"/>
  <c r="O60" i="66"/>
  <c r="M60" i="66"/>
  <c r="L60" i="66"/>
  <c r="K60" i="66"/>
  <c r="J60" i="66"/>
  <c r="I60" i="66"/>
  <c r="F60" i="66"/>
  <c r="E60" i="66"/>
  <c r="D60" i="66"/>
  <c r="C60" i="66"/>
  <c r="B60" i="66"/>
  <c r="A60" i="66"/>
  <c r="Z59" i="66"/>
  <c r="W59" i="66"/>
  <c r="V59" i="66"/>
  <c r="U59" i="66"/>
  <c r="T59" i="66"/>
  <c r="Q59" i="66"/>
  <c r="O59" i="66"/>
  <c r="M59" i="66"/>
  <c r="L59" i="66"/>
  <c r="K59" i="66"/>
  <c r="J59" i="66"/>
  <c r="I59" i="66"/>
  <c r="G59" i="66"/>
  <c r="F59" i="66"/>
  <c r="E59" i="66"/>
  <c r="D59" i="66"/>
  <c r="C59" i="66"/>
  <c r="B59" i="66"/>
  <c r="A59" i="66"/>
  <c r="Z58" i="66"/>
  <c r="Y58" i="66"/>
  <c r="X58" i="66"/>
  <c r="W58" i="66"/>
  <c r="V58" i="66"/>
  <c r="U58" i="66"/>
  <c r="T58" i="66"/>
  <c r="S58" i="66"/>
  <c r="R58" i="66"/>
  <c r="Q58" i="66"/>
  <c r="P58" i="66"/>
  <c r="O58" i="66"/>
  <c r="N58" i="66"/>
  <c r="M58" i="66"/>
  <c r="L58" i="66"/>
  <c r="K58" i="66"/>
  <c r="J58" i="66"/>
  <c r="I58" i="66"/>
  <c r="H58" i="66"/>
  <c r="G58" i="66"/>
  <c r="F58" i="66"/>
  <c r="E58" i="66"/>
  <c r="D58" i="66"/>
  <c r="C58" i="66"/>
  <c r="B58" i="66"/>
  <c r="A58" i="66"/>
  <c r="Z57" i="66"/>
  <c r="Y57" i="66"/>
  <c r="X57" i="66"/>
  <c r="W57" i="66"/>
  <c r="V57" i="66"/>
  <c r="U57" i="66"/>
  <c r="T57" i="66"/>
  <c r="S57" i="66"/>
  <c r="R57" i="66"/>
  <c r="Q57" i="66"/>
  <c r="P57" i="66"/>
  <c r="O57" i="66"/>
  <c r="N57" i="66"/>
  <c r="M57" i="66"/>
  <c r="L57" i="66"/>
  <c r="K57" i="66"/>
  <c r="J57" i="66"/>
  <c r="I57" i="66"/>
  <c r="H57" i="66"/>
  <c r="G57" i="66"/>
  <c r="F57" i="66"/>
  <c r="E57" i="66"/>
  <c r="D57" i="66"/>
  <c r="C57" i="66"/>
  <c r="B57" i="66"/>
  <c r="A57" i="66"/>
  <c r="Z56" i="66"/>
  <c r="Y56" i="66"/>
  <c r="X56" i="66"/>
  <c r="W56" i="66"/>
  <c r="V56" i="66"/>
  <c r="U56" i="66"/>
  <c r="T56" i="66"/>
  <c r="S56" i="66"/>
  <c r="R56" i="66"/>
  <c r="Q56" i="66"/>
  <c r="P56" i="66"/>
  <c r="O56" i="66"/>
  <c r="N56" i="66"/>
  <c r="M56" i="66"/>
  <c r="L56" i="66"/>
  <c r="K56" i="66"/>
  <c r="J56" i="66"/>
  <c r="I56" i="66"/>
  <c r="H56" i="66"/>
  <c r="G56" i="66"/>
  <c r="F56" i="66"/>
  <c r="E56" i="66"/>
  <c r="D56" i="66"/>
  <c r="C56" i="66"/>
  <c r="B56" i="66"/>
  <c r="A56" i="66"/>
  <c r="W55" i="66"/>
  <c r="V55" i="66"/>
  <c r="U55" i="66"/>
  <c r="M55" i="66"/>
  <c r="L55" i="66"/>
  <c r="K55" i="66"/>
  <c r="J55" i="66"/>
  <c r="I55" i="66"/>
  <c r="H55" i="66"/>
  <c r="G55" i="66"/>
  <c r="F55" i="66"/>
  <c r="E55" i="66"/>
  <c r="D55" i="66"/>
  <c r="C55" i="66"/>
  <c r="B55" i="66"/>
  <c r="A55" i="66"/>
  <c r="Z54" i="66"/>
  <c r="Y54" i="66"/>
  <c r="X54" i="66"/>
  <c r="W54" i="66"/>
  <c r="V54" i="66"/>
  <c r="U54" i="66"/>
  <c r="T54" i="66"/>
  <c r="S54" i="66"/>
  <c r="R54" i="66"/>
  <c r="Q54" i="66"/>
  <c r="P54" i="66"/>
  <c r="O54" i="66"/>
  <c r="N54" i="66"/>
  <c r="M54" i="66"/>
  <c r="L54" i="66"/>
  <c r="K54" i="66"/>
  <c r="J54" i="66"/>
  <c r="I54" i="66"/>
  <c r="H54" i="66"/>
  <c r="G54" i="66"/>
  <c r="F54" i="66"/>
  <c r="E54" i="66"/>
  <c r="D54" i="66"/>
  <c r="C54" i="66"/>
  <c r="B54" i="66"/>
  <c r="A54" i="66"/>
  <c r="Z53" i="66"/>
  <c r="W53" i="66"/>
  <c r="V53" i="66"/>
  <c r="U53" i="66"/>
  <c r="T53" i="66"/>
  <c r="Q53" i="66"/>
  <c r="O53" i="66"/>
  <c r="M53" i="66"/>
  <c r="L53" i="66"/>
  <c r="K53" i="66"/>
  <c r="J53" i="66"/>
  <c r="I53" i="66"/>
  <c r="F53" i="66"/>
  <c r="E53" i="66"/>
  <c r="D53" i="66"/>
  <c r="C53" i="66"/>
  <c r="B53" i="66"/>
  <c r="A53" i="66"/>
  <c r="Z52" i="66"/>
  <c r="W52" i="66"/>
  <c r="V52" i="66"/>
  <c r="U52" i="66"/>
  <c r="T52" i="66"/>
  <c r="Q52" i="66"/>
  <c r="O52" i="66"/>
  <c r="M52" i="66"/>
  <c r="L52" i="66"/>
  <c r="K52" i="66"/>
  <c r="J52" i="66"/>
  <c r="I52" i="66"/>
  <c r="G52" i="66"/>
  <c r="F52" i="66"/>
  <c r="E52" i="66"/>
  <c r="D52" i="66"/>
  <c r="C52" i="66"/>
  <c r="B52" i="66"/>
  <c r="A52" i="66"/>
  <c r="Z51" i="66"/>
  <c r="Y51" i="66"/>
  <c r="X51" i="66"/>
  <c r="W51" i="66"/>
  <c r="V51" i="66"/>
  <c r="U51" i="66"/>
  <c r="T51" i="66"/>
  <c r="S51" i="66"/>
  <c r="R51" i="66"/>
  <c r="Q51" i="66"/>
  <c r="P51" i="66"/>
  <c r="O51" i="66"/>
  <c r="N51" i="66"/>
  <c r="M51" i="66"/>
  <c r="L51" i="66"/>
  <c r="K51" i="66"/>
  <c r="J51" i="66"/>
  <c r="I51" i="66"/>
  <c r="H51" i="66"/>
  <c r="G51" i="66"/>
  <c r="F51" i="66"/>
  <c r="E51" i="66"/>
  <c r="D51" i="66"/>
  <c r="C51" i="66"/>
  <c r="B51" i="66"/>
  <c r="A51" i="66"/>
  <c r="Z50" i="66"/>
  <c r="Y50" i="66"/>
  <c r="X50" i="66"/>
  <c r="W50" i="66"/>
  <c r="V50" i="66"/>
  <c r="U50" i="66"/>
  <c r="T50" i="66"/>
  <c r="S50" i="66"/>
  <c r="R50" i="66"/>
  <c r="Q50" i="66"/>
  <c r="P50" i="66"/>
  <c r="O50" i="66"/>
  <c r="N50" i="66"/>
  <c r="M50" i="66"/>
  <c r="L50" i="66"/>
  <c r="K50" i="66"/>
  <c r="J50" i="66"/>
  <c r="I50" i="66"/>
  <c r="H50" i="66"/>
  <c r="G50" i="66"/>
  <c r="F50" i="66"/>
  <c r="E50" i="66"/>
  <c r="D50" i="66"/>
  <c r="C50" i="66"/>
  <c r="B50" i="66"/>
  <c r="A50" i="66"/>
  <c r="Z49" i="66"/>
  <c r="Y49" i="66"/>
  <c r="X49" i="66"/>
  <c r="W49" i="66"/>
  <c r="V49" i="66"/>
  <c r="U49" i="66"/>
  <c r="T49" i="66"/>
  <c r="S49" i="66"/>
  <c r="R49" i="66"/>
  <c r="Q49" i="66"/>
  <c r="P49" i="66"/>
  <c r="O49" i="66"/>
  <c r="N49" i="66"/>
  <c r="M49" i="66"/>
  <c r="L49" i="66"/>
  <c r="K49" i="66"/>
  <c r="J49" i="66"/>
  <c r="I49" i="66"/>
  <c r="H49" i="66"/>
  <c r="G49" i="66"/>
  <c r="F49" i="66"/>
  <c r="E49" i="66"/>
  <c r="D49" i="66"/>
  <c r="C49" i="66"/>
  <c r="B49" i="66"/>
  <c r="A49" i="66"/>
  <c r="W48" i="66"/>
  <c r="V48" i="66"/>
  <c r="U48" i="66"/>
  <c r="O48" i="66"/>
  <c r="M48" i="66"/>
  <c r="L48" i="66"/>
  <c r="K48" i="66"/>
  <c r="J48" i="66"/>
  <c r="I48" i="66"/>
  <c r="H48" i="66"/>
  <c r="G48" i="66"/>
  <c r="F48" i="66"/>
  <c r="E48" i="66"/>
  <c r="D48" i="66"/>
  <c r="C48" i="66"/>
  <c r="B48" i="66"/>
  <c r="A48" i="66"/>
  <c r="Z47" i="66"/>
  <c r="Y47" i="66"/>
  <c r="X47" i="66"/>
  <c r="W47" i="66"/>
  <c r="V47" i="66"/>
  <c r="U47" i="66"/>
  <c r="T47" i="66"/>
  <c r="S47" i="66"/>
  <c r="R47" i="66"/>
  <c r="Q47" i="66"/>
  <c r="P47" i="66"/>
  <c r="O47" i="66"/>
  <c r="N47" i="66"/>
  <c r="M47" i="66"/>
  <c r="L47" i="66"/>
  <c r="K47" i="66"/>
  <c r="J47" i="66"/>
  <c r="I47" i="66"/>
  <c r="H47" i="66"/>
  <c r="G47" i="66"/>
  <c r="F47" i="66"/>
  <c r="E47" i="66"/>
  <c r="D47" i="66"/>
  <c r="C47" i="66"/>
  <c r="B47" i="66"/>
  <c r="A47" i="66"/>
  <c r="Z46" i="66"/>
  <c r="W46" i="66"/>
  <c r="V46" i="66"/>
  <c r="U46" i="66"/>
  <c r="T46" i="66"/>
  <c r="Q46" i="66"/>
  <c r="O46" i="66"/>
  <c r="M46" i="66"/>
  <c r="L46" i="66"/>
  <c r="K46" i="66"/>
  <c r="J46" i="66"/>
  <c r="I46" i="66"/>
  <c r="F46" i="66"/>
  <c r="E46" i="66"/>
  <c r="D46" i="66"/>
  <c r="C46" i="66"/>
  <c r="B46" i="66"/>
  <c r="A46" i="66"/>
  <c r="Z45" i="66"/>
  <c r="W45" i="66"/>
  <c r="V45" i="66"/>
  <c r="U45" i="66"/>
  <c r="T45" i="66"/>
  <c r="Q45" i="66"/>
  <c r="O45" i="66"/>
  <c r="M45" i="66"/>
  <c r="L45" i="66"/>
  <c r="K45" i="66"/>
  <c r="J45" i="66"/>
  <c r="I45" i="66"/>
  <c r="G45" i="66"/>
  <c r="F45" i="66"/>
  <c r="E45" i="66"/>
  <c r="D45" i="66"/>
  <c r="C45" i="66"/>
  <c r="B45" i="66"/>
  <c r="A45" i="66"/>
  <c r="Z44" i="66"/>
  <c r="W44" i="66"/>
  <c r="V44" i="66"/>
  <c r="U44" i="66"/>
  <c r="T44" i="66"/>
  <c r="Q44" i="66"/>
  <c r="O44" i="66"/>
  <c r="M44" i="66"/>
  <c r="L44" i="66"/>
  <c r="K44" i="66"/>
  <c r="J44" i="66"/>
  <c r="I44" i="66"/>
  <c r="F44" i="66"/>
  <c r="E44" i="66"/>
  <c r="D44" i="66"/>
  <c r="C44" i="66"/>
  <c r="B44" i="66"/>
  <c r="A44" i="66"/>
  <c r="Z43" i="66"/>
  <c r="W43" i="66"/>
  <c r="V43" i="66"/>
  <c r="U43" i="66"/>
  <c r="T43" i="66"/>
  <c r="Q43" i="66"/>
  <c r="O43" i="66"/>
  <c r="M43" i="66"/>
  <c r="L43" i="66"/>
  <c r="K43" i="66"/>
  <c r="J43" i="66"/>
  <c r="I43" i="66"/>
  <c r="G43" i="66"/>
  <c r="F43" i="66"/>
  <c r="E43" i="66"/>
  <c r="D43" i="66"/>
  <c r="C43" i="66"/>
  <c r="B43" i="66"/>
  <c r="A43" i="66"/>
  <c r="Z42" i="66"/>
  <c r="W42" i="66"/>
  <c r="V42" i="66"/>
  <c r="U42" i="66"/>
  <c r="T42" i="66"/>
  <c r="Q42" i="66"/>
  <c r="O42" i="66"/>
  <c r="M42" i="66"/>
  <c r="L42" i="66"/>
  <c r="K42" i="66"/>
  <c r="J42" i="66"/>
  <c r="I42" i="66"/>
  <c r="F42" i="66"/>
  <c r="E42" i="66"/>
  <c r="D42" i="66"/>
  <c r="C42" i="66"/>
  <c r="B42" i="66"/>
  <c r="A42" i="66"/>
  <c r="Z41" i="66"/>
  <c r="W41" i="66"/>
  <c r="V41" i="66"/>
  <c r="U41" i="66"/>
  <c r="T41" i="66"/>
  <c r="Q41" i="66"/>
  <c r="O41" i="66"/>
  <c r="M41" i="66"/>
  <c r="L41" i="66"/>
  <c r="K41" i="66"/>
  <c r="J41" i="66"/>
  <c r="I41" i="66"/>
  <c r="G41" i="66"/>
  <c r="F41" i="66"/>
  <c r="E41" i="66"/>
  <c r="D41" i="66"/>
  <c r="C41" i="66"/>
  <c r="B41" i="66"/>
  <c r="A41" i="66"/>
  <c r="Z40" i="66"/>
  <c r="Y40" i="66"/>
  <c r="X40" i="66"/>
  <c r="W40" i="66"/>
  <c r="V40" i="66"/>
  <c r="U40" i="66"/>
  <c r="T40" i="66"/>
  <c r="S40" i="66"/>
  <c r="R40" i="66"/>
  <c r="Q40" i="66"/>
  <c r="P40" i="66"/>
  <c r="O40" i="66"/>
  <c r="N40" i="66"/>
  <c r="M40" i="66"/>
  <c r="L40" i="66"/>
  <c r="K40" i="66"/>
  <c r="J40" i="66"/>
  <c r="I40" i="66"/>
  <c r="H40" i="66"/>
  <c r="G40" i="66"/>
  <c r="F40" i="66"/>
  <c r="E40" i="66"/>
  <c r="D40" i="66"/>
  <c r="C40" i="66"/>
  <c r="B40" i="66"/>
  <c r="A40" i="66"/>
  <c r="Z39" i="66"/>
  <c r="Y39" i="66"/>
  <c r="X39" i="66"/>
  <c r="W39" i="66"/>
  <c r="V39" i="66"/>
  <c r="U39" i="66"/>
  <c r="T39" i="66"/>
  <c r="S39" i="66"/>
  <c r="R39" i="66"/>
  <c r="Q39" i="66"/>
  <c r="P39" i="66"/>
  <c r="O39" i="66"/>
  <c r="N39" i="66"/>
  <c r="M39" i="66"/>
  <c r="L39" i="66"/>
  <c r="K39" i="66"/>
  <c r="J39" i="66"/>
  <c r="I39" i="66"/>
  <c r="H39" i="66"/>
  <c r="G39" i="66"/>
  <c r="F39" i="66"/>
  <c r="E39" i="66"/>
  <c r="D39" i="66"/>
  <c r="C39" i="66"/>
  <c r="B39" i="66"/>
  <c r="A39" i="66"/>
  <c r="W38" i="66"/>
  <c r="V38" i="66"/>
  <c r="U38" i="66"/>
  <c r="O38" i="66"/>
  <c r="M38" i="66"/>
  <c r="L38" i="66"/>
  <c r="K38" i="66"/>
  <c r="J38" i="66"/>
  <c r="I38" i="66"/>
  <c r="H38" i="66"/>
  <c r="G38" i="66"/>
  <c r="F38" i="66"/>
  <c r="E38" i="66"/>
  <c r="D38" i="66"/>
  <c r="C38" i="66"/>
  <c r="B38" i="66"/>
  <c r="A38" i="66"/>
  <c r="Z37" i="66"/>
  <c r="W37" i="66"/>
  <c r="V37" i="66"/>
  <c r="U37" i="66"/>
  <c r="T37" i="66"/>
  <c r="Q37" i="66"/>
  <c r="O37" i="66"/>
  <c r="M37" i="66"/>
  <c r="L37" i="66"/>
  <c r="K37" i="66"/>
  <c r="J37" i="66"/>
  <c r="I37" i="66"/>
  <c r="F37" i="66"/>
  <c r="E37" i="66"/>
  <c r="D37" i="66"/>
  <c r="C37" i="66"/>
  <c r="B37" i="66"/>
  <c r="A37" i="66"/>
  <c r="Z36" i="66"/>
  <c r="W36" i="66"/>
  <c r="V36" i="66"/>
  <c r="U36" i="66"/>
  <c r="T36" i="66"/>
  <c r="Q36" i="66"/>
  <c r="O36" i="66"/>
  <c r="M36" i="66"/>
  <c r="L36" i="66"/>
  <c r="K36" i="66"/>
  <c r="J36" i="66"/>
  <c r="I36" i="66"/>
  <c r="G36" i="66"/>
  <c r="F36" i="66"/>
  <c r="E36" i="66"/>
  <c r="D36" i="66"/>
  <c r="C36" i="66"/>
  <c r="B36" i="66"/>
  <c r="A36" i="66"/>
  <c r="Z35" i="66"/>
  <c r="W35" i="66"/>
  <c r="V35" i="66"/>
  <c r="U35" i="66"/>
  <c r="T35" i="66"/>
  <c r="Q35" i="66"/>
  <c r="O35" i="66"/>
  <c r="M35" i="66"/>
  <c r="L35" i="66"/>
  <c r="K35" i="66"/>
  <c r="J35" i="66"/>
  <c r="I35" i="66"/>
  <c r="F35" i="66"/>
  <c r="E35" i="66"/>
  <c r="D35" i="66"/>
  <c r="C35" i="66"/>
  <c r="B35" i="66"/>
  <c r="A35" i="66"/>
  <c r="Z34" i="66"/>
  <c r="W34" i="66"/>
  <c r="V34" i="66"/>
  <c r="U34" i="66"/>
  <c r="T34" i="66"/>
  <c r="Q34" i="66"/>
  <c r="O34" i="66"/>
  <c r="M34" i="66"/>
  <c r="L34" i="66"/>
  <c r="K34" i="66"/>
  <c r="J34" i="66"/>
  <c r="I34" i="66"/>
  <c r="G34" i="66"/>
  <c r="F34" i="66"/>
  <c r="E34" i="66"/>
  <c r="D34" i="66"/>
  <c r="C34" i="66"/>
  <c r="B34" i="66"/>
  <c r="A34" i="66"/>
  <c r="Z33" i="66"/>
  <c r="W33" i="66"/>
  <c r="V33" i="66"/>
  <c r="U33" i="66"/>
  <c r="T33" i="66"/>
  <c r="Q33" i="66"/>
  <c r="O33" i="66"/>
  <c r="M33" i="66"/>
  <c r="L33" i="66"/>
  <c r="K33" i="66"/>
  <c r="J33" i="66"/>
  <c r="I33" i="66"/>
  <c r="F33" i="66"/>
  <c r="E33" i="66"/>
  <c r="D33" i="66"/>
  <c r="C33" i="66"/>
  <c r="B33" i="66"/>
  <c r="A33" i="66"/>
  <c r="Z32" i="66"/>
  <c r="W32" i="66"/>
  <c r="V32" i="66"/>
  <c r="U32" i="66"/>
  <c r="T32" i="66"/>
  <c r="Q32" i="66"/>
  <c r="O32" i="66"/>
  <c r="M32" i="66"/>
  <c r="L32" i="66"/>
  <c r="K32" i="66"/>
  <c r="J32" i="66"/>
  <c r="I32" i="66"/>
  <c r="G32" i="66"/>
  <c r="F32" i="66"/>
  <c r="E32" i="66"/>
  <c r="D32" i="66"/>
  <c r="C32" i="66"/>
  <c r="B32" i="66"/>
  <c r="A32" i="66"/>
  <c r="Z31" i="66"/>
  <c r="Y31" i="66"/>
  <c r="X31" i="66"/>
  <c r="W31" i="66"/>
  <c r="V31" i="66"/>
  <c r="U31" i="66"/>
  <c r="T31" i="66"/>
  <c r="S31" i="66"/>
  <c r="R31" i="66"/>
  <c r="Q31" i="66"/>
  <c r="P31" i="66"/>
  <c r="O31" i="66"/>
  <c r="N31" i="66"/>
  <c r="M31" i="66"/>
  <c r="L31" i="66"/>
  <c r="K31" i="66"/>
  <c r="J31" i="66"/>
  <c r="I31" i="66"/>
  <c r="H31" i="66"/>
  <c r="G31" i="66"/>
  <c r="F31" i="66"/>
  <c r="E31" i="66"/>
  <c r="D31" i="66"/>
  <c r="C31" i="66"/>
  <c r="B31" i="66"/>
  <c r="A31" i="66"/>
  <c r="Z30" i="66"/>
  <c r="Y30" i="66"/>
  <c r="X30" i="66"/>
  <c r="W30" i="66"/>
  <c r="V30" i="66"/>
  <c r="U30" i="66"/>
  <c r="T30" i="66"/>
  <c r="S30" i="66"/>
  <c r="R30" i="66"/>
  <c r="Q30" i="66"/>
  <c r="P30" i="66"/>
  <c r="O30" i="66"/>
  <c r="N30" i="66"/>
  <c r="M30" i="66"/>
  <c r="L30" i="66"/>
  <c r="K30" i="66"/>
  <c r="J30" i="66"/>
  <c r="I30" i="66"/>
  <c r="H30" i="66"/>
  <c r="G30" i="66"/>
  <c r="F30" i="66"/>
  <c r="E30" i="66"/>
  <c r="D30" i="66"/>
  <c r="C30" i="66"/>
  <c r="B30" i="66"/>
  <c r="A30" i="66"/>
  <c r="Z29" i="66"/>
  <c r="Y29" i="66"/>
  <c r="X29" i="66"/>
  <c r="T29" i="66"/>
  <c r="S29" i="66"/>
  <c r="R29" i="66"/>
  <c r="Q29" i="66"/>
  <c r="P29" i="66"/>
  <c r="O29" i="66"/>
  <c r="N29" i="66"/>
  <c r="M29" i="66"/>
  <c r="L29" i="66"/>
  <c r="K29" i="66"/>
  <c r="J29" i="66"/>
  <c r="I29" i="66"/>
  <c r="H29" i="66"/>
  <c r="G29" i="66"/>
  <c r="F29" i="66"/>
  <c r="E29" i="66"/>
  <c r="D29" i="66"/>
  <c r="C29" i="66"/>
  <c r="B29" i="66"/>
  <c r="A29" i="66"/>
  <c r="Z28" i="66"/>
  <c r="W28" i="66"/>
  <c r="T28" i="66"/>
  <c r="Q28" i="66"/>
  <c r="O28" i="66"/>
  <c r="M28" i="66"/>
  <c r="L28" i="66"/>
  <c r="K28" i="66"/>
  <c r="J28" i="66"/>
  <c r="I28" i="66"/>
  <c r="F28" i="66"/>
  <c r="E28" i="66"/>
  <c r="D28" i="66"/>
  <c r="C28" i="66"/>
  <c r="B28" i="66"/>
  <c r="A28" i="66"/>
  <c r="Z27" i="66"/>
  <c r="W27" i="66"/>
  <c r="T27" i="66"/>
  <c r="Q27" i="66"/>
  <c r="O27" i="66"/>
  <c r="M27" i="66"/>
  <c r="L27" i="66"/>
  <c r="K27" i="66"/>
  <c r="J27" i="66"/>
  <c r="I27" i="66"/>
  <c r="G27" i="66"/>
  <c r="F27" i="66"/>
  <c r="E27" i="66"/>
  <c r="D27" i="66"/>
  <c r="C27" i="66"/>
  <c r="B27" i="66"/>
  <c r="A27" i="66"/>
  <c r="Z26" i="66"/>
  <c r="W26" i="66"/>
  <c r="T26" i="66"/>
  <c r="Q26" i="66"/>
  <c r="O26" i="66"/>
  <c r="M26" i="66"/>
  <c r="L26" i="66"/>
  <c r="K26" i="66"/>
  <c r="J26" i="66"/>
  <c r="I26" i="66"/>
  <c r="F26" i="66"/>
  <c r="E26" i="66"/>
  <c r="D26" i="66"/>
  <c r="C26" i="66"/>
  <c r="B26" i="66"/>
  <c r="A26" i="66"/>
  <c r="Z25" i="66"/>
  <c r="W25" i="66"/>
  <c r="T25" i="66"/>
  <c r="Q25" i="66"/>
  <c r="O25" i="66"/>
  <c r="M25" i="66"/>
  <c r="L25" i="66"/>
  <c r="K25" i="66"/>
  <c r="J25" i="66"/>
  <c r="I25" i="66"/>
  <c r="G25" i="66"/>
  <c r="F25" i="66"/>
  <c r="E25" i="66"/>
  <c r="D25" i="66"/>
  <c r="C25" i="66"/>
  <c r="B25" i="66"/>
  <c r="A25" i="66"/>
  <c r="Z24" i="66"/>
  <c r="W24" i="66"/>
  <c r="T24" i="66"/>
  <c r="Q24" i="66"/>
  <c r="O24" i="66"/>
  <c r="M24" i="66"/>
  <c r="L24" i="66"/>
  <c r="K24" i="66"/>
  <c r="J24" i="66"/>
  <c r="I24" i="66"/>
  <c r="F24" i="66"/>
  <c r="E24" i="66"/>
  <c r="D24" i="66"/>
  <c r="C24" i="66"/>
  <c r="B24" i="66"/>
  <c r="A24" i="66"/>
  <c r="Z23" i="66"/>
  <c r="W23" i="66"/>
  <c r="T23" i="66"/>
  <c r="Q23" i="66"/>
  <c r="O23" i="66"/>
  <c r="M23" i="66"/>
  <c r="L23" i="66"/>
  <c r="K23" i="66"/>
  <c r="J23" i="66"/>
  <c r="I23" i="66"/>
  <c r="G23" i="66"/>
  <c r="F23" i="66"/>
  <c r="E23" i="66"/>
  <c r="D23" i="66"/>
  <c r="C23" i="66"/>
  <c r="B23" i="66"/>
  <c r="A23" i="66"/>
  <c r="Z22" i="66"/>
  <c r="Y22" i="66"/>
  <c r="X22" i="66"/>
  <c r="W22" i="66"/>
  <c r="V22" i="66"/>
  <c r="U22" i="66"/>
  <c r="T22" i="66"/>
  <c r="S22" i="66"/>
  <c r="R22" i="66"/>
  <c r="Q22" i="66"/>
  <c r="P22" i="66"/>
  <c r="O22" i="66"/>
  <c r="N22" i="66"/>
  <c r="M22" i="66"/>
  <c r="L22" i="66"/>
  <c r="K22" i="66"/>
  <c r="J22" i="66"/>
  <c r="I22" i="66"/>
  <c r="H22" i="66"/>
  <c r="G22" i="66"/>
  <c r="F22" i="66"/>
  <c r="E22" i="66"/>
  <c r="D22" i="66"/>
  <c r="C22" i="66"/>
  <c r="B22" i="66"/>
  <c r="A22" i="66"/>
  <c r="Z21" i="66"/>
  <c r="Y21" i="66"/>
  <c r="X21" i="66"/>
  <c r="W21" i="66"/>
  <c r="V21" i="66"/>
  <c r="U21" i="66"/>
  <c r="T21" i="66"/>
  <c r="S21" i="66"/>
  <c r="R21" i="66"/>
  <c r="Q21" i="66"/>
  <c r="P21" i="66"/>
  <c r="O21" i="66"/>
  <c r="N21" i="66"/>
  <c r="M21" i="66"/>
  <c r="L21" i="66"/>
  <c r="K21" i="66"/>
  <c r="J21" i="66"/>
  <c r="I21" i="66"/>
  <c r="H21" i="66"/>
  <c r="G21" i="66"/>
  <c r="F21" i="66"/>
  <c r="E21" i="66"/>
  <c r="D21" i="66"/>
  <c r="C21" i="66"/>
  <c r="B21" i="66"/>
  <c r="A21" i="66"/>
  <c r="Z20" i="66"/>
  <c r="Y20" i="66"/>
  <c r="X20" i="66"/>
  <c r="W20" i="66"/>
  <c r="V20" i="66"/>
  <c r="U20" i="66"/>
  <c r="T20" i="66"/>
  <c r="S20" i="66"/>
  <c r="R20" i="66"/>
  <c r="Q20" i="66"/>
  <c r="P20" i="66"/>
  <c r="O20" i="66"/>
  <c r="N20" i="66"/>
  <c r="M20" i="66"/>
  <c r="L20" i="66"/>
  <c r="K20" i="66"/>
  <c r="J20" i="66"/>
  <c r="I20" i="66"/>
  <c r="H20" i="66"/>
  <c r="G20" i="66"/>
  <c r="F20" i="66"/>
  <c r="E20" i="66"/>
  <c r="D20" i="66"/>
  <c r="C20" i="66"/>
  <c r="B20" i="66"/>
  <c r="A20" i="66"/>
  <c r="W19" i="66"/>
  <c r="V19" i="66"/>
  <c r="U19" i="66"/>
  <c r="O19" i="66"/>
  <c r="M19" i="66"/>
  <c r="L19" i="66"/>
  <c r="K19" i="66"/>
  <c r="J19" i="66"/>
  <c r="I19" i="66"/>
  <c r="H19" i="66"/>
  <c r="G19" i="66"/>
  <c r="F19" i="66"/>
  <c r="E19" i="66"/>
  <c r="D19" i="66"/>
  <c r="C19" i="66"/>
  <c r="B19" i="66"/>
  <c r="A19" i="66"/>
  <c r="Z18" i="66"/>
  <c r="Y18" i="66"/>
  <c r="X18" i="66"/>
  <c r="W18" i="66"/>
  <c r="V18" i="66"/>
  <c r="U18" i="66"/>
  <c r="T18" i="66"/>
  <c r="S18" i="66"/>
  <c r="R18" i="66"/>
  <c r="Q18" i="66"/>
  <c r="P18" i="66"/>
  <c r="O18" i="66"/>
  <c r="N18" i="66"/>
  <c r="M18" i="66"/>
  <c r="L18" i="66"/>
  <c r="K18" i="66"/>
  <c r="J18" i="66"/>
  <c r="I18" i="66"/>
  <c r="H18" i="66"/>
  <c r="G18" i="66"/>
  <c r="F18" i="66"/>
  <c r="E18" i="66"/>
  <c r="D18" i="66"/>
  <c r="C18" i="66"/>
  <c r="B18" i="66"/>
  <c r="A18" i="66"/>
  <c r="Z17" i="66"/>
  <c r="W17" i="66"/>
  <c r="V17" i="66"/>
  <c r="U17" i="66"/>
  <c r="T17" i="66"/>
  <c r="Q17" i="66"/>
  <c r="O17" i="66"/>
  <c r="M17" i="66"/>
  <c r="L17" i="66"/>
  <c r="K17" i="66"/>
  <c r="J17" i="66"/>
  <c r="I17" i="66"/>
  <c r="F17" i="66"/>
  <c r="E17" i="66"/>
  <c r="D17" i="66"/>
  <c r="C17" i="66"/>
  <c r="B17" i="66"/>
  <c r="A17" i="66"/>
  <c r="Z16" i="66"/>
  <c r="W16" i="66"/>
  <c r="V16" i="66"/>
  <c r="U16" i="66"/>
  <c r="T16" i="66"/>
  <c r="Q16" i="66"/>
  <c r="O16" i="66"/>
  <c r="M16" i="66"/>
  <c r="L16" i="66"/>
  <c r="K16" i="66"/>
  <c r="J16" i="66"/>
  <c r="I16" i="66"/>
  <c r="G16" i="66"/>
  <c r="F16" i="66"/>
  <c r="E16" i="66"/>
  <c r="D16" i="66"/>
  <c r="C16" i="66"/>
  <c r="B16" i="66"/>
  <c r="A16" i="66"/>
  <c r="Z15" i="66"/>
  <c r="W15" i="66"/>
  <c r="V15" i="66"/>
  <c r="U15" i="66"/>
  <c r="T15" i="66"/>
  <c r="Q15" i="66"/>
  <c r="O15" i="66"/>
  <c r="M15" i="66"/>
  <c r="L15" i="66"/>
  <c r="K15" i="66"/>
  <c r="J15" i="66"/>
  <c r="I15" i="66"/>
  <c r="F15" i="66"/>
  <c r="E15" i="66"/>
  <c r="D15" i="66"/>
  <c r="C15" i="66"/>
  <c r="B15" i="66"/>
  <c r="A15" i="66"/>
  <c r="Z14" i="66"/>
  <c r="W14" i="66"/>
  <c r="V14" i="66"/>
  <c r="U14" i="66"/>
  <c r="T14" i="66"/>
  <c r="Q14" i="66"/>
  <c r="O14" i="66"/>
  <c r="M14" i="66"/>
  <c r="L14" i="66"/>
  <c r="K14" i="66"/>
  <c r="J14" i="66"/>
  <c r="I14" i="66"/>
  <c r="G14" i="66"/>
  <c r="F14" i="66"/>
  <c r="E14" i="66"/>
  <c r="D14" i="66"/>
  <c r="C14" i="66"/>
  <c r="B14" i="66"/>
  <c r="A14" i="66"/>
  <c r="Z13" i="66"/>
  <c r="W13" i="66"/>
  <c r="V13" i="66"/>
  <c r="U13" i="66"/>
  <c r="T13" i="66"/>
  <c r="Q13" i="66"/>
  <c r="O13" i="66"/>
  <c r="M13" i="66"/>
  <c r="L13" i="66"/>
  <c r="K13" i="66"/>
  <c r="J13" i="66"/>
  <c r="I13" i="66"/>
  <c r="F13" i="66"/>
  <c r="E13" i="66"/>
  <c r="D13" i="66"/>
  <c r="C13" i="66"/>
  <c r="B13" i="66"/>
  <c r="A13" i="66"/>
  <c r="Z12" i="66"/>
  <c r="W12" i="66"/>
  <c r="V12" i="66"/>
  <c r="U12" i="66"/>
  <c r="T12" i="66"/>
  <c r="Q12" i="66"/>
  <c r="O12" i="66"/>
  <c r="M12" i="66"/>
  <c r="L12" i="66"/>
  <c r="K12" i="66"/>
  <c r="J12" i="66"/>
  <c r="I12" i="66"/>
  <c r="G12" i="66"/>
  <c r="F12" i="66"/>
  <c r="E12" i="66"/>
  <c r="D12" i="66"/>
  <c r="C12" i="66"/>
  <c r="B12" i="66"/>
  <c r="A12" i="66"/>
  <c r="Z11" i="66"/>
  <c r="Y11" i="66"/>
  <c r="X11" i="66"/>
  <c r="W11" i="66"/>
  <c r="V11" i="66"/>
  <c r="U11" i="66"/>
  <c r="T11" i="66"/>
  <c r="S11" i="66"/>
  <c r="R11" i="66"/>
  <c r="Q11" i="66"/>
  <c r="P11" i="66"/>
  <c r="O11" i="66"/>
  <c r="N11" i="66"/>
  <c r="M11" i="66"/>
  <c r="L11" i="66"/>
  <c r="K11" i="66"/>
  <c r="J11" i="66"/>
  <c r="I11" i="66"/>
  <c r="H11" i="66"/>
  <c r="G11" i="66"/>
  <c r="F11" i="66"/>
  <c r="E11" i="66"/>
  <c r="D11" i="66"/>
  <c r="C11" i="66"/>
  <c r="B11" i="66"/>
  <c r="A11" i="66"/>
  <c r="C9" i="66"/>
  <c r="B8" i="66"/>
  <c r="P3" i="66"/>
  <c r="A886" i="35"/>
  <c r="C874" i="35"/>
  <c r="Z873" i="35"/>
  <c r="Y873" i="35"/>
  <c r="X873" i="35"/>
  <c r="W873" i="35"/>
  <c r="V873" i="35"/>
  <c r="U873" i="35"/>
  <c r="T873" i="35"/>
  <c r="S873" i="35"/>
  <c r="R873" i="35"/>
  <c r="Q873" i="35"/>
  <c r="P873" i="35"/>
  <c r="O873" i="35"/>
  <c r="N873" i="35"/>
  <c r="M873" i="35"/>
  <c r="L873" i="35"/>
  <c r="K873" i="35"/>
  <c r="J873" i="35"/>
  <c r="I873" i="35"/>
  <c r="H873" i="35"/>
  <c r="G873" i="35"/>
  <c r="F873" i="35"/>
  <c r="E873" i="35"/>
  <c r="D873" i="35"/>
  <c r="C873" i="35"/>
  <c r="B873" i="35"/>
  <c r="Z872" i="35"/>
  <c r="Y872" i="35"/>
  <c r="X872" i="35"/>
  <c r="W872" i="35"/>
  <c r="V872" i="35"/>
  <c r="U872" i="35"/>
  <c r="T872" i="35"/>
  <c r="S872" i="35"/>
  <c r="R872" i="35"/>
  <c r="Q872" i="35"/>
  <c r="P872" i="35"/>
  <c r="O872" i="35"/>
  <c r="N872" i="35"/>
  <c r="M872" i="35"/>
  <c r="L872" i="35"/>
  <c r="K872" i="35"/>
  <c r="J872" i="35"/>
  <c r="I872" i="35"/>
  <c r="H872" i="35"/>
  <c r="G872" i="35"/>
  <c r="F872" i="35"/>
  <c r="E872" i="35"/>
  <c r="D872" i="35"/>
  <c r="C872" i="35"/>
  <c r="B872" i="35"/>
  <c r="A872" i="35"/>
  <c r="Z871" i="35"/>
  <c r="Y871" i="35"/>
  <c r="X871" i="35"/>
  <c r="W871" i="35"/>
  <c r="V871" i="35"/>
  <c r="U871" i="35"/>
  <c r="T871" i="35"/>
  <c r="S871" i="35"/>
  <c r="R871" i="35"/>
  <c r="Q871" i="35"/>
  <c r="P871" i="35"/>
  <c r="O871" i="35"/>
  <c r="N871" i="35"/>
  <c r="M871" i="35"/>
  <c r="L871" i="35"/>
  <c r="K871" i="35"/>
  <c r="J871" i="35"/>
  <c r="I871" i="35"/>
  <c r="H871" i="35"/>
  <c r="G871" i="35"/>
  <c r="F871" i="35"/>
  <c r="E871" i="35"/>
  <c r="D871" i="35"/>
  <c r="C871" i="35"/>
  <c r="B871" i="35"/>
  <c r="A871" i="35"/>
  <c r="Z870" i="35"/>
  <c r="Y870" i="35"/>
  <c r="X870" i="35"/>
  <c r="W870" i="35"/>
  <c r="V870" i="35"/>
  <c r="U870" i="35"/>
  <c r="T870" i="35"/>
  <c r="S870" i="35"/>
  <c r="R870" i="35"/>
  <c r="Q870" i="35"/>
  <c r="P870" i="35"/>
  <c r="O870" i="35"/>
  <c r="N870" i="35"/>
  <c r="M870" i="35"/>
  <c r="L870" i="35"/>
  <c r="K870" i="35"/>
  <c r="J870" i="35"/>
  <c r="I870" i="35"/>
  <c r="H870" i="35"/>
  <c r="G870" i="35"/>
  <c r="F870" i="35"/>
  <c r="E870" i="35"/>
  <c r="D870" i="35"/>
  <c r="C870" i="35"/>
  <c r="B870" i="35"/>
  <c r="A870" i="35"/>
  <c r="Z869" i="35"/>
  <c r="Y869" i="35"/>
  <c r="X869" i="35"/>
  <c r="W869" i="35"/>
  <c r="V869" i="35"/>
  <c r="U869" i="35"/>
  <c r="T869" i="35"/>
  <c r="S869" i="35"/>
  <c r="R869" i="35"/>
  <c r="Q869" i="35"/>
  <c r="P869" i="35"/>
  <c r="O869" i="35"/>
  <c r="N869" i="35"/>
  <c r="M869" i="35"/>
  <c r="L869" i="35"/>
  <c r="K869" i="35"/>
  <c r="J869" i="35"/>
  <c r="I869" i="35"/>
  <c r="H869" i="35"/>
  <c r="G869" i="35"/>
  <c r="F869" i="35"/>
  <c r="E869" i="35"/>
  <c r="D869" i="35"/>
  <c r="C869" i="35"/>
  <c r="B869" i="35"/>
  <c r="A869" i="35"/>
  <c r="Z868" i="35"/>
  <c r="Y868" i="35"/>
  <c r="X868" i="35"/>
  <c r="W868" i="35"/>
  <c r="V868" i="35"/>
  <c r="U868" i="35"/>
  <c r="T868" i="35"/>
  <c r="S868" i="35"/>
  <c r="R868" i="35"/>
  <c r="Q868" i="35"/>
  <c r="P868" i="35"/>
  <c r="O868" i="35"/>
  <c r="N868" i="35"/>
  <c r="M868" i="35"/>
  <c r="L868" i="35"/>
  <c r="K868" i="35"/>
  <c r="J868" i="35"/>
  <c r="I868" i="35"/>
  <c r="H868" i="35"/>
  <c r="G868" i="35"/>
  <c r="F868" i="35"/>
  <c r="E868" i="35"/>
  <c r="D868" i="35"/>
  <c r="C868" i="35"/>
  <c r="B868" i="35"/>
  <c r="A868" i="35"/>
  <c r="Z867" i="35"/>
  <c r="Y867" i="35"/>
  <c r="X867" i="35"/>
  <c r="W867" i="35"/>
  <c r="V867" i="35"/>
  <c r="U867" i="35"/>
  <c r="T867" i="35"/>
  <c r="S867" i="35"/>
  <c r="R867" i="35"/>
  <c r="Q867" i="35"/>
  <c r="P867" i="35"/>
  <c r="O867" i="35"/>
  <c r="N867" i="35"/>
  <c r="M867" i="35"/>
  <c r="L867" i="35"/>
  <c r="K867" i="35"/>
  <c r="J867" i="35"/>
  <c r="I867" i="35"/>
  <c r="H867" i="35"/>
  <c r="G867" i="35"/>
  <c r="F867" i="35"/>
  <c r="E867" i="35"/>
  <c r="D867" i="35"/>
  <c r="C867" i="35"/>
  <c r="B867" i="35"/>
  <c r="A867" i="35"/>
  <c r="Z866" i="35"/>
  <c r="Y866" i="35"/>
  <c r="X866" i="35"/>
  <c r="W866" i="35"/>
  <c r="V866" i="35"/>
  <c r="U866" i="35"/>
  <c r="T866" i="35"/>
  <c r="S866" i="35"/>
  <c r="R866" i="35"/>
  <c r="Q866" i="35"/>
  <c r="P866" i="35"/>
  <c r="O866" i="35"/>
  <c r="N866" i="35"/>
  <c r="M866" i="35"/>
  <c r="L866" i="35"/>
  <c r="K866" i="35"/>
  <c r="J866" i="35"/>
  <c r="I866" i="35"/>
  <c r="H866" i="35"/>
  <c r="G866" i="35"/>
  <c r="F866" i="35"/>
  <c r="E866" i="35"/>
  <c r="D866" i="35"/>
  <c r="C866" i="35"/>
  <c r="B866" i="35"/>
  <c r="A866" i="35"/>
  <c r="Z865" i="35"/>
  <c r="Y865" i="35"/>
  <c r="X865" i="35"/>
  <c r="W865" i="35"/>
  <c r="V865" i="35"/>
  <c r="U865" i="35"/>
  <c r="T865" i="35"/>
  <c r="S865" i="35"/>
  <c r="R865" i="35"/>
  <c r="Q865" i="35"/>
  <c r="P865" i="35"/>
  <c r="O865" i="35"/>
  <c r="N865" i="35"/>
  <c r="M865" i="35"/>
  <c r="L865" i="35"/>
  <c r="K865" i="35"/>
  <c r="J865" i="35"/>
  <c r="I865" i="35"/>
  <c r="H865" i="35"/>
  <c r="G865" i="35"/>
  <c r="F865" i="35"/>
  <c r="E865" i="35"/>
  <c r="D865" i="35"/>
  <c r="C865" i="35"/>
  <c r="B865" i="35"/>
  <c r="A865" i="35"/>
  <c r="W864" i="35"/>
  <c r="V864" i="35"/>
  <c r="U864" i="35"/>
  <c r="O864" i="35"/>
  <c r="M864" i="35"/>
  <c r="L864" i="35"/>
  <c r="K864" i="35"/>
  <c r="J864" i="35"/>
  <c r="I864" i="35"/>
  <c r="H864" i="35"/>
  <c r="G864" i="35"/>
  <c r="F864" i="35"/>
  <c r="E864" i="35"/>
  <c r="D864" i="35"/>
  <c r="C864" i="35"/>
  <c r="B864" i="35"/>
  <c r="A864" i="35"/>
  <c r="Z863" i="35"/>
  <c r="Y863" i="35"/>
  <c r="X863" i="35"/>
  <c r="W863" i="35"/>
  <c r="V863" i="35"/>
  <c r="U863" i="35"/>
  <c r="T863" i="35"/>
  <c r="S863" i="35"/>
  <c r="R863" i="35"/>
  <c r="Q863" i="35"/>
  <c r="P863" i="35"/>
  <c r="O863" i="35"/>
  <c r="N863" i="35"/>
  <c r="M863" i="35"/>
  <c r="L863" i="35"/>
  <c r="K863" i="35"/>
  <c r="J863" i="35"/>
  <c r="I863" i="35"/>
  <c r="H863" i="35"/>
  <c r="G863" i="35"/>
  <c r="F863" i="35"/>
  <c r="E863" i="35"/>
  <c r="D863" i="35"/>
  <c r="C863" i="35"/>
  <c r="B863" i="35"/>
  <c r="A863" i="35"/>
  <c r="Z862" i="35"/>
  <c r="W862" i="35"/>
  <c r="V862" i="35"/>
  <c r="U862" i="35"/>
  <c r="T862" i="35"/>
  <c r="Q862" i="35"/>
  <c r="O862" i="35"/>
  <c r="M862" i="35"/>
  <c r="L862" i="35"/>
  <c r="K862" i="35"/>
  <c r="J862" i="35"/>
  <c r="I862" i="35"/>
  <c r="F862" i="35"/>
  <c r="E862" i="35"/>
  <c r="D862" i="35"/>
  <c r="C862" i="35"/>
  <c r="B862" i="35"/>
  <c r="A862" i="35"/>
  <c r="Z861" i="35"/>
  <c r="W861" i="35"/>
  <c r="V861" i="35"/>
  <c r="U861" i="35"/>
  <c r="T861" i="35"/>
  <c r="Q861" i="35"/>
  <c r="O861" i="35"/>
  <c r="M861" i="35"/>
  <c r="L861" i="35"/>
  <c r="K861" i="35"/>
  <c r="J861" i="35"/>
  <c r="I861" i="35"/>
  <c r="G861" i="35"/>
  <c r="F861" i="35"/>
  <c r="E861" i="35"/>
  <c r="D861" i="35"/>
  <c r="C861" i="35"/>
  <c r="B861" i="35"/>
  <c r="A861" i="35"/>
  <c r="Z860" i="35"/>
  <c r="W860" i="35"/>
  <c r="V860" i="35"/>
  <c r="U860" i="35"/>
  <c r="T860" i="35"/>
  <c r="Q860" i="35"/>
  <c r="O860" i="35"/>
  <c r="M860" i="35"/>
  <c r="L860" i="35"/>
  <c r="K860" i="35"/>
  <c r="J860" i="35"/>
  <c r="I860" i="35"/>
  <c r="F860" i="35"/>
  <c r="E860" i="35"/>
  <c r="D860" i="35"/>
  <c r="C860" i="35"/>
  <c r="B860" i="35"/>
  <c r="A860" i="35"/>
  <c r="Z859" i="35"/>
  <c r="W859" i="35"/>
  <c r="V859" i="35"/>
  <c r="U859" i="35"/>
  <c r="T859" i="35"/>
  <c r="Q859" i="35"/>
  <c r="O859" i="35"/>
  <c r="M859" i="35"/>
  <c r="L859" i="35"/>
  <c r="K859" i="35"/>
  <c r="J859" i="35"/>
  <c r="I859" i="35"/>
  <c r="G859" i="35"/>
  <c r="F859" i="35"/>
  <c r="E859" i="35"/>
  <c r="D859" i="35"/>
  <c r="C859" i="35"/>
  <c r="B859" i="35"/>
  <c r="A859" i="35"/>
  <c r="Z858" i="35"/>
  <c r="W858" i="35"/>
  <c r="V858" i="35"/>
  <c r="U858" i="35"/>
  <c r="T858" i="35"/>
  <c r="Q858" i="35"/>
  <c r="O858" i="35"/>
  <c r="M858" i="35"/>
  <c r="L858" i="35"/>
  <c r="K858" i="35"/>
  <c r="J858" i="35"/>
  <c r="I858" i="35"/>
  <c r="F858" i="35"/>
  <c r="E858" i="35"/>
  <c r="D858" i="35"/>
  <c r="C858" i="35"/>
  <c r="B858" i="35"/>
  <c r="A858" i="35"/>
  <c r="Z857" i="35"/>
  <c r="W857" i="35"/>
  <c r="V857" i="35"/>
  <c r="U857" i="35"/>
  <c r="T857" i="35"/>
  <c r="Q857" i="35"/>
  <c r="O857" i="35"/>
  <c r="M857" i="35"/>
  <c r="L857" i="35"/>
  <c r="K857" i="35"/>
  <c r="J857" i="35"/>
  <c r="I857" i="35"/>
  <c r="G857" i="35"/>
  <c r="F857" i="35"/>
  <c r="E857" i="35"/>
  <c r="D857" i="35"/>
  <c r="C857" i="35"/>
  <c r="B857" i="35"/>
  <c r="A857" i="35"/>
  <c r="Z856" i="35"/>
  <c r="Y856" i="35"/>
  <c r="X856" i="35"/>
  <c r="W856" i="35"/>
  <c r="V856" i="35"/>
  <c r="U856" i="35"/>
  <c r="T856" i="35"/>
  <c r="S856" i="35"/>
  <c r="R856" i="35"/>
  <c r="Q856" i="35"/>
  <c r="P856" i="35"/>
  <c r="O856" i="35"/>
  <c r="N856" i="35"/>
  <c r="M856" i="35"/>
  <c r="L856" i="35"/>
  <c r="K856" i="35"/>
  <c r="J856" i="35"/>
  <c r="I856" i="35"/>
  <c r="H856" i="35"/>
  <c r="G856" i="35"/>
  <c r="F856" i="35"/>
  <c r="E856" i="35"/>
  <c r="D856" i="35"/>
  <c r="C856" i="35"/>
  <c r="B856" i="35"/>
  <c r="A856" i="35"/>
  <c r="Z855" i="35"/>
  <c r="Y855" i="35"/>
  <c r="X855" i="35"/>
  <c r="W855" i="35"/>
  <c r="V855" i="35"/>
  <c r="U855" i="35"/>
  <c r="T855" i="35"/>
  <c r="S855" i="35"/>
  <c r="R855" i="35"/>
  <c r="Q855" i="35"/>
  <c r="P855" i="35"/>
  <c r="O855" i="35"/>
  <c r="N855" i="35"/>
  <c r="M855" i="35"/>
  <c r="L855" i="35"/>
  <c r="K855" i="35"/>
  <c r="J855" i="35"/>
  <c r="I855" i="35"/>
  <c r="H855" i="35"/>
  <c r="G855" i="35"/>
  <c r="F855" i="35"/>
  <c r="E855" i="35"/>
  <c r="D855" i="35"/>
  <c r="C855" i="35"/>
  <c r="B855" i="35"/>
  <c r="A855" i="35"/>
  <c r="Z854" i="35"/>
  <c r="Y854" i="35"/>
  <c r="X854" i="35"/>
  <c r="W854" i="35"/>
  <c r="V854" i="35"/>
  <c r="U854" i="35"/>
  <c r="T854" i="35"/>
  <c r="S854" i="35"/>
  <c r="R854" i="35"/>
  <c r="Q854" i="35"/>
  <c r="P854" i="35"/>
  <c r="O854" i="35"/>
  <c r="N854" i="35"/>
  <c r="M854" i="35"/>
  <c r="L854" i="35"/>
  <c r="K854" i="35"/>
  <c r="J854" i="35"/>
  <c r="I854" i="35"/>
  <c r="H854" i="35"/>
  <c r="G854" i="35"/>
  <c r="F854" i="35"/>
  <c r="E854" i="35"/>
  <c r="D854" i="35"/>
  <c r="C854" i="35"/>
  <c r="B854" i="35"/>
  <c r="A854" i="35"/>
  <c r="W853" i="35"/>
  <c r="V853" i="35"/>
  <c r="U853" i="35"/>
  <c r="O853" i="35"/>
  <c r="M853" i="35"/>
  <c r="L853" i="35"/>
  <c r="K853" i="35"/>
  <c r="J853" i="35"/>
  <c r="I853" i="35"/>
  <c r="H853" i="35"/>
  <c r="G853" i="35"/>
  <c r="F853" i="35"/>
  <c r="E853" i="35"/>
  <c r="D853" i="35"/>
  <c r="C853" i="35"/>
  <c r="B853" i="35"/>
  <c r="A853" i="35"/>
  <c r="Z852" i="35"/>
  <c r="Y852" i="35"/>
  <c r="X852" i="35"/>
  <c r="W852" i="35"/>
  <c r="V852" i="35"/>
  <c r="U852" i="35"/>
  <c r="T852" i="35"/>
  <c r="S852" i="35"/>
  <c r="R852" i="35"/>
  <c r="Q852" i="35"/>
  <c r="P852" i="35"/>
  <c r="O852" i="35"/>
  <c r="N852" i="35"/>
  <c r="M852" i="35"/>
  <c r="L852" i="35"/>
  <c r="K852" i="35"/>
  <c r="J852" i="35"/>
  <c r="I852" i="35"/>
  <c r="H852" i="35"/>
  <c r="G852" i="35"/>
  <c r="F852" i="35"/>
  <c r="E852" i="35"/>
  <c r="D852" i="35"/>
  <c r="C852" i="35"/>
  <c r="B852" i="35"/>
  <c r="A852" i="35"/>
  <c r="Z851" i="35"/>
  <c r="W851" i="35"/>
  <c r="V851" i="35"/>
  <c r="U851" i="35"/>
  <c r="T851" i="35"/>
  <c r="Q851" i="35"/>
  <c r="O851" i="35"/>
  <c r="M851" i="35"/>
  <c r="L851" i="35"/>
  <c r="K851" i="35"/>
  <c r="J851" i="35"/>
  <c r="I851" i="35"/>
  <c r="F851" i="35"/>
  <c r="E851" i="35"/>
  <c r="D851" i="35"/>
  <c r="C851" i="35"/>
  <c r="B851" i="35"/>
  <c r="A851" i="35"/>
  <c r="Z850" i="35"/>
  <c r="W850" i="35"/>
  <c r="V850" i="35"/>
  <c r="U850" i="35"/>
  <c r="T850" i="35"/>
  <c r="Q850" i="35"/>
  <c r="O850" i="35"/>
  <c r="M850" i="35"/>
  <c r="L850" i="35"/>
  <c r="K850" i="35"/>
  <c r="J850" i="35"/>
  <c r="I850" i="35"/>
  <c r="G850" i="35"/>
  <c r="F850" i="35"/>
  <c r="E850" i="35"/>
  <c r="D850" i="35"/>
  <c r="C850" i="35"/>
  <c r="B850" i="35"/>
  <c r="A850" i="35"/>
  <c r="Z849" i="35"/>
  <c r="W849" i="35"/>
  <c r="V849" i="35"/>
  <c r="U849" i="35"/>
  <c r="T849" i="35"/>
  <c r="Q849" i="35"/>
  <c r="O849" i="35"/>
  <c r="M849" i="35"/>
  <c r="L849" i="35"/>
  <c r="K849" i="35"/>
  <c r="J849" i="35"/>
  <c r="I849" i="35"/>
  <c r="F849" i="35"/>
  <c r="E849" i="35"/>
  <c r="D849" i="35"/>
  <c r="C849" i="35"/>
  <c r="B849" i="35"/>
  <c r="A849" i="35"/>
  <c r="Z848" i="35"/>
  <c r="W848" i="35"/>
  <c r="V848" i="35"/>
  <c r="U848" i="35"/>
  <c r="T848" i="35"/>
  <c r="Q848" i="35"/>
  <c r="O848" i="35"/>
  <c r="M848" i="35"/>
  <c r="L848" i="35"/>
  <c r="K848" i="35"/>
  <c r="J848" i="35"/>
  <c r="I848" i="35"/>
  <c r="G848" i="35"/>
  <c r="F848" i="35"/>
  <c r="E848" i="35"/>
  <c r="D848" i="35"/>
  <c r="C848" i="35"/>
  <c r="B848" i="35"/>
  <c r="A848" i="35"/>
  <c r="Z847" i="35"/>
  <c r="W847" i="35"/>
  <c r="V847" i="35"/>
  <c r="U847" i="35"/>
  <c r="T847" i="35"/>
  <c r="Q847" i="35"/>
  <c r="O847" i="35"/>
  <c r="M847" i="35"/>
  <c r="L847" i="35"/>
  <c r="K847" i="35"/>
  <c r="J847" i="35"/>
  <c r="I847" i="35"/>
  <c r="F847" i="35"/>
  <c r="E847" i="35"/>
  <c r="D847" i="35"/>
  <c r="C847" i="35"/>
  <c r="B847" i="35"/>
  <c r="A847" i="35"/>
  <c r="Z846" i="35"/>
  <c r="W846" i="35"/>
  <c r="V846" i="35"/>
  <c r="U846" i="35"/>
  <c r="T846" i="35"/>
  <c r="Q846" i="35"/>
  <c r="O846" i="35"/>
  <c r="M846" i="35"/>
  <c r="L846" i="35"/>
  <c r="K846" i="35"/>
  <c r="J846" i="35"/>
  <c r="I846" i="35"/>
  <c r="G846" i="35"/>
  <c r="F846" i="35"/>
  <c r="E846" i="35"/>
  <c r="D846" i="35"/>
  <c r="C846" i="35"/>
  <c r="B846" i="35"/>
  <c r="A846" i="35"/>
  <c r="Z845" i="35"/>
  <c r="Y845" i="35"/>
  <c r="X845" i="35"/>
  <c r="W845" i="35"/>
  <c r="V845" i="35"/>
  <c r="U845" i="35"/>
  <c r="T845" i="35"/>
  <c r="S845" i="35"/>
  <c r="R845" i="35"/>
  <c r="Q845" i="35"/>
  <c r="P845" i="35"/>
  <c r="O845" i="35"/>
  <c r="N845" i="35"/>
  <c r="M845" i="35"/>
  <c r="L845" i="35"/>
  <c r="K845" i="35"/>
  <c r="J845" i="35"/>
  <c r="I845" i="35"/>
  <c r="H845" i="35"/>
  <c r="G845" i="35"/>
  <c r="F845" i="35"/>
  <c r="E845" i="35"/>
  <c r="D845" i="35"/>
  <c r="C845" i="35"/>
  <c r="B845" i="35"/>
  <c r="A845" i="35"/>
  <c r="Z844" i="35"/>
  <c r="Y844" i="35"/>
  <c r="X844" i="35"/>
  <c r="W844" i="35"/>
  <c r="V844" i="35"/>
  <c r="U844" i="35"/>
  <c r="T844" i="35"/>
  <c r="S844" i="35"/>
  <c r="R844" i="35"/>
  <c r="Q844" i="35"/>
  <c r="P844" i="35"/>
  <c r="O844" i="35"/>
  <c r="N844" i="35"/>
  <c r="M844" i="35"/>
  <c r="L844" i="35"/>
  <c r="K844" i="35"/>
  <c r="J844" i="35"/>
  <c r="I844" i="35"/>
  <c r="H844" i="35"/>
  <c r="G844" i="35"/>
  <c r="F844" i="35"/>
  <c r="E844" i="35"/>
  <c r="D844" i="35"/>
  <c r="C844" i="35"/>
  <c r="B844" i="35"/>
  <c r="A844" i="35"/>
  <c r="Z843" i="35"/>
  <c r="Y843" i="35"/>
  <c r="X843" i="35"/>
  <c r="W843" i="35"/>
  <c r="V843" i="35"/>
  <c r="U843" i="35"/>
  <c r="T843" i="35"/>
  <c r="S843" i="35"/>
  <c r="R843" i="35"/>
  <c r="Q843" i="35"/>
  <c r="P843" i="35"/>
  <c r="O843" i="35"/>
  <c r="N843" i="35"/>
  <c r="M843" i="35"/>
  <c r="L843" i="35"/>
  <c r="K843" i="35"/>
  <c r="J843" i="35"/>
  <c r="I843" i="35"/>
  <c r="H843" i="35"/>
  <c r="G843" i="35"/>
  <c r="F843" i="35"/>
  <c r="E843" i="35"/>
  <c r="D843" i="35"/>
  <c r="C843" i="35"/>
  <c r="B843" i="35"/>
  <c r="A843" i="35"/>
  <c r="W842" i="35"/>
  <c r="V842" i="35"/>
  <c r="U842" i="35"/>
  <c r="O842" i="35"/>
  <c r="M842" i="35"/>
  <c r="L842" i="35"/>
  <c r="K842" i="35"/>
  <c r="J842" i="35"/>
  <c r="I842" i="35"/>
  <c r="H842" i="35"/>
  <c r="G842" i="35"/>
  <c r="F842" i="35"/>
  <c r="E842" i="35"/>
  <c r="D842" i="35"/>
  <c r="C842" i="35"/>
  <c r="B842" i="35"/>
  <c r="A842" i="35"/>
  <c r="Z841" i="35"/>
  <c r="Y841" i="35"/>
  <c r="X841" i="35"/>
  <c r="W841" i="35"/>
  <c r="V841" i="35"/>
  <c r="U841" i="35"/>
  <c r="T841" i="35"/>
  <c r="S841" i="35"/>
  <c r="R841" i="35"/>
  <c r="Q841" i="35"/>
  <c r="P841" i="35"/>
  <c r="O841" i="35"/>
  <c r="N841" i="35"/>
  <c r="M841" i="35"/>
  <c r="L841" i="35"/>
  <c r="K841" i="35"/>
  <c r="J841" i="35"/>
  <c r="I841" i="35"/>
  <c r="H841" i="35"/>
  <c r="G841" i="35"/>
  <c r="F841" i="35"/>
  <c r="E841" i="35"/>
  <c r="D841" i="35"/>
  <c r="C841" i="35"/>
  <c r="B841" i="35"/>
  <c r="A841" i="35"/>
  <c r="Z840" i="35"/>
  <c r="W840" i="35"/>
  <c r="V840" i="35"/>
  <c r="U840" i="35"/>
  <c r="T840" i="35"/>
  <c r="Q840" i="35"/>
  <c r="O840" i="35"/>
  <c r="M840" i="35"/>
  <c r="L840" i="35"/>
  <c r="K840" i="35"/>
  <c r="J840" i="35"/>
  <c r="I840" i="35"/>
  <c r="F840" i="35"/>
  <c r="E840" i="35"/>
  <c r="D840" i="35"/>
  <c r="C840" i="35"/>
  <c r="B840" i="35"/>
  <c r="A840" i="35"/>
  <c r="Z839" i="35"/>
  <c r="W839" i="35"/>
  <c r="V839" i="35"/>
  <c r="U839" i="35"/>
  <c r="T839" i="35"/>
  <c r="Q839" i="35"/>
  <c r="O839" i="35"/>
  <c r="M839" i="35"/>
  <c r="L839" i="35"/>
  <c r="K839" i="35"/>
  <c r="J839" i="35"/>
  <c r="I839" i="35"/>
  <c r="G839" i="35"/>
  <c r="F839" i="35"/>
  <c r="E839" i="35"/>
  <c r="D839" i="35"/>
  <c r="C839" i="35"/>
  <c r="B839" i="35"/>
  <c r="A839" i="35"/>
  <c r="Z838" i="35"/>
  <c r="W838" i="35"/>
  <c r="V838" i="35"/>
  <c r="U838" i="35"/>
  <c r="T838" i="35"/>
  <c r="Q838" i="35"/>
  <c r="O838" i="35"/>
  <c r="M838" i="35"/>
  <c r="L838" i="35"/>
  <c r="K838" i="35"/>
  <c r="J838" i="35"/>
  <c r="I838" i="35"/>
  <c r="F838" i="35"/>
  <c r="E838" i="35"/>
  <c r="D838" i="35"/>
  <c r="C838" i="35"/>
  <c r="B838" i="35"/>
  <c r="A838" i="35"/>
  <c r="Z837" i="35"/>
  <c r="W837" i="35"/>
  <c r="V837" i="35"/>
  <c r="U837" i="35"/>
  <c r="T837" i="35"/>
  <c r="Q837" i="35"/>
  <c r="O837" i="35"/>
  <c r="M837" i="35"/>
  <c r="L837" i="35"/>
  <c r="K837" i="35"/>
  <c r="J837" i="35"/>
  <c r="I837" i="35"/>
  <c r="G837" i="35"/>
  <c r="F837" i="35"/>
  <c r="E837" i="35"/>
  <c r="D837" i="35"/>
  <c r="C837" i="35"/>
  <c r="B837" i="35"/>
  <c r="A837" i="35"/>
  <c r="Z836" i="35"/>
  <c r="W836" i="35"/>
  <c r="V836" i="35"/>
  <c r="U836" i="35"/>
  <c r="T836" i="35"/>
  <c r="Q836" i="35"/>
  <c r="O836" i="35"/>
  <c r="M836" i="35"/>
  <c r="L836" i="35"/>
  <c r="K836" i="35"/>
  <c r="J836" i="35"/>
  <c r="I836" i="35"/>
  <c r="F836" i="35"/>
  <c r="E836" i="35"/>
  <c r="D836" i="35"/>
  <c r="C836" i="35"/>
  <c r="B836" i="35"/>
  <c r="A836" i="35"/>
  <c r="Z835" i="35"/>
  <c r="W835" i="35"/>
  <c r="V835" i="35"/>
  <c r="U835" i="35"/>
  <c r="T835" i="35"/>
  <c r="Q835" i="35"/>
  <c r="O835" i="35"/>
  <c r="M835" i="35"/>
  <c r="L835" i="35"/>
  <c r="K835" i="35"/>
  <c r="J835" i="35"/>
  <c r="I835" i="35"/>
  <c r="G835" i="35"/>
  <c r="F835" i="35"/>
  <c r="E835" i="35"/>
  <c r="D835" i="35"/>
  <c r="C835" i="35"/>
  <c r="B835" i="35"/>
  <c r="A835" i="35"/>
  <c r="Z834" i="35"/>
  <c r="Y834" i="35"/>
  <c r="X834" i="35"/>
  <c r="W834" i="35"/>
  <c r="V834" i="35"/>
  <c r="U834" i="35"/>
  <c r="T834" i="35"/>
  <c r="S834" i="35"/>
  <c r="R834" i="35"/>
  <c r="Q834" i="35"/>
  <c r="P834" i="35"/>
  <c r="O834" i="35"/>
  <c r="N834" i="35"/>
  <c r="M834" i="35"/>
  <c r="L834" i="35"/>
  <c r="K834" i="35"/>
  <c r="J834" i="35"/>
  <c r="I834" i="35"/>
  <c r="H834" i="35"/>
  <c r="G834" i="35"/>
  <c r="F834" i="35"/>
  <c r="E834" i="35"/>
  <c r="D834" i="35"/>
  <c r="C834" i="35"/>
  <c r="B834" i="35"/>
  <c r="A834" i="35"/>
  <c r="Z833" i="35"/>
  <c r="Y833" i="35"/>
  <c r="X833" i="35"/>
  <c r="W833" i="35"/>
  <c r="V833" i="35"/>
  <c r="U833" i="35"/>
  <c r="T833" i="35"/>
  <c r="S833" i="35"/>
  <c r="R833" i="35"/>
  <c r="Q833" i="35"/>
  <c r="P833" i="35"/>
  <c r="O833" i="35"/>
  <c r="N833" i="35"/>
  <c r="M833" i="35"/>
  <c r="L833" i="35"/>
  <c r="K833" i="35"/>
  <c r="J833" i="35"/>
  <c r="I833" i="35"/>
  <c r="H833" i="35"/>
  <c r="G833" i="35"/>
  <c r="F833" i="35"/>
  <c r="E833" i="35"/>
  <c r="D833" i="35"/>
  <c r="C833" i="35"/>
  <c r="B833" i="35"/>
  <c r="A833" i="35"/>
  <c r="Z832" i="35"/>
  <c r="Y832" i="35"/>
  <c r="X832" i="35"/>
  <c r="W832" i="35"/>
  <c r="V832" i="35"/>
  <c r="U832" i="35"/>
  <c r="T832" i="35"/>
  <c r="S832" i="35"/>
  <c r="R832" i="35"/>
  <c r="Q832" i="35"/>
  <c r="P832" i="35"/>
  <c r="O832" i="35"/>
  <c r="N832" i="35"/>
  <c r="M832" i="35"/>
  <c r="L832" i="35"/>
  <c r="K832" i="35"/>
  <c r="J832" i="35"/>
  <c r="I832" i="35"/>
  <c r="H832" i="35"/>
  <c r="G832" i="35"/>
  <c r="F832" i="35"/>
  <c r="E832" i="35"/>
  <c r="D832" i="35"/>
  <c r="C832" i="35"/>
  <c r="B832" i="35"/>
  <c r="A832" i="35"/>
  <c r="Z831" i="35"/>
  <c r="Y831" i="35"/>
  <c r="X831" i="35"/>
  <c r="W831" i="35"/>
  <c r="V831" i="35"/>
  <c r="U831" i="35"/>
  <c r="T831" i="35"/>
  <c r="S831" i="35"/>
  <c r="R831" i="35"/>
  <c r="Q831" i="35"/>
  <c r="P831" i="35"/>
  <c r="O831" i="35"/>
  <c r="N831" i="35"/>
  <c r="M831" i="35"/>
  <c r="L831" i="35"/>
  <c r="K831" i="35"/>
  <c r="J831" i="35"/>
  <c r="I831" i="35"/>
  <c r="H831" i="35"/>
  <c r="G831" i="35"/>
  <c r="F831" i="35"/>
  <c r="E831" i="35"/>
  <c r="D831" i="35"/>
  <c r="C831" i="35"/>
  <c r="B831" i="35"/>
  <c r="A831" i="35"/>
  <c r="W830" i="35"/>
  <c r="V830" i="35"/>
  <c r="U830" i="35"/>
  <c r="M830" i="35"/>
  <c r="L830" i="35"/>
  <c r="K830" i="35"/>
  <c r="J830" i="35"/>
  <c r="I830" i="35"/>
  <c r="H830" i="35"/>
  <c r="G830" i="35"/>
  <c r="F830" i="35"/>
  <c r="E830" i="35"/>
  <c r="D830" i="35"/>
  <c r="C830" i="35"/>
  <c r="B830" i="35"/>
  <c r="A830" i="35"/>
  <c r="Z829" i="35"/>
  <c r="Y829" i="35"/>
  <c r="X829" i="35"/>
  <c r="W829" i="35"/>
  <c r="V829" i="35"/>
  <c r="U829" i="35"/>
  <c r="T829" i="35"/>
  <c r="S829" i="35"/>
  <c r="R829" i="35"/>
  <c r="Q829" i="35"/>
  <c r="P829" i="35"/>
  <c r="O829" i="35"/>
  <c r="N829" i="35"/>
  <c r="M829" i="35"/>
  <c r="L829" i="35"/>
  <c r="K829" i="35"/>
  <c r="J829" i="35"/>
  <c r="I829" i="35"/>
  <c r="H829" i="35"/>
  <c r="G829" i="35"/>
  <c r="F829" i="35"/>
  <c r="E829" i="35"/>
  <c r="D829" i="35"/>
  <c r="C829" i="35"/>
  <c r="B829" i="35"/>
  <c r="A829" i="35"/>
  <c r="Z828" i="35"/>
  <c r="W828" i="35"/>
  <c r="V828" i="35"/>
  <c r="U828" i="35"/>
  <c r="T828" i="35"/>
  <c r="Q828" i="35"/>
  <c r="O828" i="35"/>
  <c r="M828" i="35"/>
  <c r="L828" i="35"/>
  <c r="K828" i="35"/>
  <c r="J828" i="35"/>
  <c r="I828" i="35"/>
  <c r="F828" i="35"/>
  <c r="E828" i="35"/>
  <c r="D828" i="35"/>
  <c r="C828" i="35"/>
  <c r="B828" i="35"/>
  <c r="A828" i="35"/>
  <c r="Z827" i="35"/>
  <c r="W827" i="35"/>
  <c r="V827" i="35"/>
  <c r="U827" i="35"/>
  <c r="T827" i="35"/>
  <c r="Q827" i="35"/>
  <c r="O827" i="35"/>
  <c r="M827" i="35"/>
  <c r="L827" i="35"/>
  <c r="K827" i="35"/>
  <c r="J827" i="35"/>
  <c r="I827" i="35"/>
  <c r="G827" i="35"/>
  <c r="F827" i="35"/>
  <c r="E827" i="35"/>
  <c r="D827" i="35"/>
  <c r="C827" i="35"/>
  <c r="B827" i="35"/>
  <c r="A827" i="35"/>
  <c r="Z826" i="35"/>
  <c r="Y826" i="35"/>
  <c r="X826" i="35"/>
  <c r="W826" i="35"/>
  <c r="V826" i="35"/>
  <c r="U826" i="35"/>
  <c r="T826" i="35"/>
  <c r="S826" i="35"/>
  <c r="R826" i="35"/>
  <c r="Q826" i="35"/>
  <c r="P826" i="35"/>
  <c r="O826" i="35"/>
  <c r="N826" i="35"/>
  <c r="M826" i="35"/>
  <c r="L826" i="35"/>
  <c r="K826" i="35"/>
  <c r="J826" i="35"/>
  <c r="I826" i="35"/>
  <c r="H826" i="35"/>
  <c r="G826" i="35"/>
  <c r="F826" i="35"/>
  <c r="E826" i="35"/>
  <c r="D826" i="35"/>
  <c r="C826" i="35"/>
  <c r="A826" i="35"/>
  <c r="Z825" i="35"/>
  <c r="Y825" i="35"/>
  <c r="X825" i="35"/>
  <c r="W825" i="35"/>
  <c r="V825" i="35"/>
  <c r="U825" i="35"/>
  <c r="T825" i="35"/>
  <c r="S825" i="35"/>
  <c r="R825" i="35"/>
  <c r="Q825" i="35"/>
  <c r="P825" i="35"/>
  <c r="O825" i="35"/>
  <c r="N825" i="35"/>
  <c r="M825" i="35"/>
  <c r="L825" i="35"/>
  <c r="K825" i="35"/>
  <c r="J825" i="35"/>
  <c r="I825" i="35"/>
  <c r="H825" i="35"/>
  <c r="G825" i="35"/>
  <c r="F825" i="35"/>
  <c r="E825" i="35"/>
  <c r="D825" i="35"/>
  <c r="C825" i="35"/>
  <c r="B825" i="35"/>
  <c r="A825" i="35"/>
  <c r="Z824" i="35"/>
  <c r="Y824" i="35"/>
  <c r="X824" i="35"/>
  <c r="W824" i="35"/>
  <c r="V824" i="35"/>
  <c r="U824" i="35"/>
  <c r="T824" i="35"/>
  <c r="S824" i="35"/>
  <c r="R824" i="35"/>
  <c r="Q824" i="35"/>
  <c r="P824" i="35"/>
  <c r="O824" i="35"/>
  <c r="N824" i="35"/>
  <c r="M824" i="35"/>
  <c r="L824" i="35"/>
  <c r="K824" i="35"/>
  <c r="J824" i="35"/>
  <c r="I824" i="35"/>
  <c r="H824" i="35"/>
  <c r="G824" i="35"/>
  <c r="F824" i="35"/>
  <c r="E824" i="35"/>
  <c r="D824" i="35"/>
  <c r="C824" i="35"/>
  <c r="B824" i="35"/>
  <c r="A824" i="35"/>
  <c r="W823" i="35"/>
  <c r="V823" i="35"/>
  <c r="U823" i="35"/>
  <c r="O823" i="35"/>
  <c r="M823" i="35"/>
  <c r="L823" i="35"/>
  <c r="K823" i="35"/>
  <c r="J823" i="35"/>
  <c r="I823" i="35"/>
  <c r="H823" i="35"/>
  <c r="G823" i="35"/>
  <c r="F823" i="35"/>
  <c r="E823" i="35"/>
  <c r="D823" i="35"/>
  <c r="C823" i="35"/>
  <c r="B823" i="35"/>
  <c r="A823" i="35"/>
  <c r="Z822" i="35"/>
  <c r="Y822" i="35"/>
  <c r="X822" i="35"/>
  <c r="W822" i="35"/>
  <c r="V822" i="35"/>
  <c r="U822" i="35"/>
  <c r="T822" i="35"/>
  <c r="S822" i="35"/>
  <c r="R822" i="35"/>
  <c r="Q822" i="35"/>
  <c r="P822" i="35"/>
  <c r="O822" i="35"/>
  <c r="N822" i="35"/>
  <c r="M822" i="35"/>
  <c r="L822" i="35"/>
  <c r="K822" i="35"/>
  <c r="J822" i="35"/>
  <c r="I822" i="35"/>
  <c r="H822" i="35"/>
  <c r="G822" i="35"/>
  <c r="F822" i="35"/>
  <c r="E822" i="35"/>
  <c r="D822" i="35"/>
  <c r="C822" i="35"/>
  <c r="B822" i="35"/>
  <c r="A822" i="35"/>
  <c r="Z821" i="35"/>
  <c r="W821" i="35"/>
  <c r="V821" i="35"/>
  <c r="U821" i="35"/>
  <c r="T821" i="35"/>
  <c r="Q821" i="35"/>
  <c r="O821" i="35"/>
  <c r="M821" i="35"/>
  <c r="L821" i="35"/>
  <c r="K821" i="35"/>
  <c r="J821" i="35"/>
  <c r="I821" i="35"/>
  <c r="F821" i="35"/>
  <c r="E821" i="35"/>
  <c r="D821" i="35"/>
  <c r="C821" i="35"/>
  <c r="B821" i="35"/>
  <c r="A821" i="35"/>
  <c r="Z820" i="35"/>
  <c r="W820" i="35"/>
  <c r="V820" i="35"/>
  <c r="U820" i="35"/>
  <c r="T820" i="35"/>
  <c r="Q820" i="35"/>
  <c r="O820" i="35"/>
  <c r="M820" i="35"/>
  <c r="L820" i="35"/>
  <c r="K820" i="35"/>
  <c r="J820" i="35"/>
  <c r="I820" i="35"/>
  <c r="G820" i="35"/>
  <c r="F820" i="35"/>
  <c r="E820" i="35"/>
  <c r="D820" i="35"/>
  <c r="C820" i="35"/>
  <c r="B820" i="35"/>
  <c r="A820" i="35"/>
  <c r="Z819" i="35"/>
  <c r="W819" i="35"/>
  <c r="V819" i="35"/>
  <c r="U819" i="35"/>
  <c r="T819" i="35"/>
  <c r="Q819" i="35"/>
  <c r="O819" i="35"/>
  <c r="M819" i="35"/>
  <c r="L819" i="35"/>
  <c r="K819" i="35"/>
  <c r="J819" i="35"/>
  <c r="I819" i="35"/>
  <c r="F819" i="35"/>
  <c r="E819" i="35"/>
  <c r="D819" i="35"/>
  <c r="C819" i="35"/>
  <c r="B819" i="35"/>
  <c r="A819" i="35"/>
  <c r="Z818" i="35"/>
  <c r="W818" i="35"/>
  <c r="V818" i="35"/>
  <c r="U818" i="35"/>
  <c r="T818" i="35"/>
  <c r="Q818" i="35"/>
  <c r="O818" i="35"/>
  <c r="M818" i="35"/>
  <c r="L818" i="35"/>
  <c r="K818" i="35"/>
  <c r="J818" i="35"/>
  <c r="I818" i="35"/>
  <c r="G818" i="35"/>
  <c r="F818" i="35"/>
  <c r="E818" i="35"/>
  <c r="D818" i="35"/>
  <c r="C818" i="35"/>
  <c r="B818" i="35"/>
  <c r="A818" i="35"/>
  <c r="Z817" i="35"/>
  <c r="W817" i="35"/>
  <c r="V817" i="35"/>
  <c r="U817" i="35"/>
  <c r="T817" i="35"/>
  <c r="Q817" i="35"/>
  <c r="O817" i="35"/>
  <c r="M817" i="35"/>
  <c r="L817" i="35"/>
  <c r="K817" i="35"/>
  <c r="J817" i="35"/>
  <c r="I817" i="35"/>
  <c r="F817" i="35"/>
  <c r="E817" i="35"/>
  <c r="D817" i="35"/>
  <c r="C817" i="35"/>
  <c r="B817" i="35"/>
  <c r="A817" i="35"/>
  <c r="Z816" i="35"/>
  <c r="W816" i="35"/>
  <c r="V816" i="35"/>
  <c r="U816" i="35"/>
  <c r="T816" i="35"/>
  <c r="Q816" i="35"/>
  <c r="O816" i="35"/>
  <c r="M816" i="35"/>
  <c r="L816" i="35"/>
  <c r="K816" i="35"/>
  <c r="J816" i="35"/>
  <c r="I816" i="35"/>
  <c r="G816" i="35"/>
  <c r="F816" i="35"/>
  <c r="E816" i="35"/>
  <c r="D816" i="35"/>
  <c r="C816" i="35"/>
  <c r="B816" i="35"/>
  <c r="A816" i="35"/>
  <c r="Z815" i="35"/>
  <c r="Y815" i="35"/>
  <c r="X815" i="35"/>
  <c r="W815" i="35"/>
  <c r="V815" i="35"/>
  <c r="U815" i="35"/>
  <c r="T815" i="35"/>
  <c r="S815" i="35"/>
  <c r="R815" i="35"/>
  <c r="Q815" i="35"/>
  <c r="P815" i="35"/>
  <c r="O815" i="35"/>
  <c r="N815" i="35"/>
  <c r="M815" i="35"/>
  <c r="L815" i="35"/>
  <c r="K815" i="35"/>
  <c r="J815" i="35"/>
  <c r="I815" i="35"/>
  <c r="H815" i="35"/>
  <c r="G815" i="35"/>
  <c r="F815" i="35"/>
  <c r="E815" i="35"/>
  <c r="D815" i="35"/>
  <c r="C815" i="35"/>
  <c r="B815" i="35"/>
  <c r="A815" i="35"/>
  <c r="Z814" i="35"/>
  <c r="Y814" i="35"/>
  <c r="X814" i="35"/>
  <c r="W814" i="35"/>
  <c r="V814" i="35"/>
  <c r="U814" i="35"/>
  <c r="T814" i="35"/>
  <c r="S814" i="35"/>
  <c r="R814" i="35"/>
  <c r="Q814" i="35"/>
  <c r="P814" i="35"/>
  <c r="O814" i="35"/>
  <c r="N814" i="35"/>
  <c r="M814" i="35"/>
  <c r="L814" i="35"/>
  <c r="K814" i="35"/>
  <c r="J814" i="35"/>
  <c r="I814" i="35"/>
  <c r="H814" i="35"/>
  <c r="G814" i="35"/>
  <c r="F814" i="35"/>
  <c r="E814" i="35"/>
  <c r="D814" i="35"/>
  <c r="C814" i="35"/>
  <c r="B814" i="35"/>
  <c r="A814" i="35"/>
  <c r="Z813" i="35"/>
  <c r="Y813" i="35"/>
  <c r="X813" i="35"/>
  <c r="W813" i="35"/>
  <c r="V813" i="35"/>
  <c r="U813" i="35"/>
  <c r="T813" i="35"/>
  <c r="S813" i="35"/>
  <c r="R813" i="35"/>
  <c r="Q813" i="35"/>
  <c r="P813" i="35"/>
  <c r="O813" i="35"/>
  <c r="N813" i="35"/>
  <c r="M813" i="35"/>
  <c r="L813" i="35"/>
  <c r="K813" i="35"/>
  <c r="J813" i="35"/>
  <c r="I813" i="35"/>
  <c r="H813" i="35"/>
  <c r="G813" i="35"/>
  <c r="F813" i="35"/>
  <c r="E813" i="35"/>
  <c r="D813" i="35"/>
  <c r="C813" i="35"/>
  <c r="B813" i="35"/>
  <c r="A813" i="35"/>
  <c r="Z812" i="35"/>
  <c r="Y812" i="35"/>
  <c r="X812" i="35"/>
  <c r="W812" i="35"/>
  <c r="V812" i="35"/>
  <c r="U812" i="35"/>
  <c r="T812" i="35"/>
  <c r="S812" i="35"/>
  <c r="R812" i="35"/>
  <c r="Q812" i="35"/>
  <c r="P812" i="35"/>
  <c r="O812" i="35"/>
  <c r="N812" i="35"/>
  <c r="M812" i="35"/>
  <c r="L812" i="35"/>
  <c r="K812" i="35"/>
  <c r="J812" i="35"/>
  <c r="I812" i="35"/>
  <c r="H812" i="35"/>
  <c r="G812" i="35"/>
  <c r="F812" i="35"/>
  <c r="E812" i="35"/>
  <c r="D812" i="35"/>
  <c r="C812" i="35"/>
  <c r="B812" i="35"/>
  <c r="A812" i="35"/>
  <c r="W811" i="35"/>
  <c r="V811" i="35"/>
  <c r="U811" i="35"/>
  <c r="O811" i="35"/>
  <c r="M811" i="35"/>
  <c r="L811" i="35"/>
  <c r="K811" i="35"/>
  <c r="J811" i="35"/>
  <c r="I811" i="35"/>
  <c r="H811" i="35"/>
  <c r="G811" i="35"/>
  <c r="F811" i="35"/>
  <c r="E811" i="35"/>
  <c r="D811" i="35"/>
  <c r="C811" i="35"/>
  <c r="B811" i="35"/>
  <c r="A811" i="35"/>
  <c r="Z810" i="35"/>
  <c r="Y810" i="35"/>
  <c r="X810" i="35"/>
  <c r="W810" i="35"/>
  <c r="V810" i="35"/>
  <c r="U810" i="35"/>
  <c r="T810" i="35"/>
  <c r="S810" i="35"/>
  <c r="R810" i="35"/>
  <c r="Q810" i="35"/>
  <c r="P810" i="35"/>
  <c r="O810" i="35"/>
  <c r="N810" i="35"/>
  <c r="M810" i="35"/>
  <c r="L810" i="35"/>
  <c r="K810" i="35"/>
  <c r="J810" i="35"/>
  <c r="I810" i="35"/>
  <c r="H810" i="35"/>
  <c r="G810" i="35"/>
  <c r="F810" i="35"/>
  <c r="E810" i="35"/>
  <c r="D810" i="35"/>
  <c r="C810" i="35"/>
  <c r="B810" i="35"/>
  <c r="A810" i="35"/>
  <c r="Z809" i="35"/>
  <c r="W809" i="35"/>
  <c r="V809" i="35"/>
  <c r="U809" i="35"/>
  <c r="T809" i="35"/>
  <c r="Q809" i="35"/>
  <c r="O809" i="35"/>
  <c r="M809" i="35"/>
  <c r="L809" i="35"/>
  <c r="K809" i="35"/>
  <c r="J809" i="35"/>
  <c r="I809" i="35"/>
  <c r="F809" i="35"/>
  <c r="E809" i="35"/>
  <c r="D809" i="35"/>
  <c r="C809" i="35"/>
  <c r="B809" i="35"/>
  <c r="A809" i="35"/>
  <c r="Z808" i="35"/>
  <c r="W808" i="35"/>
  <c r="V808" i="35"/>
  <c r="U808" i="35"/>
  <c r="T808" i="35"/>
  <c r="Q808" i="35"/>
  <c r="O808" i="35"/>
  <c r="M808" i="35"/>
  <c r="L808" i="35"/>
  <c r="K808" i="35"/>
  <c r="J808" i="35"/>
  <c r="I808" i="35"/>
  <c r="G808" i="35"/>
  <c r="F808" i="35"/>
  <c r="E808" i="35"/>
  <c r="D808" i="35"/>
  <c r="C808" i="35"/>
  <c r="B808" i="35"/>
  <c r="A808" i="35"/>
  <c r="Z807" i="35"/>
  <c r="W807" i="35"/>
  <c r="V807" i="35"/>
  <c r="U807" i="35"/>
  <c r="T807" i="35"/>
  <c r="Q807" i="35"/>
  <c r="O807" i="35"/>
  <c r="M807" i="35"/>
  <c r="L807" i="35"/>
  <c r="K807" i="35"/>
  <c r="J807" i="35"/>
  <c r="I807" i="35"/>
  <c r="F807" i="35"/>
  <c r="E807" i="35"/>
  <c r="D807" i="35"/>
  <c r="C807" i="35"/>
  <c r="B807" i="35"/>
  <c r="A807" i="35"/>
  <c r="Z806" i="35"/>
  <c r="W806" i="35"/>
  <c r="V806" i="35"/>
  <c r="U806" i="35"/>
  <c r="T806" i="35"/>
  <c r="Q806" i="35"/>
  <c r="O806" i="35"/>
  <c r="M806" i="35"/>
  <c r="L806" i="35"/>
  <c r="K806" i="35"/>
  <c r="J806" i="35"/>
  <c r="I806" i="35"/>
  <c r="G806" i="35"/>
  <c r="F806" i="35"/>
  <c r="E806" i="35"/>
  <c r="D806" i="35"/>
  <c r="C806" i="35"/>
  <c r="B806" i="35"/>
  <c r="A806" i="35"/>
  <c r="Z805" i="35"/>
  <c r="W805" i="35"/>
  <c r="V805" i="35"/>
  <c r="U805" i="35"/>
  <c r="T805" i="35"/>
  <c r="Q805" i="35"/>
  <c r="O805" i="35"/>
  <c r="M805" i="35"/>
  <c r="L805" i="35"/>
  <c r="K805" i="35"/>
  <c r="J805" i="35"/>
  <c r="I805" i="35"/>
  <c r="F805" i="35"/>
  <c r="E805" i="35"/>
  <c r="D805" i="35"/>
  <c r="C805" i="35"/>
  <c r="B805" i="35"/>
  <c r="A805" i="35"/>
  <c r="Z804" i="35"/>
  <c r="W804" i="35"/>
  <c r="V804" i="35"/>
  <c r="U804" i="35"/>
  <c r="T804" i="35"/>
  <c r="Q804" i="35"/>
  <c r="O804" i="35"/>
  <c r="M804" i="35"/>
  <c r="L804" i="35"/>
  <c r="K804" i="35"/>
  <c r="J804" i="35"/>
  <c r="I804" i="35"/>
  <c r="G804" i="35"/>
  <c r="F804" i="35"/>
  <c r="E804" i="35"/>
  <c r="D804" i="35"/>
  <c r="C804" i="35"/>
  <c r="B804" i="35"/>
  <c r="A804" i="35"/>
  <c r="Z803" i="35"/>
  <c r="Y803" i="35"/>
  <c r="X803" i="35"/>
  <c r="W803" i="35"/>
  <c r="V803" i="35"/>
  <c r="U803" i="35"/>
  <c r="T803" i="35"/>
  <c r="S803" i="35"/>
  <c r="R803" i="35"/>
  <c r="Q803" i="35"/>
  <c r="P803" i="35"/>
  <c r="O803" i="35"/>
  <c r="N803" i="35"/>
  <c r="M803" i="35"/>
  <c r="L803" i="35"/>
  <c r="K803" i="35"/>
  <c r="J803" i="35"/>
  <c r="I803" i="35"/>
  <c r="H803" i="35"/>
  <c r="G803" i="35"/>
  <c r="F803" i="35"/>
  <c r="E803" i="35"/>
  <c r="D803" i="35"/>
  <c r="C803" i="35"/>
  <c r="B803" i="35"/>
  <c r="A803" i="35"/>
  <c r="Z802" i="35"/>
  <c r="Y802" i="35"/>
  <c r="X802" i="35"/>
  <c r="W802" i="35"/>
  <c r="V802" i="35"/>
  <c r="U802" i="35"/>
  <c r="T802" i="35"/>
  <c r="S802" i="35"/>
  <c r="R802" i="35"/>
  <c r="Q802" i="35"/>
  <c r="P802" i="35"/>
  <c r="O802" i="35"/>
  <c r="N802" i="35"/>
  <c r="M802" i="35"/>
  <c r="L802" i="35"/>
  <c r="K802" i="35"/>
  <c r="J802" i="35"/>
  <c r="I802" i="35"/>
  <c r="H802" i="35"/>
  <c r="G802" i="35"/>
  <c r="F802" i="35"/>
  <c r="E802" i="35"/>
  <c r="D802" i="35"/>
  <c r="C802" i="35"/>
  <c r="B802" i="35"/>
  <c r="A802" i="35"/>
  <c r="Z801" i="35"/>
  <c r="Y801" i="35"/>
  <c r="X801" i="35"/>
  <c r="W801" i="35"/>
  <c r="V801" i="35"/>
  <c r="U801" i="35"/>
  <c r="T801" i="35"/>
  <c r="S801" i="35"/>
  <c r="R801" i="35"/>
  <c r="Q801" i="35"/>
  <c r="P801" i="35"/>
  <c r="O801" i="35"/>
  <c r="N801" i="35"/>
  <c r="M801" i="35"/>
  <c r="L801" i="35"/>
  <c r="K801" i="35"/>
  <c r="J801" i="35"/>
  <c r="I801" i="35"/>
  <c r="H801" i="35"/>
  <c r="G801" i="35"/>
  <c r="F801" i="35"/>
  <c r="E801" i="35"/>
  <c r="D801" i="35"/>
  <c r="C801" i="35"/>
  <c r="B801" i="35"/>
  <c r="A801" i="35"/>
  <c r="Z800" i="35"/>
  <c r="Y800" i="35"/>
  <c r="X800" i="35"/>
  <c r="W800" i="35"/>
  <c r="V800" i="35"/>
  <c r="U800" i="35"/>
  <c r="T800" i="35"/>
  <c r="S800" i="35"/>
  <c r="R800" i="35"/>
  <c r="Q800" i="35"/>
  <c r="P800" i="35"/>
  <c r="O800" i="35"/>
  <c r="N800" i="35"/>
  <c r="M800" i="35"/>
  <c r="L800" i="35"/>
  <c r="K800" i="35"/>
  <c r="J800" i="35"/>
  <c r="I800" i="35"/>
  <c r="H800" i="35"/>
  <c r="G800" i="35"/>
  <c r="F800" i="35"/>
  <c r="E800" i="35"/>
  <c r="D800" i="35"/>
  <c r="C800" i="35"/>
  <c r="B800" i="35"/>
  <c r="A800" i="35"/>
  <c r="W799" i="35"/>
  <c r="V799" i="35"/>
  <c r="U799" i="35"/>
  <c r="O799" i="35"/>
  <c r="M799" i="35"/>
  <c r="L799" i="35"/>
  <c r="K799" i="35"/>
  <c r="J799" i="35"/>
  <c r="I799" i="35"/>
  <c r="H799" i="35"/>
  <c r="G799" i="35"/>
  <c r="F799" i="35"/>
  <c r="E799" i="35"/>
  <c r="D799" i="35"/>
  <c r="C799" i="35"/>
  <c r="B799" i="35"/>
  <c r="A799" i="35"/>
  <c r="Z798" i="35"/>
  <c r="Y798" i="35"/>
  <c r="X798" i="35"/>
  <c r="W798" i="35"/>
  <c r="V798" i="35"/>
  <c r="U798" i="35"/>
  <c r="T798" i="35"/>
  <c r="S798" i="35"/>
  <c r="R798" i="35"/>
  <c r="Q798" i="35"/>
  <c r="P798" i="35"/>
  <c r="O798" i="35"/>
  <c r="N798" i="35"/>
  <c r="M798" i="35"/>
  <c r="L798" i="35"/>
  <c r="K798" i="35"/>
  <c r="J798" i="35"/>
  <c r="I798" i="35"/>
  <c r="H798" i="35"/>
  <c r="G798" i="35"/>
  <c r="F798" i="35"/>
  <c r="E798" i="35"/>
  <c r="D798" i="35"/>
  <c r="C798" i="35"/>
  <c r="B798" i="35"/>
  <c r="A798" i="35"/>
  <c r="Z797" i="35"/>
  <c r="W797" i="35"/>
  <c r="V797" i="35"/>
  <c r="U797" i="35"/>
  <c r="T797" i="35"/>
  <c r="Q797" i="35"/>
  <c r="O797" i="35"/>
  <c r="M797" i="35"/>
  <c r="L797" i="35"/>
  <c r="K797" i="35"/>
  <c r="J797" i="35"/>
  <c r="I797" i="35"/>
  <c r="F797" i="35"/>
  <c r="E797" i="35"/>
  <c r="D797" i="35"/>
  <c r="C797" i="35"/>
  <c r="B797" i="35"/>
  <c r="A797" i="35"/>
  <c r="Z796" i="35"/>
  <c r="W796" i="35"/>
  <c r="V796" i="35"/>
  <c r="U796" i="35"/>
  <c r="T796" i="35"/>
  <c r="Q796" i="35"/>
  <c r="O796" i="35"/>
  <c r="M796" i="35"/>
  <c r="L796" i="35"/>
  <c r="K796" i="35"/>
  <c r="J796" i="35"/>
  <c r="I796" i="35"/>
  <c r="G796" i="35"/>
  <c r="F796" i="35"/>
  <c r="E796" i="35"/>
  <c r="D796" i="35"/>
  <c r="C796" i="35"/>
  <c r="B796" i="35"/>
  <c r="A796" i="35"/>
  <c r="Z795" i="35"/>
  <c r="W795" i="35"/>
  <c r="V795" i="35"/>
  <c r="U795" i="35"/>
  <c r="T795" i="35"/>
  <c r="Q795" i="35"/>
  <c r="O795" i="35"/>
  <c r="M795" i="35"/>
  <c r="L795" i="35"/>
  <c r="K795" i="35"/>
  <c r="J795" i="35"/>
  <c r="I795" i="35"/>
  <c r="F795" i="35"/>
  <c r="E795" i="35"/>
  <c r="D795" i="35"/>
  <c r="C795" i="35"/>
  <c r="B795" i="35"/>
  <c r="A795" i="35"/>
  <c r="Z794" i="35"/>
  <c r="W794" i="35"/>
  <c r="V794" i="35"/>
  <c r="U794" i="35"/>
  <c r="T794" i="35"/>
  <c r="Q794" i="35"/>
  <c r="O794" i="35"/>
  <c r="M794" i="35"/>
  <c r="L794" i="35"/>
  <c r="K794" i="35"/>
  <c r="J794" i="35"/>
  <c r="I794" i="35"/>
  <c r="G794" i="35"/>
  <c r="F794" i="35"/>
  <c r="E794" i="35"/>
  <c r="D794" i="35"/>
  <c r="C794" i="35"/>
  <c r="B794" i="35"/>
  <c r="A794" i="35"/>
  <c r="Z793" i="35"/>
  <c r="W793" i="35"/>
  <c r="V793" i="35"/>
  <c r="U793" i="35"/>
  <c r="T793" i="35"/>
  <c r="Q793" i="35"/>
  <c r="O793" i="35"/>
  <c r="M793" i="35"/>
  <c r="L793" i="35"/>
  <c r="K793" i="35"/>
  <c r="J793" i="35"/>
  <c r="I793" i="35"/>
  <c r="F793" i="35"/>
  <c r="E793" i="35"/>
  <c r="D793" i="35"/>
  <c r="C793" i="35"/>
  <c r="B793" i="35"/>
  <c r="A793" i="35"/>
  <c r="Z792" i="35"/>
  <c r="W792" i="35"/>
  <c r="V792" i="35"/>
  <c r="U792" i="35"/>
  <c r="T792" i="35"/>
  <c r="Q792" i="35"/>
  <c r="O792" i="35"/>
  <c r="M792" i="35"/>
  <c r="L792" i="35"/>
  <c r="K792" i="35"/>
  <c r="J792" i="35"/>
  <c r="I792" i="35"/>
  <c r="G792" i="35"/>
  <c r="F792" i="35"/>
  <c r="E792" i="35"/>
  <c r="D792" i="35"/>
  <c r="C792" i="35"/>
  <c r="B792" i="35"/>
  <c r="A792" i="35"/>
  <c r="Z791" i="35"/>
  <c r="Y791" i="35"/>
  <c r="X791" i="35"/>
  <c r="W791" i="35"/>
  <c r="V791" i="35"/>
  <c r="U791" i="35"/>
  <c r="T791" i="35"/>
  <c r="S791" i="35"/>
  <c r="R791" i="35"/>
  <c r="Q791" i="35"/>
  <c r="P791" i="35"/>
  <c r="O791" i="35"/>
  <c r="N791" i="35"/>
  <c r="M791" i="35"/>
  <c r="L791" i="35"/>
  <c r="K791" i="35"/>
  <c r="J791" i="35"/>
  <c r="I791" i="35"/>
  <c r="H791" i="35"/>
  <c r="G791" i="35"/>
  <c r="F791" i="35"/>
  <c r="E791" i="35"/>
  <c r="D791" i="35"/>
  <c r="C791" i="35"/>
  <c r="B791" i="35"/>
  <c r="A791" i="35"/>
  <c r="Z790" i="35"/>
  <c r="Y790" i="35"/>
  <c r="X790" i="35"/>
  <c r="W790" i="35"/>
  <c r="V790" i="35"/>
  <c r="U790" i="35"/>
  <c r="T790" i="35"/>
  <c r="S790" i="35"/>
  <c r="R790" i="35"/>
  <c r="Q790" i="35"/>
  <c r="P790" i="35"/>
  <c r="O790" i="35"/>
  <c r="N790" i="35"/>
  <c r="M790" i="35"/>
  <c r="L790" i="35"/>
  <c r="K790" i="35"/>
  <c r="J790" i="35"/>
  <c r="I790" i="35"/>
  <c r="H790" i="35"/>
  <c r="G790" i="35"/>
  <c r="F790" i="35"/>
  <c r="E790" i="35"/>
  <c r="D790" i="35"/>
  <c r="C790" i="35"/>
  <c r="B790" i="35"/>
  <c r="A790" i="35"/>
  <c r="Z789" i="35"/>
  <c r="Y789" i="35"/>
  <c r="X789" i="35"/>
  <c r="W789" i="35"/>
  <c r="V789" i="35"/>
  <c r="U789" i="35"/>
  <c r="T789" i="35"/>
  <c r="S789" i="35"/>
  <c r="R789" i="35"/>
  <c r="Q789" i="35"/>
  <c r="P789" i="35"/>
  <c r="O789" i="35"/>
  <c r="N789" i="35"/>
  <c r="M789" i="35"/>
  <c r="L789" i="35"/>
  <c r="K789" i="35"/>
  <c r="J789" i="35"/>
  <c r="I789" i="35"/>
  <c r="H789" i="35"/>
  <c r="G789" i="35"/>
  <c r="F789" i="35"/>
  <c r="E789" i="35"/>
  <c r="D789" i="35"/>
  <c r="C789" i="35"/>
  <c r="B789" i="35"/>
  <c r="A789" i="35"/>
  <c r="O788" i="35"/>
  <c r="M788" i="35"/>
  <c r="L788" i="35"/>
  <c r="K788" i="35"/>
  <c r="J788" i="35"/>
  <c r="I788" i="35"/>
  <c r="H788" i="35"/>
  <c r="G788" i="35"/>
  <c r="F788" i="35"/>
  <c r="E788" i="35"/>
  <c r="D788" i="35"/>
  <c r="C788" i="35"/>
  <c r="B788" i="35"/>
  <c r="A788" i="35"/>
  <c r="AB787" i="35"/>
  <c r="AA787" i="35"/>
  <c r="Z787" i="35"/>
  <c r="Y787" i="35"/>
  <c r="X787" i="35"/>
  <c r="W787" i="35"/>
  <c r="V787" i="35"/>
  <c r="U787" i="35"/>
  <c r="T787" i="35"/>
  <c r="S787" i="35"/>
  <c r="R787" i="35"/>
  <c r="Q787" i="35"/>
  <c r="P787" i="35"/>
  <c r="O787" i="35"/>
  <c r="N787" i="35"/>
  <c r="M787" i="35"/>
  <c r="L787" i="35"/>
  <c r="K787" i="35"/>
  <c r="J787" i="35"/>
  <c r="I787" i="35"/>
  <c r="H787" i="35"/>
  <c r="G787" i="35"/>
  <c r="F787" i="35"/>
  <c r="E787" i="35"/>
  <c r="D787" i="35"/>
  <c r="C787" i="35"/>
  <c r="B787" i="35"/>
  <c r="A787" i="35"/>
  <c r="AB786" i="35"/>
  <c r="AA786" i="35"/>
  <c r="Z786" i="35"/>
  <c r="W786" i="35"/>
  <c r="T786" i="35"/>
  <c r="Q786" i="35"/>
  <c r="O786" i="35"/>
  <c r="M786" i="35"/>
  <c r="L786" i="35"/>
  <c r="K786" i="35"/>
  <c r="J786" i="35"/>
  <c r="I786" i="35"/>
  <c r="F786" i="35"/>
  <c r="E786" i="35"/>
  <c r="D786" i="35"/>
  <c r="C786" i="35"/>
  <c r="B786" i="35"/>
  <c r="A786" i="35"/>
  <c r="AB785" i="35"/>
  <c r="AA785" i="35"/>
  <c r="Z785" i="35"/>
  <c r="W785" i="35"/>
  <c r="T785" i="35"/>
  <c r="Q785" i="35"/>
  <c r="O785" i="35"/>
  <c r="M785" i="35"/>
  <c r="L785" i="35"/>
  <c r="K785" i="35"/>
  <c r="J785" i="35"/>
  <c r="I785" i="35"/>
  <c r="G785" i="35"/>
  <c r="F785" i="35"/>
  <c r="E785" i="35"/>
  <c r="D785" i="35"/>
  <c r="C785" i="35"/>
  <c r="B785" i="35"/>
  <c r="A785" i="35"/>
  <c r="AB784" i="35"/>
  <c r="AA784" i="35"/>
  <c r="Z784" i="35"/>
  <c r="W784" i="35"/>
  <c r="T784" i="35"/>
  <c r="Q784" i="35"/>
  <c r="O784" i="35"/>
  <c r="M784" i="35"/>
  <c r="L784" i="35"/>
  <c r="K784" i="35"/>
  <c r="J784" i="35"/>
  <c r="I784" i="35"/>
  <c r="F784" i="35"/>
  <c r="E784" i="35"/>
  <c r="D784" i="35"/>
  <c r="C784" i="35"/>
  <c r="B784" i="35"/>
  <c r="A784" i="35"/>
  <c r="AB783" i="35"/>
  <c r="AA783" i="35"/>
  <c r="Z783" i="35"/>
  <c r="W783" i="35"/>
  <c r="T783" i="35"/>
  <c r="Q783" i="35"/>
  <c r="O783" i="35"/>
  <c r="M783" i="35"/>
  <c r="L783" i="35"/>
  <c r="K783" i="35"/>
  <c r="J783" i="35"/>
  <c r="I783" i="35"/>
  <c r="G783" i="35"/>
  <c r="F783" i="35"/>
  <c r="E783" i="35"/>
  <c r="D783" i="35"/>
  <c r="C783" i="35"/>
  <c r="B783" i="35"/>
  <c r="A783" i="35"/>
  <c r="AB782" i="35"/>
  <c r="AA782" i="35"/>
  <c r="Z782" i="35"/>
  <c r="W782" i="35"/>
  <c r="T782" i="35"/>
  <c r="Q782" i="35"/>
  <c r="O782" i="35"/>
  <c r="M782" i="35"/>
  <c r="L782" i="35"/>
  <c r="K782" i="35"/>
  <c r="J782" i="35"/>
  <c r="I782" i="35"/>
  <c r="F782" i="35"/>
  <c r="E782" i="35"/>
  <c r="D782" i="35"/>
  <c r="C782" i="35"/>
  <c r="B782" i="35"/>
  <c r="A782" i="35"/>
  <c r="AB781" i="35"/>
  <c r="AA781" i="35"/>
  <c r="Z781" i="35"/>
  <c r="W781" i="35"/>
  <c r="T781" i="35"/>
  <c r="Q781" i="35"/>
  <c r="O781" i="35"/>
  <c r="M781" i="35"/>
  <c r="L781" i="35"/>
  <c r="K781" i="35"/>
  <c r="J781" i="35"/>
  <c r="I781" i="35"/>
  <c r="G781" i="35"/>
  <c r="F781" i="35"/>
  <c r="E781" i="35"/>
  <c r="D781" i="35"/>
  <c r="C781" i="35"/>
  <c r="B781" i="35"/>
  <c r="A781" i="35"/>
  <c r="AB780" i="35"/>
  <c r="AA780" i="35"/>
  <c r="Z780" i="35"/>
  <c r="Y780" i="35"/>
  <c r="X780" i="35"/>
  <c r="W780" i="35"/>
  <c r="V780" i="35"/>
  <c r="U780" i="35"/>
  <c r="T780" i="35"/>
  <c r="S780" i="35"/>
  <c r="R780" i="35"/>
  <c r="Q780" i="35"/>
  <c r="P780" i="35"/>
  <c r="O780" i="35"/>
  <c r="N780" i="35"/>
  <c r="M780" i="35"/>
  <c r="L780" i="35"/>
  <c r="K780" i="35"/>
  <c r="J780" i="35"/>
  <c r="I780" i="35"/>
  <c r="H780" i="35"/>
  <c r="G780" i="35"/>
  <c r="F780" i="35"/>
  <c r="E780" i="35"/>
  <c r="D780" i="35"/>
  <c r="C780" i="35"/>
  <c r="B780" i="35"/>
  <c r="A780" i="35"/>
  <c r="AB779" i="35"/>
  <c r="AA779" i="35"/>
  <c r="Z779" i="35"/>
  <c r="Y779" i="35"/>
  <c r="X779" i="35"/>
  <c r="W779" i="35"/>
  <c r="V779" i="35"/>
  <c r="U779" i="35"/>
  <c r="T779" i="35"/>
  <c r="S779" i="35"/>
  <c r="R779" i="35"/>
  <c r="Q779" i="35"/>
  <c r="P779" i="35"/>
  <c r="O779" i="35"/>
  <c r="N779" i="35"/>
  <c r="M779" i="35"/>
  <c r="L779" i="35"/>
  <c r="K779" i="35"/>
  <c r="J779" i="35"/>
  <c r="I779" i="35"/>
  <c r="H779" i="35"/>
  <c r="G779" i="35"/>
  <c r="F779" i="35"/>
  <c r="E779" i="35"/>
  <c r="D779" i="35"/>
  <c r="C779" i="35"/>
  <c r="B779" i="35"/>
  <c r="A779" i="35"/>
  <c r="AB778" i="35"/>
  <c r="AA778" i="35"/>
  <c r="Z778" i="35"/>
  <c r="Y778" i="35"/>
  <c r="X778" i="35"/>
  <c r="W778" i="35"/>
  <c r="V778" i="35"/>
  <c r="U778" i="35"/>
  <c r="T778" i="35"/>
  <c r="S778" i="35"/>
  <c r="R778" i="35"/>
  <c r="Q778" i="35"/>
  <c r="P778" i="35"/>
  <c r="O778" i="35"/>
  <c r="N778" i="35"/>
  <c r="M778" i="35"/>
  <c r="L778" i="35"/>
  <c r="K778" i="35"/>
  <c r="J778" i="35"/>
  <c r="I778" i="35"/>
  <c r="H778" i="35"/>
  <c r="G778" i="35"/>
  <c r="F778" i="35"/>
  <c r="E778" i="35"/>
  <c r="D778" i="35"/>
  <c r="C778" i="35"/>
  <c r="B778" i="35"/>
  <c r="A778" i="35"/>
  <c r="Z777" i="35"/>
  <c r="Y777" i="35"/>
  <c r="X777" i="35"/>
  <c r="W777" i="35"/>
  <c r="V777" i="35"/>
  <c r="U777" i="35"/>
  <c r="T777" i="35"/>
  <c r="S777" i="35"/>
  <c r="R777" i="35"/>
  <c r="Q777" i="35"/>
  <c r="P777" i="35"/>
  <c r="O777" i="35"/>
  <c r="N777" i="35"/>
  <c r="M777" i="35"/>
  <c r="L777" i="35"/>
  <c r="K777" i="35"/>
  <c r="J777" i="35"/>
  <c r="I777" i="35"/>
  <c r="H777" i="35"/>
  <c r="G777" i="35"/>
  <c r="F777" i="35"/>
  <c r="E777" i="35"/>
  <c r="D777" i="35"/>
  <c r="C777" i="35"/>
  <c r="A777" i="35"/>
  <c r="AA776" i="35"/>
  <c r="Z776" i="35"/>
  <c r="Y776" i="35"/>
  <c r="X776" i="35"/>
  <c r="W776" i="35"/>
  <c r="V776" i="35"/>
  <c r="U776" i="35"/>
  <c r="T776" i="35"/>
  <c r="S776" i="35"/>
  <c r="R776" i="35"/>
  <c r="Q776" i="35"/>
  <c r="P776" i="35"/>
  <c r="O776" i="35"/>
  <c r="N776" i="35"/>
  <c r="M776" i="35"/>
  <c r="L776" i="35"/>
  <c r="K776" i="35"/>
  <c r="J776" i="35"/>
  <c r="I776" i="35"/>
  <c r="H776" i="35"/>
  <c r="G776" i="35"/>
  <c r="F776" i="35"/>
  <c r="E776" i="35"/>
  <c r="D776" i="35"/>
  <c r="C776" i="35"/>
  <c r="B776" i="35"/>
  <c r="A776" i="35"/>
  <c r="AA775" i="35"/>
  <c r="Z775" i="35"/>
  <c r="Y775" i="35"/>
  <c r="X775" i="35"/>
  <c r="W775" i="35"/>
  <c r="V775" i="35"/>
  <c r="U775" i="35"/>
  <c r="T775" i="35"/>
  <c r="S775" i="35"/>
  <c r="R775" i="35"/>
  <c r="Q775" i="35"/>
  <c r="P775" i="35"/>
  <c r="O775" i="35"/>
  <c r="N775" i="35"/>
  <c r="M775" i="35"/>
  <c r="L775" i="35"/>
  <c r="K775" i="35"/>
  <c r="J775" i="35"/>
  <c r="I775" i="35"/>
  <c r="H775" i="35"/>
  <c r="G775" i="35"/>
  <c r="F775" i="35"/>
  <c r="E775" i="35"/>
  <c r="D775" i="35"/>
  <c r="C775" i="35"/>
  <c r="B775" i="35"/>
  <c r="A775" i="35"/>
  <c r="AA774" i="35"/>
  <c r="Z774" i="35"/>
  <c r="Y774" i="35"/>
  <c r="X774" i="35"/>
  <c r="W774" i="35"/>
  <c r="V774" i="35"/>
  <c r="U774" i="35"/>
  <c r="T774" i="35"/>
  <c r="S774" i="35"/>
  <c r="R774" i="35"/>
  <c r="Q774" i="35"/>
  <c r="P774" i="35"/>
  <c r="O774" i="35"/>
  <c r="N774" i="35"/>
  <c r="M774" i="35"/>
  <c r="L774" i="35"/>
  <c r="K774" i="35"/>
  <c r="J774" i="35"/>
  <c r="I774" i="35"/>
  <c r="H774" i="35"/>
  <c r="G774" i="35"/>
  <c r="F774" i="35"/>
  <c r="E774" i="35"/>
  <c r="D774" i="35"/>
  <c r="C774" i="35"/>
  <c r="B774" i="35"/>
  <c r="A774" i="35"/>
  <c r="AA773" i="35"/>
  <c r="Z773" i="35"/>
  <c r="Y773" i="35"/>
  <c r="X773" i="35"/>
  <c r="W773" i="35"/>
  <c r="V773" i="35"/>
  <c r="U773" i="35"/>
  <c r="T773" i="35"/>
  <c r="S773" i="35"/>
  <c r="R773" i="35"/>
  <c r="Q773" i="35"/>
  <c r="P773" i="35"/>
  <c r="O773" i="35"/>
  <c r="N773" i="35"/>
  <c r="M773" i="35"/>
  <c r="L773" i="35"/>
  <c r="K773" i="35"/>
  <c r="J773" i="35"/>
  <c r="I773" i="35"/>
  <c r="H773" i="35"/>
  <c r="G773" i="35"/>
  <c r="F773" i="35"/>
  <c r="E773" i="35"/>
  <c r="D773" i="35"/>
  <c r="C773" i="35"/>
  <c r="B773" i="35"/>
  <c r="A773" i="35"/>
  <c r="AA772" i="35"/>
  <c r="Z772" i="35"/>
  <c r="Y772" i="35"/>
  <c r="X772" i="35"/>
  <c r="W772" i="35"/>
  <c r="V772" i="35"/>
  <c r="U772" i="35"/>
  <c r="T772" i="35"/>
  <c r="S772" i="35"/>
  <c r="R772" i="35"/>
  <c r="Q772" i="35"/>
  <c r="P772" i="35"/>
  <c r="O772" i="35"/>
  <c r="N772" i="35"/>
  <c r="M772" i="35"/>
  <c r="L772" i="35"/>
  <c r="K772" i="35"/>
  <c r="J772" i="35"/>
  <c r="I772" i="35"/>
  <c r="H772" i="35"/>
  <c r="G772" i="35"/>
  <c r="F772" i="35"/>
  <c r="E772" i="35"/>
  <c r="D772" i="35"/>
  <c r="C772" i="35"/>
  <c r="B772" i="35"/>
  <c r="A772" i="35"/>
  <c r="AA771" i="35"/>
  <c r="Z771" i="35"/>
  <c r="Y771" i="35"/>
  <c r="X771" i="35"/>
  <c r="W771" i="35"/>
  <c r="V771" i="35"/>
  <c r="U771" i="35"/>
  <c r="T771" i="35"/>
  <c r="S771" i="35"/>
  <c r="R771" i="35"/>
  <c r="Q771" i="35"/>
  <c r="P771" i="35"/>
  <c r="O771" i="35"/>
  <c r="N771" i="35"/>
  <c r="M771" i="35"/>
  <c r="L771" i="35"/>
  <c r="K771" i="35"/>
  <c r="J771" i="35"/>
  <c r="I771" i="35"/>
  <c r="H771" i="35"/>
  <c r="G771" i="35"/>
  <c r="F771" i="35"/>
  <c r="E771" i="35"/>
  <c r="D771" i="35"/>
  <c r="C771" i="35"/>
  <c r="B771" i="35"/>
  <c r="A771" i="35"/>
  <c r="AA770" i="35"/>
  <c r="Z770" i="35"/>
  <c r="Y770" i="35"/>
  <c r="X770" i="35"/>
  <c r="W770" i="35"/>
  <c r="V770" i="35"/>
  <c r="U770" i="35"/>
  <c r="T770" i="35"/>
  <c r="S770" i="35"/>
  <c r="R770" i="35"/>
  <c r="Q770" i="35"/>
  <c r="P770" i="35"/>
  <c r="O770" i="35"/>
  <c r="N770" i="35"/>
  <c r="M770" i="35"/>
  <c r="L770" i="35"/>
  <c r="K770" i="35"/>
  <c r="J770" i="35"/>
  <c r="I770" i="35"/>
  <c r="H770" i="35"/>
  <c r="G770" i="35"/>
  <c r="F770" i="35"/>
  <c r="E770" i="35"/>
  <c r="D770" i="35"/>
  <c r="C770" i="35"/>
  <c r="B770" i="35"/>
  <c r="A770" i="35"/>
  <c r="AA769" i="35"/>
  <c r="Z769" i="35"/>
  <c r="Y769" i="35"/>
  <c r="X769" i="35"/>
  <c r="W769" i="35"/>
  <c r="V769" i="35"/>
  <c r="U769" i="35"/>
  <c r="T769" i="35"/>
  <c r="S769" i="35"/>
  <c r="R769" i="35"/>
  <c r="Q769" i="35"/>
  <c r="P769" i="35"/>
  <c r="O769" i="35"/>
  <c r="N769" i="35"/>
  <c r="M769" i="35"/>
  <c r="L769" i="35"/>
  <c r="K769" i="35"/>
  <c r="J769" i="35"/>
  <c r="I769" i="35"/>
  <c r="H769" i="35"/>
  <c r="G769" i="35"/>
  <c r="F769" i="35"/>
  <c r="E769" i="35"/>
  <c r="D769" i="35"/>
  <c r="C769" i="35"/>
  <c r="B769" i="35"/>
  <c r="A769" i="35"/>
  <c r="AA768" i="35"/>
  <c r="Z768" i="35"/>
  <c r="W768" i="35"/>
  <c r="V768" i="35"/>
  <c r="U768" i="35"/>
  <c r="O768" i="35"/>
  <c r="M768" i="35"/>
  <c r="L768" i="35"/>
  <c r="K768" i="35"/>
  <c r="J768" i="35"/>
  <c r="I768" i="35"/>
  <c r="H768" i="35"/>
  <c r="G768" i="35"/>
  <c r="F768" i="35"/>
  <c r="E768" i="35"/>
  <c r="D768" i="35"/>
  <c r="C768" i="35"/>
  <c r="B768" i="35"/>
  <c r="A768" i="35"/>
  <c r="AA767" i="35"/>
  <c r="Z767" i="35"/>
  <c r="Y767" i="35"/>
  <c r="X767" i="35"/>
  <c r="W767" i="35"/>
  <c r="V767" i="35"/>
  <c r="U767" i="35"/>
  <c r="T767" i="35"/>
  <c r="S767" i="35"/>
  <c r="R767" i="35"/>
  <c r="Q767" i="35"/>
  <c r="P767" i="35"/>
  <c r="O767" i="35"/>
  <c r="N767" i="35"/>
  <c r="M767" i="35"/>
  <c r="L767" i="35"/>
  <c r="K767" i="35"/>
  <c r="J767" i="35"/>
  <c r="I767" i="35"/>
  <c r="H767" i="35"/>
  <c r="G767" i="35"/>
  <c r="F767" i="35"/>
  <c r="E767" i="35"/>
  <c r="D767" i="35"/>
  <c r="C767" i="35"/>
  <c r="B767" i="35"/>
  <c r="A767" i="35"/>
  <c r="AA766" i="35"/>
  <c r="Z766" i="35"/>
  <c r="W766" i="35"/>
  <c r="V766" i="35"/>
  <c r="U766" i="35"/>
  <c r="T766" i="35"/>
  <c r="Q766" i="35"/>
  <c r="O766" i="35"/>
  <c r="M766" i="35"/>
  <c r="L766" i="35"/>
  <c r="K766" i="35"/>
  <c r="J766" i="35"/>
  <c r="I766" i="35"/>
  <c r="G766" i="35"/>
  <c r="F766" i="35"/>
  <c r="E766" i="35"/>
  <c r="D766" i="35"/>
  <c r="C766" i="35"/>
  <c r="B766" i="35"/>
  <c r="A766" i="35"/>
  <c r="AA765" i="35"/>
  <c r="Z765" i="35"/>
  <c r="W765" i="35"/>
  <c r="V765" i="35"/>
  <c r="U765" i="35"/>
  <c r="T765" i="35"/>
  <c r="Q765" i="35"/>
  <c r="O765" i="35"/>
  <c r="M765" i="35"/>
  <c r="L765" i="35"/>
  <c r="K765" i="35"/>
  <c r="J765" i="35"/>
  <c r="I765" i="35"/>
  <c r="G765" i="35"/>
  <c r="F765" i="35"/>
  <c r="E765" i="35"/>
  <c r="D765" i="35"/>
  <c r="C765" i="35"/>
  <c r="B765" i="35"/>
  <c r="A765" i="35"/>
  <c r="AA764" i="35"/>
  <c r="Z764" i="35"/>
  <c r="W764" i="35"/>
  <c r="V764" i="35"/>
  <c r="U764" i="35"/>
  <c r="T764" i="35"/>
  <c r="Q764" i="35"/>
  <c r="O764" i="35"/>
  <c r="M764" i="35"/>
  <c r="L764" i="35"/>
  <c r="K764" i="35"/>
  <c r="J764" i="35"/>
  <c r="I764" i="35"/>
  <c r="G764" i="35"/>
  <c r="F764" i="35"/>
  <c r="E764" i="35"/>
  <c r="D764" i="35"/>
  <c r="C764" i="35"/>
  <c r="B764" i="35"/>
  <c r="A764" i="35"/>
  <c r="AA763" i="35"/>
  <c r="Z763" i="35"/>
  <c r="W763" i="35"/>
  <c r="V763" i="35"/>
  <c r="U763" i="35"/>
  <c r="T763" i="35"/>
  <c r="Q763" i="35"/>
  <c r="O763" i="35"/>
  <c r="M763" i="35"/>
  <c r="L763" i="35"/>
  <c r="K763" i="35"/>
  <c r="J763" i="35"/>
  <c r="I763" i="35"/>
  <c r="G763" i="35"/>
  <c r="F763" i="35"/>
  <c r="E763" i="35"/>
  <c r="D763" i="35"/>
  <c r="C763" i="35"/>
  <c r="B763" i="35"/>
  <c r="A763" i="35"/>
  <c r="AA762" i="35"/>
  <c r="Z762" i="35"/>
  <c r="W762" i="35"/>
  <c r="V762" i="35"/>
  <c r="U762" i="35"/>
  <c r="T762" i="35"/>
  <c r="Q762" i="35"/>
  <c r="O762" i="35"/>
  <c r="M762" i="35"/>
  <c r="L762" i="35"/>
  <c r="K762" i="35"/>
  <c r="J762" i="35"/>
  <c r="I762" i="35"/>
  <c r="G762" i="35"/>
  <c r="F762" i="35"/>
  <c r="E762" i="35"/>
  <c r="D762" i="35"/>
  <c r="C762" i="35"/>
  <c r="B762" i="35"/>
  <c r="A762" i="35"/>
  <c r="AA761" i="35"/>
  <c r="Z761" i="35"/>
  <c r="W761" i="35"/>
  <c r="V761" i="35"/>
  <c r="U761" i="35"/>
  <c r="T761" i="35"/>
  <c r="Q761" i="35"/>
  <c r="O761" i="35"/>
  <c r="M761" i="35"/>
  <c r="L761" i="35"/>
  <c r="K761" i="35"/>
  <c r="J761" i="35"/>
  <c r="I761" i="35"/>
  <c r="G761" i="35"/>
  <c r="F761" i="35"/>
  <c r="E761" i="35"/>
  <c r="D761" i="35"/>
  <c r="C761" i="35"/>
  <c r="B761" i="35"/>
  <c r="A761" i="35"/>
  <c r="AA760" i="35"/>
  <c r="Z760" i="35"/>
  <c r="Y760" i="35"/>
  <c r="X760" i="35"/>
  <c r="W760" i="35"/>
  <c r="V760" i="35"/>
  <c r="U760" i="35"/>
  <c r="T760" i="35"/>
  <c r="S760" i="35"/>
  <c r="R760" i="35"/>
  <c r="Q760" i="35"/>
  <c r="P760" i="35"/>
  <c r="O760" i="35"/>
  <c r="N760" i="35"/>
  <c r="M760" i="35"/>
  <c r="L760" i="35"/>
  <c r="K760" i="35"/>
  <c r="J760" i="35"/>
  <c r="I760" i="35"/>
  <c r="H760" i="35"/>
  <c r="G760" i="35"/>
  <c r="F760" i="35"/>
  <c r="E760" i="35"/>
  <c r="D760" i="35"/>
  <c r="C760" i="35"/>
  <c r="B760" i="35"/>
  <c r="A760" i="35"/>
  <c r="AA759" i="35"/>
  <c r="Z759" i="35"/>
  <c r="Y759" i="35"/>
  <c r="X759" i="35"/>
  <c r="W759" i="35"/>
  <c r="V759" i="35"/>
  <c r="U759" i="35"/>
  <c r="T759" i="35"/>
  <c r="S759" i="35"/>
  <c r="R759" i="35"/>
  <c r="Q759" i="35"/>
  <c r="P759" i="35"/>
  <c r="O759" i="35"/>
  <c r="N759" i="35"/>
  <c r="M759" i="35"/>
  <c r="L759" i="35"/>
  <c r="K759" i="35"/>
  <c r="J759" i="35"/>
  <c r="I759" i="35"/>
  <c r="H759" i="35"/>
  <c r="G759" i="35"/>
  <c r="F759" i="35"/>
  <c r="E759" i="35"/>
  <c r="D759" i="35"/>
  <c r="C759" i="35"/>
  <c r="B759" i="35"/>
  <c r="A759" i="35"/>
  <c r="AA758" i="35"/>
  <c r="Z758" i="35"/>
  <c r="W758" i="35"/>
  <c r="V758" i="35"/>
  <c r="U758" i="35"/>
  <c r="O758" i="35"/>
  <c r="M758" i="35"/>
  <c r="L758" i="35"/>
  <c r="K758" i="35"/>
  <c r="J758" i="35"/>
  <c r="I758" i="35"/>
  <c r="H758" i="35"/>
  <c r="G758" i="35"/>
  <c r="F758" i="35"/>
  <c r="E758" i="35"/>
  <c r="D758" i="35"/>
  <c r="C758" i="35"/>
  <c r="B758" i="35"/>
  <c r="A758" i="35"/>
  <c r="AA757" i="35"/>
  <c r="Z757" i="35"/>
  <c r="Y757" i="35"/>
  <c r="X757" i="35"/>
  <c r="W757" i="35"/>
  <c r="V757" i="35"/>
  <c r="U757" i="35"/>
  <c r="T757" i="35"/>
  <c r="S757" i="35"/>
  <c r="R757" i="35"/>
  <c r="Q757" i="35"/>
  <c r="P757" i="35"/>
  <c r="O757" i="35"/>
  <c r="N757" i="35"/>
  <c r="M757" i="35"/>
  <c r="L757" i="35"/>
  <c r="K757" i="35"/>
  <c r="J757" i="35"/>
  <c r="I757" i="35"/>
  <c r="H757" i="35"/>
  <c r="G757" i="35"/>
  <c r="F757" i="35"/>
  <c r="E757" i="35"/>
  <c r="D757" i="35"/>
  <c r="C757" i="35"/>
  <c r="B757" i="35"/>
  <c r="A757" i="35"/>
  <c r="AA756" i="35"/>
  <c r="Z756" i="35"/>
  <c r="W756" i="35"/>
  <c r="V756" i="35"/>
  <c r="U756" i="35"/>
  <c r="T756" i="35"/>
  <c r="Q756" i="35"/>
  <c r="O756" i="35"/>
  <c r="M756" i="35"/>
  <c r="L756" i="35"/>
  <c r="K756" i="35"/>
  <c r="J756" i="35"/>
  <c r="I756" i="35"/>
  <c r="G756" i="35"/>
  <c r="F756" i="35"/>
  <c r="E756" i="35"/>
  <c r="D756" i="35"/>
  <c r="C756" i="35"/>
  <c r="B756" i="35"/>
  <c r="A756" i="35"/>
  <c r="AA755" i="35"/>
  <c r="Z755" i="35"/>
  <c r="W755" i="35"/>
  <c r="V755" i="35"/>
  <c r="U755" i="35"/>
  <c r="T755" i="35"/>
  <c r="Q755" i="35"/>
  <c r="O755" i="35"/>
  <c r="M755" i="35"/>
  <c r="L755" i="35"/>
  <c r="K755" i="35"/>
  <c r="J755" i="35"/>
  <c r="I755" i="35"/>
  <c r="G755" i="35"/>
  <c r="F755" i="35"/>
  <c r="E755" i="35"/>
  <c r="D755" i="35"/>
  <c r="C755" i="35"/>
  <c r="B755" i="35"/>
  <c r="A755" i="35"/>
  <c r="AA754" i="35"/>
  <c r="Z754" i="35"/>
  <c r="W754" i="35"/>
  <c r="V754" i="35"/>
  <c r="U754" i="35"/>
  <c r="T754" i="35"/>
  <c r="Q754" i="35"/>
  <c r="O754" i="35"/>
  <c r="M754" i="35"/>
  <c r="L754" i="35"/>
  <c r="K754" i="35"/>
  <c r="J754" i="35"/>
  <c r="I754" i="35"/>
  <c r="G754" i="35"/>
  <c r="F754" i="35"/>
  <c r="E754" i="35"/>
  <c r="D754" i="35"/>
  <c r="C754" i="35"/>
  <c r="B754" i="35"/>
  <c r="A754" i="35"/>
  <c r="AA753" i="35"/>
  <c r="Z753" i="35"/>
  <c r="W753" i="35"/>
  <c r="V753" i="35"/>
  <c r="U753" i="35"/>
  <c r="T753" i="35"/>
  <c r="Q753" i="35"/>
  <c r="O753" i="35"/>
  <c r="M753" i="35"/>
  <c r="L753" i="35"/>
  <c r="K753" i="35"/>
  <c r="J753" i="35"/>
  <c r="I753" i="35"/>
  <c r="G753" i="35"/>
  <c r="F753" i="35"/>
  <c r="E753" i="35"/>
  <c r="D753" i="35"/>
  <c r="C753" i="35"/>
  <c r="B753" i="35"/>
  <c r="A753" i="35"/>
  <c r="AA752" i="35"/>
  <c r="Z752" i="35"/>
  <c r="W752" i="35"/>
  <c r="V752" i="35"/>
  <c r="U752" i="35"/>
  <c r="T752" i="35"/>
  <c r="Q752" i="35"/>
  <c r="O752" i="35"/>
  <c r="M752" i="35"/>
  <c r="L752" i="35"/>
  <c r="K752" i="35"/>
  <c r="J752" i="35"/>
  <c r="I752" i="35"/>
  <c r="G752" i="35"/>
  <c r="F752" i="35"/>
  <c r="E752" i="35"/>
  <c r="D752" i="35"/>
  <c r="C752" i="35"/>
  <c r="B752" i="35"/>
  <c r="A752" i="35"/>
  <c r="AA751" i="35"/>
  <c r="Z751" i="35"/>
  <c r="W751" i="35"/>
  <c r="V751" i="35"/>
  <c r="U751" i="35"/>
  <c r="T751" i="35"/>
  <c r="Q751" i="35"/>
  <c r="O751" i="35"/>
  <c r="M751" i="35"/>
  <c r="L751" i="35"/>
  <c r="K751" i="35"/>
  <c r="J751" i="35"/>
  <c r="I751" i="35"/>
  <c r="G751" i="35"/>
  <c r="F751" i="35"/>
  <c r="E751" i="35"/>
  <c r="D751" i="35"/>
  <c r="C751" i="35"/>
  <c r="B751" i="35"/>
  <c r="A751" i="35"/>
  <c r="AA750" i="35"/>
  <c r="Z750" i="35"/>
  <c r="Y750" i="35"/>
  <c r="X750" i="35"/>
  <c r="W750" i="35"/>
  <c r="V750" i="35"/>
  <c r="U750" i="35"/>
  <c r="T750" i="35"/>
  <c r="S750" i="35"/>
  <c r="R750" i="35"/>
  <c r="Q750" i="35"/>
  <c r="P750" i="35"/>
  <c r="O750" i="35"/>
  <c r="N750" i="35"/>
  <c r="M750" i="35"/>
  <c r="L750" i="35"/>
  <c r="K750" i="35"/>
  <c r="J750" i="35"/>
  <c r="I750" i="35"/>
  <c r="H750" i="35"/>
  <c r="G750" i="35"/>
  <c r="F750" i="35"/>
  <c r="E750" i="35"/>
  <c r="D750" i="35"/>
  <c r="C750" i="35"/>
  <c r="B750" i="35"/>
  <c r="A750" i="35"/>
  <c r="AA749" i="35"/>
  <c r="Z749" i="35"/>
  <c r="Y749" i="35"/>
  <c r="X749" i="35"/>
  <c r="W749" i="35"/>
  <c r="V749" i="35"/>
  <c r="U749" i="35"/>
  <c r="T749" i="35"/>
  <c r="S749" i="35"/>
  <c r="R749" i="35"/>
  <c r="Q749" i="35"/>
  <c r="P749" i="35"/>
  <c r="O749" i="35"/>
  <c r="N749" i="35"/>
  <c r="M749" i="35"/>
  <c r="L749" i="35"/>
  <c r="K749" i="35"/>
  <c r="J749" i="35"/>
  <c r="I749" i="35"/>
  <c r="H749" i="35"/>
  <c r="G749" i="35"/>
  <c r="F749" i="35"/>
  <c r="E749" i="35"/>
  <c r="D749" i="35"/>
  <c r="C749" i="35"/>
  <c r="B749" i="35"/>
  <c r="A749" i="35"/>
  <c r="AA748" i="35"/>
  <c r="Z748" i="35"/>
  <c r="W748" i="35"/>
  <c r="V748" i="35"/>
  <c r="U748" i="35"/>
  <c r="O748" i="35"/>
  <c r="M748" i="35"/>
  <c r="L748" i="35"/>
  <c r="K748" i="35"/>
  <c r="J748" i="35"/>
  <c r="I748" i="35"/>
  <c r="H748" i="35"/>
  <c r="G748" i="35"/>
  <c r="F748" i="35"/>
  <c r="E748" i="35"/>
  <c r="D748" i="35"/>
  <c r="C748" i="35"/>
  <c r="B748" i="35"/>
  <c r="A748" i="35"/>
  <c r="AA747" i="35"/>
  <c r="Z747" i="35"/>
  <c r="Y747" i="35"/>
  <c r="X747" i="35"/>
  <c r="W747" i="35"/>
  <c r="V747" i="35"/>
  <c r="U747" i="35"/>
  <c r="T747" i="35"/>
  <c r="S747" i="35"/>
  <c r="R747" i="35"/>
  <c r="Q747" i="35"/>
  <c r="P747" i="35"/>
  <c r="O747" i="35"/>
  <c r="N747" i="35"/>
  <c r="M747" i="35"/>
  <c r="L747" i="35"/>
  <c r="K747" i="35"/>
  <c r="J747" i="35"/>
  <c r="I747" i="35"/>
  <c r="H747" i="35"/>
  <c r="G747" i="35"/>
  <c r="F747" i="35"/>
  <c r="E747" i="35"/>
  <c r="D747" i="35"/>
  <c r="C747" i="35"/>
  <c r="B747" i="35"/>
  <c r="A747" i="35"/>
  <c r="AA746" i="35"/>
  <c r="Z746" i="35"/>
  <c r="W746" i="35"/>
  <c r="V746" i="35"/>
  <c r="U746" i="35"/>
  <c r="T746" i="35"/>
  <c r="Q746" i="35"/>
  <c r="O746" i="35"/>
  <c r="M746" i="35"/>
  <c r="L746" i="35"/>
  <c r="K746" i="35"/>
  <c r="J746" i="35"/>
  <c r="I746" i="35"/>
  <c r="G746" i="35"/>
  <c r="F746" i="35"/>
  <c r="E746" i="35"/>
  <c r="D746" i="35"/>
  <c r="C746" i="35"/>
  <c r="B746" i="35"/>
  <c r="A746" i="35"/>
  <c r="AA745" i="35"/>
  <c r="Z745" i="35"/>
  <c r="W745" i="35"/>
  <c r="V745" i="35"/>
  <c r="U745" i="35"/>
  <c r="T745" i="35"/>
  <c r="Q745" i="35"/>
  <c r="O745" i="35"/>
  <c r="M745" i="35"/>
  <c r="L745" i="35"/>
  <c r="K745" i="35"/>
  <c r="J745" i="35"/>
  <c r="I745" i="35"/>
  <c r="G745" i="35"/>
  <c r="F745" i="35"/>
  <c r="E745" i="35"/>
  <c r="D745" i="35"/>
  <c r="C745" i="35"/>
  <c r="B745" i="35"/>
  <c r="A745" i="35"/>
  <c r="AA744" i="35"/>
  <c r="Z744" i="35"/>
  <c r="W744" i="35"/>
  <c r="V744" i="35"/>
  <c r="U744" i="35"/>
  <c r="T744" i="35"/>
  <c r="Q744" i="35"/>
  <c r="O744" i="35"/>
  <c r="M744" i="35"/>
  <c r="L744" i="35"/>
  <c r="K744" i="35"/>
  <c r="J744" i="35"/>
  <c r="I744" i="35"/>
  <c r="G744" i="35"/>
  <c r="F744" i="35"/>
  <c r="E744" i="35"/>
  <c r="D744" i="35"/>
  <c r="C744" i="35"/>
  <c r="B744" i="35"/>
  <c r="A744" i="35"/>
  <c r="AA743" i="35"/>
  <c r="Z743" i="35"/>
  <c r="W743" i="35"/>
  <c r="V743" i="35"/>
  <c r="U743" i="35"/>
  <c r="T743" i="35"/>
  <c r="Q743" i="35"/>
  <c r="O743" i="35"/>
  <c r="M743" i="35"/>
  <c r="L743" i="35"/>
  <c r="K743" i="35"/>
  <c r="J743" i="35"/>
  <c r="I743" i="35"/>
  <c r="G743" i="35"/>
  <c r="F743" i="35"/>
  <c r="E743" i="35"/>
  <c r="D743" i="35"/>
  <c r="C743" i="35"/>
  <c r="B743" i="35"/>
  <c r="A743" i="35"/>
  <c r="AA742" i="35"/>
  <c r="Z742" i="35"/>
  <c r="W742" i="35"/>
  <c r="V742" i="35"/>
  <c r="U742" i="35"/>
  <c r="T742" i="35"/>
  <c r="Q742" i="35"/>
  <c r="O742" i="35"/>
  <c r="M742" i="35"/>
  <c r="L742" i="35"/>
  <c r="K742" i="35"/>
  <c r="J742" i="35"/>
  <c r="I742" i="35"/>
  <c r="G742" i="35"/>
  <c r="F742" i="35"/>
  <c r="E742" i="35"/>
  <c r="D742" i="35"/>
  <c r="C742" i="35"/>
  <c r="B742" i="35"/>
  <c r="A742" i="35"/>
  <c r="AA741" i="35"/>
  <c r="Z741" i="35"/>
  <c r="W741" i="35"/>
  <c r="V741" i="35"/>
  <c r="U741" i="35"/>
  <c r="T741" i="35"/>
  <c r="Q741" i="35"/>
  <c r="O741" i="35"/>
  <c r="M741" i="35"/>
  <c r="L741" i="35"/>
  <c r="K741" i="35"/>
  <c r="J741" i="35"/>
  <c r="I741" i="35"/>
  <c r="G741" i="35"/>
  <c r="F741" i="35"/>
  <c r="E741" i="35"/>
  <c r="D741" i="35"/>
  <c r="C741" i="35"/>
  <c r="B741" i="35"/>
  <c r="A741" i="35"/>
  <c r="AA740" i="35"/>
  <c r="Z740" i="35"/>
  <c r="Y740" i="35"/>
  <c r="X740" i="35"/>
  <c r="W740" i="35"/>
  <c r="V740" i="35"/>
  <c r="U740" i="35"/>
  <c r="T740" i="35"/>
  <c r="S740" i="35"/>
  <c r="R740" i="35"/>
  <c r="Q740" i="35"/>
  <c r="P740" i="35"/>
  <c r="O740" i="35"/>
  <c r="N740" i="35"/>
  <c r="M740" i="35"/>
  <c r="L740" i="35"/>
  <c r="K740" i="35"/>
  <c r="J740" i="35"/>
  <c r="I740" i="35"/>
  <c r="H740" i="35"/>
  <c r="G740" i="35"/>
  <c r="F740" i="35"/>
  <c r="E740" i="35"/>
  <c r="D740" i="35"/>
  <c r="C740" i="35"/>
  <c r="B740" i="35"/>
  <c r="A740" i="35"/>
  <c r="AA739" i="35"/>
  <c r="Z739" i="35"/>
  <c r="Y739" i="35"/>
  <c r="X739" i="35"/>
  <c r="W739" i="35"/>
  <c r="V739" i="35"/>
  <c r="U739" i="35"/>
  <c r="T739" i="35"/>
  <c r="S739" i="35"/>
  <c r="R739" i="35"/>
  <c r="Q739" i="35"/>
  <c r="P739" i="35"/>
  <c r="O739" i="35"/>
  <c r="N739" i="35"/>
  <c r="M739" i="35"/>
  <c r="L739" i="35"/>
  <c r="K739" i="35"/>
  <c r="J739" i="35"/>
  <c r="I739" i="35"/>
  <c r="H739" i="35"/>
  <c r="G739" i="35"/>
  <c r="F739" i="35"/>
  <c r="E739" i="35"/>
  <c r="D739" i="35"/>
  <c r="C739" i="35"/>
  <c r="B739" i="35"/>
  <c r="A739" i="35"/>
  <c r="AA738" i="35"/>
  <c r="Z738" i="35"/>
  <c r="W738" i="35"/>
  <c r="V738" i="35"/>
  <c r="U738" i="35"/>
  <c r="O738" i="35"/>
  <c r="M738" i="35"/>
  <c r="L738" i="35"/>
  <c r="K738" i="35"/>
  <c r="J738" i="35"/>
  <c r="I738" i="35"/>
  <c r="H738" i="35"/>
  <c r="G738" i="35"/>
  <c r="F738" i="35"/>
  <c r="E738" i="35"/>
  <c r="D738" i="35"/>
  <c r="C738" i="35"/>
  <c r="B738" i="35"/>
  <c r="A738" i="35"/>
  <c r="AA737" i="35"/>
  <c r="Z737" i="35"/>
  <c r="Y737" i="35"/>
  <c r="X737" i="35"/>
  <c r="W737" i="35"/>
  <c r="V737" i="35"/>
  <c r="U737" i="35"/>
  <c r="T737" i="35"/>
  <c r="S737" i="35"/>
  <c r="R737" i="35"/>
  <c r="Q737" i="35"/>
  <c r="P737" i="35"/>
  <c r="O737" i="35"/>
  <c r="N737" i="35"/>
  <c r="M737" i="35"/>
  <c r="L737" i="35"/>
  <c r="K737" i="35"/>
  <c r="J737" i="35"/>
  <c r="I737" i="35"/>
  <c r="H737" i="35"/>
  <c r="G737" i="35"/>
  <c r="F737" i="35"/>
  <c r="E737" i="35"/>
  <c r="D737" i="35"/>
  <c r="C737" i="35"/>
  <c r="B737" i="35"/>
  <c r="A737" i="35"/>
  <c r="AA736" i="35"/>
  <c r="Z736" i="35"/>
  <c r="W736" i="35"/>
  <c r="V736" i="35"/>
  <c r="U736" i="35"/>
  <c r="T736" i="35"/>
  <c r="Q736" i="35"/>
  <c r="O736" i="35"/>
  <c r="M736" i="35"/>
  <c r="L736" i="35"/>
  <c r="K736" i="35"/>
  <c r="J736" i="35"/>
  <c r="I736" i="35"/>
  <c r="G736" i="35"/>
  <c r="F736" i="35"/>
  <c r="E736" i="35"/>
  <c r="D736" i="35"/>
  <c r="C736" i="35"/>
  <c r="B736" i="35"/>
  <c r="A736" i="35"/>
  <c r="AA735" i="35"/>
  <c r="Z735" i="35"/>
  <c r="W735" i="35"/>
  <c r="V735" i="35"/>
  <c r="U735" i="35"/>
  <c r="T735" i="35"/>
  <c r="Q735" i="35"/>
  <c r="O735" i="35"/>
  <c r="M735" i="35"/>
  <c r="L735" i="35"/>
  <c r="K735" i="35"/>
  <c r="J735" i="35"/>
  <c r="I735" i="35"/>
  <c r="G735" i="35"/>
  <c r="F735" i="35"/>
  <c r="E735" i="35"/>
  <c r="D735" i="35"/>
  <c r="C735" i="35"/>
  <c r="B735" i="35"/>
  <c r="A735" i="35"/>
  <c r="AA734" i="35"/>
  <c r="Z734" i="35"/>
  <c r="W734" i="35"/>
  <c r="V734" i="35"/>
  <c r="U734" i="35"/>
  <c r="T734" i="35"/>
  <c r="Q734" i="35"/>
  <c r="O734" i="35"/>
  <c r="M734" i="35"/>
  <c r="L734" i="35"/>
  <c r="K734" i="35"/>
  <c r="J734" i="35"/>
  <c r="I734" i="35"/>
  <c r="G734" i="35"/>
  <c r="F734" i="35"/>
  <c r="E734" i="35"/>
  <c r="D734" i="35"/>
  <c r="C734" i="35"/>
  <c r="B734" i="35"/>
  <c r="A734" i="35"/>
  <c r="AA733" i="35"/>
  <c r="Z733" i="35"/>
  <c r="W733" i="35"/>
  <c r="V733" i="35"/>
  <c r="U733" i="35"/>
  <c r="T733" i="35"/>
  <c r="Q733" i="35"/>
  <c r="O733" i="35"/>
  <c r="M733" i="35"/>
  <c r="L733" i="35"/>
  <c r="K733" i="35"/>
  <c r="J733" i="35"/>
  <c r="I733" i="35"/>
  <c r="G733" i="35"/>
  <c r="F733" i="35"/>
  <c r="E733" i="35"/>
  <c r="D733" i="35"/>
  <c r="C733" i="35"/>
  <c r="B733" i="35"/>
  <c r="A733" i="35"/>
  <c r="AA732" i="35"/>
  <c r="Z732" i="35"/>
  <c r="W732" i="35"/>
  <c r="V732" i="35"/>
  <c r="U732" i="35"/>
  <c r="T732" i="35"/>
  <c r="Q732" i="35"/>
  <c r="O732" i="35"/>
  <c r="M732" i="35"/>
  <c r="L732" i="35"/>
  <c r="K732" i="35"/>
  <c r="J732" i="35"/>
  <c r="I732" i="35"/>
  <c r="G732" i="35"/>
  <c r="F732" i="35"/>
  <c r="E732" i="35"/>
  <c r="D732" i="35"/>
  <c r="C732" i="35"/>
  <c r="B732" i="35"/>
  <c r="A732" i="35"/>
  <c r="AA731" i="35"/>
  <c r="Z731" i="35"/>
  <c r="W731" i="35"/>
  <c r="V731" i="35"/>
  <c r="U731" i="35"/>
  <c r="T731" i="35"/>
  <c r="Q731" i="35"/>
  <c r="O731" i="35"/>
  <c r="M731" i="35"/>
  <c r="L731" i="35"/>
  <c r="K731" i="35"/>
  <c r="J731" i="35"/>
  <c r="I731" i="35"/>
  <c r="G731" i="35"/>
  <c r="F731" i="35"/>
  <c r="E731" i="35"/>
  <c r="D731" i="35"/>
  <c r="C731" i="35"/>
  <c r="B731" i="35"/>
  <c r="A731" i="35"/>
  <c r="AA730" i="35"/>
  <c r="Z730" i="35"/>
  <c r="Y730" i="35"/>
  <c r="X730" i="35"/>
  <c r="W730" i="35"/>
  <c r="V730" i="35"/>
  <c r="U730" i="35"/>
  <c r="T730" i="35"/>
  <c r="S730" i="35"/>
  <c r="R730" i="35"/>
  <c r="Q730" i="35"/>
  <c r="P730" i="35"/>
  <c r="O730" i="35"/>
  <c r="N730" i="35"/>
  <c r="M730" i="35"/>
  <c r="L730" i="35"/>
  <c r="K730" i="35"/>
  <c r="J730" i="35"/>
  <c r="I730" i="35"/>
  <c r="H730" i="35"/>
  <c r="G730" i="35"/>
  <c r="F730" i="35"/>
  <c r="E730" i="35"/>
  <c r="D730" i="35"/>
  <c r="C730" i="35"/>
  <c r="B730" i="35"/>
  <c r="A730" i="35"/>
  <c r="AA729" i="35"/>
  <c r="Z729" i="35"/>
  <c r="Y729" i="35"/>
  <c r="X729" i="35"/>
  <c r="W729" i="35"/>
  <c r="V729" i="35"/>
  <c r="U729" i="35"/>
  <c r="T729" i="35"/>
  <c r="S729" i="35"/>
  <c r="R729" i="35"/>
  <c r="Q729" i="35"/>
  <c r="P729" i="35"/>
  <c r="O729" i="35"/>
  <c r="N729" i="35"/>
  <c r="M729" i="35"/>
  <c r="L729" i="35"/>
  <c r="K729" i="35"/>
  <c r="J729" i="35"/>
  <c r="I729" i="35"/>
  <c r="H729" i="35"/>
  <c r="G729" i="35"/>
  <c r="F729" i="35"/>
  <c r="E729" i="35"/>
  <c r="D729" i="35"/>
  <c r="C729" i="35"/>
  <c r="B729" i="35"/>
  <c r="A729" i="35"/>
  <c r="AA728" i="35"/>
  <c r="Z728" i="35"/>
  <c r="W728" i="35"/>
  <c r="V728" i="35"/>
  <c r="U728" i="35"/>
  <c r="O728" i="35"/>
  <c r="M728" i="35"/>
  <c r="L728" i="35"/>
  <c r="K728" i="35"/>
  <c r="J728" i="35"/>
  <c r="I728" i="35"/>
  <c r="H728" i="35"/>
  <c r="G728" i="35"/>
  <c r="F728" i="35"/>
  <c r="E728" i="35"/>
  <c r="D728" i="35"/>
  <c r="C728" i="35"/>
  <c r="B728" i="35"/>
  <c r="A728" i="35"/>
  <c r="AA727" i="35"/>
  <c r="Z727" i="35"/>
  <c r="Y727" i="35"/>
  <c r="X727" i="35"/>
  <c r="W727" i="35"/>
  <c r="V727" i="35"/>
  <c r="U727" i="35"/>
  <c r="T727" i="35"/>
  <c r="S727" i="35"/>
  <c r="R727" i="35"/>
  <c r="Q727" i="35"/>
  <c r="P727" i="35"/>
  <c r="O727" i="35"/>
  <c r="N727" i="35"/>
  <c r="M727" i="35"/>
  <c r="L727" i="35"/>
  <c r="K727" i="35"/>
  <c r="J727" i="35"/>
  <c r="I727" i="35"/>
  <c r="H727" i="35"/>
  <c r="G727" i="35"/>
  <c r="F727" i="35"/>
  <c r="E727" i="35"/>
  <c r="D727" i="35"/>
  <c r="C727" i="35"/>
  <c r="B727" i="35"/>
  <c r="A727" i="35"/>
  <c r="AA726" i="35"/>
  <c r="Z726" i="35"/>
  <c r="W726" i="35"/>
  <c r="V726" i="35"/>
  <c r="U726" i="35"/>
  <c r="T726" i="35"/>
  <c r="Q726" i="35"/>
  <c r="O726" i="35"/>
  <c r="M726" i="35"/>
  <c r="L726" i="35"/>
  <c r="K726" i="35"/>
  <c r="J726" i="35"/>
  <c r="I726" i="35"/>
  <c r="G726" i="35"/>
  <c r="F726" i="35"/>
  <c r="E726" i="35"/>
  <c r="D726" i="35"/>
  <c r="C726" i="35"/>
  <c r="B726" i="35"/>
  <c r="A726" i="35"/>
  <c r="AA725" i="35"/>
  <c r="Z725" i="35"/>
  <c r="W725" i="35"/>
  <c r="V725" i="35"/>
  <c r="U725" i="35"/>
  <c r="T725" i="35"/>
  <c r="Q725" i="35"/>
  <c r="O725" i="35"/>
  <c r="M725" i="35"/>
  <c r="L725" i="35"/>
  <c r="K725" i="35"/>
  <c r="J725" i="35"/>
  <c r="I725" i="35"/>
  <c r="G725" i="35"/>
  <c r="F725" i="35"/>
  <c r="E725" i="35"/>
  <c r="D725" i="35"/>
  <c r="C725" i="35"/>
  <c r="B725" i="35"/>
  <c r="A725" i="35"/>
  <c r="AA724" i="35"/>
  <c r="Z724" i="35"/>
  <c r="W724" i="35"/>
  <c r="V724" i="35"/>
  <c r="U724" i="35"/>
  <c r="T724" i="35"/>
  <c r="Q724" i="35"/>
  <c r="O724" i="35"/>
  <c r="M724" i="35"/>
  <c r="L724" i="35"/>
  <c r="K724" i="35"/>
  <c r="J724" i="35"/>
  <c r="I724" i="35"/>
  <c r="G724" i="35"/>
  <c r="F724" i="35"/>
  <c r="E724" i="35"/>
  <c r="D724" i="35"/>
  <c r="C724" i="35"/>
  <c r="B724" i="35"/>
  <c r="A724" i="35"/>
  <c r="AA723" i="35"/>
  <c r="Z723" i="35"/>
  <c r="W723" i="35"/>
  <c r="V723" i="35"/>
  <c r="U723" i="35"/>
  <c r="T723" i="35"/>
  <c r="Q723" i="35"/>
  <c r="O723" i="35"/>
  <c r="M723" i="35"/>
  <c r="L723" i="35"/>
  <c r="K723" i="35"/>
  <c r="J723" i="35"/>
  <c r="I723" i="35"/>
  <c r="G723" i="35"/>
  <c r="F723" i="35"/>
  <c r="E723" i="35"/>
  <c r="D723" i="35"/>
  <c r="C723" i="35"/>
  <c r="B723" i="35"/>
  <c r="A723" i="35"/>
  <c r="AA722" i="35"/>
  <c r="Z722" i="35"/>
  <c r="W722" i="35"/>
  <c r="V722" i="35"/>
  <c r="U722" i="35"/>
  <c r="T722" i="35"/>
  <c r="Q722" i="35"/>
  <c r="O722" i="35"/>
  <c r="M722" i="35"/>
  <c r="L722" i="35"/>
  <c r="K722" i="35"/>
  <c r="J722" i="35"/>
  <c r="I722" i="35"/>
  <c r="G722" i="35"/>
  <c r="F722" i="35"/>
  <c r="E722" i="35"/>
  <c r="D722" i="35"/>
  <c r="C722" i="35"/>
  <c r="B722" i="35"/>
  <c r="A722" i="35"/>
  <c r="AA721" i="35"/>
  <c r="Z721" i="35"/>
  <c r="W721" i="35"/>
  <c r="V721" i="35"/>
  <c r="U721" i="35"/>
  <c r="T721" i="35"/>
  <c r="Q721" i="35"/>
  <c r="O721" i="35"/>
  <c r="M721" i="35"/>
  <c r="L721" i="35"/>
  <c r="K721" i="35"/>
  <c r="J721" i="35"/>
  <c r="I721" i="35"/>
  <c r="G721" i="35"/>
  <c r="F721" i="35"/>
  <c r="E721" i="35"/>
  <c r="D721" i="35"/>
  <c r="C721" i="35"/>
  <c r="B721" i="35"/>
  <c r="A721" i="35"/>
  <c r="AA720" i="35"/>
  <c r="Z720" i="35"/>
  <c r="Y720" i="35"/>
  <c r="X720" i="35"/>
  <c r="W720" i="35"/>
  <c r="V720" i="35"/>
  <c r="U720" i="35"/>
  <c r="T720" i="35"/>
  <c r="S720" i="35"/>
  <c r="R720" i="35"/>
  <c r="Q720" i="35"/>
  <c r="P720" i="35"/>
  <c r="O720" i="35"/>
  <c r="N720" i="35"/>
  <c r="M720" i="35"/>
  <c r="L720" i="35"/>
  <c r="K720" i="35"/>
  <c r="J720" i="35"/>
  <c r="I720" i="35"/>
  <c r="H720" i="35"/>
  <c r="G720" i="35"/>
  <c r="F720" i="35"/>
  <c r="E720" i="35"/>
  <c r="D720" i="35"/>
  <c r="C720" i="35"/>
  <c r="B720" i="35"/>
  <c r="A720" i="35"/>
  <c r="AA719" i="35"/>
  <c r="Z719" i="35"/>
  <c r="Y719" i="35"/>
  <c r="X719" i="35"/>
  <c r="W719" i="35"/>
  <c r="V719" i="35"/>
  <c r="U719" i="35"/>
  <c r="T719" i="35"/>
  <c r="S719" i="35"/>
  <c r="R719" i="35"/>
  <c r="Q719" i="35"/>
  <c r="P719" i="35"/>
  <c r="O719" i="35"/>
  <c r="N719" i="35"/>
  <c r="M719" i="35"/>
  <c r="L719" i="35"/>
  <c r="K719" i="35"/>
  <c r="J719" i="35"/>
  <c r="I719" i="35"/>
  <c r="H719" i="35"/>
  <c r="G719" i="35"/>
  <c r="F719" i="35"/>
  <c r="E719" i="35"/>
  <c r="D719" i="35"/>
  <c r="C719" i="35"/>
  <c r="B719" i="35"/>
  <c r="A719" i="35"/>
  <c r="AB718" i="35"/>
  <c r="AA718" i="35"/>
  <c r="Z718" i="35"/>
  <c r="W718" i="35"/>
  <c r="V718" i="35"/>
  <c r="U718" i="35"/>
  <c r="O718" i="35"/>
  <c r="M718" i="35"/>
  <c r="L718" i="35"/>
  <c r="K718" i="35"/>
  <c r="J718" i="35"/>
  <c r="I718" i="35"/>
  <c r="H718" i="35"/>
  <c r="G718" i="35"/>
  <c r="F718" i="35"/>
  <c r="E718" i="35"/>
  <c r="D718" i="35"/>
  <c r="C718" i="35"/>
  <c r="B718" i="35"/>
  <c r="A718" i="35"/>
  <c r="AB717" i="35"/>
  <c r="AA717" i="35"/>
  <c r="Z717" i="35"/>
  <c r="Y717" i="35"/>
  <c r="X717" i="35"/>
  <c r="W717" i="35"/>
  <c r="V717" i="35"/>
  <c r="U717" i="35"/>
  <c r="T717" i="35"/>
  <c r="S717" i="35"/>
  <c r="R717" i="35"/>
  <c r="Q717" i="35"/>
  <c r="P717" i="35"/>
  <c r="O717" i="35"/>
  <c r="N717" i="35"/>
  <c r="M717" i="35"/>
  <c r="L717" i="35"/>
  <c r="K717" i="35"/>
  <c r="J717" i="35"/>
  <c r="I717" i="35"/>
  <c r="H717" i="35"/>
  <c r="G717" i="35"/>
  <c r="F717" i="35"/>
  <c r="E717" i="35"/>
  <c r="D717" i="35"/>
  <c r="C717" i="35"/>
  <c r="B717" i="35"/>
  <c r="A717" i="35"/>
  <c r="AB716" i="35"/>
  <c r="AA716" i="35"/>
  <c r="Z716" i="35"/>
  <c r="W716" i="35"/>
  <c r="V716" i="35"/>
  <c r="U716" i="35"/>
  <c r="T716" i="35"/>
  <c r="Q716" i="35"/>
  <c r="O716" i="35"/>
  <c r="M716" i="35"/>
  <c r="L716" i="35"/>
  <c r="K716" i="35"/>
  <c r="J716" i="35"/>
  <c r="I716" i="35"/>
  <c r="F716" i="35"/>
  <c r="E716" i="35"/>
  <c r="D716" i="35"/>
  <c r="C716" i="35"/>
  <c r="B716" i="35"/>
  <c r="A716" i="35"/>
  <c r="AB715" i="35"/>
  <c r="AA715" i="35"/>
  <c r="Z715" i="35"/>
  <c r="W715" i="35"/>
  <c r="V715" i="35"/>
  <c r="U715" i="35"/>
  <c r="T715" i="35"/>
  <c r="Q715" i="35"/>
  <c r="O715" i="35"/>
  <c r="M715" i="35"/>
  <c r="L715" i="35"/>
  <c r="K715" i="35"/>
  <c r="J715" i="35"/>
  <c r="I715" i="35"/>
  <c r="G715" i="35"/>
  <c r="F715" i="35"/>
  <c r="E715" i="35"/>
  <c r="D715" i="35"/>
  <c r="C715" i="35"/>
  <c r="B715" i="35"/>
  <c r="A715" i="35"/>
  <c r="AB714" i="35"/>
  <c r="AA714" i="35"/>
  <c r="Z714" i="35"/>
  <c r="W714" i="35"/>
  <c r="V714" i="35"/>
  <c r="U714" i="35"/>
  <c r="T714" i="35"/>
  <c r="Q714" i="35"/>
  <c r="O714" i="35"/>
  <c r="M714" i="35"/>
  <c r="L714" i="35"/>
  <c r="K714" i="35"/>
  <c r="J714" i="35"/>
  <c r="I714" i="35"/>
  <c r="F714" i="35"/>
  <c r="E714" i="35"/>
  <c r="D714" i="35"/>
  <c r="C714" i="35"/>
  <c r="B714" i="35"/>
  <c r="A714" i="35"/>
  <c r="AB713" i="35"/>
  <c r="AA713" i="35"/>
  <c r="Z713" i="35"/>
  <c r="W713" i="35"/>
  <c r="V713" i="35"/>
  <c r="U713" i="35"/>
  <c r="T713" i="35"/>
  <c r="Q713" i="35"/>
  <c r="O713" i="35"/>
  <c r="M713" i="35"/>
  <c r="L713" i="35"/>
  <c r="K713" i="35"/>
  <c r="J713" i="35"/>
  <c r="I713" i="35"/>
  <c r="G713" i="35"/>
  <c r="F713" i="35"/>
  <c r="E713" i="35"/>
  <c r="D713" i="35"/>
  <c r="C713" i="35"/>
  <c r="B713" i="35"/>
  <c r="A713" i="35"/>
  <c r="AB712" i="35"/>
  <c r="AA712" i="35"/>
  <c r="Z712" i="35"/>
  <c r="W712" i="35"/>
  <c r="V712" i="35"/>
  <c r="U712" i="35"/>
  <c r="T712" i="35"/>
  <c r="Q712" i="35"/>
  <c r="O712" i="35"/>
  <c r="M712" i="35"/>
  <c r="L712" i="35"/>
  <c r="K712" i="35"/>
  <c r="J712" i="35"/>
  <c r="I712" i="35"/>
  <c r="F712" i="35"/>
  <c r="E712" i="35"/>
  <c r="D712" i="35"/>
  <c r="C712" i="35"/>
  <c r="B712" i="35"/>
  <c r="A712" i="35"/>
  <c r="AB711" i="35"/>
  <c r="AA711" i="35"/>
  <c r="Z711" i="35"/>
  <c r="W711" i="35"/>
  <c r="V711" i="35"/>
  <c r="U711" i="35"/>
  <c r="T711" i="35"/>
  <c r="Q711" i="35"/>
  <c r="O711" i="35"/>
  <c r="M711" i="35"/>
  <c r="L711" i="35"/>
  <c r="K711" i="35"/>
  <c r="J711" i="35"/>
  <c r="I711" i="35"/>
  <c r="G711" i="35"/>
  <c r="F711" i="35"/>
  <c r="E711" i="35"/>
  <c r="D711" i="35"/>
  <c r="C711" i="35"/>
  <c r="B711" i="35"/>
  <c r="A711" i="35"/>
  <c r="AB710" i="35"/>
  <c r="AA710" i="35"/>
  <c r="Z710" i="35"/>
  <c r="Y710" i="35"/>
  <c r="X710" i="35"/>
  <c r="W710" i="35"/>
  <c r="V710" i="35"/>
  <c r="U710" i="35"/>
  <c r="T710" i="35"/>
  <c r="S710" i="35"/>
  <c r="R710" i="35"/>
  <c r="Q710" i="35"/>
  <c r="P710" i="35"/>
  <c r="O710" i="35"/>
  <c r="N710" i="35"/>
  <c r="M710" i="35"/>
  <c r="L710" i="35"/>
  <c r="K710" i="35"/>
  <c r="J710" i="35"/>
  <c r="I710" i="35"/>
  <c r="H710" i="35"/>
  <c r="G710" i="35"/>
  <c r="F710" i="35"/>
  <c r="E710" i="35"/>
  <c r="D710" i="35"/>
  <c r="C710" i="35"/>
  <c r="B710" i="35"/>
  <c r="A710" i="35"/>
  <c r="Z708" i="35"/>
  <c r="W708" i="35"/>
  <c r="V708" i="35"/>
  <c r="U708" i="35"/>
  <c r="O708" i="35"/>
  <c r="M708" i="35"/>
  <c r="L708" i="35"/>
  <c r="K708" i="35"/>
  <c r="J708" i="35"/>
  <c r="I708" i="35"/>
  <c r="H708" i="35"/>
  <c r="G708" i="35"/>
  <c r="F708" i="35"/>
  <c r="E708" i="35"/>
  <c r="D708" i="35"/>
  <c r="C708" i="35"/>
  <c r="B708" i="35"/>
  <c r="A708" i="35"/>
  <c r="Z707" i="35"/>
  <c r="Y707" i="35"/>
  <c r="X707" i="35"/>
  <c r="W707" i="35"/>
  <c r="V707" i="35"/>
  <c r="U707" i="35"/>
  <c r="T707" i="35"/>
  <c r="S707" i="35"/>
  <c r="R707" i="35"/>
  <c r="Q707" i="35"/>
  <c r="P707" i="35"/>
  <c r="O707" i="35"/>
  <c r="N707" i="35"/>
  <c r="M707" i="35"/>
  <c r="L707" i="35"/>
  <c r="K707" i="35"/>
  <c r="J707" i="35"/>
  <c r="I707" i="35"/>
  <c r="H707" i="35"/>
  <c r="G707" i="35"/>
  <c r="F707" i="35"/>
  <c r="E707" i="35"/>
  <c r="D707" i="35"/>
  <c r="C707" i="35"/>
  <c r="B707" i="35"/>
  <c r="A707" i="35"/>
  <c r="Z706" i="35"/>
  <c r="W706" i="35"/>
  <c r="V706" i="35"/>
  <c r="U706" i="35"/>
  <c r="T706" i="35"/>
  <c r="Q706" i="35"/>
  <c r="O706" i="35"/>
  <c r="M706" i="35"/>
  <c r="L706" i="35"/>
  <c r="K706" i="35"/>
  <c r="J706" i="35"/>
  <c r="I706" i="35"/>
  <c r="H706" i="35"/>
  <c r="F706" i="35"/>
  <c r="E706" i="35"/>
  <c r="D706" i="35"/>
  <c r="C706" i="35"/>
  <c r="B706" i="35"/>
  <c r="A706" i="35"/>
  <c r="Z705" i="35"/>
  <c r="W705" i="35"/>
  <c r="V705" i="35"/>
  <c r="U705" i="35"/>
  <c r="T705" i="35"/>
  <c r="Q705" i="35"/>
  <c r="O705" i="35"/>
  <c r="M705" i="35"/>
  <c r="L705" i="35"/>
  <c r="K705" i="35"/>
  <c r="J705" i="35"/>
  <c r="I705" i="35"/>
  <c r="H705" i="35"/>
  <c r="G705" i="35"/>
  <c r="F705" i="35"/>
  <c r="E705" i="35"/>
  <c r="D705" i="35"/>
  <c r="C705" i="35"/>
  <c r="B705" i="35"/>
  <c r="A705" i="35"/>
  <c r="Z704" i="35"/>
  <c r="W704" i="35"/>
  <c r="V704" i="35"/>
  <c r="U704" i="35"/>
  <c r="T704" i="35"/>
  <c r="Q704" i="35"/>
  <c r="O704" i="35"/>
  <c r="M704" i="35"/>
  <c r="L704" i="35"/>
  <c r="K704" i="35"/>
  <c r="J704" i="35"/>
  <c r="I704" i="35"/>
  <c r="H704" i="35"/>
  <c r="F704" i="35"/>
  <c r="E704" i="35"/>
  <c r="D704" i="35"/>
  <c r="C704" i="35"/>
  <c r="B704" i="35"/>
  <c r="A704" i="35"/>
  <c r="Z703" i="35"/>
  <c r="W703" i="35"/>
  <c r="V703" i="35"/>
  <c r="U703" i="35"/>
  <c r="T703" i="35"/>
  <c r="Q703" i="35"/>
  <c r="O703" i="35"/>
  <c r="M703" i="35"/>
  <c r="L703" i="35"/>
  <c r="K703" i="35"/>
  <c r="J703" i="35"/>
  <c r="I703" i="35"/>
  <c r="H703" i="35"/>
  <c r="G703" i="35"/>
  <c r="F703" i="35"/>
  <c r="E703" i="35"/>
  <c r="D703" i="35"/>
  <c r="C703" i="35"/>
  <c r="B703" i="35"/>
  <c r="A703" i="35"/>
  <c r="Z702" i="35"/>
  <c r="W702" i="35"/>
  <c r="V702" i="35"/>
  <c r="U702" i="35"/>
  <c r="T702" i="35"/>
  <c r="Q702" i="35"/>
  <c r="O702" i="35"/>
  <c r="M702" i="35"/>
  <c r="L702" i="35"/>
  <c r="K702" i="35"/>
  <c r="J702" i="35"/>
  <c r="I702" i="35"/>
  <c r="H702" i="35"/>
  <c r="F702" i="35"/>
  <c r="E702" i="35"/>
  <c r="D702" i="35"/>
  <c r="C702" i="35"/>
  <c r="B702" i="35"/>
  <c r="A702" i="35"/>
  <c r="Z701" i="35"/>
  <c r="W701" i="35"/>
  <c r="V701" i="35"/>
  <c r="U701" i="35"/>
  <c r="T701" i="35"/>
  <c r="Q701" i="35"/>
  <c r="O701" i="35"/>
  <c r="M701" i="35"/>
  <c r="L701" i="35"/>
  <c r="K701" i="35"/>
  <c r="J701" i="35"/>
  <c r="I701" i="35"/>
  <c r="H701" i="35"/>
  <c r="G701" i="35"/>
  <c r="F701" i="35"/>
  <c r="E701" i="35"/>
  <c r="D701" i="35"/>
  <c r="C701" i="35"/>
  <c r="B701" i="35"/>
  <c r="A701" i="35"/>
  <c r="Z700" i="35"/>
  <c r="Y700" i="35"/>
  <c r="X700" i="35"/>
  <c r="W700" i="35"/>
  <c r="V700" i="35"/>
  <c r="U700" i="35"/>
  <c r="T700" i="35"/>
  <c r="S700" i="35"/>
  <c r="R700" i="35"/>
  <c r="Q700" i="35"/>
  <c r="P700" i="35"/>
  <c r="O700" i="35"/>
  <c r="N700" i="35"/>
  <c r="M700" i="35"/>
  <c r="L700" i="35"/>
  <c r="K700" i="35"/>
  <c r="J700" i="35"/>
  <c r="I700" i="35"/>
  <c r="H700" i="35"/>
  <c r="G700" i="35"/>
  <c r="F700" i="35"/>
  <c r="E700" i="35"/>
  <c r="D700" i="35"/>
  <c r="C700" i="35"/>
  <c r="B700" i="35"/>
  <c r="A700" i="35"/>
  <c r="Z699" i="35"/>
  <c r="Y699" i="35"/>
  <c r="X699" i="35"/>
  <c r="W699" i="35"/>
  <c r="V699" i="35"/>
  <c r="U699" i="35"/>
  <c r="T699" i="35"/>
  <c r="S699" i="35"/>
  <c r="R699" i="35"/>
  <c r="Q699" i="35"/>
  <c r="P699" i="35"/>
  <c r="O699" i="35"/>
  <c r="N699" i="35"/>
  <c r="M699" i="35"/>
  <c r="L699" i="35"/>
  <c r="K699" i="35"/>
  <c r="J699" i="35"/>
  <c r="I699" i="35"/>
  <c r="H699" i="35"/>
  <c r="G699" i="35"/>
  <c r="F699" i="35"/>
  <c r="E699" i="35"/>
  <c r="D699" i="35"/>
  <c r="C699" i="35"/>
  <c r="B699" i="35"/>
  <c r="A699" i="35"/>
  <c r="Z698" i="35"/>
  <c r="W698" i="35"/>
  <c r="V698" i="35"/>
  <c r="U698" i="35"/>
  <c r="O698" i="35"/>
  <c r="M698" i="35"/>
  <c r="L698" i="35"/>
  <c r="K698" i="35"/>
  <c r="J698" i="35"/>
  <c r="I698" i="35"/>
  <c r="H698" i="35"/>
  <c r="G698" i="35"/>
  <c r="F698" i="35"/>
  <c r="E698" i="35"/>
  <c r="D698" i="35"/>
  <c r="C698" i="35"/>
  <c r="B698" i="35"/>
  <c r="A698" i="35"/>
  <c r="Z697" i="35"/>
  <c r="Y697" i="35"/>
  <c r="X697" i="35"/>
  <c r="W697" i="35"/>
  <c r="V697" i="35"/>
  <c r="U697" i="35"/>
  <c r="T697" i="35"/>
  <c r="S697" i="35"/>
  <c r="R697" i="35"/>
  <c r="Q697" i="35"/>
  <c r="P697" i="35"/>
  <c r="O697" i="35"/>
  <c r="N697" i="35"/>
  <c r="M697" i="35"/>
  <c r="L697" i="35"/>
  <c r="K697" i="35"/>
  <c r="J697" i="35"/>
  <c r="I697" i="35"/>
  <c r="H697" i="35"/>
  <c r="G697" i="35"/>
  <c r="F697" i="35"/>
  <c r="E697" i="35"/>
  <c r="D697" i="35"/>
  <c r="C697" i="35"/>
  <c r="B697" i="35"/>
  <c r="A697" i="35"/>
  <c r="Z696" i="35"/>
  <c r="W696" i="35"/>
  <c r="V696" i="35"/>
  <c r="U696" i="35"/>
  <c r="T696" i="35"/>
  <c r="Q696" i="35"/>
  <c r="O696" i="35"/>
  <c r="M696" i="35"/>
  <c r="L696" i="35"/>
  <c r="K696" i="35"/>
  <c r="J696" i="35"/>
  <c r="I696" i="35"/>
  <c r="H696" i="35"/>
  <c r="F696" i="35"/>
  <c r="E696" i="35"/>
  <c r="D696" i="35"/>
  <c r="C696" i="35"/>
  <c r="B696" i="35"/>
  <c r="A696" i="35"/>
  <c r="Z695" i="35"/>
  <c r="W695" i="35"/>
  <c r="V695" i="35"/>
  <c r="U695" i="35"/>
  <c r="T695" i="35"/>
  <c r="Q695" i="35"/>
  <c r="O695" i="35"/>
  <c r="M695" i="35"/>
  <c r="L695" i="35"/>
  <c r="K695" i="35"/>
  <c r="J695" i="35"/>
  <c r="I695" i="35"/>
  <c r="H695" i="35"/>
  <c r="G695" i="35"/>
  <c r="F695" i="35"/>
  <c r="E695" i="35"/>
  <c r="D695" i="35"/>
  <c r="C695" i="35"/>
  <c r="B695" i="35"/>
  <c r="A695" i="35"/>
  <c r="Z694" i="35"/>
  <c r="W694" i="35"/>
  <c r="V694" i="35"/>
  <c r="U694" i="35"/>
  <c r="T694" i="35"/>
  <c r="Q694" i="35"/>
  <c r="O694" i="35"/>
  <c r="M694" i="35"/>
  <c r="L694" i="35"/>
  <c r="K694" i="35"/>
  <c r="J694" i="35"/>
  <c r="I694" i="35"/>
  <c r="H694" i="35"/>
  <c r="F694" i="35"/>
  <c r="E694" i="35"/>
  <c r="D694" i="35"/>
  <c r="C694" i="35"/>
  <c r="B694" i="35"/>
  <c r="A694" i="35"/>
  <c r="Z693" i="35"/>
  <c r="W693" i="35"/>
  <c r="V693" i="35"/>
  <c r="U693" i="35"/>
  <c r="T693" i="35"/>
  <c r="Q693" i="35"/>
  <c r="O693" i="35"/>
  <c r="M693" i="35"/>
  <c r="L693" i="35"/>
  <c r="K693" i="35"/>
  <c r="J693" i="35"/>
  <c r="I693" i="35"/>
  <c r="H693" i="35"/>
  <c r="G693" i="35"/>
  <c r="F693" i="35"/>
  <c r="D693" i="35"/>
  <c r="C693" i="35"/>
  <c r="B693" i="35"/>
  <c r="A693" i="35"/>
  <c r="Z692" i="35"/>
  <c r="W692" i="35"/>
  <c r="V692" i="35"/>
  <c r="U692" i="35"/>
  <c r="T692" i="35"/>
  <c r="Q692" i="35"/>
  <c r="O692" i="35"/>
  <c r="M692" i="35"/>
  <c r="L692" i="35"/>
  <c r="K692" i="35"/>
  <c r="J692" i="35"/>
  <c r="I692" i="35"/>
  <c r="H692" i="35"/>
  <c r="F692" i="35"/>
  <c r="E692" i="35"/>
  <c r="D692" i="35"/>
  <c r="C692" i="35"/>
  <c r="B692" i="35"/>
  <c r="A692" i="35"/>
  <c r="Z691" i="35"/>
  <c r="W691" i="35"/>
  <c r="V691" i="35"/>
  <c r="U691" i="35"/>
  <c r="T691" i="35"/>
  <c r="Q691" i="35"/>
  <c r="O691" i="35"/>
  <c r="M691" i="35"/>
  <c r="L691" i="35"/>
  <c r="K691" i="35"/>
  <c r="J691" i="35"/>
  <c r="I691" i="35"/>
  <c r="G691" i="35"/>
  <c r="F691" i="35"/>
  <c r="E691" i="35"/>
  <c r="D691" i="35"/>
  <c r="C691" i="35"/>
  <c r="B691" i="35"/>
  <c r="A691" i="35"/>
  <c r="Z690" i="35"/>
  <c r="Y690" i="35"/>
  <c r="X690" i="35"/>
  <c r="W690" i="35"/>
  <c r="V690" i="35"/>
  <c r="U690" i="35"/>
  <c r="T690" i="35"/>
  <c r="S690" i="35"/>
  <c r="R690" i="35"/>
  <c r="Q690" i="35"/>
  <c r="P690" i="35"/>
  <c r="O690" i="35"/>
  <c r="N690" i="35"/>
  <c r="M690" i="35"/>
  <c r="L690" i="35"/>
  <c r="K690" i="35"/>
  <c r="J690" i="35"/>
  <c r="I690" i="35"/>
  <c r="H690" i="35"/>
  <c r="G690" i="35"/>
  <c r="F690" i="35"/>
  <c r="E690" i="35"/>
  <c r="D690" i="35"/>
  <c r="C690" i="35"/>
  <c r="B690" i="35"/>
  <c r="A690" i="35"/>
  <c r="Z689" i="35"/>
  <c r="Y689" i="35"/>
  <c r="X689" i="35"/>
  <c r="W689" i="35"/>
  <c r="V689" i="35"/>
  <c r="U689" i="35"/>
  <c r="T689" i="35"/>
  <c r="S689" i="35"/>
  <c r="R689" i="35"/>
  <c r="Q689" i="35"/>
  <c r="P689" i="35"/>
  <c r="O689" i="35"/>
  <c r="N689" i="35"/>
  <c r="M689" i="35"/>
  <c r="L689" i="35"/>
  <c r="K689" i="35"/>
  <c r="J689" i="35"/>
  <c r="I689" i="35"/>
  <c r="H689" i="35"/>
  <c r="G689" i="35"/>
  <c r="F689" i="35"/>
  <c r="E689" i="35"/>
  <c r="D689" i="35"/>
  <c r="C689" i="35"/>
  <c r="B689" i="35"/>
  <c r="A689" i="35"/>
  <c r="Z688" i="35"/>
  <c r="W688" i="35"/>
  <c r="V688" i="35"/>
  <c r="U688" i="35"/>
  <c r="O688" i="35"/>
  <c r="M688" i="35"/>
  <c r="L688" i="35"/>
  <c r="K688" i="35"/>
  <c r="J688" i="35"/>
  <c r="I688" i="35"/>
  <c r="H688" i="35"/>
  <c r="G688" i="35"/>
  <c r="F688" i="35"/>
  <c r="E688" i="35"/>
  <c r="D688" i="35"/>
  <c r="C688" i="35"/>
  <c r="B688" i="35"/>
  <c r="A688" i="35"/>
  <c r="Z687" i="35"/>
  <c r="Y687" i="35"/>
  <c r="X687" i="35"/>
  <c r="W687" i="35"/>
  <c r="V687" i="35"/>
  <c r="U687" i="35"/>
  <c r="T687" i="35"/>
  <c r="S687" i="35"/>
  <c r="R687" i="35"/>
  <c r="Q687" i="35"/>
  <c r="P687" i="35"/>
  <c r="O687" i="35"/>
  <c r="N687" i="35"/>
  <c r="M687" i="35"/>
  <c r="L687" i="35"/>
  <c r="K687" i="35"/>
  <c r="J687" i="35"/>
  <c r="I687" i="35"/>
  <c r="H687" i="35"/>
  <c r="G687" i="35"/>
  <c r="F687" i="35"/>
  <c r="E687" i="35"/>
  <c r="D687" i="35"/>
  <c r="C687" i="35"/>
  <c r="B687" i="35"/>
  <c r="A687" i="35"/>
  <c r="Z686" i="35"/>
  <c r="W686" i="35"/>
  <c r="V686" i="35"/>
  <c r="U686" i="35"/>
  <c r="T686" i="35"/>
  <c r="Q686" i="35"/>
  <c r="O686" i="35"/>
  <c r="M686" i="35"/>
  <c r="L686" i="35"/>
  <c r="K686" i="35"/>
  <c r="J686" i="35"/>
  <c r="I686" i="35"/>
  <c r="H686" i="35"/>
  <c r="F686" i="35"/>
  <c r="E686" i="35"/>
  <c r="D686" i="35"/>
  <c r="C686" i="35"/>
  <c r="B686" i="35"/>
  <c r="A686" i="35"/>
  <c r="Z685" i="35"/>
  <c r="W685" i="35"/>
  <c r="V685" i="35"/>
  <c r="U685" i="35"/>
  <c r="T685" i="35"/>
  <c r="Q685" i="35"/>
  <c r="O685" i="35"/>
  <c r="M685" i="35"/>
  <c r="L685" i="35"/>
  <c r="K685" i="35"/>
  <c r="J685" i="35"/>
  <c r="I685" i="35"/>
  <c r="H685" i="35"/>
  <c r="G685" i="35"/>
  <c r="F685" i="35"/>
  <c r="E685" i="35"/>
  <c r="D685" i="35"/>
  <c r="C685" i="35"/>
  <c r="B685" i="35"/>
  <c r="A685" i="35"/>
  <c r="Z684" i="35"/>
  <c r="W684" i="35"/>
  <c r="V684" i="35"/>
  <c r="U684" i="35"/>
  <c r="T684" i="35"/>
  <c r="Q684" i="35"/>
  <c r="O684" i="35"/>
  <c r="M684" i="35"/>
  <c r="L684" i="35"/>
  <c r="K684" i="35"/>
  <c r="J684" i="35"/>
  <c r="I684" i="35"/>
  <c r="H684" i="35"/>
  <c r="F684" i="35"/>
  <c r="E684" i="35"/>
  <c r="D684" i="35"/>
  <c r="C684" i="35"/>
  <c r="B684" i="35"/>
  <c r="A684" i="35"/>
  <c r="Z683" i="35"/>
  <c r="W683" i="35"/>
  <c r="V683" i="35"/>
  <c r="U683" i="35"/>
  <c r="T683" i="35"/>
  <c r="Q683" i="35"/>
  <c r="O683" i="35"/>
  <c r="M683" i="35"/>
  <c r="L683" i="35"/>
  <c r="K683" i="35"/>
  <c r="J683" i="35"/>
  <c r="I683" i="35"/>
  <c r="H683" i="35"/>
  <c r="G683" i="35"/>
  <c r="F683" i="35"/>
  <c r="E683" i="35"/>
  <c r="D683" i="35"/>
  <c r="C683" i="35"/>
  <c r="B683" i="35"/>
  <c r="A683" i="35"/>
  <c r="Z682" i="35"/>
  <c r="W682" i="35"/>
  <c r="V682" i="35"/>
  <c r="U682" i="35"/>
  <c r="T682" i="35"/>
  <c r="Q682" i="35"/>
  <c r="O682" i="35"/>
  <c r="M682" i="35"/>
  <c r="L682" i="35"/>
  <c r="K682" i="35"/>
  <c r="J682" i="35"/>
  <c r="I682" i="35"/>
  <c r="H682" i="35"/>
  <c r="F682" i="35"/>
  <c r="E682" i="35"/>
  <c r="D682" i="35"/>
  <c r="C682" i="35"/>
  <c r="B682" i="35"/>
  <c r="A682" i="35"/>
  <c r="Z681" i="35"/>
  <c r="W681" i="35"/>
  <c r="V681" i="35"/>
  <c r="U681" i="35"/>
  <c r="T681" i="35"/>
  <c r="Q681" i="35"/>
  <c r="O681" i="35"/>
  <c r="M681" i="35"/>
  <c r="L681" i="35"/>
  <c r="K681" i="35"/>
  <c r="J681" i="35"/>
  <c r="I681" i="35"/>
  <c r="H681" i="35"/>
  <c r="G681" i="35"/>
  <c r="F681" i="35"/>
  <c r="E681" i="35"/>
  <c r="D681" i="35"/>
  <c r="C681" i="35"/>
  <c r="B681" i="35"/>
  <c r="A681" i="35"/>
  <c r="Z680" i="35"/>
  <c r="Y680" i="35"/>
  <c r="X680" i="35"/>
  <c r="W680" i="35"/>
  <c r="V680" i="35"/>
  <c r="U680" i="35"/>
  <c r="T680" i="35"/>
  <c r="S680" i="35"/>
  <c r="R680" i="35"/>
  <c r="Q680" i="35"/>
  <c r="P680" i="35"/>
  <c r="O680" i="35"/>
  <c r="N680" i="35"/>
  <c r="M680" i="35"/>
  <c r="L680" i="35"/>
  <c r="K680" i="35"/>
  <c r="J680" i="35"/>
  <c r="I680" i="35"/>
  <c r="H680" i="35"/>
  <c r="G680" i="35"/>
  <c r="F680" i="35"/>
  <c r="E680" i="35"/>
  <c r="D680" i="35"/>
  <c r="C680" i="35"/>
  <c r="B680" i="35"/>
  <c r="A680" i="35"/>
  <c r="Z679" i="35"/>
  <c r="Y679" i="35"/>
  <c r="X679" i="35"/>
  <c r="W679" i="35"/>
  <c r="V679" i="35"/>
  <c r="U679" i="35"/>
  <c r="T679" i="35"/>
  <c r="S679" i="35"/>
  <c r="R679" i="35"/>
  <c r="Q679" i="35"/>
  <c r="P679" i="35"/>
  <c r="O679" i="35"/>
  <c r="N679" i="35"/>
  <c r="M679" i="35"/>
  <c r="L679" i="35"/>
  <c r="K679" i="35"/>
  <c r="J679" i="35"/>
  <c r="I679" i="35"/>
  <c r="H679" i="35"/>
  <c r="G679" i="35"/>
  <c r="F679" i="35"/>
  <c r="E679" i="35"/>
  <c r="D679" i="35"/>
  <c r="C679" i="35"/>
  <c r="B679" i="35"/>
  <c r="A679" i="35"/>
  <c r="Z678" i="35"/>
  <c r="W678" i="35"/>
  <c r="V678" i="35"/>
  <c r="U678" i="35"/>
  <c r="O678" i="35"/>
  <c r="M678" i="35"/>
  <c r="L678" i="35"/>
  <c r="K678" i="35"/>
  <c r="J678" i="35"/>
  <c r="I678" i="35"/>
  <c r="H678" i="35"/>
  <c r="G678" i="35"/>
  <c r="F678" i="35"/>
  <c r="E678" i="35"/>
  <c r="D678" i="35"/>
  <c r="C678" i="35"/>
  <c r="B678" i="35"/>
  <c r="A678" i="35"/>
  <c r="Z677" i="35"/>
  <c r="Y677" i="35"/>
  <c r="X677" i="35"/>
  <c r="W677" i="35"/>
  <c r="V677" i="35"/>
  <c r="U677" i="35"/>
  <c r="T677" i="35"/>
  <c r="S677" i="35"/>
  <c r="R677" i="35"/>
  <c r="Q677" i="35"/>
  <c r="P677" i="35"/>
  <c r="O677" i="35"/>
  <c r="N677" i="35"/>
  <c r="M677" i="35"/>
  <c r="L677" i="35"/>
  <c r="K677" i="35"/>
  <c r="J677" i="35"/>
  <c r="I677" i="35"/>
  <c r="H677" i="35"/>
  <c r="G677" i="35"/>
  <c r="F677" i="35"/>
  <c r="E677" i="35"/>
  <c r="D677" i="35"/>
  <c r="C677" i="35"/>
  <c r="B677" i="35"/>
  <c r="A677" i="35"/>
  <c r="Z676" i="35"/>
  <c r="W676" i="35"/>
  <c r="V676" i="35"/>
  <c r="U676" i="35"/>
  <c r="T676" i="35"/>
  <c r="Q676" i="35"/>
  <c r="O676" i="35"/>
  <c r="M676" i="35"/>
  <c r="L676" i="35"/>
  <c r="K676" i="35"/>
  <c r="J676" i="35"/>
  <c r="I676" i="35"/>
  <c r="H676" i="35"/>
  <c r="F676" i="35"/>
  <c r="E676" i="35"/>
  <c r="D676" i="35"/>
  <c r="C676" i="35"/>
  <c r="B676" i="35"/>
  <c r="A676" i="35"/>
  <c r="Z675" i="35"/>
  <c r="W675" i="35"/>
  <c r="V675" i="35"/>
  <c r="U675" i="35"/>
  <c r="T675" i="35"/>
  <c r="Q675" i="35"/>
  <c r="O675" i="35"/>
  <c r="M675" i="35"/>
  <c r="L675" i="35"/>
  <c r="K675" i="35"/>
  <c r="J675" i="35"/>
  <c r="I675" i="35"/>
  <c r="H675" i="35"/>
  <c r="G675" i="35"/>
  <c r="F675" i="35"/>
  <c r="E675" i="35"/>
  <c r="D675" i="35"/>
  <c r="C675" i="35"/>
  <c r="B675" i="35"/>
  <c r="A675" i="35"/>
  <c r="Z674" i="35"/>
  <c r="W674" i="35"/>
  <c r="V674" i="35"/>
  <c r="U674" i="35"/>
  <c r="T674" i="35"/>
  <c r="Q674" i="35"/>
  <c r="O674" i="35"/>
  <c r="M674" i="35"/>
  <c r="L674" i="35"/>
  <c r="K674" i="35"/>
  <c r="J674" i="35"/>
  <c r="I674" i="35"/>
  <c r="H674" i="35"/>
  <c r="F674" i="35"/>
  <c r="E674" i="35"/>
  <c r="D674" i="35"/>
  <c r="C674" i="35"/>
  <c r="B674" i="35"/>
  <c r="A674" i="35"/>
  <c r="Z673" i="35"/>
  <c r="W673" i="35"/>
  <c r="V673" i="35"/>
  <c r="U673" i="35"/>
  <c r="T673" i="35"/>
  <c r="Q673" i="35"/>
  <c r="O673" i="35"/>
  <c r="M673" i="35"/>
  <c r="L673" i="35"/>
  <c r="K673" i="35"/>
  <c r="J673" i="35"/>
  <c r="I673" i="35"/>
  <c r="H673" i="35"/>
  <c r="G673" i="35"/>
  <c r="F673" i="35"/>
  <c r="E673" i="35"/>
  <c r="D673" i="35"/>
  <c r="C673" i="35"/>
  <c r="B673" i="35"/>
  <c r="A673" i="35"/>
  <c r="Z672" i="35"/>
  <c r="W672" i="35"/>
  <c r="V672" i="35"/>
  <c r="U672" i="35"/>
  <c r="T672" i="35"/>
  <c r="Q672" i="35"/>
  <c r="O672" i="35"/>
  <c r="M672" i="35"/>
  <c r="L672" i="35"/>
  <c r="K672" i="35"/>
  <c r="J672" i="35"/>
  <c r="I672" i="35"/>
  <c r="H672" i="35"/>
  <c r="F672" i="35"/>
  <c r="E672" i="35"/>
  <c r="D672" i="35"/>
  <c r="C672" i="35"/>
  <c r="B672" i="35"/>
  <c r="A672" i="35"/>
  <c r="Z671" i="35"/>
  <c r="W671" i="35"/>
  <c r="V671" i="35"/>
  <c r="U671" i="35"/>
  <c r="T671" i="35"/>
  <c r="Q671" i="35"/>
  <c r="O671" i="35"/>
  <c r="M671" i="35"/>
  <c r="L671" i="35"/>
  <c r="K671" i="35"/>
  <c r="J671" i="35"/>
  <c r="I671" i="35"/>
  <c r="H671" i="35"/>
  <c r="G671" i="35"/>
  <c r="F671" i="35"/>
  <c r="E671" i="35"/>
  <c r="D671" i="35"/>
  <c r="C671" i="35"/>
  <c r="B671" i="35"/>
  <c r="A671" i="35"/>
  <c r="Z670" i="35"/>
  <c r="Y670" i="35"/>
  <c r="X670" i="35"/>
  <c r="W670" i="35"/>
  <c r="V670" i="35"/>
  <c r="U670" i="35"/>
  <c r="T670" i="35"/>
  <c r="S670" i="35"/>
  <c r="R670" i="35"/>
  <c r="Q670" i="35"/>
  <c r="P670" i="35"/>
  <c r="O670" i="35"/>
  <c r="N670" i="35"/>
  <c r="M670" i="35"/>
  <c r="L670" i="35"/>
  <c r="K670" i="35"/>
  <c r="J670" i="35"/>
  <c r="I670" i="35"/>
  <c r="H670" i="35"/>
  <c r="G670" i="35"/>
  <c r="F670" i="35"/>
  <c r="E670" i="35"/>
  <c r="D670" i="35"/>
  <c r="C670" i="35"/>
  <c r="B670" i="35"/>
  <c r="A670" i="35"/>
  <c r="Z669" i="35"/>
  <c r="Y669" i="35"/>
  <c r="X669" i="35"/>
  <c r="W669" i="35"/>
  <c r="V669" i="35"/>
  <c r="U669" i="35"/>
  <c r="T669" i="35"/>
  <c r="S669" i="35"/>
  <c r="R669" i="35"/>
  <c r="Q669" i="35"/>
  <c r="P669" i="35"/>
  <c r="O669" i="35"/>
  <c r="N669" i="35"/>
  <c r="M669" i="35"/>
  <c r="L669" i="35"/>
  <c r="K669" i="35"/>
  <c r="J669" i="35"/>
  <c r="I669" i="35"/>
  <c r="H669" i="35"/>
  <c r="G669" i="35"/>
  <c r="F669" i="35"/>
  <c r="E669" i="35"/>
  <c r="D669" i="35"/>
  <c r="C669" i="35"/>
  <c r="B669" i="35"/>
  <c r="A669" i="35"/>
  <c r="Z668" i="35"/>
  <c r="W668" i="35"/>
  <c r="V668" i="35"/>
  <c r="U668" i="35"/>
  <c r="O668" i="35"/>
  <c r="M668" i="35"/>
  <c r="L668" i="35"/>
  <c r="K668" i="35"/>
  <c r="J668" i="35"/>
  <c r="I668" i="35"/>
  <c r="H668" i="35"/>
  <c r="G668" i="35"/>
  <c r="F668" i="35"/>
  <c r="E668" i="35"/>
  <c r="D668" i="35"/>
  <c r="C668" i="35"/>
  <c r="B668" i="35"/>
  <c r="A668" i="35"/>
  <c r="Z667" i="35"/>
  <c r="Y667" i="35"/>
  <c r="X667" i="35"/>
  <c r="W667" i="35"/>
  <c r="V667" i="35"/>
  <c r="U667" i="35"/>
  <c r="T667" i="35"/>
  <c r="S667" i="35"/>
  <c r="R667" i="35"/>
  <c r="Q667" i="35"/>
  <c r="P667" i="35"/>
  <c r="O667" i="35"/>
  <c r="N667" i="35"/>
  <c r="M667" i="35"/>
  <c r="L667" i="35"/>
  <c r="K667" i="35"/>
  <c r="J667" i="35"/>
  <c r="I667" i="35"/>
  <c r="H667" i="35"/>
  <c r="G667" i="35"/>
  <c r="F667" i="35"/>
  <c r="E667" i="35"/>
  <c r="D667" i="35"/>
  <c r="C667" i="35"/>
  <c r="B667" i="35"/>
  <c r="A667" i="35"/>
  <c r="Z666" i="35"/>
  <c r="W666" i="35"/>
  <c r="V666" i="35"/>
  <c r="U666" i="35"/>
  <c r="T666" i="35"/>
  <c r="Q666" i="35"/>
  <c r="O666" i="35"/>
  <c r="M666" i="35"/>
  <c r="L666" i="35"/>
  <c r="K666" i="35"/>
  <c r="J666" i="35"/>
  <c r="I666" i="35"/>
  <c r="H666" i="35"/>
  <c r="F666" i="35"/>
  <c r="E666" i="35"/>
  <c r="D666" i="35"/>
  <c r="C666" i="35"/>
  <c r="B666" i="35"/>
  <c r="A666" i="35"/>
  <c r="Z665" i="35"/>
  <c r="W665" i="35"/>
  <c r="V665" i="35"/>
  <c r="U665" i="35"/>
  <c r="T665" i="35"/>
  <c r="Q665" i="35"/>
  <c r="O665" i="35"/>
  <c r="M665" i="35"/>
  <c r="L665" i="35"/>
  <c r="K665" i="35"/>
  <c r="J665" i="35"/>
  <c r="I665" i="35"/>
  <c r="H665" i="35"/>
  <c r="G665" i="35"/>
  <c r="F665" i="35"/>
  <c r="E665" i="35"/>
  <c r="D665" i="35"/>
  <c r="C665" i="35"/>
  <c r="B665" i="35"/>
  <c r="A665" i="35"/>
  <c r="Z664" i="35"/>
  <c r="W664" i="35"/>
  <c r="V664" i="35"/>
  <c r="U664" i="35"/>
  <c r="T664" i="35"/>
  <c r="Q664" i="35"/>
  <c r="O664" i="35"/>
  <c r="M664" i="35"/>
  <c r="L664" i="35"/>
  <c r="K664" i="35"/>
  <c r="J664" i="35"/>
  <c r="I664" i="35"/>
  <c r="H664" i="35"/>
  <c r="F664" i="35"/>
  <c r="E664" i="35"/>
  <c r="D664" i="35"/>
  <c r="C664" i="35"/>
  <c r="B664" i="35"/>
  <c r="A664" i="35"/>
  <c r="Z663" i="35"/>
  <c r="W663" i="35"/>
  <c r="V663" i="35"/>
  <c r="U663" i="35"/>
  <c r="T663" i="35"/>
  <c r="Q663" i="35"/>
  <c r="O663" i="35"/>
  <c r="M663" i="35"/>
  <c r="L663" i="35"/>
  <c r="K663" i="35"/>
  <c r="J663" i="35"/>
  <c r="I663" i="35"/>
  <c r="H663" i="35"/>
  <c r="G663" i="35"/>
  <c r="F663" i="35"/>
  <c r="E663" i="35"/>
  <c r="D663" i="35"/>
  <c r="C663" i="35"/>
  <c r="B663" i="35"/>
  <c r="A663" i="35"/>
  <c r="Z662" i="35"/>
  <c r="W662" i="35"/>
  <c r="V662" i="35"/>
  <c r="U662" i="35"/>
  <c r="T662" i="35"/>
  <c r="Q662" i="35"/>
  <c r="O662" i="35"/>
  <c r="M662" i="35"/>
  <c r="L662" i="35"/>
  <c r="K662" i="35"/>
  <c r="J662" i="35"/>
  <c r="I662" i="35"/>
  <c r="H662" i="35"/>
  <c r="F662" i="35"/>
  <c r="E662" i="35"/>
  <c r="D662" i="35"/>
  <c r="C662" i="35"/>
  <c r="B662" i="35"/>
  <c r="A662" i="35"/>
  <c r="Z661" i="35"/>
  <c r="W661" i="35"/>
  <c r="V661" i="35"/>
  <c r="U661" i="35"/>
  <c r="T661" i="35"/>
  <c r="Q661" i="35"/>
  <c r="O661" i="35"/>
  <c r="M661" i="35"/>
  <c r="L661" i="35"/>
  <c r="K661" i="35"/>
  <c r="J661" i="35"/>
  <c r="I661" i="35"/>
  <c r="H661" i="35"/>
  <c r="G661" i="35"/>
  <c r="F661" i="35"/>
  <c r="E661" i="35"/>
  <c r="D661" i="35"/>
  <c r="C661" i="35"/>
  <c r="B661" i="35"/>
  <c r="A661" i="35"/>
  <c r="Z660" i="35"/>
  <c r="Y660" i="35"/>
  <c r="X660" i="35"/>
  <c r="W660" i="35"/>
  <c r="V660" i="35"/>
  <c r="U660" i="35"/>
  <c r="T660" i="35"/>
  <c r="S660" i="35"/>
  <c r="R660" i="35"/>
  <c r="Q660" i="35"/>
  <c r="P660" i="35"/>
  <c r="O660" i="35"/>
  <c r="N660" i="35"/>
  <c r="M660" i="35"/>
  <c r="L660" i="35"/>
  <c r="K660" i="35"/>
  <c r="J660" i="35"/>
  <c r="I660" i="35"/>
  <c r="H660" i="35"/>
  <c r="G660" i="35"/>
  <c r="F660" i="35"/>
  <c r="E660" i="35"/>
  <c r="D660" i="35"/>
  <c r="C660" i="35"/>
  <c r="B660" i="35"/>
  <c r="A660" i="35"/>
  <c r="Z659" i="35"/>
  <c r="Y659" i="35"/>
  <c r="X659" i="35"/>
  <c r="W659" i="35"/>
  <c r="V659" i="35"/>
  <c r="U659" i="35"/>
  <c r="T659" i="35"/>
  <c r="S659" i="35"/>
  <c r="R659" i="35"/>
  <c r="Q659" i="35"/>
  <c r="P659" i="35"/>
  <c r="O659" i="35"/>
  <c r="N659" i="35"/>
  <c r="M659" i="35"/>
  <c r="L659" i="35"/>
  <c r="K659" i="35"/>
  <c r="J659" i="35"/>
  <c r="I659" i="35"/>
  <c r="H659" i="35"/>
  <c r="G659" i="35"/>
  <c r="F659" i="35"/>
  <c r="E659" i="35"/>
  <c r="D659" i="35"/>
  <c r="C659" i="35"/>
  <c r="B659" i="35"/>
  <c r="A659" i="35"/>
  <c r="Z658" i="35"/>
  <c r="W658" i="35"/>
  <c r="V658" i="35"/>
  <c r="U658" i="35"/>
  <c r="O658" i="35"/>
  <c r="M658" i="35"/>
  <c r="L658" i="35"/>
  <c r="K658" i="35"/>
  <c r="J658" i="35"/>
  <c r="I658" i="35"/>
  <c r="H658" i="35"/>
  <c r="G658" i="35"/>
  <c r="F658" i="35"/>
  <c r="E658" i="35"/>
  <c r="D658" i="35"/>
  <c r="C658" i="35"/>
  <c r="B658" i="35"/>
  <c r="A658" i="35"/>
  <c r="Z657" i="35"/>
  <c r="Y657" i="35"/>
  <c r="X657" i="35"/>
  <c r="W657" i="35"/>
  <c r="V657" i="35"/>
  <c r="U657" i="35"/>
  <c r="T657" i="35"/>
  <c r="S657" i="35"/>
  <c r="R657" i="35"/>
  <c r="Q657" i="35"/>
  <c r="P657" i="35"/>
  <c r="O657" i="35"/>
  <c r="N657" i="35"/>
  <c r="M657" i="35"/>
  <c r="L657" i="35"/>
  <c r="K657" i="35"/>
  <c r="J657" i="35"/>
  <c r="I657" i="35"/>
  <c r="H657" i="35"/>
  <c r="G657" i="35"/>
  <c r="F657" i="35"/>
  <c r="E657" i="35"/>
  <c r="D657" i="35"/>
  <c r="C657" i="35"/>
  <c r="B657" i="35"/>
  <c r="A657" i="35"/>
  <c r="Z656" i="35"/>
  <c r="W656" i="35"/>
  <c r="V656" i="35"/>
  <c r="U656" i="35"/>
  <c r="T656" i="35"/>
  <c r="Q656" i="35"/>
  <c r="O656" i="35"/>
  <c r="M656" i="35"/>
  <c r="L656" i="35"/>
  <c r="K656" i="35"/>
  <c r="J656" i="35"/>
  <c r="I656" i="35"/>
  <c r="H656" i="35"/>
  <c r="F656" i="35"/>
  <c r="E656" i="35"/>
  <c r="D656" i="35"/>
  <c r="C656" i="35"/>
  <c r="B656" i="35"/>
  <c r="A656" i="35"/>
  <c r="Z655" i="35"/>
  <c r="W655" i="35"/>
  <c r="V655" i="35"/>
  <c r="U655" i="35"/>
  <c r="T655" i="35"/>
  <c r="Q655" i="35"/>
  <c r="O655" i="35"/>
  <c r="M655" i="35"/>
  <c r="L655" i="35"/>
  <c r="K655" i="35"/>
  <c r="J655" i="35"/>
  <c r="I655" i="35"/>
  <c r="H655" i="35"/>
  <c r="G655" i="35"/>
  <c r="F655" i="35"/>
  <c r="E655" i="35"/>
  <c r="D655" i="35"/>
  <c r="C655" i="35"/>
  <c r="B655" i="35"/>
  <c r="A655" i="35"/>
  <c r="Z654" i="35"/>
  <c r="W654" i="35"/>
  <c r="V654" i="35"/>
  <c r="U654" i="35"/>
  <c r="T654" i="35"/>
  <c r="Q654" i="35"/>
  <c r="O654" i="35"/>
  <c r="M654" i="35"/>
  <c r="L654" i="35"/>
  <c r="K654" i="35"/>
  <c r="J654" i="35"/>
  <c r="I654" i="35"/>
  <c r="H654" i="35"/>
  <c r="F654" i="35"/>
  <c r="E654" i="35"/>
  <c r="D654" i="35"/>
  <c r="C654" i="35"/>
  <c r="B654" i="35"/>
  <c r="A654" i="35"/>
  <c r="Z653" i="35"/>
  <c r="W653" i="35"/>
  <c r="V653" i="35"/>
  <c r="U653" i="35"/>
  <c r="T653" i="35"/>
  <c r="Q653" i="35"/>
  <c r="O653" i="35"/>
  <c r="M653" i="35"/>
  <c r="L653" i="35"/>
  <c r="K653" i="35"/>
  <c r="J653" i="35"/>
  <c r="I653" i="35"/>
  <c r="H653" i="35"/>
  <c r="G653" i="35"/>
  <c r="F653" i="35"/>
  <c r="E653" i="35"/>
  <c r="D653" i="35"/>
  <c r="C653" i="35"/>
  <c r="B653" i="35"/>
  <c r="A653" i="35"/>
  <c r="Z652" i="35"/>
  <c r="W652" i="35"/>
  <c r="V652" i="35"/>
  <c r="U652" i="35"/>
  <c r="T652" i="35"/>
  <c r="Q652" i="35"/>
  <c r="O652" i="35"/>
  <c r="M652" i="35"/>
  <c r="L652" i="35"/>
  <c r="K652" i="35"/>
  <c r="J652" i="35"/>
  <c r="I652" i="35"/>
  <c r="H652" i="35"/>
  <c r="G652" i="35"/>
  <c r="F652" i="35"/>
  <c r="E652" i="35"/>
  <c r="D652" i="35"/>
  <c r="C652" i="35"/>
  <c r="B652" i="35"/>
  <c r="A652" i="35"/>
  <c r="Z651" i="35"/>
  <c r="W651" i="35"/>
  <c r="V651" i="35"/>
  <c r="U651" i="35"/>
  <c r="T651" i="35"/>
  <c r="Q651" i="35"/>
  <c r="O651" i="35"/>
  <c r="M651" i="35"/>
  <c r="L651" i="35"/>
  <c r="K651" i="35"/>
  <c r="J651" i="35"/>
  <c r="I651" i="35"/>
  <c r="H651" i="35"/>
  <c r="G651" i="35"/>
  <c r="F651" i="35"/>
  <c r="E651" i="35"/>
  <c r="D651" i="35"/>
  <c r="C651" i="35"/>
  <c r="B651" i="35"/>
  <c r="A651" i="35"/>
  <c r="Z650" i="35"/>
  <c r="Y650" i="35"/>
  <c r="X650" i="35"/>
  <c r="W650" i="35"/>
  <c r="V650" i="35"/>
  <c r="U650" i="35"/>
  <c r="T650" i="35"/>
  <c r="S650" i="35"/>
  <c r="R650" i="35"/>
  <c r="Q650" i="35"/>
  <c r="P650" i="35"/>
  <c r="O650" i="35"/>
  <c r="N650" i="35"/>
  <c r="M650" i="35"/>
  <c r="L650" i="35"/>
  <c r="K650" i="35"/>
  <c r="J650" i="35"/>
  <c r="I650" i="35"/>
  <c r="H650" i="35"/>
  <c r="G650" i="35"/>
  <c r="F650" i="35"/>
  <c r="E650" i="35"/>
  <c r="D650" i="35"/>
  <c r="C650" i="35"/>
  <c r="B650" i="35"/>
  <c r="A650" i="35"/>
  <c r="Z649" i="35"/>
  <c r="Y649" i="35"/>
  <c r="X649" i="35"/>
  <c r="W649" i="35"/>
  <c r="V649" i="35"/>
  <c r="U649" i="35"/>
  <c r="T649" i="35"/>
  <c r="S649" i="35"/>
  <c r="R649" i="35"/>
  <c r="Q649" i="35"/>
  <c r="P649" i="35"/>
  <c r="O649" i="35"/>
  <c r="N649" i="35"/>
  <c r="M649" i="35"/>
  <c r="L649" i="35"/>
  <c r="K649" i="35"/>
  <c r="J649" i="35"/>
  <c r="I649" i="35"/>
  <c r="H649" i="35"/>
  <c r="G649" i="35"/>
  <c r="F649" i="35"/>
  <c r="E649" i="35"/>
  <c r="D649" i="35"/>
  <c r="C649" i="35"/>
  <c r="B649" i="35"/>
  <c r="A649" i="35"/>
  <c r="Z648" i="35"/>
  <c r="Y648" i="35"/>
  <c r="X648" i="35"/>
  <c r="W648" i="35"/>
  <c r="V648" i="35"/>
  <c r="U648" i="35"/>
  <c r="T648" i="35"/>
  <c r="S648" i="35"/>
  <c r="R648" i="35"/>
  <c r="Q648" i="35"/>
  <c r="P648" i="35"/>
  <c r="O648" i="35"/>
  <c r="N648" i="35"/>
  <c r="M648" i="35"/>
  <c r="L648" i="35"/>
  <c r="K648" i="35"/>
  <c r="J648" i="35"/>
  <c r="I648" i="35"/>
  <c r="H648" i="35"/>
  <c r="G648" i="35"/>
  <c r="F648" i="35"/>
  <c r="E648" i="35"/>
  <c r="D648" i="35"/>
  <c r="C648" i="35"/>
  <c r="B648" i="35"/>
  <c r="A648" i="35"/>
  <c r="Z647" i="35"/>
  <c r="W647" i="35"/>
  <c r="V647" i="35"/>
  <c r="U647" i="35"/>
  <c r="O647" i="35"/>
  <c r="M647" i="35"/>
  <c r="L647" i="35"/>
  <c r="K647" i="35"/>
  <c r="J647" i="35"/>
  <c r="I647" i="35"/>
  <c r="H647" i="35"/>
  <c r="G647" i="35"/>
  <c r="F647" i="35"/>
  <c r="E647" i="35"/>
  <c r="D647" i="35"/>
  <c r="C647" i="35"/>
  <c r="B647" i="35"/>
  <c r="A647" i="35"/>
  <c r="Z646" i="35"/>
  <c r="Y646" i="35"/>
  <c r="X646" i="35"/>
  <c r="W646" i="35"/>
  <c r="V646" i="35"/>
  <c r="U646" i="35"/>
  <c r="T646" i="35"/>
  <c r="S646" i="35"/>
  <c r="R646" i="35"/>
  <c r="Q646" i="35"/>
  <c r="P646" i="35"/>
  <c r="O646" i="35"/>
  <c r="N646" i="35"/>
  <c r="M646" i="35"/>
  <c r="L646" i="35"/>
  <c r="K646" i="35"/>
  <c r="J646" i="35"/>
  <c r="I646" i="35"/>
  <c r="H646" i="35"/>
  <c r="G646" i="35"/>
  <c r="F646" i="35"/>
  <c r="E646" i="35"/>
  <c r="D646" i="35"/>
  <c r="C646" i="35"/>
  <c r="B646" i="35"/>
  <c r="A646" i="35"/>
  <c r="Z645" i="35"/>
  <c r="W645" i="35"/>
  <c r="V645" i="35"/>
  <c r="U645" i="35"/>
  <c r="T645" i="35"/>
  <c r="Q645" i="35"/>
  <c r="O645" i="35"/>
  <c r="M645" i="35"/>
  <c r="L645" i="35"/>
  <c r="K645" i="35"/>
  <c r="J645" i="35"/>
  <c r="I645" i="35"/>
  <c r="H645" i="35"/>
  <c r="F645" i="35"/>
  <c r="E645" i="35"/>
  <c r="D645" i="35"/>
  <c r="C645" i="35"/>
  <c r="B645" i="35"/>
  <c r="A645" i="35"/>
  <c r="Z644" i="35"/>
  <c r="W644" i="35"/>
  <c r="V644" i="35"/>
  <c r="U644" i="35"/>
  <c r="T644" i="35"/>
  <c r="Q644" i="35"/>
  <c r="O644" i="35"/>
  <c r="M644" i="35"/>
  <c r="L644" i="35"/>
  <c r="K644" i="35"/>
  <c r="J644" i="35"/>
  <c r="I644" i="35"/>
  <c r="H644" i="35"/>
  <c r="G644" i="35"/>
  <c r="F644" i="35"/>
  <c r="E644" i="35"/>
  <c r="D644" i="35"/>
  <c r="C644" i="35"/>
  <c r="B644" i="35"/>
  <c r="A644" i="35"/>
  <c r="Z643" i="35"/>
  <c r="W643" i="35"/>
  <c r="V643" i="35"/>
  <c r="U643" i="35"/>
  <c r="T643" i="35"/>
  <c r="Q643" i="35"/>
  <c r="O643" i="35"/>
  <c r="M643" i="35"/>
  <c r="L643" i="35"/>
  <c r="K643" i="35"/>
  <c r="J643" i="35"/>
  <c r="I643" i="35"/>
  <c r="H643" i="35"/>
  <c r="F643" i="35"/>
  <c r="E643" i="35"/>
  <c r="D643" i="35"/>
  <c r="C643" i="35"/>
  <c r="B643" i="35"/>
  <c r="A643" i="35"/>
  <c r="Z642" i="35"/>
  <c r="W642" i="35"/>
  <c r="V642" i="35"/>
  <c r="U642" i="35"/>
  <c r="T642" i="35"/>
  <c r="Q642" i="35"/>
  <c r="O642" i="35"/>
  <c r="M642" i="35"/>
  <c r="L642" i="35"/>
  <c r="K642" i="35"/>
  <c r="J642" i="35"/>
  <c r="I642" i="35"/>
  <c r="H642" i="35"/>
  <c r="G642" i="35"/>
  <c r="F642" i="35"/>
  <c r="E642" i="35"/>
  <c r="D642" i="35"/>
  <c r="C642" i="35"/>
  <c r="B642" i="35"/>
  <c r="A642" i="35"/>
  <c r="Z641" i="35"/>
  <c r="W641" i="35"/>
  <c r="V641" i="35"/>
  <c r="U641" i="35"/>
  <c r="T641" i="35"/>
  <c r="Q641" i="35"/>
  <c r="O641" i="35"/>
  <c r="M641" i="35"/>
  <c r="L641" i="35"/>
  <c r="K641" i="35"/>
  <c r="J641" i="35"/>
  <c r="I641" i="35"/>
  <c r="H641" i="35"/>
  <c r="G641" i="35"/>
  <c r="F641" i="35"/>
  <c r="E641" i="35"/>
  <c r="D641" i="35"/>
  <c r="C641" i="35"/>
  <c r="B641" i="35"/>
  <c r="A641" i="35"/>
  <c r="Z640" i="35"/>
  <c r="W640" i="35"/>
  <c r="V640" i="35"/>
  <c r="U640" i="35"/>
  <c r="T640" i="35"/>
  <c r="Q640" i="35"/>
  <c r="O640" i="35"/>
  <c r="M640" i="35"/>
  <c r="L640" i="35"/>
  <c r="K640" i="35"/>
  <c r="J640" i="35"/>
  <c r="I640" i="35"/>
  <c r="H640" i="35"/>
  <c r="G640" i="35"/>
  <c r="F640" i="35"/>
  <c r="E640" i="35"/>
  <c r="D640" i="35"/>
  <c r="C640" i="35"/>
  <c r="B640" i="35"/>
  <c r="A640" i="35"/>
  <c r="Z639" i="35"/>
  <c r="Y639" i="35"/>
  <c r="X639" i="35"/>
  <c r="W639" i="35"/>
  <c r="V639" i="35"/>
  <c r="U639" i="35"/>
  <c r="T639" i="35"/>
  <c r="S639" i="35"/>
  <c r="R639" i="35"/>
  <c r="Q639" i="35"/>
  <c r="P639" i="35"/>
  <c r="O639" i="35"/>
  <c r="N639" i="35"/>
  <c r="M639" i="35"/>
  <c r="L639" i="35"/>
  <c r="K639" i="35"/>
  <c r="J639" i="35"/>
  <c r="I639" i="35"/>
  <c r="H639" i="35"/>
  <c r="G639" i="35"/>
  <c r="F639" i="35"/>
  <c r="E639" i="35"/>
  <c r="D639" i="35"/>
  <c r="C639" i="35"/>
  <c r="B639" i="35"/>
  <c r="A639" i="35"/>
  <c r="Z638" i="35"/>
  <c r="Y638" i="35"/>
  <c r="X638" i="35"/>
  <c r="W638" i="35"/>
  <c r="V638" i="35"/>
  <c r="U638" i="35"/>
  <c r="T638" i="35"/>
  <c r="S638" i="35"/>
  <c r="R638" i="35"/>
  <c r="Q638" i="35"/>
  <c r="P638" i="35"/>
  <c r="O638" i="35"/>
  <c r="N638" i="35"/>
  <c r="M638" i="35"/>
  <c r="L638" i="35"/>
  <c r="K638" i="35"/>
  <c r="J638" i="35"/>
  <c r="I638" i="35"/>
  <c r="H638" i="35"/>
  <c r="G638" i="35"/>
  <c r="F638" i="35"/>
  <c r="E638" i="35"/>
  <c r="D638" i="35"/>
  <c r="C638" i="35"/>
  <c r="B638" i="35"/>
  <c r="A638" i="35"/>
  <c r="W637" i="35"/>
  <c r="V637" i="35"/>
  <c r="U637" i="35"/>
  <c r="O637" i="35"/>
  <c r="M637" i="35"/>
  <c r="L637" i="35"/>
  <c r="K637" i="35"/>
  <c r="J637" i="35"/>
  <c r="I637" i="35"/>
  <c r="H637" i="35"/>
  <c r="G637" i="35"/>
  <c r="F637" i="35"/>
  <c r="E637" i="35"/>
  <c r="D637" i="35"/>
  <c r="C637" i="35"/>
  <c r="B637" i="35"/>
  <c r="A637" i="35"/>
  <c r="Z636" i="35"/>
  <c r="Y636" i="35"/>
  <c r="X636" i="35"/>
  <c r="W636" i="35"/>
  <c r="V636" i="35"/>
  <c r="U636" i="35"/>
  <c r="T636" i="35"/>
  <c r="S636" i="35"/>
  <c r="R636" i="35"/>
  <c r="Q636" i="35"/>
  <c r="P636" i="35"/>
  <c r="O636" i="35"/>
  <c r="N636" i="35"/>
  <c r="M636" i="35"/>
  <c r="L636" i="35"/>
  <c r="K636" i="35"/>
  <c r="J636" i="35"/>
  <c r="I636" i="35"/>
  <c r="H636" i="35"/>
  <c r="G636" i="35"/>
  <c r="F636" i="35"/>
  <c r="E636" i="35"/>
  <c r="D636" i="35"/>
  <c r="C636" i="35"/>
  <c r="B636" i="35"/>
  <c r="A636" i="35"/>
  <c r="Z635" i="35"/>
  <c r="W635" i="35"/>
  <c r="V635" i="35"/>
  <c r="U635" i="35"/>
  <c r="T635" i="35"/>
  <c r="Q635" i="35"/>
  <c r="O635" i="35"/>
  <c r="M635" i="35"/>
  <c r="L635" i="35"/>
  <c r="K635" i="35"/>
  <c r="J635" i="35"/>
  <c r="I635" i="35"/>
  <c r="H635" i="35"/>
  <c r="F635" i="35"/>
  <c r="E635" i="35"/>
  <c r="D635" i="35"/>
  <c r="C635" i="35"/>
  <c r="B635" i="35"/>
  <c r="Z634" i="35"/>
  <c r="W634" i="35"/>
  <c r="V634" i="35"/>
  <c r="U634" i="35"/>
  <c r="T634" i="35"/>
  <c r="Q634" i="35"/>
  <c r="O634" i="35"/>
  <c r="M634" i="35"/>
  <c r="L634" i="35"/>
  <c r="K634" i="35"/>
  <c r="J634" i="35"/>
  <c r="I634" i="35"/>
  <c r="H634" i="35"/>
  <c r="G634" i="35"/>
  <c r="F634" i="35"/>
  <c r="E634" i="35"/>
  <c r="D634" i="35"/>
  <c r="C634" i="35"/>
  <c r="B634" i="35"/>
  <c r="A634" i="35"/>
  <c r="Z633" i="35"/>
  <c r="W633" i="35"/>
  <c r="V633" i="35"/>
  <c r="U633" i="35"/>
  <c r="T633" i="35"/>
  <c r="Q633" i="35"/>
  <c r="O633" i="35"/>
  <c r="M633" i="35"/>
  <c r="L633" i="35"/>
  <c r="K633" i="35"/>
  <c r="J633" i="35"/>
  <c r="I633" i="35"/>
  <c r="H633" i="35"/>
  <c r="F633" i="35"/>
  <c r="E633" i="35"/>
  <c r="D633" i="35"/>
  <c r="C633" i="35"/>
  <c r="B633" i="35"/>
  <c r="A633" i="35"/>
  <c r="Z632" i="35"/>
  <c r="W632" i="35"/>
  <c r="V632" i="35"/>
  <c r="U632" i="35"/>
  <c r="T632" i="35"/>
  <c r="Q632" i="35"/>
  <c r="O632" i="35"/>
  <c r="M632" i="35"/>
  <c r="L632" i="35"/>
  <c r="K632" i="35"/>
  <c r="J632" i="35"/>
  <c r="I632" i="35"/>
  <c r="H632" i="35"/>
  <c r="G632" i="35"/>
  <c r="F632" i="35"/>
  <c r="E632" i="35"/>
  <c r="D632" i="35"/>
  <c r="C632" i="35"/>
  <c r="B632" i="35"/>
  <c r="A632" i="35"/>
  <c r="Z631" i="35"/>
  <c r="W631" i="35"/>
  <c r="V631" i="35"/>
  <c r="U631" i="35"/>
  <c r="T631" i="35"/>
  <c r="Q631" i="35"/>
  <c r="O631" i="35"/>
  <c r="M631" i="35"/>
  <c r="L631" i="35"/>
  <c r="K631" i="35"/>
  <c r="J631" i="35"/>
  <c r="I631" i="35"/>
  <c r="H631" i="35"/>
  <c r="G631" i="35"/>
  <c r="F631" i="35"/>
  <c r="E631" i="35"/>
  <c r="D631" i="35"/>
  <c r="C631" i="35"/>
  <c r="B631" i="35"/>
  <c r="A631" i="35"/>
  <c r="Z630" i="35"/>
  <c r="W630" i="35"/>
  <c r="V630" i="35"/>
  <c r="U630" i="35"/>
  <c r="T630" i="35"/>
  <c r="Q630" i="35"/>
  <c r="O630" i="35"/>
  <c r="M630" i="35"/>
  <c r="L630" i="35"/>
  <c r="K630" i="35"/>
  <c r="J630" i="35"/>
  <c r="I630" i="35"/>
  <c r="H630" i="35"/>
  <c r="G630" i="35"/>
  <c r="F630" i="35"/>
  <c r="E630" i="35"/>
  <c r="D630" i="35"/>
  <c r="C630" i="35"/>
  <c r="B630" i="35"/>
  <c r="A630" i="35"/>
  <c r="Z629" i="35"/>
  <c r="Y629" i="35"/>
  <c r="X629" i="35"/>
  <c r="W629" i="35"/>
  <c r="V629" i="35"/>
  <c r="U629" i="35"/>
  <c r="T629" i="35"/>
  <c r="S629" i="35"/>
  <c r="R629" i="35"/>
  <c r="Q629" i="35"/>
  <c r="P629" i="35"/>
  <c r="O629" i="35"/>
  <c r="N629" i="35"/>
  <c r="M629" i="35"/>
  <c r="L629" i="35"/>
  <c r="K629" i="35"/>
  <c r="J629" i="35"/>
  <c r="I629" i="35"/>
  <c r="H629" i="35"/>
  <c r="G629" i="35"/>
  <c r="F629" i="35"/>
  <c r="E629" i="35"/>
  <c r="D629" i="35"/>
  <c r="C629" i="35"/>
  <c r="B629" i="35"/>
  <c r="A629" i="35"/>
  <c r="Z628" i="35"/>
  <c r="Y628" i="35"/>
  <c r="X628" i="35"/>
  <c r="W628" i="35"/>
  <c r="V628" i="35"/>
  <c r="U628" i="35"/>
  <c r="T628" i="35"/>
  <c r="S628" i="35"/>
  <c r="R628" i="35"/>
  <c r="Q628" i="35"/>
  <c r="P628" i="35"/>
  <c r="O628" i="35"/>
  <c r="N628" i="35"/>
  <c r="M628" i="35"/>
  <c r="L628" i="35"/>
  <c r="K628" i="35"/>
  <c r="J628" i="35"/>
  <c r="I628" i="35"/>
  <c r="H628" i="35"/>
  <c r="G628" i="35"/>
  <c r="F628" i="35"/>
  <c r="E628" i="35"/>
  <c r="D628" i="35"/>
  <c r="C628" i="35"/>
  <c r="B628" i="35"/>
  <c r="A628" i="35"/>
  <c r="W627" i="35"/>
  <c r="V627" i="35"/>
  <c r="U627" i="35"/>
  <c r="O627" i="35"/>
  <c r="M627" i="35"/>
  <c r="L627" i="35"/>
  <c r="K627" i="35"/>
  <c r="J627" i="35"/>
  <c r="I627" i="35"/>
  <c r="H627" i="35"/>
  <c r="G627" i="35"/>
  <c r="F627" i="35"/>
  <c r="E627" i="35"/>
  <c r="D627" i="35"/>
  <c r="C627" i="35"/>
  <c r="B627" i="35"/>
  <c r="A627" i="35"/>
  <c r="AB626" i="35"/>
  <c r="AA626" i="35"/>
  <c r="Z626" i="35"/>
  <c r="Y626" i="35"/>
  <c r="X626" i="35"/>
  <c r="W626" i="35"/>
  <c r="V626" i="35"/>
  <c r="U626" i="35"/>
  <c r="T626" i="35"/>
  <c r="S626" i="35"/>
  <c r="R626" i="35"/>
  <c r="Q626" i="35"/>
  <c r="P626" i="35"/>
  <c r="O626" i="35"/>
  <c r="N626" i="35"/>
  <c r="M626" i="35"/>
  <c r="L626" i="35"/>
  <c r="K626" i="35"/>
  <c r="J626" i="35"/>
  <c r="I626" i="35"/>
  <c r="H626" i="35"/>
  <c r="G626" i="35"/>
  <c r="F626" i="35"/>
  <c r="E626" i="35"/>
  <c r="D626" i="35"/>
  <c r="C626" i="35"/>
  <c r="B626" i="35"/>
  <c r="A626" i="35"/>
  <c r="AB625" i="35"/>
  <c r="AA625" i="35"/>
  <c r="Z625" i="35"/>
  <c r="Y625" i="35"/>
  <c r="X625" i="35"/>
  <c r="W625" i="35"/>
  <c r="V625" i="35"/>
  <c r="U625" i="35"/>
  <c r="T625" i="35"/>
  <c r="S625" i="35"/>
  <c r="R625" i="35"/>
  <c r="Q625" i="35"/>
  <c r="P625" i="35"/>
  <c r="O625" i="35"/>
  <c r="M625" i="35"/>
  <c r="K625" i="35"/>
  <c r="J625" i="35"/>
  <c r="I625" i="35"/>
  <c r="F625" i="35"/>
  <c r="E625" i="35"/>
  <c r="D625" i="35"/>
  <c r="C625" i="35"/>
  <c r="B625" i="35"/>
  <c r="A625" i="35"/>
  <c r="AB624" i="35"/>
  <c r="AA624" i="35"/>
  <c r="Z624" i="35"/>
  <c r="Y624" i="35"/>
  <c r="X624" i="35"/>
  <c r="W624" i="35"/>
  <c r="V624" i="35"/>
  <c r="U624" i="35"/>
  <c r="T624" i="35"/>
  <c r="S624" i="35"/>
  <c r="R624" i="35"/>
  <c r="Q624" i="35"/>
  <c r="P624" i="35"/>
  <c r="O624" i="35"/>
  <c r="M624" i="35"/>
  <c r="K624" i="35"/>
  <c r="J624" i="35"/>
  <c r="I624" i="35"/>
  <c r="G624" i="35"/>
  <c r="F624" i="35"/>
  <c r="E624" i="35"/>
  <c r="D624" i="35"/>
  <c r="C624" i="35"/>
  <c r="B624" i="35"/>
  <c r="A624" i="35"/>
  <c r="AB623" i="35"/>
  <c r="AA623" i="35"/>
  <c r="Z623" i="35"/>
  <c r="Y623" i="35"/>
  <c r="X623" i="35"/>
  <c r="W623" i="35"/>
  <c r="V623" i="35"/>
  <c r="U623" i="35"/>
  <c r="T623" i="35"/>
  <c r="S623" i="35"/>
  <c r="R623" i="35"/>
  <c r="Q623" i="35"/>
  <c r="P623" i="35"/>
  <c r="O623" i="35"/>
  <c r="M623" i="35"/>
  <c r="K623" i="35"/>
  <c r="J623" i="35"/>
  <c r="I623" i="35"/>
  <c r="F623" i="35"/>
  <c r="E623" i="35"/>
  <c r="D623" i="35"/>
  <c r="C623" i="35"/>
  <c r="B623" i="35"/>
  <c r="A623" i="35"/>
  <c r="AB622" i="35"/>
  <c r="AA622" i="35"/>
  <c r="Z622" i="35"/>
  <c r="Y622" i="35"/>
  <c r="X622" i="35"/>
  <c r="W622" i="35"/>
  <c r="V622" i="35"/>
  <c r="U622" i="35"/>
  <c r="T622" i="35"/>
  <c r="S622" i="35"/>
  <c r="R622" i="35"/>
  <c r="Q622" i="35"/>
  <c r="P622" i="35"/>
  <c r="O622" i="35"/>
  <c r="M622" i="35"/>
  <c r="K622" i="35"/>
  <c r="J622" i="35"/>
  <c r="I622" i="35"/>
  <c r="G622" i="35"/>
  <c r="F622" i="35"/>
  <c r="E622" i="35"/>
  <c r="D622" i="35"/>
  <c r="C622" i="35"/>
  <c r="B622" i="35"/>
  <c r="A622" i="35"/>
  <c r="Z621" i="35"/>
  <c r="W621" i="35"/>
  <c r="V621" i="35"/>
  <c r="U621" i="35"/>
  <c r="T621" i="35"/>
  <c r="Q621" i="35"/>
  <c r="O621" i="35"/>
  <c r="M621" i="35"/>
  <c r="K621" i="35"/>
  <c r="J621" i="35"/>
  <c r="I621" i="35"/>
  <c r="F621" i="35"/>
  <c r="E621" i="35"/>
  <c r="D621" i="35"/>
  <c r="C621" i="35"/>
  <c r="B621" i="35"/>
  <c r="A621" i="35"/>
  <c r="Z620" i="35"/>
  <c r="W620" i="35"/>
  <c r="V620" i="35"/>
  <c r="U620" i="35"/>
  <c r="T620" i="35"/>
  <c r="Q620" i="35"/>
  <c r="O620" i="35"/>
  <c r="M620" i="35"/>
  <c r="K620" i="35"/>
  <c r="J620" i="35"/>
  <c r="I620" i="35"/>
  <c r="G620" i="35"/>
  <c r="F620" i="35"/>
  <c r="E620" i="35"/>
  <c r="D620" i="35"/>
  <c r="C620" i="35"/>
  <c r="B620" i="35"/>
  <c r="A620" i="35"/>
  <c r="Z619" i="35"/>
  <c r="W619" i="35"/>
  <c r="V619" i="35"/>
  <c r="U619" i="35"/>
  <c r="T619" i="35"/>
  <c r="Q619" i="35"/>
  <c r="O619" i="35"/>
  <c r="M619" i="35"/>
  <c r="K619" i="35"/>
  <c r="J619" i="35"/>
  <c r="I619" i="35"/>
  <c r="F619" i="35"/>
  <c r="E619" i="35"/>
  <c r="D619" i="35"/>
  <c r="C619" i="35"/>
  <c r="B619" i="35"/>
  <c r="A619" i="35"/>
  <c r="Z618" i="35"/>
  <c r="W618" i="35"/>
  <c r="V618" i="35"/>
  <c r="U618" i="35"/>
  <c r="T618" i="35"/>
  <c r="Q618" i="35"/>
  <c r="O618" i="35"/>
  <c r="M618" i="35"/>
  <c r="K618" i="35"/>
  <c r="J618" i="35"/>
  <c r="I618" i="35"/>
  <c r="G618" i="35"/>
  <c r="F618" i="35"/>
  <c r="E618" i="35"/>
  <c r="D618" i="35"/>
  <c r="C618" i="35"/>
  <c r="B618" i="35"/>
  <c r="A618" i="35"/>
  <c r="Z617" i="35"/>
  <c r="W617" i="35"/>
  <c r="V617" i="35"/>
  <c r="U617" i="35"/>
  <c r="T617" i="35"/>
  <c r="Q617" i="35"/>
  <c r="O617" i="35"/>
  <c r="M617" i="35"/>
  <c r="K617" i="35"/>
  <c r="J617" i="35"/>
  <c r="I617" i="35"/>
  <c r="F617" i="35"/>
  <c r="E617" i="35"/>
  <c r="D617" i="35"/>
  <c r="C617" i="35"/>
  <c r="B617" i="35"/>
  <c r="A617" i="35"/>
  <c r="Z616" i="35"/>
  <c r="W616" i="35"/>
  <c r="V616" i="35"/>
  <c r="U616" i="35"/>
  <c r="T616" i="35"/>
  <c r="Q616" i="35"/>
  <c r="O616" i="35"/>
  <c r="M616" i="35"/>
  <c r="K616" i="35"/>
  <c r="J616" i="35"/>
  <c r="I616" i="35"/>
  <c r="G616" i="35"/>
  <c r="F616" i="35"/>
  <c r="E616" i="35"/>
  <c r="D616" i="35"/>
  <c r="C616" i="35"/>
  <c r="B616" i="35"/>
  <c r="A616" i="35"/>
  <c r="Z615" i="35"/>
  <c r="Y615" i="35"/>
  <c r="X615" i="35"/>
  <c r="W615" i="35"/>
  <c r="V615" i="35"/>
  <c r="U615" i="35"/>
  <c r="T615" i="35"/>
  <c r="S615" i="35"/>
  <c r="R615" i="35"/>
  <c r="Q615" i="35"/>
  <c r="P615" i="35"/>
  <c r="O615" i="35"/>
  <c r="N615" i="35"/>
  <c r="M615" i="35"/>
  <c r="L615" i="35"/>
  <c r="K615" i="35"/>
  <c r="J615" i="35"/>
  <c r="I615" i="35"/>
  <c r="H615" i="35"/>
  <c r="G615" i="35"/>
  <c r="F615" i="35"/>
  <c r="E615" i="35"/>
  <c r="D615" i="35"/>
  <c r="C615" i="35"/>
  <c r="B615" i="35"/>
  <c r="A615" i="35"/>
  <c r="Z614" i="35"/>
  <c r="Y614" i="35"/>
  <c r="X614" i="35"/>
  <c r="W614" i="35"/>
  <c r="V614" i="35"/>
  <c r="U614" i="35"/>
  <c r="T614" i="35"/>
  <c r="S614" i="35"/>
  <c r="R614" i="35"/>
  <c r="Q614" i="35"/>
  <c r="P614" i="35"/>
  <c r="O614" i="35"/>
  <c r="N614" i="35"/>
  <c r="M614" i="35"/>
  <c r="L614" i="35"/>
  <c r="K614" i="35"/>
  <c r="J614" i="35"/>
  <c r="I614" i="35"/>
  <c r="H614" i="35"/>
  <c r="G614" i="35"/>
  <c r="F614" i="35"/>
  <c r="E614" i="35"/>
  <c r="D614" i="35"/>
  <c r="C614" i="35"/>
  <c r="B614" i="35"/>
  <c r="A614" i="35"/>
  <c r="Z613" i="35"/>
  <c r="Y613" i="35"/>
  <c r="X613" i="35"/>
  <c r="W613" i="35"/>
  <c r="V613" i="35"/>
  <c r="U613" i="35"/>
  <c r="T613" i="35"/>
  <c r="S613" i="35"/>
  <c r="R613" i="35"/>
  <c r="Q613" i="35"/>
  <c r="P613" i="35"/>
  <c r="O613" i="35"/>
  <c r="N613" i="35"/>
  <c r="M613" i="35"/>
  <c r="L613" i="35"/>
  <c r="K613" i="35"/>
  <c r="J613" i="35"/>
  <c r="I613" i="35"/>
  <c r="H613" i="35"/>
  <c r="G613" i="35"/>
  <c r="F613" i="35"/>
  <c r="E613" i="35"/>
  <c r="D613" i="35"/>
  <c r="C613" i="35"/>
  <c r="B613" i="35"/>
  <c r="A613" i="35"/>
  <c r="W612" i="35"/>
  <c r="V612" i="35"/>
  <c r="U612" i="35"/>
  <c r="O612" i="35"/>
  <c r="M612" i="35"/>
  <c r="L612" i="35"/>
  <c r="K612" i="35"/>
  <c r="J612" i="35"/>
  <c r="I612" i="35"/>
  <c r="H612" i="35"/>
  <c r="G612" i="35"/>
  <c r="F612" i="35"/>
  <c r="E612" i="35"/>
  <c r="D612" i="35"/>
  <c r="C612" i="35"/>
  <c r="B612" i="35"/>
  <c r="A612" i="35"/>
  <c r="Z611" i="35"/>
  <c r="Y611" i="35"/>
  <c r="X611" i="35"/>
  <c r="W611" i="35"/>
  <c r="V611" i="35"/>
  <c r="U611" i="35"/>
  <c r="T611" i="35"/>
  <c r="S611" i="35"/>
  <c r="R611" i="35"/>
  <c r="Q611" i="35"/>
  <c r="P611" i="35"/>
  <c r="O611" i="35"/>
  <c r="N611" i="35"/>
  <c r="M611" i="35"/>
  <c r="L611" i="35"/>
  <c r="K611" i="35"/>
  <c r="J611" i="35"/>
  <c r="I611" i="35"/>
  <c r="H611" i="35"/>
  <c r="G611" i="35"/>
  <c r="F611" i="35"/>
  <c r="E611" i="35"/>
  <c r="D611" i="35"/>
  <c r="C611" i="35"/>
  <c r="B611" i="35"/>
  <c r="A611" i="35"/>
  <c r="Z610" i="35"/>
  <c r="W610" i="35"/>
  <c r="V610" i="35"/>
  <c r="U610" i="35"/>
  <c r="T610" i="35"/>
  <c r="Q610" i="35"/>
  <c r="O610" i="35"/>
  <c r="M610" i="35"/>
  <c r="L610" i="35"/>
  <c r="K610" i="35"/>
  <c r="J610" i="35"/>
  <c r="I610" i="35"/>
  <c r="F610" i="35"/>
  <c r="E610" i="35"/>
  <c r="D610" i="35"/>
  <c r="C610" i="35"/>
  <c r="B610" i="35"/>
  <c r="A610" i="35"/>
  <c r="Z609" i="35"/>
  <c r="W609" i="35"/>
  <c r="V609" i="35"/>
  <c r="U609" i="35"/>
  <c r="T609" i="35"/>
  <c r="Q609" i="35"/>
  <c r="O609" i="35"/>
  <c r="M609" i="35"/>
  <c r="L609" i="35"/>
  <c r="K609" i="35"/>
  <c r="J609" i="35"/>
  <c r="I609" i="35"/>
  <c r="G609" i="35"/>
  <c r="F609" i="35"/>
  <c r="E609" i="35"/>
  <c r="D609" i="35"/>
  <c r="C609" i="35"/>
  <c r="B609" i="35"/>
  <c r="A609" i="35"/>
  <c r="Z608" i="35"/>
  <c r="W608" i="35"/>
  <c r="V608" i="35"/>
  <c r="U608" i="35"/>
  <c r="T608" i="35"/>
  <c r="Q608" i="35"/>
  <c r="O608" i="35"/>
  <c r="M608" i="35"/>
  <c r="L608" i="35"/>
  <c r="K608" i="35"/>
  <c r="J608" i="35"/>
  <c r="I608" i="35"/>
  <c r="F608" i="35"/>
  <c r="E608" i="35"/>
  <c r="D608" i="35"/>
  <c r="C608" i="35"/>
  <c r="B608" i="35"/>
  <c r="A608" i="35"/>
  <c r="Z607" i="35"/>
  <c r="W607" i="35"/>
  <c r="V607" i="35"/>
  <c r="U607" i="35"/>
  <c r="T607" i="35"/>
  <c r="Q607" i="35"/>
  <c r="O607" i="35"/>
  <c r="M607" i="35"/>
  <c r="L607" i="35"/>
  <c r="K607" i="35"/>
  <c r="J607" i="35"/>
  <c r="I607" i="35"/>
  <c r="G607" i="35"/>
  <c r="F607" i="35"/>
  <c r="E607" i="35"/>
  <c r="D607" i="35"/>
  <c r="C607" i="35"/>
  <c r="B607" i="35"/>
  <c r="A607" i="35"/>
  <c r="Z606" i="35"/>
  <c r="W606" i="35"/>
  <c r="V606" i="35"/>
  <c r="U606" i="35"/>
  <c r="T606" i="35"/>
  <c r="Q606" i="35"/>
  <c r="O606" i="35"/>
  <c r="M606" i="35"/>
  <c r="L606" i="35"/>
  <c r="K606" i="35"/>
  <c r="J606" i="35"/>
  <c r="I606" i="35"/>
  <c r="F606" i="35"/>
  <c r="E606" i="35"/>
  <c r="D606" i="35"/>
  <c r="C606" i="35"/>
  <c r="B606" i="35"/>
  <c r="A606" i="35"/>
  <c r="Z605" i="35"/>
  <c r="W605" i="35"/>
  <c r="V605" i="35"/>
  <c r="U605" i="35"/>
  <c r="T605" i="35"/>
  <c r="Q605" i="35"/>
  <c r="O605" i="35"/>
  <c r="M605" i="35"/>
  <c r="L605" i="35"/>
  <c r="K605" i="35"/>
  <c r="J605" i="35"/>
  <c r="I605" i="35"/>
  <c r="G605" i="35"/>
  <c r="F605" i="35"/>
  <c r="D605" i="35"/>
  <c r="C605" i="35"/>
  <c r="B605" i="35"/>
  <c r="A605" i="35"/>
  <c r="Z604" i="35"/>
  <c r="Y604" i="35"/>
  <c r="X604" i="35"/>
  <c r="W604" i="35"/>
  <c r="V604" i="35"/>
  <c r="U604" i="35"/>
  <c r="T604" i="35"/>
  <c r="S604" i="35"/>
  <c r="R604" i="35"/>
  <c r="Q604" i="35"/>
  <c r="P604" i="35"/>
  <c r="O604" i="35"/>
  <c r="N604" i="35"/>
  <c r="M604" i="35"/>
  <c r="L604" i="35"/>
  <c r="K604" i="35"/>
  <c r="J604" i="35"/>
  <c r="I604" i="35"/>
  <c r="H604" i="35"/>
  <c r="G604" i="35"/>
  <c r="F604" i="35"/>
  <c r="E604" i="35"/>
  <c r="D604" i="35"/>
  <c r="C604" i="35"/>
  <c r="B604" i="35"/>
  <c r="A604" i="35"/>
  <c r="Z603" i="35"/>
  <c r="Y603" i="35"/>
  <c r="X603" i="35"/>
  <c r="W603" i="35"/>
  <c r="V603" i="35"/>
  <c r="U603" i="35"/>
  <c r="T603" i="35"/>
  <c r="S603" i="35"/>
  <c r="R603" i="35"/>
  <c r="Q603" i="35"/>
  <c r="P603" i="35"/>
  <c r="O603" i="35"/>
  <c r="N603" i="35"/>
  <c r="M603" i="35"/>
  <c r="L603" i="35"/>
  <c r="K603" i="35"/>
  <c r="J603" i="35"/>
  <c r="I603" i="35"/>
  <c r="H603" i="35"/>
  <c r="G603" i="35"/>
  <c r="F603" i="35"/>
  <c r="E603" i="35"/>
  <c r="D603" i="35"/>
  <c r="C603" i="35"/>
  <c r="B603" i="35"/>
  <c r="A603" i="35"/>
  <c r="Z602" i="35"/>
  <c r="Y602" i="35"/>
  <c r="X602" i="35"/>
  <c r="W602" i="35"/>
  <c r="V602" i="35"/>
  <c r="U602" i="35"/>
  <c r="T602" i="35"/>
  <c r="S602" i="35"/>
  <c r="R602" i="35"/>
  <c r="Q602" i="35"/>
  <c r="P602" i="35"/>
  <c r="O602" i="35"/>
  <c r="N602" i="35"/>
  <c r="M602" i="35"/>
  <c r="L602" i="35"/>
  <c r="K602" i="35"/>
  <c r="J602" i="35"/>
  <c r="I602" i="35"/>
  <c r="H602" i="35"/>
  <c r="G602" i="35"/>
  <c r="F602" i="35"/>
  <c r="E602" i="35"/>
  <c r="D602" i="35"/>
  <c r="C602" i="35"/>
  <c r="B602" i="35"/>
  <c r="A602" i="35"/>
  <c r="W601" i="35"/>
  <c r="V601" i="35"/>
  <c r="U601" i="35"/>
  <c r="O601" i="35"/>
  <c r="M601" i="35"/>
  <c r="L601" i="35"/>
  <c r="K601" i="35"/>
  <c r="J601" i="35"/>
  <c r="I601" i="35"/>
  <c r="H601" i="35"/>
  <c r="G601" i="35"/>
  <c r="F601" i="35"/>
  <c r="E601" i="35"/>
  <c r="D601" i="35"/>
  <c r="C601" i="35"/>
  <c r="B601" i="35"/>
  <c r="A601" i="35"/>
  <c r="Z600" i="35"/>
  <c r="Y600" i="35"/>
  <c r="X600" i="35"/>
  <c r="W600" i="35"/>
  <c r="V600" i="35"/>
  <c r="U600" i="35"/>
  <c r="T600" i="35"/>
  <c r="S600" i="35"/>
  <c r="R600" i="35"/>
  <c r="Q600" i="35"/>
  <c r="P600" i="35"/>
  <c r="O600" i="35"/>
  <c r="N600" i="35"/>
  <c r="M600" i="35"/>
  <c r="L600" i="35"/>
  <c r="K600" i="35"/>
  <c r="J600" i="35"/>
  <c r="I600" i="35"/>
  <c r="H600" i="35"/>
  <c r="G600" i="35"/>
  <c r="F600" i="35"/>
  <c r="E600" i="35"/>
  <c r="D600" i="35"/>
  <c r="C600" i="35"/>
  <c r="B600" i="35"/>
  <c r="A600" i="35"/>
  <c r="Z599" i="35"/>
  <c r="W599" i="35"/>
  <c r="V599" i="35"/>
  <c r="U599" i="35"/>
  <c r="T599" i="35"/>
  <c r="Q599" i="35"/>
  <c r="O599" i="35"/>
  <c r="M599" i="35"/>
  <c r="L599" i="35"/>
  <c r="K599" i="35"/>
  <c r="J599" i="35"/>
  <c r="I599" i="35"/>
  <c r="F599" i="35"/>
  <c r="E599" i="35"/>
  <c r="D599" i="35"/>
  <c r="C599" i="35"/>
  <c r="B599" i="35"/>
  <c r="A599" i="35"/>
  <c r="Z598" i="35"/>
  <c r="W598" i="35"/>
  <c r="V598" i="35"/>
  <c r="U598" i="35"/>
  <c r="T598" i="35"/>
  <c r="Q598" i="35"/>
  <c r="O598" i="35"/>
  <c r="M598" i="35"/>
  <c r="L598" i="35"/>
  <c r="K598" i="35"/>
  <c r="J598" i="35"/>
  <c r="I598" i="35"/>
  <c r="G598" i="35"/>
  <c r="F598" i="35"/>
  <c r="E598" i="35"/>
  <c r="D598" i="35"/>
  <c r="C598" i="35"/>
  <c r="B598" i="35"/>
  <c r="A598" i="35"/>
  <c r="Z597" i="35"/>
  <c r="W597" i="35"/>
  <c r="V597" i="35"/>
  <c r="U597" i="35"/>
  <c r="T597" i="35"/>
  <c r="Q597" i="35"/>
  <c r="O597" i="35"/>
  <c r="M597" i="35"/>
  <c r="L597" i="35"/>
  <c r="K597" i="35"/>
  <c r="J597" i="35"/>
  <c r="I597" i="35"/>
  <c r="F597" i="35"/>
  <c r="E597" i="35"/>
  <c r="D597" i="35"/>
  <c r="C597" i="35"/>
  <c r="B597" i="35"/>
  <c r="A597" i="35"/>
  <c r="Z596" i="35"/>
  <c r="W596" i="35"/>
  <c r="V596" i="35"/>
  <c r="U596" i="35"/>
  <c r="T596" i="35"/>
  <c r="Q596" i="35"/>
  <c r="O596" i="35"/>
  <c r="M596" i="35"/>
  <c r="L596" i="35"/>
  <c r="K596" i="35"/>
  <c r="J596" i="35"/>
  <c r="I596" i="35"/>
  <c r="G596" i="35"/>
  <c r="F596" i="35"/>
  <c r="E596" i="35"/>
  <c r="D596" i="35"/>
  <c r="C596" i="35"/>
  <c r="B596" i="35"/>
  <c r="A596" i="35"/>
  <c r="Z595" i="35"/>
  <c r="W595" i="35"/>
  <c r="V595" i="35"/>
  <c r="U595" i="35"/>
  <c r="T595" i="35"/>
  <c r="Q595" i="35"/>
  <c r="O595" i="35"/>
  <c r="M595" i="35"/>
  <c r="L595" i="35"/>
  <c r="K595" i="35"/>
  <c r="J595" i="35"/>
  <c r="I595" i="35"/>
  <c r="F595" i="35"/>
  <c r="E595" i="35"/>
  <c r="D595" i="35"/>
  <c r="C595" i="35"/>
  <c r="B595" i="35"/>
  <c r="A595" i="35"/>
  <c r="Z594" i="35"/>
  <c r="W594" i="35"/>
  <c r="V594" i="35"/>
  <c r="U594" i="35"/>
  <c r="T594" i="35"/>
  <c r="Q594" i="35"/>
  <c r="O594" i="35"/>
  <c r="M594" i="35"/>
  <c r="L594" i="35"/>
  <c r="K594" i="35"/>
  <c r="J594" i="35"/>
  <c r="I594" i="35"/>
  <c r="G594" i="35"/>
  <c r="F594" i="35"/>
  <c r="E594" i="35"/>
  <c r="D594" i="35"/>
  <c r="C594" i="35"/>
  <c r="B594" i="35"/>
  <c r="A594" i="35"/>
  <c r="Z593" i="35"/>
  <c r="Y593" i="35"/>
  <c r="X593" i="35"/>
  <c r="W593" i="35"/>
  <c r="V593" i="35"/>
  <c r="U593" i="35"/>
  <c r="T593" i="35"/>
  <c r="S593" i="35"/>
  <c r="R593" i="35"/>
  <c r="Q593" i="35"/>
  <c r="P593" i="35"/>
  <c r="O593" i="35"/>
  <c r="N593" i="35"/>
  <c r="M593" i="35"/>
  <c r="L593" i="35"/>
  <c r="K593" i="35"/>
  <c r="J593" i="35"/>
  <c r="I593" i="35"/>
  <c r="H593" i="35"/>
  <c r="G593" i="35"/>
  <c r="F593" i="35"/>
  <c r="E593" i="35"/>
  <c r="D593" i="35"/>
  <c r="C593" i="35"/>
  <c r="B593" i="35"/>
  <c r="A593" i="35"/>
  <c r="Z592" i="35"/>
  <c r="Y592" i="35"/>
  <c r="X592" i="35"/>
  <c r="W592" i="35"/>
  <c r="V592" i="35"/>
  <c r="U592" i="35"/>
  <c r="T592" i="35"/>
  <c r="S592" i="35"/>
  <c r="R592" i="35"/>
  <c r="Q592" i="35"/>
  <c r="P592" i="35"/>
  <c r="O592" i="35"/>
  <c r="N592" i="35"/>
  <c r="M592" i="35"/>
  <c r="L592" i="35"/>
  <c r="K592" i="35"/>
  <c r="J592" i="35"/>
  <c r="I592" i="35"/>
  <c r="H592" i="35"/>
  <c r="G592" i="35"/>
  <c r="F592" i="35"/>
  <c r="E592" i="35"/>
  <c r="D592" i="35"/>
  <c r="C592" i="35"/>
  <c r="B592" i="35"/>
  <c r="A592" i="35"/>
  <c r="Z591" i="35"/>
  <c r="Y591" i="35"/>
  <c r="X591" i="35"/>
  <c r="W591" i="35"/>
  <c r="V591" i="35"/>
  <c r="U591" i="35"/>
  <c r="T591" i="35"/>
  <c r="S591" i="35"/>
  <c r="R591" i="35"/>
  <c r="Q591" i="35"/>
  <c r="P591" i="35"/>
  <c r="O591" i="35"/>
  <c r="N591" i="35"/>
  <c r="M591" i="35"/>
  <c r="L591" i="35"/>
  <c r="K591" i="35"/>
  <c r="J591" i="35"/>
  <c r="I591" i="35"/>
  <c r="H591" i="35"/>
  <c r="G591" i="35"/>
  <c r="F591" i="35"/>
  <c r="E591" i="35"/>
  <c r="D591" i="35"/>
  <c r="C591" i="35"/>
  <c r="B591" i="35"/>
  <c r="A591" i="35"/>
  <c r="Z590" i="35"/>
  <c r="W590" i="35"/>
  <c r="V590" i="35"/>
  <c r="U590" i="35"/>
  <c r="O590" i="35"/>
  <c r="M590" i="35"/>
  <c r="L590" i="35"/>
  <c r="K590" i="35"/>
  <c r="J590" i="35"/>
  <c r="I590" i="35"/>
  <c r="H590" i="35"/>
  <c r="G590" i="35"/>
  <c r="F590" i="35"/>
  <c r="E590" i="35"/>
  <c r="D590" i="35"/>
  <c r="C590" i="35"/>
  <c r="B590" i="35"/>
  <c r="A590" i="35"/>
  <c r="Z589" i="35"/>
  <c r="Y589" i="35"/>
  <c r="X589" i="35"/>
  <c r="W589" i="35"/>
  <c r="V589" i="35"/>
  <c r="U589" i="35"/>
  <c r="T589" i="35"/>
  <c r="S589" i="35"/>
  <c r="R589" i="35"/>
  <c r="Q589" i="35"/>
  <c r="P589" i="35"/>
  <c r="O589" i="35"/>
  <c r="N589" i="35"/>
  <c r="M589" i="35"/>
  <c r="L589" i="35"/>
  <c r="K589" i="35"/>
  <c r="J589" i="35"/>
  <c r="I589" i="35"/>
  <c r="H589" i="35"/>
  <c r="G589" i="35"/>
  <c r="F589" i="35"/>
  <c r="E589" i="35"/>
  <c r="D589" i="35"/>
  <c r="C589" i="35"/>
  <c r="B589" i="35"/>
  <c r="A589" i="35"/>
  <c r="Z588" i="35"/>
  <c r="W588" i="35"/>
  <c r="V588" i="35"/>
  <c r="U588" i="35"/>
  <c r="T588" i="35"/>
  <c r="Q588" i="35"/>
  <c r="O588" i="35"/>
  <c r="M588" i="35"/>
  <c r="L588" i="35"/>
  <c r="K588" i="35"/>
  <c r="J588" i="35"/>
  <c r="I588" i="35"/>
  <c r="H588" i="35"/>
  <c r="F588" i="35"/>
  <c r="E588" i="35"/>
  <c r="D588" i="35"/>
  <c r="C588" i="35"/>
  <c r="B588" i="35"/>
  <c r="A588" i="35"/>
  <c r="Z587" i="35"/>
  <c r="W587" i="35"/>
  <c r="V587" i="35"/>
  <c r="U587" i="35"/>
  <c r="T587" i="35"/>
  <c r="Q587" i="35"/>
  <c r="O587" i="35"/>
  <c r="M587" i="35"/>
  <c r="L587" i="35"/>
  <c r="K587" i="35"/>
  <c r="J587" i="35"/>
  <c r="I587" i="35"/>
  <c r="H587" i="35"/>
  <c r="G587" i="35"/>
  <c r="F587" i="35"/>
  <c r="E587" i="35"/>
  <c r="D587" i="35"/>
  <c r="C587" i="35"/>
  <c r="B587" i="35"/>
  <c r="A587" i="35"/>
  <c r="Z586" i="35"/>
  <c r="W586" i="35"/>
  <c r="V586" i="35"/>
  <c r="U586" i="35"/>
  <c r="T586" i="35"/>
  <c r="Q586" i="35"/>
  <c r="O586" i="35"/>
  <c r="M586" i="35"/>
  <c r="L586" i="35"/>
  <c r="K586" i="35"/>
  <c r="J586" i="35"/>
  <c r="I586" i="35"/>
  <c r="H586" i="35"/>
  <c r="F586" i="35"/>
  <c r="E586" i="35"/>
  <c r="D586" i="35"/>
  <c r="C586" i="35"/>
  <c r="B586" i="35"/>
  <c r="A586" i="35"/>
  <c r="Z585" i="35"/>
  <c r="W585" i="35"/>
  <c r="V585" i="35"/>
  <c r="U585" i="35"/>
  <c r="T585" i="35"/>
  <c r="Q585" i="35"/>
  <c r="O585" i="35"/>
  <c r="M585" i="35"/>
  <c r="L585" i="35"/>
  <c r="K585" i="35"/>
  <c r="J585" i="35"/>
  <c r="I585" i="35"/>
  <c r="H585" i="35"/>
  <c r="G585" i="35"/>
  <c r="F585" i="35"/>
  <c r="E585" i="35"/>
  <c r="D585" i="35"/>
  <c r="C585" i="35"/>
  <c r="B585" i="35"/>
  <c r="A585" i="35"/>
  <c r="Z584" i="35"/>
  <c r="W584" i="35"/>
  <c r="V584" i="35"/>
  <c r="U584" i="35"/>
  <c r="T584" i="35"/>
  <c r="Q584" i="35"/>
  <c r="O584" i="35"/>
  <c r="M584" i="35"/>
  <c r="L584" i="35"/>
  <c r="K584" i="35"/>
  <c r="J584" i="35"/>
  <c r="I584" i="35"/>
  <c r="H584" i="35"/>
  <c r="G584" i="35"/>
  <c r="F584" i="35"/>
  <c r="E584" i="35"/>
  <c r="D584" i="35"/>
  <c r="C584" i="35"/>
  <c r="B584" i="35"/>
  <c r="A584" i="35"/>
  <c r="Z583" i="35"/>
  <c r="W583" i="35"/>
  <c r="V583" i="35"/>
  <c r="U583" i="35"/>
  <c r="T583" i="35"/>
  <c r="Q583" i="35"/>
  <c r="O583" i="35"/>
  <c r="M583" i="35"/>
  <c r="L583" i="35"/>
  <c r="K583" i="35"/>
  <c r="J583" i="35"/>
  <c r="I583" i="35"/>
  <c r="H583" i="35"/>
  <c r="G583" i="35"/>
  <c r="F583" i="35"/>
  <c r="E583" i="35"/>
  <c r="D583" i="35"/>
  <c r="C583" i="35"/>
  <c r="B583" i="35"/>
  <c r="A583" i="35"/>
  <c r="Z582" i="35"/>
  <c r="Y582" i="35"/>
  <c r="X582" i="35"/>
  <c r="W582" i="35"/>
  <c r="V582" i="35"/>
  <c r="U582" i="35"/>
  <c r="T582" i="35"/>
  <c r="S582" i="35"/>
  <c r="R582" i="35"/>
  <c r="Q582" i="35"/>
  <c r="P582" i="35"/>
  <c r="O582" i="35"/>
  <c r="N582" i="35"/>
  <c r="M582" i="35"/>
  <c r="L582" i="35"/>
  <c r="K582" i="35"/>
  <c r="J582" i="35"/>
  <c r="I582" i="35"/>
  <c r="H582" i="35"/>
  <c r="G582" i="35"/>
  <c r="F582" i="35"/>
  <c r="E582" i="35"/>
  <c r="D582" i="35"/>
  <c r="C582" i="35"/>
  <c r="B582" i="35"/>
  <c r="A582" i="35"/>
  <c r="Z581" i="35"/>
  <c r="Y581" i="35"/>
  <c r="X581" i="35"/>
  <c r="W581" i="35"/>
  <c r="V581" i="35"/>
  <c r="U581" i="35"/>
  <c r="T581" i="35"/>
  <c r="S581" i="35"/>
  <c r="R581" i="35"/>
  <c r="Q581" i="35"/>
  <c r="P581" i="35"/>
  <c r="O581" i="35"/>
  <c r="N581" i="35"/>
  <c r="M581" i="35"/>
  <c r="L581" i="35"/>
  <c r="K581" i="35"/>
  <c r="J581" i="35"/>
  <c r="I581" i="35"/>
  <c r="H581" i="35"/>
  <c r="G581" i="35"/>
  <c r="F581" i="35"/>
  <c r="E581" i="35"/>
  <c r="D581" i="35"/>
  <c r="C581" i="35"/>
  <c r="B581" i="35"/>
  <c r="A581" i="35"/>
  <c r="W580" i="35"/>
  <c r="V580" i="35"/>
  <c r="U580" i="35"/>
  <c r="O580" i="35"/>
  <c r="M580" i="35"/>
  <c r="L580" i="35"/>
  <c r="K580" i="35"/>
  <c r="J580" i="35"/>
  <c r="I580" i="35"/>
  <c r="H580" i="35"/>
  <c r="G580" i="35"/>
  <c r="F580" i="35"/>
  <c r="E580" i="35"/>
  <c r="D580" i="35"/>
  <c r="C580" i="35"/>
  <c r="B580" i="35"/>
  <c r="A580" i="35"/>
  <c r="Z579" i="35"/>
  <c r="Y579" i="35"/>
  <c r="X579" i="35"/>
  <c r="W579" i="35"/>
  <c r="V579" i="35"/>
  <c r="U579" i="35"/>
  <c r="T579" i="35"/>
  <c r="S579" i="35"/>
  <c r="R579" i="35"/>
  <c r="Q579" i="35"/>
  <c r="P579" i="35"/>
  <c r="O579" i="35"/>
  <c r="N579" i="35"/>
  <c r="M579" i="35"/>
  <c r="L579" i="35"/>
  <c r="K579" i="35"/>
  <c r="J579" i="35"/>
  <c r="I579" i="35"/>
  <c r="H579" i="35"/>
  <c r="G579" i="35"/>
  <c r="F579" i="35"/>
  <c r="E579" i="35"/>
  <c r="D579" i="35"/>
  <c r="C579" i="35"/>
  <c r="B579" i="35"/>
  <c r="A579" i="35"/>
  <c r="Z578" i="35"/>
  <c r="W578" i="35"/>
  <c r="V578" i="35"/>
  <c r="U578" i="35"/>
  <c r="T578" i="35"/>
  <c r="Q578" i="35"/>
  <c r="O578" i="35"/>
  <c r="M578" i="35"/>
  <c r="L578" i="35"/>
  <c r="K578" i="35"/>
  <c r="J578" i="35"/>
  <c r="I578" i="35"/>
  <c r="H578" i="35"/>
  <c r="F578" i="35"/>
  <c r="E578" i="35"/>
  <c r="D578" i="35"/>
  <c r="C578" i="35"/>
  <c r="B578" i="35"/>
  <c r="A578" i="35"/>
  <c r="Z577" i="35"/>
  <c r="W577" i="35"/>
  <c r="V577" i="35"/>
  <c r="U577" i="35"/>
  <c r="T577" i="35"/>
  <c r="Q577" i="35"/>
  <c r="O577" i="35"/>
  <c r="M577" i="35"/>
  <c r="L577" i="35"/>
  <c r="K577" i="35"/>
  <c r="J577" i="35"/>
  <c r="I577" i="35"/>
  <c r="H577" i="35"/>
  <c r="G577" i="35"/>
  <c r="F577" i="35"/>
  <c r="E577" i="35"/>
  <c r="D577" i="35"/>
  <c r="C577" i="35"/>
  <c r="B577" i="35"/>
  <c r="A577" i="35"/>
  <c r="Z576" i="35"/>
  <c r="W576" i="35"/>
  <c r="V576" i="35"/>
  <c r="U576" i="35"/>
  <c r="T576" i="35"/>
  <c r="Q576" i="35"/>
  <c r="O576" i="35"/>
  <c r="M576" i="35"/>
  <c r="L576" i="35"/>
  <c r="K576" i="35"/>
  <c r="J576" i="35"/>
  <c r="I576" i="35"/>
  <c r="H576" i="35"/>
  <c r="F576" i="35"/>
  <c r="E576" i="35"/>
  <c r="D576" i="35"/>
  <c r="C576" i="35"/>
  <c r="B576" i="35"/>
  <c r="A576" i="35"/>
  <c r="Z575" i="35"/>
  <c r="W575" i="35"/>
  <c r="V575" i="35"/>
  <c r="U575" i="35"/>
  <c r="T575" i="35"/>
  <c r="Q575" i="35"/>
  <c r="O575" i="35"/>
  <c r="M575" i="35"/>
  <c r="L575" i="35"/>
  <c r="K575" i="35"/>
  <c r="J575" i="35"/>
  <c r="I575" i="35"/>
  <c r="H575" i="35"/>
  <c r="G575" i="35"/>
  <c r="F575" i="35"/>
  <c r="E575" i="35"/>
  <c r="D575" i="35"/>
  <c r="C575" i="35"/>
  <c r="B575" i="35"/>
  <c r="A575" i="35"/>
  <c r="Z574" i="35"/>
  <c r="W574" i="35"/>
  <c r="V574" i="35"/>
  <c r="U574" i="35"/>
  <c r="T574" i="35"/>
  <c r="Q574" i="35"/>
  <c r="O574" i="35"/>
  <c r="M574" i="35"/>
  <c r="L574" i="35"/>
  <c r="K574" i="35"/>
  <c r="J574" i="35"/>
  <c r="I574" i="35"/>
  <c r="H574" i="35"/>
  <c r="G574" i="35"/>
  <c r="F574" i="35"/>
  <c r="E574" i="35"/>
  <c r="D574" i="35"/>
  <c r="C574" i="35"/>
  <c r="B574" i="35"/>
  <c r="A574" i="35"/>
  <c r="Z573" i="35"/>
  <c r="W573" i="35"/>
  <c r="V573" i="35"/>
  <c r="U573" i="35"/>
  <c r="T573" i="35"/>
  <c r="Q573" i="35"/>
  <c r="O573" i="35"/>
  <c r="M573" i="35"/>
  <c r="L573" i="35"/>
  <c r="K573" i="35"/>
  <c r="J573" i="35"/>
  <c r="I573" i="35"/>
  <c r="H573" i="35"/>
  <c r="G573" i="35"/>
  <c r="F573" i="35"/>
  <c r="E573" i="35"/>
  <c r="D573" i="35"/>
  <c r="C573" i="35"/>
  <c r="B573" i="35"/>
  <c r="A573" i="35"/>
  <c r="Z572" i="35"/>
  <c r="Y572" i="35"/>
  <c r="X572" i="35"/>
  <c r="W572" i="35"/>
  <c r="V572" i="35"/>
  <c r="U572" i="35"/>
  <c r="T572" i="35"/>
  <c r="S572" i="35"/>
  <c r="R572" i="35"/>
  <c r="Q572" i="35"/>
  <c r="P572" i="35"/>
  <c r="O572" i="35"/>
  <c r="N572" i="35"/>
  <c r="M572" i="35"/>
  <c r="L572" i="35"/>
  <c r="K572" i="35"/>
  <c r="J572" i="35"/>
  <c r="I572" i="35"/>
  <c r="H572" i="35"/>
  <c r="G572" i="35"/>
  <c r="F572" i="35"/>
  <c r="E572" i="35"/>
  <c r="D572" i="35"/>
  <c r="C572" i="35"/>
  <c r="B572" i="35"/>
  <c r="A572" i="35"/>
  <c r="Z571" i="35"/>
  <c r="Y571" i="35"/>
  <c r="X571" i="35"/>
  <c r="W571" i="35"/>
  <c r="V571" i="35"/>
  <c r="U571" i="35"/>
  <c r="T571" i="35"/>
  <c r="S571" i="35"/>
  <c r="R571" i="35"/>
  <c r="Q571" i="35"/>
  <c r="P571" i="35"/>
  <c r="O571" i="35"/>
  <c r="N571" i="35"/>
  <c r="M571" i="35"/>
  <c r="L571" i="35"/>
  <c r="K571" i="35"/>
  <c r="J571" i="35"/>
  <c r="I571" i="35"/>
  <c r="H571" i="35"/>
  <c r="G571" i="35"/>
  <c r="F571" i="35"/>
  <c r="E571" i="35"/>
  <c r="D571" i="35"/>
  <c r="C571" i="35"/>
  <c r="B571" i="35"/>
  <c r="A571" i="35"/>
  <c r="Z570" i="35"/>
  <c r="Y570" i="35"/>
  <c r="X570" i="35"/>
  <c r="W570" i="35"/>
  <c r="V570" i="35"/>
  <c r="U570" i="35"/>
  <c r="T570" i="35"/>
  <c r="S570" i="35"/>
  <c r="R570" i="35"/>
  <c r="Q570" i="35"/>
  <c r="P570" i="35"/>
  <c r="O570" i="35"/>
  <c r="N570" i="35"/>
  <c r="M570" i="35"/>
  <c r="L570" i="35"/>
  <c r="K570" i="35"/>
  <c r="J570" i="35"/>
  <c r="I570" i="35"/>
  <c r="H570" i="35"/>
  <c r="G570" i="35"/>
  <c r="F570" i="35"/>
  <c r="E570" i="35"/>
  <c r="D570" i="35"/>
  <c r="C570" i="35"/>
  <c r="B570" i="35"/>
  <c r="A570" i="35"/>
  <c r="W569" i="35"/>
  <c r="V569" i="35"/>
  <c r="U569" i="35"/>
  <c r="O569" i="35"/>
  <c r="M569" i="35"/>
  <c r="L569" i="35"/>
  <c r="K569" i="35"/>
  <c r="J569" i="35"/>
  <c r="I569" i="35"/>
  <c r="H569" i="35"/>
  <c r="G569" i="35"/>
  <c r="F569" i="35"/>
  <c r="E569" i="35"/>
  <c r="D569" i="35"/>
  <c r="C569" i="35"/>
  <c r="B569" i="35"/>
  <c r="A569" i="35"/>
  <c r="Z568" i="35"/>
  <c r="Y568" i="35"/>
  <c r="X568" i="35"/>
  <c r="W568" i="35"/>
  <c r="V568" i="35"/>
  <c r="U568" i="35"/>
  <c r="T568" i="35"/>
  <c r="S568" i="35"/>
  <c r="R568" i="35"/>
  <c r="Q568" i="35"/>
  <c r="P568" i="35"/>
  <c r="O568" i="35"/>
  <c r="N568" i="35"/>
  <c r="M568" i="35"/>
  <c r="L568" i="35"/>
  <c r="K568" i="35"/>
  <c r="J568" i="35"/>
  <c r="I568" i="35"/>
  <c r="H568" i="35"/>
  <c r="G568" i="35"/>
  <c r="F568" i="35"/>
  <c r="E568" i="35"/>
  <c r="D568" i="35"/>
  <c r="C568" i="35"/>
  <c r="B568" i="35"/>
  <c r="A568" i="35"/>
  <c r="Z567" i="35"/>
  <c r="W567" i="35"/>
  <c r="V567" i="35"/>
  <c r="U567" i="35"/>
  <c r="T567" i="35"/>
  <c r="Q567" i="35"/>
  <c r="O567" i="35"/>
  <c r="M567" i="35"/>
  <c r="L567" i="35"/>
  <c r="K567" i="35"/>
  <c r="J567" i="35"/>
  <c r="I567" i="35"/>
  <c r="H567" i="35"/>
  <c r="F567" i="35"/>
  <c r="E567" i="35"/>
  <c r="D567" i="35"/>
  <c r="C567" i="35"/>
  <c r="B567" i="35"/>
  <c r="A567" i="35"/>
  <c r="Z566" i="35"/>
  <c r="W566" i="35"/>
  <c r="V566" i="35"/>
  <c r="U566" i="35"/>
  <c r="T566" i="35"/>
  <c r="Q566" i="35"/>
  <c r="O566" i="35"/>
  <c r="M566" i="35"/>
  <c r="L566" i="35"/>
  <c r="K566" i="35"/>
  <c r="J566" i="35"/>
  <c r="I566" i="35"/>
  <c r="H566" i="35"/>
  <c r="G566" i="35"/>
  <c r="F566" i="35"/>
  <c r="E566" i="35"/>
  <c r="D566" i="35"/>
  <c r="C566" i="35"/>
  <c r="B566" i="35"/>
  <c r="A566" i="35"/>
  <c r="Z565" i="35"/>
  <c r="W565" i="35"/>
  <c r="V565" i="35"/>
  <c r="U565" i="35"/>
  <c r="T565" i="35"/>
  <c r="Q565" i="35"/>
  <c r="O565" i="35"/>
  <c r="M565" i="35"/>
  <c r="L565" i="35"/>
  <c r="K565" i="35"/>
  <c r="J565" i="35"/>
  <c r="I565" i="35"/>
  <c r="H565" i="35"/>
  <c r="F565" i="35"/>
  <c r="E565" i="35"/>
  <c r="D565" i="35"/>
  <c r="C565" i="35"/>
  <c r="B565" i="35"/>
  <c r="A565" i="35"/>
  <c r="Z564" i="35"/>
  <c r="W564" i="35"/>
  <c r="V564" i="35"/>
  <c r="U564" i="35"/>
  <c r="T564" i="35"/>
  <c r="Q564" i="35"/>
  <c r="O564" i="35"/>
  <c r="M564" i="35"/>
  <c r="L564" i="35"/>
  <c r="K564" i="35"/>
  <c r="J564" i="35"/>
  <c r="I564" i="35"/>
  <c r="H564" i="35"/>
  <c r="G564" i="35"/>
  <c r="F564" i="35"/>
  <c r="E564" i="35"/>
  <c r="D564" i="35"/>
  <c r="C564" i="35"/>
  <c r="B564" i="35"/>
  <c r="A564" i="35"/>
  <c r="Z563" i="35"/>
  <c r="W563" i="35"/>
  <c r="V563" i="35"/>
  <c r="U563" i="35"/>
  <c r="T563" i="35"/>
  <c r="Q563" i="35"/>
  <c r="O563" i="35"/>
  <c r="M563" i="35"/>
  <c r="L563" i="35"/>
  <c r="K563" i="35"/>
  <c r="J563" i="35"/>
  <c r="I563" i="35"/>
  <c r="H563" i="35"/>
  <c r="G563" i="35"/>
  <c r="F563" i="35"/>
  <c r="E563" i="35"/>
  <c r="D563" i="35"/>
  <c r="C563" i="35"/>
  <c r="B563" i="35"/>
  <c r="A563" i="35"/>
  <c r="Z562" i="35"/>
  <c r="W562" i="35"/>
  <c r="V562" i="35"/>
  <c r="U562" i="35"/>
  <c r="T562" i="35"/>
  <c r="Q562" i="35"/>
  <c r="O562" i="35"/>
  <c r="M562" i="35"/>
  <c r="L562" i="35"/>
  <c r="K562" i="35"/>
  <c r="J562" i="35"/>
  <c r="I562" i="35"/>
  <c r="H562" i="35"/>
  <c r="G562" i="35"/>
  <c r="F562" i="35"/>
  <c r="E562" i="35"/>
  <c r="D562" i="35"/>
  <c r="C562" i="35"/>
  <c r="B562" i="35"/>
  <c r="A562" i="35"/>
  <c r="Z561" i="35"/>
  <c r="Y561" i="35"/>
  <c r="X561" i="35"/>
  <c r="W561" i="35"/>
  <c r="V561" i="35"/>
  <c r="U561" i="35"/>
  <c r="T561" i="35"/>
  <c r="S561" i="35"/>
  <c r="R561" i="35"/>
  <c r="Q561" i="35"/>
  <c r="P561" i="35"/>
  <c r="O561" i="35"/>
  <c r="N561" i="35"/>
  <c r="M561" i="35"/>
  <c r="L561" i="35"/>
  <c r="K561" i="35"/>
  <c r="J561" i="35"/>
  <c r="I561" i="35"/>
  <c r="H561" i="35"/>
  <c r="G561" i="35"/>
  <c r="F561" i="35"/>
  <c r="E561" i="35"/>
  <c r="D561" i="35"/>
  <c r="C561" i="35"/>
  <c r="B561" i="35"/>
  <c r="A561" i="35"/>
  <c r="Z560" i="35"/>
  <c r="Y560" i="35"/>
  <c r="X560" i="35"/>
  <c r="W560" i="35"/>
  <c r="V560" i="35"/>
  <c r="U560" i="35"/>
  <c r="T560" i="35"/>
  <c r="S560" i="35"/>
  <c r="R560" i="35"/>
  <c r="Q560" i="35"/>
  <c r="P560" i="35"/>
  <c r="O560" i="35"/>
  <c r="N560" i="35"/>
  <c r="M560" i="35"/>
  <c r="L560" i="35"/>
  <c r="K560" i="35"/>
  <c r="J560" i="35"/>
  <c r="I560" i="35"/>
  <c r="H560" i="35"/>
  <c r="G560" i="35"/>
  <c r="F560" i="35"/>
  <c r="E560" i="35"/>
  <c r="D560" i="35"/>
  <c r="C560" i="35"/>
  <c r="B560" i="35"/>
  <c r="A560" i="35"/>
  <c r="Z559" i="35"/>
  <c r="Y559" i="35"/>
  <c r="X559" i="35"/>
  <c r="W559" i="35"/>
  <c r="V559" i="35"/>
  <c r="U559" i="35"/>
  <c r="T559" i="35"/>
  <c r="S559" i="35"/>
  <c r="R559" i="35"/>
  <c r="Q559" i="35"/>
  <c r="P559" i="35"/>
  <c r="O559" i="35"/>
  <c r="N559" i="35"/>
  <c r="M559" i="35"/>
  <c r="L559" i="35"/>
  <c r="K559" i="35"/>
  <c r="J559" i="35"/>
  <c r="I559" i="35"/>
  <c r="H559" i="35"/>
  <c r="G559" i="35"/>
  <c r="F559" i="35"/>
  <c r="E559" i="35"/>
  <c r="D559" i="35"/>
  <c r="C559" i="35"/>
  <c r="B559" i="35"/>
  <c r="A559" i="35"/>
  <c r="W558" i="35"/>
  <c r="V558" i="35"/>
  <c r="U558" i="35"/>
  <c r="O558" i="35"/>
  <c r="M558" i="35"/>
  <c r="L558" i="35"/>
  <c r="K558" i="35"/>
  <c r="J558" i="35"/>
  <c r="I558" i="35"/>
  <c r="H558" i="35"/>
  <c r="G558" i="35"/>
  <c r="F558" i="35"/>
  <c r="E558" i="35"/>
  <c r="D558" i="35"/>
  <c r="C558" i="35"/>
  <c r="B558" i="35"/>
  <c r="A558" i="35"/>
  <c r="Z557" i="35"/>
  <c r="Y557" i="35"/>
  <c r="X557" i="35"/>
  <c r="W557" i="35"/>
  <c r="V557" i="35"/>
  <c r="U557" i="35"/>
  <c r="T557" i="35"/>
  <c r="S557" i="35"/>
  <c r="R557" i="35"/>
  <c r="Q557" i="35"/>
  <c r="P557" i="35"/>
  <c r="O557" i="35"/>
  <c r="N557" i="35"/>
  <c r="M557" i="35"/>
  <c r="L557" i="35"/>
  <c r="K557" i="35"/>
  <c r="J557" i="35"/>
  <c r="I557" i="35"/>
  <c r="H557" i="35"/>
  <c r="G557" i="35"/>
  <c r="F557" i="35"/>
  <c r="E557" i="35"/>
  <c r="D557" i="35"/>
  <c r="C557" i="35"/>
  <c r="B557" i="35"/>
  <c r="A557" i="35"/>
  <c r="Z556" i="35"/>
  <c r="W556" i="35"/>
  <c r="V556" i="35"/>
  <c r="U556" i="35"/>
  <c r="T556" i="35"/>
  <c r="Q556" i="35"/>
  <c r="O556" i="35"/>
  <c r="M556" i="35"/>
  <c r="L556" i="35"/>
  <c r="K556" i="35"/>
  <c r="J556" i="35"/>
  <c r="I556" i="35"/>
  <c r="H556" i="35"/>
  <c r="F556" i="35"/>
  <c r="E556" i="35"/>
  <c r="D556" i="35"/>
  <c r="C556" i="35"/>
  <c r="B556" i="35"/>
  <c r="A556" i="35"/>
  <c r="Z555" i="35"/>
  <c r="W555" i="35"/>
  <c r="V555" i="35"/>
  <c r="U555" i="35"/>
  <c r="T555" i="35"/>
  <c r="Q555" i="35"/>
  <c r="O555" i="35"/>
  <c r="M555" i="35"/>
  <c r="L555" i="35"/>
  <c r="K555" i="35"/>
  <c r="J555" i="35"/>
  <c r="I555" i="35"/>
  <c r="H555" i="35"/>
  <c r="G555" i="35"/>
  <c r="F555" i="35"/>
  <c r="E555" i="35"/>
  <c r="D555" i="35"/>
  <c r="C555" i="35"/>
  <c r="B555" i="35"/>
  <c r="A555" i="35"/>
  <c r="Z554" i="35"/>
  <c r="W554" i="35"/>
  <c r="V554" i="35"/>
  <c r="U554" i="35"/>
  <c r="T554" i="35"/>
  <c r="Q554" i="35"/>
  <c r="O554" i="35"/>
  <c r="M554" i="35"/>
  <c r="L554" i="35"/>
  <c r="K554" i="35"/>
  <c r="J554" i="35"/>
  <c r="I554" i="35"/>
  <c r="H554" i="35"/>
  <c r="F554" i="35"/>
  <c r="E554" i="35"/>
  <c r="D554" i="35"/>
  <c r="C554" i="35"/>
  <c r="B554" i="35"/>
  <c r="A554" i="35"/>
  <c r="Z553" i="35"/>
  <c r="W553" i="35"/>
  <c r="V553" i="35"/>
  <c r="U553" i="35"/>
  <c r="T553" i="35"/>
  <c r="Q553" i="35"/>
  <c r="O553" i="35"/>
  <c r="M553" i="35"/>
  <c r="L553" i="35"/>
  <c r="K553" i="35"/>
  <c r="J553" i="35"/>
  <c r="I553" i="35"/>
  <c r="H553" i="35"/>
  <c r="G553" i="35"/>
  <c r="F553" i="35"/>
  <c r="E553" i="35"/>
  <c r="D553" i="35"/>
  <c r="C553" i="35"/>
  <c r="B553" i="35"/>
  <c r="A553" i="35"/>
  <c r="Z552" i="35"/>
  <c r="W552" i="35"/>
  <c r="V552" i="35"/>
  <c r="U552" i="35"/>
  <c r="T552" i="35"/>
  <c r="Q552" i="35"/>
  <c r="O552" i="35"/>
  <c r="M552" i="35"/>
  <c r="L552" i="35"/>
  <c r="K552" i="35"/>
  <c r="J552" i="35"/>
  <c r="I552" i="35"/>
  <c r="H552" i="35"/>
  <c r="G552" i="35"/>
  <c r="F552" i="35"/>
  <c r="E552" i="35"/>
  <c r="D552" i="35"/>
  <c r="C552" i="35"/>
  <c r="B552" i="35"/>
  <c r="A552" i="35"/>
  <c r="Z551" i="35"/>
  <c r="W551" i="35"/>
  <c r="V551" i="35"/>
  <c r="U551" i="35"/>
  <c r="T551" i="35"/>
  <c r="Q551" i="35"/>
  <c r="O551" i="35"/>
  <c r="M551" i="35"/>
  <c r="L551" i="35"/>
  <c r="K551" i="35"/>
  <c r="J551" i="35"/>
  <c r="I551" i="35"/>
  <c r="H551" i="35"/>
  <c r="G551" i="35"/>
  <c r="F551" i="35"/>
  <c r="E551" i="35"/>
  <c r="D551" i="35"/>
  <c r="C551" i="35"/>
  <c r="B551" i="35"/>
  <c r="A551" i="35"/>
  <c r="Z550" i="35"/>
  <c r="Y550" i="35"/>
  <c r="X550" i="35"/>
  <c r="W550" i="35"/>
  <c r="V550" i="35"/>
  <c r="U550" i="35"/>
  <c r="T550" i="35"/>
  <c r="S550" i="35"/>
  <c r="R550" i="35"/>
  <c r="Q550" i="35"/>
  <c r="P550" i="35"/>
  <c r="O550" i="35"/>
  <c r="N550" i="35"/>
  <c r="M550" i="35"/>
  <c r="L550" i="35"/>
  <c r="K550" i="35"/>
  <c r="J550" i="35"/>
  <c r="I550" i="35"/>
  <c r="H550" i="35"/>
  <c r="G550" i="35"/>
  <c r="F550" i="35"/>
  <c r="E550" i="35"/>
  <c r="D550" i="35"/>
  <c r="C550" i="35"/>
  <c r="B550" i="35"/>
  <c r="A550" i="35"/>
  <c r="Z549" i="35"/>
  <c r="Y549" i="35"/>
  <c r="X549" i="35"/>
  <c r="W549" i="35"/>
  <c r="V549" i="35"/>
  <c r="U549" i="35"/>
  <c r="T549" i="35"/>
  <c r="S549" i="35"/>
  <c r="R549" i="35"/>
  <c r="Q549" i="35"/>
  <c r="P549" i="35"/>
  <c r="O549" i="35"/>
  <c r="N549" i="35"/>
  <c r="M549" i="35"/>
  <c r="L549" i="35"/>
  <c r="K549" i="35"/>
  <c r="J549" i="35"/>
  <c r="I549" i="35"/>
  <c r="H549" i="35"/>
  <c r="G549" i="35"/>
  <c r="F549" i="35"/>
  <c r="E549" i="35"/>
  <c r="D549" i="35"/>
  <c r="C549" i="35"/>
  <c r="B549" i="35"/>
  <c r="A549" i="35"/>
  <c r="Z548" i="35"/>
  <c r="Y548" i="35"/>
  <c r="X548" i="35"/>
  <c r="W548" i="35"/>
  <c r="V548" i="35"/>
  <c r="U548" i="35"/>
  <c r="T548" i="35"/>
  <c r="S548" i="35"/>
  <c r="R548" i="35"/>
  <c r="Q548" i="35"/>
  <c r="P548" i="35"/>
  <c r="O548" i="35"/>
  <c r="N548" i="35"/>
  <c r="M548" i="35"/>
  <c r="L548" i="35"/>
  <c r="K548" i="35"/>
  <c r="J548" i="35"/>
  <c r="I548" i="35"/>
  <c r="H548" i="35"/>
  <c r="G548" i="35"/>
  <c r="F548" i="35"/>
  <c r="E548" i="35"/>
  <c r="D548" i="35"/>
  <c r="C548" i="35"/>
  <c r="B548" i="35"/>
  <c r="A548" i="35"/>
  <c r="W547" i="35"/>
  <c r="V547" i="35"/>
  <c r="U547" i="35"/>
  <c r="M547" i="35"/>
  <c r="L547" i="35"/>
  <c r="K547" i="35"/>
  <c r="J547" i="35"/>
  <c r="I547" i="35"/>
  <c r="H547" i="35"/>
  <c r="G547" i="35"/>
  <c r="F547" i="35"/>
  <c r="E547" i="35"/>
  <c r="D547" i="35"/>
  <c r="C547" i="35"/>
  <c r="B547" i="35"/>
  <c r="A547" i="35"/>
  <c r="Z546" i="35"/>
  <c r="Y546" i="35"/>
  <c r="X546" i="35"/>
  <c r="W546" i="35"/>
  <c r="V546" i="35"/>
  <c r="U546" i="35"/>
  <c r="T546" i="35"/>
  <c r="S546" i="35"/>
  <c r="R546" i="35"/>
  <c r="Q546" i="35"/>
  <c r="P546" i="35"/>
  <c r="O546" i="35"/>
  <c r="N546" i="35"/>
  <c r="M546" i="35"/>
  <c r="L546" i="35"/>
  <c r="K546" i="35"/>
  <c r="J546" i="35"/>
  <c r="I546" i="35"/>
  <c r="H546" i="35"/>
  <c r="G546" i="35"/>
  <c r="F546" i="35"/>
  <c r="E546" i="35"/>
  <c r="D546" i="35"/>
  <c r="C546" i="35"/>
  <c r="B546" i="35"/>
  <c r="A546" i="35"/>
  <c r="Z545" i="35"/>
  <c r="W545" i="35"/>
  <c r="V545" i="35"/>
  <c r="U545" i="35"/>
  <c r="T545" i="35"/>
  <c r="Q545" i="35"/>
  <c r="M545" i="35"/>
  <c r="K545" i="35"/>
  <c r="J545" i="35"/>
  <c r="I545" i="35"/>
  <c r="H545" i="35"/>
  <c r="E545" i="35"/>
  <c r="D545" i="35"/>
  <c r="C545" i="35"/>
  <c r="B545" i="35"/>
  <c r="A545" i="35"/>
  <c r="Z544" i="35"/>
  <c r="W544" i="35"/>
  <c r="V544" i="35"/>
  <c r="U544" i="35"/>
  <c r="T544" i="35"/>
  <c r="Q544" i="35"/>
  <c r="M544" i="35"/>
  <c r="K544" i="35"/>
  <c r="J544" i="35"/>
  <c r="I544" i="35"/>
  <c r="G544" i="35"/>
  <c r="F544" i="35"/>
  <c r="E544" i="35"/>
  <c r="D544" i="35"/>
  <c r="C544" i="35"/>
  <c r="B544" i="35"/>
  <c r="A544" i="35"/>
  <c r="Z543" i="35"/>
  <c r="W543" i="35"/>
  <c r="V543" i="35"/>
  <c r="U543" i="35"/>
  <c r="T543" i="35"/>
  <c r="Q543" i="35"/>
  <c r="M543" i="35"/>
  <c r="K543" i="35"/>
  <c r="J543" i="35"/>
  <c r="I543" i="35"/>
  <c r="H543" i="35"/>
  <c r="E543" i="35"/>
  <c r="D543" i="35"/>
  <c r="C543" i="35"/>
  <c r="B543" i="35"/>
  <c r="A543" i="35"/>
  <c r="Z542" i="35"/>
  <c r="W542" i="35"/>
  <c r="V542" i="35"/>
  <c r="U542" i="35"/>
  <c r="T542" i="35"/>
  <c r="Q542" i="35"/>
  <c r="M542" i="35"/>
  <c r="K542" i="35"/>
  <c r="J542" i="35"/>
  <c r="I542" i="35"/>
  <c r="G542" i="35"/>
  <c r="F542" i="35"/>
  <c r="E542" i="35"/>
  <c r="D542" i="35"/>
  <c r="C542" i="35"/>
  <c r="B542" i="35"/>
  <c r="A542" i="35"/>
  <c r="Z541" i="35"/>
  <c r="W541" i="35"/>
  <c r="V541" i="35"/>
  <c r="U541" i="35"/>
  <c r="T541" i="35"/>
  <c r="Q541" i="35"/>
  <c r="M541" i="35"/>
  <c r="K541" i="35"/>
  <c r="J541" i="35"/>
  <c r="I541" i="35"/>
  <c r="H541" i="35"/>
  <c r="E541" i="35"/>
  <c r="D541" i="35"/>
  <c r="C541" i="35"/>
  <c r="B541" i="35"/>
  <c r="A541" i="35"/>
  <c r="Z540" i="35"/>
  <c r="W540" i="35"/>
  <c r="V540" i="35"/>
  <c r="U540" i="35"/>
  <c r="T540" i="35"/>
  <c r="Q540" i="35"/>
  <c r="M540" i="35"/>
  <c r="K540" i="35"/>
  <c r="J540" i="35"/>
  <c r="I540" i="35"/>
  <c r="G540" i="35"/>
  <c r="F540" i="35"/>
  <c r="E540" i="35"/>
  <c r="D540" i="35"/>
  <c r="C540" i="35"/>
  <c r="B540" i="35"/>
  <c r="A540" i="35"/>
  <c r="Z539" i="35"/>
  <c r="W539" i="35"/>
  <c r="V539" i="35"/>
  <c r="U539" i="35"/>
  <c r="T539" i="35"/>
  <c r="Q539" i="35"/>
  <c r="M539" i="35"/>
  <c r="K539" i="35"/>
  <c r="J539" i="35"/>
  <c r="I539" i="35"/>
  <c r="H539" i="35"/>
  <c r="E539" i="35"/>
  <c r="D539" i="35"/>
  <c r="C539" i="35"/>
  <c r="B539" i="35"/>
  <c r="A539" i="35"/>
  <c r="Z538" i="35"/>
  <c r="W538" i="35"/>
  <c r="V538" i="35"/>
  <c r="U538" i="35"/>
  <c r="T538" i="35"/>
  <c r="Q538" i="35"/>
  <c r="M538" i="35"/>
  <c r="K538" i="35"/>
  <c r="J538" i="35"/>
  <c r="I538" i="35"/>
  <c r="G538" i="35"/>
  <c r="F538" i="35"/>
  <c r="E538" i="35"/>
  <c r="D538" i="35"/>
  <c r="C538" i="35"/>
  <c r="B538" i="35"/>
  <c r="A538" i="35"/>
  <c r="Z537" i="35"/>
  <c r="W537" i="35"/>
  <c r="V537" i="35"/>
  <c r="U537" i="35"/>
  <c r="T537" i="35"/>
  <c r="Q537" i="35"/>
  <c r="M537" i="35"/>
  <c r="K537" i="35"/>
  <c r="J537" i="35"/>
  <c r="I537" i="35"/>
  <c r="H537" i="35"/>
  <c r="E537" i="35"/>
  <c r="D537" i="35"/>
  <c r="C537" i="35"/>
  <c r="B537" i="35"/>
  <c r="A537" i="35"/>
  <c r="Z536" i="35"/>
  <c r="W536" i="35"/>
  <c r="V536" i="35"/>
  <c r="U536" i="35"/>
  <c r="T536" i="35"/>
  <c r="Q536" i="35"/>
  <c r="M536" i="35"/>
  <c r="K536" i="35"/>
  <c r="J536" i="35"/>
  <c r="I536" i="35"/>
  <c r="G536" i="35"/>
  <c r="F536" i="35"/>
  <c r="E536" i="35"/>
  <c r="D536" i="35"/>
  <c r="C536" i="35"/>
  <c r="B536" i="35"/>
  <c r="A536" i="35"/>
  <c r="Z535" i="35"/>
  <c r="W535" i="35"/>
  <c r="V535" i="35"/>
  <c r="U535" i="35"/>
  <c r="T535" i="35"/>
  <c r="Q535" i="35"/>
  <c r="M535" i="35"/>
  <c r="K535" i="35"/>
  <c r="J535" i="35"/>
  <c r="I535" i="35"/>
  <c r="H535" i="35"/>
  <c r="E535" i="35"/>
  <c r="D535" i="35"/>
  <c r="C535" i="35"/>
  <c r="B535" i="35"/>
  <c r="A535" i="35"/>
  <c r="Z534" i="35"/>
  <c r="W534" i="35"/>
  <c r="V534" i="35"/>
  <c r="U534" i="35"/>
  <c r="T534" i="35"/>
  <c r="Q534" i="35"/>
  <c r="M534" i="35"/>
  <c r="K534" i="35"/>
  <c r="J534" i="35"/>
  <c r="I534" i="35"/>
  <c r="G534" i="35"/>
  <c r="F534" i="35"/>
  <c r="E534" i="35"/>
  <c r="D534" i="35"/>
  <c r="C534" i="35"/>
  <c r="B534" i="35"/>
  <c r="A534" i="35"/>
  <c r="Z533" i="35"/>
  <c r="Y533" i="35"/>
  <c r="X533" i="35"/>
  <c r="W533" i="35"/>
  <c r="V533" i="35"/>
  <c r="U533" i="35"/>
  <c r="T533" i="35"/>
  <c r="S533" i="35"/>
  <c r="R533" i="35"/>
  <c r="Q533" i="35"/>
  <c r="P533" i="35"/>
  <c r="O533" i="35"/>
  <c r="N533" i="35"/>
  <c r="M533" i="35"/>
  <c r="L533" i="35"/>
  <c r="K533" i="35"/>
  <c r="J533" i="35"/>
  <c r="I533" i="35"/>
  <c r="H533" i="35"/>
  <c r="G533" i="35"/>
  <c r="F533" i="35"/>
  <c r="E533" i="35"/>
  <c r="D533" i="35"/>
  <c r="C533" i="35"/>
  <c r="B533" i="35"/>
  <c r="A533" i="35"/>
  <c r="Z532" i="35"/>
  <c r="Y532" i="35"/>
  <c r="X532" i="35"/>
  <c r="W532" i="35"/>
  <c r="V532" i="35"/>
  <c r="U532" i="35"/>
  <c r="T532" i="35"/>
  <c r="S532" i="35"/>
  <c r="R532" i="35"/>
  <c r="Q532" i="35"/>
  <c r="P532" i="35"/>
  <c r="O532" i="35"/>
  <c r="N532" i="35"/>
  <c r="M532" i="35"/>
  <c r="L532" i="35"/>
  <c r="K532" i="35"/>
  <c r="J532" i="35"/>
  <c r="I532" i="35"/>
  <c r="H532" i="35"/>
  <c r="G532" i="35"/>
  <c r="F532" i="35"/>
  <c r="E532" i="35"/>
  <c r="D532" i="35"/>
  <c r="C532" i="35"/>
  <c r="B532" i="35"/>
  <c r="A532" i="35"/>
  <c r="Z531" i="35"/>
  <c r="Y531" i="35"/>
  <c r="X531" i="35"/>
  <c r="W531" i="35"/>
  <c r="V531" i="35"/>
  <c r="U531" i="35"/>
  <c r="T531" i="35"/>
  <c r="S531" i="35"/>
  <c r="R531" i="35"/>
  <c r="Q531" i="35"/>
  <c r="P531" i="35"/>
  <c r="O531" i="35"/>
  <c r="N531" i="35"/>
  <c r="M531" i="35"/>
  <c r="L531" i="35"/>
  <c r="K531" i="35"/>
  <c r="J531" i="35"/>
  <c r="I531" i="35"/>
  <c r="H531" i="35"/>
  <c r="G531" i="35"/>
  <c r="F531" i="35"/>
  <c r="E531" i="35"/>
  <c r="D531" i="35"/>
  <c r="C531" i="35"/>
  <c r="B531" i="35"/>
  <c r="A531" i="35"/>
  <c r="W530" i="35"/>
  <c r="V530" i="35"/>
  <c r="U530" i="35"/>
  <c r="O530" i="35"/>
  <c r="M530" i="35"/>
  <c r="L530" i="35"/>
  <c r="K530" i="35"/>
  <c r="J530" i="35"/>
  <c r="I530" i="35"/>
  <c r="H530" i="35"/>
  <c r="G530" i="35"/>
  <c r="F530" i="35"/>
  <c r="E530" i="35"/>
  <c r="D530" i="35"/>
  <c r="C530" i="35"/>
  <c r="B530" i="35"/>
  <c r="A530" i="35"/>
  <c r="Z529" i="35"/>
  <c r="Y529" i="35"/>
  <c r="X529" i="35"/>
  <c r="W529" i="35"/>
  <c r="V529" i="35"/>
  <c r="U529" i="35"/>
  <c r="T529" i="35"/>
  <c r="S529" i="35"/>
  <c r="R529" i="35"/>
  <c r="Q529" i="35"/>
  <c r="P529" i="35"/>
  <c r="O529" i="35"/>
  <c r="N529" i="35"/>
  <c r="M529" i="35"/>
  <c r="L529" i="35"/>
  <c r="K529" i="35"/>
  <c r="J529" i="35"/>
  <c r="I529" i="35"/>
  <c r="H529" i="35"/>
  <c r="G529" i="35"/>
  <c r="F529" i="35"/>
  <c r="E529" i="35"/>
  <c r="D529" i="35"/>
  <c r="C529" i="35"/>
  <c r="B529" i="35"/>
  <c r="A529" i="35"/>
  <c r="Z528" i="35"/>
  <c r="W528" i="35"/>
  <c r="V528" i="35"/>
  <c r="U528" i="35"/>
  <c r="T528" i="35"/>
  <c r="Q528" i="35"/>
  <c r="O528" i="35"/>
  <c r="M528" i="35"/>
  <c r="L528" i="35"/>
  <c r="K528" i="35"/>
  <c r="J528" i="35"/>
  <c r="I528" i="35"/>
  <c r="H528" i="35"/>
  <c r="F528" i="35"/>
  <c r="E528" i="35"/>
  <c r="D528" i="35"/>
  <c r="C528" i="35"/>
  <c r="B528" i="35"/>
  <c r="A528" i="35"/>
  <c r="Z527" i="35"/>
  <c r="W527" i="35"/>
  <c r="V527" i="35"/>
  <c r="U527" i="35"/>
  <c r="T527" i="35"/>
  <c r="Q527" i="35"/>
  <c r="O527" i="35"/>
  <c r="M527" i="35"/>
  <c r="L527" i="35"/>
  <c r="K527" i="35"/>
  <c r="J527" i="35"/>
  <c r="I527" i="35"/>
  <c r="H527" i="35"/>
  <c r="G527" i="35"/>
  <c r="F527" i="35"/>
  <c r="E527" i="35"/>
  <c r="D527" i="35"/>
  <c r="C527" i="35"/>
  <c r="B527" i="35"/>
  <c r="A527" i="35"/>
  <c r="Z526" i="35"/>
  <c r="W526" i="35"/>
  <c r="V526" i="35"/>
  <c r="U526" i="35"/>
  <c r="T526" i="35"/>
  <c r="Q526" i="35"/>
  <c r="O526" i="35"/>
  <c r="M526" i="35"/>
  <c r="K526" i="35"/>
  <c r="J526" i="35"/>
  <c r="I526" i="35"/>
  <c r="H526" i="35"/>
  <c r="F526" i="35"/>
  <c r="E526" i="35"/>
  <c r="D526" i="35"/>
  <c r="C526" i="35"/>
  <c r="B526" i="35"/>
  <c r="A526" i="35"/>
  <c r="Z525" i="35"/>
  <c r="W525" i="35"/>
  <c r="V525" i="35"/>
  <c r="U525" i="35"/>
  <c r="T525" i="35"/>
  <c r="Q525" i="35"/>
  <c r="O525" i="35"/>
  <c r="M525" i="35"/>
  <c r="K525" i="35"/>
  <c r="J525" i="35"/>
  <c r="I525" i="35"/>
  <c r="H525" i="35"/>
  <c r="G525" i="35"/>
  <c r="F525" i="35"/>
  <c r="E525" i="35"/>
  <c r="D525" i="35"/>
  <c r="C525" i="35"/>
  <c r="B525" i="35"/>
  <c r="A525" i="35"/>
  <c r="Z524" i="35"/>
  <c r="W524" i="35"/>
  <c r="V524" i="35"/>
  <c r="U524" i="35"/>
  <c r="T524" i="35"/>
  <c r="Q524" i="35"/>
  <c r="O524" i="35"/>
  <c r="M524" i="35"/>
  <c r="K524" i="35"/>
  <c r="J524" i="35"/>
  <c r="I524" i="35"/>
  <c r="H524" i="35"/>
  <c r="F524" i="35"/>
  <c r="E524" i="35"/>
  <c r="D524" i="35"/>
  <c r="C524" i="35"/>
  <c r="B524" i="35"/>
  <c r="A524" i="35"/>
  <c r="Z523" i="35"/>
  <c r="W523" i="35"/>
  <c r="V523" i="35"/>
  <c r="U523" i="35"/>
  <c r="T523" i="35"/>
  <c r="Q523" i="35"/>
  <c r="O523" i="35"/>
  <c r="M523" i="35"/>
  <c r="K523" i="35"/>
  <c r="J523" i="35"/>
  <c r="I523" i="35"/>
  <c r="H523" i="35"/>
  <c r="G523" i="35"/>
  <c r="F523" i="35"/>
  <c r="E523" i="35"/>
  <c r="D523" i="35"/>
  <c r="C523" i="35"/>
  <c r="B523" i="35"/>
  <c r="A523" i="35"/>
  <c r="Z522" i="35"/>
  <c r="Y522" i="35"/>
  <c r="X522" i="35"/>
  <c r="W522" i="35"/>
  <c r="V522" i="35"/>
  <c r="U522" i="35"/>
  <c r="T522" i="35"/>
  <c r="S522" i="35"/>
  <c r="R522" i="35"/>
  <c r="Q522" i="35"/>
  <c r="P522" i="35"/>
  <c r="O522" i="35"/>
  <c r="N522" i="35"/>
  <c r="M522" i="35"/>
  <c r="L522" i="35"/>
  <c r="K522" i="35"/>
  <c r="J522" i="35"/>
  <c r="I522" i="35"/>
  <c r="H522" i="35"/>
  <c r="G522" i="35"/>
  <c r="F522" i="35"/>
  <c r="E522" i="35"/>
  <c r="D522" i="35"/>
  <c r="C522" i="35"/>
  <c r="B522" i="35"/>
  <c r="A522" i="35"/>
  <c r="Z521" i="35"/>
  <c r="Y521" i="35"/>
  <c r="X521" i="35"/>
  <c r="W521" i="35"/>
  <c r="V521" i="35"/>
  <c r="U521" i="35"/>
  <c r="T521" i="35"/>
  <c r="S521" i="35"/>
  <c r="R521" i="35"/>
  <c r="Q521" i="35"/>
  <c r="P521" i="35"/>
  <c r="O521" i="35"/>
  <c r="N521" i="35"/>
  <c r="M521" i="35"/>
  <c r="L521" i="35"/>
  <c r="K521" i="35"/>
  <c r="J521" i="35"/>
  <c r="I521" i="35"/>
  <c r="H521" i="35"/>
  <c r="G521" i="35"/>
  <c r="F521" i="35"/>
  <c r="E521" i="35"/>
  <c r="D521" i="35"/>
  <c r="C521" i="35"/>
  <c r="B521" i="35"/>
  <c r="A521" i="35"/>
  <c r="Z520" i="35"/>
  <c r="Y520" i="35"/>
  <c r="X520" i="35"/>
  <c r="W520" i="35"/>
  <c r="V520" i="35"/>
  <c r="U520" i="35"/>
  <c r="T520" i="35"/>
  <c r="S520" i="35"/>
  <c r="R520" i="35"/>
  <c r="Q520" i="35"/>
  <c r="P520" i="35"/>
  <c r="O520" i="35"/>
  <c r="N520" i="35"/>
  <c r="M520" i="35"/>
  <c r="L520" i="35"/>
  <c r="K520" i="35"/>
  <c r="J520" i="35"/>
  <c r="I520" i="35"/>
  <c r="H520" i="35"/>
  <c r="G520" i="35"/>
  <c r="F520" i="35"/>
  <c r="E520" i="35"/>
  <c r="D520" i="35"/>
  <c r="C520" i="35"/>
  <c r="B520" i="35"/>
  <c r="A520" i="35"/>
  <c r="W519" i="35"/>
  <c r="V519" i="35"/>
  <c r="U519" i="35"/>
  <c r="O519" i="35"/>
  <c r="M519" i="35"/>
  <c r="L519" i="35"/>
  <c r="K519" i="35"/>
  <c r="J519" i="35"/>
  <c r="I519" i="35"/>
  <c r="H519" i="35"/>
  <c r="G519" i="35"/>
  <c r="F519" i="35"/>
  <c r="E519" i="35"/>
  <c r="D519" i="35"/>
  <c r="C519" i="35"/>
  <c r="B519" i="35"/>
  <c r="A519" i="35"/>
  <c r="Z518" i="35"/>
  <c r="Y518" i="35"/>
  <c r="X518" i="35"/>
  <c r="W518" i="35"/>
  <c r="V518" i="35"/>
  <c r="U518" i="35"/>
  <c r="T518" i="35"/>
  <c r="S518" i="35"/>
  <c r="R518" i="35"/>
  <c r="Q518" i="35"/>
  <c r="P518" i="35"/>
  <c r="O518" i="35"/>
  <c r="N518" i="35"/>
  <c r="M518" i="35"/>
  <c r="L518" i="35"/>
  <c r="K518" i="35"/>
  <c r="J518" i="35"/>
  <c r="I518" i="35"/>
  <c r="H518" i="35"/>
  <c r="G518" i="35"/>
  <c r="F518" i="35"/>
  <c r="E518" i="35"/>
  <c r="D518" i="35"/>
  <c r="C518" i="35"/>
  <c r="B518" i="35"/>
  <c r="A518" i="35"/>
  <c r="Z517" i="35"/>
  <c r="W517" i="35"/>
  <c r="V517" i="35"/>
  <c r="U517" i="35"/>
  <c r="T517" i="35"/>
  <c r="Q517" i="35"/>
  <c r="O517" i="35"/>
  <c r="M517" i="35"/>
  <c r="L517" i="35"/>
  <c r="K517" i="35"/>
  <c r="J517" i="35"/>
  <c r="I517" i="35"/>
  <c r="H517" i="35"/>
  <c r="F517" i="35"/>
  <c r="E517" i="35"/>
  <c r="D517" i="35"/>
  <c r="C517" i="35"/>
  <c r="B517" i="35"/>
  <c r="A517" i="35"/>
  <c r="Z516" i="35"/>
  <c r="W516" i="35"/>
  <c r="V516" i="35"/>
  <c r="U516" i="35"/>
  <c r="T516" i="35"/>
  <c r="Q516" i="35"/>
  <c r="O516" i="35"/>
  <c r="M516" i="35"/>
  <c r="L516" i="35"/>
  <c r="K516" i="35"/>
  <c r="J516" i="35"/>
  <c r="I516" i="35"/>
  <c r="H516" i="35"/>
  <c r="G516" i="35"/>
  <c r="F516" i="35"/>
  <c r="E516" i="35"/>
  <c r="D516" i="35"/>
  <c r="C516" i="35"/>
  <c r="B516" i="35"/>
  <c r="A516" i="35"/>
  <c r="Z515" i="35"/>
  <c r="W515" i="35"/>
  <c r="V515" i="35"/>
  <c r="U515" i="35"/>
  <c r="T515" i="35"/>
  <c r="Q515" i="35"/>
  <c r="O515" i="35"/>
  <c r="M515" i="35"/>
  <c r="L515" i="35"/>
  <c r="K515" i="35"/>
  <c r="J515" i="35"/>
  <c r="I515" i="35"/>
  <c r="H515" i="35"/>
  <c r="F515" i="35"/>
  <c r="E515" i="35"/>
  <c r="D515" i="35"/>
  <c r="C515" i="35"/>
  <c r="B515" i="35"/>
  <c r="A515" i="35"/>
  <c r="Z514" i="35"/>
  <c r="W514" i="35"/>
  <c r="V514" i="35"/>
  <c r="U514" i="35"/>
  <c r="T514" i="35"/>
  <c r="Q514" i="35"/>
  <c r="O514" i="35"/>
  <c r="M514" i="35"/>
  <c r="L514" i="35"/>
  <c r="K514" i="35"/>
  <c r="J514" i="35"/>
  <c r="I514" i="35"/>
  <c r="H514" i="35"/>
  <c r="G514" i="35"/>
  <c r="F514" i="35"/>
  <c r="E514" i="35"/>
  <c r="D514" i="35"/>
  <c r="C514" i="35"/>
  <c r="B514" i="35"/>
  <c r="A514" i="35"/>
  <c r="Z513" i="35"/>
  <c r="W513" i="35"/>
  <c r="V513" i="35"/>
  <c r="U513" i="35"/>
  <c r="T513" i="35"/>
  <c r="Q513" i="35"/>
  <c r="O513" i="35"/>
  <c r="M513" i="35"/>
  <c r="L513" i="35"/>
  <c r="K513" i="35"/>
  <c r="J513" i="35"/>
  <c r="I513" i="35"/>
  <c r="H513" i="35"/>
  <c r="F513" i="35"/>
  <c r="E513" i="35"/>
  <c r="D513" i="35"/>
  <c r="C513" i="35"/>
  <c r="B513" i="35"/>
  <c r="A513" i="35"/>
  <c r="Z512" i="35"/>
  <c r="W512" i="35"/>
  <c r="V512" i="35"/>
  <c r="U512" i="35"/>
  <c r="T512" i="35"/>
  <c r="Q512" i="35"/>
  <c r="O512" i="35"/>
  <c r="M512" i="35"/>
  <c r="L512" i="35"/>
  <c r="K512" i="35"/>
  <c r="J512" i="35"/>
  <c r="I512" i="35"/>
  <c r="H512" i="35"/>
  <c r="G512" i="35"/>
  <c r="F512" i="35"/>
  <c r="E512" i="35"/>
  <c r="D512" i="35"/>
  <c r="C512" i="35"/>
  <c r="B512" i="35"/>
  <c r="A512" i="35"/>
  <c r="Z511" i="35"/>
  <c r="Y511" i="35"/>
  <c r="X511" i="35"/>
  <c r="W511" i="35"/>
  <c r="V511" i="35"/>
  <c r="U511" i="35"/>
  <c r="T511" i="35"/>
  <c r="S511" i="35"/>
  <c r="R511" i="35"/>
  <c r="Q511" i="35"/>
  <c r="P511" i="35"/>
  <c r="O511" i="35"/>
  <c r="N511" i="35"/>
  <c r="M511" i="35"/>
  <c r="L511" i="35"/>
  <c r="K511" i="35"/>
  <c r="J511" i="35"/>
  <c r="I511" i="35"/>
  <c r="H511" i="35"/>
  <c r="G511" i="35"/>
  <c r="F511" i="35"/>
  <c r="E511" i="35"/>
  <c r="D511" i="35"/>
  <c r="C511" i="35"/>
  <c r="B511" i="35"/>
  <c r="A511" i="35"/>
  <c r="Z510" i="35"/>
  <c r="Y510" i="35"/>
  <c r="X510" i="35"/>
  <c r="W510" i="35"/>
  <c r="V510" i="35"/>
  <c r="U510" i="35"/>
  <c r="T510" i="35"/>
  <c r="S510" i="35"/>
  <c r="R510" i="35"/>
  <c r="Q510" i="35"/>
  <c r="P510" i="35"/>
  <c r="O510" i="35"/>
  <c r="N510" i="35"/>
  <c r="M510" i="35"/>
  <c r="L510" i="35"/>
  <c r="K510" i="35"/>
  <c r="J510" i="35"/>
  <c r="I510" i="35"/>
  <c r="H510" i="35"/>
  <c r="G510" i="35"/>
  <c r="F510" i="35"/>
  <c r="E510" i="35"/>
  <c r="D510" i="35"/>
  <c r="C510" i="35"/>
  <c r="B510" i="35"/>
  <c r="A510" i="35"/>
  <c r="Z509" i="35"/>
  <c r="Y509" i="35"/>
  <c r="X509" i="35"/>
  <c r="W509" i="35"/>
  <c r="V509" i="35"/>
  <c r="U509" i="35"/>
  <c r="T509" i="35"/>
  <c r="S509" i="35"/>
  <c r="R509" i="35"/>
  <c r="Q509" i="35"/>
  <c r="P509" i="35"/>
  <c r="O509" i="35"/>
  <c r="N509" i="35"/>
  <c r="M509" i="35"/>
  <c r="L509" i="35"/>
  <c r="K509" i="35"/>
  <c r="J509" i="35"/>
  <c r="I509" i="35"/>
  <c r="H509" i="35"/>
  <c r="G509" i="35"/>
  <c r="F509" i="35"/>
  <c r="E509" i="35"/>
  <c r="D509" i="35"/>
  <c r="C509" i="35"/>
  <c r="B509" i="35"/>
  <c r="A509" i="35"/>
  <c r="W508" i="35"/>
  <c r="V508" i="35"/>
  <c r="U508" i="35"/>
  <c r="O508" i="35"/>
  <c r="M508" i="35"/>
  <c r="L508" i="35"/>
  <c r="K508" i="35"/>
  <c r="J508" i="35"/>
  <c r="I508" i="35"/>
  <c r="H508" i="35"/>
  <c r="G508" i="35"/>
  <c r="F508" i="35"/>
  <c r="E508" i="35"/>
  <c r="D508" i="35"/>
  <c r="C508" i="35"/>
  <c r="B508" i="35"/>
  <c r="A508" i="35"/>
  <c r="Z507" i="35"/>
  <c r="Y507" i="35"/>
  <c r="X507" i="35"/>
  <c r="W507" i="35"/>
  <c r="V507" i="35"/>
  <c r="U507" i="35"/>
  <c r="T507" i="35"/>
  <c r="S507" i="35"/>
  <c r="R507" i="35"/>
  <c r="Q507" i="35"/>
  <c r="P507" i="35"/>
  <c r="O507" i="35"/>
  <c r="N507" i="35"/>
  <c r="M507" i="35"/>
  <c r="L507" i="35"/>
  <c r="K507" i="35"/>
  <c r="J507" i="35"/>
  <c r="I507" i="35"/>
  <c r="H507" i="35"/>
  <c r="G507" i="35"/>
  <c r="F507" i="35"/>
  <c r="E507" i="35"/>
  <c r="D507" i="35"/>
  <c r="C507" i="35"/>
  <c r="B507" i="35"/>
  <c r="A507" i="35"/>
  <c r="Z506" i="35"/>
  <c r="W506" i="35"/>
  <c r="V506" i="35"/>
  <c r="U506" i="35"/>
  <c r="T506" i="35"/>
  <c r="Q506" i="35"/>
  <c r="O506" i="35"/>
  <c r="M506" i="35"/>
  <c r="L506" i="35"/>
  <c r="K506" i="35"/>
  <c r="J506" i="35"/>
  <c r="I506" i="35"/>
  <c r="H506" i="35"/>
  <c r="F506" i="35"/>
  <c r="E506" i="35"/>
  <c r="D506" i="35"/>
  <c r="C506" i="35"/>
  <c r="B506" i="35"/>
  <c r="A506" i="35"/>
  <c r="Z505" i="35"/>
  <c r="W505" i="35"/>
  <c r="V505" i="35"/>
  <c r="U505" i="35"/>
  <c r="T505" i="35"/>
  <c r="Q505" i="35"/>
  <c r="O505" i="35"/>
  <c r="M505" i="35"/>
  <c r="L505" i="35"/>
  <c r="K505" i="35"/>
  <c r="J505" i="35"/>
  <c r="I505" i="35"/>
  <c r="H505" i="35"/>
  <c r="G505" i="35"/>
  <c r="F505" i="35"/>
  <c r="E505" i="35"/>
  <c r="D505" i="35"/>
  <c r="C505" i="35"/>
  <c r="B505" i="35"/>
  <c r="A505" i="35"/>
  <c r="Z504" i="35"/>
  <c r="W504" i="35"/>
  <c r="V504" i="35"/>
  <c r="U504" i="35"/>
  <c r="T504" i="35"/>
  <c r="Q504" i="35"/>
  <c r="O504" i="35"/>
  <c r="M504" i="35"/>
  <c r="L504" i="35"/>
  <c r="K504" i="35"/>
  <c r="J504" i="35"/>
  <c r="I504" i="35"/>
  <c r="H504" i="35"/>
  <c r="F504" i="35"/>
  <c r="E504" i="35"/>
  <c r="D504" i="35"/>
  <c r="C504" i="35"/>
  <c r="B504" i="35"/>
  <c r="A504" i="35"/>
  <c r="Z503" i="35"/>
  <c r="W503" i="35"/>
  <c r="V503" i="35"/>
  <c r="U503" i="35"/>
  <c r="T503" i="35"/>
  <c r="Q503" i="35"/>
  <c r="O503" i="35"/>
  <c r="M503" i="35"/>
  <c r="L503" i="35"/>
  <c r="K503" i="35"/>
  <c r="J503" i="35"/>
  <c r="I503" i="35"/>
  <c r="H503" i="35"/>
  <c r="G503" i="35"/>
  <c r="F503" i="35"/>
  <c r="E503" i="35"/>
  <c r="D503" i="35"/>
  <c r="C503" i="35"/>
  <c r="B503" i="35"/>
  <c r="A503" i="35"/>
  <c r="Z502" i="35"/>
  <c r="W502" i="35"/>
  <c r="V502" i="35"/>
  <c r="U502" i="35"/>
  <c r="T502" i="35"/>
  <c r="Q502" i="35"/>
  <c r="O502" i="35"/>
  <c r="M502" i="35"/>
  <c r="L502" i="35"/>
  <c r="K502" i="35"/>
  <c r="J502" i="35"/>
  <c r="I502" i="35"/>
  <c r="H502" i="35"/>
  <c r="F502" i="35"/>
  <c r="E502" i="35"/>
  <c r="D502" i="35"/>
  <c r="C502" i="35"/>
  <c r="B502" i="35"/>
  <c r="A502" i="35"/>
  <c r="Z501" i="35"/>
  <c r="W501" i="35"/>
  <c r="V501" i="35"/>
  <c r="U501" i="35"/>
  <c r="T501" i="35"/>
  <c r="Q501" i="35"/>
  <c r="O501" i="35"/>
  <c r="M501" i="35"/>
  <c r="L501" i="35"/>
  <c r="K501" i="35"/>
  <c r="J501" i="35"/>
  <c r="I501" i="35"/>
  <c r="H501" i="35"/>
  <c r="G501" i="35"/>
  <c r="F501" i="35"/>
  <c r="E501" i="35"/>
  <c r="D501" i="35"/>
  <c r="C501" i="35"/>
  <c r="B501" i="35"/>
  <c r="A501" i="35"/>
  <c r="Z500" i="35"/>
  <c r="Y500" i="35"/>
  <c r="X500" i="35"/>
  <c r="W500" i="35"/>
  <c r="V500" i="35"/>
  <c r="U500" i="35"/>
  <c r="T500" i="35"/>
  <c r="S500" i="35"/>
  <c r="R500" i="35"/>
  <c r="Q500" i="35"/>
  <c r="P500" i="35"/>
  <c r="O500" i="35"/>
  <c r="N500" i="35"/>
  <c r="M500" i="35"/>
  <c r="L500" i="35"/>
  <c r="K500" i="35"/>
  <c r="J500" i="35"/>
  <c r="I500" i="35"/>
  <c r="H500" i="35"/>
  <c r="G500" i="35"/>
  <c r="F500" i="35"/>
  <c r="E500" i="35"/>
  <c r="D500" i="35"/>
  <c r="C500" i="35"/>
  <c r="B500" i="35"/>
  <c r="A500" i="35"/>
  <c r="Z499" i="35"/>
  <c r="Y499" i="35"/>
  <c r="X499" i="35"/>
  <c r="W499" i="35"/>
  <c r="V499" i="35"/>
  <c r="U499" i="35"/>
  <c r="T499" i="35"/>
  <c r="S499" i="35"/>
  <c r="R499" i="35"/>
  <c r="Q499" i="35"/>
  <c r="P499" i="35"/>
  <c r="O499" i="35"/>
  <c r="N499" i="35"/>
  <c r="M499" i="35"/>
  <c r="L499" i="35"/>
  <c r="K499" i="35"/>
  <c r="J499" i="35"/>
  <c r="I499" i="35"/>
  <c r="H499" i="35"/>
  <c r="G499" i="35"/>
  <c r="F499" i="35"/>
  <c r="E499" i="35"/>
  <c r="D499" i="35"/>
  <c r="C499" i="35"/>
  <c r="B499" i="35"/>
  <c r="A499" i="35"/>
  <c r="Z498" i="35"/>
  <c r="Y498" i="35"/>
  <c r="X498" i="35"/>
  <c r="W498" i="35"/>
  <c r="V498" i="35"/>
  <c r="U498" i="35"/>
  <c r="T498" i="35"/>
  <c r="S498" i="35"/>
  <c r="R498" i="35"/>
  <c r="Q498" i="35"/>
  <c r="P498" i="35"/>
  <c r="O498" i="35"/>
  <c r="N498" i="35"/>
  <c r="M498" i="35"/>
  <c r="L498" i="35"/>
  <c r="K498" i="35"/>
  <c r="J498" i="35"/>
  <c r="I498" i="35"/>
  <c r="H498" i="35"/>
  <c r="G498" i="35"/>
  <c r="F498" i="35"/>
  <c r="E498" i="35"/>
  <c r="D498" i="35"/>
  <c r="C498" i="35"/>
  <c r="B498" i="35"/>
  <c r="A498" i="35"/>
  <c r="W497" i="35"/>
  <c r="V497" i="35"/>
  <c r="U497" i="35"/>
  <c r="O497" i="35"/>
  <c r="M497" i="35"/>
  <c r="L497" i="35"/>
  <c r="K497" i="35"/>
  <c r="J497" i="35"/>
  <c r="I497" i="35"/>
  <c r="H497" i="35"/>
  <c r="G497" i="35"/>
  <c r="F497" i="35"/>
  <c r="E497" i="35"/>
  <c r="D497" i="35"/>
  <c r="C497" i="35"/>
  <c r="B497" i="35"/>
  <c r="A497" i="35"/>
  <c r="Z496" i="35"/>
  <c r="Y496" i="35"/>
  <c r="X496" i="35"/>
  <c r="W496" i="35"/>
  <c r="V496" i="35"/>
  <c r="U496" i="35"/>
  <c r="T496" i="35"/>
  <c r="S496" i="35"/>
  <c r="R496" i="35"/>
  <c r="Q496" i="35"/>
  <c r="P496" i="35"/>
  <c r="O496" i="35"/>
  <c r="N496" i="35"/>
  <c r="M496" i="35"/>
  <c r="L496" i="35"/>
  <c r="K496" i="35"/>
  <c r="J496" i="35"/>
  <c r="I496" i="35"/>
  <c r="H496" i="35"/>
  <c r="G496" i="35"/>
  <c r="F496" i="35"/>
  <c r="E496" i="35"/>
  <c r="D496" i="35"/>
  <c r="C496" i="35"/>
  <c r="B496" i="35"/>
  <c r="A496" i="35"/>
  <c r="Z495" i="35"/>
  <c r="W495" i="35"/>
  <c r="V495" i="35"/>
  <c r="U495" i="35"/>
  <c r="T495" i="35"/>
  <c r="Q495" i="35"/>
  <c r="O495" i="35"/>
  <c r="M495" i="35"/>
  <c r="L495" i="35"/>
  <c r="K495" i="35"/>
  <c r="J495" i="35"/>
  <c r="I495" i="35"/>
  <c r="H495" i="35"/>
  <c r="F495" i="35"/>
  <c r="E495" i="35"/>
  <c r="D495" i="35"/>
  <c r="C495" i="35"/>
  <c r="B495" i="35"/>
  <c r="A495" i="35"/>
  <c r="Z494" i="35"/>
  <c r="W494" i="35"/>
  <c r="V494" i="35"/>
  <c r="U494" i="35"/>
  <c r="T494" i="35"/>
  <c r="Q494" i="35"/>
  <c r="O494" i="35"/>
  <c r="M494" i="35"/>
  <c r="L494" i="35"/>
  <c r="K494" i="35"/>
  <c r="J494" i="35"/>
  <c r="I494" i="35"/>
  <c r="H494" i="35"/>
  <c r="G494" i="35"/>
  <c r="F494" i="35"/>
  <c r="E494" i="35"/>
  <c r="D494" i="35"/>
  <c r="C494" i="35"/>
  <c r="B494" i="35"/>
  <c r="A494" i="35"/>
  <c r="Z493" i="35"/>
  <c r="W493" i="35"/>
  <c r="V493" i="35"/>
  <c r="U493" i="35"/>
  <c r="T493" i="35"/>
  <c r="Q493" i="35"/>
  <c r="O493" i="35"/>
  <c r="M493" i="35"/>
  <c r="L493" i="35"/>
  <c r="K493" i="35"/>
  <c r="J493" i="35"/>
  <c r="I493" i="35"/>
  <c r="H493" i="35"/>
  <c r="F493" i="35"/>
  <c r="E493" i="35"/>
  <c r="D493" i="35"/>
  <c r="C493" i="35"/>
  <c r="B493" i="35"/>
  <c r="A493" i="35"/>
  <c r="Z492" i="35"/>
  <c r="W492" i="35"/>
  <c r="V492" i="35"/>
  <c r="U492" i="35"/>
  <c r="T492" i="35"/>
  <c r="Q492" i="35"/>
  <c r="O492" i="35"/>
  <c r="M492" i="35"/>
  <c r="L492" i="35"/>
  <c r="K492" i="35"/>
  <c r="J492" i="35"/>
  <c r="I492" i="35"/>
  <c r="H492" i="35"/>
  <c r="G492" i="35"/>
  <c r="F492" i="35"/>
  <c r="E492" i="35"/>
  <c r="D492" i="35"/>
  <c r="C492" i="35"/>
  <c r="B492" i="35"/>
  <c r="A492" i="35"/>
  <c r="Z491" i="35"/>
  <c r="W491" i="35"/>
  <c r="V491" i="35"/>
  <c r="U491" i="35"/>
  <c r="T491" i="35"/>
  <c r="Q491" i="35"/>
  <c r="O491" i="35"/>
  <c r="M491" i="35"/>
  <c r="L491" i="35"/>
  <c r="K491" i="35"/>
  <c r="J491" i="35"/>
  <c r="I491" i="35"/>
  <c r="H491" i="35"/>
  <c r="F491" i="35"/>
  <c r="E491" i="35"/>
  <c r="D491" i="35"/>
  <c r="C491" i="35"/>
  <c r="B491" i="35"/>
  <c r="A491" i="35"/>
  <c r="Z490" i="35"/>
  <c r="W490" i="35"/>
  <c r="V490" i="35"/>
  <c r="U490" i="35"/>
  <c r="T490" i="35"/>
  <c r="Q490" i="35"/>
  <c r="O490" i="35"/>
  <c r="M490" i="35"/>
  <c r="L490" i="35"/>
  <c r="K490" i="35"/>
  <c r="J490" i="35"/>
  <c r="I490" i="35"/>
  <c r="H490" i="35"/>
  <c r="G490" i="35"/>
  <c r="F490" i="35"/>
  <c r="E490" i="35"/>
  <c r="D490" i="35"/>
  <c r="C490" i="35"/>
  <c r="B490" i="35"/>
  <c r="A490" i="35"/>
  <c r="Z489" i="35"/>
  <c r="Y489" i="35"/>
  <c r="X489" i="35"/>
  <c r="W489" i="35"/>
  <c r="V489" i="35"/>
  <c r="U489" i="35"/>
  <c r="T489" i="35"/>
  <c r="S489" i="35"/>
  <c r="R489" i="35"/>
  <c r="Q489" i="35"/>
  <c r="P489" i="35"/>
  <c r="O489" i="35"/>
  <c r="N489" i="35"/>
  <c r="M489" i="35"/>
  <c r="L489" i="35"/>
  <c r="K489" i="35"/>
  <c r="J489" i="35"/>
  <c r="I489" i="35"/>
  <c r="H489" i="35"/>
  <c r="G489" i="35"/>
  <c r="F489" i="35"/>
  <c r="E489" i="35"/>
  <c r="D489" i="35"/>
  <c r="C489" i="35"/>
  <c r="B489" i="35"/>
  <c r="A489" i="35"/>
  <c r="Z488" i="35"/>
  <c r="Y488" i="35"/>
  <c r="X488" i="35"/>
  <c r="W488" i="35"/>
  <c r="V488" i="35"/>
  <c r="U488" i="35"/>
  <c r="T488" i="35"/>
  <c r="S488" i="35"/>
  <c r="R488" i="35"/>
  <c r="Q488" i="35"/>
  <c r="P488" i="35"/>
  <c r="O488" i="35"/>
  <c r="N488" i="35"/>
  <c r="M488" i="35"/>
  <c r="L488" i="35"/>
  <c r="K488" i="35"/>
  <c r="J488" i="35"/>
  <c r="I488" i="35"/>
  <c r="H488" i="35"/>
  <c r="G488" i="35"/>
  <c r="F488" i="35"/>
  <c r="E488" i="35"/>
  <c r="D488" i="35"/>
  <c r="C488" i="35"/>
  <c r="B488" i="35"/>
  <c r="A488" i="35"/>
  <c r="Z487" i="35"/>
  <c r="Y487" i="35"/>
  <c r="X487" i="35"/>
  <c r="W487" i="35"/>
  <c r="V487" i="35"/>
  <c r="U487" i="35"/>
  <c r="T487" i="35"/>
  <c r="S487" i="35"/>
  <c r="R487" i="35"/>
  <c r="Q487" i="35"/>
  <c r="P487" i="35"/>
  <c r="O487" i="35"/>
  <c r="N487" i="35"/>
  <c r="M487" i="35"/>
  <c r="L487" i="35"/>
  <c r="K487" i="35"/>
  <c r="J487" i="35"/>
  <c r="I487" i="35"/>
  <c r="H487" i="35"/>
  <c r="G487" i="35"/>
  <c r="F487" i="35"/>
  <c r="E487" i="35"/>
  <c r="D487" i="35"/>
  <c r="C487" i="35"/>
  <c r="B487" i="35"/>
  <c r="A487" i="35"/>
  <c r="W486" i="35"/>
  <c r="V486" i="35"/>
  <c r="U486" i="35"/>
  <c r="O486" i="35"/>
  <c r="M486" i="35"/>
  <c r="L486" i="35"/>
  <c r="K486" i="35"/>
  <c r="J486" i="35"/>
  <c r="I486" i="35"/>
  <c r="H486" i="35"/>
  <c r="G486" i="35"/>
  <c r="F486" i="35"/>
  <c r="E486" i="35"/>
  <c r="D486" i="35"/>
  <c r="C486" i="35"/>
  <c r="B486" i="35"/>
  <c r="A486" i="35"/>
  <c r="Z485" i="35"/>
  <c r="Y485" i="35"/>
  <c r="X485" i="35"/>
  <c r="W485" i="35"/>
  <c r="V485" i="35"/>
  <c r="U485" i="35"/>
  <c r="T485" i="35"/>
  <c r="S485" i="35"/>
  <c r="R485" i="35"/>
  <c r="Q485" i="35"/>
  <c r="P485" i="35"/>
  <c r="O485" i="35"/>
  <c r="N485" i="35"/>
  <c r="M485" i="35"/>
  <c r="L485" i="35"/>
  <c r="K485" i="35"/>
  <c r="J485" i="35"/>
  <c r="I485" i="35"/>
  <c r="H485" i="35"/>
  <c r="G485" i="35"/>
  <c r="F485" i="35"/>
  <c r="E485" i="35"/>
  <c r="D485" i="35"/>
  <c r="C485" i="35"/>
  <c r="B485" i="35"/>
  <c r="A485" i="35"/>
  <c r="Z484" i="35"/>
  <c r="W484" i="35"/>
  <c r="V484" i="35"/>
  <c r="U484" i="35"/>
  <c r="T484" i="35"/>
  <c r="Q484" i="35"/>
  <c r="O484" i="35"/>
  <c r="M484" i="35"/>
  <c r="L484" i="35"/>
  <c r="K484" i="35"/>
  <c r="J484" i="35"/>
  <c r="I484" i="35"/>
  <c r="H484" i="35"/>
  <c r="F484" i="35"/>
  <c r="E484" i="35"/>
  <c r="D484" i="35"/>
  <c r="C484" i="35"/>
  <c r="B484" i="35"/>
  <c r="A484" i="35"/>
  <c r="Z483" i="35"/>
  <c r="W483" i="35"/>
  <c r="V483" i="35"/>
  <c r="U483" i="35"/>
  <c r="T483" i="35"/>
  <c r="Q483" i="35"/>
  <c r="O483" i="35"/>
  <c r="M483" i="35"/>
  <c r="L483" i="35"/>
  <c r="K483" i="35"/>
  <c r="J483" i="35"/>
  <c r="I483" i="35"/>
  <c r="H483" i="35"/>
  <c r="G483" i="35"/>
  <c r="F483" i="35"/>
  <c r="E483" i="35"/>
  <c r="D483" i="35"/>
  <c r="C483" i="35"/>
  <c r="B483" i="35"/>
  <c r="A483" i="35"/>
  <c r="Z482" i="35"/>
  <c r="W482" i="35"/>
  <c r="V482" i="35"/>
  <c r="U482" i="35"/>
  <c r="T482" i="35"/>
  <c r="Q482" i="35"/>
  <c r="O482" i="35"/>
  <c r="M482" i="35"/>
  <c r="K482" i="35"/>
  <c r="J482" i="35"/>
  <c r="I482" i="35"/>
  <c r="H482" i="35"/>
  <c r="G482" i="35"/>
  <c r="F482" i="35"/>
  <c r="E482" i="35"/>
  <c r="D482" i="35"/>
  <c r="C482" i="35"/>
  <c r="B482" i="35"/>
  <c r="A482" i="35"/>
  <c r="Z481" i="35"/>
  <c r="W481" i="35"/>
  <c r="V481" i="35"/>
  <c r="U481" i="35"/>
  <c r="T481" i="35"/>
  <c r="Q481" i="35"/>
  <c r="O481" i="35"/>
  <c r="M481" i="35"/>
  <c r="K481" i="35"/>
  <c r="J481" i="35"/>
  <c r="I481" i="35"/>
  <c r="H481" i="35"/>
  <c r="G481" i="35"/>
  <c r="F481" i="35"/>
  <c r="E481" i="35"/>
  <c r="D481" i="35"/>
  <c r="C481" i="35"/>
  <c r="B481" i="35"/>
  <c r="A481" i="35"/>
  <c r="Z480" i="35"/>
  <c r="W480" i="35"/>
  <c r="V480" i="35"/>
  <c r="U480" i="35"/>
  <c r="T480" i="35"/>
  <c r="Q480" i="35"/>
  <c r="O480" i="35"/>
  <c r="M480" i="35"/>
  <c r="K480" i="35"/>
  <c r="J480" i="35"/>
  <c r="I480" i="35"/>
  <c r="H480" i="35"/>
  <c r="G480" i="35"/>
  <c r="F480" i="35"/>
  <c r="E480" i="35"/>
  <c r="D480" i="35"/>
  <c r="C480" i="35"/>
  <c r="B480" i="35"/>
  <c r="A480" i="35"/>
  <c r="Z479" i="35"/>
  <c r="W479" i="35"/>
  <c r="V479" i="35"/>
  <c r="U479" i="35"/>
  <c r="T479" i="35"/>
  <c r="Q479" i="35"/>
  <c r="O479" i="35"/>
  <c r="M479" i="35"/>
  <c r="K479" i="35"/>
  <c r="J479" i="35"/>
  <c r="I479" i="35"/>
  <c r="H479" i="35"/>
  <c r="G479" i="35"/>
  <c r="F479" i="35"/>
  <c r="E479" i="35"/>
  <c r="D479" i="35"/>
  <c r="C479" i="35"/>
  <c r="B479" i="35"/>
  <c r="A479" i="35"/>
  <c r="Z478" i="35"/>
  <c r="Y478" i="35"/>
  <c r="X478" i="35"/>
  <c r="W478" i="35"/>
  <c r="V478" i="35"/>
  <c r="U478" i="35"/>
  <c r="T478" i="35"/>
  <c r="S478" i="35"/>
  <c r="R478" i="35"/>
  <c r="Q478" i="35"/>
  <c r="P478" i="35"/>
  <c r="O478" i="35"/>
  <c r="N478" i="35"/>
  <c r="M478" i="35"/>
  <c r="L478" i="35"/>
  <c r="K478" i="35"/>
  <c r="J478" i="35"/>
  <c r="I478" i="35"/>
  <c r="H478" i="35"/>
  <c r="G478" i="35"/>
  <c r="F478" i="35"/>
  <c r="E478" i="35"/>
  <c r="D478" i="35"/>
  <c r="C478" i="35"/>
  <c r="B478" i="35"/>
  <c r="A478" i="35"/>
  <c r="Z477" i="35"/>
  <c r="Y477" i="35"/>
  <c r="X477" i="35"/>
  <c r="W477" i="35"/>
  <c r="V477" i="35"/>
  <c r="U477" i="35"/>
  <c r="T477" i="35"/>
  <c r="S477" i="35"/>
  <c r="R477" i="35"/>
  <c r="Q477" i="35"/>
  <c r="P477" i="35"/>
  <c r="O477" i="35"/>
  <c r="N477" i="35"/>
  <c r="M477" i="35"/>
  <c r="L477" i="35"/>
  <c r="K477" i="35"/>
  <c r="J477" i="35"/>
  <c r="I477" i="35"/>
  <c r="H477" i="35"/>
  <c r="G477" i="35"/>
  <c r="F477" i="35"/>
  <c r="E477" i="35"/>
  <c r="D477" i="35"/>
  <c r="C477" i="35"/>
  <c r="B477" i="35"/>
  <c r="A477" i="35"/>
  <c r="Z476" i="35"/>
  <c r="Y476" i="35"/>
  <c r="X476" i="35"/>
  <c r="W476" i="35"/>
  <c r="V476" i="35"/>
  <c r="U476" i="35"/>
  <c r="T476" i="35"/>
  <c r="S476" i="35"/>
  <c r="R476" i="35"/>
  <c r="Q476" i="35"/>
  <c r="P476" i="35"/>
  <c r="O476" i="35"/>
  <c r="N476" i="35"/>
  <c r="M476" i="35"/>
  <c r="L476" i="35"/>
  <c r="K476" i="35"/>
  <c r="J476" i="35"/>
  <c r="I476" i="35"/>
  <c r="H476" i="35"/>
  <c r="G476" i="35"/>
  <c r="F476" i="35"/>
  <c r="E476" i="35"/>
  <c r="D476" i="35"/>
  <c r="C476" i="35"/>
  <c r="B476" i="35"/>
  <c r="A476" i="35"/>
  <c r="W475" i="35"/>
  <c r="V475" i="35"/>
  <c r="U475" i="35"/>
  <c r="O475" i="35"/>
  <c r="M475" i="35"/>
  <c r="L475" i="35"/>
  <c r="K475" i="35"/>
  <c r="J475" i="35"/>
  <c r="I475" i="35"/>
  <c r="H475" i="35"/>
  <c r="G475" i="35"/>
  <c r="F475" i="35"/>
  <c r="E475" i="35"/>
  <c r="D475" i="35"/>
  <c r="C475" i="35"/>
  <c r="B475" i="35"/>
  <c r="A475" i="35"/>
  <c r="Z474" i="35"/>
  <c r="Y474" i="35"/>
  <c r="X474" i="35"/>
  <c r="W474" i="35"/>
  <c r="V474" i="35"/>
  <c r="U474" i="35"/>
  <c r="T474" i="35"/>
  <c r="S474" i="35"/>
  <c r="R474" i="35"/>
  <c r="Q474" i="35"/>
  <c r="P474" i="35"/>
  <c r="O474" i="35"/>
  <c r="N474" i="35"/>
  <c r="M474" i="35"/>
  <c r="L474" i="35"/>
  <c r="K474" i="35"/>
  <c r="J474" i="35"/>
  <c r="I474" i="35"/>
  <c r="H474" i="35"/>
  <c r="G474" i="35"/>
  <c r="F474" i="35"/>
  <c r="E474" i="35"/>
  <c r="D474" i="35"/>
  <c r="C474" i="35"/>
  <c r="B474" i="35"/>
  <c r="A474" i="35"/>
  <c r="Z473" i="35"/>
  <c r="W473" i="35"/>
  <c r="V473" i="35"/>
  <c r="U473" i="35"/>
  <c r="T473" i="35"/>
  <c r="Q473" i="35"/>
  <c r="O473" i="35"/>
  <c r="M473" i="35"/>
  <c r="L473" i="35"/>
  <c r="K473" i="35"/>
  <c r="J473" i="35"/>
  <c r="I473" i="35"/>
  <c r="F473" i="35"/>
  <c r="E473" i="35"/>
  <c r="D473" i="35"/>
  <c r="C473" i="35"/>
  <c r="B473" i="35"/>
  <c r="A473" i="35"/>
  <c r="Z472" i="35"/>
  <c r="W472" i="35"/>
  <c r="V472" i="35"/>
  <c r="U472" i="35"/>
  <c r="T472" i="35"/>
  <c r="Q472" i="35"/>
  <c r="O472" i="35"/>
  <c r="M472" i="35"/>
  <c r="L472" i="35"/>
  <c r="K472" i="35"/>
  <c r="J472" i="35"/>
  <c r="I472" i="35"/>
  <c r="G472" i="35"/>
  <c r="F472" i="35"/>
  <c r="E472" i="35"/>
  <c r="D472" i="35"/>
  <c r="C472" i="35"/>
  <c r="B472" i="35"/>
  <c r="A472" i="35"/>
  <c r="Z471" i="35"/>
  <c r="W471" i="35"/>
  <c r="V471" i="35"/>
  <c r="U471" i="35"/>
  <c r="T471" i="35"/>
  <c r="Q471" i="35"/>
  <c r="O471" i="35"/>
  <c r="M471" i="35"/>
  <c r="K471" i="35"/>
  <c r="J471" i="35"/>
  <c r="I471" i="35"/>
  <c r="F471" i="35"/>
  <c r="E471" i="35"/>
  <c r="D471" i="35"/>
  <c r="C471" i="35"/>
  <c r="B471" i="35"/>
  <c r="A471" i="35"/>
  <c r="Z470" i="35"/>
  <c r="W470" i="35"/>
  <c r="V470" i="35"/>
  <c r="U470" i="35"/>
  <c r="T470" i="35"/>
  <c r="Q470" i="35"/>
  <c r="O470" i="35"/>
  <c r="M470" i="35"/>
  <c r="K470" i="35"/>
  <c r="J470" i="35"/>
  <c r="I470" i="35"/>
  <c r="G470" i="35"/>
  <c r="F470" i="35"/>
  <c r="E470" i="35"/>
  <c r="D470" i="35"/>
  <c r="C470" i="35"/>
  <c r="B470" i="35"/>
  <c r="A470" i="35"/>
  <c r="Z469" i="35"/>
  <c r="W469" i="35"/>
  <c r="V469" i="35"/>
  <c r="U469" i="35"/>
  <c r="T469" i="35"/>
  <c r="Q469" i="35"/>
  <c r="O469" i="35"/>
  <c r="M469" i="35"/>
  <c r="K469" i="35"/>
  <c r="J469" i="35"/>
  <c r="I469" i="35"/>
  <c r="F469" i="35"/>
  <c r="E469" i="35"/>
  <c r="D469" i="35"/>
  <c r="C469" i="35"/>
  <c r="B469" i="35"/>
  <c r="A469" i="35"/>
  <c r="Z468" i="35"/>
  <c r="W468" i="35"/>
  <c r="V468" i="35"/>
  <c r="U468" i="35"/>
  <c r="T468" i="35"/>
  <c r="Q468" i="35"/>
  <c r="O468" i="35"/>
  <c r="M468" i="35"/>
  <c r="K468" i="35"/>
  <c r="J468" i="35"/>
  <c r="I468" i="35"/>
  <c r="G468" i="35"/>
  <c r="F468" i="35"/>
  <c r="E468" i="35"/>
  <c r="D468" i="35"/>
  <c r="C468" i="35"/>
  <c r="B468" i="35"/>
  <c r="A468" i="35"/>
  <c r="Z467" i="35"/>
  <c r="Y467" i="35"/>
  <c r="X467" i="35"/>
  <c r="W467" i="35"/>
  <c r="V467" i="35"/>
  <c r="U467" i="35"/>
  <c r="T467" i="35"/>
  <c r="S467" i="35"/>
  <c r="R467" i="35"/>
  <c r="Q467" i="35"/>
  <c r="P467" i="35"/>
  <c r="O467" i="35"/>
  <c r="N467" i="35"/>
  <c r="M467" i="35"/>
  <c r="L467" i="35"/>
  <c r="K467" i="35"/>
  <c r="J467" i="35"/>
  <c r="I467" i="35"/>
  <c r="H467" i="35"/>
  <c r="G467" i="35"/>
  <c r="F467" i="35"/>
  <c r="E467" i="35"/>
  <c r="D467" i="35"/>
  <c r="C467" i="35"/>
  <c r="B467" i="35"/>
  <c r="A467" i="35"/>
  <c r="Z466" i="35"/>
  <c r="Y466" i="35"/>
  <c r="X466" i="35"/>
  <c r="W466" i="35"/>
  <c r="V466" i="35"/>
  <c r="U466" i="35"/>
  <c r="T466" i="35"/>
  <c r="S466" i="35"/>
  <c r="R466" i="35"/>
  <c r="Q466" i="35"/>
  <c r="P466" i="35"/>
  <c r="O466" i="35"/>
  <c r="N466" i="35"/>
  <c r="M466" i="35"/>
  <c r="L466" i="35"/>
  <c r="K466" i="35"/>
  <c r="J466" i="35"/>
  <c r="I466" i="35"/>
  <c r="H466" i="35"/>
  <c r="G466" i="35"/>
  <c r="F466" i="35"/>
  <c r="E466" i="35"/>
  <c r="D466" i="35"/>
  <c r="C466" i="35"/>
  <c r="B466" i="35"/>
  <c r="A466" i="35"/>
  <c r="Z465" i="35"/>
  <c r="Y465" i="35"/>
  <c r="X465" i="35"/>
  <c r="W465" i="35"/>
  <c r="V465" i="35"/>
  <c r="U465" i="35"/>
  <c r="T465" i="35"/>
  <c r="S465" i="35"/>
  <c r="R465" i="35"/>
  <c r="Q465" i="35"/>
  <c r="P465" i="35"/>
  <c r="O465" i="35"/>
  <c r="N465" i="35"/>
  <c r="M465" i="35"/>
  <c r="L465" i="35"/>
  <c r="K465" i="35"/>
  <c r="J465" i="35"/>
  <c r="I465" i="35"/>
  <c r="H465" i="35"/>
  <c r="G465" i="35"/>
  <c r="F465" i="35"/>
  <c r="E465" i="35"/>
  <c r="D465" i="35"/>
  <c r="C465" i="35"/>
  <c r="B465" i="35"/>
  <c r="A465" i="35"/>
  <c r="W464" i="35"/>
  <c r="V464" i="35"/>
  <c r="U464" i="35"/>
  <c r="O464" i="35"/>
  <c r="M464" i="35"/>
  <c r="L464" i="35"/>
  <c r="K464" i="35"/>
  <c r="J464" i="35"/>
  <c r="I464" i="35"/>
  <c r="H464" i="35"/>
  <c r="G464" i="35"/>
  <c r="F464" i="35"/>
  <c r="E464" i="35"/>
  <c r="D464" i="35"/>
  <c r="C464" i="35"/>
  <c r="B464" i="35"/>
  <c r="A464" i="35"/>
  <c r="Z463" i="35"/>
  <c r="Y463" i="35"/>
  <c r="X463" i="35"/>
  <c r="W463" i="35"/>
  <c r="V463" i="35"/>
  <c r="U463" i="35"/>
  <c r="T463" i="35"/>
  <c r="S463" i="35"/>
  <c r="R463" i="35"/>
  <c r="Q463" i="35"/>
  <c r="P463" i="35"/>
  <c r="O463" i="35"/>
  <c r="N463" i="35"/>
  <c r="M463" i="35"/>
  <c r="L463" i="35"/>
  <c r="K463" i="35"/>
  <c r="J463" i="35"/>
  <c r="I463" i="35"/>
  <c r="H463" i="35"/>
  <c r="G463" i="35"/>
  <c r="F463" i="35"/>
  <c r="E463" i="35"/>
  <c r="D463" i="35"/>
  <c r="C463" i="35"/>
  <c r="B463" i="35"/>
  <c r="A463" i="35"/>
  <c r="Z462" i="35"/>
  <c r="W462" i="35"/>
  <c r="V462" i="35"/>
  <c r="U462" i="35"/>
  <c r="T462" i="35"/>
  <c r="Q462" i="35"/>
  <c r="O462" i="35"/>
  <c r="M462" i="35"/>
  <c r="L462" i="35"/>
  <c r="K462" i="35"/>
  <c r="J462" i="35"/>
  <c r="I462" i="35"/>
  <c r="F462" i="35"/>
  <c r="E462" i="35"/>
  <c r="D462" i="35"/>
  <c r="C462" i="35"/>
  <c r="B462" i="35"/>
  <c r="A462" i="35"/>
  <c r="Z461" i="35"/>
  <c r="W461" i="35"/>
  <c r="V461" i="35"/>
  <c r="U461" i="35"/>
  <c r="T461" i="35"/>
  <c r="Q461" i="35"/>
  <c r="O461" i="35"/>
  <c r="M461" i="35"/>
  <c r="L461" i="35"/>
  <c r="K461" i="35"/>
  <c r="J461" i="35"/>
  <c r="I461" i="35"/>
  <c r="G461" i="35"/>
  <c r="F461" i="35"/>
  <c r="E461" i="35"/>
  <c r="D461" i="35"/>
  <c r="C461" i="35"/>
  <c r="B461" i="35"/>
  <c r="A461" i="35"/>
  <c r="Z460" i="35"/>
  <c r="W460" i="35"/>
  <c r="V460" i="35"/>
  <c r="U460" i="35"/>
  <c r="T460" i="35"/>
  <c r="Q460" i="35"/>
  <c r="O460" i="35"/>
  <c r="M460" i="35"/>
  <c r="L460" i="35"/>
  <c r="K460" i="35"/>
  <c r="J460" i="35"/>
  <c r="I460" i="35"/>
  <c r="F460" i="35"/>
  <c r="E460" i="35"/>
  <c r="D460" i="35"/>
  <c r="C460" i="35"/>
  <c r="B460" i="35"/>
  <c r="A460" i="35"/>
  <c r="Z459" i="35"/>
  <c r="W459" i="35"/>
  <c r="V459" i="35"/>
  <c r="U459" i="35"/>
  <c r="T459" i="35"/>
  <c r="Q459" i="35"/>
  <c r="O459" i="35"/>
  <c r="M459" i="35"/>
  <c r="L459" i="35"/>
  <c r="K459" i="35"/>
  <c r="J459" i="35"/>
  <c r="I459" i="35"/>
  <c r="G459" i="35"/>
  <c r="F459" i="35"/>
  <c r="E459" i="35"/>
  <c r="D459" i="35"/>
  <c r="C459" i="35"/>
  <c r="B459" i="35"/>
  <c r="A459" i="35"/>
  <c r="Z458" i="35"/>
  <c r="W458" i="35"/>
  <c r="V458" i="35"/>
  <c r="U458" i="35"/>
  <c r="T458" i="35"/>
  <c r="Q458" i="35"/>
  <c r="O458" i="35"/>
  <c r="M458" i="35"/>
  <c r="L458" i="35"/>
  <c r="K458" i="35"/>
  <c r="J458" i="35"/>
  <c r="I458" i="35"/>
  <c r="F458" i="35"/>
  <c r="E458" i="35"/>
  <c r="D458" i="35"/>
  <c r="C458" i="35"/>
  <c r="B458" i="35"/>
  <c r="A458" i="35"/>
  <c r="Z457" i="35"/>
  <c r="W457" i="35"/>
  <c r="V457" i="35"/>
  <c r="U457" i="35"/>
  <c r="T457" i="35"/>
  <c r="Q457" i="35"/>
  <c r="O457" i="35"/>
  <c r="M457" i="35"/>
  <c r="L457" i="35"/>
  <c r="K457" i="35"/>
  <c r="J457" i="35"/>
  <c r="I457" i="35"/>
  <c r="G457" i="35"/>
  <c r="F457" i="35"/>
  <c r="E457" i="35"/>
  <c r="D457" i="35"/>
  <c r="C457" i="35"/>
  <c r="B457" i="35"/>
  <c r="A457" i="35"/>
  <c r="Z456" i="35"/>
  <c r="Y456" i="35"/>
  <c r="X456" i="35"/>
  <c r="W456" i="35"/>
  <c r="V456" i="35"/>
  <c r="U456" i="35"/>
  <c r="T456" i="35"/>
  <c r="S456" i="35"/>
  <c r="R456" i="35"/>
  <c r="Q456" i="35"/>
  <c r="P456" i="35"/>
  <c r="O456" i="35"/>
  <c r="N456" i="35"/>
  <c r="M456" i="35"/>
  <c r="L456" i="35"/>
  <c r="K456" i="35"/>
  <c r="J456" i="35"/>
  <c r="I456" i="35"/>
  <c r="H456" i="35"/>
  <c r="G456" i="35"/>
  <c r="F456" i="35"/>
  <c r="E456" i="35"/>
  <c r="D456" i="35"/>
  <c r="C456" i="35"/>
  <c r="B456" i="35"/>
  <c r="A456" i="35"/>
  <c r="Z455" i="35"/>
  <c r="Y455" i="35"/>
  <c r="X455" i="35"/>
  <c r="W455" i="35"/>
  <c r="V455" i="35"/>
  <c r="U455" i="35"/>
  <c r="T455" i="35"/>
  <c r="S455" i="35"/>
  <c r="R455" i="35"/>
  <c r="Q455" i="35"/>
  <c r="P455" i="35"/>
  <c r="O455" i="35"/>
  <c r="N455" i="35"/>
  <c r="M455" i="35"/>
  <c r="L455" i="35"/>
  <c r="K455" i="35"/>
  <c r="J455" i="35"/>
  <c r="I455" i="35"/>
  <c r="H455" i="35"/>
  <c r="G455" i="35"/>
  <c r="F455" i="35"/>
  <c r="E455" i="35"/>
  <c r="D455" i="35"/>
  <c r="C455" i="35"/>
  <c r="B455" i="35"/>
  <c r="A455" i="35"/>
  <c r="Z454" i="35"/>
  <c r="Y454" i="35"/>
  <c r="X454" i="35"/>
  <c r="W454" i="35"/>
  <c r="V454" i="35"/>
  <c r="U454" i="35"/>
  <c r="T454" i="35"/>
  <c r="S454" i="35"/>
  <c r="R454" i="35"/>
  <c r="Q454" i="35"/>
  <c r="P454" i="35"/>
  <c r="O454" i="35"/>
  <c r="N454" i="35"/>
  <c r="M454" i="35"/>
  <c r="L454" i="35"/>
  <c r="K454" i="35"/>
  <c r="J454" i="35"/>
  <c r="I454" i="35"/>
  <c r="H454" i="35"/>
  <c r="G454" i="35"/>
  <c r="F454" i="35"/>
  <c r="E454" i="35"/>
  <c r="D454" i="35"/>
  <c r="C454" i="35"/>
  <c r="B454" i="35"/>
  <c r="A454" i="35"/>
  <c r="W453" i="35"/>
  <c r="V453" i="35"/>
  <c r="U453" i="35"/>
  <c r="O453" i="35"/>
  <c r="M453" i="35"/>
  <c r="L453" i="35"/>
  <c r="K453" i="35"/>
  <c r="J453" i="35"/>
  <c r="I453" i="35"/>
  <c r="H453" i="35"/>
  <c r="G453" i="35"/>
  <c r="F453" i="35"/>
  <c r="E453" i="35"/>
  <c r="D453" i="35"/>
  <c r="C453" i="35"/>
  <c r="B453" i="35"/>
  <c r="A453" i="35"/>
  <c r="Z452" i="35"/>
  <c r="Y452" i="35"/>
  <c r="X452" i="35"/>
  <c r="W452" i="35"/>
  <c r="V452" i="35"/>
  <c r="U452" i="35"/>
  <c r="T452" i="35"/>
  <c r="S452" i="35"/>
  <c r="R452" i="35"/>
  <c r="Q452" i="35"/>
  <c r="P452" i="35"/>
  <c r="O452" i="35"/>
  <c r="N452" i="35"/>
  <c r="M452" i="35"/>
  <c r="L452" i="35"/>
  <c r="K452" i="35"/>
  <c r="J452" i="35"/>
  <c r="I452" i="35"/>
  <c r="H452" i="35"/>
  <c r="G452" i="35"/>
  <c r="F452" i="35"/>
  <c r="E452" i="35"/>
  <c r="D452" i="35"/>
  <c r="C452" i="35"/>
  <c r="B452" i="35"/>
  <c r="A452" i="35"/>
  <c r="Z451" i="35"/>
  <c r="W451" i="35"/>
  <c r="V451" i="35"/>
  <c r="U451" i="35"/>
  <c r="T451" i="35"/>
  <c r="Q451" i="35"/>
  <c r="O451" i="35"/>
  <c r="M451" i="35"/>
  <c r="K451" i="35"/>
  <c r="J451" i="35"/>
  <c r="I451" i="35"/>
  <c r="F451" i="35"/>
  <c r="E451" i="35"/>
  <c r="D451" i="35"/>
  <c r="C451" i="35"/>
  <c r="B451" i="35"/>
  <c r="A451" i="35"/>
  <c r="Z450" i="35"/>
  <c r="W450" i="35"/>
  <c r="V450" i="35"/>
  <c r="U450" i="35"/>
  <c r="T450" i="35"/>
  <c r="Q450" i="35"/>
  <c r="O450" i="35"/>
  <c r="M450" i="35"/>
  <c r="K450" i="35"/>
  <c r="J450" i="35"/>
  <c r="I450" i="35"/>
  <c r="G450" i="35"/>
  <c r="F450" i="35"/>
  <c r="E450" i="35"/>
  <c r="D450" i="35"/>
  <c r="C450" i="35"/>
  <c r="B450" i="35"/>
  <c r="A450" i="35"/>
  <c r="Z449" i="35"/>
  <c r="W449" i="35"/>
  <c r="V449" i="35"/>
  <c r="U449" i="35"/>
  <c r="T449" i="35"/>
  <c r="Q449" i="35"/>
  <c r="O449" i="35"/>
  <c r="M449" i="35"/>
  <c r="K449" i="35"/>
  <c r="J449" i="35"/>
  <c r="I449" i="35"/>
  <c r="F449" i="35"/>
  <c r="E449" i="35"/>
  <c r="D449" i="35"/>
  <c r="C449" i="35"/>
  <c r="B449" i="35"/>
  <c r="A449" i="35"/>
  <c r="Z448" i="35"/>
  <c r="W448" i="35"/>
  <c r="V448" i="35"/>
  <c r="U448" i="35"/>
  <c r="T448" i="35"/>
  <c r="Q448" i="35"/>
  <c r="O448" i="35"/>
  <c r="M448" i="35"/>
  <c r="K448" i="35"/>
  <c r="J448" i="35"/>
  <c r="I448" i="35"/>
  <c r="G448" i="35"/>
  <c r="F448" i="35"/>
  <c r="E448" i="35"/>
  <c r="D448" i="35"/>
  <c r="C448" i="35"/>
  <c r="B448" i="35"/>
  <c r="A448" i="35"/>
  <c r="Z447" i="35"/>
  <c r="W447" i="35"/>
  <c r="V447" i="35"/>
  <c r="U447" i="35"/>
  <c r="T447" i="35"/>
  <c r="Q447" i="35"/>
  <c r="O447" i="35"/>
  <c r="M447" i="35"/>
  <c r="K447" i="35"/>
  <c r="J447" i="35"/>
  <c r="I447" i="35"/>
  <c r="F447" i="35"/>
  <c r="E447" i="35"/>
  <c r="D447" i="35"/>
  <c r="C447" i="35"/>
  <c r="B447" i="35"/>
  <c r="A447" i="35"/>
  <c r="Z446" i="35"/>
  <c r="W446" i="35"/>
  <c r="V446" i="35"/>
  <c r="U446" i="35"/>
  <c r="T446" i="35"/>
  <c r="Q446" i="35"/>
  <c r="O446" i="35"/>
  <c r="M446" i="35"/>
  <c r="K446" i="35"/>
  <c r="J446" i="35"/>
  <c r="I446" i="35"/>
  <c r="G446" i="35"/>
  <c r="F446" i="35"/>
  <c r="E446" i="35"/>
  <c r="D446" i="35"/>
  <c r="C446" i="35"/>
  <c r="B446" i="35"/>
  <c r="A446" i="35"/>
  <c r="Z445" i="35"/>
  <c r="Y445" i="35"/>
  <c r="X445" i="35"/>
  <c r="W445" i="35"/>
  <c r="V445" i="35"/>
  <c r="U445" i="35"/>
  <c r="T445" i="35"/>
  <c r="S445" i="35"/>
  <c r="R445" i="35"/>
  <c r="Q445" i="35"/>
  <c r="P445" i="35"/>
  <c r="O445" i="35"/>
  <c r="N445" i="35"/>
  <c r="M445" i="35"/>
  <c r="L445" i="35"/>
  <c r="K445" i="35"/>
  <c r="J445" i="35"/>
  <c r="I445" i="35"/>
  <c r="H445" i="35"/>
  <c r="G445" i="35"/>
  <c r="F445" i="35"/>
  <c r="E445" i="35"/>
  <c r="D445" i="35"/>
  <c r="C445" i="35"/>
  <c r="B445" i="35"/>
  <c r="A445" i="35"/>
  <c r="Z444" i="35"/>
  <c r="Y444" i="35"/>
  <c r="X444" i="35"/>
  <c r="W444" i="35"/>
  <c r="V444" i="35"/>
  <c r="U444" i="35"/>
  <c r="T444" i="35"/>
  <c r="S444" i="35"/>
  <c r="R444" i="35"/>
  <c r="Q444" i="35"/>
  <c r="P444" i="35"/>
  <c r="O444" i="35"/>
  <c r="N444" i="35"/>
  <c r="M444" i="35"/>
  <c r="L444" i="35"/>
  <c r="K444" i="35"/>
  <c r="J444" i="35"/>
  <c r="I444" i="35"/>
  <c r="H444" i="35"/>
  <c r="G444" i="35"/>
  <c r="F444" i="35"/>
  <c r="E444" i="35"/>
  <c r="D444" i="35"/>
  <c r="C444" i="35"/>
  <c r="B444" i="35"/>
  <c r="A444" i="35"/>
  <c r="Z443" i="35"/>
  <c r="Y443" i="35"/>
  <c r="X443" i="35"/>
  <c r="W443" i="35"/>
  <c r="V443" i="35"/>
  <c r="U443" i="35"/>
  <c r="T443" i="35"/>
  <c r="S443" i="35"/>
  <c r="R443" i="35"/>
  <c r="Q443" i="35"/>
  <c r="P443" i="35"/>
  <c r="O443" i="35"/>
  <c r="N443" i="35"/>
  <c r="M443" i="35"/>
  <c r="L443" i="35"/>
  <c r="K443" i="35"/>
  <c r="J443" i="35"/>
  <c r="I443" i="35"/>
  <c r="H443" i="35"/>
  <c r="G443" i="35"/>
  <c r="F443" i="35"/>
  <c r="E443" i="35"/>
  <c r="D443" i="35"/>
  <c r="C443" i="35"/>
  <c r="B443" i="35"/>
  <c r="A443" i="35"/>
  <c r="W442" i="35"/>
  <c r="V442" i="35"/>
  <c r="U442" i="35"/>
  <c r="O442" i="35"/>
  <c r="M442" i="35"/>
  <c r="L442" i="35"/>
  <c r="K442" i="35"/>
  <c r="J442" i="35"/>
  <c r="I442" i="35"/>
  <c r="H442" i="35"/>
  <c r="G442" i="35"/>
  <c r="F442" i="35"/>
  <c r="E442" i="35"/>
  <c r="D442" i="35"/>
  <c r="C442" i="35"/>
  <c r="B442" i="35"/>
  <c r="A442" i="35"/>
  <c r="Z441" i="35"/>
  <c r="Y441" i="35"/>
  <c r="X441" i="35"/>
  <c r="W441" i="35"/>
  <c r="V441" i="35"/>
  <c r="U441" i="35"/>
  <c r="T441" i="35"/>
  <c r="S441" i="35"/>
  <c r="R441" i="35"/>
  <c r="Q441" i="35"/>
  <c r="P441" i="35"/>
  <c r="O441" i="35"/>
  <c r="N441" i="35"/>
  <c r="M441" i="35"/>
  <c r="L441" i="35"/>
  <c r="K441" i="35"/>
  <c r="J441" i="35"/>
  <c r="I441" i="35"/>
  <c r="H441" i="35"/>
  <c r="G441" i="35"/>
  <c r="F441" i="35"/>
  <c r="E441" i="35"/>
  <c r="D441" i="35"/>
  <c r="C441" i="35"/>
  <c r="B441" i="35"/>
  <c r="A441" i="35"/>
  <c r="Z440" i="35"/>
  <c r="W440" i="35"/>
  <c r="V440" i="35"/>
  <c r="U440" i="35"/>
  <c r="T440" i="35"/>
  <c r="Q440" i="35"/>
  <c r="O440" i="35"/>
  <c r="M440" i="35"/>
  <c r="L440" i="35"/>
  <c r="K440" i="35"/>
  <c r="J440" i="35"/>
  <c r="I440" i="35"/>
  <c r="F440" i="35"/>
  <c r="E440" i="35"/>
  <c r="D440" i="35"/>
  <c r="C440" i="35"/>
  <c r="B440" i="35"/>
  <c r="A440" i="35"/>
  <c r="Z439" i="35"/>
  <c r="W439" i="35"/>
  <c r="V439" i="35"/>
  <c r="U439" i="35"/>
  <c r="T439" i="35"/>
  <c r="Q439" i="35"/>
  <c r="O439" i="35"/>
  <c r="M439" i="35"/>
  <c r="L439" i="35"/>
  <c r="K439" i="35"/>
  <c r="J439" i="35"/>
  <c r="I439" i="35"/>
  <c r="G439" i="35"/>
  <c r="F439" i="35"/>
  <c r="E439" i="35"/>
  <c r="D439" i="35"/>
  <c r="C439" i="35"/>
  <c r="B439" i="35"/>
  <c r="A439" i="35"/>
  <c r="Z438" i="35"/>
  <c r="W438" i="35"/>
  <c r="V438" i="35"/>
  <c r="U438" i="35"/>
  <c r="T438" i="35"/>
  <c r="Q438" i="35"/>
  <c r="O438" i="35"/>
  <c r="M438" i="35"/>
  <c r="L438" i="35"/>
  <c r="K438" i="35"/>
  <c r="J438" i="35"/>
  <c r="I438" i="35"/>
  <c r="F438" i="35"/>
  <c r="E438" i="35"/>
  <c r="D438" i="35"/>
  <c r="C438" i="35"/>
  <c r="B438" i="35"/>
  <c r="A438" i="35"/>
  <c r="Z437" i="35"/>
  <c r="W437" i="35"/>
  <c r="V437" i="35"/>
  <c r="U437" i="35"/>
  <c r="T437" i="35"/>
  <c r="Q437" i="35"/>
  <c r="O437" i="35"/>
  <c r="M437" i="35"/>
  <c r="L437" i="35"/>
  <c r="K437" i="35"/>
  <c r="J437" i="35"/>
  <c r="I437" i="35"/>
  <c r="G437" i="35"/>
  <c r="F437" i="35"/>
  <c r="E437" i="35"/>
  <c r="D437" i="35"/>
  <c r="C437" i="35"/>
  <c r="B437" i="35"/>
  <c r="A437" i="35"/>
  <c r="Z436" i="35"/>
  <c r="W436" i="35"/>
  <c r="V436" i="35"/>
  <c r="U436" i="35"/>
  <c r="T436" i="35"/>
  <c r="Q436" i="35"/>
  <c r="O436" i="35"/>
  <c r="M436" i="35"/>
  <c r="L436" i="35"/>
  <c r="K436" i="35"/>
  <c r="J436" i="35"/>
  <c r="I436" i="35"/>
  <c r="F436" i="35"/>
  <c r="E436" i="35"/>
  <c r="D436" i="35"/>
  <c r="C436" i="35"/>
  <c r="B436" i="35"/>
  <c r="A436" i="35"/>
  <c r="Z435" i="35"/>
  <c r="W435" i="35"/>
  <c r="V435" i="35"/>
  <c r="U435" i="35"/>
  <c r="T435" i="35"/>
  <c r="Q435" i="35"/>
  <c r="O435" i="35"/>
  <c r="M435" i="35"/>
  <c r="L435" i="35"/>
  <c r="K435" i="35"/>
  <c r="J435" i="35"/>
  <c r="I435" i="35"/>
  <c r="G435" i="35"/>
  <c r="F435" i="35"/>
  <c r="E435" i="35"/>
  <c r="D435" i="35"/>
  <c r="C435" i="35"/>
  <c r="B435" i="35"/>
  <c r="A435" i="35"/>
  <c r="Z434" i="35"/>
  <c r="Y434" i="35"/>
  <c r="X434" i="35"/>
  <c r="W434" i="35"/>
  <c r="V434" i="35"/>
  <c r="U434" i="35"/>
  <c r="T434" i="35"/>
  <c r="S434" i="35"/>
  <c r="R434" i="35"/>
  <c r="Q434" i="35"/>
  <c r="P434" i="35"/>
  <c r="O434" i="35"/>
  <c r="N434" i="35"/>
  <c r="M434" i="35"/>
  <c r="L434" i="35"/>
  <c r="K434" i="35"/>
  <c r="J434" i="35"/>
  <c r="I434" i="35"/>
  <c r="H434" i="35"/>
  <c r="G434" i="35"/>
  <c r="F434" i="35"/>
  <c r="E434" i="35"/>
  <c r="D434" i="35"/>
  <c r="C434" i="35"/>
  <c r="B434" i="35"/>
  <c r="A434" i="35"/>
  <c r="Z433" i="35"/>
  <c r="Y433" i="35"/>
  <c r="X433" i="35"/>
  <c r="W433" i="35"/>
  <c r="V433" i="35"/>
  <c r="U433" i="35"/>
  <c r="T433" i="35"/>
  <c r="S433" i="35"/>
  <c r="R433" i="35"/>
  <c r="Q433" i="35"/>
  <c r="P433" i="35"/>
  <c r="O433" i="35"/>
  <c r="N433" i="35"/>
  <c r="M433" i="35"/>
  <c r="L433" i="35"/>
  <c r="K433" i="35"/>
  <c r="J433" i="35"/>
  <c r="I433" i="35"/>
  <c r="H433" i="35"/>
  <c r="G433" i="35"/>
  <c r="F433" i="35"/>
  <c r="E433" i="35"/>
  <c r="D433" i="35"/>
  <c r="C433" i="35"/>
  <c r="B433" i="35"/>
  <c r="A433" i="35"/>
  <c r="Z432" i="35"/>
  <c r="Y432" i="35"/>
  <c r="X432" i="35"/>
  <c r="W432" i="35"/>
  <c r="V432" i="35"/>
  <c r="U432" i="35"/>
  <c r="T432" i="35"/>
  <c r="S432" i="35"/>
  <c r="R432" i="35"/>
  <c r="Q432" i="35"/>
  <c r="P432" i="35"/>
  <c r="O432" i="35"/>
  <c r="N432" i="35"/>
  <c r="M432" i="35"/>
  <c r="L432" i="35"/>
  <c r="K432" i="35"/>
  <c r="J432" i="35"/>
  <c r="I432" i="35"/>
  <c r="H432" i="35"/>
  <c r="G432" i="35"/>
  <c r="F432" i="35"/>
  <c r="E432" i="35"/>
  <c r="D432" i="35"/>
  <c r="C432" i="35"/>
  <c r="B432" i="35"/>
  <c r="A432" i="35"/>
  <c r="Z431" i="35"/>
  <c r="Y431" i="35"/>
  <c r="X431" i="35"/>
  <c r="W431" i="35"/>
  <c r="V431" i="35"/>
  <c r="U431" i="35"/>
  <c r="T431" i="35"/>
  <c r="S431" i="35"/>
  <c r="R431" i="35"/>
  <c r="Q431" i="35"/>
  <c r="P431" i="35"/>
  <c r="O431" i="35"/>
  <c r="N431" i="35"/>
  <c r="M431" i="35"/>
  <c r="L431" i="35"/>
  <c r="K431" i="35"/>
  <c r="J431" i="35"/>
  <c r="I431" i="35"/>
  <c r="H431" i="35"/>
  <c r="G431" i="35"/>
  <c r="F431" i="35"/>
  <c r="E431" i="35"/>
  <c r="D431" i="35"/>
  <c r="C431" i="35"/>
  <c r="B431" i="35"/>
  <c r="A431" i="35"/>
  <c r="W430" i="35"/>
  <c r="V430" i="35"/>
  <c r="U430" i="35"/>
  <c r="O430" i="35"/>
  <c r="M430" i="35"/>
  <c r="L430" i="35"/>
  <c r="K430" i="35"/>
  <c r="J430" i="35"/>
  <c r="I430" i="35"/>
  <c r="H430" i="35"/>
  <c r="G430" i="35"/>
  <c r="F430" i="35"/>
  <c r="E430" i="35"/>
  <c r="D430" i="35"/>
  <c r="C430" i="35"/>
  <c r="B430" i="35"/>
  <c r="A430" i="35"/>
  <c r="Z429" i="35"/>
  <c r="Y429" i="35"/>
  <c r="X429" i="35"/>
  <c r="W429" i="35"/>
  <c r="V429" i="35"/>
  <c r="U429" i="35"/>
  <c r="T429" i="35"/>
  <c r="S429" i="35"/>
  <c r="R429" i="35"/>
  <c r="Q429" i="35"/>
  <c r="P429" i="35"/>
  <c r="O429" i="35"/>
  <c r="N429" i="35"/>
  <c r="M429" i="35"/>
  <c r="L429" i="35"/>
  <c r="K429" i="35"/>
  <c r="J429" i="35"/>
  <c r="I429" i="35"/>
  <c r="H429" i="35"/>
  <c r="G429" i="35"/>
  <c r="F429" i="35"/>
  <c r="E429" i="35"/>
  <c r="D429" i="35"/>
  <c r="C429" i="35"/>
  <c r="B429" i="35"/>
  <c r="A429" i="35"/>
  <c r="Z428" i="35"/>
  <c r="W428" i="35"/>
  <c r="V428" i="35"/>
  <c r="U428" i="35"/>
  <c r="T428" i="35"/>
  <c r="Q428" i="35"/>
  <c r="O428" i="35"/>
  <c r="M428" i="35"/>
  <c r="L428" i="35"/>
  <c r="K428" i="35"/>
  <c r="J428" i="35"/>
  <c r="I428" i="35"/>
  <c r="F428" i="35"/>
  <c r="E428" i="35"/>
  <c r="D428" i="35"/>
  <c r="C428" i="35"/>
  <c r="B428" i="35"/>
  <c r="A428" i="35"/>
  <c r="Z427" i="35"/>
  <c r="W427" i="35"/>
  <c r="V427" i="35"/>
  <c r="U427" i="35"/>
  <c r="T427" i="35"/>
  <c r="Q427" i="35"/>
  <c r="O427" i="35"/>
  <c r="M427" i="35"/>
  <c r="L427" i="35"/>
  <c r="K427" i="35"/>
  <c r="J427" i="35"/>
  <c r="I427" i="35"/>
  <c r="G427" i="35"/>
  <c r="F427" i="35"/>
  <c r="E427" i="35"/>
  <c r="D427" i="35"/>
  <c r="C427" i="35"/>
  <c r="B427" i="35"/>
  <c r="A427" i="35"/>
  <c r="Z426" i="35"/>
  <c r="W426" i="35"/>
  <c r="V426" i="35"/>
  <c r="U426" i="35"/>
  <c r="T426" i="35"/>
  <c r="Q426" i="35"/>
  <c r="O426" i="35"/>
  <c r="M426" i="35"/>
  <c r="L426" i="35"/>
  <c r="K426" i="35"/>
  <c r="J426" i="35"/>
  <c r="I426" i="35"/>
  <c r="F426" i="35"/>
  <c r="E426" i="35"/>
  <c r="D426" i="35"/>
  <c r="C426" i="35"/>
  <c r="B426" i="35"/>
  <c r="A426" i="35"/>
  <c r="Z425" i="35"/>
  <c r="W425" i="35"/>
  <c r="V425" i="35"/>
  <c r="U425" i="35"/>
  <c r="T425" i="35"/>
  <c r="Q425" i="35"/>
  <c r="O425" i="35"/>
  <c r="M425" i="35"/>
  <c r="L425" i="35"/>
  <c r="K425" i="35"/>
  <c r="J425" i="35"/>
  <c r="I425" i="35"/>
  <c r="G425" i="35"/>
  <c r="F425" i="35"/>
  <c r="E425" i="35"/>
  <c r="D425" i="35"/>
  <c r="C425" i="35"/>
  <c r="B425" i="35"/>
  <c r="A425" i="35"/>
  <c r="Z424" i="35"/>
  <c r="W424" i="35"/>
  <c r="V424" i="35"/>
  <c r="U424" i="35"/>
  <c r="T424" i="35"/>
  <c r="Q424" i="35"/>
  <c r="O424" i="35"/>
  <c r="M424" i="35"/>
  <c r="L424" i="35"/>
  <c r="K424" i="35"/>
  <c r="J424" i="35"/>
  <c r="I424" i="35"/>
  <c r="F424" i="35"/>
  <c r="E424" i="35"/>
  <c r="D424" i="35"/>
  <c r="C424" i="35"/>
  <c r="B424" i="35"/>
  <c r="A424" i="35"/>
  <c r="Z423" i="35"/>
  <c r="W423" i="35"/>
  <c r="V423" i="35"/>
  <c r="U423" i="35"/>
  <c r="T423" i="35"/>
  <c r="Q423" i="35"/>
  <c r="O423" i="35"/>
  <c r="M423" i="35"/>
  <c r="L423" i="35"/>
  <c r="K423" i="35"/>
  <c r="J423" i="35"/>
  <c r="I423" i="35"/>
  <c r="G423" i="35"/>
  <c r="F423" i="35"/>
  <c r="E423" i="35"/>
  <c r="D423" i="35"/>
  <c r="C423" i="35"/>
  <c r="B423" i="35"/>
  <c r="A423" i="35"/>
  <c r="Z422" i="35"/>
  <c r="Y422" i="35"/>
  <c r="X422" i="35"/>
  <c r="W422" i="35"/>
  <c r="V422" i="35"/>
  <c r="U422" i="35"/>
  <c r="T422" i="35"/>
  <c r="S422" i="35"/>
  <c r="R422" i="35"/>
  <c r="Q422" i="35"/>
  <c r="P422" i="35"/>
  <c r="O422" i="35"/>
  <c r="N422" i="35"/>
  <c r="M422" i="35"/>
  <c r="L422" i="35"/>
  <c r="K422" i="35"/>
  <c r="J422" i="35"/>
  <c r="I422" i="35"/>
  <c r="H422" i="35"/>
  <c r="G422" i="35"/>
  <c r="F422" i="35"/>
  <c r="E422" i="35"/>
  <c r="D422" i="35"/>
  <c r="C422" i="35"/>
  <c r="B422" i="35"/>
  <c r="A422" i="35"/>
  <c r="Z421" i="35"/>
  <c r="Y421" i="35"/>
  <c r="X421" i="35"/>
  <c r="W421" i="35"/>
  <c r="V421" i="35"/>
  <c r="U421" i="35"/>
  <c r="T421" i="35"/>
  <c r="S421" i="35"/>
  <c r="R421" i="35"/>
  <c r="Q421" i="35"/>
  <c r="P421" i="35"/>
  <c r="O421" i="35"/>
  <c r="N421" i="35"/>
  <c r="M421" i="35"/>
  <c r="L421" i="35"/>
  <c r="K421" i="35"/>
  <c r="J421" i="35"/>
  <c r="I421" i="35"/>
  <c r="H421" i="35"/>
  <c r="G421" i="35"/>
  <c r="F421" i="35"/>
  <c r="E421" i="35"/>
  <c r="D421" i="35"/>
  <c r="C421" i="35"/>
  <c r="B421" i="35"/>
  <c r="A421" i="35"/>
  <c r="Z420" i="35"/>
  <c r="Y420" i="35"/>
  <c r="X420" i="35"/>
  <c r="W420" i="35"/>
  <c r="V420" i="35"/>
  <c r="U420" i="35"/>
  <c r="T420" i="35"/>
  <c r="S420" i="35"/>
  <c r="R420" i="35"/>
  <c r="Q420" i="35"/>
  <c r="P420" i="35"/>
  <c r="O420" i="35"/>
  <c r="N420" i="35"/>
  <c r="M420" i="35"/>
  <c r="L420" i="35"/>
  <c r="K420" i="35"/>
  <c r="J420" i="35"/>
  <c r="I420" i="35"/>
  <c r="H420" i="35"/>
  <c r="G420" i="35"/>
  <c r="F420" i="35"/>
  <c r="E420" i="35"/>
  <c r="D420" i="35"/>
  <c r="C420" i="35"/>
  <c r="B420" i="35"/>
  <c r="A420" i="35"/>
  <c r="W419" i="35"/>
  <c r="V419" i="35"/>
  <c r="U419" i="35"/>
  <c r="O419" i="35"/>
  <c r="M419" i="35"/>
  <c r="L419" i="35"/>
  <c r="K419" i="35"/>
  <c r="J419" i="35"/>
  <c r="I419" i="35"/>
  <c r="H419" i="35"/>
  <c r="G419" i="35"/>
  <c r="F419" i="35"/>
  <c r="E419" i="35"/>
  <c r="D419" i="35"/>
  <c r="C419" i="35"/>
  <c r="B419" i="35"/>
  <c r="A419" i="35"/>
  <c r="Z418" i="35"/>
  <c r="Y418" i="35"/>
  <c r="X418" i="35"/>
  <c r="W418" i="35"/>
  <c r="V418" i="35"/>
  <c r="U418" i="35"/>
  <c r="T418" i="35"/>
  <c r="S418" i="35"/>
  <c r="R418" i="35"/>
  <c r="Q418" i="35"/>
  <c r="P418" i="35"/>
  <c r="O418" i="35"/>
  <c r="N418" i="35"/>
  <c r="M418" i="35"/>
  <c r="L418" i="35"/>
  <c r="K418" i="35"/>
  <c r="J418" i="35"/>
  <c r="I418" i="35"/>
  <c r="H418" i="35"/>
  <c r="G418" i="35"/>
  <c r="F418" i="35"/>
  <c r="E418" i="35"/>
  <c r="D418" i="35"/>
  <c r="C418" i="35"/>
  <c r="B418" i="35"/>
  <c r="A418" i="35"/>
  <c r="Z417" i="35"/>
  <c r="W417" i="35"/>
  <c r="V417" i="35"/>
  <c r="U417" i="35"/>
  <c r="T417" i="35"/>
  <c r="Q417" i="35"/>
  <c r="O417" i="35"/>
  <c r="M417" i="35"/>
  <c r="L417" i="35"/>
  <c r="K417" i="35"/>
  <c r="J417" i="35"/>
  <c r="I417" i="35"/>
  <c r="F417" i="35"/>
  <c r="E417" i="35"/>
  <c r="D417" i="35"/>
  <c r="C417" i="35"/>
  <c r="B417" i="35"/>
  <c r="A417" i="35"/>
  <c r="Z416" i="35"/>
  <c r="W416" i="35"/>
  <c r="V416" i="35"/>
  <c r="U416" i="35"/>
  <c r="T416" i="35"/>
  <c r="Q416" i="35"/>
  <c r="O416" i="35"/>
  <c r="M416" i="35"/>
  <c r="L416" i="35"/>
  <c r="K416" i="35"/>
  <c r="J416" i="35"/>
  <c r="I416" i="35"/>
  <c r="G416" i="35"/>
  <c r="F416" i="35"/>
  <c r="E416" i="35"/>
  <c r="D416" i="35"/>
  <c r="C416" i="35"/>
  <c r="B416" i="35"/>
  <c r="A416" i="35"/>
  <c r="Z415" i="35"/>
  <c r="W415" i="35"/>
  <c r="V415" i="35"/>
  <c r="U415" i="35"/>
  <c r="T415" i="35"/>
  <c r="Q415" i="35"/>
  <c r="O415" i="35"/>
  <c r="M415" i="35"/>
  <c r="L415" i="35"/>
  <c r="K415" i="35"/>
  <c r="J415" i="35"/>
  <c r="I415" i="35"/>
  <c r="F415" i="35"/>
  <c r="E415" i="35"/>
  <c r="D415" i="35"/>
  <c r="C415" i="35"/>
  <c r="B415" i="35"/>
  <c r="A415" i="35"/>
  <c r="Z414" i="35"/>
  <c r="W414" i="35"/>
  <c r="V414" i="35"/>
  <c r="U414" i="35"/>
  <c r="T414" i="35"/>
  <c r="Q414" i="35"/>
  <c r="O414" i="35"/>
  <c r="M414" i="35"/>
  <c r="L414" i="35"/>
  <c r="K414" i="35"/>
  <c r="J414" i="35"/>
  <c r="I414" i="35"/>
  <c r="G414" i="35"/>
  <c r="F414" i="35"/>
  <c r="E414" i="35"/>
  <c r="D414" i="35"/>
  <c r="C414" i="35"/>
  <c r="B414" i="35"/>
  <c r="A414" i="35"/>
  <c r="Z413" i="35"/>
  <c r="W413" i="35"/>
  <c r="V413" i="35"/>
  <c r="U413" i="35"/>
  <c r="T413" i="35"/>
  <c r="Q413" i="35"/>
  <c r="O413" i="35"/>
  <c r="M413" i="35"/>
  <c r="L413" i="35"/>
  <c r="K413" i="35"/>
  <c r="J413" i="35"/>
  <c r="I413" i="35"/>
  <c r="F413" i="35"/>
  <c r="E413" i="35"/>
  <c r="D413" i="35"/>
  <c r="C413" i="35"/>
  <c r="B413" i="35"/>
  <c r="A413" i="35"/>
  <c r="Z412" i="35"/>
  <c r="W412" i="35"/>
  <c r="V412" i="35"/>
  <c r="U412" i="35"/>
  <c r="T412" i="35"/>
  <c r="Q412" i="35"/>
  <c r="O412" i="35"/>
  <c r="M412" i="35"/>
  <c r="L412" i="35"/>
  <c r="K412" i="35"/>
  <c r="J412" i="35"/>
  <c r="I412" i="35"/>
  <c r="G412" i="35"/>
  <c r="F412" i="35"/>
  <c r="E412" i="35"/>
  <c r="D412" i="35"/>
  <c r="C412" i="35"/>
  <c r="B412" i="35"/>
  <c r="A412" i="35"/>
  <c r="Z411" i="35"/>
  <c r="Y411" i="35"/>
  <c r="X411" i="35"/>
  <c r="W411" i="35"/>
  <c r="V411" i="35"/>
  <c r="U411" i="35"/>
  <c r="T411" i="35"/>
  <c r="S411" i="35"/>
  <c r="R411" i="35"/>
  <c r="Q411" i="35"/>
  <c r="P411" i="35"/>
  <c r="O411" i="35"/>
  <c r="N411" i="35"/>
  <c r="M411" i="35"/>
  <c r="L411" i="35"/>
  <c r="K411" i="35"/>
  <c r="J411" i="35"/>
  <c r="I411" i="35"/>
  <c r="H411" i="35"/>
  <c r="G411" i="35"/>
  <c r="F411" i="35"/>
  <c r="E411" i="35"/>
  <c r="D411" i="35"/>
  <c r="C411" i="35"/>
  <c r="B411" i="35"/>
  <c r="A411" i="35"/>
  <c r="Z410" i="35"/>
  <c r="Y410" i="35"/>
  <c r="X410" i="35"/>
  <c r="W410" i="35"/>
  <c r="V410" i="35"/>
  <c r="U410" i="35"/>
  <c r="T410" i="35"/>
  <c r="S410" i="35"/>
  <c r="R410" i="35"/>
  <c r="Q410" i="35"/>
  <c r="P410" i="35"/>
  <c r="O410" i="35"/>
  <c r="N410" i="35"/>
  <c r="M410" i="35"/>
  <c r="L410" i="35"/>
  <c r="K410" i="35"/>
  <c r="J410" i="35"/>
  <c r="I410" i="35"/>
  <c r="H410" i="35"/>
  <c r="G410" i="35"/>
  <c r="F410" i="35"/>
  <c r="E410" i="35"/>
  <c r="D410" i="35"/>
  <c r="C410" i="35"/>
  <c r="B410" i="35"/>
  <c r="A410" i="35"/>
  <c r="Z409" i="35"/>
  <c r="Y409" i="35"/>
  <c r="X409" i="35"/>
  <c r="W409" i="35"/>
  <c r="V409" i="35"/>
  <c r="U409" i="35"/>
  <c r="T409" i="35"/>
  <c r="S409" i="35"/>
  <c r="R409" i="35"/>
  <c r="Q409" i="35"/>
  <c r="P409" i="35"/>
  <c r="O409" i="35"/>
  <c r="N409" i="35"/>
  <c r="M409" i="35"/>
  <c r="L409" i="35"/>
  <c r="K409" i="35"/>
  <c r="J409" i="35"/>
  <c r="I409" i="35"/>
  <c r="H409" i="35"/>
  <c r="G409" i="35"/>
  <c r="F409" i="35"/>
  <c r="E409" i="35"/>
  <c r="D409" i="35"/>
  <c r="C409" i="35"/>
  <c r="B409" i="35"/>
  <c r="A409" i="35"/>
  <c r="W408" i="35"/>
  <c r="V408" i="35"/>
  <c r="U408" i="35"/>
  <c r="O408" i="35"/>
  <c r="M408" i="35"/>
  <c r="L408" i="35"/>
  <c r="K408" i="35"/>
  <c r="J408" i="35"/>
  <c r="I408" i="35"/>
  <c r="H408" i="35"/>
  <c r="G408" i="35"/>
  <c r="F408" i="35"/>
  <c r="E408" i="35"/>
  <c r="D408" i="35"/>
  <c r="C408" i="35"/>
  <c r="B408" i="35"/>
  <c r="A408" i="35"/>
  <c r="Z407" i="35"/>
  <c r="Y407" i="35"/>
  <c r="X407" i="35"/>
  <c r="W407" i="35"/>
  <c r="V407" i="35"/>
  <c r="U407" i="35"/>
  <c r="T407" i="35"/>
  <c r="S407" i="35"/>
  <c r="R407" i="35"/>
  <c r="Q407" i="35"/>
  <c r="P407" i="35"/>
  <c r="O407" i="35"/>
  <c r="N407" i="35"/>
  <c r="M407" i="35"/>
  <c r="L407" i="35"/>
  <c r="K407" i="35"/>
  <c r="J407" i="35"/>
  <c r="I407" i="35"/>
  <c r="H407" i="35"/>
  <c r="G407" i="35"/>
  <c r="F407" i="35"/>
  <c r="E407" i="35"/>
  <c r="D407" i="35"/>
  <c r="C407" i="35"/>
  <c r="B407" i="35"/>
  <c r="A407" i="35"/>
  <c r="Z406" i="35"/>
  <c r="W406" i="35"/>
  <c r="V406" i="35"/>
  <c r="U406" i="35"/>
  <c r="T406" i="35"/>
  <c r="Q406" i="35"/>
  <c r="O406" i="35"/>
  <c r="M406" i="35"/>
  <c r="L406" i="35"/>
  <c r="K406" i="35"/>
  <c r="J406" i="35"/>
  <c r="I406" i="35"/>
  <c r="F406" i="35"/>
  <c r="E406" i="35"/>
  <c r="D406" i="35"/>
  <c r="C406" i="35"/>
  <c r="B406" i="35"/>
  <c r="A406" i="35"/>
  <c r="Z405" i="35"/>
  <c r="W405" i="35"/>
  <c r="V405" i="35"/>
  <c r="U405" i="35"/>
  <c r="T405" i="35"/>
  <c r="Q405" i="35"/>
  <c r="O405" i="35"/>
  <c r="M405" i="35"/>
  <c r="L405" i="35"/>
  <c r="K405" i="35"/>
  <c r="J405" i="35"/>
  <c r="I405" i="35"/>
  <c r="G405" i="35"/>
  <c r="F405" i="35"/>
  <c r="E405" i="35"/>
  <c r="D405" i="35"/>
  <c r="C405" i="35"/>
  <c r="B405" i="35"/>
  <c r="A405" i="35"/>
  <c r="Z404" i="35"/>
  <c r="W404" i="35"/>
  <c r="V404" i="35"/>
  <c r="U404" i="35"/>
  <c r="T404" i="35"/>
  <c r="Q404" i="35"/>
  <c r="O404" i="35"/>
  <c r="M404" i="35"/>
  <c r="L404" i="35"/>
  <c r="K404" i="35"/>
  <c r="J404" i="35"/>
  <c r="I404" i="35"/>
  <c r="F404" i="35"/>
  <c r="E404" i="35"/>
  <c r="D404" i="35"/>
  <c r="C404" i="35"/>
  <c r="B404" i="35"/>
  <c r="A404" i="35"/>
  <c r="Z403" i="35"/>
  <c r="W403" i="35"/>
  <c r="V403" i="35"/>
  <c r="U403" i="35"/>
  <c r="T403" i="35"/>
  <c r="Q403" i="35"/>
  <c r="O403" i="35"/>
  <c r="M403" i="35"/>
  <c r="L403" i="35"/>
  <c r="K403" i="35"/>
  <c r="J403" i="35"/>
  <c r="I403" i="35"/>
  <c r="G403" i="35"/>
  <c r="F403" i="35"/>
  <c r="E403" i="35"/>
  <c r="D403" i="35"/>
  <c r="C403" i="35"/>
  <c r="B403" i="35"/>
  <c r="A403" i="35"/>
  <c r="Z402" i="35"/>
  <c r="W402" i="35"/>
  <c r="V402" i="35"/>
  <c r="U402" i="35"/>
  <c r="T402" i="35"/>
  <c r="Q402" i="35"/>
  <c r="O402" i="35"/>
  <c r="M402" i="35"/>
  <c r="L402" i="35"/>
  <c r="K402" i="35"/>
  <c r="J402" i="35"/>
  <c r="I402" i="35"/>
  <c r="F402" i="35"/>
  <c r="E402" i="35"/>
  <c r="D402" i="35"/>
  <c r="C402" i="35"/>
  <c r="B402" i="35"/>
  <c r="A402" i="35"/>
  <c r="Z401" i="35"/>
  <c r="W401" i="35"/>
  <c r="V401" i="35"/>
  <c r="U401" i="35"/>
  <c r="T401" i="35"/>
  <c r="Q401" i="35"/>
  <c r="O401" i="35"/>
  <c r="M401" i="35"/>
  <c r="L401" i="35"/>
  <c r="K401" i="35"/>
  <c r="J401" i="35"/>
  <c r="I401" i="35"/>
  <c r="G401" i="35"/>
  <c r="F401" i="35"/>
  <c r="E401" i="35"/>
  <c r="D401" i="35"/>
  <c r="C401" i="35"/>
  <c r="B401" i="35"/>
  <c r="A401" i="35"/>
  <c r="Z400" i="35"/>
  <c r="Y400" i="35"/>
  <c r="X400" i="35"/>
  <c r="W400" i="35"/>
  <c r="V400" i="35"/>
  <c r="U400" i="35"/>
  <c r="T400" i="35"/>
  <c r="S400" i="35"/>
  <c r="R400" i="35"/>
  <c r="Q400" i="35"/>
  <c r="P400" i="35"/>
  <c r="O400" i="35"/>
  <c r="N400" i="35"/>
  <c r="M400" i="35"/>
  <c r="L400" i="35"/>
  <c r="K400" i="35"/>
  <c r="J400" i="35"/>
  <c r="I400" i="35"/>
  <c r="H400" i="35"/>
  <c r="G400" i="35"/>
  <c r="F400" i="35"/>
  <c r="E400" i="35"/>
  <c r="D400" i="35"/>
  <c r="C400" i="35"/>
  <c r="B400" i="35"/>
  <c r="A400" i="35"/>
  <c r="Z399" i="35"/>
  <c r="Y399" i="35"/>
  <c r="X399" i="35"/>
  <c r="W399" i="35"/>
  <c r="V399" i="35"/>
  <c r="U399" i="35"/>
  <c r="T399" i="35"/>
  <c r="S399" i="35"/>
  <c r="R399" i="35"/>
  <c r="Q399" i="35"/>
  <c r="P399" i="35"/>
  <c r="O399" i="35"/>
  <c r="N399" i="35"/>
  <c r="M399" i="35"/>
  <c r="L399" i="35"/>
  <c r="K399" i="35"/>
  <c r="J399" i="35"/>
  <c r="I399" i="35"/>
  <c r="H399" i="35"/>
  <c r="G399" i="35"/>
  <c r="F399" i="35"/>
  <c r="E399" i="35"/>
  <c r="D399" i="35"/>
  <c r="C399" i="35"/>
  <c r="B399" i="35"/>
  <c r="A399" i="35"/>
  <c r="Z398" i="35"/>
  <c r="Y398" i="35"/>
  <c r="X398" i="35"/>
  <c r="W398" i="35"/>
  <c r="V398" i="35"/>
  <c r="U398" i="35"/>
  <c r="T398" i="35"/>
  <c r="S398" i="35"/>
  <c r="R398" i="35"/>
  <c r="Q398" i="35"/>
  <c r="P398" i="35"/>
  <c r="O398" i="35"/>
  <c r="N398" i="35"/>
  <c r="M398" i="35"/>
  <c r="L398" i="35"/>
  <c r="K398" i="35"/>
  <c r="J398" i="35"/>
  <c r="I398" i="35"/>
  <c r="H398" i="35"/>
  <c r="G398" i="35"/>
  <c r="F398" i="35"/>
  <c r="E398" i="35"/>
  <c r="D398" i="35"/>
  <c r="C398" i="35"/>
  <c r="B398" i="35"/>
  <c r="A398" i="35"/>
  <c r="Z397" i="35"/>
  <c r="Y397" i="35"/>
  <c r="X397" i="35"/>
  <c r="W397" i="35"/>
  <c r="V397" i="35"/>
  <c r="U397" i="35"/>
  <c r="T397" i="35"/>
  <c r="S397" i="35"/>
  <c r="R397" i="35"/>
  <c r="Q397" i="35"/>
  <c r="P397" i="35"/>
  <c r="O397" i="35"/>
  <c r="N397" i="35"/>
  <c r="M397" i="35"/>
  <c r="L397" i="35"/>
  <c r="K397" i="35"/>
  <c r="J397" i="35"/>
  <c r="I397" i="35"/>
  <c r="H397" i="35"/>
  <c r="G397" i="35"/>
  <c r="F397" i="35"/>
  <c r="E397" i="35"/>
  <c r="D397" i="35"/>
  <c r="C397" i="35"/>
  <c r="B397" i="35"/>
  <c r="A397" i="35"/>
  <c r="W396" i="35"/>
  <c r="V396" i="35"/>
  <c r="U396" i="35"/>
  <c r="O396" i="35"/>
  <c r="M396" i="35"/>
  <c r="L396" i="35"/>
  <c r="K396" i="35"/>
  <c r="J396" i="35"/>
  <c r="I396" i="35"/>
  <c r="H396" i="35"/>
  <c r="G396" i="35"/>
  <c r="F396" i="35"/>
  <c r="E396" i="35"/>
  <c r="D396" i="35"/>
  <c r="C396" i="35"/>
  <c r="B396" i="35"/>
  <c r="A396" i="35"/>
  <c r="Z395" i="35"/>
  <c r="Y395" i="35"/>
  <c r="X395" i="35"/>
  <c r="W395" i="35"/>
  <c r="V395" i="35"/>
  <c r="U395" i="35"/>
  <c r="T395" i="35"/>
  <c r="S395" i="35"/>
  <c r="R395" i="35"/>
  <c r="Q395" i="35"/>
  <c r="P395" i="35"/>
  <c r="O395" i="35"/>
  <c r="N395" i="35"/>
  <c r="M395" i="35"/>
  <c r="L395" i="35"/>
  <c r="K395" i="35"/>
  <c r="J395" i="35"/>
  <c r="I395" i="35"/>
  <c r="H395" i="35"/>
  <c r="G395" i="35"/>
  <c r="F395" i="35"/>
  <c r="E395" i="35"/>
  <c r="D395" i="35"/>
  <c r="C395" i="35"/>
  <c r="B395" i="35"/>
  <c r="A395" i="35"/>
  <c r="Z394" i="35"/>
  <c r="W394" i="35"/>
  <c r="V394" i="35"/>
  <c r="U394" i="35"/>
  <c r="T394" i="35"/>
  <c r="Q394" i="35"/>
  <c r="O394" i="35"/>
  <c r="M394" i="35"/>
  <c r="L394" i="35"/>
  <c r="K394" i="35"/>
  <c r="J394" i="35"/>
  <c r="I394" i="35"/>
  <c r="F394" i="35"/>
  <c r="E394" i="35"/>
  <c r="D394" i="35"/>
  <c r="C394" i="35"/>
  <c r="B394" i="35"/>
  <c r="A394" i="35"/>
  <c r="Z393" i="35"/>
  <c r="W393" i="35"/>
  <c r="V393" i="35"/>
  <c r="U393" i="35"/>
  <c r="T393" i="35"/>
  <c r="Q393" i="35"/>
  <c r="O393" i="35"/>
  <c r="M393" i="35"/>
  <c r="L393" i="35"/>
  <c r="K393" i="35"/>
  <c r="J393" i="35"/>
  <c r="I393" i="35"/>
  <c r="G393" i="35"/>
  <c r="F393" i="35"/>
  <c r="E393" i="35"/>
  <c r="D393" i="35"/>
  <c r="C393" i="35"/>
  <c r="B393" i="35"/>
  <c r="A393" i="35"/>
  <c r="Z392" i="35"/>
  <c r="W392" i="35"/>
  <c r="V392" i="35"/>
  <c r="U392" i="35"/>
  <c r="T392" i="35"/>
  <c r="Q392" i="35"/>
  <c r="O392" i="35"/>
  <c r="M392" i="35"/>
  <c r="L392" i="35"/>
  <c r="K392" i="35"/>
  <c r="J392" i="35"/>
  <c r="I392" i="35"/>
  <c r="F392" i="35"/>
  <c r="E392" i="35"/>
  <c r="D392" i="35"/>
  <c r="C392" i="35"/>
  <c r="B392" i="35"/>
  <c r="A392" i="35"/>
  <c r="Z391" i="35"/>
  <c r="W391" i="35"/>
  <c r="V391" i="35"/>
  <c r="U391" i="35"/>
  <c r="T391" i="35"/>
  <c r="Q391" i="35"/>
  <c r="O391" i="35"/>
  <c r="M391" i="35"/>
  <c r="L391" i="35"/>
  <c r="K391" i="35"/>
  <c r="J391" i="35"/>
  <c r="I391" i="35"/>
  <c r="G391" i="35"/>
  <c r="F391" i="35"/>
  <c r="E391" i="35"/>
  <c r="D391" i="35"/>
  <c r="C391" i="35"/>
  <c r="B391" i="35"/>
  <c r="A391" i="35"/>
  <c r="Z390" i="35"/>
  <c r="W390" i="35"/>
  <c r="V390" i="35"/>
  <c r="U390" i="35"/>
  <c r="T390" i="35"/>
  <c r="Q390" i="35"/>
  <c r="O390" i="35"/>
  <c r="M390" i="35"/>
  <c r="L390" i="35"/>
  <c r="K390" i="35"/>
  <c r="J390" i="35"/>
  <c r="I390" i="35"/>
  <c r="F390" i="35"/>
  <c r="E390" i="35"/>
  <c r="D390" i="35"/>
  <c r="C390" i="35"/>
  <c r="B390" i="35"/>
  <c r="A390" i="35"/>
  <c r="Z389" i="35"/>
  <c r="W389" i="35"/>
  <c r="V389" i="35"/>
  <c r="U389" i="35"/>
  <c r="T389" i="35"/>
  <c r="Q389" i="35"/>
  <c r="O389" i="35"/>
  <c r="M389" i="35"/>
  <c r="L389" i="35"/>
  <c r="K389" i="35"/>
  <c r="J389" i="35"/>
  <c r="I389" i="35"/>
  <c r="G389" i="35"/>
  <c r="F389" i="35"/>
  <c r="E389" i="35"/>
  <c r="D389" i="35"/>
  <c r="C389" i="35"/>
  <c r="B389" i="35"/>
  <c r="A389" i="35"/>
  <c r="Z388" i="35"/>
  <c r="Y388" i="35"/>
  <c r="X388" i="35"/>
  <c r="W388" i="35"/>
  <c r="V388" i="35"/>
  <c r="U388" i="35"/>
  <c r="T388" i="35"/>
  <c r="S388" i="35"/>
  <c r="R388" i="35"/>
  <c r="Q388" i="35"/>
  <c r="P388" i="35"/>
  <c r="O388" i="35"/>
  <c r="N388" i="35"/>
  <c r="M388" i="35"/>
  <c r="L388" i="35"/>
  <c r="K388" i="35"/>
  <c r="J388" i="35"/>
  <c r="I388" i="35"/>
  <c r="H388" i="35"/>
  <c r="G388" i="35"/>
  <c r="F388" i="35"/>
  <c r="E388" i="35"/>
  <c r="D388" i="35"/>
  <c r="C388" i="35"/>
  <c r="B388" i="35"/>
  <c r="A388" i="35"/>
  <c r="Z387" i="35"/>
  <c r="Y387" i="35"/>
  <c r="X387" i="35"/>
  <c r="W387" i="35"/>
  <c r="V387" i="35"/>
  <c r="U387" i="35"/>
  <c r="T387" i="35"/>
  <c r="S387" i="35"/>
  <c r="R387" i="35"/>
  <c r="Q387" i="35"/>
  <c r="P387" i="35"/>
  <c r="O387" i="35"/>
  <c r="N387" i="35"/>
  <c r="M387" i="35"/>
  <c r="L387" i="35"/>
  <c r="K387" i="35"/>
  <c r="J387" i="35"/>
  <c r="I387" i="35"/>
  <c r="H387" i="35"/>
  <c r="G387" i="35"/>
  <c r="F387" i="35"/>
  <c r="E387" i="35"/>
  <c r="D387" i="35"/>
  <c r="C387" i="35"/>
  <c r="B387" i="35"/>
  <c r="A387" i="35"/>
  <c r="Z386" i="35"/>
  <c r="Y386" i="35"/>
  <c r="X386" i="35"/>
  <c r="W386" i="35"/>
  <c r="V386" i="35"/>
  <c r="U386" i="35"/>
  <c r="T386" i="35"/>
  <c r="S386" i="35"/>
  <c r="R386" i="35"/>
  <c r="Q386" i="35"/>
  <c r="P386" i="35"/>
  <c r="O386" i="35"/>
  <c r="N386" i="35"/>
  <c r="M386" i="35"/>
  <c r="L386" i="35"/>
  <c r="K386" i="35"/>
  <c r="J386" i="35"/>
  <c r="I386" i="35"/>
  <c r="H386" i="35"/>
  <c r="G386" i="35"/>
  <c r="F386" i="35"/>
  <c r="E386" i="35"/>
  <c r="D386" i="35"/>
  <c r="C386" i="35"/>
  <c r="B386" i="35"/>
  <c r="A386" i="35"/>
  <c r="W385" i="35"/>
  <c r="V385" i="35"/>
  <c r="U385" i="35"/>
  <c r="O385" i="35"/>
  <c r="M385" i="35"/>
  <c r="L385" i="35"/>
  <c r="K385" i="35"/>
  <c r="J385" i="35"/>
  <c r="I385" i="35"/>
  <c r="H385" i="35"/>
  <c r="G385" i="35"/>
  <c r="F385" i="35"/>
  <c r="E385" i="35"/>
  <c r="D385" i="35"/>
  <c r="C385" i="35"/>
  <c r="B385" i="35"/>
  <c r="A385" i="35"/>
  <c r="Z384" i="35"/>
  <c r="Y384" i="35"/>
  <c r="X384" i="35"/>
  <c r="W384" i="35"/>
  <c r="V384" i="35"/>
  <c r="U384" i="35"/>
  <c r="T384" i="35"/>
  <c r="S384" i="35"/>
  <c r="R384" i="35"/>
  <c r="Q384" i="35"/>
  <c r="P384" i="35"/>
  <c r="O384" i="35"/>
  <c r="N384" i="35"/>
  <c r="M384" i="35"/>
  <c r="L384" i="35"/>
  <c r="K384" i="35"/>
  <c r="J384" i="35"/>
  <c r="I384" i="35"/>
  <c r="H384" i="35"/>
  <c r="G384" i="35"/>
  <c r="F384" i="35"/>
  <c r="E384" i="35"/>
  <c r="D384" i="35"/>
  <c r="C384" i="35"/>
  <c r="B384" i="35"/>
  <c r="A384" i="35"/>
  <c r="Z383" i="35"/>
  <c r="W383" i="35"/>
  <c r="V383" i="35"/>
  <c r="U383" i="35"/>
  <c r="T383" i="35"/>
  <c r="Q383" i="35"/>
  <c r="O383" i="35"/>
  <c r="M383" i="35"/>
  <c r="L383" i="35"/>
  <c r="K383" i="35"/>
  <c r="J383" i="35"/>
  <c r="I383" i="35"/>
  <c r="F383" i="35"/>
  <c r="E383" i="35"/>
  <c r="D383" i="35"/>
  <c r="C383" i="35"/>
  <c r="B383" i="35"/>
  <c r="A383" i="35"/>
  <c r="Z382" i="35"/>
  <c r="W382" i="35"/>
  <c r="V382" i="35"/>
  <c r="U382" i="35"/>
  <c r="T382" i="35"/>
  <c r="Q382" i="35"/>
  <c r="O382" i="35"/>
  <c r="M382" i="35"/>
  <c r="L382" i="35"/>
  <c r="K382" i="35"/>
  <c r="J382" i="35"/>
  <c r="I382" i="35"/>
  <c r="G382" i="35"/>
  <c r="F382" i="35"/>
  <c r="E382" i="35"/>
  <c r="D382" i="35"/>
  <c r="C382" i="35"/>
  <c r="B382" i="35"/>
  <c r="A382" i="35"/>
  <c r="Z381" i="35"/>
  <c r="W381" i="35"/>
  <c r="V381" i="35"/>
  <c r="U381" i="35"/>
  <c r="T381" i="35"/>
  <c r="Q381" i="35"/>
  <c r="O381" i="35"/>
  <c r="M381" i="35"/>
  <c r="L381" i="35"/>
  <c r="K381" i="35"/>
  <c r="J381" i="35"/>
  <c r="I381" i="35"/>
  <c r="F381" i="35"/>
  <c r="E381" i="35"/>
  <c r="D381" i="35"/>
  <c r="C381" i="35"/>
  <c r="B381" i="35"/>
  <c r="A381" i="35"/>
  <c r="Z380" i="35"/>
  <c r="W380" i="35"/>
  <c r="V380" i="35"/>
  <c r="U380" i="35"/>
  <c r="T380" i="35"/>
  <c r="Q380" i="35"/>
  <c r="O380" i="35"/>
  <c r="M380" i="35"/>
  <c r="L380" i="35"/>
  <c r="K380" i="35"/>
  <c r="J380" i="35"/>
  <c r="I380" i="35"/>
  <c r="G380" i="35"/>
  <c r="F380" i="35"/>
  <c r="E380" i="35"/>
  <c r="D380" i="35"/>
  <c r="C380" i="35"/>
  <c r="B380" i="35"/>
  <c r="A380" i="35"/>
  <c r="Z379" i="35"/>
  <c r="W379" i="35"/>
  <c r="V379" i="35"/>
  <c r="U379" i="35"/>
  <c r="T379" i="35"/>
  <c r="Q379" i="35"/>
  <c r="O379" i="35"/>
  <c r="M379" i="35"/>
  <c r="L379" i="35"/>
  <c r="K379" i="35"/>
  <c r="J379" i="35"/>
  <c r="I379" i="35"/>
  <c r="F379" i="35"/>
  <c r="E379" i="35"/>
  <c r="D379" i="35"/>
  <c r="C379" i="35"/>
  <c r="B379" i="35"/>
  <c r="A379" i="35"/>
  <c r="Z378" i="35"/>
  <c r="W378" i="35"/>
  <c r="V378" i="35"/>
  <c r="U378" i="35"/>
  <c r="T378" i="35"/>
  <c r="Q378" i="35"/>
  <c r="O378" i="35"/>
  <c r="M378" i="35"/>
  <c r="L378" i="35"/>
  <c r="K378" i="35"/>
  <c r="J378" i="35"/>
  <c r="I378" i="35"/>
  <c r="G378" i="35"/>
  <c r="F378" i="35"/>
  <c r="E378" i="35"/>
  <c r="D378" i="35"/>
  <c r="C378" i="35"/>
  <c r="B378" i="35"/>
  <c r="A378" i="35"/>
  <c r="Z377" i="35"/>
  <c r="Y377" i="35"/>
  <c r="X377" i="35"/>
  <c r="W377" i="35"/>
  <c r="V377" i="35"/>
  <c r="U377" i="35"/>
  <c r="T377" i="35"/>
  <c r="S377" i="35"/>
  <c r="R377" i="35"/>
  <c r="Q377" i="35"/>
  <c r="P377" i="35"/>
  <c r="O377" i="35"/>
  <c r="N377" i="35"/>
  <c r="M377" i="35"/>
  <c r="L377" i="35"/>
  <c r="K377" i="35"/>
  <c r="J377" i="35"/>
  <c r="I377" i="35"/>
  <c r="H377" i="35"/>
  <c r="G377" i="35"/>
  <c r="F377" i="35"/>
  <c r="E377" i="35"/>
  <c r="D377" i="35"/>
  <c r="C377" i="35"/>
  <c r="B377" i="35"/>
  <c r="A377" i="35"/>
  <c r="Z376" i="35"/>
  <c r="Y376" i="35"/>
  <c r="X376" i="35"/>
  <c r="W376" i="35"/>
  <c r="V376" i="35"/>
  <c r="U376" i="35"/>
  <c r="T376" i="35"/>
  <c r="S376" i="35"/>
  <c r="R376" i="35"/>
  <c r="Q376" i="35"/>
  <c r="P376" i="35"/>
  <c r="O376" i="35"/>
  <c r="N376" i="35"/>
  <c r="M376" i="35"/>
  <c r="L376" i="35"/>
  <c r="K376" i="35"/>
  <c r="J376" i="35"/>
  <c r="I376" i="35"/>
  <c r="H376" i="35"/>
  <c r="G376" i="35"/>
  <c r="F376" i="35"/>
  <c r="E376" i="35"/>
  <c r="D376" i="35"/>
  <c r="C376" i="35"/>
  <c r="B376" i="35"/>
  <c r="A376" i="35"/>
  <c r="Z375" i="35"/>
  <c r="Y375" i="35"/>
  <c r="X375" i="35"/>
  <c r="W375" i="35"/>
  <c r="V375" i="35"/>
  <c r="U375" i="35"/>
  <c r="T375" i="35"/>
  <c r="S375" i="35"/>
  <c r="R375" i="35"/>
  <c r="Q375" i="35"/>
  <c r="P375" i="35"/>
  <c r="O375" i="35"/>
  <c r="N375" i="35"/>
  <c r="M375" i="35"/>
  <c r="L375" i="35"/>
  <c r="K375" i="35"/>
  <c r="J375" i="35"/>
  <c r="I375" i="35"/>
  <c r="H375" i="35"/>
  <c r="G375" i="35"/>
  <c r="F375" i="35"/>
  <c r="E375" i="35"/>
  <c r="D375" i="35"/>
  <c r="C375" i="35"/>
  <c r="B375" i="35"/>
  <c r="A375" i="35"/>
  <c r="Z374" i="35"/>
  <c r="Y374" i="35"/>
  <c r="X374" i="35"/>
  <c r="W374" i="35"/>
  <c r="V374" i="35"/>
  <c r="U374" i="35"/>
  <c r="T374" i="35"/>
  <c r="S374" i="35"/>
  <c r="R374" i="35"/>
  <c r="Q374" i="35"/>
  <c r="P374" i="35"/>
  <c r="O374" i="35"/>
  <c r="N374" i="35"/>
  <c r="M374" i="35"/>
  <c r="L374" i="35"/>
  <c r="K374" i="35"/>
  <c r="J374" i="35"/>
  <c r="I374" i="35"/>
  <c r="H374" i="35"/>
  <c r="G374" i="35"/>
  <c r="F374" i="35"/>
  <c r="E374" i="35"/>
  <c r="D374" i="35"/>
  <c r="C374" i="35"/>
  <c r="B374" i="35"/>
  <c r="A374" i="35"/>
  <c r="O373" i="35"/>
  <c r="M373" i="35"/>
  <c r="L373" i="35"/>
  <c r="K373" i="35"/>
  <c r="J373" i="35"/>
  <c r="I373" i="35"/>
  <c r="H373" i="35"/>
  <c r="G373" i="35"/>
  <c r="F373" i="35"/>
  <c r="E373" i="35"/>
  <c r="D373" i="35"/>
  <c r="C373" i="35"/>
  <c r="B373" i="35"/>
  <c r="A373" i="35"/>
  <c r="Z372" i="35"/>
  <c r="Y372" i="35"/>
  <c r="X372" i="35"/>
  <c r="W372" i="35"/>
  <c r="V372" i="35"/>
  <c r="U372" i="35"/>
  <c r="T372" i="35"/>
  <c r="S372" i="35"/>
  <c r="R372" i="35"/>
  <c r="Q372" i="35"/>
  <c r="P372" i="35"/>
  <c r="O372" i="35"/>
  <c r="N372" i="35"/>
  <c r="M372" i="35"/>
  <c r="L372" i="35"/>
  <c r="K372" i="35"/>
  <c r="J372" i="35"/>
  <c r="I372" i="35"/>
  <c r="H372" i="35"/>
  <c r="G372" i="35"/>
  <c r="F372" i="35"/>
  <c r="E372" i="35"/>
  <c r="D372" i="35"/>
  <c r="C372" i="35"/>
  <c r="B372" i="35"/>
  <c r="A372" i="35"/>
  <c r="Z371" i="35"/>
  <c r="W371" i="35"/>
  <c r="T371" i="35"/>
  <c r="Q371" i="35"/>
  <c r="O371" i="35"/>
  <c r="M371" i="35"/>
  <c r="L371" i="35"/>
  <c r="K371" i="35"/>
  <c r="J371" i="35"/>
  <c r="I371" i="35"/>
  <c r="F371" i="35"/>
  <c r="E371" i="35"/>
  <c r="D371" i="35"/>
  <c r="C371" i="35"/>
  <c r="B371" i="35"/>
  <c r="A371" i="35"/>
  <c r="Z370" i="35"/>
  <c r="W370" i="35"/>
  <c r="T370" i="35"/>
  <c r="Q370" i="35"/>
  <c r="O370" i="35"/>
  <c r="M370" i="35"/>
  <c r="L370" i="35"/>
  <c r="K370" i="35"/>
  <c r="J370" i="35"/>
  <c r="I370" i="35"/>
  <c r="G370" i="35"/>
  <c r="F370" i="35"/>
  <c r="E370" i="35"/>
  <c r="D370" i="35"/>
  <c r="C370" i="35"/>
  <c r="B370" i="35"/>
  <c r="A370" i="35"/>
  <c r="Z369" i="35"/>
  <c r="W369" i="35"/>
  <c r="T369" i="35"/>
  <c r="Q369" i="35"/>
  <c r="O369" i="35"/>
  <c r="M369" i="35"/>
  <c r="L369" i="35"/>
  <c r="K369" i="35"/>
  <c r="J369" i="35"/>
  <c r="I369" i="35"/>
  <c r="F369" i="35"/>
  <c r="E369" i="35"/>
  <c r="D369" i="35"/>
  <c r="C369" i="35"/>
  <c r="B369" i="35"/>
  <c r="A369" i="35"/>
  <c r="Z368" i="35"/>
  <c r="W368" i="35"/>
  <c r="T368" i="35"/>
  <c r="Q368" i="35"/>
  <c r="O368" i="35"/>
  <c r="M368" i="35"/>
  <c r="L368" i="35"/>
  <c r="K368" i="35"/>
  <c r="J368" i="35"/>
  <c r="I368" i="35"/>
  <c r="G368" i="35"/>
  <c r="F368" i="35"/>
  <c r="E368" i="35"/>
  <c r="D368" i="35"/>
  <c r="C368" i="35"/>
  <c r="B368" i="35"/>
  <c r="A368" i="35"/>
  <c r="Z367" i="35"/>
  <c r="W367" i="35"/>
  <c r="T367" i="35"/>
  <c r="Q367" i="35"/>
  <c r="O367" i="35"/>
  <c r="M367" i="35"/>
  <c r="L367" i="35"/>
  <c r="K367" i="35"/>
  <c r="J367" i="35"/>
  <c r="I367" i="35"/>
  <c r="F367" i="35"/>
  <c r="E367" i="35"/>
  <c r="D367" i="35"/>
  <c r="C367" i="35"/>
  <c r="B367" i="35"/>
  <c r="A367" i="35"/>
  <c r="Z366" i="35"/>
  <c r="W366" i="35"/>
  <c r="T366" i="35"/>
  <c r="Q366" i="35"/>
  <c r="O366" i="35"/>
  <c r="M366" i="35"/>
  <c r="L366" i="35"/>
  <c r="K366" i="35"/>
  <c r="J366" i="35"/>
  <c r="I366" i="35"/>
  <c r="G366" i="35"/>
  <c r="F366" i="35"/>
  <c r="E366" i="35"/>
  <c r="D366" i="35"/>
  <c r="C366" i="35"/>
  <c r="B366" i="35"/>
  <c r="A366" i="35"/>
  <c r="Z365" i="35"/>
  <c r="Y365" i="35"/>
  <c r="X365" i="35"/>
  <c r="W365" i="35"/>
  <c r="V365" i="35"/>
  <c r="U365" i="35"/>
  <c r="T365" i="35"/>
  <c r="S365" i="35"/>
  <c r="R365" i="35"/>
  <c r="Q365" i="35"/>
  <c r="P365" i="35"/>
  <c r="O365" i="35"/>
  <c r="N365" i="35"/>
  <c r="M365" i="35"/>
  <c r="L365" i="35"/>
  <c r="K365" i="35"/>
  <c r="J365" i="35"/>
  <c r="I365" i="35"/>
  <c r="H365" i="35"/>
  <c r="G365" i="35"/>
  <c r="F365" i="35"/>
  <c r="E365" i="35"/>
  <c r="D365" i="35"/>
  <c r="C365" i="35"/>
  <c r="B365" i="35"/>
  <c r="A365" i="35"/>
  <c r="Z364" i="35"/>
  <c r="Y364" i="35"/>
  <c r="X364" i="35"/>
  <c r="W364" i="35"/>
  <c r="V364" i="35"/>
  <c r="U364" i="35"/>
  <c r="T364" i="35"/>
  <c r="S364" i="35"/>
  <c r="R364" i="35"/>
  <c r="Q364" i="35"/>
  <c r="P364" i="35"/>
  <c r="O364" i="35"/>
  <c r="N364" i="35"/>
  <c r="M364" i="35"/>
  <c r="L364" i="35"/>
  <c r="K364" i="35"/>
  <c r="J364" i="35"/>
  <c r="I364" i="35"/>
  <c r="H364" i="35"/>
  <c r="G364" i="35"/>
  <c r="F364" i="35"/>
  <c r="E364" i="35"/>
  <c r="D364" i="35"/>
  <c r="C364" i="35"/>
  <c r="B364" i="35"/>
  <c r="A364" i="35"/>
  <c r="Z363" i="35"/>
  <c r="Y363" i="35"/>
  <c r="X363" i="35"/>
  <c r="W363" i="35"/>
  <c r="V363" i="35"/>
  <c r="U363" i="35"/>
  <c r="T363" i="35"/>
  <c r="S363" i="35"/>
  <c r="R363" i="35"/>
  <c r="Q363" i="35"/>
  <c r="P363" i="35"/>
  <c r="O363" i="35"/>
  <c r="N363" i="35"/>
  <c r="M363" i="35"/>
  <c r="L363" i="35"/>
  <c r="K363" i="35"/>
  <c r="J363" i="35"/>
  <c r="I363" i="35"/>
  <c r="H363" i="35"/>
  <c r="G363" i="35"/>
  <c r="F363" i="35"/>
  <c r="E363" i="35"/>
  <c r="D363" i="35"/>
  <c r="C363" i="35"/>
  <c r="B363" i="35"/>
  <c r="A363" i="35"/>
  <c r="W362" i="35"/>
  <c r="V362" i="35"/>
  <c r="U362" i="35"/>
  <c r="O362" i="35"/>
  <c r="M362" i="35"/>
  <c r="L362" i="35"/>
  <c r="K362" i="35"/>
  <c r="J362" i="35"/>
  <c r="I362" i="35"/>
  <c r="H362" i="35"/>
  <c r="G362" i="35"/>
  <c r="F362" i="35"/>
  <c r="E362" i="35"/>
  <c r="D362" i="35"/>
  <c r="C362" i="35"/>
  <c r="B362" i="35"/>
  <c r="A362" i="35"/>
  <c r="Z361" i="35"/>
  <c r="Y361" i="35"/>
  <c r="X361" i="35"/>
  <c r="W361" i="35"/>
  <c r="V361" i="35"/>
  <c r="U361" i="35"/>
  <c r="T361" i="35"/>
  <c r="S361" i="35"/>
  <c r="R361" i="35"/>
  <c r="Q361" i="35"/>
  <c r="P361" i="35"/>
  <c r="O361" i="35"/>
  <c r="N361" i="35"/>
  <c r="M361" i="35"/>
  <c r="L361" i="35"/>
  <c r="K361" i="35"/>
  <c r="J361" i="35"/>
  <c r="I361" i="35"/>
  <c r="H361" i="35"/>
  <c r="G361" i="35"/>
  <c r="F361" i="35"/>
  <c r="E361" i="35"/>
  <c r="D361" i="35"/>
  <c r="C361" i="35"/>
  <c r="B361" i="35"/>
  <c r="A361" i="35"/>
  <c r="Z360" i="35"/>
  <c r="W360" i="35"/>
  <c r="V360" i="35"/>
  <c r="U360" i="35"/>
  <c r="T360" i="35"/>
  <c r="Q360" i="35"/>
  <c r="O360" i="35"/>
  <c r="M360" i="35"/>
  <c r="L360" i="35"/>
  <c r="K360" i="35"/>
  <c r="J360" i="35"/>
  <c r="I360" i="35"/>
  <c r="F360" i="35"/>
  <c r="E360" i="35"/>
  <c r="D360" i="35"/>
  <c r="C360" i="35"/>
  <c r="B360" i="35"/>
  <c r="A360" i="35"/>
  <c r="Z359" i="35"/>
  <c r="W359" i="35"/>
  <c r="V359" i="35"/>
  <c r="U359" i="35"/>
  <c r="T359" i="35"/>
  <c r="Q359" i="35"/>
  <c r="O359" i="35"/>
  <c r="M359" i="35"/>
  <c r="L359" i="35"/>
  <c r="K359" i="35"/>
  <c r="J359" i="35"/>
  <c r="I359" i="35"/>
  <c r="G359" i="35"/>
  <c r="F359" i="35"/>
  <c r="E359" i="35"/>
  <c r="D359" i="35"/>
  <c r="C359" i="35"/>
  <c r="B359" i="35"/>
  <c r="A359" i="35"/>
  <c r="Z358" i="35"/>
  <c r="W358" i="35"/>
  <c r="V358" i="35"/>
  <c r="U358" i="35"/>
  <c r="T358" i="35"/>
  <c r="Q358" i="35"/>
  <c r="O358" i="35"/>
  <c r="M358" i="35"/>
  <c r="L358" i="35"/>
  <c r="K358" i="35"/>
  <c r="J358" i="35"/>
  <c r="I358" i="35"/>
  <c r="F358" i="35"/>
  <c r="E358" i="35"/>
  <c r="D358" i="35"/>
  <c r="C358" i="35"/>
  <c r="B358" i="35"/>
  <c r="A358" i="35"/>
  <c r="Z357" i="35"/>
  <c r="W357" i="35"/>
  <c r="V357" i="35"/>
  <c r="U357" i="35"/>
  <c r="T357" i="35"/>
  <c r="Q357" i="35"/>
  <c r="O357" i="35"/>
  <c r="M357" i="35"/>
  <c r="L357" i="35"/>
  <c r="K357" i="35"/>
  <c r="J357" i="35"/>
  <c r="I357" i="35"/>
  <c r="G357" i="35"/>
  <c r="F357" i="35"/>
  <c r="E357" i="35"/>
  <c r="D357" i="35"/>
  <c r="C357" i="35"/>
  <c r="B357" i="35"/>
  <c r="A357" i="35"/>
  <c r="Z356" i="35"/>
  <c r="W356" i="35"/>
  <c r="V356" i="35"/>
  <c r="U356" i="35"/>
  <c r="T356" i="35"/>
  <c r="Q356" i="35"/>
  <c r="O356" i="35"/>
  <c r="M356" i="35"/>
  <c r="L356" i="35"/>
  <c r="K356" i="35"/>
  <c r="J356" i="35"/>
  <c r="I356" i="35"/>
  <c r="F356" i="35"/>
  <c r="E356" i="35"/>
  <c r="D356" i="35"/>
  <c r="C356" i="35"/>
  <c r="B356" i="35"/>
  <c r="A356" i="35"/>
  <c r="Z355" i="35"/>
  <c r="W355" i="35"/>
  <c r="V355" i="35"/>
  <c r="U355" i="35"/>
  <c r="T355" i="35"/>
  <c r="Q355" i="35"/>
  <c r="O355" i="35"/>
  <c r="M355" i="35"/>
  <c r="L355" i="35"/>
  <c r="K355" i="35"/>
  <c r="J355" i="35"/>
  <c r="I355" i="35"/>
  <c r="G355" i="35"/>
  <c r="F355" i="35"/>
  <c r="E355" i="35"/>
  <c r="D355" i="35"/>
  <c r="C355" i="35"/>
  <c r="B355" i="35"/>
  <c r="A355" i="35"/>
  <c r="Z354" i="35"/>
  <c r="Y354" i="35"/>
  <c r="X354" i="35"/>
  <c r="W354" i="35"/>
  <c r="V354" i="35"/>
  <c r="U354" i="35"/>
  <c r="T354" i="35"/>
  <c r="S354" i="35"/>
  <c r="R354" i="35"/>
  <c r="Q354" i="35"/>
  <c r="P354" i="35"/>
  <c r="O354" i="35"/>
  <c r="N354" i="35"/>
  <c r="M354" i="35"/>
  <c r="L354" i="35"/>
  <c r="K354" i="35"/>
  <c r="J354" i="35"/>
  <c r="I354" i="35"/>
  <c r="H354" i="35"/>
  <c r="G354" i="35"/>
  <c r="F354" i="35"/>
  <c r="E354" i="35"/>
  <c r="D354" i="35"/>
  <c r="C354" i="35"/>
  <c r="B354" i="35"/>
  <c r="A354" i="35"/>
  <c r="Z353" i="35"/>
  <c r="Y353" i="35"/>
  <c r="X353" i="35"/>
  <c r="W353" i="35"/>
  <c r="V353" i="35"/>
  <c r="U353" i="35"/>
  <c r="T353" i="35"/>
  <c r="S353" i="35"/>
  <c r="R353" i="35"/>
  <c r="Q353" i="35"/>
  <c r="P353" i="35"/>
  <c r="O353" i="35"/>
  <c r="N353" i="35"/>
  <c r="M353" i="35"/>
  <c r="L353" i="35"/>
  <c r="K353" i="35"/>
  <c r="J353" i="35"/>
  <c r="I353" i="35"/>
  <c r="H353" i="35"/>
  <c r="G353" i="35"/>
  <c r="F353" i="35"/>
  <c r="E353" i="35"/>
  <c r="D353" i="35"/>
  <c r="C353" i="35"/>
  <c r="B353" i="35"/>
  <c r="A353" i="35"/>
  <c r="Z352" i="35"/>
  <c r="Y352" i="35"/>
  <c r="X352" i="35"/>
  <c r="W352" i="35"/>
  <c r="V352" i="35"/>
  <c r="U352" i="35"/>
  <c r="T352" i="35"/>
  <c r="S352" i="35"/>
  <c r="R352" i="35"/>
  <c r="Q352" i="35"/>
  <c r="P352" i="35"/>
  <c r="O352" i="35"/>
  <c r="N352" i="35"/>
  <c r="M352" i="35"/>
  <c r="L352" i="35"/>
  <c r="K352" i="35"/>
  <c r="J352" i="35"/>
  <c r="I352" i="35"/>
  <c r="H352" i="35"/>
  <c r="G352" i="35"/>
  <c r="F352" i="35"/>
  <c r="E352" i="35"/>
  <c r="D352" i="35"/>
  <c r="C352" i="35"/>
  <c r="B352" i="35"/>
  <c r="A352" i="35"/>
  <c r="W351" i="35"/>
  <c r="V351" i="35"/>
  <c r="U351" i="35"/>
  <c r="O351" i="35"/>
  <c r="M351" i="35"/>
  <c r="L351" i="35"/>
  <c r="K351" i="35"/>
  <c r="J351" i="35"/>
  <c r="I351" i="35"/>
  <c r="H351" i="35"/>
  <c r="G351" i="35"/>
  <c r="F351" i="35"/>
  <c r="E351" i="35"/>
  <c r="D351" i="35"/>
  <c r="C351" i="35"/>
  <c r="B351" i="35"/>
  <c r="A351" i="35"/>
  <c r="Z350" i="35"/>
  <c r="Y350" i="35"/>
  <c r="X350" i="35"/>
  <c r="W350" i="35"/>
  <c r="V350" i="35"/>
  <c r="U350" i="35"/>
  <c r="T350" i="35"/>
  <c r="S350" i="35"/>
  <c r="R350" i="35"/>
  <c r="Q350" i="35"/>
  <c r="P350" i="35"/>
  <c r="O350" i="35"/>
  <c r="N350" i="35"/>
  <c r="M350" i="35"/>
  <c r="L350" i="35"/>
  <c r="K350" i="35"/>
  <c r="J350" i="35"/>
  <c r="I350" i="35"/>
  <c r="H350" i="35"/>
  <c r="G350" i="35"/>
  <c r="F350" i="35"/>
  <c r="E350" i="35"/>
  <c r="D350" i="35"/>
  <c r="C350" i="35"/>
  <c r="B350" i="35"/>
  <c r="A350" i="35"/>
  <c r="Z349" i="35"/>
  <c r="W349" i="35"/>
  <c r="V349" i="35"/>
  <c r="U349" i="35"/>
  <c r="T349" i="35"/>
  <c r="Q349" i="35"/>
  <c r="O349" i="35"/>
  <c r="M349" i="35"/>
  <c r="L349" i="35"/>
  <c r="K349" i="35"/>
  <c r="J349" i="35"/>
  <c r="I349" i="35"/>
  <c r="F349" i="35"/>
  <c r="E349" i="35"/>
  <c r="D349" i="35"/>
  <c r="C349" i="35"/>
  <c r="B349" i="35"/>
  <c r="A349" i="35"/>
  <c r="Z348" i="35"/>
  <c r="W348" i="35"/>
  <c r="V348" i="35"/>
  <c r="U348" i="35"/>
  <c r="T348" i="35"/>
  <c r="Q348" i="35"/>
  <c r="O348" i="35"/>
  <c r="M348" i="35"/>
  <c r="L348" i="35"/>
  <c r="K348" i="35"/>
  <c r="J348" i="35"/>
  <c r="I348" i="35"/>
  <c r="G348" i="35"/>
  <c r="F348" i="35"/>
  <c r="E348" i="35"/>
  <c r="D348" i="35"/>
  <c r="C348" i="35"/>
  <c r="B348" i="35"/>
  <c r="A348" i="35"/>
  <c r="Z347" i="35"/>
  <c r="W347" i="35"/>
  <c r="V347" i="35"/>
  <c r="U347" i="35"/>
  <c r="T347" i="35"/>
  <c r="Q347" i="35"/>
  <c r="O347" i="35"/>
  <c r="M347" i="35"/>
  <c r="L347" i="35"/>
  <c r="K347" i="35"/>
  <c r="J347" i="35"/>
  <c r="I347" i="35"/>
  <c r="F347" i="35"/>
  <c r="E347" i="35"/>
  <c r="D347" i="35"/>
  <c r="C347" i="35"/>
  <c r="B347" i="35"/>
  <c r="A347" i="35"/>
  <c r="Z346" i="35"/>
  <c r="W346" i="35"/>
  <c r="V346" i="35"/>
  <c r="U346" i="35"/>
  <c r="T346" i="35"/>
  <c r="Q346" i="35"/>
  <c r="O346" i="35"/>
  <c r="M346" i="35"/>
  <c r="L346" i="35"/>
  <c r="K346" i="35"/>
  <c r="J346" i="35"/>
  <c r="I346" i="35"/>
  <c r="G346" i="35"/>
  <c r="F346" i="35"/>
  <c r="E346" i="35"/>
  <c r="D346" i="35"/>
  <c r="C346" i="35"/>
  <c r="B346" i="35"/>
  <c r="A346" i="35"/>
  <c r="Z345" i="35"/>
  <c r="W345" i="35"/>
  <c r="V345" i="35"/>
  <c r="U345" i="35"/>
  <c r="T345" i="35"/>
  <c r="Q345" i="35"/>
  <c r="O345" i="35"/>
  <c r="M345" i="35"/>
  <c r="L345" i="35"/>
  <c r="K345" i="35"/>
  <c r="J345" i="35"/>
  <c r="I345" i="35"/>
  <c r="F345" i="35"/>
  <c r="E345" i="35"/>
  <c r="D345" i="35"/>
  <c r="C345" i="35"/>
  <c r="B345" i="35"/>
  <c r="A345" i="35"/>
  <c r="Z344" i="35"/>
  <c r="W344" i="35"/>
  <c r="V344" i="35"/>
  <c r="U344" i="35"/>
  <c r="T344" i="35"/>
  <c r="Q344" i="35"/>
  <c r="O344" i="35"/>
  <c r="M344" i="35"/>
  <c r="L344" i="35"/>
  <c r="K344" i="35"/>
  <c r="J344" i="35"/>
  <c r="I344" i="35"/>
  <c r="G344" i="35"/>
  <c r="F344" i="35"/>
  <c r="E344" i="35"/>
  <c r="D344" i="35"/>
  <c r="C344" i="35"/>
  <c r="B344" i="35"/>
  <c r="A344" i="35"/>
  <c r="Z343" i="35"/>
  <c r="Y343" i="35"/>
  <c r="X343" i="35"/>
  <c r="W343" i="35"/>
  <c r="V343" i="35"/>
  <c r="U343" i="35"/>
  <c r="T343" i="35"/>
  <c r="S343" i="35"/>
  <c r="R343" i="35"/>
  <c r="Q343" i="35"/>
  <c r="P343" i="35"/>
  <c r="O343" i="35"/>
  <c r="N343" i="35"/>
  <c r="M343" i="35"/>
  <c r="L343" i="35"/>
  <c r="K343" i="35"/>
  <c r="J343" i="35"/>
  <c r="I343" i="35"/>
  <c r="H343" i="35"/>
  <c r="G343" i="35"/>
  <c r="F343" i="35"/>
  <c r="E343" i="35"/>
  <c r="D343" i="35"/>
  <c r="C343" i="35"/>
  <c r="B343" i="35"/>
  <c r="A343" i="35"/>
  <c r="Z342" i="35"/>
  <c r="Y342" i="35"/>
  <c r="X342" i="35"/>
  <c r="W342" i="35"/>
  <c r="V342" i="35"/>
  <c r="U342" i="35"/>
  <c r="T342" i="35"/>
  <c r="S342" i="35"/>
  <c r="R342" i="35"/>
  <c r="Q342" i="35"/>
  <c r="P342" i="35"/>
  <c r="O342" i="35"/>
  <c r="N342" i="35"/>
  <c r="M342" i="35"/>
  <c r="L342" i="35"/>
  <c r="K342" i="35"/>
  <c r="J342" i="35"/>
  <c r="I342" i="35"/>
  <c r="H342" i="35"/>
  <c r="G342" i="35"/>
  <c r="F342" i="35"/>
  <c r="E342" i="35"/>
  <c r="D342" i="35"/>
  <c r="C342" i="35"/>
  <c r="B342" i="35"/>
  <c r="A342" i="35"/>
  <c r="Z341" i="35"/>
  <c r="Y341" i="35"/>
  <c r="X341" i="35"/>
  <c r="W341" i="35"/>
  <c r="V341" i="35"/>
  <c r="U341" i="35"/>
  <c r="T341" i="35"/>
  <c r="S341" i="35"/>
  <c r="R341" i="35"/>
  <c r="Q341" i="35"/>
  <c r="P341" i="35"/>
  <c r="O341" i="35"/>
  <c r="N341" i="35"/>
  <c r="M341" i="35"/>
  <c r="L341" i="35"/>
  <c r="K341" i="35"/>
  <c r="J341" i="35"/>
  <c r="I341" i="35"/>
  <c r="H341" i="35"/>
  <c r="G341" i="35"/>
  <c r="F341" i="35"/>
  <c r="E341" i="35"/>
  <c r="D341" i="35"/>
  <c r="C341" i="35"/>
  <c r="B341" i="35"/>
  <c r="A341" i="35"/>
  <c r="Z340" i="35"/>
  <c r="Y340" i="35"/>
  <c r="X340" i="35"/>
  <c r="W340" i="35"/>
  <c r="V340" i="35"/>
  <c r="U340" i="35"/>
  <c r="T340" i="35"/>
  <c r="S340" i="35"/>
  <c r="R340" i="35"/>
  <c r="Q340" i="35"/>
  <c r="P340" i="35"/>
  <c r="O340" i="35"/>
  <c r="N340" i="35"/>
  <c r="M340" i="35"/>
  <c r="L340" i="35"/>
  <c r="K340" i="35"/>
  <c r="J340" i="35"/>
  <c r="I340" i="35"/>
  <c r="H340" i="35"/>
  <c r="G340" i="35"/>
  <c r="F340" i="35"/>
  <c r="E340" i="35"/>
  <c r="D340" i="35"/>
  <c r="C340" i="35"/>
  <c r="B340" i="35"/>
  <c r="A340" i="35"/>
  <c r="W339" i="35"/>
  <c r="V339" i="35"/>
  <c r="U339" i="35"/>
  <c r="O339" i="35"/>
  <c r="M339" i="35"/>
  <c r="L339" i="35"/>
  <c r="K339" i="35"/>
  <c r="J339" i="35"/>
  <c r="I339" i="35"/>
  <c r="H339" i="35"/>
  <c r="G339" i="35"/>
  <c r="F339" i="35"/>
  <c r="E339" i="35"/>
  <c r="D339" i="35"/>
  <c r="C339" i="35"/>
  <c r="B339" i="35"/>
  <c r="A339" i="35"/>
  <c r="Z338" i="35"/>
  <c r="Y338" i="35"/>
  <c r="X338" i="35"/>
  <c r="W338" i="35"/>
  <c r="V338" i="35"/>
  <c r="U338" i="35"/>
  <c r="T338" i="35"/>
  <c r="S338" i="35"/>
  <c r="R338" i="35"/>
  <c r="Q338" i="35"/>
  <c r="P338" i="35"/>
  <c r="O338" i="35"/>
  <c r="N338" i="35"/>
  <c r="M338" i="35"/>
  <c r="L338" i="35"/>
  <c r="K338" i="35"/>
  <c r="J338" i="35"/>
  <c r="I338" i="35"/>
  <c r="H338" i="35"/>
  <c r="G338" i="35"/>
  <c r="F338" i="35"/>
  <c r="E338" i="35"/>
  <c r="D338" i="35"/>
  <c r="C338" i="35"/>
  <c r="B338" i="35"/>
  <c r="A338" i="35"/>
  <c r="Z337" i="35"/>
  <c r="W337" i="35"/>
  <c r="V337" i="35"/>
  <c r="U337" i="35"/>
  <c r="T337" i="35"/>
  <c r="Q337" i="35"/>
  <c r="O337" i="35"/>
  <c r="M337" i="35"/>
  <c r="L337" i="35"/>
  <c r="K337" i="35"/>
  <c r="J337" i="35"/>
  <c r="I337" i="35"/>
  <c r="F337" i="35"/>
  <c r="E337" i="35"/>
  <c r="D337" i="35"/>
  <c r="C337" i="35"/>
  <c r="B337" i="35"/>
  <c r="A337" i="35"/>
  <c r="Z336" i="35"/>
  <c r="W336" i="35"/>
  <c r="V336" i="35"/>
  <c r="U336" i="35"/>
  <c r="T336" i="35"/>
  <c r="Q336" i="35"/>
  <c r="O336" i="35"/>
  <c r="M336" i="35"/>
  <c r="L336" i="35"/>
  <c r="K336" i="35"/>
  <c r="J336" i="35"/>
  <c r="I336" i="35"/>
  <c r="G336" i="35"/>
  <c r="F336" i="35"/>
  <c r="E336" i="35"/>
  <c r="D336" i="35"/>
  <c r="C336" i="35"/>
  <c r="B336" i="35"/>
  <c r="A336" i="35"/>
  <c r="Z335" i="35"/>
  <c r="W335" i="35"/>
  <c r="V335" i="35"/>
  <c r="U335" i="35"/>
  <c r="T335" i="35"/>
  <c r="Q335" i="35"/>
  <c r="O335" i="35"/>
  <c r="M335" i="35"/>
  <c r="L335" i="35"/>
  <c r="K335" i="35"/>
  <c r="J335" i="35"/>
  <c r="I335" i="35"/>
  <c r="F335" i="35"/>
  <c r="E335" i="35"/>
  <c r="D335" i="35"/>
  <c r="C335" i="35"/>
  <c r="B335" i="35"/>
  <c r="A335" i="35"/>
  <c r="Z334" i="35"/>
  <c r="W334" i="35"/>
  <c r="V334" i="35"/>
  <c r="U334" i="35"/>
  <c r="T334" i="35"/>
  <c r="Q334" i="35"/>
  <c r="O334" i="35"/>
  <c r="M334" i="35"/>
  <c r="L334" i="35"/>
  <c r="K334" i="35"/>
  <c r="J334" i="35"/>
  <c r="I334" i="35"/>
  <c r="G334" i="35"/>
  <c r="F334" i="35"/>
  <c r="E334" i="35"/>
  <c r="D334" i="35"/>
  <c r="C334" i="35"/>
  <c r="B334" i="35"/>
  <c r="A334" i="35"/>
  <c r="Z333" i="35"/>
  <c r="W333" i="35"/>
  <c r="V333" i="35"/>
  <c r="U333" i="35"/>
  <c r="T333" i="35"/>
  <c r="Q333" i="35"/>
  <c r="O333" i="35"/>
  <c r="M333" i="35"/>
  <c r="L333" i="35"/>
  <c r="K333" i="35"/>
  <c r="J333" i="35"/>
  <c r="I333" i="35"/>
  <c r="F333" i="35"/>
  <c r="E333" i="35"/>
  <c r="D333" i="35"/>
  <c r="C333" i="35"/>
  <c r="B333" i="35"/>
  <c r="A333" i="35"/>
  <c r="Z332" i="35"/>
  <c r="W332" i="35"/>
  <c r="V332" i="35"/>
  <c r="U332" i="35"/>
  <c r="T332" i="35"/>
  <c r="Q332" i="35"/>
  <c r="O332" i="35"/>
  <c r="M332" i="35"/>
  <c r="L332" i="35"/>
  <c r="K332" i="35"/>
  <c r="J332" i="35"/>
  <c r="I332" i="35"/>
  <c r="G332" i="35"/>
  <c r="F332" i="35"/>
  <c r="E332" i="35"/>
  <c r="D332" i="35"/>
  <c r="C332" i="35"/>
  <c r="B332" i="35"/>
  <c r="A332" i="35"/>
  <c r="Z331" i="35"/>
  <c r="Y331" i="35"/>
  <c r="X331" i="35"/>
  <c r="W331" i="35"/>
  <c r="V331" i="35"/>
  <c r="U331" i="35"/>
  <c r="T331" i="35"/>
  <c r="S331" i="35"/>
  <c r="R331" i="35"/>
  <c r="Q331" i="35"/>
  <c r="P331" i="35"/>
  <c r="O331" i="35"/>
  <c r="N331" i="35"/>
  <c r="M331" i="35"/>
  <c r="L331" i="35"/>
  <c r="K331" i="35"/>
  <c r="J331" i="35"/>
  <c r="I331" i="35"/>
  <c r="H331" i="35"/>
  <c r="G331" i="35"/>
  <c r="F331" i="35"/>
  <c r="E331" i="35"/>
  <c r="D331" i="35"/>
  <c r="C331" i="35"/>
  <c r="B331" i="35"/>
  <c r="A331" i="35"/>
  <c r="Z330" i="35"/>
  <c r="Y330" i="35"/>
  <c r="X330" i="35"/>
  <c r="W330" i="35"/>
  <c r="V330" i="35"/>
  <c r="U330" i="35"/>
  <c r="T330" i="35"/>
  <c r="S330" i="35"/>
  <c r="R330" i="35"/>
  <c r="Q330" i="35"/>
  <c r="P330" i="35"/>
  <c r="O330" i="35"/>
  <c r="N330" i="35"/>
  <c r="M330" i="35"/>
  <c r="L330" i="35"/>
  <c r="K330" i="35"/>
  <c r="J330" i="35"/>
  <c r="I330" i="35"/>
  <c r="H330" i="35"/>
  <c r="G330" i="35"/>
  <c r="F330" i="35"/>
  <c r="E330" i="35"/>
  <c r="D330" i="35"/>
  <c r="C330" i="35"/>
  <c r="B330" i="35"/>
  <c r="A330" i="35"/>
  <c r="Z329" i="35"/>
  <c r="Y329" i="35"/>
  <c r="X329" i="35"/>
  <c r="W329" i="35"/>
  <c r="V329" i="35"/>
  <c r="U329" i="35"/>
  <c r="T329" i="35"/>
  <c r="S329" i="35"/>
  <c r="R329" i="35"/>
  <c r="Q329" i="35"/>
  <c r="P329" i="35"/>
  <c r="O329" i="35"/>
  <c r="N329" i="35"/>
  <c r="M329" i="35"/>
  <c r="L329" i="35"/>
  <c r="K329" i="35"/>
  <c r="J329" i="35"/>
  <c r="I329" i="35"/>
  <c r="H329" i="35"/>
  <c r="G329" i="35"/>
  <c r="F329" i="35"/>
  <c r="E329" i="35"/>
  <c r="D329" i="35"/>
  <c r="C329" i="35"/>
  <c r="B329" i="35"/>
  <c r="A329" i="35"/>
  <c r="W328" i="35"/>
  <c r="V328" i="35"/>
  <c r="U328" i="35"/>
  <c r="O328" i="35"/>
  <c r="M328" i="35"/>
  <c r="L328" i="35"/>
  <c r="K328" i="35"/>
  <c r="J328" i="35"/>
  <c r="I328" i="35"/>
  <c r="H328" i="35"/>
  <c r="G328" i="35"/>
  <c r="F328" i="35"/>
  <c r="E328" i="35"/>
  <c r="D328" i="35"/>
  <c r="C328" i="35"/>
  <c r="B328" i="35"/>
  <c r="A328" i="35"/>
  <c r="Z327" i="35"/>
  <c r="Y327" i="35"/>
  <c r="X327" i="35"/>
  <c r="W327" i="35"/>
  <c r="V327" i="35"/>
  <c r="U327" i="35"/>
  <c r="T327" i="35"/>
  <c r="S327" i="35"/>
  <c r="R327" i="35"/>
  <c r="Q327" i="35"/>
  <c r="P327" i="35"/>
  <c r="O327" i="35"/>
  <c r="N327" i="35"/>
  <c r="M327" i="35"/>
  <c r="L327" i="35"/>
  <c r="K327" i="35"/>
  <c r="J327" i="35"/>
  <c r="I327" i="35"/>
  <c r="H327" i="35"/>
  <c r="G327" i="35"/>
  <c r="F327" i="35"/>
  <c r="E327" i="35"/>
  <c r="D327" i="35"/>
  <c r="C327" i="35"/>
  <c r="B327" i="35"/>
  <c r="A327" i="35"/>
  <c r="Z326" i="35"/>
  <c r="W326" i="35"/>
  <c r="V326" i="35"/>
  <c r="U326" i="35"/>
  <c r="T326" i="35"/>
  <c r="Q326" i="35"/>
  <c r="O326" i="35"/>
  <c r="M326" i="35"/>
  <c r="L326" i="35"/>
  <c r="K326" i="35"/>
  <c r="J326" i="35"/>
  <c r="I326" i="35"/>
  <c r="F326" i="35"/>
  <c r="E326" i="35"/>
  <c r="D326" i="35"/>
  <c r="C326" i="35"/>
  <c r="B326" i="35"/>
  <c r="A326" i="35"/>
  <c r="Z325" i="35"/>
  <c r="W325" i="35"/>
  <c r="V325" i="35"/>
  <c r="U325" i="35"/>
  <c r="T325" i="35"/>
  <c r="Q325" i="35"/>
  <c r="O325" i="35"/>
  <c r="M325" i="35"/>
  <c r="L325" i="35"/>
  <c r="K325" i="35"/>
  <c r="J325" i="35"/>
  <c r="I325" i="35"/>
  <c r="G325" i="35"/>
  <c r="F325" i="35"/>
  <c r="E325" i="35"/>
  <c r="D325" i="35"/>
  <c r="C325" i="35"/>
  <c r="B325" i="35"/>
  <c r="A325" i="35"/>
  <c r="Z324" i="35"/>
  <c r="W324" i="35"/>
  <c r="V324" i="35"/>
  <c r="U324" i="35"/>
  <c r="T324" i="35"/>
  <c r="Q324" i="35"/>
  <c r="O324" i="35"/>
  <c r="M324" i="35"/>
  <c r="L324" i="35"/>
  <c r="K324" i="35"/>
  <c r="J324" i="35"/>
  <c r="I324" i="35"/>
  <c r="F324" i="35"/>
  <c r="E324" i="35"/>
  <c r="D324" i="35"/>
  <c r="C324" i="35"/>
  <c r="B324" i="35"/>
  <c r="A324" i="35"/>
  <c r="Z323" i="35"/>
  <c r="W323" i="35"/>
  <c r="V323" i="35"/>
  <c r="U323" i="35"/>
  <c r="T323" i="35"/>
  <c r="Q323" i="35"/>
  <c r="O323" i="35"/>
  <c r="M323" i="35"/>
  <c r="L323" i="35"/>
  <c r="K323" i="35"/>
  <c r="J323" i="35"/>
  <c r="I323" i="35"/>
  <c r="G323" i="35"/>
  <c r="F323" i="35"/>
  <c r="E323" i="35"/>
  <c r="D323" i="35"/>
  <c r="C323" i="35"/>
  <c r="B323" i="35"/>
  <c r="A323" i="35"/>
  <c r="Z322" i="35"/>
  <c r="W322" i="35"/>
  <c r="V322" i="35"/>
  <c r="U322" i="35"/>
  <c r="T322" i="35"/>
  <c r="Q322" i="35"/>
  <c r="O322" i="35"/>
  <c r="M322" i="35"/>
  <c r="L322" i="35"/>
  <c r="K322" i="35"/>
  <c r="J322" i="35"/>
  <c r="I322" i="35"/>
  <c r="F322" i="35"/>
  <c r="E322" i="35"/>
  <c r="D322" i="35"/>
  <c r="C322" i="35"/>
  <c r="B322" i="35"/>
  <c r="A322" i="35"/>
  <c r="Z321" i="35"/>
  <c r="W321" i="35"/>
  <c r="V321" i="35"/>
  <c r="U321" i="35"/>
  <c r="T321" i="35"/>
  <c r="Q321" i="35"/>
  <c r="O321" i="35"/>
  <c r="M321" i="35"/>
  <c r="L321" i="35"/>
  <c r="K321" i="35"/>
  <c r="J321" i="35"/>
  <c r="I321" i="35"/>
  <c r="G321" i="35"/>
  <c r="F321" i="35"/>
  <c r="E321" i="35"/>
  <c r="D321" i="35"/>
  <c r="C321" i="35"/>
  <c r="B321" i="35"/>
  <c r="A321" i="35"/>
  <c r="Z320" i="35"/>
  <c r="Y320" i="35"/>
  <c r="X320" i="35"/>
  <c r="W320" i="35"/>
  <c r="V320" i="35"/>
  <c r="U320" i="35"/>
  <c r="T320" i="35"/>
  <c r="S320" i="35"/>
  <c r="R320" i="35"/>
  <c r="Q320" i="35"/>
  <c r="P320" i="35"/>
  <c r="O320" i="35"/>
  <c r="N320" i="35"/>
  <c r="M320" i="35"/>
  <c r="L320" i="35"/>
  <c r="K320" i="35"/>
  <c r="J320" i="35"/>
  <c r="I320" i="35"/>
  <c r="H320" i="35"/>
  <c r="G320" i="35"/>
  <c r="F320" i="35"/>
  <c r="E320" i="35"/>
  <c r="D320" i="35"/>
  <c r="C320" i="35"/>
  <c r="B320" i="35"/>
  <c r="A320" i="35"/>
  <c r="Z319" i="35"/>
  <c r="Y319" i="35"/>
  <c r="X319" i="35"/>
  <c r="W319" i="35"/>
  <c r="V319" i="35"/>
  <c r="U319" i="35"/>
  <c r="T319" i="35"/>
  <c r="S319" i="35"/>
  <c r="R319" i="35"/>
  <c r="Q319" i="35"/>
  <c r="P319" i="35"/>
  <c r="O319" i="35"/>
  <c r="N319" i="35"/>
  <c r="M319" i="35"/>
  <c r="L319" i="35"/>
  <c r="K319" i="35"/>
  <c r="J319" i="35"/>
  <c r="I319" i="35"/>
  <c r="H319" i="35"/>
  <c r="G319" i="35"/>
  <c r="F319" i="35"/>
  <c r="E319" i="35"/>
  <c r="D319" i="35"/>
  <c r="C319" i="35"/>
  <c r="B319" i="35"/>
  <c r="A319" i="35"/>
  <c r="Z318" i="35"/>
  <c r="Y318" i="35"/>
  <c r="X318" i="35"/>
  <c r="W318" i="35"/>
  <c r="V318" i="35"/>
  <c r="U318" i="35"/>
  <c r="T318" i="35"/>
  <c r="S318" i="35"/>
  <c r="R318" i="35"/>
  <c r="Q318" i="35"/>
  <c r="P318" i="35"/>
  <c r="O318" i="35"/>
  <c r="N318" i="35"/>
  <c r="M318" i="35"/>
  <c r="L318" i="35"/>
  <c r="K318" i="35"/>
  <c r="J318" i="35"/>
  <c r="I318" i="35"/>
  <c r="H318" i="35"/>
  <c r="G318" i="35"/>
  <c r="F318" i="35"/>
  <c r="E318" i="35"/>
  <c r="D318" i="35"/>
  <c r="C318" i="35"/>
  <c r="B318" i="35"/>
  <c r="A318" i="35"/>
  <c r="Z317" i="35"/>
  <c r="Y317" i="35"/>
  <c r="X317" i="35"/>
  <c r="W317" i="35"/>
  <c r="V317" i="35"/>
  <c r="U317" i="35"/>
  <c r="T317" i="35"/>
  <c r="S317" i="35"/>
  <c r="R317" i="35"/>
  <c r="Q317" i="35"/>
  <c r="P317" i="35"/>
  <c r="O317" i="35"/>
  <c r="N317" i="35"/>
  <c r="M317" i="35"/>
  <c r="L317" i="35"/>
  <c r="K317" i="35"/>
  <c r="J317" i="35"/>
  <c r="I317" i="35"/>
  <c r="H317" i="35"/>
  <c r="G317" i="35"/>
  <c r="F317" i="35"/>
  <c r="E317" i="35"/>
  <c r="D317" i="35"/>
  <c r="C317" i="35"/>
  <c r="B317" i="35"/>
  <c r="A317" i="35"/>
  <c r="W316" i="35"/>
  <c r="V316" i="35"/>
  <c r="U316" i="35"/>
  <c r="O316" i="35"/>
  <c r="M316" i="35"/>
  <c r="L316" i="35"/>
  <c r="K316" i="35"/>
  <c r="J316" i="35"/>
  <c r="I316" i="35"/>
  <c r="H316" i="35"/>
  <c r="G316" i="35"/>
  <c r="F316" i="35"/>
  <c r="E316" i="35"/>
  <c r="D316" i="35"/>
  <c r="C316" i="35"/>
  <c r="B316" i="35"/>
  <c r="A316" i="35"/>
  <c r="Z315" i="35"/>
  <c r="Y315" i="35"/>
  <c r="X315" i="35"/>
  <c r="W315" i="35"/>
  <c r="V315" i="35"/>
  <c r="U315" i="35"/>
  <c r="T315" i="35"/>
  <c r="S315" i="35"/>
  <c r="R315" i="35"/>
  <c r="Q315" i="35"/>
  <c r="P315" i="35"/>
  <c r="O315" i="35"/>
  <c r="N315" i="35"/>
  <c r="M315" i="35"/>
  <c r="L315" i="35"/>
  <c r="K315" i="35"/>
  <c r="J315" i="35"/>
  <c r="I315" i="35"/>
  <c r="H315" i="35"/>
  <c r="G315" i="35"/>
  <c r="F315" i="35"/>
  <c r="E315" i="35"/>
  <c r="D315" i="35"/>
  <c r="C315" i="35"/>
  <c r="B315" i="35"/>
  <c r="A315" i="35"/>
  <c r="Z314" i="35"/>
  <c r="W314" i="35"/>
  <c r="V314" i="35"/>
  <c r="U314" i="35"/>
  <c r="T314" i="35"/>
  <c r="Q314" i="35"/>
  <c r="O314" i="35"/>
  <c r="M314" i="35"/>
  <c r="L314" i="35"/>
  <c r="K314" i="35"/>
  <c r="J314" i="35"/>
  <c r="I314" i="35"/>
  <c r="F314" i="35"/>
  <c r="E314" i="35"/>
  <c r="D314" i="35"/>
  <c r="C314" i="35"/>
  <c r="B314" i="35"/>
  <c r="A314" i="35"/>
  <c r="Z313" i="35"/>
  <c r="W313" i="35"/>
  <c r="V313" i="35"/>
  <c r="U313" i="35"/>
  <c r="T313" i="35"/>
  <c r="Q313" i="35"/>
  <c r="O313" i="35"/>
  <c r="M313" i="35"/>
  <c r="L313" i="35"/>
  <c r="K313" i="35"/>
  <c r="J313" i="35"/>
  <c r="I313" i="35"/>
  <c r="G313" i="35"/>
  <c r="F313" i="35"/>
  <c r="E313" i="35"/>
  <c r="D313" i="35"/>
  <c r="C313" i="35"/>
  <c r="B313" i="35"/>
  <c r="A313" i="35"/>
  <c r="Z312" i="35"/>
  <c r="W312" i="35"/>
  <c r="V312" i="35"/>
  <c r="U312" i="35"/>
  <c r="T312" i="35"/>
  <c r="Q312" i="35"/>
  <c r="O312" i="35"/>
  <c r="M312" i="35"/>
  <c r="L312" i="35"/>
  <c r="K312" i="35"/>
  <c r="J312" i="35"/>
  <c r="I312" i="35"/>
  <c r="F312" i="35"/>
  <c r="E312" i="35"/>
  <c r="D312" i="35"/>
  <c r="C312" i="35"/>
  <c r="B312" i="35"/>
  <c r="A312" i="35"/>
  <c r="Z311" i="35"/>
  <c r="W311" i="35"/>
  <c r="V311" i="35"/>
  <c r="U311" i="35"/>
  <c r="T311" i="35"/>
  <c r="Q311" i="35"/>
  <c r="O311" i="35"/>
  <c r="M311" i="35"/>
  <c r="L311" i="35"/>
  <c r="K311" i="35"/>
  <c r="J311" i="35"/>
  <c r="I311" i="35"/>
  <c r="G311" i="35"/>
  <c r="F311" i="35"/>
  <c r="E311" i="35"/>
  <c r="D311" i="35"/>
  <c r="C311" i="35"/>
  <c r="B311" i="35"/>
  <c r="A311" i="35"/>
  <c r="Z310" i="35"/>
  <c r="W310" i="35"/>
  <c r="V310" i="35"/>
  <c r="U310" i="35"/>
  <c r="T310" i="35"/>
  <c r="Q310" i="35"/>
  <c r="O310" i="35"/>
  <c r="M310" i="35"/>
  <c r="L310" i="35"/>
  <c r="K310" i="35"/>
  <c r="J310" i="35"/>
  <c r="I310" i="35"/>
  <c r="F310" i="35"/>
  <c r="E310" i="35"/>
  <c r="D310" i="35"/>
  <c r="C310" i="35"/>
  <c r="B310" i="35"/>
  <c r="A310" i="35"/>
  <c r="Z309" i="35"/>
  <c r="W309" i="35"/>
  <c r="V309" i="35"/>
  <c r="U309" i="35"/>
  <c r="T309" i="35"/>
  <c r="Q309" i="35"/>
  <c r="O309" i="35"/>
  <c r="M309" i="35"/>
  <c r="L309" i="35"/>
  <c r="K309" i="35"/>
  <c r="J309" i="35"/>
  <c r="I309" i="35"/>
  <c r="G309" i="35"/>
  <c r="F309" i="35"/>
  <c r="E309" i="35"/>
  <c r="D309" i="35"/>
  <c r="C309" i="35"/>
  <c r="B309" i="35"/>
  <c r="A309" i="35"/>
  <c r="Z308" i="35"/>
  <c r="Y308" i="35"/>
  <c r="X308" i="35"/>
  <c r="W308" i="35"/>
  <c r="V308" i="35"/>
  <c r="U308" i="35"/>
  <c r="T308" i="35"/>
  <c r="S308" i="35"/>
  <c r="R308" i="35"/>
  <c r="Q308" i="35"/>
  <c r="P308" i="35"/>
  <c r="O308" i="35"/>
  <c r="N308" i="35"/>
  <c r="M308" i="35"/>
  <c r="L308" i="35"/>
  <c r="K308" i="35"/>
  <c r="J308" i="35"/>
  <c r="I308" i="35"/>
  <c r="H308" i="35"/>
  <c r="G308" i="35"/>
  <c r="F308" i="35"/>
  <c r="E308" i="35"/>
  <c r="D308" i="35"/>
  <c r="C308" i="35"/>
  <c r="B308" i="35"/>
  <c r="A308" i="35"/>
  <c r="Z307" i="35"/>
  <c r="Y307" i="35"/>
  <c r="X307" i="35"/>
  <c r="W307" i="35"/>
  <c r="V307" i="35"/>
  <c r="U307" i="35"/>
  <c r="T307" i="35"/>
  <c r="S307" i="35"/>
  <c r="R307" i="35"/>
  <c r="Q307" i="35"/>
  <c r="P307" i="35"/>
  <c r="O307" i="35"/>
  <c r="N307" i="35"/>
  <c r="M307" i="35"/>
  <c r="L307" i="35"/>
  <c r="K307" i="35"/>
  <c r="J307" i="35"/>
  <c r="I307" i="35"/>
  <c r="H307" i="35"/>
  <c r="G307" i="35"/>
  <c r="F307" i="35"/>
  <c r="E307" i="35"/>
  <c r="D307" i="35"/>
  <c r="C307" i="35"/>
  <c r="B307" i="35"/>
  <c r="A307" i="35"/>
  <c r="Z306" i="35"/>
  <c r="Y306" i="35"/>
  <c r="X306" i="35"/>
  <c r="W306" i="35"/>
  <c r="V306" i="35"/>
  <c r="U306" i="35"/>
  <c r="T306" i="35"/>
  <c r="S306" i="35"/>
  <c r="R306" i="35"/>
  <c r="Q306" i="35"/>
  <c r="P306" i="35"/>
  <c r="O306" i="35"/>
  <c r="N306" i="35"/>
  <c r="M306" i="35"/>
  <c r="L306" i="35"/>
  <c r="K306" i="35"/>
  <c r="J306" i="35"/>
  <c r="I306" i="35"/>
  <c r="H306" i="35"/>
  <c r="G306" i="35"/>
  <c r="F306" i="35"/>
  <c r="E306" i="35"/>
  <c r="D306" i="35"/>
  <c r="C306" i="35"/>
  <c r="B306" i="35"/>
  <c r="A306" i="35"/>
  <c r="W305" i="35"/>
  <c r="V305" i="35"/>
  <c r="U305" i="35"/>
  <c r="O305" i="35"/>
  <c r="M305" i="35"/>
  <c r="L305" i="35"/>
  <c r="K305" i="35"/>
  <c r="J305" i="35"/>
  <c r="I305" i="35"/>
  <c r="H305" i="35"/>
  <c r="G305" i="35"/>
  <c r="F305" i="35"/>
  <c r="E305" i="35"/>
  <c r="D305" i="35"/>
  <c r="C305" i="35"/>
  <c r="B305" i="35"/>
  <c r="A305" i="35"/>
  <c r="Z304" i="35"/>
  <c r="Y304" i="35"/>
  <c r="X304" i="35"/>
  <c r="W304" i="35"/>
  <c r="V304" i="35"/>
  <c r="U304" i="35"/>
  <c r="T304" i="35"/>
  <c r="S304" i="35"/>
  <c r="R304" i="35"/>
  <c r="Q304" i="35"/>
  <c r="P304" i="35"/>
  <c r="O304" i="35"/>
  <c r="N304" i="35"/>
  <c r="M304" i="35"/>
  <c r="L304" i="35"/>
  <c r="K304" i="35"/>
  <c r="J304" i="35"/>
  <c r="I304" i="35"/>
  <c r="H304" i="35"/>
  <c r="G304" i="35"/>
  <c r="F304" i="35"/>
  <c r="E304" i="35"/>
  <c r="D304" i="35"/>
  <c r="C304" i="35"/>
  <c r="B304" i="35"/>
  <c r="A304" i="35"/>
  <c r="Z303" i="35"/>
  <c r="W303" i="35"/>
  <c r="V303" i="35"/>
  <c r="U303" i="35"/>
  <c r="T303" i="35"/>
  <c r="Q303" i="35"/>
  <c r="O303" i="35"/>
  <c r="M303" i="35"/>
  <c r="L303" i="35"/>
  <c r="K303" i="35"/>
  <c r="J303" i="35"/>
  <c r="I303" i="35"/>
  <c r="F303" i="35"/>
  <c r="E303" i="35"/>
  <c r="D303" i="35"/>
  <c r="C303" i="35"/>
  <c r="B303" i="35"/>
  <c r="A303" i="35"/>
  <c r="Z302" i="35"/>
  <c r="W302" i="35"/>
  <c r="V302" i="35"/>
  <c r="U302" i="35"/>
  <c r="T302" i="35"/>
  <c r="Q302" i="35"/>
  <c r="O302" i="35"/>
  <c r="M302" i="35"/>
  <c r="L302" i="35"/>
  <c r="K302" i="35"/>
  <c r="J302" i="35"/>
  <c r="I302" i="35"/>
  <c r="G302" i="35"/>
  <c r="F302" i="35"/>
  <c r="E302" i="35"/>
  <c r="D302" i="35"/>
  <c r="C302" i="35"/>
  <c r="B302" i="35"/>
  <c r="A302" i="35"/>
  <c r="Z301" i="35"/>
  <c r="W301" i="35"/>
  <c r="V301" i="35"/>
  <c r="U301" i="35"/>
  <c r="T301" i="35"/>
  <c r="Q301" i="35"/>
  <c r="O301" i="35"/>
  <c r="M301" i="35"/>
  <c r="L301" i="35"/>
  <c r="K301" i="35"/>
  <c r="J301" i="35"/>
  <c r="I301" i="35"/>
  <c r="F301" i="35"/>
  <c r="E301" i="35"/>
  <c r="D301" i="35"/>
  <c r="C301" i="35"/>
  <c r="B301" i="35"/>
  <c r="A301" i="35"/>
  <c r="Z300" i="35"/>
  <c r="W300" i="35"/>
  <c r="V300" i="35"/>
  <c r="U300" i="35"/>
  <c r="T300" i="35"/>
  <c r="Q300" i="35"/>
  <c r="O300" i="35"/>
  <c r="M300" i="35"/>
  <c r="L300" i="35"/>
  <c r="K300" i="35"/>
  <c r="J300" i="35"/>
  <c r="I300" i="35"/>
  <c r="G300" i="35"/>
  <c r="F300" i="35"/>
  <c r="E300" i="35"/>
  <c r="D300" i="35"/>
  <c r="C300" i="35"/>
  <c r="B300" i="35"/>
  <c r="A300" i="35"/>
  <c r="Z299" i="35"/>
  <c r="W299" i="35"/>
  <c r="V299" i="35"/>
  <c r="U299" i="35"/>
  <c r="T299" i="35"/>
  <c r="Q299" i="35"/>
  <c r="O299" i="35"/>
  <c r="M299" i="35"/>
  <c r="L299" i="35"/>
  <c r="K299" i="35"/>
  <c r="J299" i="35"/>
  <c r="I299" i="35"/>
  <c r="F299" i="35"/>
  <c r="E299" i="35"/>
  <c r="D299" i="35"/>
  <c r="C299" i="35"/>
  <c r="B299" i="35"/>
  <c r="A299" i="35"/>
  <c r="Z298" i="35"/>
  <c r="W298" i="35"/>
  <c r="V298" i="35"/>
  <c r="U298" i="35"/>
  <c r="T298" i="35"/>
  <c r="Q298" i="35"/>
  <c r="O298" i="35"/>
  <c r="M298" i="35"/>
  <c r="L298" i="35"/>
  <c r="K298" i="35"/>
  <c r="J298" i="35"/>
  <c r="I298" i="35"/>
  <c r="G298" i="35"/>
  <c r="F298" i="35"/>
  <c r="E298" i="35"/>
  <c r="D298" i="35"/>
  <c r="C298" i="35"/>
  <c r="B298" i="35"/>
  <c r="A298" i="35"/>
  <c r="Z297" i="35"/>
  <c r="Y297" i="35"/>
  <c r="X297" i="35"/>
  <c r="W297" i="35"/>
  <c r="V297" i="35"/>
  <c r="U297" i="35"/>
  <c r="T297" i="35"/>
  <c r="S297" i="35"/>
  <c r="R297" i="35"/>
  <c r="Q297" i="35"/>
  <c r="P297" i="35"/>
  <c r="O297" i="35"/>
  <c r="N297" i="35"/>
  <c r="M297" i="35"/>
  <c r="L297" i="35"/>
  <c r="K297" i="35"/>
  <c r="J297" i="35"/>
  <c r="I297" i="35"/>
  <c r="H297" i="35"/>
  <c r="G297" i="35"/>
  <c r="F297" i="35"/>
  <c r="E297" i="35"/>
  <c r="D297" i="35"/>
  <c r="C297" i="35"/>
  <c r="B297" i="35"/>
  <c r="A297" i="35"/>
  <c r="Z296" i="35"/>
  <c r="Y296" i="35"/>
  <c r="X296" i="35"/>
  <c r="W296" i="35"/>
  <c r="V296" i="35"/>
  <c r="U296" i="35"/>
  <c r="T296" i="35"/>
  <c r="S296" i="35"/>
  <c r="R296" i="35"/>
  <c r="Q296" i="35"/>
  <c r="P296" i="35"/>
  <c r="O296" i="35"/>
  <c r="N296" i="35"/>
  <c r="M296" i="35"/>
  <c r="L296" i="35"/>
  <c r="K296" i="35"/>
  <c r="J296" i="35"/>
  <c r="I296" i="35"/>
  <c r="H296" i="35"/>
  <c r="G296" i="35"/>
  <c r="F296" i="35"/>
  <c r="E296" i="35"/>
  <c r="D296" i="35"/>
  <c r="C296" i="35"/>
  <c r="B296" i="35"/>
  <c r="A296" i="35"/>
  <c r="Z295" i="35"/>
  <c r="Y295" i="35"/>
  <c r="X295" i="35"/>
  <c r="W295" i="35"/>
  <c r="V295" i="35"/>
  <c r="U295" i="35"/>
  <c r="T295" i="35"/>
  <c r="S295" i="35"/>
  <c r="R295" i="35"/>
  <c r="Q295" i="35"/>
  <c r="P295" i="35"/>
  <c r="O295" i="35"/>
  <c r="N295" i="35"/>
  <c r="M295" i="35"/>
  <c r="L295" i="35"/>
  <c r="K295" i="35"/>
  <c r="J295" i="35"/>
  <c r="I295" i="35"/>
  <c r="H295" i="35"/>
  <c r="G295" i="35"/>
  <c r="F295" i="35"/>
  <c r="E295" i="35"/>
  <c r="D295" i="35"/>
  <c r="C295" i="35"/>
  <c r="B295" i="35"/>
  <c r="A295" i="35"/>
  <c r="W294" i="35"/>
  <c r="V294" i="35"/>
  <c r="U294" i="35"/>
  <c r="O294" i="35"/>
  <c r="M294" i="35"/>
  <c r="L294" i="35"/>
  <c r="K294" i="35"/>
  <c r="J294" i="35"/>
  <c r="I294" i="35"/>
  <c r="H294" i="35"/>
  <c r="G294" i="35"/>
  <c r="F294" i="35"/>
  <c r="E294" i="35"/>
  <c r="D294" i="35"/>
  <c r="C294" i="35"/>
  <c r="B294" i="35"/>
  <c r="A294" i="35"/>
  <c r="Z293" i="35"/>
  <c r="Y293" i="35"/>
  <c r="X293" i="35"/>
  <c r="W293" i="35"/>
  <c r="V293" i="35"/>
  <c r="U293" i="35"/>
  <c r="T293" i="35"/>
  <c r="S293" i="35"/>
  <c r="R293" i="35"/>
  <c r="Q293" i="35"/>
  <c r="P293" i="35"/>
  <c r="O293" i="35"/>
  <c r="N293" i="35"/>
  <c r="M293" i="35"/>
  <c r="L293" i="35"/>
  <c r="K293" i="35"/>
  <c r="J293" i="35"/>
  <c r="I293" i="35"/>
  <c r="H293" i="35"/>
  <c r="G293" i="35"/>
  <c r="F293" i="35"/>
  <c r="E293" i="35"/>
  <c r="D293" i="35"/>
  <c r="C293" i="35"/>
  <c r="B293" i="35"/>
  <c r="A293" i="35"/>
  <c r="Z292" i="35"/>
  <c r="W292" i="35"/>
  <c r="V292" i="35"/>
  <c r="U292" i="35"/>
  <c r="T292" i="35"/>
  <c r="Q292" i="35"/>
  <c r="O292" i="35"/>
  <c r="M292" i="35"/>
  <c r="L292" i="35"/>
  <c r="K292" i="35"/>
  <c r="J292" i="35"/>
  <c r="I292" i="35"/>
  <c r="F292" i="35"/>
  <c r="E292" i="35"/>
  <c r="D292" i="35"/>
  <c r="C292" i="35"/>
  <c r="B292" i="35"/>
  <c r="A292" i="35"/>
  <c r="Z291" i="35"/>
  <c r="W291" i="35"/>
  <c r="V291" i="35"/>
  <c r="U291" i="35"/>
  <c r="T291" i="35"/>
  <c r="Q291" i="35"/>
  <c r="O291" i="35"/>
  <c r="M291" i="35"/>
  <c r="L291" i="35"/>
  <c r="K291" i="35"/>
  <c r="J291" i="35"/>
  <c r="I291" i="35"/>
  <c r="G291" i="35"/>
  <c r="F291" i="35"/>
  <c r="E291" i="35"/>
  <c r="D291" i="35"/>
  <c r="C291" i="35"/>
  <c r="B291" i="35"/>
  <c r="A291" i="35"/>
  <c r="Z290" i="35"/>
  <c r="W290" i="35"/>
  <c r="V290" i="35"/>
  <c r="U290" i="35"/>
  <c r="T290" i="35"/>
  <c r="Q290" i="35"/>
  <c r="O290" i="35"/>
  <c r="M290" i="35"/>
  <c r="L290" i="35"/>
  <c r="K290" i="35"/>
  <c r="J290" i="35"/>
  <c r="I290" i="35"/>
  <c r="F290" i="35"/>
  <c r="E290" i="35"/>
  <c r="D290" i="35"/>
  <c r="C290" i="35"/>
  <c r="B290" i="35"/>
  <c r="A290" i="35"/>
  <c r="Z289" i="35"/>
  <c r="W289" i="35"/>
  <c r="V289" i="35"/>
  <c r="U289" i="35"/>
  <c r="T289" i="35"/>
  <c r="Q289" i="35"/>
  <c r="O289" i="35"/>
  <c r="M289" i="35"/>
  <c r="L289" i="35"/>
  <c r="K289" i="35"/>
  <c r="J289" i="35"/>
  <c r="I289" i="35"/>
  <c r="G289" i="35"/>
  <c r="F289" i="35"/>
  <c r="E289" i="35"/>
  <c r="D289" i="35"/>
  <c r="C289" i="35"/>
  <c r="A289" i="35"/>
  <c r="Z288" i="35"/>
  <c r="W288" i="35"/>
  <c r="V288" i="35"/>
  <c r="U288" i="35"/>
  <c r="T288" i="35"/>
  <c r="Q288" i="35"/>
  <c r="O288" i="35"/>
  <c r="M288" i="35"/>
  <c r="L288" i="35"/>
  <c r="K288" i="35"/>
  <c r="J288" i="35"/>
  <c r="I288" i="35"/>
  <c r="F288" i="35"/>
  <c r="E288" i="35"/>
  <c r="D288" i="35"/>
  <c r="C288" i="35"/>
  <c r="B288" i="35"/>
  <c r="A288" i="35"/>
  <c r="Z287" i="35"/>
  <c r="W287" i="35"/>
  <c r="V287" i="35"/>
  <c r="U287" i="35"/>
  <c r="T287" i="35"/>
  <c r="Q287" i="35"/>
  <c r="O287" i="35"/>
  <c r="M287" i="35"/>
  <c r="L287" i="35"/>
  <c r="K287" i="35"/>
  <c r="J287" i="35"/>
  <c r="I287" i="35"/>
  <c r="G287" i="35"/>
  <c r="F287" i="35"/>
  <c r="E287" i="35"/>
  <c r="D287" i="35"/>
  <c r="C287" i="35"/>
  <c r="B287" i="35"/>
  <c r="A287" i="35"/>
  <c r="Z286" i="35"/>
  <c r="Y286" i="35"/>
  <c r="X286" i="35"/>
  <c r="W286" i="35"/>
  <c r="V286" i="35"/>
  <c r="U286" i="35"/>
  <c r="T286" i="35"/>
  <c r="S286" i="35"/>
  <c r="R286" i="35"/>
  <c r="Q286" i="35"/>
  <c r="P286" i="35"/>
  <c r="O286" i="35"/>
  <c r="N286" i="35"/>
  <c r="M286" i="35"/>
  <c r="L286" i="35"/>
  <c r="K286" i="35"/>
  <c r="J286" i="35"/>
  <c r="I286" i="35"/>
  <c r="H286" i="35"/>
  <c r="G286" i="35"/>
  <c r="F286" i="35"/>
  <c r="E286" i="35"/>
  <c r="D286" i="35"/>
  <c r="C286" i="35"/>
  <c r="B286" i="35"/>
  <c r="A286" i="35"/>
  <c r="Z285" i="35"/>
  <c r="Y285" i="35"/>
  <c r="X285" i="35"/>
  <c r="W285" i="35"/>
  <c r="V285" i="35"/>
  <c r="U285" i="35"/>
  <c r="T285" i="35"/>
  <c r="S285" i="35"/>
  <c r="R285" i="35"/>
  <c r="Q285" i="35"/>
  <c r="P285" i="35"/>
  <c r="O285" i="35"/>
  <c r="N285" i="35"/>
  <c r="M285" i="35"/>
  <c r="L285" i="35"/>
  <c r="K285" i="35"/>
  <c r="J285" i="35"/>
  <c r="I285" i="35"/>
  <c r="H285" i="35"/>
  <c r="G285" i="35"/>
  <c r="F285" i="35"/>
  <c r="E285" i="35"/>
  <c r="D285" i="35"/>
  <c r="C285" i="35"/>
  <c r="B285" i="35"/>
  <c r="A285" i="35"/>
  <c r="Z284" i="35"/>
  <c r="Y284" i="35"/>
  <c r="X284" i="35"/>
  <c r="W284" i="35"/>
  <c r="V284" i="35"/>
  <c r="U284" i="35"/>
  <c r="T284" i="35"/>
  <c r="S284" i="35"/>
  <c r="R284" i="35"/>
  <c r="Q284" i="35"/>
  <c r="P284" i="35"/>
  <c r="O284" i="35"/>
  <c r="N284" i="35"/>
  <c r="M284" i="35"/>
  <c r="L284" i="35"/>
  <c r="K284" i="35"/>
  <c r="J284" i="35"/>
  <c r="I284" i="35"/>
  <c r="H284" i="35"/>
  <c r="G284" i="35"/>
  <c r="F284" i="35"/>
  <c r="E284" i="35"/>
  <c r="D284" i="35"/>
  <c r="C284" i="35"/>
  <c r="B284" i="35"/>
  <c r="A284" i="35"/>
  <c r="W283" i="35"/>
  <c r="V283" i="35"/>
  <c r="U283" i="35"/>
  <c r="O283" i="35"/>
  <c r="M283" i="35"/>
  <c r="L283" i="35"/>
  <c r="K283" i="35"/>
  <c r="J283" i="35"/>
  <c r="I283" i="35"/>
  <c r="H283" i="35"/>
  <c r="G283" i="35"/>
  <c r="F283" i="35"/>
  <c r="E283" i="35"/>
  <c r="D283" i="35"/>
  <c r="C283" i="35"/>
  <c r="B283" i="35"/>
  <c r="A283" i="35"/>
  <c r="Z282" i="35"/>
  <c r="Y282" i="35"/>
  <c r="X282" i="35"/>
  <c r="W282" i="35"/>
  <c r="V282" i="35"/>
  <c r="U282" i="35"/>
  <c r="T282" i="35"/>
  <c r="S282" i="35"/>
  <c r="R282" i="35"/>
  <c r="Q282" i="35"/>
  <c r="P282" i="35"/>
  <c r="O282" i="35"/>
  <c r="N282" i="35"/>
  <c r="M282" i="35"/>
  <c r="L282" i="35"/>
  <c r="K282" i="35"/>
  <c r="J282" i="35"/>
  <c r="I282" i="35"/>
  <c r="H282" i="35"/>
  <c r="G282" i="35"/>
  <c r="F282" i="35"/>
  <c r="E282" i="35"/>
  <c r="D282" i="35"/>
  <c r="C282" i="35"/>
  <c r="B282" i="35"/>
  <c r="A282" i="35"/>
  <c r="Z281" i="35"/>
  <c r="W281" i="35"/>
  <c r="V281" i="35"/>
  <c r="U281" i="35"/>
  <c r="T281" i="35"/>
  <c r="Q281" i="35"/>
  <c r="O281" i="35"/>
  <c r="M281" i="35"/>
  <c r="L281" i="35"/>
  <c r="K281" i="35"/>
  <c r="J281" i="35"/>
  <c r="I281" i="35"/>
  <c r="F281" i="35"/>
  <c r="E281" i="35"/>
  <c r="D281" i="35"/>
  <c r="C281" i="35"/>
  <c r="B281" i="35"/>
  <c r="A281" i="35"/>
  <c r="Z280" i="35"/>
  <c r="W280" i="35"/>
  <c r="V280" i="35"/>
  <c r="U280" i="35"/>
  <c r="T280" i="35"/>
  <c r="Q280" i="35"/>
  <c r="O280" i="35"/>
  <c r="M280" i="35"/>
  <c r="L280" i="35"/>
  <c r="K280" i="35"/>
  <c r="J280" i="35"/>
  <c r="I280" i="35"/>
  <c r="G280" i="35"/>
  <c r="F280" i="35"/>
  <c r="E280" i="35"/>
  <c r="D280" i="35"/>
  <c r="C280" i="35"/>
  <c r="B280" i="35"/>
  <c r="A280" i="35"/>
  <c r="Z279" i="35"/>
  <c r="W279" i="35"/>
  <c r="V279" i="35"/>
  <c r="U279" i="35"/>
  <c r="T279" i="35"/>
  <c r="Q279" i="35"/>
  <c r="O279" i="35"/>
  <c r="M279" i="35"/>
  <c r="K279" i="35"/>
  <c r="J279" i="35"/>
  <c r="I279" i="35"/>
  <c r="F279" i="35"/>
  <c r="E279" i="35"/>
  <c r="D279" i="35"/>
  <c r="C279" i="35"/>
  <c r="B279" i="35"/>
  <c r="A279" i="35"/>
  <c r="Z278" i="35"/>
  <c r="W278" i="35"/>
  <c r="V278" i="35"/>
  <c r="U278" i="35"/>
  <c r="T278" i="35"/>
  <c r="Q278" i="35"/>
  <c r="O278" i="35"/>
  <c r="M278" i="35"/>
  <c r="K278" i="35"/>
  <c r="J278" i="35"/>
  <c r="I278" i="35"/>
  <c r="G278" i="35"/>
  <c r="F278" i="35"/>
  <c r="E278" i="35"/>
  <c r="D278" i="35"/>
  <c r="C278" i="35"/>
  <c r="B278" i="35"/>
  <c r="A278" i="35"/>
  <c r="Z277" i="35"/>
  <c r="W277" i="35"/>
  <c r="V277" i="35"/>
  <c r="U277" i="35"/>
  <c r="T277" i="35"/>
  <c r="Q277" i="35"/>
  <c r="O277" i="35"/>
  <c r="M277" i="35"/>
  <c r="K277" i="35"/>
  <c r="J277" i="35"/>
  <c r="I277" i="35"/>
  <c r="F277" i="35"/>
  <c r="E277" i="35"/>
  <c r="D277" i="35"/>
  <c r="C277" i="35"/>
  <c r="B277" i="35"/>
  <c r="A277" i="35"/>
  <c r="Z276" i="35"/>
  <c r="W276" i="35"/>
  <c r="V276" i="35"/>
  <c r="U276" i="35"/>
  <c r="T276" i="35"/>
  <c r="Q276" i="35"/>
  <c r="O276" i="35"/>
  <c r="M276" i="35"/>
  <c r="K276" i="35"/>
  <c r="J276" i="35"/>
  <c r="I276" i="35"/>
  <c r="G276" i="35"/>
  <c r="F276" i="35"/>
  <c r="E276" i="35"/>
  <c r="D276" i="35"/>
  <c r="C276" i="35"/>
  <c r="B276" i="35"/>
  <c r="A276" i="35"/>
  <c r="Z275" i="35"/>
  <c r="Y275" i="35"/>
  <c r="X275" i="35"/>
  <c r="W275" i="35"/>
  <c r="V275" i="35"/>
  <c r="U275" i="35"/>
  <c r="T275" i="35"/>
  <c r="S275" i="35"/>
  <c r="R275" i="35"/>
  <c r="Q275" i="35"/>
  <c r="P275" i="35"/>
  <c r="O275" i="35"/>
  <c r="N275" i="35"/>
  <c r="M275" i="35"/>
  <c r="L275" i="35"/>
  <c r="K275" i="35"/>
  <c r="J275" i="35"/>
  <c r="I275" i="35"/>
  <c r="H275" i="35"/>
  <c r="G275" i="35"/>
  <c r="F275" i="35"/>
  <c r="E275" i="35"/>
  <c r="D275" i="35"/>
  <c r="C275" i="35"/>
  <c r="B275" i="35"/>
  <c r="A275" i="35"/>
  <c r="Z274" i="35"/>
  <c r="Y274" i="35"/>
  <c r="X274" i="35"/>
  <c r="W274" i="35"/>
  <c r="V274" i="35"/>
  <c r="U274" i="35"/>
  <c r="T274" i="35"/>
  <c r="S274" i="35"/>
  <c r="R274" i="35"/>
  <c r="Q274" i="35"/>
  <c r="P274" i="35"/>
  <c r="O274" i="35"/>
  <c r="N274" i="35"/>
  <c r="M274" i="35"/>
  <c r="L274" i="35"/>
  <c r="K274" i="35"/>
  <c r="J274" i="35"/>
  <c r="I274" i="35"/>
  <c r="H274" i="35"/>
  <c r="G274" i="35"/>
  <c r="F274" i="35"/>
  <c r="E274" i="35"/>
  <c r="D274" i="35"/>
  <c r="C274" i="35"/>
  <c r="B274" i="35"/>
  <c r="A274" i="35"/>
  <c r="Z273" i="35"/>
  <c r="Y273" i="35"/>
  <c r="X273" i="35"/>
  <c r="W273" i="35"/>
  <c r="V273" i="35"/>
  <c r="U273" i="35"/>
  <c r="T273" i="35"/>
  <c r="S273" i="35"/>
  <c r="R273" i="35"/>
  <c r="Q273" i="35"/>
  <c r="P273" i="35"/>
  <c r="O273" i="35"/>
  <c r="N273" i="35"/>
  <c r="M273" i="35"/>
  <c r="L273" i="35"/>
  <c r="K273" i="35"/>
  <c r="J273" i="35"/>
  <c r="I273" i="35"/>
  <c r="H273" i="35"/>
  <c r="G273" i="35"/>
  <c r="F273" i="35"/>
  <c r="E273" i="35"/>
  <c r="D273" i="35"/>
  <c r="C273" i="35"/>
  <c r="B273" i="35"/>
  <c r="A273" i="35"/>
  <c r="W272" i="35"/>
  <c r="V272" i="35"/>
  <c r="U272" i="35"/>
  <c r="O272" i="35"/>
  <c r="M272" i="35"/>
  <c r="L272" i="35"/>
  <c r="K272" i="35"/>
  <c r="J272" i="35"/>
  <c r="I272" i="35"/>
  <c r="H272" i="35"/>
  <c r="G272" i="35"/>
  <c r="F272" i="35"/>
  <c r="E272" i="35"/>
  <c r="D272" i="35"/>
  <c r="C272" i="35"/>
  <c r="B272" i="35"/>
  <c r="A272" i="35"/>
  <c r="Z271" i="35"/>
  <c r="Y271" i="35"/>
  <c r="X271" i="35"/>
  <c r="W271" i="35"/>
  <c r="V271" i="35"/>
  <c r="U271" i="35"/>
  <c r="T271" i="35"/>
  <c r="S271" i="35"/>
  <c r="R271" i="35"/>
  <c r="Q271" i="35"/>
  <c r="P271" i="35"/>
  <c r="O271" i="35"/>
  <c r="N271" i="35"/>
  <c r="M271" i="35"/>
  <c r="L271" i="35"/>
  <c r="K271" i="35"/>
  <c r="J271" i="35"/>
  <c r="I271" i="35"/>
  <c r="H271" i="35"/>
  <c r="G271" i="35"/>
  <c r="F271" i="35"/>
  <c r="E271" i="35"/>
  <c r="D271" i="35"/>
  <c r="C271" i="35"/>
  <c r="B271" i="35"/>
  <c r="A271" i="35"/>
  <c r="Z270" i="35"/>
  <c r="W270" i="35"/>
  <c r="V270" i="35"/>
  <c r="U270" i="35"/>
  <c r="T270" i="35"/>
  <c r="Q270" i="35"/>
  <c r="O270" i="35"/>
  <c r="M270" i="35"/>
  <c r="L270" i="35"/>
  <c r="K270" i="35"/>
  <c r="J270" i="35"/>
  <c r="I270" i="35"/>
  <c r="F270" i="35"/>
  <c r="E270" i="35"/>
  <c r="D270" i="35"/>
  <c r="C270" i="35"/>
  <c r="B270" i="35"/>
  <c r="A270" i="35"/>
  <c r="Z269" i="35"/>
  <c r="W269" i="35"/>
  <c r="V269" i="35"/>
  <c r="U269" i="35"/>
  <c r="T269" i="35"/>
  <c r="Q269" i="35"/>
  <c r="O269" i="35"/>
  <c r="M269" i="35"/>
  <c r="L269" i="35"/>
  <c r="K269" i="35"/>
  <c r="J269" i="35"/>
  <c r="I269" i="35"/>
  <c r="G269" i="35"/>
  <c r="F269" i="35"/>
  <c r="E269" i="35"/>
  <c r="D269" i="35"/>
  <c r="C269" i="35"/>
  <c r="B269" i="35"/>
  <c r="A269" i="35"/>
  <c r="Z268" i="35"/>
  <c r="W268" i="35"/>
  <c r="V268" i="35"/>
  <c r="U268" i="35"/>
  <c r="T268" i="35"/>
  <c r="Q268" i="35"/>
  <c r="O268" i="35"/>
  <c r="M268" i="35"/>
  <c r="K268" i="35"/>
  <c r="J268" i="35"/>
  <c r="I268" i="35"/>
  <c r="F268" i="35"/>
  <c r="E268" i="35"/>
  <c r="D268" i="35"/>
  <c r="C268" i="35"/>
  <c r="B268" i="35"/>
  <c r="A268" i="35"/>
  <c r="Z267" i="35"/>
  <c r="W267" i="35"/>
  <c r="V267" i="35"/>
  <c r="U267" i="35"/>
  <c r="T267" i="35"/>
  <c r="Q267" i="35"/>
  <c r="O267" i="35"/>
  <c r="M267" i="35"/>
  <c r="K267" i="35"/>
  <c r="J267" i="35"/>
  <c r="I267" i="35"/>
  <c r="G267" i="35"/>
  <c r="F267" i="35"/>
  <c r="E267" i="35"/>
  <c r="D267" i="35"/>
  <c r="C267" i="35"/>
  <c r="B267" i="35"/>
  <c r="A267" i="35"/>
  <c r="Z266" i="35"/>
  <c r="W266" i="35"/>
  <c r="V266" i="35"/>
  <c r="U266" i="35"/>
  <c r="T266" i="35"/>
  <c r="Q266" i="35"/>
  <c r="O266" i="35"/>
  <c r="M266" i="35"/>
  <c r="K266" i="35"/>
  <c r="J266" i="35"/>
  <c r="I266" i="35"/>
  <c r="F266" i="35"/>
  <c r="E266" i="35"/>
  <c r="D266" i="35"/>
  <c r="C266" i="35"/>
  <c r="B266" i="35"/>
  <c r="A266" i="35"/>
  <c r="Z265" i="35"/>
  <c r="W265" i="35"/>
  <c r="V265" i="35"/>
  <c r="U265" i="35"/>
  <c r="T265" i="35"/>
  <c r="Q265" i="35"/>
  <c r="O265" i="35"/>
  <c r="M265" i="35"/>
  <c r="K265" i="35"/>
  <c r="J265" i="35"/>
  <c r="I265" i="35"/>
  <c r="G265" i="35"/>
  <c r="F265" i="35"/>
  <c r="E265" i="35"/>
  <c r="D265" i="35"/>
  <c r="C265" i="35"/>
  <c r="B265" i="35"/>
  <c r="A265" i="35"/>
  <c r="Z264" i="35"/>
  <c r="Y264" i="35"/>
  <c r="X264" i="35"/>
  <c r="W264" i="35"/>
  <c r="V264" i="35"/>
  <c r="U264" i="35"/>
  <c r="T264" i="35"/>
  <c r="S264" i="35"/>
  <c r="R264" i="35"/>
  <c r="Q264" i="35"/>
  <c r="P264" i="35"/>
  <c r="O264" i="35"/>
  <c r="N264" i="35"/>
  <c r="M264" i="35"/>
  <c r="L264" i="35"/>
  <c r="K264" i="35"/>
  <c r="J264" i="35"/>
  <c r="I264" i="35"/>
  <c r="H264" i="35"/>
  <c r="G264" i="35"/>
  <c r="F264" i="35"/>
  <c r="E264" i="35"/>
  <c r="D264" i="35"/>
  <c r="C264" i="35"/>
  <c r="B264" i="35"/>
  <c r="A264" i="35"/>
  <c r="Z263" i="35"/>
  <c r="Y263" i="35"/>
  <c r="X263" i="35"/>
  <c r="W263" i="35"/>
  <c r="V263" i="35"/>
  <c r="U263" i="35"/>
  <c r="T263" i="35"/>
  <c r="S263" i="35"/>
  <c r="R263" i="35"/>
  <c r="Q263" i="35"/>
  <c r="P263" i="35"/>
  <c r="O263" i="35"/>
  <c r="N263" i="35"/>
  <c r="M263" i="35"/>
  <c r="L263" i="35"/>
  <c r="K263" i="35"/>
  <c r="J263" i="35"/>
  <c r="I263" i="35"/>
  <c r="H263" i="35"/>
  <c r="G263" i="35"/>
  <c r="F263" i="35"/>
  <c r="E263" i="35"/>
  <c r="D263" i="35"/>
  <c r="C263" i="35"/>
  <c r="B263" i="35"/>
  <c r="A263" i="35"/>
  <c r="Z262" i="35"/>
  <c r="Y262" i="35"/>
  <c r="X262" i="35"/>
  <c r="W262" i="35"/>
  <c r="V262" i="35"/>
  <c r="U262" i="35"/>
  <c r="T262" i="35"/>
  <c r="S262" i="35"/>
  <c r="R262" i="35"/>
  <c r="Q262" i="35"/>
  <c r="P262" i="35"/>
  <c r="O262" i="35"/>
  <c r="N262" i="35"/>
  <c r="M262" i="35"/>
  <c r="L262" i="35"/>
  <c r="K262" i="35"/>
  <c r="J262" i="35"/>
  <c r="I262" i="35"/>
  <c r="H262" i="35"/>
  <c r="G262" i="35"/>
  <c r="F262" i="35"/>
  <c r="E262" i="35"/>
  <c r="D262" i="35"/>
  <c r="C262" i="35"/>
  <c r="B262" i="35"/>
  <c r="A262" i="35"/>
  <c r="W261" i="35"/>
  <c r="V261" i="35"/>
  <c r="U261" i="35"/>
  <c r="O261" i="35"/>
  <c r="M261" i="35"/>
  <c r="L261" i="35"/>
  <c r="K261" i="35"/>
  <c r="J261" i="35"/>
  <c r="I261" i="35"/>
  <c r="H261" i="35"/>
  <c r="G261" i="35"/>
  <c r="F261" i="35"/>
  <c r="E261" i="35"/>
  <c r="D261" i="35"/>
  <c r="C261" i="35"/>
  <c r="B261" i="35"/>
  <c r="A261" i="35"/>
  <c r="Z260" i="35"/>
  <c r="Y260" i="35"/>
  <c r="X260" i="35"/>
  <c r="W260" i="35"/>
  <c r="V260" i="35"/>
  <c r="U260" i="35"/>
  <c r="T260" i="35"/>
  <c r="S260" i="35"/>
  <c r="R260" i="35"/>
  <c r="Q260" i="35"/>
  <c r="P260" i="35"/>
  <c r="O260" i="35"/>
  <c r="N260" i="35"/>
  <c r="M260" i="35"/>
  <c r="L260" i="35"/>
  <c r="K260" i="35"/>
  <c r="J260" i="35"/>
  <c r="I260" i="35"/>
  <c r="H260" i="35"/>
  <c r="G260" i="35"/>
  <c r="F260" i="35"/>
  <c r="E260" i="35"/>
  <c r="D260" i="35"/>
  <c r="C260" i="35"/>
  <c r="B260" i="35"/>
  <c r="A260" i="35"/>
  <c r="Z259" i="35"/>
  <c r="W259" i="35"/>
  <c r="V259" i="35"/>
  <c r="U259" i="35"/>
  <c r="T259" i="35"/>
  <c r="Q259" i="35"/>
  <c r="O259" i="35"/>
  <c r="M259" i="35"/>
  <c r="L259" i="35"/>
  <c r="K259" i="35"/>
  <c r="J259" i="35"/>
  <c r="I259" i="35"/>
  <c r="F259" i="35"/>
  <c r="E259" i="35"/>
  <c r="D259" i="35"/>
  <c r="C259" i="35"/>
  <c r="B259" i="35"/>
  <c r="A259" i="35"/>
  <c r="Z258" i="35"/>
  <c r="W258" i="35"/>
  <c r="V258" i="35"/>
  <c r="U258" i="35"/>
  <c r="T258" i="35"/>
  <c r="Q258" i="35"/>
  <c r="O258" i="35"/>
  <c r="M258" i="35"/>
  <c r="L258" i="35"/>
  <c r="K258" i="35"/>
  <c r="J258" i="35"/>
  <c r="I258" i="35"/>
  <c r="G258" i="35"/>
  <c r="F258" i="35"/>
  <c r="E258" i="35"/>
  <c r="D258" i="35"/>
  <c r="C258" i="35"/>
  <c r="B258" i="35"/>
  <c r="A258" i="35"/>
  <c r="Z257" i="35"/>
  <c r="W257" i="35"/>
  <c r="V257" i="35"/>
  <c r="U257" i="35"/>
  <c r="T257" i="35"/>
  <c r="Q257" i="35"/>
  <c r="O257" i="35"/>
  <c r="M257" i="35"/>
  <c r="K257" i="35"/>
  <c r="J257" i="35"/>
  <c r="I257" i="35"/>
  <c r="F257" i="35"/>
  <c r="E257" i="35"/>
  <c r="D257" i="35"/>
  <c r="C257" i="35"/>
  <c r="B257" i="35"/>
  <c r="A257" i="35"/>
  <c r="Z256" i="35"/>
  <c r="W256" i="35"/>
  <c r="V256" i="35"/>
  <c r="U256" i="35"/>
  <c r="T256" i="35"/>
  <c r="Q256" i="35"/>
  <c r="O256" i="35"/>
  <c r="M256" i="35"/>
  <c r="K256" i="35"/>
  <c r="J256" i="35"/>
  <c r="I256" i="35"/>
  <c r="G256" i="35"/>
  <c r="F256" i="35"/>
  <c r="E256" i="35"/>
  <c r="D256" i="35"/>
  <c r="C256" i="35"/>
  <c r="B256" i="35"/>
  <c r="A256" i="35"/>
  <c r="Z255" i="35"/>
  <c r="W255" i="35"/>
  <c r="V255" i="35"/>
  <c r="U255" i="35"/>
  <c r="T255" i="35"/>
  <c r="Q255" i="35"/>
  <c r="O255" i="35"/>
  <c r="M255" i="35"/>
  <c r="K255" i="35"/>
  <c r="J255" i="35"/>
  <c r="I255" i="35"/>
  <c r="F255" i="35"/>
  <c r="E255" i="35"/>
  <c r="D255" i="35"/>
  <c r="C255" i="35"/>
  <c r="B255" i="35"/>
  <c r="A255" i="35"/>
  <c r="Z254" i="35"/>
  <c r="W254" i="35"/>
  <c r="V254" i="35"/>
  <c r="U254" i="35"/>
  <c r="T254" i="35"/>
  <c r="Q254" i="35"/>
  <c r="O254" i="35"/>
  <c r="M254" i="35"/>
  <c r="K254" i="35"/>
  <c r="J254" i="35"/>
  <c r="I254" i="35"/>
  <c r="G254" i="35"/>
  <c r="F254" i="35"/>
  <c r="E254" i="35"/>
  <c r="D254" i="35"/>
  <c r="C254" i="35"/>
  <c r="B254" i="35"/>
  <c r="A254" i="35"/>
  <c r="Z253" i="35"/>
  <c r="Y253" i="35"/>
  <c r="X253" i="35"/>
  <c r="W253" i="35"/>
  <c r="V253" i="35"/>
  <c r="U253" i="35"/>
  <c r="T253" i="35"/>
  <c r="S253" i="35"/>
  <c r="R253" i="35"/>
  <c r="Q253" i="35"/>
  <c r="P253" i="35"/>
  <c r="O253" i="35"/>
  <c r="N253" i="35"/>
  <c r="M253" i="35"/>
  <c r="L253" i="35"/>
  <c r="K253" i="35"/>
  <c r="J253" i="35"/>
  <c r="I253" i="35"/>
  <c r="H253" i="35"/>
  <c r="G253" i="35"/>
  <c r="F253" i="35"/>
  <c r="E253" i="35"/>
  <c r="D253" i="35"/>
  <c r="C253" i="35"/>
  <c r="B253" i="35"/>
  <c r="A253" i="35"/>
  <c r="Z252" i="35"/>
  <c r="Y252" i="35"/>
  <c r="X252" i="35"/>
  <c r="W252" i="35"/>
  <c r="V252" i="35"/>
  <c r="U252" i="35"/>
  <c r="T252" i="35"/>
  <c r="S252" i="35"/>
  <c r="R252" i="35"/>
  <c r="Q252" i="35"/>
  <c r="P252" i="35"/>
  <c r="O252" i="35"/>
  <c r="N252" i="35"/>
  <c r="M252" i="35"/>
  <c r="L252" i="35"/>
  <c r="K252" i="35"/>
  <c r="J252" i="35"/>
  <c r="I252" i="35"/>
  <c r="H252" i="35"/>
  <c r="G252" i="35"/>
  <c r="F252" i="35"/>
  <c r="E252" i="35"/>
  <c r="D252" i="35"/>
  <c r="C252" i="35"/>
  <c r="B252" i="35"/>
  <c r="A252" i="35"/>
  <c r="Z251" i="35"/>
  <c r="Y251" i="35"/>
  <c r="X251" i="35"/>
  <c r="W251" i="35"/>
  <c r="V251" i="35"/>
  <c r="U251" i="35"/>
  <c r="T251" i="35"/>
  <c r="S251" i="35"/>
  <c r="R251" i="35"/>
  <c r="Q251" i="35"/>
  <c r="P251" i="35"/>
  <c r="O251" i="35"/>
  <c r="N251" i="35"/>
  <c r="M251" i="35"/>
  <c r="L251" i="35"/>
  <c r="K251" i="35"/>
  <c r="J251" i="35"/>
  <c r="I251" i="35"/>
  <c r="H251" i="35"/>
  <c r="G251" i="35"/>
  <c r="F251" i="35"/>
  <c r="E251" i="35"/>
  <c r="D251" i="35"/>
  <c r="C251" i="35"/>
  <c r="B251" i="35"/>
  <c r="A251" i="35"/>
  <c r="Z250" i="35"/>
  <c r="Y250" i="35"/>
  <c r="X250" i="35"/>
  <c r="W250" i="35"/>
  <c r="V250" i="35"/>
  <c r="U250" i="35"/>
  <c r="T250" i="35"/>
  <c r="S250" i="35"/>
  <c r="R250" i="35"/>
  <c r="Q250" i="35"/>
  <c r="P250" i="35"/>
  <c r="O250" i="35"/>
  <c r="N250" i="35"/>
  <c r="M250" i="35"/>
  <c r="L250" i="35"/>
  <c r="K250" i="35"/>
  <c r="J250" i="35"/>
  <c r="I250" i="35"/>
  <c r="H250" i="35"/>
  <c r="G250" i="35"/>
  <c r="F250" i="35"/>
  <c r="E250" i="35"/>
  <c r="D250" i="35"/>
  <c r="C250" i="35"/>
  <c r="B250" i="35"/>
  <c r="A250" i="35"/>
  <c r="W249" i="35"/>
  <c r="V249" i="35"/>
  <c r="U249" i="35"/>
  <c r="O249" i="35"/>
  <c r="M249" i="35"/>
  <c r="L249" i="35"/>
  <c r="K249" i="35"/>
  <c r="J249" i="35"/>
  <c r="I249" i="35"/>
  <c r="H249" i="35"/>
  <c r="G249" i="35"/>
  <c r="F249" i="35"/>
  <c r="E249" i="35"/>
  <c r="D249" i="35"/>
  <c r="C249" i="35"/>
  <c r="B249" i="35"/>
  <c r="A249" i="35"/>
  <c r="Z248" i="35"/>
  <c r="Y248" i="35"/>
  <c r="X248" i="35"/>
  <c r="W248" i="35"/>
  <c r="V248" i="35"/>
  <c r="U248" i="35"/>
  <c r="T248" i="35"/>
  <c r="S248" i="35"/>
  <c r="R248" i="35"/>
  <c r="Q248" i="35"/>
  <c r="P248" i="35"/>
  <c r="O248" i="35"/>
  <c r="N248" i="35"/>
  <c r="M248" i="35"/>
  <c r="L248" i="35"/>
  <c r="K248" i="35"/>
  <c r="J248" i="35"/>
  <c r="I248" i="35"/>
  <c r="H248" i="35"/>
  <c r="G248" i="35"/>
  <c r="F248" i="35"/>
  <c r="E248" i="35"/>
  <c r="D248" i="35"/>
  <c r="C248" i="35"/>
  <c r="B248" i="35"/>
  <c r="A248" i="35"/>
  <c r="Z247" i="35"/>
  <c r="W247" i="35"/>
  <c r="V247" i="35"/>
  <c r="U247" i="35"/>
  <c r="T247" i="35"/>
  <c r="Q247" i="35"/>
  <c r="O247" i="35"/>
  <c r="M247" i="35"/>
  <c r="L247" i="35"/>
  <c r="K247" i="35"/>
  <c r="J247" i="35"/>
  <c r="I247" i="35"/>
  <c r="F247" i="35"/>
  <c r="E247" i="35"/>
  <c r="D247" i="35"/>
  <c r="C247" i="35"/>
  <c r="B247" i="35"/>
  <c r="A247" i="35"/>
  <c r="Z246" i="35"/>
  <c r="W246" i="35"/>
  <c r="V246" i="35"/>
  <c r="U246" i="35"/>
  <c r="T246" i="35"/>
  <c r="Q246" i="35"/>
  <c r="O246" i="35"/>
  <c r="M246" i="35"/>
  <c r="L246" i="35"/>
  <c r="K246" i="35"/>
  <c r="J246" i="35"/>
  <c r="I246" i="35"/>
  <c r="G246" i="35"/>
  <c r="F246" i="35"/>
  <c r="E246" i="35"/>
  <c r="D246" i="35"/>
  <c r="C246" i="35"/>
  <c r="B246" i="35"/>
  <c r="A246" i="35"/>
  <c r="Z245" i="35"/>
  <c r="W245" i="35"/>
  <c r="V245" i="35"/>
  <c r="U245" i="35"/>
  <c r="T245" i="35"/>
  <c r="Q245" i="35"/>
  <c r="O245" i="35"/>
  <c r="M245" i="35"/>
  <c r="K245" i="35"/>
  <c r="J245" i="35"/>
  <c r="I245" i="35"/>
  <c r="F245" i="35"/>
  <c r="E245" i="35"/>
  <c r="D245" i="35"/>
  <c r="C245" i="35"/>
  <c r="B245" i="35"/>
  <c r="A245" i="35"/>
  <c r="Z244" i="35"/>
  <c r="W244" i="35"/>
  <c r="V244" i="35"/>
  <c r="U244" i="35"/>
  <c r="T244" i="35"/>
  <c r="Q244" i="35"/>
  <c r="O244" i="35"/>
  <c r="M244" i="35"/>
  <c r="K244" i="35"/>
  <c r="J244" i="35"/>
  <c r="I244" i="35"/>
  <c r="G244" i="35"/>
  <c r="F244" i="35"/>
  <c r="E244" i="35"/>
  <c r="D244" i="35"/>
  <c r="C244" i="35"/>
  <c r="B244" i="35"/>
  <c r="A244" i="35"/>
  <c r="Z243" i="35"/>
  <c r="W243" i="35"/>
  <c r="V243" i="35"/>
  <c r="U243" i="35"/>
  <c r="T243" i="35"/>
  <c r="Q243" i="35"/>
  <c r="O243" i="35"/>
  <c r="M243" i="35"/>
  <c r="K243" i="35"/>
  <c r="J243" i="35"/>
  <c r="I243" i="35"/>
  <c r="F243" i="35"/>
  <c r="E243" i="35"/>
  <c r="D243" i="35"/>
  <c r="C243" i="35"/>
  <c r="B243" i="35"/>
  <c r="A243" i="35"/>
  <c r="Z242" i="35"/>
  <c r="W242" i="35"/>
  <c r="V242" i="35"/>
  <c r="U242" i="35"/>
  <c r="T242" i="35"/>
  <c r="Q242" i="35"/>
  <c r="O242" i="35"/>
  <c r="M242" i="35"/>
  <c r="K242" i="35"/>
  <c r="J242" i="35"/>
  <c r="I242" i="35"/>
  <c r="G242" i="35"/>
  <c r="F242" i="35"/>
  <c r="E242" i="35"/>
  <c r="D242" i="35"/>
  <c r="C242" i="35"/>
  <c r="B242" i="35"/>
  <c r="A242" i="35"/>
  <c r="Z241" i="35"/>
  <c r="Y241" i="35"/>
  <c r="X241" i="35"/>
  <c r="W241" i="35"/>
  <c r="V241" i="35"/>
  <c r="U241" i="35"/>
  <c r="T241" i="35"/>
  <c r="S241" i="35"/>
  <c r="R241" i="35"/>
  <c r="Q241" i="35"/>
  <c r="P241" i="35"/>
  <c r="O241" i="35"/>
  <c r="N241" i="35"/>
  <c r="M241" i="35"/>
  <c r="L241" i="35"/>
  <c r="K241" i="35"/>
  <c r="J241" i="35"/>
  <c r="I241" i="35"/>
  <c r="H241" i="35"/>
  <c r="G241" i="35"/>
  <c r="F241" i="35"/>
  <c r="E241" i="35"/>
  <c r="D241" i="35"/>
  <c r="C241" i="35"/>
  <c r="B241" i="35"/>
  <c r="A241" i="35"/>
  <c r="Z240" i="35"/>
  <c r="Y240" i="35"/>
  <c r="X240" i="35"/>
  <c r="W240" i="35"/>
  <c r="V240" i="35"/>
  <c r="U240" i="35"/>
  <c r="T240" i="35"/>
  <c r="S240" i="35"/>
  <c r="R240" i="35"/>
  <c r="Q240" i="35"/>
  <c r="P240" i="35"/>
  <c r="O240" i="35"/>
  <c r="N240" i="35"/>
  <c r="M240" i="35"/>
  <c r="L240" i="35"/>
  <c r="K240" i="35"/>
  <c r="J240" i="35"/>
  <c r="I240" i="35"/>
  <c r="H240" i="35"/>
  <c r="G240" i="35"/>
  <c r="F240" i="35"/>
  <c r="E240" i="35"/>
  <c r="D240" i="35"/>
  <c r="C240" i="35"/>
  <c r="B240" i="35"/>
  <c r="A240" i="35"/>
  <c r="Z239" i="35"/>
  <c r="Y239" i="35"/>
  <c r="X239" i="35"/>
  <c r="W239" i="35"/>
  <c r="V239" i="35"/>
  <c r="U239" i="35"/>
  <c r="T239" i="35"/>
  <c r="S239" i="35"/>
  <c r="R239" i="35"/>
  <c r="Q239" i="35"/>
  <c r="P239" i="35"/>
  <c r="O239" i="35"/>
  <c r="N239" i="35"/>
  <c r="M239" i="35"/>
  <c r="L239" i="35"/>
  <c r="K239" i="35"/>
  <c r="J239" i="35"/>
  <c r="I239" i="35"/>
  <c r="H239" i="35"/>
  <c r="G239" i="35"/>
  <c r="F239" i="35"/>
  <c r="E239" i="35"/>
  <c r="D239" i="35"/>
  <c r="C239" i="35"/>
  <c r="B239" i="35"/>
  <c r="A239" i="35"/>
  <c r="Z238" i="35"/>
  <c r="Y238" i="35"/>
  <c r="X238" i="35"/>
  <c r="W238" i="35"/>
  <c r="V238" i="35"/>
  <c r="U238" i="35"/>
  <c r="T238" i="35"/>
  <c r="S238" i="35"/>
  <c r="R238" i="35"/>
  <c r="Q238" i="35"/>
  <c r="P238" i="35"/>
  <c r="O238" i="35"/>
  <c r="N238" i="35"/>
  <c r="M238" i="35"/>
  <c r="L238" i="35"/>
  <c r="K238" i="35"/>
  <c r="J238" i="35"/>
  <c r="I238" i="35"/>
  <c r="H238" i="35"/>
  <c r="G238" i="35"/>
  <c r="F238" i="35"/>
  <c r="E238" i="35"/>
  <c r="D238" i="35"/>
  <c r="C238" i="35"/>
  <c r="B238" i="35"/>
  <c r="A238" i="35"/>
  <c r="W237" i="35"/>
  <c r="V237" i="35"/>
  <c r="U237" i="35"/>
  <c r="O237" i="35"/>
  <c r="M237" i="35"/>
  <c r="L237" i="35"/>
  <c r="K237" i="35"/>
  <c r="J237" i="35"/>
  <c r="I237" i="35"/>
  <c r="H237" i="35"/>
  <c r="G237" i="35"/>
  <c r="F237" i="35"/>
  <c r="E237" i="35"/>
  <c r="D237" i="35"/>
  <c r="C237" i="35"/>
  <c r="B237" i="35"/>
  <c r="A237" i="35"/>
  <c r="Z236" i="35"/>
  <c r="Y236" i="35"/>
  <c r="X236" i="35"/>
  <c r="W236" i="35"/>
  <c r="V236" i="35"/>
  <c r="U236" i="35"/>
  <c r="T236" i="35"/>
  <c r="S236" i="35"/>
  <c r="R236" i="35"/>
  <c r="Q236" i="35"/>
  <c r="P236" i="35"/>
  <c r="O236" i="35"/>
  <c r="N236" i="35"/>
  <c r="M236" i="35"/>
  <c r="L236" i="35"/>
  <c r="K236" i="35"/>
  <c r="J236" i="35"/>
  <c r="I236" i="35"/>
  <c r="H236" i="35"/>
  <c r="G236" i="35"/>
  <c r="F236" i="35"/>
  <c r="E236" i="35"/>
  <c r="D236" i="35"/>
  <c r="C236" i="35"/>
  <c r="B236" i="35"/>
  <c r="A236" i="35"/>
  <c r="Z235" i="35"/>
  <c r="W235" i="35"/>
  <c r="V235" i="35"/>
  <c r="U235" i="35"/>
  <c r="T235" i="35"/>
  <c r="Q235" i="35"/>
  <c r="O235" i="35"/>
  <c r="M235" i="35"/>
  <c r="L235" i="35"/>
  <c r="K235" i="35"/>
  <c r="J235" i="35"/>
  <c r="I235" i="35"/>
  <c r="F235" i="35"/>
  <c r="E235" i="35"/>
  <c r="D235" i="35"/>
  <c r="C235" i="35"/>
  <c r="B235" i="35"/>
  <c r="A235" i="35"/>
  <c r="Z234" i="35"/>
  <c r="W234" i="35"/>
  <c r="V234" i="35"/>
  <c r="U234" i="35"/>
  <c r="T234" i="35"/>
  <c r="Q234" i="35"/>
  <c r="O234" i="35"/>
  <c r="M234" i="35"/>
  <c r="L234" i="35"/>
  <c r="K234" i="35"/>
  <c r="J234" i="35"/>
  <c r="I234" i="35"/>
  <c r="G234" i="35"/>
  <c r="F234" i="35"/>
  <c r="E234" i="35"/>
  <c r="D234" i="35"/>
  <c r="C234" i="35"/>
  <c r="B234" i="35"/>
  <c r="A234" i="35"/>
  <c r="Z233" i="35"/>
  <c r="W233" i="35"/>
  <c r="V233" i="35"/>
  <c r="U233" i="35"/>
  <c r="T233" i="35"/>
  <c r="Q233" i="35"/>
  <c r="O233" i="35"/>
  <c r="M233" i="35"/>
  <c r="K233" i="35"/>
  <c r="J233" i="35"/>
  <c r="I233" i="35"/>
  <c r="F233" i="35"/>
  <c r="E233" i="35"/>
  <c r="D233" i="35"/>
  <c r="C233" i="35"/>
  <c r="B233" i="35"/>
  <c r="A233" i="35"/>
  <c r="Z232" i="35"/>
  <c r="W232" i="35"/>
  <c r="V232" i="35"/>
  <c r="U232" i="35"/>
  <c r="T232" i="35"/>
  <c r="Q232" i="35"/>
  <c r="O232" i="35"/>
  <c r="M232" i="35"/>
  <c r="K232" i="35"/>
  <c r="J232" i="35"/>
  <c r="I232" i="35"/>
  <c r="G232" i="35"/>
  <c r="F232" i="35"/>
  <c r="E232" i="35"/>
  <c r="D232" i="35"/>
  <c r="C232" i="35"/>
  <c r="B232" i="35"/>
  <c r="A232" i="35"/>
  <c r="Z231" i="35"/>
  <c r="W231" i="35"/>
  <c r="V231" i="35"/>
  <c r="U231" i="35"/>
  <c r="T231" i="35"/>
  <c r="Q231" i="35"/>
  <c r="O231" i="35"/>
  <c r="M231" i="35"/>
  <c r="K231" i="35"/>
  <c r="J231" i="35"/>
  <c r="I231" i="35"/>
  <c r="F231" i="35"/>
  <c r="E231" i="35"/>
  <c r="D231" i="35"/>
  <c r="C231" i="35"/>
  <c r="B231" i="35"/>
  <c r="A231" i="35"/>
  <c r="Z230" i="35"/>
  <c r="W230" i="35"/>
  <c r="V230" i="35"/>
  <c r="U230" i="35"/>
  <c r="T230" i="35"/>
  <c r="Q230" i="35"/>
  <c r="O230" i="35"/>
  <c r="M230" i="35"/>
  <c r="K230" i="35"/>
  <c r="J230" i="35"/>
  <c r="I230" i="35"/>
  <c r="G230" i="35"/>
  <c r="F230" i="35"/>
  <c r="E230" i="35"/>
  <c r="D230" i="35"/>
  <c r="C230" i="35"/>
  <c r="B230" i="35"/>
  <c r="A230" i="35"/>
  <c r="Z229" i="35"/>
  <c r="Y229" i="35"/>
  <c r="X229" i="35"/>
  <c r="W229" i="35"/>
  <c r="V229" i="35"/>
  <c r="U229" i="35"/>
  <c r="T229" i="35"/>
  <c r="S229" i="35"/>
  <c r="R229" i="35"/>
  <c r="Q229" i="35"/>
  <c r="P229" i="35"/>
  <c r="O229" i="35"/>
  <c r="N229" i="35"/>
  <c r="M229" i="35"/>
  <c r="L229" i="35"/>
  <c r="K229" i="35"/>
  <c r="J229" i="35"/>
  <c r="I229" i="35"/>
  <c r="H229" i="35"/>
  <c r="G229" i="35"/>
  <c r="F229" i="35"/>
  <c r="E229" i="35"/>
  <c r="D229" i="35"/>
  <c r="C229" i="35"/>
  <c r="B229" i="35"/>
  <c r="A229" i="35"/>
  <c r="Z228" i="35"/>
  <c r="Y228" i="35"/>
  <c r="X228" i="35"/>
  <c r="W228" i="35"/>
  <c r="V228" i="35"/>
  <c r="U228" i="35"/>
  <c r="T228" i="35"/>
  <c r="S228" i="35"/>
  <c r="R228" i="35"/>
  <c r="Q228" i="35"/>
  <c r="P228" i="35"/>
  <c r="O228" i="35"/>
  <c r="N228" i="35"/>
  <c r="M228" i="35"/>
  <c r="L228" i="35"/>
  <c r="K228" i="35"/>
  <c r="J228" i="35"/>
  <c r="I228" i="35"/>
  <c r="H228" i="35"/>
  <c r="G228" i="35"/>
  <c r="F228" i="35"/>
  <c r="E228" i="35"/>
  <c r="D228" i="35"/>
  <c r="C228" i="35"/>
  <c r="B228" i="35"/>
  <c r="A228" i="35"/>
  <c r="Z227" i="35"/>
  <c r="Y227" i="35"/>
  <c r="X227" i="35"/>
  <c r="W227" i="35"/>
  <c r="V227" i="35"/>
  <c r="U227" i="35"/>
  <c r="T227" i="35"/>
  <c r="S227" i="35"/>
  <c r="R227" i="35"/>
  <c r="Q227" i="35"/>
  <c r="P227" i="35"/>
  <c r="O227" i="35"/>
  <c r="N227" i="35"/>
  <c r="M227" i="35"/>
  <c r="L227" i="35"/>
  <c r="K227" i="35"/>
  <c r="J227" i="35"/>
  <c r="I227" i="35"/>
  <c r="H227" i="35"/>
  <c r="G227" i="35"/>
  <c r="F227" i="35"/>
  <c r="E227" i="35"/>
  <c r="D227" i="35"/>
  <c r="C227" i="35"/>
  <c r="B227" i="35"/>
  <c r="A227" i="35"/>
  <c r="W226" i="35"/>
  <c r="V226" i="35"/>
  <c r="U226" i="35"/>
  <c r="O226" i="35"/>
  <c r="M226" i="35"/>
  <c r="L226" i="35"/>
  <c r="K226" i="35"/>
  <c r="J226" i="35"/>
  <c r="I226" i="35"/>
  <c r="H226" i="35"/>
  <c r="G226" i="35"/>
  <c r="F226" i="35"/>
  <c r="E226" i="35"/>
  <c r="D226" i="35"/>
  <c r="C226" i="35"/>
  <c r="B226" i="35"/>
  <c r="A226" i="35"/>
  <c r="Z225" i="35"/>
  <c r="Y225" i="35"/>
  <c r="X225" i="35"/>
  <c r="W225" i="35"/>
  <c r="V225" i="35"/>
  <c r="U225" i="35"/>
  <c r="T225" i="35"/>
  <c r="S225" i="35"/>
  <c r="R225" i="35"/>
  <c r="Q225" i="35"/>
  <c r="P225" i="35"/>
  <c r="O225" i="35"/>
  <c r="N225" i="35"/>
  <c r="M225" i="35"/>
  <c r="L225" i="35"/>
  <c r="K225" i="35"/>
  <c r="J225" i="35"/>
  <c r="I225" i="35"/>
  <c r="H225" i="35"/>
  <c r="G225" i="35"/>
  <c r="F225" i="35"/>
  <c r="E225" i="35"/>
  <c r="D225" i="35"/>
  <c r="C225" i="35"/>
  <c r="B225" i="35"/>
  <c r="A225" i="35"/>
  <c r="Z224" i="35"/>
  <c r="W224" i="35"/>
  <c r="V224" i="35"/>
  <c r="U224" i="35"/>
  <c r="T224" i="35"/>
  <c r="Q224" i="35"/>
  <c r="O224" i="35"/>
  <c r="M224" i="35"/>
  <c r="L224" i="35"/>
  <c r="K224" i="35"/>
  <c r="J224" i="35"/>
  <c r="I224" i="35"/>
  <c r="F224" i="35"/>
  <c r="E224" i="35"/>
  <c r="D224" i="35"/>
  <c r="C224" i="35"/>
  <c r="B224" i="35"/>
  <c r="A224" i="35"/>
  <c r="Z223" i="35"/>
  <c r="Y223" i="35"/>
  <c r="X223" i="35"/>
  <c r="W223" i="35"/>
  <c r="V223" i="35"/>
  <c r="U223" i="35"/>
  <c r="T223" i="35"/>
  <c r="S223" i="35"/>
  <c r="R223" i="35"/>
  <c r="Q223" i="35"/>
  <c r="P223" i="35"/>
  <c r="O223" i="35"/>
  <c r="N223" i="35"/>
  <c r="M223" i="35"/>
  <c r="L223" i="35"/>
  <c r="K223" i="35"/>
  <c r="J223" i="35"/>
  <c r="I223" i="35"/>
  <c r="H223" i="35"/>
  <c r="G223" i="35"/>
  <c r="F223" i="35"/>
  <c r="E223" i="35"/>
  <c r="D223" i="35"/>
  <c r="C223" i="35"/>
  <c r="B223" i="35"/>
  <c r="A223" i="35"/>
  <c r="Z222" i="35"/>
  <c r="W222" i="35"/>
  <c r="V222" i="35"/>
  <c r="U222" i="35"/>
  <c r="T222" i="35"/>
  <c r="Q222" i="35"/>
  <c r="O222" i="35"/>
  <c r="M222" i="35"/>
  <c r="K222" i="35"/>
  <c r="J222" i="35"/>
  <c r="I222" i="35"/>
  <c r="F222" i="35"/>
  <c r="E222" i="35"/>
  <c r="D222" i="35"/>
  <c r="C222" i="35"/>
  <c r="B222" i="35"/>
  <c r="A222" i="35"/>
  <c r="Z221" i="35"/>
  <c r="W221" i="35"/>
  <c r="V221" i="35"/>
  <c r="U221" i="35"/>
  <c r="T221" i="35"/>
  <c r="Q221" i="35"/>
  <c r="O221" i="35"/>
  <c r="M221" i="35"/>
  <c r="K221" i="35"/>
  <c r="J221" i="35"/>
  <c r="I221" i="35"/>
  <c r="G221" i="35"/>
  <c r="F221" i="35"/>
  <c r="E221" i="35"/>
  <c r="D221" i="35"/>
  <c r="C221" i="35"/>
  <c r="B221" i="35"/>
  <c r="A221" i="35"/>
  <c r="Z220" i="35"/>
  <c r="W220" i="35"/>
  <c r="V220" i="35"/>
  <c r="U220" i="35"/>
  <c r="T220" i="35"/>
  <c r="Q220" i="35"/>
  <c r="O220" i="35"/>
  <c r="M220" i="35"/>
  <c r="K220" i="35"/>
  <c r="J220" i="35"/>
  <c r="I220" i="35"/>
  <c r="F220" i="35"/>
  <c r="E220" i="35"/>
  <c r="D220" i="35"/>
  <c r="C220" i="35"/>
  <c r="B220" i="35"/>
  <c r="A220" i="35"/>
  <c r="Z219" i="35"/>
  <c r="W219" i="35"/>
  <c r="V219" i="35"/>
  <c r="U219" i="35"/>
  <c r="T219" i="35"/>
  <c r="Q219" i="35"/>
  <c r="O219" i="35"/>
  <c r="M219" i="35"/>
  <c r="K219" i="35"/>
  <c r="J219" i="35"/>
  <c r="I219" i="35"/>
  <c r="G219" i="35"/>
  <c r="F219" i="35"/>
  <c r="E219" i="35"/>
  <c r="D219" i="35"/>
  <c r="C219" i="35"/>
  <c r="B219" i="35"/>
  <c r="A219" i="35"/>
  <c r="Z218" i="35"/>
  <c r="Y218" i="35"/>
  <c r="X218" i="35"/>
  <c r="W218" i="35"/>
  <c r="V218" i="35"/>
  <c r="U218" i="35"/>
  <c r="T218" i="35"/>
  <c r="S218" i="35"/>
  <c r="R218" i="35"/>
  <c r="Q218" i="35"/>
  <c r="P218" i="35"/>
  <c r="O218" i="35"/>
  <c r="N218" i="35"/>
  <c r="M218" i="35"/>
  <c r="L218" i="35"/>
  <c r="K218" i="35"/>
  <c r="J218" i="35"/>
  <c r="I218" i="35"/>
  <c r="H218" i="35"/>
  <c r="G218" i="35"/>
  <c r="F218" i="35"/>
  <c r="E218" i="35"/>
  <c r="D218" i="35"/>
  <c r="C218" i="35"/>
  <c r="B218" i="35"/>
  <c r="A218" i="35"/>
  <c r="Z217" i="35"/>
  <c r="Y217" i="35"/>
  <c r="X217" i="35"/>
  <c r="W217" i="35"/>
  <c r="V217" i="35"/>
  <c r="U217" i="35"/>
  <c r="T217" i="35"/>
  <c r="S217" i="35"/>
  <c r="R217" i="35"/>
  <c r="Q217" i="35"/>
  <c r="P217" i="35"/>
  <c r="O217" i="35"/>
  <c r="N217" i="35"/>
  <c r="M217" i="35"/>
  <c r="L217" i="35"/>
  <c r="K217" i="35"/>
  <c r="J217" i="35"/>
  <c r="I217" i="35"/>
  <c r="H217" i="35"/>
  <c r="G217" i="35"/>
  <c r="F217" i="35"/>
  <c r="E217" i="35"/>
  <c r="D217" i="35"/>
  <c r="C217" i="35"/>
  <c r="B217" i="35"/>
  <c r="A217" i="35"/>
  <c r="Z216" i="35"/>
  <c r="Y216" i="35"/>
  <c r="X216" i="35"/>
  <c r="W216" i="35"/>
  <c r="V216" i="35"/>
  <c r="U216" i="35"/>
  <c r="T216" i="35"/>
  <c r="S216" i="35"/>
  <c r="R216" i="35"/>
  <c r="Q216" i="35"/>
  <c r="P216" i="35"/>
  <c r="O216" i="35"/>
  <c r="N216" i="35"/>
  <c r="M216" i="35"/>
  <c r="L216" i="35"/>
  <c r="K216" i="35"/>
  <c r="J216" i="35"/>
  <c r="I216" i="35"/>
  <c r="H216" i="35"/>
  <c r="G216" i="35"/>
  <c r="F216" i="35"/>
  <c r="E216" i="35"/>
  <c r="D216" i="35"/>
  <c r="C216" i="35"/>
  <c r="B216" i="35"/>
  <c r="A216" i="35"/>
  <c r="Z215" i="35"/>
  <c r="Y215" i="35"/>
  <c r="X215" i="35"/>
  <c r="W215" i="35"/>
  <c r="V215" i="35"/>
  <c r="U215" i="35"/>
  <c r="T215" i="35"/>
  <c r="S215" i="35"/>
  <c r="R215" i="35"/>
  <c r="Q215" i="35"/>
  <c r="P215" i="35"/>
  <c r="O215" i="35"/>
  <c r="N215" i="35"/>
  <c r="M215" i="35"/>
  <c r="L215" i="35"/>
  <c r="K215" i="35"/>
  <c r="J215" i="35"/>
  <c r="I215" i="35"/>
  <c r="H215" i="35"/>
  <c r="G215" i="35"/>
  <c r="F215" i="35"/>
  <c r="E215" i="35"/>
  <c r="D215" i="35"/>
  <c r="C215" i="35"/>
  <c r="B215" i="35"/>
  <c r="A215" i="35"/>
  <c r="W214" i="35"/>
  <c r="V214" i="35"/>
  <c r="U214" i="35"/>
  <c r="O214" i="35"/>
  <c r="M214" i="35"/>
  <c r="L214" i="35"/>
  <c r="K214" i="35"/>
  <c r="J214" i="35"/>
  <c r="I214" i="35"/>
  <c r="H214" i="35"/>
  <c r="G214" i="35"/>
  <c r="F214" i="35"/>
  <c r="E214" i="35"/>
  <c r="D214" i="35"/>
  <c r="C214" i="35"/>
  <c r="B214" i="35"/>
  <c r="A214" i="35"/>
  <c r="Z213" i="35"/>
  <c r="Y213" i="35"/>
  <c r="X213" i="35"/>
  <c r="W213" i="35"/>
  <c r="V213" i="35"/>
  <c r="U213" i="35"/>
  <c r="T213" i="35"/>
  <c r="S213" i="35"/>
  <c r="R213" i="35"/>
  <c r="Q213" i="35"/>
  <c r="P213" i="35"/>
  <c r="O213" i="35"/>
  <c r="N213" i="35"/>
  <c r="M213" i="35"/>
  <c r="L213" i="35"/>
  <c r="K213" i="35"/>
  <c r="J213" i="35"/>
  <c r="I213" i="35"/>
  <c r="H213" i="35"/>
  <c r="G213" i="35"/>
  <c r="F213" i="35"/>
  <c r="E213" i="35"/>
  <c r="D213" i="35"/>
  <c r="C213" i="35"/>
  <c r="B213" i="35"/>
  <c r="A213" i="35"/>
  <c r="Z212" i="35"/>
  <c r="W212" i="35"/>
  <c r="V212" i="35"/>
  <c r="U212" i="35"/>
  <c r="T212" i="35"/>
  <c r="Q212" i="35"/>
  <c r="O212" i="35"/>
  <c r="M212" i="35"/>
  <c r="K212" i="35"/>
  <c r="J212" i="35"/>
  <c r="I212" i="35"/>
  <c r="F212" i="35"/>
  <c r="E212" i="35"/>
  <c r="D212" i="35"/>
  <c r="C212" i="35"/>
  <c r="B212" i="35"/>
  <c r="A212" i="35"/>
  <c r="Z211" i="35"/>
  <c r="W211" i="35"/>
  <c r="V211" i="35"/>
  <c r="U211" i="35"/>
  <c r="T211" i="35"/>
  <c r="Q211" i="35"/>
  <c r="O211" i="35"/>
  <c r="M211" i="35"/>
  <c r="K211" i="35"/>
  <c r="J211" i="35"/>
  <c r="I211" i="35"/>
  <c r="G211" i="35"/>
  <c r="F211" i="35"/>
  <c r="E211" i="35"/>
  <c r="D211" i="35"/>
  <c r="C211" i="35"/>
  <c r="B211" i="35"/>
  <c r="A211" i="35"/>
  <c r="Z210" i="35"/>
  <c r="W210" i="35"/>
  <c r="V210" i="35"/>
  <c r="U210" i="35"/>
  <c r="T210" i="35"/>
  <c r="Q210" i="35"/>
  <c r="O210" i="35"/>
  <c r="M210" i="35"/>
  <c r="K210" i="35"/>
  <c r="J210" i="35"/>
  <c r="I210" i="35"/>
  <c r="F210" i="35"/>
  <c r="E210" i="35"/>
  <c r="D210" i="35"/>
  <c r="C210" i="35"/>
  <c r="B210" i="35"/>
  <c r="A210" i="35"/>
  <c r="Z209" i="35"/>
  <c r="W209" i="35"/>
  <c r="V209" i="35"/>
  <c r="U209" i="35"/>
  <c r="T209" i="35"/>
  <c r="Q209" i="35"/>
  <c r="O209" i="35"/>
  <c r="M209" i="35"/>
  <c r="K209" i="35"/>
  <c r="J209" i="35"/>
  <c r="I209" i="35"/>
  <c r="G209" i="35"/>
  <c r="F209" i="35"/>
  <c r="E209" i="35"/>
  <c r="D209" i="35"/>
  <c r="C209" i="35"/>
  <c r="B209" i="35"/>
  <c r="A209" i="35"/>
  <c r="Z208" i="35"/>
  <c r="W208" i="35"/>
  <c r="V208" i="35"/>
  <c r="U208" i="35"/>
  <c r="T208" i="35"/>
  <c r="Q208" i="35"/>
  <c r="O208" i="35"/>
  <c r="M208" i="35"/>
  <c r="K208" i="35"/>
  <c r="J208" i="35"/>
  <c r="I208" i="35"/>
  <c r="F208" i="35"/>
  <c r="E208" i="35"/>
  <c r="D208" i="35"/>
  <c r="C208" i="35"/>
  <c r="B208" i="35"/>
  <c r="A208" i="35"/>
  <c r="Z207" i="35"/>
  <c r="W207" i="35"/>
  <c r="V207" i="35"/>
  <c r="U207" i="35"/>
  <c r="T207" i="35"/>
  <c r="Q207" i="35"/>
  <c r="O207" i="35"/>
  <c r="M207" i="35"/>
  <c r="K207" i="35"/>
  <c r="J207" i="35"/>
  <c r="I207" i="35"/>
  <c r="G207" i="35"/>
  <c r="F207" i="35"/>
  <c r="E207" i="35"/>
  <c r="D207" i="35"/>
  <c r="C207" i="35"/>
  <c r="B207" i="35"/>
  <c r="A207" i="35"/>
  <c r="Z206" i="35"/>
  <c r="W206" i="35"/>
  <c r="V206" i="35"/>
  <c r="U206" i="35"/>
  <c r="T206" i="35"/>
  <c r="Q206" i="35"/>
  <c r="O206" i="35"/>
  <c r="M206" i="35"/>
  <c r="K206" i="35"/>
  <c r="J206" i="35"/>
  <c r="I206" i="35"/>
  <c r="F206" i="35"/>
  <c r="E206" i="35"/>
  <c r="D206" i="35"/>
  <c r="C206" i="35"/>
  <c r="B206" i="35"/>
  <c r="A206" i="35"/>
  <c r="Z205" i="35"/>
  <c r="W205" i="35"/>
  <c r="V205" i="35"/>
  <c r="U205" i="35"/>
  <c r="T205" i="35"/>
  <c r="Q205" i="35"/>
  <c r="O205" i="35"/>
  <c r="M205" i="35"/>
  <c r="K205" i="35"/>
  <c r="J205" i="35"/>
  <c r="I205" i="35"/>
  <c r="G205" i="35"/>
  <c r="F205" i="35"/>
  <c r="E205" i="35"/>
  <c r="D205" i="35"/>
  <c r="C205" i="35"/>
  <c r="B205" i="35"/>
  <c r="A205" i="35"/>
  <c r="Z204" i="35"/>
  <c r="Y204" i="35"/>
  <c r="X204" i="35"/>
  <c r="W204" i="35"/>
  <c r="V204" i="35"/>
  <c r="U204" i="35"/>
  <c r="T204" i="35"/>
  <c r="S204" i="35"/>
  <c r="R204" i="35"/>
  <c r="Q204" i="35"/>
  <c r="P204" i="35"/>
  <c r="O204" i="35"/>
  <c r="N204" i="35"/>
  <c r="M204" i="35"/>
  <c r="L204" i="35"/>
  <c r="K204" i="35"/>
  <c r="J204" i="35"/>
  <c r="I204" i="35"/>
  <c r="H204" i="35"/>
  <c r="G204" i="35"/>
  <c r="F204" i="35"/>
  <c r="E204" i="35"/>
  <c r="D204" i="35"/>
  <c r="C204" i="35"/>
  <c r="B204" i="35"/>
  <c r="A204" i="35"/>
  <c r="Z203" i="35"/>
  <c r="Y203" i="35"/>
  <c r="X203" i="35"/>
  <c r="W203" i="35"/>
  <c r="V203" i="35"/>
  <c r="U203" i="35"/>
  <c r="T203" i="35"/>
  <c r="S203" i="35"/>
  <c r="R203" i="35"/>
  <c r="Q203" i="35"/>
  <c r="P203" i="35"/>
  <c r="O203" i="35"/>
  <c r="N203" i="35"/>
  <c r="M203" i="35"/>
  <c r="L203" i="35"/>
  <c r="K203" i="35"/>
  <c r="J203" i="35"/>
  <c r="I203" i="35"/>
  <c r="H203" i="35"/>
  <c r="G203" i="35"/>
  <c r="F203" i="35"/>
  <c r="E203" i="35"/>
  <c r="D203" i="35"/>
  <c r="C203" i="35"/>
  <c r="B203" i="35"/>
  <c r="A203" i="35"/>
  <c r="Z202" i="35"/>
  <c r="Y202" i="35"/>
  <c r="X202" i="35"/>
  <c r="W202" i="35"/>
  <c r="V202" i="35"/>
  <c r="U202" i="35"/>
  <c r="T202" i="35"/>
  <c r="S202" i="35"/>
  <c r="R202" i="35"/>
  <c r="Q202" i="35"/>
  <c r="P202" i="35"/>
  <c r="O202" i="35"/>
  <c r="N202" i="35"/>
  <c r="M202" i="35"/>
  <c r="L202" i="35"/>
  <c r="K202" i="35"/>
  <c r="J202" i="35"/>
  <c r="I202" i="35"/>
  <c r="H202" i="35"/>
  <c r="G202" i="35"/>
  <c r="F202" i="35"/>
  <c r="E202" i="35"/>
  <c r="D202" i="35"/>
  <c r="C202" i="35"/>
  <c r="B202" i="35"/>
  <c r="A202" i="35"/>
  <c r="Z201" i="35"/>
  <c r="Y201" i="35"/>
  <c r="X201" i="35"/>
  <c r="W201" i="35"/>
  <c r="V201" i="35"/>
  <c r="U201" i="35"/>
  <c r="T201" i="35"/>
  <c r="S201" i="35"/>
  <c r="R201" i="35"/>
  <c r="Q201" i="35"/>
  <c r="P201" i="35"/>
  <c r="O201" i="35"/>
  <c r="N201" i="35"/>
  <c r="M201" i="35"/>
  <c r="L201" i="35"/>
  <c r="K201" i="35"/>
  <c r="J201" i="35"/>
  <c r="I201" i="35"/>
  <c r="H201" i="35"/>
  <c r="G201" i="35"/>
  <c r="F201" i="35"/>
  <c r="E201" i="35"/>
  <c r="D201" i="35"/>
  <c r="C201" i="35"/>
  <c r="B201" i="35"/>
  <c r="A201" i="35"/>
  <c r="W200" i="35"/>
  <c r="V200" i="35"/>
  <c r="U200" i="35"/>
  <c r="O200" i="35"/>
  <c r="L200" i="35"/>
  <c r="K200" i="35"/>
  <c r="J200" i="35"/>
  <c r="I200" i="35"/>
  <c r="G200" i="35"/>
  <c r="F200" i="35"/>
  <c r="E200" i="35"/>
  <c r="D200" i="35"/>
  <c r="C200" i="35"/>
  <c r="B200" i="35"/>
  <c r="A200" i="35"/>
  <c r="Z199" i="35"/>
  <c r="Y199" i="35"/>
  <c r="X199" i="35"/>
  <c r="W199" i="35"/>
  <c r="V199" i="35"/>
  <c r="U199" i="35"/>
  <c r="T199" i="35"/>
  <c r="S199" i="35"/>
  <c r="R199" i="35"/>
  <c r="Q199" i="35"/>
  <c r="P199" i="35"/>
  <c r="O199" i="35"/>
  <c r="N199" i="35"/>
  <c r="M199" i="35"/>
  <c r="L199" i="35"/>
  <c r="K199" i="35"/>
  <c r="J199" i="35"/>
  <c r="I199" i="35"/>
  <c r="H199" i="35"/>
  <c r="G199" i="35"/>
  <c r="F199" i="35"/>
  <c r="E199" i="35"/>
  <c r="D199" i="35"/>
  <c r="C199" i="35"/>
  <c r="B199" i="35"/>
  <c r="A199" i="35"/>
  <c r="Z198" i="35"/>
  <c r="W198" i="35"/>
  <c r="V198" i="35"/>
  <c r="U198" i="35"/>
  <c r="T198" i="35"/>
  <c r="Q198" i="35"/>
  <c r="O198" i="35"/>
  <c r="K198" i="35"/>
  <c r="J198" i="35"/>
  <c r="I198" i="35"/>
  <c r="G198" i="35"/>
  <c r="F198" i="35"/>
  <c r="E198" i="35"/>
  <c r="D198" i="35"/>
  <c r="C198" i="35"/>
  <c r="B198" i="35"/>
  <c r="A198" i="35"/>
  <c r="Z197" i="35"/>
  <c r="W197" i="35"/>
  <c r="V197" i="35"/>
  <c r="U197" i="35"/>
  <c r="T197" i="35"/>
  <c r="Q197" i="35"/>
  <c r="O197" i="35"/>
  <c r="K197" i="35"/>
  <c r="J197" i="35"/>
  <c r="I197" i="35"/>
  <c r="G197" i="35"/>
  <c r="F197" i="35"/>
  <c r="E197" i="35"/>
  <c r="D197" i="35"/>
  <c r="C197" i="35"/>
  <c r="B197" i="35"/>
  <c r="A197" i="35"/>
  <c r="Z196" i="35"/>
  <c r="W196" i="35"/>
  <c r="V196" i="35"/>
  <c r="U196" i="35"/>
  <c r="T196" i="35"/>
  <c r="Q196" i="35"/>
  <c r="O196" i="35"/>
  <c r="K196" i="35"/>
  <c r="J196" i="35"/>
  <c r="I196" i="35"/>
  <c r="G196" i="35"/>
  <c r="F196" i="35"/>
  <c r="E196" i="35"/>
  <c r="D196" i="35"/>
  <c r="C196" i="35"/>
  <c r="B196" i="35"/>
  <c r="A196" i="35"/>
  <c r="Z195" i="35"/>
  <c r="W195" i="35"/>
  <c r="V195" i="35"/>
  <c r="U195" i="35"/>
  <c r="T195" i="35"/>
  <c r="Q195" i="35"/>
  <c r="O195" i="35"/>
  <c r="K195" i="35"/>
  <c r="J195" i="35"/>
  <c r="I195" i="35"/>
  <c r="G195" i="35"/>
  <c r="F195" i="35"/>
  <c r="E195" i="35"/>
  <c r="D195" i="35"/>
  <c r="C195" i="35"/>
  <c r="B195" i="35"/>
  <c r="A195" i="35"/>
  <c r="Z194" i="35"/>
  <c r="W194" i="35"/>
  <c r="V194" i="35"/>
  <c r="U194" i="35"/>
  <c r="T194" i="35"/>
  <c r="Q194" i="35"/>
  <c r="O194" i="35"/>
  <c r="K194" i="35"/>
  <c r="J194" i="35"/>
  <c r="I194" i="35"/>
  <c r="G194" i="35"/>
  <c r="F194" i="35"/>
  <c r="E194" i="35"/>
  <c r="D194" i="35"/>
  <c r="C194" i="35"/>
  <c r="B194" i="35"/>
  <c r="A194" i="35"/>
  <c r="Z193" i="35"/>
  <c r="W193" i="35"/>
  <c r="V193" i="35"/>
  <c r="U193" i="35"/>
  <c r="T193" i="35"/>
  <c r="Q193" i="35"/>
  <c r="O193" i="35"/>
  <c r="K193" i="35"/>
  <c r="J193" i="35"/>
  <c r="I193" i="35"/>
  <c r="G193" i="35"/>
  <c r="F193" i="35"/>
  <c r="E193" i="35"/>
  <c r="D193" i="35"/>
  <c r="C193" i="35"/>
  <c r="B193" i="35"/>
  <c r="A193" i="35"/>
  <c r="Z192" i="35"/>
  <c r="Y192" i="35"/>
  <c r="X192" i="35"/>
  <c r="W192" i="35"/>
  <c r="V192" i="35"/>
  <c r="U192" i="35"/>
  <c r="T192" i="35"/>
  <c r="S192" i="35"/>
  <c r="R192" i="35"/>
  <c r="Q192" i="35"/>
  <c r="P192" i="35"/>
  <c r="O192" i="35"/>
  <c r="N192" i="35"/>
  <c r="M192" i="35"/>
  <c r="L192" i="35"/>
  <c r="K192" i="35"/>
  <c r="J192" i="35"/>
  <c r="I192" i="35"/>
  <c r="H192" i="35"/>
  <c r="G192" i="35"/>
  <c r="F192" i="35"/>
  <c r="E192" i="35"/>
  <c r="D192" i="35"/>
  <c r="C192" i="35"/>
  <c r="B192" i="35"/>
  <c r="A192" i="35"/>
  <c r="Z191" i="35"/>
  <c r="Y191" i="35"/>
  <c r="X191" i="35"/>
  <c r="W191" i="35"/>
  <c r="V191" i="35"/>
  <c r="U191" i="35"/>
  <c r="T191" i="35"/>
  <c r="S191" i="35"/>
  <c r="R191" i="35"/>
  <c r="Q191" i="35"/>
  <c r="P191" i="35"/>
  <c r="O191" i="35"/>
  <c r="N191" i="35"/>
  <c r="M191" i="35"/>
  <c r="L191" i="35"/>
  <c r="K191" i="35"/>
  <c r="J191" i="35"/>
  <c r="I191" i="35"/>
  <c r="H191" i="35"/>
  <c r="G191" i="35"/>
  <c r="F191" i="35"/>
  <c r="E191" i="35"/>
  <c r="D191" i="35"/>
  <c r="C191" i="35"/>
  <c r="B191" i="35"/>
  <c r="A191" i="35"/>
  <c r="Z190" i="35"/>
  <c r="Y190" i="35"/>
  <c r="X190" i="35"/>
  <c r="W190" i="35"/>
  <c r="V190" i="35"/>
  <c r="U190" i="35"/>
  <c r="T190" i="35"/>
  <c r="S190" i="35"/>
  <c r="R190" i="35"/>
  <c r="Q190" i="35"/>
  <c r="P190" i="35"/>
  <c r="O190" i="35"/>
  <c r="N190" i="35"/>
  <c r="M190" i="35"/>
  <c r="L190" i="35"/>
  <c r="K190" i="35"/>
  <c r="J190" i="35"/>
  <c r="I190" i="35"/>
  <c r="H190" i="35"/>
  <c r="G190" i="35"/>
  <c r="F190" i="35"/>
  <c r="E190" i="35"/>
  <c r="D190" i="35"/>
  <c r="C190" i="35"/>
  <c r="B190" i="35"/>
  <c r="A190" i="35"/>
  <c r="Z189" i="35"/>
  <c r="Y189" i="35"/>
  <c r="X189" i="35"/>
  <c r="W189" i="35"/>
  <c r="V189" i="35"/>
  <c r="U189" i="35"/>
  <c r="T189" i="35"/>
  <c r="S189" i="35"/>
  <c r="R189" i="35"/>
  <c r="Q189" i="35"/>
  <c r="P189" i="35"/>
  <c r="O189" i="35"/>
  <c r="N189" i="35"/>
  <c r="M189" i="35"/>
  <c r="L189" i="35"/>
  <c r="K189" i="35"/>
  <c r="J189" i="35"/>
  <c r="I189" i="35"/>
  <c r="H189" i="35"/>
  <c r="G189" i="35"/>
  <c r="F189" i="35"/>
  <c r="E189" i="35"/>
  <c r="D189" i="35"/>
  <c r="C189" i="35"/>
  <c r="B189" i="35"/>
  <c r="A189" i="35"/>
  <c r="W188" i="35"/>
  <c r="V188" i="35"/>
  <c r="U188" i="35"/>
  <c r="O188" i="35"/>
  <c r="L188" i="35"/>
  <c r="K188" i="35"/>
  <c r="J188" i="35"/>
  <c r="I188" i="35"/>
  <c r="G188" i="35"/>
  <c r="F188" i="35"/>
  <c r="E188" i="35"/>
  <c r="D188" i="35"/>
  <c r="C188" i="35"/>
  <c r="B188" i="35"/>
  <c r="A188" i="35"/>
  <c r="Z187" i="35"/>
  <c r="Y187" i="35"/>
  <c r="X187" i="35"/>
  <c r="W187" i="35"/>
  <c r="V187" i="35"/>
  <c r="U187" i="35"/>
  <c r="T187" i="35"/>
  <c r="S187" i="35"/>
  <c r="R187" i="35"/>
  <c r="Q187" i="35"/>
  <c r="P187" i="35"/>
  <c r="O187" i="35"/>
  <c r="N187" i="35"/>
  <c r="M187" i="35"/>
  <c r="L187" i="35"/>
  <c r="K187" i="35"/>
  <c r="J187" i="35"/>
  <c r="I187" i="35"/>
  <c r="H187" i="35"/>
  <c r="G187" i="35"/>
  <c r="F187" i="35"/>
  <c r="E187" i="35"/>
  <c r="D187" i="35"/>
  <c r="C187" i="35"/>
  <c r="B187" i="35"/>
  <c r="A187" i="35"/>
  <c r="Z186" i="35"/>
  <c r="W186" i="35"/>
  <c r="V186" i="35"/>
  <c r="U186" i="35"/>
  <c r="T186" i="35"/>
  <c r="Q186" i="35"/>
  <c r="O186" i="35"/>
  <c r="L186" i="35"/>
  <c r="K186" i="35"/>
  <c r="J186" i="35"/>
  <c r="I186" i="35"/>
  <c r="G186" i="35"/>
  <c r="F186" i="35"/>
  <c r="E186" i="35"/>
  <c r="D186" i="35"/>
  <c r="C186" i="35"/>
  <c r="B186" i="35"/>
  <c r="A186" i="35"/>
  <c r="Z185" i="35"/>
  <c r="W185" i="35"/>
  <c r="V185" i="35"/>
  <c r="U185" i="35"/>
  <c r="T185" i="35"/>
  <c r="Q185" i="35"/>
  <c r="O185" i="35"/>
  <c r="L185" i="35"/>
  <c r="K185" i="35"/>
  <c r="J185" i="35"/>
  <c r="I185" i="35"/>
  <c r="G185" i="35"/>
  <c r="F185" i="35"/>
  <c r="E185" i="35"/>
  <c r="D185" i="35"/>
  <c r="C185" i="35"/>
  <c r="B185" i="35"/>
  <c r="A185" i="35"/>
  <c r="Z184" i="35"/>
  <c r="W184" i="35"/>
  <c r="V184" i="35"/>
  <c r="U184" i="35"/>
  <c r="T184" i="35"/>
  <c r="Q184" i="35"/>
  <c r="O184" i="35"/>
  <c r="L184" i="35"/>
  <c r="K184" i="35"/>
  <c r="J184" i="35"/>
  <c r="I184" i="35"/>
  <c r="G184" i="35"/>
  <c r="F184" i="35"/>
  <c r="E184" i="35"/>
  <c r="D184" i="35"/>
  <c r="C184" i="35"/>
  <c r="B184" i="35"/>
  <c r="A184" i="35"/>
  <c r="Z183" i="35"/>
  <c r="W183" i="35"/>
  <c r="V183" i="35"/>
  <c r="U183" i="35"/>
  <c r="T183" i="35"/>
  <c r="Q183" i="35"/>
  <c r="O183" i="35"/>
  <c r="L183" i="35"/>
  <c r="K183" i="35"/>
  <c r="J183" i="35"/>
  <c r="I183" i="35"/>
  <c r="G183" i="35"/>
  <c r="F183" i="35"/>
  <c r="E183" i="35"/>
  <c r="D183" i="35"/>
  <c r="C183" i="35"/>
  <c r="B183" i="35"/>
  <c r="A183" i="35"/>
  <c r="Z182" i="35"/>
  <c r="W182" i="35"/>
  <c r="V182" i="35"/>
  <c r="U182" i="35"/>
  <c r="T182" i="35"/>
  <c r="Q182" i="35"/>
  <c r="O182" i="35"/>
  <c r="L182" i="35"/>
  <c r="K182" i="35"/>
  <c r="J182" i="35"/>
  <c r="I182" i="35"/>
  <c r="G182" i="35"/>
  <c r="F182" i="35"/>
  <c r="E182" i="35"/>
  <c r="D182" i="35"/>
  <c r="C182" i="35"/>
  <c r="B182" i="35"/>
  <c r="A182" i="35"/>
  <c r="Z181" i="35"/>
  <c r="W181" i="35"/>
  <c r="V181" i="35"/>
  <c r="U181" i="35"/>
  <c r="T181" i="35"/>
  <c r="Q181" i="35"/>
  <c r="O181" i="35"/>
  <c r="L181" i="35"/>
  <c r="K181" i="35"/>
  <c r="J181" i="35"/>
  <c r="I181" i="35"/>
  <c r="G181" i="35"/>
  <c r="F181" i="35"/>
  <c r="E181" i="35"/>
  <c r="D181" i="35"/>
  <c r="C181" i="35"/>
  <c r="B181" i="35"/>
  <c r="A181" i="35"/>
  <c r="Z180" i="35"/>
  <c r="Y180" i="35"/>
  <c r="X180" i="35"/>
  <c r="W180" i="35"/>
  <c r="V180" i="35"/>
  <c r="U180" i="35"/>
  <c r="T180" i="35"/>
  <c r="S180" i="35"/>
  <c r="R180" i="35"/>
  <c r="Q180" i="35"/>
  <c r="P180" i="35"/>
  <c r="O180" i="35"/>
  <c r="N180" i="35"/>
  <c r="M180" i="35"/>
  <c r="L180" i="35"/>
  <c r="K180" i="35"/>
  <c r="J180" i="35"/>
  <c r="I180" i="35"/>
  <c r="H180" i="35"/>
  <c r="G180" i="35"/>
  <c r="F180" i="35"/>
  <c r="E180" i="35"/>
  <c r="D180" i="35"/>
  <c r="C180" i="35"/>
  <c r="B180" i="35"/>
  <c r="A180" i="35"/>
  <c r="Z179" i="35"/>
  <c r="Y179" i="35"/>
  <c r="X179" i="35"/>
  <c r="W179" i="35"/>
  <c r="V179" i="35"/>
  <c r="U179" i="35"/>
  <c r="T179" i="35"/>
  <c r="S179" i="35"/>
  <c r="R179" i="35"/>
  <c r="Q179" i="35"/>
  <c r="P179" i="35"/>
  <c r="O179" i="35"/>
  <c r="N179" i="35"/>
  <c r="M179" i="35"/>
  <c r="L179" i="35"/>
  <c r="K179" i="35"/>
  <c r="J179" i="35"/>
  <c r="I179" i="35"/>
  <c r="H179" i="35"/>
  <c r="G179" i="35"/>
  <c r="F179" i="35"/>
  <c r="E179" i="35"/>
  <c r="D179" i="35"/>
  <c r="C179" i="35"/>
  <c r="B179" i="35"/>
  <c r="A179" i="35"/>
  <c r="Z178" i="35"/>
  <c r="Y178" i="35"/>
  <c r="X178" i="35"/>
  <c r="W178" i="35"/>
  <c r="V178" i="35"/>
  <c r="U178" i="35"/>
  <c r="T178" i="35"/>
  <c r="S178" i="35"/>
  <c r="R178" i="35"/>
  <c r="Q178" i="35"/>
  <c r="P178" i="35"/>
  <c r="O178" i="35"/>
  <c r="N178" i="35"/>
  <c r="M178" i="35"/>
  <c r="L178" i="35"/>
  <c r="K178" i="35"/>
  <c r="J178" i="35"/>
  <c r="I178" i="35"/>
  <c r="H178" i="35"/>
  <c r="G178" i="35"/>
  <c r="F178" i="35"/>
  <c r="E178" i="35"/>
  <c r="D178" i="35"/>
  <c r="C178" i="35"/>
  <c r="B178" i="35"/>
  <c r="A178" i="35"/>
  <c r="Z177" i="35"/>
  <c r="Y177" i="35"/>
  <c r="X177" i="35"/>
  <c r="W177" i="35"/>
  <c r="V177" i="35"/>
  <c r="U177" i="35"/>
  <c r="T177" i="35"/>
  <c r="S177" i="35"/>
  <c r="R177" i="35"/>
  <c r="Q177" i="35"/>
  <c r="P177" i="35"/>
  <c r="O177" i="35"/>
  <c r="N177" i="35"/>
  <c r="M177" i="35"/>
  <c r="L177" i="35"/>
  <c r="K177" i="35"/>
  <c r="J177" i="35"/>
  <c r="I177" i="35"/>
  <c r="H177" i="35"/>
  <c r="G177" i="35"/>
  <c r="F177" i="35"/>
  <c r="E177" i="35"/>
  <c r="D177" i="35"/>
  <c r="C177" i="35"/>
  <c r="B177" i="35"/>
  <c r="A177" i="35"/>
  <c r="W176" i="35"/>
  <c r="V176" i="35"/>
  <c r="U176" i="35"/>
  <c r="O176" i="35"/>
  <c r="L176" i="35"/>
  <c r="K176" i="35"/>
  <c r="J176" i="35"/>
  <c r="I176" i="35"/>
  <c r="G176" i="35"/>
  <c r="F176" i="35"/>
  <c r="E176" i="35"/>
  <c r="D176" i="35"/>
  <c r="C176" i="35"/>
  <c r="B176" i="35"/>
  <c r="A176" i="35"/>
  <c r="Z175" i="35"/>
  <c r="Y175" i="35"/>
  <c r="X175" i="35"/>
  <c r="W175" i="35"/>
  <c r="V175" i="35"/>
  <c r="U175" i="35"/>
  <c r="T175" i="35"/>
  <c r="S175" i="35"/>
  <c r="R175" i="35"/>
  <c r="Q175" i="35"/>
  <c r="P175" i="35"/>
  <c r="O175" i="35"/>
  <c r="N175" i="35"/>
  <c r="M175" i="35"/>
  <c r="L175" i="35"/>
  <c r="K175" i="35"/>
  <c r="J175" i="35"/>
  <c r="I175" i="35"/>
  <c r="H175" i="35"/>
  <c r="G175" i="35"/>
  <c r="F175" i="35"/>
  <c r="E175" i="35"/>
  <c r="D175" i="35"/>
  <c r="C175" i="35"/>
  <c r="B175" i="35"/>
  <c r="A175" i="35"/>
  <c r="Z174" i="35"/>
  <c r="W174" i="35"/>
  <c r="V174" i="35"/>
  <c r="U174" i="35"/>
  <c r="T174" i="35"/>
  <c r="Q174" i="35"/>
  <c r="O174" i="35"/>
  <c r="K174" i="35"/>
  <c r="J174" i="35"/>
  <c r="I174" i="35"/>
  <c r="G174" i="35"/>
  <c r="F174" i="35"/>
  <c r="E174" i="35"/>
  <c r="D174" i="35"/>
  <c r="C174" i="35"/>
  <c r="B174" i="35"/>
  <c r="A174" i="35"/>
  <c r="Z173" i="35"/>
  <c r="W173" i="35"/>
  <c r="V173" i="35"/>
  <c r="U173" i="35"/>
  <c r="T173" i="35"/>
  <c r="Q173" i="35"/>
  <c r="O173" i="35"/>
  <c r="K173" i="35"/>
  <c r="J173" i="35"/>
  <c r="I173" i="35"/>
  <c r="G173" i="35"/>
  <c r="F173" i="35"/>
  <c r="E173" i="35"/>
  <c r="D173" i="35"/>
  <c r="C173" i="35"/>
  <c r="B173" i="35"/>
  <c r="A173" i="35"/>
  <c r="Z172" i="35"/>
  <c r="W172" i="35"/>
  <c r="V172" i="35"/>
  <c r="U172" i="35"/>
  <c r="T172" i="35"/>
  <c r="Q172" i="35"/>
  <c r="O172" i="35"/>
  <c r="K172" i="35"/>
  <c r="J172" i="35"/>
  <c r="I172" i="35"/>
  <c r="G172" i="35"/>
  <c r="F172" i="35"/>
  <c r="E172" i="35"/>
  <c r="D172" i="35"/>
  <c r="C172" i="35"/>
  <c r="B172" i="35"/>
  <c r="A172" i="35"/>
  <c r="Z171" i="35"/>
  <c r="W171" i="35"/>
  <c r="V171" i="35"/>
  <c r="U171" i="35"/>
  <c r="T171" i="35"/>
  <c r="Q171" i="35"/>
  <c r="O171" i="35"/>
  <c r="K171" i="35"/>
  <c r="J171" i="35"/>
  <c r="I171" i="35"/>
  <c r="G171" i="35"/>
  <c r="F171" i="35"/>
  <c r="E171" i="35"/>
  <c r="D171" i="35"/>
  <c r="C171" i="35"/>
  <c r="B171" i="35"/>
  <c r="A171" i="35"/>
  <c r="Z170" i="35"/>
  <c r="W170" i="35"/>
  <c r="V170" i="35"/>
  <c r="U170" i="35"/>
  <c r="T170" i="35"/>
  <c r="Q170" i="35"/>
  <c r="O170" i="35"/>
  <c r="K170" i="35"/>
  <c r="J170" i="35"/>
  <c r="I170" i="35"/>
  <c r="G170" i="35"/>
  <c r="F170" i="35"/>
  <c r="E170" i="35"/>
  <c r="D170" i="35"/>
  <c r="C170" i="35"/>
  <c r="B170" i="35"/>
  <c r="A170" i="35"/>
  <c r="Z169" i="35"/>
  <c r="W169" i="35"/>
  <c r="V169" i="35"/>
  <c r="U169" i="35"/>
  <c r="T169" i="35"/>
  <c r="Q169" i="35"/>
  <c r="O169" i="35"/>
  <c r="K169" i="35"/>
  <c r="J169" i="35"/>
  <c r="I169" i="35"/>
  <c r="G169" i="35"/>
  <c r="F169" i="35"/>
  <c r="E169" i="35"/>
  <c r="D169" i="35"/>
  <c r="C169" i="35"/>
  <c r="B169" i="35"/>
  <c r="A169" i="35"/>
  <c r="Z168" i="35"/>
  <c r="Y168" i="35"/>
  <c r="X168" i="35"/>
  <c r="W168" i="35"/>
  <c r="V168" i="35"/>
  <c r="U168" i="35"/>
  <c r="T168" i="35"/>
  <c r="S168" i="35"/>
  <c r="R168" i="35"/>
  <c r="Q168" i="35"/>
  <c r="P168" i="35"/>
  <c r="O168" i="35"/>
  <c r="N168" i="35"/>
  <c r="M168" i="35"/>
  <c r="L168" i="35"/>
  <c r="K168" i="35"/>
  <c r="J168" i="35"/>
  <c r="I168" i="35"/>
  <c r="H168" i="35"/>
  <c r="G168" i="35"/>
  <c r="F168" i="35"/>
  <c r="E168" i="35"/>
  <c r="D168" i="35"/>
  <c r="C168" i="35"/>
  <c r="B168" i="35"/>
  <c r="A168" i="35"/>
  <c r="Z167" i="35"/>
  <c r="Y167" i="35"/>
  <c r="X167" i="35"/>
  <c r="W167" i="35"/>
  <c r="V167" i="35"/>
  <c r="U167" i="35"/>
  <c r="T167" i="35"/>
  <c r="S167" i="35"/>
  <c r="R167" i="35"/>
  <c r="Q167" i="35"/>
  <c r="P167" i="35"/>
  <c r="O167" i="35"/>
  <c r="N167" i="35"/>
  <c r="M167" i="35"/>
  <c r="L167" i="35"/>
  <c r="K167" i="35"/>
  <c r="J167" i="35"/>
  <c r="I167" i="35"/>
  <c r="H167" i="35"/>
  <c r="G167" i="35"/>
  <c r="F167" i="35"/>
  <c r="E167" i="35"/>
  <c r="D167" i="35"/>
  <c r="C167" i="35"/>
  <c r="B167" i="35"/>
  <c r="A167" i="35"/>
  <c r="Z166" i="35"/>
  <c r="Y166" i="35"/>
  <c r="X166" i="35"/>
  <c r="W166" i="35"/>
  <c r="V166" i="35"/>
  <c r="U166" i="35"/>
  <c r="T166" i="35"/>
  <c r="S166" i="35"/>
  <c r="R166" i="35"/>
  <c r="Q166" i="35"/>
  <c r="P166" i="35"/>
  <c r="O166" i="35"/>
  <c r="N166" i="35"/>
  <c r="M166" i="35"/>
  <c r="L166" i="35"/>
  <c r="K166" i="35"/>
  <c r="J166" i="35"/>
  <c r="I166" i="35"/>
  <c r="H166" i="35"/>
  <c r="G166" i="35"/>
  <c r="F166" i="35"/>
  <c r="E166" i="35"/>
  <c r="D166" i="35"/>
  <c r="C166" i="35"/>
  <c r="B166" i="35"/>
  <c r="A166" i="35"/>
  <c r="Z165" i="35"/>
  <c r="Y165" i="35"/>
  <c r="X165" i="35"/>
  <c r="W165" i="35"/>
  <c r="V165" i="35"/>
  <c r="U165" i="35"/>
  <c r="T165" i="35"/>
  <c r="S165" i="35"/>
  <c r="R165" i="35"/>
  <c r="Q165" i="35"/>
  <c r="P165" i="35"/>
  <c r="O165" i="35"/>
  <c r="N165" i="35"/>
  <c r="M165" i="35"/>
  <c r="L165" i="35"/>
  <c r="K165" i="35"/>
  <c r="J165" i="35"/>
  <c r="I165" i="35"/>
  <c r="H165" i="35"/>
  <c r="G165" i="35"/>
  <c r="F165" i="35"/>
  <c r="E165" i="35"/>
  <c r="D165" i="35"/>
  <c r="C165" i="35"/>
  <c r="B165" i="35"/>
  <c r="A165" i="35"/>
  <c r="W164" i="35"/>
  <c r="V164" i="35"/>
  <c r="U164" i="35"/>
  <c r="O164" i="35"/>
  <c r="L164" i="35"/>
  <c r="K164" i="35"/>
  <c r="J164" i="35"/>
  <c r="I164" i="35"/>
  <c r="H164" i="35"/>
  <c r="G164" i="35"/>
  <c r="F164" i="35"/>
  <c r="E164" i="35"/>
  <c r="D164" i="35"/>
  <c r="C164" i="35"/>
  <c r="B164" i="35"/>
  <c r="A164" i="35"/>
  <c r="Z163" i="35"/>
  <c r="Y163" i="35"/>
  <c r="X163" i="35"/>
  <c r="W163" i="35"/>
  <c r="V163" i="35"/>
  <c r="U163" i="35"/>
  <c r="T163" i="35"/>
  <c r="S163" i="35"/>
  <c r="R163" i="35"/>
  <c r="Q163" i="35"/>
  <c r="P163" i="35"/>
  <c r="O163" i="35"/>
  <c r="N163" i="35"/>
  <c r="M163" i="35"/>
  <c r="L163" i="35"/>
  <c r="K163" i="35"/>
  <c r="J163" i="35"/>
  <c r="I163" i="35"/>
  <c r="H163" i="35"/>
  <c r="G163" i="35"/>
  <c r="F163" i="35"/>
  <c r="E163" i="35"/>
  <c r="D163" i="35"/>
  <c r="C163" i="35"/>
  <c r="B163" i="35"/>
  <c r="A163" i="35"/>
  <c r="Z162" i="35"/>
  <c r="W162" i="35"/>
  <c r="V162" i="35"/>
  <c r="U162" i="35"/>
  <c r="T162" i="35"/>
  <c r="Q162" i="35"/>
  <c r="O162" i="35"/>
  <c r="M162" i="35"/>
  <c r="L162" i="35"/>
  <c r="K162" i="35"/>
  <c r="J162" i="35"/>
  <c r="I162" i="35"/>
  <c r="F162" i="35"/>
  <c r="E162" i="35"/>
  <c r="D162" i="35"/>
  <c r="C162" i="35"/>
  <c r="B162" i="35"/>
  <c r="A162" i="35"/>
  <c r="Z161" i="35"/>
  <c r="W161" i="35"/>
  <c r="V161" i="35"/>
  <c r="U161" i="35"/>
  <c r="T161" i="35"/>
  <c r="Q161" i="35"/>
  <c r="O161" i="35"/>
  <c r="M161" i="35"/>
  <c r="L161" i="35"/>
  <c r="K161" i="35"/>
  <c r="J161" i="35"/>
  <c r="I161" i="35"/>
  <c r="G161" i="35"/>
  <c r="F161" i="35"/>
  <c r="E161" i="35"/>
  <c r="D161" i="35"/>
  <c r="C161" i="35"/>
  <c r="B161" i="35"/>
  <c r="A161" i="35"/>
  <c r="Z160" i="35"/>
  <c r="W160" i="35"/>
  <c r="V160" i="35"/>
  <c r="U160" i="35"/>
  <c r="T160" i="35"/>
  <c r="Q160" i="35"/>
  <c r="O160" i="35"/>
  <c r="K160" i="35"/>
  <c r="J160" i="35"/>
  <c r="I160" i="35"/>
  <c r="F160" i="35"/>
  <c r="E160" i="35"/>
  <c r="D160" i="35"/>
  <c r="C160" i="35"/>
  <c r="B160" i="35"/>
  <c r="A160" i="35"/>
  <c r="Z159" i="35"/>
  <c r="W159" i="35"/>
  <c r="V159" i="35"/>
  <c r="U159" i="35"/>
  <c r="T159" i="35"/>
  <c r="Q159" i="35"/>
  <c r="O159" i="35"/>
  <c r="K159" i="35"/>
  <c r="J159" i="35"/>
  <c r="I159" i="35"/>
  <c r="G159" i="35"/>
  <c r="F159" i="35"/>
  <c r="E159" i="35"/>
  <c r="D159" i="35"/>
  <c r="C159" i="35"/>
  <c r="B159" i="35"/>
  <c r="A159" i="35"/>
  <c r="Z158" i="35"/>
  <c r="W158" i="35"/>
  <c r="V158" i="35"/>
  <c r="U158" i="35"/>
  <c r="T158" i="35"/>
  <c r="Q158" i="35"/>
  <c r="O158" i="35"/>
  <c r="K158" i="35"/>
  <c r="J158" i="35"/>
  <c r="I158" i="35"/>
  <c r="F158" i="35"/>
  <c r="E158" i="35"/>
  <c r="D158" i="35"/>
  <c r="C158" i="35"/>
  <c r="B158" i="35"/>
  <c r="A158" i="35"/>
  <c r="Z157" i="35"/>
  <c r="W157" i="35"/>
  <c r="V157" i="35"/>
  <c r="U157" i="35"/>
  <c r="T157" i="35"/>
  <c r="Q157" i="35"/>
  <c r="O157" i="35"/>
  <c r="K157" i="35"/>
  <c r="J157" i="35"/>
  <c r="I157" i="35"/>
  <c r="G157" i="35"/>
  <c r="F157" i="35"/>
  <c r="E157" i="35"/>
  <c r="D157" i="35"/>
  <c r="C157" i="35"/>
  <c r="B157" i="35"/>
  <c r="A157" i="35"/>
  <c r="Z156" i="35"/>
  <c r="Y156" i="35"/>
  <c r="X156" i="35"/>
  <c r="W156" i="35"/>
  <c r="V156" i="35"/>
  <c r="U156" i="35"/>
  <c r="T156" i="35"/>
  <c r="S156" i="35"/>
  <c r="R156" i="35"/>
  <c r="Q156" i="35"/>
  <c r="P156" i="35"/>
  <c r="O156" i="35"/>
  <c r="N156" i="35"/>
  <c r="M156" i="35"/>
  <c r="L156" i="35"/>
  <c r="K156" i="35"/>
  <c r="J156" i="35"/>
  <c r="I156" i="35"/>
  <c r="H156" i="35"/>
  <c r="G156" i="35"/>
  <c r="F156" i="35"/>
  <c r="E156" i="35"/>
  <c r="D156" i="35"/>
  <c r="C156" i="35"/>
  <c r="B156" i="35"/>
  <c r="A156" i="35"/>
  <c r="Z155" i="35"/>
  <c r="Y155" i="35"/>
  <c r="X155" i="35"/>
  <c r="W155" i="35"/>
  <c r="V155" i="35"/>
  <c r="U155" i="35"/>
  <c r="T155" i="35"/>
  <c r="S155" i="35"/>
  <c r="R155" i="35"/>
  <c r="Q155" i="35"/>
  <c r="P155" i="35"/>
  <c r="O155" i="35"/>
  <c r="N155" i="35"/>
  <c r="M155" i="35"/>
  <c r="L155" i="35"/>
  <c r="K155" i="35"/>
  <c r="J155" i="35"/>
  <c r="I155" i="35"/>
  <c r="H155" i="35"/>
  <c r="G155" i="35"/>
  <c r="F155" i="35"/>
  <c r="E155" i="35"/>
  <c r="D155" i="35"/>
  <c r="C155" i="35"/>
  <c r="B155" i="35"/>
  <c r="A155" i="35"/>
  <c r="Z154" i="35"/>
  <c r="Y154" i="35"/>
  <c r="X154" i="35"/>
  <c r="W154" i="35"/>
  <c r="V154" i="35"/>
  <c r="U154" i="35"/>
  <c r="T154" i="35"/>
  <c r="S154" i="35"/>
  <c r="R154" i="35"/>
  <c r="Q154" i="35"/>
  <c r="P154" i="35"/>
  <c r="O154" i="35"/>
  <c r="N154" i="35"/>
  <c r="M154" i="35"/>
  <c r="L154" i="35"/>
  <c r="K154" i="35"/>
  <c r="J154" i="35"/>
  <c r="I154" i="35"/>
  <c r="H154" i="35"/>
  <c r="G154" i="35"/>
  <c r="F154" i="35"/>
  <c r="E154" i="35"/>
  <c r="D154" i="35"/>
  <c r="C154" i="35"/>
  <c r="B154" i="35"/>
  <c r="A154" i="35"/>
  <c r="W153" i="35"/>
  <c r="V153" i="35"/>
  <c r="U153" i="35"/>
  <c r="O153" i="35"/>
  <c r="M153" i="35"/>
  <c r="L153" i="35"/>
  <c r="K153" i="35"/>
  <c r="J153" i="35"/>
  <c r="I153" i="35"/>
  <c r="H153" i="35"/>
  <c r="G153" i="35"/>
  <c r="F153" i="35"/>
  <c r="E153" i="35"/>
  <c r="D153" i="35"/>
  <c r="C153" i="35"/>
  <c r="B153" i="35"/>
  <c r="A153" i="35"/>
  <c r="Z152" i="35"/>
  <c r="Y152" i="35"/>
  <c r="X152" i="35"/>
  <c r="W152" i="35"/>
  <c r="V152" i="35"/>
  <c r="U152" i="35"/>
  <c r="T152" i="35"/>
  <c r="S152" i="35"/>
  <c r="R152" i="35"/>
  <c r="Q152" i="35"/>
  <c r="P152" i="35"/>
  <c r="O152" i="35"/>
  <c r="N152" i="35"/>
  <c r="M152" i="35"/>
  <c r="L152" i="35"/>
  <c r="K152" i="35"/>
  <c r="J152" i="35"/>
  <c r="I152" i="35"/>
  <c r="H152" i="35"/>
  <c r="G152" i="35"/>
  <c r="F152" i="35"/>
  <c r="E152" i="35"/>
  <c r="D152" i="35"/>
  <c r="C152" i="35"/>
  <c r="B152" i="35"/>
  <c r="A152" i="35"/>
  <c r="Z151" i="35"/>
  <c r="W151" i="35"/>
  <c r="V151" i="35"/>
  <c r="U151" i="35"/>
  <c r="T151" i="35"/>
  <c r="Q151" i="35"/>
  <c r="O151" i="35"/>
  <c r="M151" i="35"/>
  <c r="L151" i="35"/>
  <c r="K151" i="35"/>
  <c r="J151" i="35"/>
  <c r="I151" i="35"/>
  <c r="F151" i="35"/>
  <c r="E151" i="35"/>
  <c r="D151" i="35"/>
  <c r="C151" i="35"/>
  <c r="B151" i="35"/>
  <c r="A151" i="35"/>
  <c r="Z150" i="35"/>
  <c r="W150" i="35"/>
  <c r="V150" i="35"/>
  <c r="U150" i="35"/>
  <c r="T150" i="35"/>
  <c r="Q150" i="35"/>
  <c r="O150" i="35"/>
  <c r="M150" i="35"/>
  <c r="L150" i="35"/>
  <c r="K150" i="35"/>
  <c r="J150" i="35"/>
  <c r="I150" i="35"/>
  <c r="G150" i="35"/>
  <c r="F150" i="35"/>
  <c r="E150" i="35"/>
  <c r="D150" i="35"/>
  <c r="C150" i="35"/>
  <c r="B150" i="35"/>
  <c r="A150" i="35"/>
  <c r="Z149" i="35"/>
  <c r="W149" i="35"/>
  <c r="V149" i="35"/>
  <c r="U149" i="35"/>
  <c r="T149" i="35"/>
  <c r="Q149" i="35"/>
  <c r="O149" i="35"/>
  <c r="M149" i="35"/>
  <c r="L149" i="35"/>
  <c r="K149" i="35"/>
  <c r="J149" i="35"/>
  <c r="I149" i="35"/>
  <c r="F149" i="35"/>
  <c r="E149" i="35"/>
  <c r="D149" i="35"/>
  <c r="C149" i="35"/>
  <c r="B149" i="35"/>
  <c r="A149" i="35"/>
  <c r="Z148" i="35"/>
  <c r="W148" i="35"/>
  <c r="V148" i="35"/>
  <c r="U148" i="35"/>
  <c r="T148" i="35"/>
  <c r="Q148" i="35"/>
  <c r="O148" i="35"/>
  <c r="M148" i="35"/>
  <c r="L148" i="35"/>
  <c r="K148" i="35"/>
  <c r="J148" i="35"/>
  <c r="I148" i="35"/>
  <c r="G148" i="35"/>
  <c r="F148" i="35"/>
  <c r="E148" i="35"/>
  <c r="D148" i="35"/>
  <c r="C148" i="35"/>
  <c r="B148" i="35"/>
  <c r="A148" i="35"/>
  <c r="Z147" i="35"/>
  <c r="W147" i="35"/>
  <c r="V147" i="35"/>
  <c r="U147" i="35"/>
  <c r="T147" i="35"/>
  <c r="Q147" i="35"/>
  <c r="O147" i="35"/>
  <c r="M147" i="35"/>
  <c r="L147" i="35"/>
  <c r="K147" i="35"/>
  <c r="J147" i="35"/>
  <c r="I147" i="35"/>
  <c r="F147" i="35"/>
  <c r="E147" i="35"/>
  <c r="D147" i="35"/>
  <c r="C147" i="35"/>
  <c r="B147" i="35"/>
  <c r="A147" i="35"/>
  <c r="Z146" i="35"/>
  <c r="W146" i="35"/>
  <c r="V146" i="35"/>
  <c r="U146" i="35"/>
  <c r="T146" i="35"/>
  <c r="Q146" i="35"/>
  <c r="O146" i="35"/>
  <c r="M146" i="35"/>
  <c r="L146" i="35"/>
  <c r="K146" i="35"/>
  <c r="J146" i="35"/>
  <c r="I146" i="35"/>
  <c r="G146" i="35"/>
  <c r="F146" i="35"/>
  <c r="E146" i="35"/>
  <c r="D146" i="35"/>
  <c r="C146" i="35"/>
  <c r="B146" i="35"/>
  <c r="A146" i="35"/>
  <c r="Z145" i="35"/>
  <c r="Y145" i="35"/>
  <c r="X145" i="35"/>
  <c r="W145" i="35"/>
  <c r="V145" i="35"/>
  <c r="U145" i="35"/>
  <c r="T145" i="35"/>
  <c r="S145" i="35"/>
  <c r="R145" i="35"/>
  <c r="Q145" i="35"/>
  <c r="P145" i="35"/>
  <c r="O145" i="35"/>
  <c r="N145" i="35"/>
  <c r="M145" i="35"/>
  <c r="L145" i="35"/>
  <c r="K145" i="35"/>
  <c r="J145" i="35"/>
  <c r="I145" i="35"/>
  <c r="H145" i="35"/>
  <c r="G145" i="35"/>
  <c r="F145" i="35"/>
  <c r="E145" i="35"/>
  <c r="D145" i="35"/>
  <c r="C145" i="35"/>
  <c r="B145" i="35"/>
  <c r="A145" i="35"/>
  <c r="Z144" i="35"/>
  <c r="Y144" i="35"/>
  <c r="X144" i="35"/>
  <c r="W144" i="35"/>
  <c r="V144" i="35"/>
  <c r="U144" i="35"/>
  <c r="T144" i="35"/>
  <c r="S144" i="35"/>
  <c r="R144" i="35"/>
  <c r="Q144" i="35"/>
  <c r="P144" i="35"/>
  <c r="O144" i="35"/>
  <c r="N144" i="35"/>
  <c r="M144" i="35"/>
  <c r="L144" i="35"/>
  <c r="K144" i="35"/>
  <c r="J144" i="35"/>
  <c r="I144" i="35"/>
  <c r="H144" i="35"/>
  <c r="G144" i="35"/>
  <c r="F144" i="35"/>
  <c r="E144" i="35"/>
  <c r="D144" i="35"/>
  <c r="C144" i="35"/>
  <c r="B144" i="35"/>
  <c r="A144" i="35"/>
  <c r="Z143" i="35"/>
  <c r="Y143" i="35"/>
  <c r="X143" i="35"/>
  <c r="W143" i="35"/>
  <c r="V143" i="35"/>
  <c r="U143" i="35"/>
  <c r="T143" i="35"/>
  <c r="S143" i="35"/>
  <c r="R143" i="35"/>
  <c r="Q143" i="35"/>
  <c r="P143" i="35"/>
  <c r="O143" i="35"/>
  <c r="N143" i="35"/>
  <c r="M143" i="35"/>
  <c r="L143" i="35"/>
  <c r="K143" i="35"/>
  <c r="J143" i="35"/>
  <c r="I143" i="35"/>
  <c r="H143" i="35"/>
  <c r="G143" i="35"/>
  <c r="F143" i="35"/>
  <c r="E143" i="35"/>
  <c r="D143" i="35"/>
  <c r="C143" i="35"/>
  <c r="B143" i="35"/>
  <c r="A143" i="35"/>
  <c r="W142" i="35"/>
  <c r="V142" i="35"/>
  <c r="U142" i="35"/>
  <c r="O142" i="35"/>
  <c r="M142" i="35"/>
  <c r="L142" i="35"/>
  <c r="K142" i="35"/>
  <c r="J142" i="35"/>
  <c r="I142" i="35"/>
  <c r="H142" i="35"/>
  <c r="G142" i="35"/>
  <c r="F142" i="35"/>
  <c r="E142" i="35"/>
  <c r="D142" i="35"/>
  <c r="C142" i="35"/>
  <c r="B142" i="35"/>
  <c r="A142" i="35"/>
  <c r="Z141" i="35"/>
  <c r="Y141" i="35"/>
  <c r="X141" i="35"/>
  <c r="W141" i="35"/>
  <c r="V141" i="35"/>
  <c r="U141" i="35"/>
  <c r="T141" i="35"/>
  <c r="S141" i="35"/>
  <c r="R141" i="35"/>
  <c r="Q141" i="35"/>
  <c r="P141" i="35"/>
  <c r="O141" i="35"/>
  <c r="N141" i="35"/>
  <c r="M141" i="35"/>
  <c r="L141" i="35"/>
  <c r="K141" i="35"/>
  <c r="J141" i="35"/>
  <c r="I141" i="35"/>
  <c r="H141" i="35"/>
  <c r="G141" i="35"/>
  <c r="F141" i="35"/>
  <c r="E141" i="35"/>
  <c r="D141" i="35"/>
  <c r="C141" i="35"/>
  <c r="B141" i="35"/>
  <c r="A141" i="35"/>
  <c r="Z140" i="35"/>
  <c r="W140" i="35"/>
  <c r="V140" i="35"/>
  <c r="U140" i="35"/>
  <c r="T140" i="35"/>
  <c r="Q140" i="35"/>
  <c r="O140" i="35"/>
  <c r="M140" i="35"/>
  <c r="L140" i="35"/>
  <c r="K140" i="35"/>
  <c r="J140" i="35"/>
  <c r="I140" i="35"/>
  <c r="F140" i="35"/>
  <c r="E140" i="35"/>
  <c r="D140" i="35"/>
  <c r="C140" i="35"/>
  <c r="B140" i="35"/>
  <c r="A140" i="35"/>
  <c r="Z139" i="35"/>
  <c r="W139" i="35"/>
  <c r="V139" i="35"/>
  <c r="U139" i="35"/>
  <c r="T139" i="35"/>
  <c r="Q139" i="35"/>
  <c r="O139" i="35"/>
  <c r="M139" i="35"/>
  <c r="L139" i="35"/>
  <c r="K139" i="35"/>
  <c r="J139" i="35"/>
  <c r="I139" i="35"/>
  <c r="G139" i="35"/>
  <c r="F139" i="35"/>
  <c r="E139" i="35"/>
  <c r="D139" i="35"/>
  <c r="C139" i="35"/>
  <c r="B139" i="35"/>
  <c r="A139" i="35"/>
  <c r="Z138" i="35"/>
  <c r="W138" i="35"/>
  <c r="V138" i="35"/>
  <c r="U138" i="35"/>
  <c r="T138" i="35"/>
  <c r="Q138" i="35"/>
  <c r="O138" i="35"/>
  <c r="M138" i="35"/>
  <c r="L138" i="35"/>
  <c r="K138" i="35"/>
  <c r="J138" i="35"/>
  <c r="I138" i="35"/>
  <c r="F138" i="35"/>
  <c r="E138" i="35"/>
  <c r="D138" i="35"/>
  <c r="C138" i="35"/>
  <c r="B138" i="35"/>
  <c r="A138" i="35"/>
  <c r="Z137" i="35"/>
  <c r="W137" i="35"/>
  <c r="V137" i="35"/>
  <c r="U137" i="35"/>
  <c r="T137" i="35"/>
  <c r="Q137" i="35"/>
  <c r="O137" i="35"/>
  <c r="M137" i="35"/>
  <c r="L137" i="35"/>
  <c r="K137" i="35"/>
  <c r="J137" i="35"/>
  <c r="I137" i="35"/>
  <c r="G137" i="35"/>
  <c r="F137" i="35"/>
  <c r="E137" i="35"/>
  <c r="D137" i="35"/>
  <c r="C137" i="35"/>
  <c r="B137" i="35"/>
  <c r="A137" i="35"/>
  <c r="Z136" i="35"/>
  <c r="W136" i="35"/>
  <c r="V136" i="35"/>
  <c r="U136" i="35"/>
  <c r="T136" i="35"/>
  <c r="Q136" i="35"/>
  <c r="O136" i="35"/>
  <c r="M136" i="35"/>
  <c r="L136" i="35"/>
  <c r="K136" i="35"/>
  <c r="J136" i="35"/>
  <c r="I136" i="35"/>
  <c r="F136" i="35"/>
  <c r="E136" i="35"/>
  <c r="D136" i="35"/>
  <c r="C136" i="35"/>
  <c r="B136" i="35"/>
  <c r="A136" i="35"/>
  <c r="Z135" i="35"/>
  <c r="W135" i="35"/>
  <c r="V135" i="35"/>
  <c r="U135" i="35"/>
  <c r="T135" i="35"/>
  <c r="Q135" i="35"/>
  <c r="O135" i="35"/>
  <c r="M135" i="35"/>
  <c r="L135" i="35"/>
  <c r="K135" i="35"/>
  <c r="J135" i="35"/>
  <c r="I135" i="35"/>
  <c r="G135" i="35"/>
  <c r="F135" i="35"/>
  <c r="E135" i="35"/>
  <c r="D135" i="35"/>
  <c r="C135" i="35"/>
  <c r="B135" i="35"/>
  <c r="A135" i="35"/>
  <c r="Z134" i="35"/>
  <c r="Y134" i="35"/>
  <c r="X134" i="35"/>
  <c r="W134" i="35"/>
  <c r="V134" i="35"/>
  <c r="U134" i="35"/>
  <c r="T134" i="35"/>
  <c r="S134" i="35"/>
  <c r="R134" i="35"/>
  <c r="Q134" i="35"/>
  <c r="P134" i="35"/>
  <c r="O134" i="35"/>
  <c r="N134" i="35"/>
  <c r="M134" i="35"/>
  <c r="L134" i="35"/>
  <c r="K134" i="35"/>
  <c r="J134" i="35"/>
  <c r="I134" i="35"/>
  <c r="H134" i="35"/>
  <c r="G134" i="35"/>
  <c r="F134" i="35"/>
  <c r="E134" i="35"/>
  <c r="D134" i="35"/>
  <c r="C134" i="35"/>
  <c r="B134" i="35"/>
  <c r="A134" i="35"/>
  <c r="Z133" i="35"/>
  <c r="Y133" i="35"/>
  <c r="X133" i="35"/>
  <c r="W133" i="35"/>
  <c r="V133" i="35"/>
  <c r="U133" i="35"/>
  <c r="T133" i="35"/>
  <c r="S133" i="35"/>
  <c r="R133" i="35"/>
  <c r="Q133" i="35"/>
  <c r="P133" i="35"/>
  <c r="O133" i="35"/>
  <c r="N133" i="35"/>
  <c r="M133" i="35"/>
  <c r="L133" i="35"/>
  <c r="K133" i="35"/>
  <c r="J133" i="35"/>
  <c r="I133" i="35"/>
  <c r="H133" i="35"/>
  <c r="G133" i="35"/>
  <c r="F133" i="35"/>
  <c r="E133" i="35"/>
  <c r="D133" i="35"/>
  <c r="C133" i="35"/>
  <c r="B133" i="35"/>
  <c r="A133" i="35"/>
  <c r="Z132" i="35"/>
  <c r="Y132" i="35"/>
  <c r="X132" i="35"/>
  <c r="W132" i="35"/>
  <c r="V132" i="35"/>
  <c r="U132" i="35"/>
  <c r="T132" i="35"/>
  <c r="S132" i="35"/>
  <c r="R132" i="35"/>
  <c r="Q132" i="35"/>
  <c r="P132" i="35"/>
  <c r="O132" i="35"/>
  <c r="N132" i="35"/>
  <c r="M132" i="35"/>
  <c r="L132" i="35"/>
  <c r="K132" i="35"/>
  <c r="J132" i="35"/>
  <c r="I132" i="35"/>
  <c r="H132" i="35"/>
  <c r="G132" i="35"/>
  <c r="F132" i="35"/>
  <c r="E132" i="35"/>
  <c r="D132" i="35"/>
  <c r="C132" i="35"/>
  <c r="B132" i="35"/>
  <c r="A132" i="35"/>
  <c r="W131" i="35"/>
  <c r="V131" i="35"/>
  <c r="U131" i="35"/>
  <c r="O131" i="35"/>
  <c r="M131" i="35"/>
  <c r="L131" i="35"/>
  <c r="K131" i="35"/>
  <c r="J131" i="35"/>
  <c r="I131" i="35"/>
  <c r="H131" i="35"/>
  <c r="G131" i="35"/>
  <c r="F131" i="35"/>
  <c r="E131" i="35"/>
  <c r="D131" i="35"/>
  <c r="C131" i="35"/>
  <c r="B131" i="35"/>
  <c r="A131" i="35"/>
  <c r="Z130" i="35"/>
  <c r="Y130" i="35"/>
  <c r="X130" i="35"/>
  <c r="W130" i="35"/>
  <c r="V130" i="35"/>
  <c r="U130" i="35"/>
  <c r="T130" i="35"/>
  <c r="S130" i="35"/>
  <c r="R130" i="35"/>
  <c r="Q130" i="35"/>
  <c r="P130" i="35"/>
  <c r="O130" i="35"/>
  <c r="N130" i="35"/>
  <c r="M130" i="35"/>
  <c r="L130" i="35"/>
  <c r="K130" i="35"/>
  <c r="J130" i="35"/>
  <c r="I130" i="35"/>
  <c r="H130" i="35"/>
  <c r="G130" i="35"/>
  <c r="F130" i="35"/>
  <c r="E130" i="35"/>
  <c r="D130" i="35"/>
  <c r="C130" i="35"/>
  <c r="B130" i="35"/>
  <c r="A130" i="35"/>
  <c r="Z129" i="35"/>
  <c r="W129" i="35"/>
  <c r="V129" i="35"/>
  <c r="U129" i="35"/>
  <c r="T129" i="35"/>
  <c r="Q129" i="35"/>
  <c r="O129" i="35"/>
  <c r="M129" i="35"/>
  <c r="L129" i="35"/>
  <c r="K129" i="35"/>
  <c r="J129" i="35"/>
  <c r="I129" i="35"/>
  <c r="F129" i="35"/>
  <c r="E129" i="35"/>
  <c r="D129" i="35"/>
  <c r="C129" i="35"/>
  <c r="B129" i="35"/>
  <c r="A129" i="35"/>
  <c r="Z128" i="35"/>
  <c r="W128" i="35"/>
  <c r="V128" i="35"/>
  <c r="U128" i="35"/>
  <c r="T128" i="35"/>
  <c r="Q128" i="35"/>
  <c r="O128" i="35"/>
  <c r="M128" i="35"/>
  <c r="L128" i="35"/>
  <c r="K128" i="35"/>
  <c r="J128" i="35"/>
  <c r="I128" i="35"/>
  <c r="G128" i="35"/>
  <c r="F128" i="35"/>
  <c r="E128" i="35"/>
  <c r="D128" i="35"/>
  <c r="C128" i="35"/>
  <c r="B128" i="35"/>
  <c r="A128" i="35"/>
  <c r="Z127" i="35"/>
  <c r="W127" i="35"/>
  <c r="V127" i="35"/>
  <c r="U127" i="35"/>
  <c r="T127" i="35"/>
  <c r="Q127" i="35"/>
  <c r="O127" i="35"/>
  <c r="M127" i="35"/>
  <c r="L127" i="35"/>
  <c r="K127" i="35"/>
  <c r="J127" i="35"/>
  <c r="I127" i="35"/>
  <c r="F127" i="35"/>
  <c r="E127" i="35"/>
  <c r="D127" i="35"/>
  <c r="C127" i="35"/>
  <c r="B127" i="35"/>
  <c r="A127" i="35"/>
  <c r="Z126" i="35"/>
  <c r="W126" i="35"/>
  <c r="V126" i="35"/>
  <c r="U126" i="35"/>
  <c r="T126" i="35"/>
  <c r="Q126" i="35"/>
  <c r="O126" i="35"/>
  <c r="M126" i="35"/>
  <c r="L126" i="35"/>
  <c r="K126" i="35"/>
  <c r="J126" i="35"/>
  <c r="I126" i="35"/>
  <c r="G126" i="35"/>
  <c r="F126" i="35"/>
  <c r="E126" i="35"/>
  <c r="D126" i="35"/>
  <c r="C126" i="35"/>
  <c r="B126" i="35"/>
  <c r="A126" i="35"/>
  <c r="Z125" i="35"/>
  <c r="W125" i="35"/>
  <c r="V125" i="35"/>
  <c r="U125" i="35"/>
  <c r="T125" i="35"/>
  <c r="Q125" i="35"/>
  <c r="O125" i="35"/>
  <c r="M125" i="35"/>
  <c r="L125" i="35"/>
  <c r="K125" i="35"/>
  <c r="J125" i="35"/>
  <c r="I125" i="35"/>
  <c r="F125" i="35"/>
  <c r="E125" i="35"/>
  <c r="D125" i="35"/>
  <c r="C125" i="35"/>
  <c r="B125" i="35"/>
  <c r="A125" i="35"/>
  <c r="Z124" i="35"/>
  <c r="W124" i="35"/>
  <c r="V124" i="35"/>
  <c r="U124" i="35"/>
  <c r="T124" i="35"/>
  <c r="Q124" i="35"/>
  <c r="O124" i="35"/>
  <c r="M124" i="35"/>
  <c r="L124" i="35"/>
  <c r="K124" i="35"/>
  <c r="J124" i="35"/>
  <c r="I124" i="35"/>
  <c r="G124" i="35"/>
  <c r="F124" i="35"/>
  <c r="E124" i="35"/>
  <c r="D124" i="35"/>
  <c r="C124" i="35"/>
  <c r="B124" i="35"/>
  <c r="A124" i="35"/>
  <c r="Z123" i="35"/>
  <c r="Y123" i="35"/>
  <c r="X123" i="35"/>
  <c r="W123" i="35"/>
  <c r="V123" i="35"/>
  <c r="U123" i="35"/>
  <c r="T123" i="35"/>
  <c r="S123" i="35"/>
  <c r="R123" i="35"/>
  <c r="Q123" i="35"/>
  <c r="P123" i="35"/>
  <c r="O123" i="35"/>
  <c r="N123" i="35"/>
  <c r="M123" i="35"/>
  <c r="L123" i="35"/>
  <c r="K123" i="35"/>
  <c r="J123" i="35"/>
  <c r="I123" i="35"/>
  <c r="H123" i="35"/>
  <c r="G123" i="35"/>
  <c r="F123" i="35"/>
  <c r="E123" i="35"/>
  <c r="D123" i="35"/>
  <c r="C123" i="35"/>
  <c r="B123" i="35"/>
  <c r="A123" i="35"/>
  <c r="Z122" i="35"/>
  <c r="Y122" i="35"/>
  <c r="X122" i="35"/>
  <c r="W122" i="35"/>
  <c r="V122" i="35"/>
  <c r="U122" i="35"/>
  <c r="T122" i="35"/>
  <c r="S122" i="35"/>
  <c r="R122" i="35"/>
  <c r="Q122" i="35"/>
  <c r="P122" i="35"/>
  <c r="O122" i="35"/>
  <c r="N122" i="35"/>
  <c r="M122" i="35"/>
  <c r="L122" i="35"/>
  <c r="K122" i="35"/>
  <c r="J122" i="35"/>
  <c r="I122" i="35"/>
  <c r="H122" i="35"/>
  <c r="G122" i="35"/>
  <c r="F122" i="35"/>
  <c r="E122" i="35"/>
  <c r="D122" i="35"/>
  <c r="C122" i="35"/>
  <c r="B122" i="35"/>
  <c r="A122" i="35"/>
  <c r="Z121" i="35"/>
  <c r="Y121" i="35"/>
  <c r="X121" i="35"/>
  <c r="W121" i="35"/>
  <c r="V121" i="35"/>
  <c r="U121" i="35"/>
  <c r="T121" i="35"/>
  <c r="S121" i="35"/>
  <c r="R121" i="35"/>
  <c r="Q121" i="35"/>
  <c r="P121" i="35"/>
  <c r="O121" i="35"/>
  <c r="N121" i="35"/>
  <c r="M121" i="35"/>
  <c r="L121" i="35"/>
  <c r="K121" i="35"/>
  <c r="J121" i="35"/>
  <c r="I121" i="35"/>
  <c r="H121" i="35"/>
  <c r="G121" i="35"/>
  <c r="F121" i="35"/>
  <c r="E121" i="35"/>
  <c r="D121" i="35"/>
  <c r="C121" i="35"/>
  <c r="B121" i="35"/>
  <c r="A121" i="35"/>
  <c r="W120" i="35"/>
  <c r="V120" i="35"/>
  <c r="U120" i="35"/>
  <c r="O120" i="35"/>
  <c r="M120" i="35"/>
  <c r="L120" i="35"/>
  <c r="K120" i="35"/>
  <c r="J120" i="35"/>
  <c r="I120" i="35"/>
  <c r="H120" i="35"/>
  <c r="G120" i="35"/>
  <c r="F120" i="35"/>
  <c r="E120" i="35"/>
  <c r="D120" i="35"/>
  <c r="C120" i="35"/>
  <c r="B120" i="35"/>
  <c r="A120" i="35"/>
  <c r="Z119" i="35"/>
  <c r="Y119" i="35"/>
  <c r="X119" i="35"/>
  <c r="W119" i="35"/>
  <c r="V119" i="35"/>
  <c r="U119" i="35"/>
  <c r="T119" i="35"/>
  <c r="S119" i="35"/>
  <c r="R119" i="35"/>
  <c r="Q119" i="35"/>
  <c r="P119" i="35"/>
  <c r="O119" i="35"/>
  <c r="N119" i="35"/>
  <c r="M119" i="35"/>
  <c r="L119" i="35"/>
  <c r="K119" i="35"/>
  <c r="J119" i="35"/>
  <c r="I119" i="35"/>
  <c r="H119" i="35"/>
  <c r="G119" i="35"/>
  <c r="F119" i="35"/>
  <c r="E119" i="35"/>
  <c r="D119" i="35"/>
  <c r="C119" i="35"/>
  <c r="B119" i="35"/>
  <c r="A119" i="35"/>
  <c r="Z118" i="35"/>
  <c r="W118" i="35"/>
  <c r="V118" i="35"/>
  <c r="U118" i="35"/>
  <c r="T118" i="35"/>
  <c r="Q118" i="35"/>
  <c r="O118" i="35"/>
  <c r="M118" i="35"/>
  <c r="L118" i="35"/>
  <c r="K118" i="35"/>
  <c r="J118" i="35"/>
  <c r="I118" i="35"/>
  <c r="F118" i="35"/>
  <c r="E118" i="35"/>
  <c r="D118" i="35"/>
  <c r="C118" i="35"/>
  <c r="B118" i="35"/>
  <c r="A118" i="35"/>
  <c r="Z117" i="35"/>
  <c r="W117" i="35"/>
  <c r="V117" i="35"/>
  <c r="U117" i="35"/>
  <c r="T117" i="35"/>
  <c r="Q117" i="35"/>
  <c r="O117" i="35"/>
  <c r="M117" i="35"/>
  <c r="L117" i="35"/>
  <c r="K117" i="35"/>
  <c r="J117" i="35"/>
  <c r="I117" i="35"/>
  <c r="G117" i="35"/>
  <c r="F117" i="35"/>
  <c r="E117" i="35"/>
  <c r="D117" i="35"/>
  <c r="C117" i="35"/>
  <c r="B117" i="35"/>
  <c r="A117" i="35"/>
  <c r="Z116" i="35"/>
  <c r="W116" i="35"/>
  <c r="V116" i="35"/>
  <c r="U116" i="35"/>
  <c r="T116" i="35"/>
  <c r="Q116" i="35"/>
  <c r="O116" i="35"/>
  <c r="M116" i="35"/>
  <c r="L116" i="35"/>
  <c r="K116" i="35"/>
  <c r="J116" i="35"/>
  <c r="I116" i="35"/>
  <c r="F116" i="35"/>
  <c r="E116" i="35"/>
  <c r="D116" i="35"/>
  <c r="C116" i="35"/>
  <c r="B116" i="35"/>
  <c r="A116" i="35"/>
  <c r="Z115" i="35"/>
  <c r="W115" i="35"/>
  <c r="V115" i="35"/>
  <c r="U115" i="35"/>
  <c r="T115" i="35"/>
  <c r="Q115" i="35"/>
  <c r="O115" i="35"/>
  <c r="M115" i="35"/>
  <c r="L115" i="35"/>
  <c r="K115" i="35"/>
  <c r="J115" i="35"/>
  <c r="I115" i="35"/>
  <c r="G115" i="35"/>
  <c r="F115" i="35"/>
  <c r="E115" i="35"/>
  <c r="D115" i="35"/>
  <c r="C115" i="35"/>
  <c r="B115" i="35"/>
  <c r="A115" i="35"/>
  <c r="Z114" i="35"/>
  <c r="W114" i="35"/>
  <c r="V114" i="35"/>
  <c r="U114" i="35"/>
  <c r="T114" i="35"/>
  <c r="Q114" i="35"/>
  <c r="O114" i="35"/>
  <c r="M114" i="35"/>
  <c r="L114" i="35"/>
  <c r="K114" i="35"/>
  <c r="J114" i="35"/>
  <c r="I114" i="35"/>
  <c r="F114" i="35"/>
  <c r="E114" i="35"/>
  <c r="D114" i="35"/>
  <c r="C114" i="35"/>
  <c r="B114" i="35"/>
  <c r="A114" i="35"/>
  <c r="Z113" i="35"/>
  <c r="W113" i="35"/>
  <c r="V113" i="35"/>
  <c r="U113" i="35"/>
  <c r="T113" i="35"/>
  <c r="Q113" i="35"/>
  <c r="O113" i="35"/>
  <c r="M113" i="35"/>
  <c r="L113" i="35"/>
  <c r="K113" i="35"/>
  <c r="J113" i="35"/>
  <c r="I113" i="35"/>
  <c r="G113" i="35"/>
  <c r="F113" i="35"/>
  <c r="E113" i="35"/>
  <c r="D113" i="35"/>
  <c r="C113" i="35"/>
  <c r="B113" i="35"/>
  <c r="A113" i="35"/>
  <c r="Z112" i="35"/>
  <c r="Y112" i="35"/>
  <c r="X112" i="35"/>
  <c r="W112" i="35"/>
  <c r="V112" i="35"/>
  <c r="U112" i="35"/>
  <c r="T112" i="35"/>
  <c r="S112" i="35"/>
  <c r="R112" i="35"/>
  <c r="Q112" i="35"/>
  <c r="P112" i="35"/>
  <c r="O112" i="35"/>
  <c r="N112" i="35"/>
  <c r="M112" i="35"/>
  <c r="L112" i="35"/>
  <c r="K112" i="35"/>
  <c r="J112" i="35"/>
  <c r="I112" i="35"/>
  <c r="H112" i="35"/>
  <c r="G112" i="35"/>
  <c r="F112" i="35"/>
  <c r="E112" i="35"/>
  <c r="D112" i="35"/>
  <c r="C112" i="35"/>
  <c r="B112" i="35"/>
  <c r="A112" i="35"/>
  <c r="Z111" i="35"/>
  <c r="Y111" i="35"/>
  <c r="X111" i="35"/>
  <c r="W111" i="35"/>
  <c r="V111" i="35"/>
  <c r="U111" i="35"/>
  <c r="T111" i="35"/>
  <c r="S111" i="35"/>
  <c r="R111" i="35"/>
  <c r="Q111" i="35"/>
  <c r="P111" i="35"/>
  <c r="O111" i="35"/>
  <c r="N111" i="35"/>
  <c r="M111" i="35"/>
  <c r="L111" i="35"/>
  <c r="K111" i="35"/>
  <c r="J111" i="35"/>
  <c r="I111" i="35"/>
  <c r="H111" i="35"/>
  <c r="G111" i="35"/>
  <c r="F111" i="35"/>
  <c r="E111" i="35"/>
  <c r="D111" i="35"/>
  <c r="C111" i="35"/>
  <c r="B111" i="35"/>
  <c r="A111" i="35"/>
  <c r="Z110" i="35"/>
  <c r="Y110" i="35"/>
  <c r="X110" i="35"/>
  <c r="W110" i="35"/>
  <c r="V110" i="35"/>
  <c r="U110" i="35"/>
  <c r="T110" i="35"/>
  <c r="S110" i="35"/>
  <c r="R110" i="35"/>
  <c r="Q110" i="35"/>
  <c r="P110" i="35"/>
  <c r="O110" i="35"/>
  <c r="N110" i="35"/>
  <c r="M110" i="35"/>
  <c r="L110" i="35"/>
  <c r="K110" i="35"/>
  <c r="J110" i="35"/>
  <c r="I110" i="35"/>
  <c r="H110" i="35"/>
  <c r="G110" i="35"/>
  <c r="F110" i="35"/>
  <c r="E110" i="35"/>
  <c r="D110" i="35"/>
  <c r="C110" i="35"/>
  <c r="B110" i="35"/>
  <c r="A110" i="35"/>
  <c r="O109" i="35"/>
  <c r="M109" i="35"/>
  <c r="L109" i="35"/>
  <c r="K109" i="35"/>
  <c r="J109" i="35"/>
  <c r="I109" i="35"/>
  <c r="H109" i="35"/>
  <c r="G109" i="35"/>
  <c r="F109" i="35"/>
  <c r="E109" i="35"/>
  <c r="D109" i="35"/>
  <c r="C109" i="35"/>
  <c r="B109" i="35"/>
  <c r="A109" i="35"/>
  <c r="Z108" i="35"/>
  <c r="Y108" i="35"/>
  <c r="X108" i="35"/>
  <c r="W108" i="35"/>
  <c r="V108" i="35"/>
  <c r="U108" i="35"/>
  <c r="T108" i="35"/>
  <c r="S108" i="35"/>
  <c r="R108" i="35"/>
  <c r="Q108" i="35"/>
  <c r="P108" i="35"/>
  <c r="O108" i="35"/>
  <c r="N108" i="35"/>
  <c r="M108" i="35"/>
  <c r="L108" i="35"/>
  <c r="K108" i="35"/>
  <c r="J108" i="35"/>
  <c r="I108" i="35"/>
  <c r="H108" i="35"/>
  <c r="G108" i="35"/>
  <c r="F108" i="35"/>
  <c r="E108" i="35"/>
  <c r="D108" i="35"/>
  <c r="C108" i="35"/>
  <c r="B108" i="35"/>
  <c r="A108" i="35"/>
  <c r="Z107" i="35"/>
  <c r="W107" i="35"/>
  <c r="T107" i="35"/>
  <c r="Q107" i="35"/>
  <c r="O107" i="35"/>
  <c r="M107" i="35"/>
  <c r="L107" i="35"/>
  <c r="K107" i="35"/>
  <c r="J107" i="35"/>
  <c r="I107" i="35"/>
  <c r="F107" i="35"/>
  <c r="E107" i="35"/>
  <c r="D107" i="35"/>
  <c r="C107" i="35"/>
  <c r="B107" i="35"/>
  <c r="A107" i="35"/>
  <c r="Z106" i="35"/>
  <c r="W106" i="35"/>
  <c r="T106" i="35"/>
  <c r="Q106" i="35"/>
  <c r="O106" i="35"/>
  <c r="M106" i="35"/>
  <c r="L106" i="35"/>
  <c r="K106" i="35"/>
  <c r="J106" i="35"/>
  <c r="I106" i="35"/>
  <c r="G106" i="35"/>
  <c r="F106" i="35"/>
  <c r="E106" i="35"/>
  <c r="D106" i="35"/>
  <c r="C106" i="35"/>
  <c r="B106" i="35"/>
  <c r="A106" i="35"/>
  <c r="Z105" i="35"/>
  <c r="W105" i="35"/>
  <c r="T105" i="35"/>
  <c r="Q105" i="35"/>
  <c r="O105" i="35"/>
  <c r="M105" i="35"/>
  <c r="L105" i="35"/>
  <c r="K105" i="35"/>
  <c r="J105" i="35"/>
  <c r="I105" i="35"/>
  <c r="F105" i="35"/>
  <c r="E105" i="35"/>
  <c r="D105" i="35"/>
  <c r="C105" i="35"/>
  <c r="B105" i="35"/>
  <c r="A105" i="35"/>
  <c r="Z104" i="35"/>
  <c r="W104" i="35"/>
  <c r="T104" i="35"/>
  <c r="Q104" i="35"/>
  <c r="O104" i="35"/>
  <c r="M104" i="35"/>
  <c r="L104" i="35"/>
  <c r="K104" i="35"/>
  <c r="J104" i="35"/>
  <c r="I104" i="35"/>
  <c r="G104" i="35"/>
  <c r="F104" i="35"/>
  <c r="E104" i="35"/>
  <c r="D104" i="35"/>
  <c r="C104" i="35"/>
  <c r="B104" i="35"/>
  <c r="A104" i="35"/>
  <c r="Z103" i="35"/>
  <c r="W103" i="35"/>
  <c r="T103" i="35"/>
  <c r="Q103" i="35"/>
  <c r="O103" i="35"/>
  <c r="M103" i="35"/>
  <c r="L103" i="35"/>
  <c r="K103" i="35"/>
  <c r="J103" i="35"/>
  <c r="I103" i="35"/>
  <c r="F103" i="35"/>
  <c r="E103" i="35"/>
  <c r="D103" i="35"/>
  <c r="C103" i="35"/>
  <c r="B103" i="35"/>
  <c r="A103" i="35"/>
  <c r="Z102" i="35"/>
  <c r="W102" i="35"/>
  <c r="T102" i="35"/>
  <c r="Q102" i="35"/>
  <c r="O102" i="35"/>
  <c r="M102" i="35"/>
  <c r="L102" i="35"/>
  <c r="K102" i="35"/>
  <c r="J102" i="35"/>
  <c r="I102" i="35"/>
  <c r="G102" i="35"/>
  <c r="F102" i="35"/>
  <c r="E102" i="35"/>
  <c r="D102" i="35"/>
  <c r="C102" i="35"/>
  <c r="B102" i="35"/>
  <c r="A102" i="35"/>
  <c r="Z101" i="35"/>
  <c r="Y101" i="35"/>
  <c r="X101" i="35"/>
  <c r="W101" i="35"/>
  <c r="V101" i="35"/>
  <c r="U101" i="35"/>
  <c r="T101" i="35"/>
  <c r="S101" i="35"/>
  <c r="R101" i="35"/>
  <c r="Q101" i="35"/>
  <c r="P101" i="35"/>
  <c r="O101" i="35"/>
  <c r="N101" i="35"/>
  <c r="M101" i="35"/>
  <c r="L101" i="35"/>
  <c r="K101" i="35"/>
  <c r="J101" i="35"/>
  <c r="I101" i="35"/>
  <c r="H101" i="35"/>
  <c r="G101" i="35"/>
  <c r="F101" i="35"/>
  <c r="E101" i="35"/>
  <c r="D101" i="35"/>
  <c r="C101" i="35"/>
  <c r="B101" i="35"/>
  <c r="A101" i="35"/>
  <c r="Z100" i="35"/>
  <c r="Y100" i="35"/>
  <c r="X100" i="35"/>
  <c r="W100" i="35"/>
  <c r="V100" i="35"/>
  <c r="U100" i="35"/>
  <c r="T100" i="35"/>
  <c r="S100" i="35"/>
  <c r="R100" i="35"/>
  <c r="Q100" i="35"/>
  <c r="P100" i="35"/>
  <c r="O100" i="35"/>
  <c r="N100" i="35"/>
  <c r="M100" i="35"/>
  <c r="L100" i="35"/>
  <c r="K100" i="35"/>
  <c r="J100" i="35"/>
  <c r="I100" i="35"/>
  <c r="H100" i="35"/>
  <c r="G100" i="35"/>
  <c r="F100" i="35"/>
  <c r="E100" i="35"/>
  <c r="D100" i="35"/>
  <c r="C100" i="35"/>
  <c r="B100" i="35"/>
  <c r="A100" i="35"/>
  <c r="Z99" i="35"/>
  <c r="Y99" i="35"/>
  <c r="X99" i="35"/>
  <c r="W99" i="35"/>
  <c r="V99" i="35"/>
  <c r="U99" i="35"/>
  <c r="T99" i="35"/>
  <c r="S99" i="35"/>
  <c r="R99" i="35"/>
  <c r="Q99" i="35"/>
  <c r="P99" i="35"/>
  <c r="O99" i="35"/>
  <c r="N99" i="35"/>
  <c r="M99" i="35"/>
  <c r="L99" i="35"/>
  <c r="K99" i="35"/>
  <c r="J99" i="35"/>
  <c r="I99" i="35"/>
  <c r="H99" i="35"/>
  <c r="G99" i="35"/>
  <c r="F99" i="35"/>
  <c r="E99" i="35"/>
  <c r="D99" i="35"/>
  <c r="C99" i="35"/>
  <c r="B99" i="35"/>
  <c r="A99" i="35"/>
  <c r="Z98" i="35"/>
  <c r="Y98" i="35"/>
  <c r="X98" i="35"/>
  <c r="W98" i="35"/>
  <c r="V98" i="35"/>
  <c r="U98" i="35"/>
  <c r="T98" i="35"/>
  <c r="S98" i="35"/>
  <c r="R98" i="35"/>
  <c r="Q98" i="35"/>
  <c r="P98" i="35"/>
  <c r="O98" i="35"/>
  <c r="N98" i="35"/>
  <c r="M98" i="35"/>
  <c r="L98" i="35"/>
  <c r="K98" i="35"/>
  <c r="J98" i="35"/>
  <c r="I98" i="35"/>
  <c r="H98" i="35"/>
  <c r="G98" i="35"/>
  <c r="F98" i="35"/>
  <c r="E98" i="35"/>
  <c r="D98" i="35"/>
  <c r="C98" i="35"/>
  <c r="B98" i="35"/>
  <c r="A98" i="35"/>
  <c r="O97" i="35"/>
  <c r="M97" i="35"/>
  <c r="L97" i="35"/>
  <c r="K97" i="35"/>
  <c r="J97" i="35"/>
  <c r="I97" i="35"/>
  <c r="H97" i="35"/>
  <c r="G97" i="35"/>
  <c r="F97" i="35"/>
  <c r="E97" i="35"/>
  <c r="D97" i="35"/>
  <c r="C97" i="35"/>
  <c r="B97" i="35"/>
  <c r="A97" i="35"/>
  <c r="Z96" i="35"/>
  <c r="Y96" i="35"/>
  <c r="X96" i="35"/>
  <c r="W96" i="35"/>
  <c r="V96" i="35"/>
  <c r="U96" i="35"/>
  <c r="T96" i="35"/>
  <c r="S96" i="35"/>
  <c r="R96" i="35"/>
  <c r="Q96" i="35"/>
  <c r="P96" i="35"/>
  <c r="O96" i="35"/>
  <c r="N96" i="35"/>
  <c r="M96" i="35"/>
  <c r="L96" i="35"/>
  <c r="K96" i="35"/>
  <c r="J96" i="35"/>
  <c r="I96" i="35"/>
  <c r="H96" i="35"/>
  <c r="G96" i="35"/>
  <c r="F96" i="35"/>
  <c r="E96" i="35"/>
  <c r="D96" i="35"/>
  <c r="C96" i="35"/>
  <c r="B96" i="35"/>
  <c r="A96" i="35"/>
  <c r="Z95" i="35"/>
  <c r="W95" i="35"/>
  <c r="T95" i="35"/>
  <c r="Q95" i="35"/>
  <c r="O95" i="35"/>
  <c r="M95" i="35"/>
  <c r="L95" i="35"/>
  <c r="K95" i="35"/>
  <c r="J95" i="35"/>
  <c r="I95" i="35"/>
  <c r="F95" i="35"/>
  <c r="E95" i="35"/>
  <c r="D95" i="35"/>
  <c r="C95" i="35"/>
  <c r="B95" i="35"/>
  <c r="A95" i="35"/>
  <c r="Z94" i="35"/>
  <c r="W94" i="35"/>
  <c r="T94" i="35"/>
  <c r="Q94" i="35"/>
  <c r="O94" i="35"/>
  <c r="M94" i="35"/>
  <c r="L94" i="35"/>
  <c r="K94" i="35"/>
  <c r="J94" i="35"/>
  <c r="I94" i="35"/>
  <c r="G94" i="35"/>
  <c r="F94" i="35"/>
  <c r="E94" i="35"/>
  <c r="D94" i="35"/>
  <c r="C94" i="35"/>
  <c r="B94" i="35"/>
  <c r="A94" i="35"/>
  <c r="Z93" i="35"/>
  <c r="W93" i="35"/>
  <c r="T93" i="35"/>
  <c r="Q93" i="35"/>
  <c r="O93" i="35"/>
  <c r="M93" i="35"/>
  <c r="L93" i="35"/>
  <c r="K93" i="35"/>
  <c r="J93" i="35"/>
  <c r="I93" i="35"/>
  <c r="F93" i="35"/>
  <c r="E93" i="35"/>
  <c r="D93" i="35"/>
  <c r="C93" i="35"/>
  <c r="B93" i="35"/>
  <c r="A93" i="35"/>
  <c r="Z92" i="35"/>
  <c r="W92" i="35"/>
  <c r="T92" i="35"/>
  <c r="Q92" i="35"/>
  <c r="O92" i="35"/>
  <c r="M92" i="35"/>
  <c r="L92" i="35"/>
  <c r="K92" i="35"/>
  <c r="J92" i="35"/>
  <c r="I92" i="35"/>
  <c r="G92" i="35"/>
  <c r="F92" i="35"/>
  <c r="E92" i="35"/>
  <c r="D92" i="35"/>
  <c r="C92" i="35"/>
  <c r="B92" i="35"/>
  <c r="A92" i="35"/>
  <c r="Z91" i="35"/>
  <c r="W91" i="35"/>
  <c r="T91" i="35"/>
  <c r="Q91" i="35"/>
  <c r="O91" i="35"/>
  <c r="M91" i="35"/>
  <c r="L91" i="35"/>
  <c r="K91" i="35"/>
  <c r="J91" i="35"/>
  <c r="I91" i="35"/>
  <c r="F91" i="35"/>
  <c r="E91" i="35"/>
  <c r="D91" i="35"/>
  <c r="C91" i="35"/>
  <c r="B91" i="35"/>
  <c r="A91" i="35"/>
  <c r="Z90" i="35"/>
  <c r="W90" i="35"/>
  <c r="T90" i="35"/>
  <c r="Q90" i="35"/>
  <c r="O90" i="35"/>
  <c r="M90" i="35"/>
  <c r="L90" i="35"/>
  <c r="K90" i="35"/>
  <c r="J90" i="35"/>
  <c r="I90" i="35"/>
  <c r="G90" i="35"/>
  <c r="F90" i="35"/>
  <c r="E90" i="35"/>
  <c r="D90" i="35"/>
  <c r="C90" i="35"/>
  <c r="B90" i="35"/>
  <c r="A90" i="35"/>
  <c r="Z89" i="35"/>
  <c r="Y89" i="35"/>
  <c r="X89" i="35"/>
  <c r="W89" i="35"/>
  <c r="V89" i="35"/>
  <c r="U89" i="35"/>
  <c r="T89" i="35"/>
  <c r="S89" i="35"/>
  <c r="R89" i="35"/>
  <c r="Q89" i="35"/>
  <c r="P89" i="35"/>
  <c r="O89" i="35"/>
  <c r="N89" i="35"/>
  <c r="M89" i="35"/>
  <c r="L89" i="35"/>
  <c r="K89" i="35"/>
  <c r="J89" i="35"/>
  <c r="I89" i="35"/>
  <c r="H89" i="35"/>
  <c r="G89" i="35"/>
  <c r="F89" i="35"/>
  <c r="E89" i="35"/>
  <c r="D89" i="35"/>
  <c r="C89" i="35"/>
  <c r="B89" i="35"/>
  <c r="A89" i="35"/>
  <c r="Z88" i="35"/>
  <c r="Y88" i="35"/>
  <c r="X88" i="35"/>
  <c r="W88" i="35"/>
  <c r="V88" i="35"/>
  <c r="U88" i="35"/>
  <c r="T88" i="35"/>
  <c r="S88" i="35"/>
  <c r="R88" i="35"/>
  <c r="Q88" i="35"/>
  <c r="P88" i="35"/>
  <c r="O88" i="35"/>
  <c r="N88" i="35"/>
  <c r="M88" i="35"/>
  <c r="L88" i="35"/>
  <c r="K88" i="35"/>
  <c r="J88" i="35"/>
  <c r="I88" i="35"/>
  <c r="H88" i="35"/>
  <c r="G88" i="35"/>
  <c r="F88" i="35"/>
  <c r="E88" i="35"/>
  <c r="D88" i="35"/>
  <c r="C88" i="35"/>
  <c r="B88" i="35"/>
  <c r="A88" i="35"/>
  <c r="Z87" i="35"/>
  <c r="Y87" i="35"/>
  <c r="X87" i="35"/>
  <c r="W87" i="35"/>
  <c r="V87" i="35"/>
  <c r="U87" i="35"/>
  <c r="T87" i="35"/>
  <c r="S87" i="35"/>
  <c r="R87" i="35"/>
  <c r="Q87" i="35"/>
  <c r="P87" i="35"/>
  <c r="O87" i="35"/>
  <c r="N87" i="35"/>
  <c r="M87" i="35"/>
  <c r="L87" i="35"/>
  <c r="K87" i="35"/>
  <c r="J87" i="35"/>
  <c r="I87" i="35"/>
  <c r="H87" i="35"/>
  <c r="G87" i="35"/>
  <c r="F87" i="35"/>
  <c r="E87" i="35"/>
  <c r="D87" i="35"/>
  <c r="C87" i="35"/>
  <c r="B87" i="35"/>
  <c r="A87" i="35"/>
  <c r="W86" i="35"/>
  <c r="V86" i="35"/>
  <c r="U86" i="35"/>
  <c r="O86" i="35"/>
  <c r="M86" i="35"/>
  <c r="L86" i="35"/>
  <c r="K86" i="35"/>
  <c r="J86" i="35"/>
  <c r="I86" i="35"/>
  <c r="H86" i="35"/>
  <c r="G86" i="35"/>
  <c r="F86" i="35"/>
  <c r="E86" i="35"/>
  <c r="D86" i="35"/>
  <c r="C86" i="35"/>
  <c r="B86" i="35"/>
  <c r="A86" i="35"/>
  <c r="Z85" i="35"/>
  <c r="Y85" i="35"/>
  <c r="X85" i="35"/>
  <c r="W85" i="35"/>
  <c r="V85" i="35"/>
  <c r="U85" i="35"/>
  <c r="T85" i="35"/>
  <c r="S85" i="35"/>
  <c r="R85" i="35"/>
  <c r="Q85" i="35"/>
  <c r="P85" i="35"/>
  <c r="O85" i="35"/>
  <c r="N85" i="35"/>
  <c r="M85" i="35"/>
  <c r="L85" i="35"/>
  <c r="K85" i="35"/>
  <c r="J85" i="35"/>
  <c r="I85" i="35"/>
  <c r="H85" i="35"/>
  <c r="G85" i="35"/>
  <c r="F85" i="35"/>
  <c r="E85" i="35"/>
  <c r="D85" i="35"/>
  <c r="C85" i="35"/>
  <c r="B85" i="35"/>
  <c r="A85" i="35"/>
  <c r="Z84" i="35"/>
  <c r="W84" i="35"/>
  <c r="V84" i="35"/>
  <c r="U84" i="35"/>
  <c r="T84" i="35"/>
  <c r="Q84" i="35"/>
  <c r="O84" i="35"/>
  <c r="M84" i="35"/>
  <c r="L84" i="35"/>
  <c r="K84" i="35"/>
  <c r="J84" i="35"/>
  <c r="I84" i="35"/>
  <c r="F84" i="35"/>
  <c r="E84" i="35"/>
  <c r="D84" i="35"/>
  <c r="C84" i="35"/>
  <c r="B84" i="35"/>
  <c r="A84" i="35"/>
  <c r="Z83" i="35"/>
  <c r="W83" i="35"/>
  <c r="V83" i="35"/>
  <c r="U83" i="35"/>
  <c r="T83" i="35"/>
  <c r="Q83" i="35"/>
  <c r="O83" i="35"/>
  <c r="M83" i="35"/>
  <c r="L83" i="35"/>
  <c r="K83" i="35"/>
  <c r="J83" i="35"/>
  <c r="I83" i="35"/>
  <c r="G83" i="35"/>
  <c r="F83" i="35"/>
  <c r="E83" i="35"/>
  <c r="D83" i="35"/>
  <c r="C83" i="35"/>
  <c r="B83" i="35"/>
  <c r="A83" i="35"/>
  <c r="Z82" i="35"/>
  <c r="W82" i="35"/>
  <c r="V82" i="35"/>
  <c r="U82" i="35"/>
  <c r="T82" i="35"/>
  <c r="Q82" i="35"/>
  <c r="O82" i="35"/>
  <c r="M82" i="35"/>
  <c r="L82" i="35"/>
  <c r="K82" i="35"/>
  <c r="J82" i="35"/>
  <c r="I82" i="35"/>
  <c r="F82" i="35"/>
  <c r="E82" i="35"/>
  <c r="D82" i="35"/>
  <c r="C82" i="35"/>
  <c r="B82" i="35"/>
  <c r="A82" i="35"/>
  <c r="Z81" i="35"/>
  <c r="W81" i="35"/>
  <c r="V81" i="35"/>
  <c r="U81" i="35"/>
  <c r="T81" i="35"/>
  <c r="Q81" i="35"/>
  <c r="O81" i="35"/>
  <c r="M81" i="35"/>
  <c r="L81" i="35"/>
  <c r="K81" i="35"/>
  <c r="J81" i="35"/>
  <c r="I81" i="35"/>
  <c r="G81" i="35"/>
  <c r="F81" i="35"/>
  <c r="E81" i="35"/>
  <c r="D81" i="35"/>
  <c r="C81" i="35"/>
  <c r="B81" i="35"/>
  <c r="A81" i="35"/>
  <c r="Z80" i="35"/>
  <c r="W80" i="35"/>
  <c r="V80" i="35"/>
  <c r="U80" i="35"/>
  <c r="T80" i="35"/>
  <c r="Q80" i="35"/>
  <c r="O80" i="35"/>
  <c r="M80" i="35"/>
  <c r="L80" i="35"/>
  <c r="K80" i="35"/>
  <c r="J80" i="35"/>
  <c r="I80" i="35"/>
  <c r="F80" i="35"/>
  <c r="E80" i="35"/>
  <c r="D80" i="35"/>
  <c r="C80" i="35"/>
  <c r="B80" i="35"/>
  <c r="A80" i="35"/>
  <c r="Z79" i="35"/>
  <c r="W79" i="35"/>
  <c r="V79" i="35"/>
  <c r="U79" i="35"/>
  <c r="T79" i="35"/>
  <c r="Q79" i="35"/>
  <c r="O79" i="35"/>
  <c r="M79" i="35"/>
  <c r="L79" i="35"/>
  <c r="K79" i="35"/>
  <c r="J79" i="35"/>
  <c r="I79" i="35"/>
  <c r="G79" i="35"/>
  <c r="F79" i="35"/>
  <c r="E79" i="35"/>
  <c r="D79" i="35"/>
  <c r="C79" i="35"/>
  <c r="B79" i="35"/>
  <c r="A79" i="35"/>
  <c r="Z78" i="35"/>
  <c r="Y78" i="35"/>
  <c r="X78" i="35"/>
  <c r="W78" i="35"/>
  <c r="V78" i="35"/>
  <c r="U78" i="35"/>
  <c r="T78" i="35"/>
  <c r="S78" i="35"/>
  <c r="R78" i="35"/>
  <c r="Q78" i="35"/>
  <c r="P78" i="35"/>
  <c r="O78" i="35"/>
  <c r="N78" i="35"/>
  <c r="M78" i="35"/>
  <c r="L78" i="35"/>
  <c r="K78" i="35"/>
  <c r="J78" i="35"/>
  <c r="I78" i="35"/>
  <c r="H78" i="35"/>
  <c r="G78" i="35"/>
  <c r="F78" i="35"/>
  <c r="E78" i="35"/>
  <c r="D78" i="35"/>
  <c r="C78" i="35"/>
  <c r="B78" i="35"/>
  <c r="A78" i="35"/>
  <c r="Z77" i="35"/>
  <c r="Y77" i="35"/>
  <c r="X77" i="35"/>
  <c r="W77" i="35"/>
  <c r="V77" i="35"/>
  <c r="U77" i="35"/>
  <c r="T77" i="35"/>
  <c r="S77" i="35"/>
  <c r="R77" i="35"/>
  <c r="Q77" i="35"/>
  <c r="P77" i="35"/>
  <c r="O77" i="35"/>
  <c r="N77" i="35"/>
  <c r="M77" i="35"/>
  <c r="L77" i="35"/>
  <c r="K77" i="35"/>
  <c r="J77" i="35"/>
  <c r="I77" i="35"/>
  <c r="H77" i="35"/>
  <c r="G77" i="35"/>
  <c r="F77" i="35"/>
  <c r="E77" i="35"/>
  <c r="D77" i="35"/>
  <c r="C77" i="35"/>
  <c r="B77" i="35"/>
  <c r="A77" i="35"/>
  <c r="Z76" i="35"/>
  <c r="Y76" i="35"/>
  <c r="X76" i="35"/>
  <c r="W76" i="35"/>
  <c r="V76" i="35"/>
  <c r="U76" i="35"/>
  <c r="T76" i="35"/>
  <c r="S76" i="35"/>
  <c r="R76" i="35"/>
  <c r="Q76" i="35"/>
  <c r="P76" i="35"/>
  <c r="O76" i="35"/>
  <c r="N76" i="35"/>
  <c r="M76" i="35"/>
  <c r="L76" i="35"/>
  <c r="K76" i="35"/>
  <c r="J76" i="35"/>
  <c r="I76" i="35"/>
  <c r="H76" i="35"/>
  <c r="G76" i="35"/>
  <c r="F76" i="35"/>
  <c r="E76" i="35"/>
  <c r="D76" i="35"/>
  <c r="C76" i="35"/>
  <c r="B76" i="35"/>
  <c r="A76" i="35"/>
  <c r="O75" i="35"/>
  <c r="M75" i="35"/>
  <c r="L75" i="35"/>
  <c r="K75" i="35"/>
  <c r="J75" i="35"/>
  <c r="I75" i="35"/>
  <c r="H75" i="35"/>
  <c r="G75" i="35"/>
  <c r="F75" i="35"/>
  <c r="E75" i="35"/>
  <c r="D75" i="35"/>
  <c r="C75" i="35"/>
  <c r="B75" i="35"/>
  <c r="A75" i="35"/>
  <c r="Z74" i="35"/>
  <c r="Y74" i="35"/>
  <c r="X74" i="35"/>
  <c r="W74" i="35"/>
  <c r="V74" i="35"/>
  <c r="U74" i="35"/>
  <c r="T74" i="35"/>
  <c r="S74" i="35"/>
  <c r="R74" i="35"/>
  <c r="Q74" i="35"/>
  <c r="P74" i="35"/>
  <c r="O74" i="35"/>
  <c r="N74" i="35"/>
  <c r="M74" i="35"/>
  <c r="L74" i="35"/>
  <c r="K74" i="35"/>
  <c r="J74" i="35"/>
  <c r="I74" i="35"/>
  <c r="H74" i="35"/>
  <c r="G74" i="35"/>
  <c r="F74" i="35"/>
  <c r="E74" i="35"/>
  <c r="D74" i="35"/>
  <c r="C74" i="35"/>
  <c r="B74" i="35"/>
  <c r="A74" i="35"/>
  <c r="Z73" i="35"/>
  <c r="W73" i="35"/>
  <c r="T73" i="35"/>
  <c r="Q73" i="35"/>
  <c r="O73" i="35"/>
  <c r="M73" i="35"/>
  <c r="L73" i="35"/>
  <c r="K73" i="35"/>
  <c r="J73" i="35"/>
  <c r="I73" i="35"/>
  <c r="F73" i="35"/>
  <c r="E73" i="35"/>
  <c r="D73" i="35"/>
  <c r="C73" i="35"/>
  <c r="B73" i="35"/>
  <c r="A73" i="35"/>
  <c r="Z72" i="35"/>
  <c r="W72" i="35"/>
  <c r="T72" i="35"/>
  <c r="Q72" i="35"/>
  <c r="O72" i="35"/>
  <c r="M72" i="35"/>
  <c r="L72" i="35"/>
  <c r="K72" i="35"/>
  <c r="J72" i="35"/>
  <c r="I72" i="35"/>
  <c r="G72" i="35"/>
  <c r="F72" i="35"/>
  <c r="E72" i="35"/>
  <c r="D72" i="35"/>
  <c r="C72" i="35"/>
  <c r="B72" i="35"/>
  <c r="A72" i="35"/>
  <c r="Z71" i="35"/>
  <c r="W71" i="35"/>
  <c r="T71" i="35"/>
  <c r="Q71" i="35"/>
  <c r="O71" i="35"/>
  <c r="M71" i="35"/>
  <c r="L71" i="35"/>
  <c r="K71" i="35"/>
  <c r="J71" i="35"/>
  <c r="I71" i="35"/>
  <c r="F71" i="35"/>
  <c r="E71" i="35"/>
  <c r="D71" i="35"/>
  <c r="C71" i="35"/>
  <c r="B71" i="35"/>
  <c r="A71" i="35"/>
  <c r="Z70" i="35"/>
  <c r="W70" i="35"/>
  <c r="T70" i="35"/>
  <c r="Q70" i="35"/>
  <c r="O70" i="35"/>
  <c r="M70" i="35"/>
  <c r="L70" i="35"/>
  <c r="K70" i="35"/>
  <c r="J70" i="35"/>
  <c r="I70" i="35"/>
  <c r="G70" i="35"/>
  <c r="F70" i="35"/>
  <c r="E70" i="35"/>
  <c r="D70" i="35"/>
  <c r="C70" i="35"/>
  <c r="B70" i="35"/>
  <c r="A70" i="35"/>
  <c r="Z69" i="35"/>
  <c r="W69" i="35"/>
  <c r="T69" i="35"/>
  <c r="Q69" i="35"/>
  <c r="O69" i="35"/>
  <c r="M69" i="35"/>
  <c r="L69" i="35"/>
  <c r="K69" i="35"/>
  <c r="J69" i="35"/>
  <c r="I69" i="35"/>
  <c r="F69" i="35"/>
  <c r="E69" i="35"/>
  <c r="D69" i="35"/>
  <c r="C69" i="35"/>
  <c r="B69" i="35"/>
  <c r="A69" i="35"/>
  <c r="Z68" i="35"/>
  <c r="W68" i="35"/>
  <c r="T68" i="35"/>
  <c r="Q68" i="35"/>
  <c r="O68" i="35"/>
  <c r="M68" i="35"/>
  <c r="L68" i="35"/>
  <c r="K68" i="35"/>
  <c r="J68" i="35"/>
  <c r="I68" i="35"/>
  <c r="G68" i="35"/>
  <c r="F68" i="35"/>
  <c r="E68" i="35"/>
  <c r="D68" i="35"/>
  <c r="C68" i="35"/>
  <c r="B68" i="35"/>
  <c r="A68" i="35"/>
  <c r="Z67" i="35"/>
  <c r="Y67" i="35"/>
  <c r="X67" i="35"/>
  <c r="W67" i="35"/>
  <c r="V67" i="35"/>
  <c r="U67" i="35"/>
  <c r="T67" i="35"/>
  <c r="S67" i="35"/>
  <c r="R67" i="35"/>
  <c r="Q67" i="35"/>
  <c r="P67" i="35"/>
  <c r="O67" i="35"/>
  <c r="N67" i="35"/>
  <c r="M67" i="35"/>
  <c r="L67" i="35"/>
  <c r="K67" i="35"/>
  <c r="J67" i="35"/>
  <c r="I67" i="35"/>
  <c r="H67" i="35"/>
  <c r="G67" i="35"/>
  <c r="F67" i="35"/>
  <c r="E67" i="35"/>
  <c r="D67" i="35"/>
  <c r="C67" i="35"/>
  <c r="B67" i="35"/>
  <c r="A67" i="35"/>
  <c r="Z66" i="35"/>
  <c r="Y66" i="35"/>
  <c r="X66" i="35"/>
  <c r="W66" i="35"/>
  <c r="V66" i="35"/>
  <c r="U66" i="35"/>
  <c r="T66" i="35"/>
  <c r="S66" i="35"/>
  <c r="R66" i="35"/>
  <c r="Q66" i="35"/>
  <c r="P66" i="35"/>
  <c r="O66" i="35"/>
  <c r="N66" i="35"/>
  <c r="M66" i="35"/>
  <c r="L66" i="35"/>
  <c r="K66" i="35"/>
  <c r="J66" i="35"/>
  <c r="I66" i="35"/>
  <c r="H66" i="35"/>
  <c r="G66" i="35"/>
  <c r="F66" i="35"/>
  <c r="E66" i="35"/>
  <c r="D66" i="35"/>
  <c r="C66" i="35"/>
  <c r="B66" i="35"/>
  <c r="A66" i="35"/>
  <c r="Z65" i="35"/>
  <c r="Y65" i="35"/>
  <c r="X65" i="35"/>
  <c r="W65" i="35"/>
  <c r="V65" i="35"/>
  <c r="U65" i="35"/>
  <c r="T65" i="35"/>
  <c r="S65" i="35"/>
  <c r="R65" i="35"/>
  <c r="Q65" i="35"/>
  <c r="P65" i="35"/>
  <c r="O65" i="35"/>
  <c r="N65" i="35"/>
  <c r="M65" i="35"/>
  <c r="L65" i="35"/>
  <c r="K65" i="35"/>
  <c r="J65" i="35"/>
  <c r="I65" i="35"/>
  <c r="H65" i="35"/>
  <c r="G65" i="35"/>
  <c r="F65" i="35"/>
  <c r="E65" i="35"/>
  <c r="D65" i="35"/>
  <c r="C65" i="35"/>
  <c r="B65" i="35"/>
  <c r="A65" i="35"/>
  <c r="O64" i="35"/>
  <c r="M64" i="35"/>
  <c r="L64" i="35"/>
  <c r="K64" i="35"/>
  <c r="J64" i="35"/>
  <c r="I64" i="35"/>
  <c r="H64" i="35"/>
  <c r="G64" i="35"/>
  <c r="F64" i="35"/>
  <c r="E64" i="35"/>
  <c r="D64" i="35"/>
  <c r="C64" i="35"/>
  <c r="B64" i="35"/>
  <c r="A64" i="35"/>
  <c r="Z63" i="35"/>
  <c r="Y63" i="35"/>
  <c r="X63" i="35"/>
  <c r="W63" i="35"/>
  <c r="V63" i="35"/>
  <c r="U63" i="35"/>
  <c r="T63" i="35"/>
  <c r="S63" i="35"/>
  <c r="R63" i="35"/>
  <c r="Q63" i="35"/>
  <c r="P63" i="35"/>
  <c r="O63" i="35"/>
  <c r="N63" i="35"/>
  <c r="M63" i="35"/>
  <c r="L63" i="35"/>
  <c r="K63" i="35"/>
  <c r="J63" i="35"/>
  <c r="I63" i="35"/>
  <c r="H63" i="35"/>
  <c r="G63" i="35"/>
  <c r="F63" i="35"/>
  <c r="E63" i="35"/>
  <c r="D63" i="35"/>
  <c r="C63" i="35"/>
  <c r="B63" i="35"/>
  <c r="A63" i="35"/>
  <c r="Z62" i="35"/>
  <c r="W62" i="35"/>
  <c r="T62" i="35"/>
  <c r="Q62" i="35"/>
  <c r="O62" i="35"/>
  <c r="M62" i="35"/>
  <c r="L62" i="35"/>
  <c r="K62" i="35"/>
  <c r="J62" i="35"/>
  <c r="I62" i="35"/>
  <c r="F62" i="35"/>
  <c r="E62" i="35"/>
  <c r="D62" i="35"/>
  <c r="C62" i="35"/>
  <c r="B62" i="35"/>
  <c r="A62" i="35"/>
  <c r="Z61" i="35"/>
  <c r="W61" i="35"/>
  <c r="T61" i="35"/>
  <c r="Q61" i="35"/>
  <c r="O61" i="35"/>
  <c r="M61" i="35"/>
  <c r="L61" i="35"/>
  <c r="K61" i="35"/>
  <c r="J61" i="35"/>
  <c r="I61" i="35"/>
  <c r="G61" i="35"/>
  <c r="F61" i="35"/>
  <c r="E61" i="35"/>
  <c r="D61" i="35"/>
  <c r="C61" i="35"/>
  <c r="B61" i="35"/>
  <c r="A61" i="35"/>
  <c r="Z60" i="35"/>
  <c r="W60" i="35"/>
  <c r="T60" i="35"/>
  <c r="Q60" i="35"/>
  <c r="O60" i="35"/>
  <c r="M60" i="35"/>
  <c r="L60" i="35"/>
  <c r="K60" i="35"/>
  <c r="J60" i="35"/>
  <c r="I60" i="35"/>
  <c r="F60" i="35"/>
  <c r="E60" i="35"/>
  <c r="D60" i="35"/>
  <c r="C60" i="35"/>
  <c r="B60" i="35"/>
  <c r="A60" i="35"/>
  <c r="Z59" i="35"/>
  <c r="W59" i="35"/>
  <c r="T59" i="35"/>
  <c r="Q59" i="35"/>
  <c r="O59" i="35"/>
  <c r="M59" i="35"/>
  <c r="L59" i="35"/>
  <c r="K59" i="35"/>
  <c r="J59" i="35"/>
  <c r="I59" i="35"/>
  <c r="G59" i="35"/>
  <c r="F59" i="35"/>
  <c r="E59" i="35"/>
  <c r="D59" i="35"/>
  <c r="C59" i="35"/>
  <c r="B59" i="35"/>
  <c r="A59" i="35"/>
  <c r="Z58" i="35"/>
  <c r="W58" i="35"/>
  <c r="T58" i="35"/>
  <c r="Q58" i="35"/>
  <c r="O58" i="35"/>
  <c r="M58" i="35"/>
  <c r="L58" i="35"/>
  <c r="K58" i="35"/>
  <c r="J58" i="35"/>
  <c r="I58" i="35"/>
  <c r="F58" i="35"/>
  <c r="E58" i="35"/>
  <c r="D58" i="35"/>
  <c r="C58" i="35"/>
  <c r="B58" i="35"/>
  <c r="A58" i="35"/>
  <c r="Z57" i="35"/>
  <c r="W57" i="35"/>
  <c r="T57" i="35"/>
  <c r="Q57" i="35"/>
  <c r="O57" i="35"/>
  <c r="M57" i="35"/>
  <c r="L57" i="35"/>
  <c r="K57" i="35"/>
  <c r="J57" i="35"/>
  <c r="I57" i="35"/>
  <c r="G57" i="35"/>
  <c r="F57" i="35"/>
  <c r="E57" i="35"/>
  <c r="D57" i="35"/>
  <c r="C57" i="35"/>
  <c r="B57" i="35"/>
  <c r="A57" i="35"/>
  <c r="Z56" i="35"/>
  <c r="Y56" i="35"/>
  <c r="X56" i="35"/>
  <c r="W56" i="35"/>
  <c r="V56" i="35"/>
  <c r="U56" i="35"/>
  <c r="T56" i="35"/>
  <c r="S56" i="35"/>
  <c r="R56" i="35"/>
  <c r="Q56" i="35"/>
  <c r="P56" i="35"/>
  <c r="O56" i="35"/>
  <c r="N56" i="35"/>
  <c r="M56" i="35"/>
  <c r="L56" i="35"/>
  <c r="K56" i="35"/>
  <c r="J56" i="35"/>
  <c r="I56" i="35"/>
  <c r="H56" i="35"/>
  <c r="G56" i="35"/>
  <c r="F56" i="35"/>
  <c r="E56" i="35"/>
  <c r="D56" i="35"/>
  <c r="C56" i="35"/>
  <c r="B56" i="35"/>
  <c r="A56" i="35"/>
  <c r="Z55" i="35"/>
  <c r="Y55" i="35"/>
  <c r="X55" i="35"/>
  <c r="W55" i="35"/>
  <c r="V55" i="35"/>
  <c r="U55" i="35"/>
  <c r="T55" i="35"/>
  <c r="S55" i="35"/>
  <c r="R55" i="35"/>
  <c r="Q55" i="35"/>
  <c r="P55" i="35"/>
  <c r="O55" i="35"/>
  <c r="N55" i="35"/>
  <c r="M55" i="35"/>
  <c r="L55" i="35"/>
  <c r="K55" i="35"/>
  <c r="J55" i="35"/>
  <c r="I55" i="35"/>
  <c r="H55" i="35"/>
  <c r="G55" i="35"/>
  <c r="F55" i="35"/>
  <c r="E55" i="35"/>
  <c r="D55" i="35"/>
  <c r="C55" i="35"/>
  <c r="B55" i="35"/>
  <c r="A55" i="35"/>
  <c r="Z54" i="35"/>
  <c r="Y54" i="35"/>
  <c r="X54" i="35"/>
  <c r="W54" i="35"/>
  <c r="V54" i="35"/>
  <c r="U54" i="35"/>
  <c r="T54" i="35"/>
  <c r="S54" i="35"/>
  <c r="R54" i="35"/>
  <c r="Q54" i="35"/>
  <c r="P54" i="35"/>
  <c r="O54" i="35"/>
  <c r="N54" i="35"/>
  <c r="M54" i="35"/>
  <c r="L54" i="35"/>
  <c r="K54" i="35"/>
  <c r="J54" i="35"/>
  <c r="I54" i="35"/>
  <c r="H54" i="35"/>
  <c r="G54" i="35"/>
  <c r="F54" i="35"/>
  <c r="E54" i="35"/>
  <c r="D54" i="35"/>
  <c r="C54" i="35"/>
  <c r="B54" i="35"/>
  <c r="A54" i="35"/>
  <c r="W53" i="35"/>
  <c r="V53" i="35"/>
  <c r="U53" i="35"/>
  <c r="O53" i="35"/>
  <c r="M53" i="35"/>
  <c r="L53" i="35"/>
  <c r="K53" i="35"/>
  <c r="J53" i="35"/>
  <c r="I53" i="35"/>
  <c r="H53" i="35"/>
  <c r="G53" i="35"/>
  <c r="F53" i="35"/>
  <c r="E53" i="35"/>
  <c r="D53" i="35"/>
  <c r="C53" i="35"/>
  <c r="B53" i="35"/>
  <c r="A53" i="35"/>
  <c r="Z52" i="35"/>
  <c r="Y52" i="35"/>
  <c r="X52" i="35"/>
  <c r="W52" i="35"/>
  <c r="V52" i="35"/>
  <c r="U52" i="35"/>
  <c r="T52" i="35"/>
  <c r="S52" i="35"/>
  <c r="R52" i="35"/>
  <c r="Q52" i="35"/>
  <c r="P52" i="35"/>
  <c r="O52" i="35"/>
  <c r="N52" i="35"/>
  <c r="M52" i="35"/>
  <c r="L52" i="35"/>
  <c r="K52" i="35"/>
  <c r="J52" i="35"/>
  <c r="I52" i="35"/>
  <c r="H52" i="35"/>
  <c r="G52" i="35"/>
  <c r="F52" i="35"/>
  <c r="E52" i="35"/>
  <c r="D52" i="35"/>
  <c r="C52" i="35"/>
  <c r="B52" i="35"/>
  <c r="A52" i="35"/>
  <c r="Z51" i="35"/>
  <c r="W51" i="35"/>
  <c r="V51" i="35"/>
  <c r="U51" i="35"/>
  <c r="T51" i="35"/>
  <c r="Q51" i="35"/>
  <c r="O51" i="35"/>
  <c r="M51" i="35"/>
  <c r="L51" i="35"/>
  <c r="K51" i="35"/>
  <c r="J51" i="35"/>
  <c r="I51" i="35"/>
  <c r="F51" i="35"/>
  <c r="E51" i="35"/>
  <c r="D51" i="35"/>
  <c r="C51" i="35"/>
  <c r="B51" i="35"/>
  <c r="A51" i="35"/>
  <c r="Z50" i="35"/>
  <c r="W50" i="35"/>
  <c r="V50" i="35"/>
  <c r="U50" i="35"/>
  <c r="T50" i="35"/>
  <c r="Q50" i="35"/>
  <c r="O50" i="35"/>
  <c r="M50" i="35"/>
  <c r="L50" i="35"/>
  <c r="K50" i="35"/>
  <c r="J50" i="35"/>
  <c r="I50" i="35"/>
  <c r="G50" i="35"/>
  <c r="F50" i="35"/>
  <c r="E50" i="35"/>
  <c r="D50" i="35"/>
  <c r="C50" i="35"/>
  <c r="B50" i="35"/>
  <c r="A50" i="35"/>
  <c r="Z49" i="35"/>
  <c r="W49" i="35"/>
  <c r="V49" i="35"/>
  <c r="U49" i="35"/>
  <c r="T49" i="35"/>
  <c r="Q49" i="35"/>
  <c r="O49" i="35"/>
  <c r="M49" i="35"/>
  <c r="L49" i="35"/>
  <c r="K49" i="35"/>
  <c r="J49" i="35"/>
  <c r="I49" i="35"/>
  <c r="F49" i="35"/>
  <c r="E49" i="35"/>
  <c r="D49" i="35"/>
  <c r="C49" i="35"/>
  <c r="B49" i="35"/>
  <c r="A49" i="35"/>
  <c r="Z48" i="35"/>
  <c r="W48" i="35"/>
  <c r="V48" i="35"/>
  <c r="U48" i="35"/>
  <c r="T48" i="35"/>
  <c r="Q48" i="35"/>
  <c r="O48" i="35"/>
  <c r="M48" i="35"/>
  <c r="L48" i="35"/>
  <c r="K48" i="35"/>
  <c r="J48" i="35"/>
  <c r="I48" i="35"/>
  <c r="G48" i="35"/>
  <c r="F48" i="35"/>
  <c r="E48" i="35"/>
  <c r="D48" i="35"/>
  <c r="C48" i="35"/>
  <c r="B48" i="35"/>
  <c r="A48" i="35"/>
  <c r="Z47" i="35"/>
  <c r="W47" i="35"/>
  <c r="V47" i="35"/>
  <c r="U47" i="35"/>
  <c r="T47" i="35"/>
  <c r="Q47" i="35"/>
  <c r="O47" i="35"/>
  <c r="M47" i="35"/>
  <c r="L47" i="35"/>
  <c r="K47" i="35"/>
  <c r="J47" i="35"/>
  <c r="I47" i="35"/>
  <c r="F47" i="35"/>
  <c r="E47" i="35"/>
  <c r="D47" i="35"/>
  <c r="C47" i="35"/>
  <c r="B47" i="35"/>
  <c r="A47" i="35"/>
  <c r="Z46" i="35"/>
  <c r="W46" i="35"/>
  <c r="V46" i="35"/>
  <c r="U46" i="35"/>
  <c r="T46" i="35"/>
  <c r="Q46" i="35"/>
  <c r="O46" i="35"/>
  <c r="M46" i="35"/>
  <c r="L46" i="35"/>
  <c r="K46" i="35"/>
  <c r="J46" i="35"/>
  <c r="I46" i="35"/>
  <c r="G46" i="35"/>
  <c r="F46" i="35"/>
  <c r="E46" i="35"/>
  <c r="D46" i="35"/>
  <c r="C46" i="35"/>
  <c r="B46" i="35"/>
  <c r="A46" i="35"/>
  <c r="Z45" i="35"/>
  <c r="Y45" i="35"/>
  <c r="X45" i="35"/>
  <c r="W45" i="35"/>
  <c r="V45" i="35"/>
  <c r="U45" i="35"/>
  <c r="T45" i="35"/>
  <c r="S45" i="35"/>
  <c r="R45" i="35"/>
  <c r="Q45" i="35"/>
  <c r="P45" i="35"/>
  <c r="O45" i="35"/>
  <c r="N45" i="35"/>
  <c r="M45" i="35"/>
  <c r="L45" i="35"/>
  <c r="K45" i="35"/>
  <c r="J45" i="35"/>
  <c r="I45" i="35"/>
  <c r="H45" i="35"/>
  <c r="G45" i="35"/>
  <c r="F45" i="35"/>
  <c r="E45" i="35"/>
  <c r="D45" i="35"/>
  <c r="C45" i="35"/>
  <c r="B45" i="35"/>
  <c r="A45" i="35"/>
  <c r="Z44" i="35"/>
  <c r="Y44" i="35"/>
  <c r="X44" i="35"/>
  <c r="W44" i="35"/>
  <c r="V44" i="35"/>
  <c r="U44" i="35"/>
  <c r="T44" i="35"/>
  <c r="S44" i="35"/>
  <c r="R44" i="35"/>
  <c r="Q44" i="35"/>
  <c r="P44" i="35"/>
  <c r="O44" i="35"/>
  <c r="N44" i="35"/>
  <c r="M44" i="35"/>
  <c r="L44" i="35"/>
  <c r="K44" i="35"/>
  <c r="J44" i="35"/>
  <c r="I44" i="35"/>
  <c r="H44" i="35"/>
  <c r="G44" i="35"/>
  <c r="F44" i="35"/>
  <c r="E44" i="35"/>
  <c r="D44" i="35"/>
  <c r="C44" i="35"/>
  <c r="B44" i="35"/>
  <c r="A44" i="35"/>
  <c r="Z43" i="35"/>
  <c r="Y43" i="35"/>
  <c r="X43" i="35"/>
  <c r="W43" i="35"/>
  <c r="V43" i="35"/>
  <c r="U43" i="35"/>
  <c r="T43" i="35"/>
  <c r="S43" i="35"/>
  <c r="R43" i="35"/>
  <c r="Q43" i="35"/>
  <c r="P43" i="35"/>
  <c r="O43" i="35"/>
  <c r="N43" i="35"/>
  <c r="M43" i="35"/>
  <c r="L43" i="35"/>
  <c r="K43" i="35"/>
  <c r="J43" i="35"/>
  <c r="I43" i="35"/>
  <c r="H43" i="35"/>
  <c r="G43" i="35"/>
  <c r="F43" i="35"/>
  <c r="E43" i="35"/>
  <c r="D43" i="35"/>
  <c r="C43" i="35"/>
  <c r="B43" i="35"/>
  <c r="A43" i="35"/>
  <c r="W42" i="35"/>
  <c r="V42" i="35"/>
  <c r="U42" i="35"/>
  <c r="O42" i="35"/>
  <c r="M42" i="35"/>
  <c r="L42" i="35"/>
  <c r="K42" i="35"/>
  <c r="J42" i="35"/>
  <c r="I42" i="35"/>
  <c r="H42" i="35"/>
  <c r="G42" i="35"/>
  <c r="F42" i="35"/>
  <c r="E42" i="35"/>
  <c r="D42" i="35"/>
  <c r="C42" i="35"/>
  <c r="B42" i="35"/>
  <c r="A42" i="35"/>
  <c r="Z41" i="35"/>
  <c r="Y41" i="35"/>
  <c r="X41" i="35"/>
  <c r="W41" i="35"/>
  <c r="V41" i="35"/>
  <c r="U41" i="35"/>
  <c r="T41" i="35"/>
  <c r="S41" i="35"/>
  <c r="R41" i="35"/>
  <c r="Q41" i="35"/>
  <c r="P41" i="35"/>
  <c r="O41" i="35"/>
  <c r="N41" i="35"/>
  <c r="M41" i="35"/>
  <c r="L41" i="35"/>
  <c r="K41" i="35"/>
  <c r="J41" i="35"/>
  <c r="I41" i="35"/>
  <c r="H41" i="35"/>
  <c r="G41" i="35"/>
  <c r="F41" i="35"/>
  <c r="E41" i="35"/>
  <c r="D41" i="35"/>
  <c r="C41" i="35"/>
  <c r="B41" i="35"/>
  <c r="A41" i="35"/>
  <c r="Z40" i="35"/>
  <c r="W40" i="35"/>
  <c r="V40" i="35"/>
  <c r="U40" i="35"/>
  <c r="T40" i="35"/>
  <c r="Q40" i="35"/>
  <c r="O40" i="35"/>
  <c r="M40" i="35"/>
  <c r="L40" i="35"/>
  <c r="K40" i="35"/>
  <c r="J40" i="35"/>
  <c r="I40" i="35"/>
  <c r="F40" i="35"/>
  <c r="E40" i="35"/>
  <c r="D40" i="35"/>
  <c r="C40" i="35"/>
  <c r="B40" i="35"/>
  <c r="A40" i="35"/>
  <c r="Z39" i="35"/>
  <c r="W39" i="35"/>
  <c r="V39" i="35"/>
  <c r="U39" i="35"/>
  <c r="T39" i="35"/>
  <c r="Q39" i="35"/>
  <c r="O39" i="35"/>
  <c r="M39" i="35"/>
  <c r="L39" i="35"/>
  <c r="K39" i="35"/>
  <c r="J39" i="35"/>
  <c r="I39" i="35"/>
  <c r="G39" i="35"/>
  <c r="F39" i="35"/>
  <c r="E39" i="35"/>
  <c r="D39" i="35"/>
  <c r="C39" i="35"/>
  <c r="B39" i="35"/>
  <c r="A39" i="35"/>
  <c r="Z38" i="35"/>
  <c r="W38" i="35"/>
  <c r="V38" i="35"/>
  <c r="U38" i="35"/>
  <c r="T38" i="35"/>
  <c r="Q38" i="35"/>
  <c r="O38" i="35"/>
  <c r="M38" i="35"/>
  <c r="L38" i="35"/>
  <c r="K38" i="35"/>
  <c r="J38" i="35"/>
  <c r="I38" i="35"/>
  <c r="F38" i="35"/>
  <c r="E38" i="35"/>
  <c r="D38" i="35"/>
  <c r="C38" i="35"/>
  <c r="B38" i="35"/>
  <c r="A38" i="35"/>
  <c r="Z37" i="35"/>
  <c r="W37" i="35"/>
  <c r="V37" i="35"/>
  <c r="U37" i="35"/>
  <c r="T37" i="35"/>
  <c r="Q37" i="35"/>
  <c r="O37" i="35"/>
  <c r="M37" i="35"/>
  <c r="L37" i="35"/>
  <c r="K37" i="35"/>
  <c r="J37" i="35"/>
  <c r="I37" i="35"/>
  <c r="G37" i="35"/>
  <c r="F37" i="35"/>
  <c r="E37" i="35"/>
  <c r="D37" i="35"/>
  <c r="C37" i="35"/>
  <c r="B37" i="35"/>
  <c r="A37" i="35"/>
  <c r="Z36" i="35"/>
  <c r="W36" i="35"/>
  <c r="V36" i="35"/>
  <c r="U36" i="35"/>
  <c r="T36" i="35"/>
  <c r="Q36" i="35"/>
  <c r="O36" i="35"/>
  <c r="M36" i="35"/>
  <c r="L36" i="35"/>
  <c r="K36" i="35"/>
  <c r="J36" i="35"/>
  <c r="I36" i="35"/>
  <c r="F36" i="35"/>
  <c r="E36" i="35"/>
  <c r="D36" i="35"/>
  <c r="C36" i="35"/>
  <c r="B36" i="35"/>
  <c r="A36" i="35"/>
  <c r="Z35" i="35"/>
  <c r="W35" i="35"/>
  <c r="V35" i="35"/>
  <c r="U35" i="35"/>
  <c r="T35" i="35"/>
  <c r="Q35" i="35"/>
  <c r="O35" i="35"/>
  <c r="M35" i="35"/>
  <c r="L35" i="35"/>
  <c r="K35" i="35"/>
  <c r="J35" i="35"/>
  <c r="I35" i="35"/>
  <c r="G35" i="35"/>
  <c r="F35" i="35"/>
  <c r="E35" i="35"/>
  <c r="D35" i="35"/>
  <c r="C35" i="35"/>
  <c r="B35" i="35"/>
  <c r="A35" i="35"/>
  <c r="Z34" i="35"/>
  <c r="Y34" i="35"/>
  <c r="X34" i="35"/>
  <c r="W34" i="35"/>
  <c r="V34" i="35"/>
  <c r="U34" i="35"/>
  <c r="T34" i="35"/>
  <c r="S34" i="35"/>
  <c r="R34" i="35"/>
  <c r="Q34" i="35"/>
  <c r="P34" i="35"/>
  <c r="O34" i="35"/>
  <c r="N34" i="35"/>
  <c r="M34" i="35"/>
  <c r="L34" i="35"/>
  <c r="K34" i="35"/>
  <c r="J34" i="35"/>
  <c r="I34" i="35"/>
  <c r="H34" i="35"/>
  <c r="G34" i="35"/>
  <c r="F34" i="35"/>
  <c r="E34" i="35"/>
  <c r="D34" i="35"/>
  <c r="C34" i="35"/>
  <c r="B34" i="35"/>
  <c r="A34" i="35"/>
  <c r="Z33" i="35"/>
  <c r="Y33" i="35"/>
  <c r="X33" i="35"/>
  <c r="W33" i="35"/>
  <c r="V33" i="35"/>
  <c r="U33" i="35"/>
  <c r="T33" i="35"/>
  <c r="S33" i="35"/>
  <c r="R33" i="35"/>
  <c r="Q33" i="35"/>
  <c r="P33" i="35"/>
  <c r="O33" i="35"/>
  <c r="N33" i="35"/>
  <c r="M33" i="35"/>
  <c r="L33" i="35"/>
  <c r="K33" i="35"/>
  <c r="J33" i="35"/>
  <c r="I33" i="35"/>
  <c r="H33" i="35"/>
  <c r="G33" i="35"/>
  <c r="F33" i="35"/>
  <c r="E33" i="35"/>
  <c r="D33" i="35"/>
  <c r="C33" i="35"/>
  <c r="B33" i="35"/>
  <c r="A33" i="35"/>
  <c r="Z32" i="35"/>
  <c r="Y32" i="35"/>
  <c r="X32" i="35"/>
  <c r="W32" i="35"/>
  <c r="V32" i="35"/>
  <c r="U32" i="35"/>
  <c r="T32" i="35"/>
  <c r="S32" i="35"/>
  <c r="R32" i="35"/>
  <c r="Q32" i="35"/>
  <c r="P32" i="35"/>
  <c r="O32" i="35"/>
  <c r="N32" i="35"/>
  <c r="M32" i="35"/>
  <c r="L32" i="35"/>
  <c r="K32" i="35"/>
  <c r="J32" i="35"/>
  <c r="I32" i="35"/>
  <c r="H32" i="35"/>
  <c r="G32" i="35"/>
  <c r="F32" i="35"/>
  <c r="E32" i="35"/>
  <c r="D32" i="35"/>
  <c r="C32" i="35"/>
  <c r="B32" i="35"/>
  <c r="A32" i="35"/>
  <c r="O31" i="35"/>
  <c r="M31" i="35"/>
  <c r="L31" i="35"/>
  <c r="K31" i="35"/>
  <c r="J31" i="35"/>
  <c r="I31" i="35"/>
  <c r="H31" i="35"/>
  <c r="G31" i="35"/>
  <c r="F31" i="35"/>
  <c r="E31" i="35"/>
  <c r="D31" i="35"/>
  <c r="C31" i="35"/>
  <c r="B31" i="35"/>
  <c r="A31" i="35"/>
  <c r="Z30" i="35"/>
  <c r="Y30" i="35"/>
  <c r="X30" i="35"/>
  <c r="W30" i="35"/>
  <c r="V30" i="35"/>
  <c r="U30" i="35"/>
  <c r="T30" i="35"/>
  <c r="S30" i="35"/>
  <c r="R30" i="35"/>
  <c r="Q30" i="35"/>
  <c r="P30" i="35"/>
  <c r="O30" i="35"/>
  <c r="N30" i="35"/>
  <c r="M30" i="35"/>
  <c r="L30" i="35"/>
  <c r="K30" i="35"/>
  <c r="J30" i="35"/>
  <c r="I30" i="35"/>
  <c r="H30" i="35"/>
  <c r="G30" i="35"/>
  <c r="F30" i="35"/>
  <c r="E30" i="35"/>
  <c r="D30" i="35"/>
  <c r="C30" i="35"/>
  <c r="B30" i="35"/>
  <c r="A30" i="35"/>
  <c r="Z29" i="35"/>
  <c r="W29" i="35"/>
  <c r="T29" i="35"/>
  <c r="Q29" i="35"/>
  <c r="O29" i="35"/>
  <c r="M29" i="35"/>
  <c r="L29" i="35"/>
  <c r="K29" i="35"/>
  <c r="J29" i="35"/>
  <c r="I29" i="35"/>
  <c r="F29" i="35"/>
  <c r="E29" i="35"/>
  <c r="D29" i="35"/>
  <c r="C29" i="35"/>
  <c r="B29" i="35"/>
  <c r="A29" i="35"/>
  <c r="Z28" i="35"/>
  <c r="W28" i="35"/>
  <c r="T28" i="35"/>
  <c r="Q28" i="35"/>
  <c r="O28" i="35"/>
  <c r="M28" i="35"/>
  <c r="L28" i="35"/>
  <c r="K28" i="35"/>
  <c r="J28" i="35"/>
  <c r="I28" i="35"/>
  <c r="G28" i="35"/>
  <c r="F28" i="35"/>
  <c r="E28" i="35"/>
  <c r="D28" i="35"/>
  <c r="C28" i="35"/>
  <c r="B28" i="35"/>
  <c r="A28" i="35"/>
  <c r="Z27" i="35"/>
  <c r="W27" i="35"/>
  <c r="T27" i="35"/>
  <c r="Q27" i="35"/>
  <c r="O27" i="35"/>
  <c r="M27" i="35"/>
  <c r="L27" i="35"/>
  <c r="K27" i="35"/>
  <c r="J27" i="35"/>
  <c r="I27" i="35"/>
  <c r="F27" i="35"/>
  <c r="E27" i="35"/>
  <c r="D27" i="35"/>
  <c r="C27" i="35"/>
  <c r="B27" i="35"/>
  <c r="A27" i="35"/>
  <c r="Z26" i="35"/>
  <c r="W26" i="35"/>
  <c r="T26" i="35"/>
  <c r="Q26" i="35"/>
  <c r="O26" i="35"/>
  <c r="M26" i="35"/>
  <c r="L26" i="35"/>
  <c r="K26" i="35"/>
  <c r="J26" i="35"/>
  <c r="I26" i="35"/>
  <c r="G26" i="35"/>
  <c r="F26" i="35"/>
  <c r="E26" i="35"/>
  <c r="D26" i="35"/>
  <c r="C26" i="35"/>
  <c r="B26" i="35"/>
  <c r="A26" i="35"/>
  <c r="Z25" i="35"/>
  <c r="W25" i="35"/>
  <c r="T25" i="35"/>
  <c r="Q25" i="35"/>
  <c r="O25" i="35"/>
  <c r="M25" i="35"/>
  <c r="L25" i="35"/>
  <c r="K25" i="35"/>
  <c r="J25" i="35"/>
  <c r="I25" i="35"/>
  <c r="F25" i="35"/>
  <c r="E25" i="35"/>
  <c r="D25" i="35"/>
  <c r="C25" i="35"/>
  <c r="B25" i="35"/>
  <c r="A25" i="35"/>
  <c r="Z24" i="35"/>
  <c r="W24" i="35"/>
  <c r="T24" i="35"/>
  <c r="Q24" i="35"/>
  <c r="O24" i="35"/>
  <c r="M24" i="35"/>
  <c r="L24" i="35"/>
  <c r="K24" i="35"/>
  <c r="J24" i="35"/>
  <c r="I24" i="35"/>
  <c r="G24" i="35"/>
  <c r="F24" i="35"/>
  <c r="E24" i="35"/>
  <c r="D24" i="35"/>
  <c r="C24" i="35"/>
  <c r="B24" i="35"/>
  <c r="A24" i="35"/>
  <c r="Z23" i="35"/>
  <c r="Y23" i="35"/>
  <c r="X23" i="35"/>
  <c r="W23" i="35"/>
  <c r="V23" i="35"/>
  <c r="U23" i="35"/>
  <c r="T23" i="35"/>
  <c r="S23" i="35"/>
  <c r="R23" i="35"/>
  <c r="Q23" i="35"/>
  <c r="P23" i="35"/>
  <c r="O23" i="35"/>
  <c r="N23" i="35"/>
  <c r="M23" i="35"/>
  <c r="L23" i="35"/>
  <c r="K23" i="35"/>
  <c r="J23" i="35"/>
  <c r="I23" i="35"/>
  <c r="H23" i="35"/>
  <c r="G23" i="35"/>
  <c r="F23" i="35"/>
  <c r="E23" i="35"/>
  <c r="D23" i="35"/>
  <c r="C23" i="35"/>
  <c r="B23" i="35"/>
  <c r="A23" i="35"/>
  <c r="Z22" i="35"/>
  <c r="Y22" i="35"/>
  <c r="X22" i="35"/>
  <c r="W22" i="35"/>
  <c r="V22" i="35"/>
  <c r="U22" i="35"/>
  <c r="T22" i="35"/>
  <c r="S22" i="35"/>
  <c r="R22" i="35"/>
  <c r="Q22" i="35"/>
  <c r="P22" i="35"/>
  <c r="O22" i="35"/>
  <c r="N22" i="35"/>
  <c r="M22" i="35"/>
  <c r="L22" i="35"/>
  <c r="K22" i="35"/>
  <c r="J22" i="35"/>
  <c r="I22" i="35"/>
  <c r="H22" i="35"/>
  <c r="G22" i="35"/>
  <c r="F22" i="35"/>
  <c r="E22" i="35"/>
  <c r="D22" i="35"/>
  <c r="C22" i="35"/>
  <c r="B22" i="35"/>
  <c r="A22" i="35"/>
  <c r="Z21" i="35"/>
  <c r="Y21" i="35"/>
  <c r="X21" i="35"/>
  <c r="W21" i="35"/>
  <c r="V21" i="35"/>
  <c r="U21" i="35"/>
  <c r="T21" i="35"/>
  <c r="S21" i="35"/>
  <c r="R21" i="35"/>
  <c r="Q21" i="35"/>
  <c r="P21" i="35"/>
  <c r="O21" i="35"/>
  <c r="N21" i="35"/>
  <c r="M21" i="35"/>
  <c r="L21" i="35"/>
  <c r="K21" i="35"/>
  <c r="J21" i="35"/>
  <c r="I21" i="35"/>
  <c r="H21" i="35"/>
  <c r="G21" i="35"/>
  <c r="F21" i="35"/>
  <c r="E21" i="35"/>
  <c r="D21" i="35"/>
  <c r="C21" i="35"/>
  <c r="B21" i="35"/>
  <c r="A21" i="35"/>
  <c r="W20" i="35"/>
  <c r="V20" i="35"/>
  <c r="U20" i="35"/>
  <c r="O20" i="35"/>
  <c r="M20" i="35"/>
  <c r="L20" i="35"/>
  <c r="K20" i="35"/>
  <c r="J20" i="35"/>
  <c r="I20" i="35"/>
  <c r="H20" i="35"/>
  <c r="G20" i="35"/>
  <c r="F20" i="35"/>
  <c r="E20" i="35"/>
  <c r="D20" i="35"/>
  <c r="C20" i="35"/>
  <c r="B20" i="35"/>
  <c r="A20" i="35"/>
  <c r="Z19" i="35"/>
  <c r="Y19" i="35"/>
  <c r="X19" i="35"/>
  <c r="W19" i="35"/>
  <c r="V19" i="35"/>
  <c r="U19" i="35"/>
  <c r="T19" i="35"/>
  <c r="S19" i="35"/>
  <c r="R19" i="35"/>
  <c r="Q19" i="35"/>
  <c r="P19" i="35"/>
  <c r="O19" i="35"/>
  <c r="N19" i="35"/>
  <c r="M19" i="35"/>
  <c r="L19" i="35"/>
  <c r="K19" i="35"/>
  <c r="J19" i="35"/>
  <c r="I19" i="35"/>
  <c r="H19" i="35"/>
  <c r="G19" i="35"/>
  <c r="F19" i="35"/>
  <c r="E19" i="35"/>
  <c r="D19" i="35"/>
  <c r="C19" i="35"/>
  <c r="B19" i="35"/>
  <c r="A19" i="35"/>
  <c r="Z18" i="35"/>
  <c r="W18" i="35"/>
  <c r="V18" i="35"/>
  <c r="U18" i="35"/>
  <c r="T18" i="35"/>
  <c r="Q18" i="35"/>
  <c r="O18" i="35"/>
  <c r="M18" i="35"/>
  <c r="L18" i="35"/>
  <c r="K18" i="35"/>
  <c r="J18" i="35"/>
  <c r="I18" i="35"/>
  <c r="F18" i="35"/>
  <c r="E18" i="35"/>
  <c r="D18" i="35"/>
  <c r="C18" i="35"/>
  <c r="B18" i="35"/>
  <c r="A18" i="35"/>
  <c r="Z17" i="35"/>
  <c r="W17" i="35"/>
  <c r="V17" i="35"/>
  <c r="U17" i="35"/>
  <c r="T17" i="35"/>
  <c r="Q17" i="35"/>
  <c r="O17" i="35"/>
  <c r="M17" i="35"/>
  <c r="L17" i="35"/>
  <c r="K17" i="35"/>
  <c r="J17" i="35"/>
  <c r="I17" i="35"/>
  <c r="G17" i="35"/>
  <c r="F17" i="35"/>
  <c r="E17" i="35"/>
  <c r="D17" i="35"/>
  <c r="C17" i="35"/>
  <c r="B17" i="35"/>
  <c r="A17" i="35"/>
  <c r="Z16" i="35"/>
  <c r="W16" i="35"/>
  <c r="V16" i="35"/>
  <c r="U16" i="35"/>
  <c r="T16" i="35"/>
  <c r="Q16" i="35"/>
  <c r="O16" i="35"/>
  <c r="M16" i="35"/>
  <c r="L16" i="35"/>
  <c r="K16" i="35"/>
  <c r="J16" i="35"/>
  <c r="I16" i="35"/>
  <c r="F16" i="35"/>
  <c r="E16" i="35"/>
  <c r="D16" i="35"/>
  <c r="C16" i="35"/>
  <c r="B16" i="35"/>
  <c r="A16" i="35"/>
  <c r="Z15" i="35"/>
  <c r="W15" i="35"/>
  <c r="V15" i="35"/>
  <c r="U15" i="35"/>
  <c r="T15" i="35"/>
  <c r="Q15" i="35"/>
  <c r="O15" i="35"/>
  <c r="M15" i="35"/>
  <c r="L15" i="35"/>
  <c r="K15" i="35"/>
  <c r="J15" i="35"/>
  <c r="I15" i="35"/>
  <c r="G15" i="35"/>
  <c r="F15" i="35"/>
  <c r="E15" i="35"/>
  <c r="D15" i="35"/>
  <c r="C15" i="35"/>
  <c r="B15" i="35"/>
  <c r="A15" i="35"/>
  <c r="Z14" i="35"/>
  <c r="W14" i="35"/>
  <c r="V14" i="35"/>
  <c r="U14" i="35"/>
  <c r="T14" i="35"/>
  <c r="Q14" i="35"/>
  <c r="O14" i="35"/>
  <c r="M14" i="35"/>
  <c r="L14" i="35"/>
  <c r="K14" i="35"/>
  <c r="J14" i="35"/>
  <c r="I14" i="35"/>
  <c r="F14" i="35"/>
  <c r="E14" i="35"/>
  <c r="D14" i="35"/>
  <c r="C14" i="35"/>
  <c r="B14" i="35"/>
  <c r="A14" i="35"/>
  <c r="Z13" i="35"/>
  <c r="W13" i="35"/>
  <c r="V13" i="35"/>
  <c r="U13" i="35"/>
  <c r="T13" i="35"/>
  <c r="Q13" i="35"/>
  <c r="O13" i="35"/>
  <c r="M13" i="35"/>
  <c r="L13" i="35"/>
  <c r="K13" i="35"/>
  <c r="J13" i="35"/>
  <c r="I13" i="35"/>
  <c r="G13" i="35"/>
  <c r="F13" i="35"/>
  <c r="E13" i="35"/>
  <c r="D13" i="35"/>
  <c r="C13" i="35"/>
  <c r="B13" i="35"/>
  <c r="A13" i="35"/>
  <c r="Z12" i="35"/>
  <c r="Y12" i="35"/>
  <c r="X12" i="35"/>
  <c r="W12" i="35"/>
  <c r="V12" i="35"/>
  <c r="U12" i="35"/>
  <c r="T12" i="35"/>
  <c r="S12" i="35"/>
  <c r="R12" i="35"/>
  <c r="Q12" i="35"/>
  <c r="P12" i="35"/>
  <c r="O12" i="35"/>
  <c r="N12" i="35"/>
  <c r="M12" i="35"/>
  <c r="L12" i="35"/>
  <c r="K12" i="35"/>
  <c r="J12" i="35"/>
  <c r="I12" i="35"/>
  <c r="H12" i="35"/>
  <c r="G12" i="35"/>
  <c r="F12" i="35"/>
  <c r="E12" i="35"/>
  <c r="D12" i="35"/>
  <c r="C12" i="35"/>
  <c r="B12" i="35"/>
  <c r="A12" i="35"/>
  <c r="Z11" i="35"/>
  <c r="Y11" i="35"/>
  <c r="X11" i="35"/>
  <c r="W11" i="35"/>
  <c r="V11" i="35"/>
  <c r="U11" i="35"/>
  <c r="T11" i="35"/>
  <c r="S11" i="35"/>
  <c r="R11" i="35"/>
  <c r="Q11" i="35"/>
  <c r="P11" i="35"/>
  <c r="O11" i="35"/>
  <c r="N11" i="35"/>
  <c r="M11" i="35"/>
  <c r="L11" i="35"/>
  <c r="K11" i="35"/>
  <c r="J11" i="35"/>
  <c r="I11" i="35"/>
  <c r="H11" i="35"/>
  <c r="G11" i="35"/>
  <c r="F11" i="35"/>
  <c r="E11" i="35"/>
  <c r="D11" i="35"/>
  <c r="C11" i="35"/>
  <c r="B11" i="35"/>
  <c r="A11" i="35"/>
  <c r="Z49" i="60"/>
  <c r="Y49" i="60"/>
  <c r="X49" i="60"/>
  <c r="W49" i="60"/>
  <c r="V49" i="60"/>
  <c r="U49" i="60"/>
  <c r="T49" i="60"/>
  <c r="S49" i="60"/>
  <c r="R49" i="60"/>
  <c r="Q49" i="60"/>
  <c r="P49" i="60"/>
  <c r="O49" i="60"/>
  <c r="N49" i="60"/>
  <c r="M49" i="60"/>
  <c r="L49" i="60"/>
  <c r="K49" i="60"/>
  <c r="J49" i="60"/>
  <c r="I49" i="60"/>
  <c r="H49" i="60"/>
  <c r="G49" i="60"/>
  <c r="F49" i="60"/>
  <c r="E49" i="60"/>
  <c r="D49" i="60"/>
  <c r="C49" i="60"/>
  <c r="A49" i="60"/>
  <c r="Z48" i="60"/>
  <c r="Y48" i="60"/>
  <c r="X48" i="60"/>
  <c r="W48" i="60"/>
  <c r="V48" i="60"/>
  <c r="U48" i="60"/>
  <c r="T48" i="60"/>
  <c r="S48" i="60"/>
  <c r="R48" i="60"/>
  <c r="Q48" i="60"/>
  <c r="P48" i="60"/>
  <c r="O48" i="60"/>
  <c r="N48" i="60"/>
  <c r="M48" i="60"/>
  <c r="L48" i="60"/>
  <c r="K48" i="60"/>
  <c r="J48" i="60"/>
  <c r="I48" i="60"/>
  <c r="H48" i="60"/>
  <c r="G48" i="60"/>
  <c r="F48" i="60"/>
  <c r="E48" i="60"/>
  <c r="D48" i="60"/>
  <c r="C48" i="60"/>
  <c r="B48" i="60"/>
  <c r="A48" i="60"/>
  <c r="Z47" i="60"/>
  <c r="Y47" i="60"/>
  <c r="X47" i="60"/>
  <c r="W47" i="60"/>
  <c r="V47" i="60"/>
  <c r="U47" i="60"/>
  <c r="T47" i="60"/>
  <c r="S47" i="60"/>
  <c r="R47" i="60"/>
  <c r="Q47" i="60"/>
  <c r="P47" i="60"/>
  <c r="O47" i="60"/>
  <c r="N47" i="60"/>
  <c r="M47" i="60"/>
  <c r="L47" i="60"/>
  <c r="K47" i="60"/>
  <c r="J47" i="60"/>
  <c r="I47" i="60"/>
  <c r="H47" i="60"/>
  <c r="G47" i="60"/>
  <c r="F47" i="60"/>
  <c r="E47" i="60"/>
  <c r="D47" i="60"/>
  <c r="C47" i="60"/>
  <c r="B47" i="60"/>
  <c r="A47" i="60"/>
  <c r="Z46" i="60"/>
  <c r="Y46" i="60"/>
  <c r="X46" i="60"/>
  <c r="W46" i="60"/>
  <c r="V46" i="60"/>
  <c r="U46" i="60"/>
  <c r="T46" i="60"/>
  <c r="S46" i="60"/>
  <c r="R46" i="60"/>
  <c r="Q46" i="60"/>
  <c r="P46" i="60"/>
  <c r="O46" i="60"/>
  <c r="N46" i="60"/>
  <c r="M46" i="60"/>
  <c r="L46" i="60"/>
  <c r="K46" i="60"/>
  <c r="J46" i="60"/>
  <c r="I46" i="60"/>
  <c r="H46" i="60"/>
  <c r="G46" i="60"/>
  <c r="F46" i="60"/>
  <c r="E46" i="60"/>
  <c r="D46" i="60"/>
  <c r="C46" i="60"/>
  <c r="B46" i="60"/>
  <c r="A46" i="60"/>
  <c r="O45" i="60"/>
  <c r="M45" i="60"/>
  <c r="L45" i="60"/>
  <c r="K45" i="60"/>
  <c r="J45" i="60"/>
  <c r="I45" i="60"/>
  <c r="H45" i="60"/>
  <c r="G45" i="60"/>
  <c r="F45" i="60"/>
  <c r="E45" i="60"/>
  <c r="D45" i="60"/>
  <c r="C45" i="60"/>
  <c r="B45" i="60"/>
  <c r="A45" i="60"/>
  <c r="Z44" i="60"/>
  <c r="W44" i="60"/>
  <c r="T44" i="60"/>
  <c r="Q44" i="60"/>
  <c r="O44" i="60"/>
  <c r="L44" i="60"/>
  <c r="K44" i="60"/>
  <c r="J44" i="60"/>
  <c r="I44" i="60"/>
  <c r="H44" i="60"/>
  <c r="G44" i="60"/>
  <c r="F44" i="60"/>
  <c r="E44" i="60"/>
  <c r="D44" i="60"/>
  <c r="C44" i="60"/>
  <c r="B44" i="60"/>
  <c r="A44" i="60"/>
  <c r="Z43" i="60"/>
  <c r="W43" i="60"/>
  <c r="T43" i="60"/>
  <c r="Q43" i="60"/>
  <c r="O43" i="60"/>
  <c r="L43" i="60"/>
  <c r="K43" i="60"/>
  <c r="J43" i="60"/>
  <c r="I43" i="60"/>
  <c r="G43" i="60"/>
  <c r="F43" i="60"/>
  <c r="E43" i="60"/>
  <c r="D43" i="60"/>
  <c r="C43" i="60"/>
  <c r="B43" i="60"/>
  <c r="A43" i="60"/>
  <c r="Z42" i="60"/>
  <c r="Y42" i="60"/>
  <c r="W42" i="60"/>
  <c r="V42" i="60"/>
  <c r="U42" i="60"/>
  <c r="T42" i="60"/>
  <c r="S42" i="60"/>
  <c r="R42" i="60"/>
  <c r="Q42" i="60"/>
  <c r="P42" i="60"/>
  <c r="O42" i="60"/>
  <c r="N42" i="60"/>
  <c r="M42" i="60"/>
  <c r="L42" i="60"/>
  <c r="K42" i="60"/>
  <c r="J42" i="60"/>
  <c r="I42" i="60"/>
  <c r="H42" i="60"/>
  <c r="G42" i="60"/>
  <c r="F42" i="60"/>
  <c r="E42" i="60"/>
  <c r="D42" i="60"/>
  <c r="C42" i="60"/>
  <c r="B42" i="60"/>
  <c r="A42" i="60"/>
  <c r="AA41" i="60"/>
  <c r="Z41" i="60"/>
  <c r="Y41" i="60"/>
  <c r="X41" i="60"/>
  <c r="W41" i="60"/>
  <c r="V41" i="60"/>
  <c r="U41" i="60"/>
  <c r="T41" i="60"/>
  <c r="S41" i="60"/>
  <c r="R41" i="60"/>
  <c r="Q41" i="60"/>
  <c r="P41" i="60"/>
  <c r="O41" i="60"/>
  <c r="N41" i="60"/>
  <c r="M41" i="60"/>
  <c r="L41" i="60"/>
  <c r="K41" i="60"/>
  <c r="J41" i="60"/>
  <c r="I41" i="60"/>
  <c r="H41" i="60"/>
  <c r="G41" i="60"/>
  <c r="F41" i="60"/>
  <c r="E41" i="60"/>
  <c r="D41" i="60"/>
  <c r="C41" i="60"/>
  <c r="B41" i="60"/>
  <c r="A41" i="60"/>
  <c r="AA40" i="60"/>
  <c r="O40" i="60"/>
  <c r="M40" i="60"/>
  <c r="L40" i="60"/>
  <c r="K40" i="60"/>
  <c r="J40" i="60"/>
  <c r="I40" i="60"/>
  <c r="H40" i="60"/>
  <c r="G40" i="60"/>
  <c r="F40" i="60"/>
  <c r="E40" i="60"/>
  <c r="D40" i="60"/>
  <c r="C40" i="60"/>
  <c r="B40" i="60"/>
  <c r="A40" i="60"/>
  <c r="AA39" i="60"/>
  <c r="Z39" i="60"/>
  <c r="W39" i="60"/>
  <c r="T39" i="60"/>
  <c r="Q39" i="60"/>
  <c r="O39" i="60"/>
  <c r="L39" i="60"/>
  <c r="K39" i="60"/>
  <c r="J39" i="60"/>
  <c r="I39" i="60"/>
  <c r="H39" i="60"/>
  <c r="G39" i="60"/>
  <c r="F39" i="60"/>
  <c r="E39" i="60"/>
  <c r="D39" i="60"/>
  <c r="C39" i="60"/>
  <c r="B39" i="60"/>
  <c r="A39" i="60"/>
  <c r="AA38" i="60"/>
  <c r="Z38" i="60"/>
  <c r="W38" i="60"/>
  <c r="T38" i="60"/>
  <c r="Q38" i="60"/>
  <c r="O38" i="60"/>
  <c r="L38" i="60"/>
  <c r="K38" i="60"/>
  <c r="J38" i="60"/>
  <c r="I38" i="60"/>
  <c r="G38" i="60"/>
  <c r="F38" i="60"/>
  <c r="E38" i="60"/>
  <c r="D38" i="60"/>
  <c r="C38" i="60"/>
  <c r="B38" i="60"/>
  <c r="A38" i="60"/>
  <c r="AA37" i="60"/>
  <c r="Z37" i="60"/>
  <c r="Y37" i="60"/>
  <c r="W37" i="60"/>
  <c r="V37" i="60"/>
  <c r="U37" i="60"/>
  <c r="T37" i="60"/>
  <c r="S37" i="60"/>
  <c r="R37" i="60"/>
  <c r="Q37" i="60"/>
  <c r="P37" i="60"/>
  <c r="O37" i="60"/>
  <c r="N37" i="60"/>
  <c r="M37" i="60"/>
  <c r="L37" i="60"/>
  <c r="K37" i="60"/>
  <c r="J37" i="60"/>
  <c r="I37" i="60"/>
  <c r="H37" i="60"/>
  <c r="G37" i="60"/>
  <c r="F37" i="60"/>
  <c r="E37" i="60"/>
  <c r="D37" i="60"/>
  <c r="C37" i="60"/>
  <c r="B37" i="60"/>
  <c r="A37" i="60"/>
  <c r="AA36" i="60"/>
  <c r="Z36" i="60"/>
  <c r="Y36" i="60"/>
  <c r="X36" i="60"/>
  <c r="W36" i="60"/>
  <c r="V36" i="60"/>
  <c r="U36" i="60"/>
  <c r="T36" i="60"/>
  <c r="S36" i="60"/>
  <c r="R36" i="60"/>
  <c r="Q36" i="60"/>
  <c r="P36" i="60"/>
  <c r="O36" i="60"/>
  <c r="N36" i="60"/>
  <c r="M36" i="60"/>
  <c r="L36" i="60"/>
  <c r="K36" i="60"/>
  <c r="J36" i="60"/>
  <c r="I36" i="60"/>
  <c r="H36" i="60"/>
  <c r="G36" i="60"/>
  <c r="F36" i="60"/>
  <c r="E36" i="60"/>
  <c r="D36" i="60"/>
  <c r="C36" i="60"/>
  <c r="B36" i="60"/>
  <c r="A36" i="60"/>
  <c r="AA35" i="60"/>
  <c r="O35" i="60"/>
  <c r="M35" i="60"/>
  <c r="L35" i="60"/>
  <c r="K35" i="60"/>
  <c r="J35" i="60"/>
  <c r="I35" i="60"/>
  <c r="H35" i="60"/>
  <c r="G35" i="60"/>
  <c r="F35" i="60"/>
  <c r="E35" i="60"/>
  <c r="D35" i="60"/>
  <c r="C35" i="60"/>
  <c r="B35" i="60"/>
  <c r="A35" i="60"/>
  <c r="AA34" i="60"/>
  <c r="Z34" i="60"/>
  <c r="W34" i="60"/>
  <c r="T34" i="60"/>
  <c r="Q34" i="60"/>
  <c r="O34" i="60"/>
  <c r="L34" i="60"/>
  <c r="K34" i="60"/>
  <c r="J34" i="60"/>
  <c r="I34" i="60"/>
  <c r="H34" i="60"/>
  <c r="G34" i="60"/>
  <c r="F34" i="60"/>
  <c r="E34" i="60"/>
  <c r="D34" i="60"/>
  <c r="C34" i="60"/>
  <c r="B34" i="60"/>
  <c r="A34" i="60"/>
  <c r="AA33" i="60"/>
  <c r="Z33" i="60"/>
  <c r="W33" i="60"/>
  <c r="T33" i="60"/>
  <c r="Q33" i="60"/>
  <c r="O33" i="60"/>
  <c r="L33" i="60"/>
  <c r="K33" i="60"/>
  <c r="J33" i="60"/>
  <c r="I33" i="60"/>
  <c r="G33" i="60"/>
  <c r="F33" i="60"/>
  <c r="E33" i="60"/>
  <c r="D33" i="60"/>
  <c r="C33" i="60"/>
  <c r="B33" i="60"/>
  <c r="A33" i="60"/>
  <c r="AA32" i="60"/>
  <c r="Z32" i="60"/>
  <c r="Y32" i="60"/>
  <c r="W32" i="60"/>
  <c r="V32" i="60"/>
  <c r="U32" i="60"/>
  <c r="T32" i="60"/>
  <c r="S32" i="60"/>
  <c r="R32" i="60"/>
  <c r="Q32" i="60"/>
  <c r="P32" i="60"/>
  <c r="O32" i="60"/>
  <c r="N32" i="60"/>
  <c r="M32" i="60"/>
  <c r="L32" i="60"/>
  <c r="K32" i="60"/>
  <c r="J32" i="60"/>
  <c r="I32" i="60"/>
  <c r="H32" i="60"/>
  <c r="G32" i="60"/>
  <c r="F32" i="60"/>
  <c r="E32" i="60"/>
  <c r="D32" i="60"/>
  <c r="C32" i="60"/>
  <c r="B32" i="60"/>
  <c r="A32" i="60"/>
  <c r="AA31" i="60"/>
  <c r="Z31" i="60"/>
  <c r="Y31" i="60"/>
  <c r="X31" i="60"/>
  <c r="W31" i="60"/>
  <c r="V31" i="60"/>
  <c r="U31" i="60"/>
  <c r="T31" i="60"/>
  <c r="S31" i="60"/>
  <c r="R31" i="60"/>
  <c r="Q31" i="60"/>
  <c r="P31" i="60"/>
  <c r="O31" i="60"/>
  <c r="N31" i="60"/>
  <c r="M31" i="60"/>
  <c r="L31" i="60"/>
  <c r="K31" i="60"/>
  <c r="J31" i="60"/>
  <c r="I31" i="60"/>
  <c r="H31" i="60"/>
  <c r="G31" i="60"/>
  <c r="F31" i="60"/>
  <c r="E31" i="60"/>
  <c r="D31" i="60"/>
  <c r="C31" i="60"/>
  <c r="B31" i="60"/>
  <c r="A31" i="60"/>
  <c r="AA30" i="60"/>
  <c r="O30" i="60"/>
  <c r="M30" i="60"/>
  <c r="L30" i="60"/>
  <c r="K30" i="60"/>
  <c r="J30" i="60"/>
  <c r="I30" i="60"/>
  <c r="H30" i="60"/>
  <c r="G30" i="60"/>
  <c r="F30" i="60"/>
  <c r="E30" i="60"/>
  <c r="D30" i="60"/>
  <c r="C30" i="60"/>
  <c r="B30" i="60"/>
  <c r="A30" i="60"/>
  <c r="AA29" i="60"/>
  <c r="Z29" i="60"/>
  <c r="W29" i="60"/>
  <c r="T29" i="60"/>
  <c r="Q29" i="60"/>
  <c r="O29" i="60"/>
  <c r="L29" i="60"/>
  <c r="K29" i="60"/>
  <c r="J29" i="60"/>
  <c r="I29" i="60"/>
  <c r="H29" i="60"/>
  <c r="G29" i="60"/>
  <c r="F29" i="60"/>
  <c r="E29" i="60"/>
  <c r="D29" i="60"/>
  <c r="C29" i="60"/>
  <c r="B29" i="60"/>
  <c r="A29" i="60"/>
  <c r="AA28" i="60"/>
  <c r="Z28" i="60"/>
  <c r="W28" i="60"/>
  <c r="T28" i="60"/>
  <c r="Q28" i="60"/>
  <c r="O28" i="60"/>
  <c r="L28" i="60"/>
  <c r="K28" i="60"/>
  <c r="J28" i="60"/>
  <c r="I28" i="60"/>
  <c r="G28" i="60"/>
  <c r="F28" i="60"/>
  <c r="E28" i="60"/>
  <c r="D28" i="60"/>
  <c r="C28" i="60"/>
  <c r="B28" i="60"/>
  <c r="A28" i="60"/>
  <c r="AA27" i="60"/>
  <c r="Z27" i="60"/>
  <c r="Y27" i="60"/>
  <c r="W27" i="60"/>
  <c r="V27" i="60"/>
  <c r="U27" i="60"/>
  <c r="T27" i="60"/>
  <c r="S27" i="60"/>
  <c r="R27" i="60"/>
  <c r="Q27" i="60"/>
  <c r="P27" i="60"/>
  <c r="O27" i="60"/>
  <c r="N27" i="60"/>
  <c r="M27" i="60"/>
  <c r="L27" i="60"/>
  <c r="K27" i="60"/>
  <c r="J27" i="60"/>
  <c r="I27" i="60"/>
  <c r="H27" i="60"/>
  <c r="G27" i="60"/>
  <c r="F27" i="60"/>
  <c r="E27" i="60"/>
  <c r="D27" i="60"/>
  <c r="C27" i="60"/>
  <c r="B27" i="60"/>
  <c r="A27"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B26" i="60"/>
  <c r="A26" i="60"/>
  <c r="AA25" i="60"/>
  <c r="O25" i="60"/>
  <c r="M25" i="60"/>
  <c r="L25" i="60"/>
  <c r="K25" i="60"/>
  <c r="J25" i="60"/>
  <c r="I25" i="60"/>
  <c r="H25" i="60"/>
  <c r="G25" i="60"/>
  <c r="F25" i="60"/>
  <c r="E25" i="60"/>
  <c r="D25" i="60"/>
  <c r="C25" i="60"/>
  <c r="B25" i="60"/>
  <c r="A25" i="60"/>
  <c r="AA24" i="60"/>
  <c r="AA23" i="60"/>
  <c r="Z23" i="60"/>
  <c r="W23" i="60"/>
  <c r="T23" i="60"/>
  <c r="Q23" i="60"/>
  <c r="O23" i="60"/>
  <c r="L23" i="60"/>
  <c r="K23" i="60"/>
  <c r="J23" i="60"/>
  <c r="I23" i="60"/>
  <c r="G23" i="60"/>
  <c r="F23" i="60"/>
  <c r="E23" i="60"/>
  <c r="D23" i="60"/>
  <c r="C23" i="60"/>
  <c r="B23" i="60"/>
  <c r="A23" i="60"/>
  <c r="AA22" i="60"/>
  <c r="Z22" i="60"/>
  <c r="Y22" i="60"/>
  <c r="W22" i="60"/>
  <c r="V22" i="60"/>
  <c r="U22" i="60"/>
  <c r="T22" i="60"/>
  <c r="S22" i="60"/>
  <c r="R22" i="60"/>
  <c r="Q22" i="60"/>
  <c r="P22" i="60"/>
  <c r="O22" i="60"/>
  <c r="N22" i="60"/>
  <c r="M22" i="60"/>
  <c r="L22" i="60"/>
  <c r="K22" i="60"/>
  <c r="J22" i="60"/>
  <c r="I22" i="60"/>
  <c r="H22" i="60"/>
  <c r="G22" i="60"/>
  <c r="F22" i="60"/>
  <c r="E22" i="60"/>
  <c r="D22" i="60"/>
  <c r="C22" i="60"/>
  <c r="B22" i="60"/>
  <c r="A22"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B21" i="60"/>
  <c r="A21" i="60"/>
  <c r="AA20" i="60"/>
  <c r="O20" i="60"/>
  <c r="M20" i="60"/>
  <c r="L20" i="60"/>
  <c r="K20" i="60"/>
  <c r="J20" i="60"/>
  <c r="I20" i="60"/>
  <c r="H20" i="60"/>
  <c r="G20" i="60"/>
  <c r="F20" i="60"/>
  <c r="E20" i="60"/>
  <c r="D20" i="60"/>
  <c r="C20" i="60"/>
  <c r="B20" i="60"/>
  <c r="A20" i="60"/>
  <c r="Z19" i="60"/>
  <c r="Y19" i="60"/>
  <c r="X19" i="60"/>
  <c r="W19" i="60"/>
  <c r="V19" i="60"/>
  <c r="U19" i="60"/>
  <c r="T19" i="60"/>
  <c r="S19" i="60"/>
  <c r="R19" i="60"/>
  <c r="Q19" i="60"/>
  <c r="P19" i="60"/>
  <c r="O19" i="60"/>
  <c r="M19" i="60"/>
  <c r="L19" i="60"/>
  <c r="K19" i="60"/>
  <c r="J19" i="60"/>
  <c r="I19" i="60"/>
  <c r="H19" i="60"/>
  <c r="G19" i="60"/>
  <c r="F19" i="60"/>
  <c r="E19" i="60"/>
  <c r="D19" i="60"/>
  <c r="C19" i="60"/>
  <c r="B19" i="60"/>
  <c r="A19" i="60"/>
  <c r="AA18" i="60"/>
  <c r="Z18" i="60"/>
  <c r="W18" i="60"/>
  <c r="T18" i="60"/>
  <c r="Q18" i="60"/>
  <c r="O18" i="60"/>
  <c r="L18" i="60"/>
  <c r="K18" i="60"/>
  <c r="J18" i="60"/>
  <c r="I18" i="60"/>
  <c r="H18" i="60"/>
  <c r="G18" i="60"/>
  <c r="F18" i="60"/>
  <c r="E18" i="60"/>
  <c r="D18" i="60"/>
  <c r="C18" i="60"/>
  <c r="B18" i="60"/>
  <c r="A18" i="60"/>
  <c r="AA17" i="60"/>
  <c r="Z17" i="60"/>
  <c r="W17" i="60"/>
  <c r="T17" i="60"/>
  <c r="Q17" i="60"/>
  <c r="O17" i="60"/>
  <c r="L17" i="60"/>
  <c r="K17" i="60"/>
  <c r="J17" i="60"/>
  <c r="I17" i="60"/>
  <c r="G17" i="60"/>
  <c r="F17" i="60"/>
  <c r="E17" i="60"/>
  <c r="D17" i="60"/>
  <c r="C17" i="60"/>
  <c r="B17" i="60"/>
  <c r="A17" i="60"/>
  <c r="AA16" i="60"/>
  <c r="Z16" i="60"/>
  <c r="Y16" i="60"/>
  <c r="W16" i="60"/>
  <c r="V16" i="60"/>
  <c r="U16" i="60"/>
  <c r="T16" i="60"/>
  <c r="S16" i="60"/>
  <c r="R16" i="60"/>
  <c r="Q16" i="60"/>
  <c r="P16" i="60"/>
  <c r="O16" i="60"/>
  <c r="N16" i="60"/>
  <c r="M16" i="60"/>
  <c r="L16" i="60"/>
  <c r="K16" i="60"/>
  <c r="J16" i="60"/>
  <c r="I16" i="60"/>
  <c r="H16" i="60"/>
  <c r="G16" i="60"/>
  <c r="F16" i="60"/>
  <c r="E16" i="60"/>
  <c r="D16" i="60"/>
  <c r="C16" i="60"/>
  <c r="B16" i="60"/>
  <c r="A16"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B15" i="60"/>
  <c r="A15" i="60"/>
  <c r="O14" i="60"/>
  <c r="M14" i="60"/>
  <c r="L14" i="60"/>
  <c r="K14" i="60"/>
  <c r="J14" i="60"/>
  <c r="I14" i="60"/>
  <c r="H14" i="60"/>
  <c r="G14" i="60"/>
  <c r="F14" i="60"/>
  <c r="E14" i="60"/>
  <c r="D14" i="60"/>
  <c r="C14" i="60"/>
  <c r="B14" i="60"/>
  <c r="A14" i="60"/>
  <c r="Z13" i="60"/>
  <c r="W13" i="60"/>
  <c r="T13" i="60"/>
  <c r="Q13" i="60"/>
  <c r="O13" i="60"/>
  <c r="L13" i="60"/>
  <c r="K13" i="60"/>
  <c r="J13" i="60"/>
  <c r="I13" i="60"/>
  <c r="H13" i="60"/>
  <c r="G13" i="60"/>
  <c r="F13" i="60"/>
  <c r="E13" i="60"/>
  <c r="D13" i="60"/>
  <c r="C13" i="60"/>
  <c r="B13" i="60"/>
  <c r="A13" i="60"/>
  <c r="Z12" i="60"/>
  <c r="W12" i="60"/>
  <c r="T12" i="60"/>
  <c r="Q12" i="60"/>
  <c r="O12" i="60"/>
  <c r="L12" i="60"/>
  <c r="K12" i="60"/>
  <c r="J12" i="60"/>
  <c r="I12" i="60"/>
  <c r="G12" i="60"/>
  <c r="F12" i="60"/>
  <c r="E12" i="60"/>
  <c r="D12" i="60"/>
  <c r="C12" i="60"/>
  <c r="B12" i="60"/>
  <c r="A12" i="60"/>
  <c r="Y11" i="60"/>
  <c r="U11" i="60"/>
  <c r="R11" i="60"/>
  <c r="N11" i="60"/>
  <c r="B11" i="60"/>
  <c r="A11" i="60"/>
  <c r="O10" i="60"/>
  <c r="M10" i="60"/>
  <c r="L10" i="60"/>
  <c r="K10" i="60"/>
  <c r="J10" i="60"/>
  <c r="I10" i="60"/>
  <c r="H10" i="60"/>
  <c r="G10" i="60"/>
  <c r="F10" i="60"/>
  <c r="E10" i="60"/>
  <c r="D10" i="60"/>
  <c r="C10" i="60"/>
  <c r="Z9" i="60"/>
  <c r="W9" i="60"/>
  <c r="T9" i="60"/>
  <c r="Q9" i="60"/>
  <c r="O9" i="60"/>
  <c r="L9" i="60"/>
  <c r="K9" i="60"/>
  <c r="J9" i="60"/>
  <c r="I9" i="60"/>
  <c r="G9" i="60"/>
  <c r="F9" i="60"/>
  <c r="E9" i="60"/>
  <c r="D9" i="60"/>
  <c r="C9" i="60"/>
  <c r="B9" i="60"/>
  <c r="Z8" i="60"/>
  <c r="W8" i="60"/>
  <c r="T8" i="60"/>
  <c r="Q8" i="60"/>
  <c r="O8" i="60"/>
  <c r="L8" i="60"/>
  <c r="K8" i="60"/>
  <c r="J8" i="60"/>
  <c r="I8" i="60"/>
  <c r="G8" i="60"/>
  <c r="F8" i="60"/>
  <c r="E8" i="60"/>
  <c r="D8" i="60"/>
  <c r="C8" i="60"/>
  <c r="B8" i="60"/>
  <c r="N7" i="60"/>
  <c r="B6" i="60"/>
  <c r="A6" i="60"/>
  <c r="B11" i="71"/>
  <c r="AI2402" i="1"/>
  <c r="AI2401" i="1"/>
  <c r="M2400" i="1"/>
  <c r="AI2400" i="1" s="1"/>
  <c r="AI2395" i="1"/>
  <c r="M2395" i="1"/>
  <c r="K2261" i="1"/>
  <c r="B6" i="73" s="1"/>
  <c r="AG2247" i="1"/>
  <c r="X16" i="73" s="1"/>
  <c r="AA2247" i="1"/>
  <c r="R16" i="73" s="1"/>
  <c r="W2247" i="1"/>
  <c r="P2247" i="1"/>
  <c r="Q2247" i="1" s="1"/>
  <c r="H16" i="73" s="1"/>
  <c r="AG2246" i="1"/>
  <c r="X15" i="73" s="1"/>
  <c r="AB2246" i="1"/>
  <c r="S15" i="73" s="1"/>
  <c r="AA2246" i="1"/>
  <c r="R15" i="73" s="1"/>
  <c r="Y2246" i="1"/>
  <c r="P15" i="73" s="1"/>
  <c r="W2246" i="1"/>
  <c r="N15" i="73" s="1"/>
  <c r="Q2246" i="1"/>
  <c r="H15" i="73" s="1"/>
  <c r="AG2245" i="1"/>
  <c r="X14" i="73" s="1"/>
  <c r="AA2245" i="1"/>
  <c r="R14" i="73" s="1"/>
  <c r="W2245" i="1"/>
  <c r="P2245" i="1"/>
  <c r="G14" i="73" s="1"/>
  <c r="AG2244" i="1"/>
  <c r="X13" i="73" s="1"/>
  <c r="AB2244" i="1"/>
  <c r="S13" i="73" s="1"/>
  <c r="AA2244" i="1"/>
  <c r="R13" i="73" s="1"/>
  <c r="Y2244" i="1"/>
  <c r="P13" i="73" s="1"/>
  <c r="W2244" i="1"/>
  <c r="N13" i="73" s="1"/>
  <c r="Q2244" i="1"/>
  <c r="AG2243" i="1"/>
  <c r="AA2243" i="1"/>
  <c r="R12" i="73" s="1"/>
  <c r="W2243" i="1"/>
  <c r="G7" i="37" s="1"/>
  <c r="P2243" i="1"/>
  <c r="AG2242" i="1"/>
  <c r="X11" i="73" s="1"/>
  <c r="AB2242" i="1"/>
  <c r="S11" i="73" s="1"/>
  <c r="AA2242" i="1"/>
  <c r="R11" i="73" s="1"/>
  <c r="Y2242" i="1"/>
  <c r="W2242" i="1"/>
  <c r="N11" i="73" s="1"/>
  <c r="Q2242" i="1"/>
  <c r="H11" i="73" s="1"/>
  <c r="K2239" i="1"/>
  <c r="AH2234" i="1"/>
  <c r="Y44" i="60" s="1"/>
  <c r="AE2234" i="1"/>
  <c r="V44" i="60" s="1"/>
  <c r="AD2234" i="1"/>
  <c r="U44" i="60" s="1"/>
  <c r="AB2234" i="1"/>
  <c r="S44" i="60" s="1"/>
  <c r="AA2234" i="1"/>
  <c r="R44" i="60" s="1"/>
  <c r="Y2234" i="1"/>
  <c r="P44" i="60" s="1"/>
  <c r="W2234" i="1"/>
  <c r="E13" i="67" s="1"/>
  <c r="V2234" i="1"/>
  <c r="M44" i="60" s="1"/>
  <c r="AE2233" i="1"/>
  <c r="AD2233" i="1"/>
  <c r="U43" i="60" s="1"/>
  <c r="AB2233" i="1"/>
  <c r="S43" i="60" s="1"/>
  <c r="AA2233" i="1"/>
  <c r="R43" i="60" s="1"/>
  <c r="Y2233" i="1"/>
  <c r="W2233" i="1"/>
  <c r="N43" i="60" s="1"/>
  <c r="V2233" i="1"/>
  <c r="M43" i="60" s="1"/>
  <c r="Q2233" i="1"/>
  <c r="AG2232" i="1"/>
  <c r="AH2229" i="1"/>
  <c r="Y39" i="60" s="1"/>
  <c r="AE2229" i="1"/>
  <c r="V39" i="60" s="1"/>
  <c r="AD2229" i="1"/>
  <c r="U39" i="60" s="1"/>
  <c r="AB2229" i="1"/>
  <c r="S39" i="60" s="1"/>
  <c r="AA2229" i="1"/>
  <c r="R39" i="60" s="1"/>
  <c r="Y2229" i="1"/>
  <c r="P39" i="60" s="1"/>
  <c r="W2229" i="1"/>
  <c r="N39" i="60" s="1"/>
  <c r="V2229" i="1"/>
  <c r="M39" i="60" s="1"/>
  <c r="AE2228" i="1"/>
  <c r="V38" i="60" s="1"/>
  <c r="AD2228" i="1"/>
  <c r="U38" i="60" s="1"/>
  <c r="AB2228" i="1"/>
  <c r="S38" i="60" s="1"/>
  <c r="AA2228" i="1"/>
  <c r="R38" i="60" s="1"/>
  <c r="Y2228" i="1"/>
  <c r="W2228" i="1"/>
  <c r="G53" i="45" s="1"/>
  <c r="V2228" i="1"/>
  <c r="M38" i="60" s="1"/>
  <c r="Q2228" i="1"/>
  <c r="H38" i="60" s="1"/>
  <c r="AG2227" i="1"/>
  <c r="AG2228" i="1" s="1"/>
  <c r="AH2224" i="1"/>
  <c r="Y34" i="60" s="1"/>
  <c r="AE2224" i="1"/>
  <c r="V34" i="60" s="1"/>
  <c r="AD2224" i="1"/>
  <c r="U34" i="60" s="1"/>
  <c r="AB2224" i="1"/>
  <c r="S34" i="60" s="1"/>
  <c r="AA2224" i="1"/>
  <c r="R34" i="60" s="1"/>
  <c r="Y2224" i="1"/>
  <c r="I69" i="72" s="1"/>
  <c r="W2224" i="1"/>
  <c r="H69" i="72" s="1"/>
  <c r="V2224" i="1"/>
  <c r="M34" i="60" s="1"/>
  <c r="AE2223" i="1"/>
  <c r="V33" i="60" s="1"/>
  <c r="AD2223" i="1"/>
  <c r="AB2223" i="1"/>
  <c r="S33" i="60" s="1"/>
  <c r="AA2223" i="1"/>
  <c r="Y2223" i="1"/>
  <c r="P33" i="60" s="1"/>
  <c r="W2223" i="1"/>
  <c r="V2223" i="1"/>
  <c r="M33" i="60" s="1"/>
  <c r="Q2223" i="1"/>
  <c r="H33" i="60" s="1"/>
  <c r="AG2222" i="1"/>
  <c r="X32" i="60" s="1"/>
  <c r="AH2219" i="1"/>
  <c r="Y29" i="60" s="1"/>
  <c r="AE2219" i="1"/>
  <c r="V29" i="60" s="1"/>
  <c r="AD2219" i="1"/>
  <c r="U29" i="60" s="1"/>
  <c r="AB2219" i="1"/>
  <c r="S29" i="60" s="1"/>
  <c r="AA2219" i="1"/>
  <c r="R29" i="60" s="1"/>
  <c r="Y2219" i="1"/>
  <c r="H40" i="43" s="1"/>
  <c r="W2219" i="1"/>
  <c r="V2219" i="1"/>
  <c r="M29" i="60" s="1"/>
  <c r="AE2218" i="1"/>
  <c r="V28" i="60" s="1"/>
  <c r="AD2218" i="1"/>
  <c r="U28" i="60" s="1"/>
  <c r="AB2218" i="1"/>
  <c r="S28" i="60" s="1"/>
  <c r="AA2218" i="1"/>
  <c r="Y2218" i="1"/>
  <c r="H39" i="43" s="1"/>
  <c r="W2218" i="1"/>
  <c r="G39" i="43" s="1"/>
  <c r="V2218" i="1"/>
  <c r="M28" i="60" s="1"/>
  <c r="Q2218" i="1"/>
  <c r="AG2217" i="1"/>
  <c r="AG2219" i="1" s="1"/>
  <c r="X29" i="60" s="1"/>
  <c r="AH2214" i="1"/>
  <c r="AE2214" i="1"/>
  <c r="AD2214" i="1"/>
  <c r="AB2214" i="1"/>
  <c r="AA2214" i="1"/>
  <c r="Y2214" i="1"/>
  <c r="W2214" i="1"/>
  <c r="V2214" i="1"/>
  <c r="AE2213" i="1"/>
  <c r="V23" i="60" s="1"/>
  <c r="AD2213" i="1"/>
  <c r="U23" i="60" s="1"/>
  <c r="AB2213" i="1"/>
  <c r="AA2213" i="1"/>
  <c r="R23" i="60" s="1"/>
  <c r="Y2213" i="1"/>
  <c r="P23" i="60" s="1"/>
  <c r="W2213" i="1"/>
  <c r="F96" i="59" s="1"/>
  <c r="V2213" i="1"/>
  <c r="M23" i="60" s="1"/>
  <c r="Q2213" i="1"/>
  <c r="H23" i="60" s="1"/>
  <c r="AG2212" i="1"/>
  <c r="X22" i="60" s="1"/>
  <c r="W2209" i="1"/>
  <c r="AH2208" i="1"/>
  <c r="Y18" i="60" s="1"/>
  <c r="AE2208" i="1"/>
  <c r="V18" i="60" s="1"/>
  <c r="AD2208" i="1"/>
  <c r="U18" i="60" s="1"/>
  <c r="AB2208" i="1"/>
  <c r="S18" i="60" s="1"/>
  <c r="AA2208" i="1"/>
  <c r="R18" i="60" s="1"/>
  <c r="Y2208" i="1"/>
  <c r="P18" i="60" s="1"/>
  <c r="W2208" i="1"/>
  <c r="V2208" i="1"/>
  <c r="M18" i="60" s="1"/>
  <c r="AE2207" i="1"/>
  <c r="V17" i="60" s="1"/>
  <c r="AD2207" i="1"/>
  <c r="AB2207" i="1"/>
  <c r="S17" i="60" s="1"/>
  <c r="AA2207" i="1"/>
  <c r="R17" i="60" s="1"/>
  <c r="Y2207" i="1"/>
  <c r="P17" i="60" s="1"/>
  <c r="W2207" i="1"/>
  <c r="I25" i="49" s="1"/>
  <c r="V2207" i="1"/>
  <c r="M17" i="60" s="1"/>
  <c r="Q2207" i="1"/>
  <c r="H17" i="60" s="1"/>
  <c r="AG2206" i="1"/>
  <c r="AG2207" i="1" s="1"/>
  <c r="X17" i="60" s="1"/>
  <c r="AH2203" i="1"/>
  <c r="Y13" i="60" s="1"/>
  <c r="AE2203" i="1"/>
  <c r="V13" i="60" s="1"/>
  <c r="AD2203" i="1"/>
  <c r="U13" i="60" s="1"/>
  <c r="AB2203" i="1"/>
  <c r="AA2203" i="1"/>
  <c r="R13" i="60" s="1"/>
  <c r="Y2203" i="1"/>
  <c r="W2203" i="1"/>
  <c r="I24" i="46" s="1"/>
  <c r="V2203" i="1"/>
  <c r="M13" i="60" s="1"/>
  <c r="AE2202" i="1"/>
  <c r="AD2202" i="1"/>
  <c r="U12" i="60" s="1"/>
  <c r="AB2202" i="1"/>
  <c r="S12" i="60" s="1"/>
  <c r="AA2202" i="1"/>
  <c r="Y2202" i="1"/>
  <c r="P12" i="60" s="1"/>
  <c r="W2202" i="1"/>
  <c r="V2202" i="1"/>
  <c r="M12" i="60" s="1"/>
  <c r="Q2202" i="1"/>
  <c r="H23" i="46" s="1"/>
  <c r="AG2201" i="1"/>
  <c r="AE2198" i="1"/>
  <c r="V9" i="60" s="1"/>
  <c r="AD2198" i="1"/>
  <c r="U9" i="60" s="1"/>
  <c r="AB2198" i="1"/>
  <c r="S9" i="60" s="1"/>
  <c r="AA2198" i="1"/>
  <c r="R9" i="60" s="1"/>
  <c r="Y2198" i="1"/>
  <c r="P9" i="60" s="1"/>
  <c r="W2198" i="1"/>
  <c r="V2198" i="1"/>
  <c r="M9" i="60" s="1"/>
  <c r="Q2198" i="1"/>
  <c r="AE2197" i="1"/>
  <c r="V8" i="60" s="1"/>
  <c r="AD2197" i="1"/>
  <c r="AD2199" i="1" s="1"/>
  <c r="AB2197" i="1"/>
  <c r="AA2197" i="1"/>
  <c r="AA2199" i="1" s="1"/>
  <c r="Y2197" i="1"/>
  <c r="W2197" i="1"/>
  <c r="W2199" i="1" s="1"/>
  <c r="V2197" i="1"/>
  <c r="M8" i="60" s="1"/>
  <c r="Q2197" i="1"/>
  <c r="AG2196" i="1"/>
  <c r="AG2198" i="1" s="1"/>
  <c r="X9" i="60" s="1"/>
  <c r="K2193" i="1"/>
  <c r="Z2189" i="1"/>
  <c r="J64" i="72" s="1"/>
  <c r="K2189" i="1"/>
  <c r="E64" i="72" s="1"/>
  <c r="Z2188" i="1"/>
  <c r="Q2188" i="1"/>
  <c r="H63" i="72" s="1"/>
  <c r="Z2187" i="1"/>
  <c r="J62" i="72" s="1"/>
  <c r="Q2187" i="1"/>
  <c r="Z2184" i="1"/>
  <c r="J59" i="72" s="1"/>
  <c r="Q2184" i="1"/>
  <c r="H1150" i="66" s="1"/>
  <c r="AC2183" i="1"/>
  <c r="T1149" i="66" s="1"/>
  <c r="Z2183" i="1"/>
  <c r="J58" i="72" s="1"/>
  <c r="Q2183" i="1"/>
  <c r="H1149" i="66" s="1"/>
  <c r="AC2182" i="1"/>
  <c r="T1148" i="66" s="1"/>
  <c r="Z2182" i="1"/>
  <c r="J57" i="72" s="1"/>
  <c r="Q2182" i="1"/>
  <c r="H1148" i="66" s="1"/>
  <c r="AC2181" i="1"/>
  <c r="T1147" i="66" s="1"/>
  <c r="Z2181" i="1"/>
  <c r="J56" i="72" s="1"/>
  <c r="Q2181" i="1"/>
  <c r="H1147" i="66" s="1"/>
  <c r="AC2180" i="1"/>
  <c r="T1146" i="66" s="1"/>
  <c r="Z2180" i="1"/>
  <c r="Q1146" i="66" s="1"/>
  <c r="Q2180" i="1"/>
  <c r="H1146" i="66" s="1"/>
  <c r="AC2179" i="1"/>
  <c r="T1145" i="66" s="1"/>
  <c r="Z2179" i="1"/>
  <c r="Q1145" i="66" s="1"/>
  <c r="Q2179" i="1"/>
  <c r="H1145" i="66" s="1"/>
  <c r="AC2178" i="1"/>
  <c r="T1144" i="66" s="1"/>
  <c r="Z2178" i="1"/>
  <c r="J53" i="72" s="1"/>
  <c r="Q2178" i="1"/>
  <c r="H53" i="72" s="1"/>
  <c r="AC2177" i="1"/>
  <c r="T1143" i="66" s="1"/>
  <c r="Z2177" i="1"/>
  <c r="J52" i="72" s="1"/>
  <c r="Q2177" i="1"/>
  <c r="H52" i="72" s="1"/>
  <c r="AC2176" i="1"/>
  <c r="T1142" i="66" s="1"/>
  <c r="Z2176" i="1"/>
  <c r="J51" i="72" s="1"/>
  <c r="Q2176" i="1"/>
  <c r="H51" i="72" s="1"/>
  <c r="AC2175" i="1"/>
  <c r="T1141" i="66" s="1"/>
  <c r="Z2175" i="1"/>
  <c r="J50" i="72" s="1"/>
  <c r="Q2175" i="1"/>
  <c r="H50" i="72" s="1"/>
  <c r="AC2174" i="1"/>
  <c r="T1140" i="66" s="1"/>
  <c r="Z2174" i="1"/>
  <c r="J49" i="72" s="1"/>
  <c r="Q2174" i="1"/>
  <c r="AC2173" i="1"/>
  <c r="T1139" i="66" s="1"/>
  <c r="Z2173" i="1"/>
  <c r="Q2173" i="1"/>
  <c r="H1139" i="66" s="1"/>
  <c r="AC2172" i="1"/>
  <c r="T1138" i="66" s="1"/>
  <c r="Z2172" i="1"/>
  <c r="Q1138" i="66" s="1"/>
  <c r="Q2172" i="1"/>
  <c r="H47" i="72" s="1"/>
  <c r="AC2171" i="1"/>
  <c r="T1137" i="66" s="1"/>
  <c r="Z2171" i="1"/>
  <c r="Q2171" i="1"/>
  <c r="AC2170" i="1"/>
  <c r="T1136" i="66" s="1"/>
  <c r="Z2170" i="1"/>
  <c r="J45" i="72" s="1"/>
  <c r="Q2170" i="1"/>
  <c r="H45" i="72" s="1"/>
  <c r="AC2169" i="1"/>
  <c r="T1135" i="66" s="1"/>
  <c r="Z2169" i="1"/>
  <c r="Q2169" i="1"/>
  <c r="H44" i="72" s="1"/>
  <c r="AC2168" i="1"/>
  <c r="T1134" i="66" s="1"/>
  <c r="Z2168" i="1"/>
  <c r="Q1134" i="66" s="1"/>
  <c r="Q2168" i="1"/>
  <c r="H1134" i="66" s="1"/>
  <c r="AC2167" i="1"/>
  <c r="T1133" i="66" s="1"/>
  <c r="Z2167" i="1"/>
  <c r="Q1133" i="66" s="1"/>
  <c r="AC2166" i="1"/>
  <c r="T1132" i="66" s="1"/>
  <c r="Z2166" i="1"/>
  <c r="Q1132" i="66" s="1"/>
  <c r="Q2166" i="1"/>
  <c r="H41" i="72" s="1"/>
  <c r="AC2165" i="1"/>
  <c r="T1131" i="66" s="1"/>
  <c r="Z2165" i="1"/>
  <c r="J40" i="72" s="1"/>
  <c r="Q2165" i="1"/>
  <c r="H40" i="72" s="1"/>
  <c r="AC2164" i="1"/>
  <c r="T1130" i="66" s="1"/>
  <c r="Z2164" i="1"/>
  <c r="J39" i="72" s="1"/>
  <c r="Q2164" i="1"/>
  <c r="H39" i="72" s="1"/>
  <c r="AC2163" i="1"/>
  <c r="T1129" i="66" s="1"/>
  <c r="Z2163" i="1"/>
  <c r="Q2163" i="1"/>
  <c r="H38" i="72" s="1"/>
  <c r="AC2162" i="1"/>
  <c r="T1128" i="66" s="1"/>
  <c r="Z2162" i="1"/>
  <c r="J37" i="72" s="1"/>
  <c r="Q2162" i="1"/>
  <c r="H37" i="72" s="1"/>
  <c r="AC2161" i="1"/>
  <c r="T1127" i="66" s="1"/>
  <c r="Z2161" i="1"/>
  <c r="J36" i="72" s="1"/>
  <c r="Q2161" i="1"/>
  <c r="H36" i="72" s="1"/>
  <c r="Z2160" i="1"/>
  <c r="J35" i="72" s="1"/>
  <c r="Q2160" i="1"/>
  <c r="H35" i="72" s="1"/>
  <c r="Z2159" i="1"/>
  <c r="J34" i="72" s="1"/>
  <c r="Q2159" i="1"/>
  <c r="Z2158" i="1"/>
  <c r="J33" i="72" s="1"/>
  <c r="Q2158" i="1"/>
  <c r="H1124" i="66" s="1"/>
  <c r="Z2157" i="1"/>
  <c r="Q1123" i="66" s="1"/>
  <c r="Q2157" i="1"/>
  <c r="H1123" i="66" s="1"/>
  <c r="Z2156" i="1"/>
  <c r="Q2156" i="1"/>
  <c r="Z2155" i="1"/>
  <c r="Q1121" i="66" s="1"/>
  <c r="Q2155" i="1"/>
  <c r="Z2154" i="1"/>
  <c r="J29" i="72" s="1"/>
  <c r="Q2154" i="1"/>
  <c r="H1120" i="66" s="1"/>
  <c r="Z2153" i="1"/>
  <c r="J28" i="72" s="1"/>
  <c r="Q2153" i="1"/>
  <c r="H1119" i="66" s="1"/>
  <c r="AC2152" i="1"/>
  <c r="T1118" i="66" s="1"/>
  <c r="Z2152" i="1"/>
  <c r="Q1118" i="66" s="1"/>
  <c r="Q2152" i="1"/>
  <c r="H27" i="72" s="1"/>
  <c r="Z2151" i="1"/>
  <c r="Q1117" i="66" s="1"/>
  <c r="Q2151" i="1"/>
  <c r="AC2150" i="1"/>
  <c r="T1116" i="66" s="1"/>
  <c r="Z2150" i="1"/>
  <c r="Q1116" i="66" s="1"/>
  <c r="Q2150" i="1"/>
  <c r="H1116" i="66" s="1"/>
  <c r="AC2149" i="1"/>
  <c r="T1115" i="66" s="1"/>
  <c r="Z2149" i="1"/>
  <c r="Q1115" i="66" s="1"/>
  <c r="Q2149" i="1"/>
  <c r="H24" i="72" s="1"/>
  <c r="AC2148" i="1"/>
  <c r="T1114" i="66" s="1"/>
  <c r="Z2148" i="1"/>
  <c r="Q1114" i="66" s="1"/>
  <c r="Q2148" i="1"/>
  <c r="H23" i="72" s="1"/>
  <c r="Z2147" i="1"/>
  <c r="J22" i="72" s="1"/>
  <c r="Q2147" i="1"/>
  <c r="H22" i="72" s="1"/>
  <c r="Z2146" i="1"/>
  <c r="Q2146" i="1"/>
  <c r="H1112" i="66" s="1"/>
  <c r="Z2145" i="1"/>
  <c r="J20" i="72" s="1"/>
  <c r="Q2145" i="1"/>
  <c r="H1111" i="66" s="1"/>
  <c r="Z2144" i="1"/>
  <c r="J19" i="72" s="1"/>
  <c r="Q2144" i="1"/>
  <c r="H1110" i="66" s="1"/>
  <c r="Z2143" i="1"/>
  <c r="J18" i="72" s="1"/>
  <c r="Q2143" i="1"/>
  <c r="H1109" i="66" s="1"/>
  <c r="Z2142" i="1"/>
  <c r="Q1108" i="66" s="1"/>
  <c r="Q2142" i="1"/>
  <c r="H1108" i="66" s="1"/>
  <c r="AC2141" i="1"/>
  <c r="T1107" i="66" s="1"/>
  <c r="Z2141" i="1"/>
  <c r="J16" i="72" s="1"/>
  <c r="Q2141" i="1"/>
  <c r="H16" i="72" s="1"/>
  <c r="AC2140" i="1"/>
  <c r="T1106" i="66" s="1"/>
  <c r="Z2140" i="1"/>
  <c r="Q1106" i="66" s="1"/>
  <c r="Q2140" i="1"/>
  <c r="H15" i="72" s="1"/>
  <c r="AC2139" i="1"/>
  <c r="T1105" i="66" s="1"/>
  <c r="Z2139" i="1"/>
  <c r="J14" i="72" s="1"/>
  <c r="Q2139" i="1"/>
  <c r="H14" i="72" s="1"/>
  <c r="AC2138" i="1"/>
  <c r="T1104" i="66" s="1"/>
  <c r="Z2138" i="1"/>
  <c r="Q1104" i="66" s="1"/>
  <c r="Q2138" i="1"/>
  <c r="H13" i="72" s="1"/>
  <c r="AC2137" i="1"/>
  <c r="T1103" i="66" s="1"/>
  <c r="Z2137" i="1"/>
  <c r="J12" i="72" s="1"/>
  <c r="Q2137" i="1"/>
  <c r="AC2136" i="1"/>
  <c r="T1102" i="66" s="1"/>
  <c r="Z2136" i="1"/>
  <c r="Q2136" i="1"/>
  <c r="J1102" i="66" s="1"/>
  <c r="AC2135" i="1"/>
  <c r="T1101" i="66" s="1"/>
  <c r="Z2135" i="1"/>
  <c r="J10" i="72" s="1"/>
  <c r="Q2135" i="1"/>
  <c r="AC2134" i="1"/>
  <c r="T1100" i="66" s="1"/>
  <c r="Z2134" i="1"/>
  <c r="J9" i="72" s="1"/>
  <c r="Q2134" i="1"/>
  <c r="H9" i="72" s="1"/>
  <c r="AC2133" i="1"/>
  <c r="T1099" i="66" s="1"/>
  <c r="Z2133" i="1"/>
  <c r="Q2133" i="1"/>
  <c r="H8" i="72" s="1"/>
  <c r="AC2132" i="1"/>
  <c r="T1098" i="66" s="1"/>
  <c r="Z2132" i="1"/>
  <c r="Q2132" i="1"/>
  <c r="AC2131" i="1"/>
  <c r="T1097" i="66" s="1"/>
  <c r="Z2131" i="1"/>
  <c r="J6" i="72" s="1"/>
  <c r="Q2131" i="1"/>
  <c r="K2129" i="1"/>
  <c r="B1094" i="66" s="1"/>
  <c r="AG1945" i="1"/>
  <c r="AA1945" i="1"/>
  <c r="N910" i="66"/>
  <c r="P1945" i="1"/>
  <c r="Q1945" i="1" s="1"/>
  <c r="H910" i="66" s="1"/>
  <c r="AG1944" i="1"/>
  <c r="X909" i="66" s="1"/>
  <c r="AB1944" i="1"/>
  <c r="AA1944" i="1"/>
  <c r="Y1944" i="1"/>
  <c r="P909" i="66" s="1"/>
  <c r="Q1944" i="1"/>
  <c r="H909" i="66" s="1"/>
  <c r="AG1943" i="1"/>
  <c r="X908" i="66" s="1"/>
  <c r="AA1943" i="1"/>
  <c r="N908" i="66"/>
  <c r="P1943" i="1"/>
  <c r="G908" i="66" s="1"/>
  <c r="AG1942" i="1"/>
  <c r="X907" i="66" s="1"/>
  <c r="AB1942" i="1"/>
  <c r="AA1942" i="1"/>
  <c r="Y1942" i="1"/>
  <c r="P907" i="66" s="1"/>
  <c r="N907" i="66"/>
  <c r="Q1942" i="1"/>
  <c r="H907" i="66" s="1"/>
  <c r="AG1941" i="1"/>
  <c r="X906" i="66" s="1"/>
  <c r="AA1941" i="1"/>
  <c r="N906" i="66"/>
  <c r="P1941" i="1"/>
  <c r="AG1940" i="1"/>
  <c r="X905" i="66" s="1"/>
  <c r="AB1940" i="1"/>
  <c r="AA1940" i="1"/>
  <c r="Y1940" i="1"/>
  <c r="P905" i="66" s="1"/>
  <c r="N905" i="66"/>
  <c r="Q1940" i="1"/>
  <c r="H905" i="66" s="1"/>
  <c r="AG1935" i="1"/>
  <c r="X900" i="66" s="1"/>
  <c r="AA1935" i="1"/>
  <c r="W1935" i="1"/>
  <c r="I71" i="46" s="1"/>
  <c r="AG1934" i="1"/>
  <c r="X899" i="66" s="1"/>
  <c r="AA1934" i="1"/>
  <c r="R899" i="66" s="1"/>
  <c r="AG1933" i="1"/>
  <c r="X898" i="66" s="1"/>
  <c r="AA1933" i="1"/>
  <c r="R898" i="66" s="1"/>
  <c r="W1933" i="1"/>
  <c r="I69" i="46" s="1"/>
  <c r="P1933" i="1"/>
  <c r="Q1933" i="1" s="1"/>
  <c r="G69" i="46" s="1"/>
  <c r="AG1932" i="1"/>
  <c r="X897" i="66" s="1"/>
  <c r="AB1932" i="1"/>
  <c r="S897" i="66" s="1"/>
  <c r="AA1932" i="1"/>
  <c r="R897" i="66" s="1"/>
  <c r="Y1932" i="1"/>
  <c r="P897" i="66" s="1"/>
  <c r="W1932" i="1"/>
  <c r="I68" i="46" s="1"/>
  <c r="Q1932" i="1"/>
  <c r="G68" i="46" s="1"/>
  <c r="AG1931" i="1"/>
  <c r="X896" i="66" s="1"/>
  <c r="AA1931" i="1"/>
  <c r="R896" i="66" s="1"/>
  <c r="W1931" i="1"/>
  <c r="I67" i="46" s="1"/>
  <c r="P1931" i="1"/>
  <c r="F67" i="46" s="1"/>
  <c r="AG1930" i="1"/>
  <c r="X895" i="66" s="1"/>
  <c r="AB1930" i="1"/>
  <c r="S895" i="66" s="1"/>
  <c r="AA1930" i="1"/>
  <c r="R895" i="66" s="1"/>
  <c r="Y1930" i="1"/>
  <c r="P895" i="66" s="1"/>
  <c r="W1930" i="1"/>
  <c r="I66" i="46" s="1"/>
  <c r="Q1930" i="1"/>
  <c r="G66" i="46" s="1"/>
  <c r="AG1920" i="1"/>
  <c r="X885" i="66" s="1"/>
  <c r="R885" i="66"/>
  <c r="P1920" i="1"/>
  <c r="Q1920" i="1" s="1"/>
  <c r="H885" i="66" s="1"/>
  <c r="AG1919" i="1"/>
  <c r="X884" i="66" s="1"/>
  <c r="AB1919" i="1"/>
  <c r="S884" i="66" s="1"/>
  <c r="R884" i="66"/>
  <c r="Y1919" i="1"/>
  <c r="P884" i="66" s="1"/>
  <c r="Q1919" i="1"/>
  <c r="H884" i="66" s="1"/>
  <c r="AG1918" i="1"/>
  <c r="X883" i="66" s="1"/>
  <c r="R883" i="66"/>
  <c r="P1918" i="1"/>
  <c r="AG1917" i="1"/>
  <c r="X882" i="66" s="1"/>
  <c r="AB1917" i="1"/>
  <c r="S882" i="66" s="1"/>
  <c r="R882" i="66"/>
  <c r="Y1917" i="1"/>
  <c r="P882" i="66" s="1"/>
  <c r="N882" i="66"/>
  <c r="Q1917" i="1"/>
  <c r="H882" i="66" s="1"/>
  <c r="AG1916" i="1"/>
  <c r="X881" i="66" s="1"/>
  <c r="R881" i="66"/>
  <c r="E7" i="65"/>
  <c r="P1916" i="1"/>
  <c r="Y1916" i="1" s="1"/>
  <c r="P881" i="66" s="1"/>
  <c r="AG1915" i="1"/>
  <c r="X880" i="66" s="1"/>
  <c r="AB1915" i="1"/>
  <c r="S880" i="66" s="1"/>
  <c r="R880" i="66"/>
  <c r="Y1915" i="1"/>
  <c r="P880" i="66" s="1"/>
  <c r="Q1915" i="1"/>
  <c r="AG1910" i="1"/>
  <c r="X875" i="66" s="1"/>
  <c r="AA1910" i="1"/>
  <c r="R875" i="66" s="1"/>
  <c r="W1910" i="1"/>
  <c r="N875" i="66" s="1"/>
  <c r="P1910" i="1"/>
  <c r="AB1910" i="1" s="1"/>
  <c r="S875" i="66" s="1"/>
  <c r="AG1909" i="1"/>
  <c r="X874" i="66" s="1"/>
  <c r="AB1909" i="1"/>
  <c r="S874" i="66" s="1"/>
  <c r="AA1909" i="1"/>
  <c r="R874" i="66" s="1"/>
  <c r="Y1909" i="1"/>
  <c r="P874" i="66" s="1"/>
  <c r="W1909" i="1"/>
  <c r="N874" i="66" s="1"/>
  <c r="Q1909" i="1"/>
  <c r="AG1908" i="1"/>
  <c r="X873" i="66" s="1"/>
  <c r="AA1908" i="1"/>
  <c r="G9" i="76" s="1"/>
  <c r="W1908" i="1"/>
  <c r="I142" i="39" s="1"/>
  <c r="P1908" i="1"/>
  <c r="Q1908" i="1" s="1"/>
  <c r="AG1907" i="1"/>
  <c r="X872" i="66" s="1"/>
  <c r="AB1907" i="1"/>
  <c r="Y1907" i="1"/>
  <c r="Q1907" i="1"/>
  <c r="AH1907" i="1" s="1"/>
  <c r="Y872" i="66" s="1"/>
  <c r="AG1906" i="1"/>
  <c r="X871" i="66" s="1"/>
  <c r="AA1906" i="1"/>
  <c r="R871" i="66" s="1"/>
  <c r="W1906" i="1"/>
  <c r="I140" i="39" s="1"/>
  <c r="P1906" i="1"/>
  <c r="G871" i="66" s="1"/>
  <c r="AG1905" i="1"/>
  <c r="X870" i="66" s="1"/>
  <c r="AB1905" i="1"/>
  <c r="S870" i="66" s="1"/>
  <c r="AA1905" i="1"/>
  <c r="G6" i="76" s="1"/>
  <c r="Y1905" i="1"/>
  <c r="J139" i="39" s="1"/>
  <c r="W1905" i="1"/>
  <c r="I139" i="39" s="1"/>
  <c r="Q1905" i="1"/>
  <c r="AH1905" i="1" s="1"/>
  <c r="Y870" i="66" s="1"/>
  <c r="AG1900" i="1"/>
  <c r="X865" i="66" s="1"/>
  <c r="AA1900" i="1"/>
  <c r="R865" i="66" s="1"/>
  <c r="W1900" i="1"/>
  <c r="P1900" i="1"/>
  <c r="G865" i="66" s="1"/>
  <c r="AG1899" i="1"/>
  <c r="X864" i="66" s="1"/>
  <c r="AB1899" i="1"/>
  <c r="AA1899" i="1"/>
  <c r="Y1899" i="1"/>
  <c r="H26" i="76" s="1"/>
  <c r="W1899" i="1"/>
  <c r="G26" i="76" s="1"/>
  <c r="Q1899" i="1"/>
  <c r="AG1898" i="1"/>
  <c r="X863" i="66" s="1"/>
  <c r="AA1898" i="1"/>
  <c r="W1898" i="1"/>
  <c r="G25" i="76" s="1"/>
  <c r="P1898" i="1"/>
  <c r="F134" i="39" s="1"/>
  <c r="AG1897" i="1"/>
  <c r="X862" i="66" s="1"/>
  <c r="AB1897" i="1"/>
  <c r="R862" i="66"/>
  <c r="Y1897" i="1"/>
  <c r="H24" i="76" s="1"/>
  <c r="Q1897" i="1"/>
  <c r="AH1897" i="1" s="1"/>
  <c r="Y862" i="66" s="1"/>
  <c r="AG1896" i="1"/>
  <c r="X861" i="66" s="1"/>
  <c r="AA1896" i="1"/>
  <c r="W1896" i="1"/>
  <c r="G23" i="76" s="1"/>
  <c r="P1896" i="1"/>
  <c r="Y1896" i="1" s="1"/>
  <c r="H23" i="76" s="1"/>
  <c r="AG1895" i="1"/>
  <c r="X860" i="66" s="1"/>
  <c r="AB1895" i="1"/>
  <c r="AA1895" i="1"/>
  <c r="Y1895" i="1"/>
  <c r="H22" i="76" s="1"/>
  <c r="W1895" i="1"/>
  <c r="G22" i="76" s="1"/>
  <c r="Q1895" i="1"/>
  <c r="AH1895" i="1" s="1"/>
  <c r="Y860" i="66" s="1"/>
  <c r="AG1890" i="1"/>
  <c r="X855" i="66" s="1"/>
  <c r="AA1890" i="1"/>
  <c r="R855" i="66" s="1"/>
  <c r="W1890" i="1"/>
  <c r="N855" i="66" s="1"/>
  <c r="P1890" i="1"/>
  <c r="Y1890" i="1" s="1"/>
  <c r="P855" i="66" s="1"/>
  <c r="AG1889" i="1"/>
  <c r="X854" i="66" s="1"/>
  <c r="AB1889" i="1"/>
  <c r="S854" i="66" s="1"/>
  <c r="AA1889" i="1"/>
  <c r="Y1889" i="1"/>
  <c r="H69" i="47" s="1"/>
  <c r="W1889" i="1"/>
  <c r="F69" i="47" s="1"/>
  <c r="Q1889" i="1"/>
  <c r="H854" i="66" s="1"/>
  <c r="AG1888" i="1"/>
  <c r="X853" i="66" s="1"/>
  <c r="AA1888" i="1"/>
  <c r="R853" i="66" s="1"/>
  <c r="W1888" i="1"/>
  <c r="P1888" i="1"/>
  <c r="G853" i="66" s="1"/>
  <c r="AG1887" i="1"/>
  <c r="X852" i="66" s="1"/>
  <c r="AB1887" i="1"/>
  <c r="S852" i="66" s="1"/>
  <c r="AA1887" i="1"/>
  <c r="R852" i="66" s="1"/>
  <c r="Y1887" i="1"/>
  <c r="H67" i="47" s="1"/>
  <c r="W1887" i="1"/>
  <c r="Q1887" i="1"/>
  <c r="AG1886" i="1"/>
  <c r="X851" i="66" s="1"/>
  <c r="AA1886" i="1"/>
  <c r="R851" i="66" s="1"/>
  <c r="W1886" i="1"/>
  <c r="P1886" i="1"/>
  <c r="Q1886" i="1" s="1"/>
  <c r="AG1885" i="1"/>
  <c r="X850" i="66" s="1"/>
  <c r="AB1885" i="1"/>
  <c r="S850" i="66" s="1"/>
  <c r="AA1885" i="1"/>
  <c r="R850" i="66" s="1"/>
  <c r="Y1885" i="1"/>
  <c r="P850" i="66" s="1"/>
  <c r="W1885" i="1"/>
  <c r="F65" i="47" s="1"/>
  <c r="Q1885" i="1"/>
  <c r="H850" i="66" s="1"/>
  <c r="AG1880" i="1"/>
  <c r="X845" i="66" s="1"/>
  <c r="AA1880" i="1"/>
  <c r="R845" i="66" s="1"/>
  <c r="W1880" i="1"/>
  <c r="N845" i="66" s="1"/>
  <c r="P1880" i="1"/>
  <c r="G845" i="66" s="1"/>
  <c r="AG1879" i="1"/>
  <c r="X844" i="66" s="1"/>
  <c r="AB1879" i="1"/>
  <c r="S844" i="66" s="1"/>
  <c r="AA1879" i="1"/>
  <c r="Y1879" i="1"/>
  <c r="P844" i="66" s="1"/>
  <c r="W1879" i="1"/>
  <c r="Q1879" i="1"/>
  <c r="H844" i="66" s="1"/>
  <c r="AG1878" i="1"/>
  <c r="X843" i="66" s="1"/>
  <c r="AA1878" i="1"/>
  <c r="R843" i="66" s="1"/>
  <c r="P1878" i="1"/>
  <c r="G843" i="66" s="1"/>
  <c r="AG1877" i="1"/>
  <c r="X842" i="66" s="1"/>
  <c r="AB1877" i="1"/>
  <c r="S842" i="66" s="1"/>
  <c r="AA1877" i="1"/>
  <c r="R842" i="66" s="1"/>
  <c r="Y1877" i="1"/>
  <c r="P842" i="66" s="1"/>
  <c r="W1877" i="1"/>
  <c r="I34" i="49" s="1"/>
  <c r="Q1877" i="1"/>
  <c r="AG1876" i="1"/>
  <c r="X841" i="66" s="1"/>
  <c r="AA1876" i="1"/>
  <c r="R841" i="66" s="1"/>
  <c r="W1876" i="1"/>
  <c r="P1876" i="1"/>
  <c r="AG1875" i="1"/>
  <c r="AB1875" i="1"/>
  <c r="S840" i="66" s="1"/>
  <c r="AA1875" i="1"/>
  <c r="R840" i="66" s="1"/>
  <c r="Y1875" i="1"/>
  <c r="P840" i="66" s="1"/>
  <c r="W1875" i="1"/>
  <c r="I32" i="49" s="1"/>
  <c r="Q1875" i="1"/>
  <c r="AG1870" i="1"/>
  <c r="X835" i="66" s="1"/>
  <c r="AA1870" i="1"/>
  <c r="R835" i="66" s="1"/>
  <c r="W1870" i="1"/>
  <c r="N835" i="66" s="1"/>
  <c r="P1870" i="1"/>
  <c r="G835" i="66" s="1"/>
  <c r="AG1869" i="1"/>
  <c r="X834" i="66" s="1"/>
  <c r="AB1869" i="1"/>
  <c r="S834" i="66" s="1"/>
  <c r="AA1869" i="1"/>
  <c r="R834" i="66" s="1"/>
  <c r="Y1869" i="1"/>
  <c r="P834" i="66" s="1"/>
  <c r="W1869" i="1"/>
  <c r="N834" i="66" s="1"/>
  <c r="Q1869" i="1"/>
  <c r="H834" i="66" s="1"/>
  <c r="AG1868" i="1"/>
  <c r="AA1868" i="1"/>
  <c r="R833" i="66" s="1"/>
  <c r="W1868" i="1"/>
  <c r="N833" i="66" s="1"/>
  <c r="P1868" i="1"/>
  <c r="G833" i="66" s="1"/>
  <c r="AG1867" i="1"/>
  <c r="X832" i="66" s="1"/>
  <c r="AB1867" i="1"/>
  <c r="S832" i="66" s="1"/>
  <c r="AA1867" i="1"/>
  <c r="R832" i="66" s="1"/>
  <c r="Y1867" i="1"/>
  <c r="P832" i="66" s="1"/>
  <c r="W1867" i="1"/>
  <c r="Q1867" i="1"/>
  <c r="H832" i="66" s="1"/>
  <c r="AG1866" i="1"/>
  <c r="X831" i="66" s="1"/>
  <c r="AA1866" i="1"/>
  <c r="R831" i="66" s="1"/>
  <c r="W1866" i="1"/>
  <c r="N831" i="66" s="1"/>
  <c r="P1866" i="1"/>
  <c r="AB1866" i="1" s="1"/>
  <c r="S831" i="66" s="1"/>
  <c r="AG1865" i="1"/>
  <c r="X830" i="66" s="1"/>
  <c r="AB1865" i="1"/>
  <c r="S830" i="66" s="1"/>
  <c r="AA1865" i="1"/>
  <c r="R830" i="66" s="1"/>
  <c r="Y1865" i="1"/>
  <c r="P830" i="66" s="1"/>
  <c r="W1865" i="1"/>
  <c r="F137" i="59" s="1"/>
  <c r="Q1865" i="1"/>
  <c r="H830" i="66" s="1"/>
  <c r="AG1860" i="1"/>
  <c r="X825" i="66" s="1"/>
  <c r="AA1860" i="1"/>
  <c r="R825" i="66" s="1"/>
  <c r="W1860" i="1"/>
  <c r="N825" i="66" s="1"/>
  <c r="P1860" i="1"/>
  <c r="Y1860" i="1" s="1"/>
  <c r="P825" i="66" s="1"/>
  <c r="AG1859" i="1"/>
  <c r="X824" i="66" s="1"/>
  <c r="AB1859" i="1"/>
  <c r="S824" i="66" s="1"/>
  <c r="AA1859" i="1"/>
  <c r="R824" i="66" s="1"/>
  <c r="Y1859" i="1"/>
  <c r="J127" i="39" s="1"/>
  <c r="W1859" i="1"/>
  <c r="I127" i="39" s="1"/>
  <c r="Q1859" i="1"/>
  <c r="AG1858" i="1"/>
  <c r="X823" i="66" s="1"/>
  <c r="AA1858" i="1"/>
  <c r="R823" i="66" s="1"/>
  <c r="I126" i="39"/>
  <c r="P1858" i="1"/>
  <c r="Q1858" i="1" s="1"/>
  <c r="H823" i="66" s="1"/>
  <c r="AG1857" i="1"/>
  <c r="X822" i="66" s="1"/>
  <c r="AB1857" i="1"/>
  <c r="Y1857" i="1"/>
  <c r="J125" i="39" s="1"/>
  <c r="Q1857" i="1"/>
  <c r="AH1857" i="1" s="1"/>
  <c r="Y822" i="66" s="1"/>
  <c r="AG1856" i="1"/>
  <c r="X821" i="66" s="1"/>
  <c r="AA1856" i="1"/>
  <c r="R821" i="66" s="1"/>
  <c r="W1856" i="1"/>
  <c r="I124" i="39" s="1"/>
  <c r="P1856" i="1"/>
  <c r="Q1856" i="1" s="1"/>
  <c r="AG1855" i="1"/>
  <c r="X820" i="66" s="1"/>
  <c r="AB1855" i="1"/>
  <c r="S820" i="66" s="1"/>
  <c r="AA1855" i="1"/>
  <c r="AA1857" i="1" s="1"/>
  <c r="Y1855" i="1"/>
  <c r="J123" i="39" s="1"/>
  <c r="W1855" i="1"/>
  <c r="W1857" i="1" s="1"/>
  <c r="I125" i="39" s="1"/>
  <c r="Q1855" i="1"/>
  <c r="AG1850" i="1"/>
  <c r="X815" i="66" s="1"/>
  <c r="AA1850" i="1"/>
  <c r="R815" i="66" s="1"/>
  <c r="W1850" i="1"/>
  <c r="N815" i="66" s="1"/>
  <c r="P1850" i="1"/>
  <c r="G815" i="66" s="1"/>
  <c r="AG1849" i="1"/>
  <c r="X814" i="66" s="1"/>
  <c r="AB1849" i="1"/>
  <c r="S814" i="66" s="1"/>
  <c r="AA1849" i="1"/>
  <c r="R814" i="66" s="1"/>
  <c r="Y1849" i="1"/>
  <c r="W1849" i="1"/>
  <c r="F60" i="47" s="1"/>
  <c r="Q1849" i="1"/>
  <c r="H814" i="66" s="1"/>
  <c r="AG1848" i="1"/>
  <c r="X813" i="66" s="1"/>
  <c r="AA1848" i="1"/>
  <c r="R813" i="66" s="1"/>
  <c r="W1848" i="1"/>
  <c r="N813" i="66" s="1"/>
  <c r="P1848" i="1"/>
  <c r="AG1847" i="1"/>
  <c r="AB1847" i="1"/>
  <c r="S812" i="66" s="1"/>
  <c r="AA1847" i="1"/>
  <c r="R812" i="66" s="1"/>
  <c r="Y1847" i="1"/>
  <c r="H58" i="47" s="1"/>
  <c r="W1847" i="1"/>
  <c r="F58" i="47" s="1"/>
  <c r="Q1847" i="1"/>
  <c r="AH1847" i="1" s="1"/>
  <c r="Y812" i="66" s="1"/>
  <c r="AG1846" i="1"/>
  <c r="X811" i="66" s="1"/>
  <c r="AA1846" i="1"/>
  <c r="W1846" i="1"/>
  <c r="F57" i="47" s="1"/>
  <c r="P1846" i="1"/>
  <c r="Y1846" i="1" s="1"/>
  <c r="AG1845" i="1"/>
  <c r="X810" i="66" s="1"/>
  <c r="AB1845" i="1"/>
  <c r="S810" i="66" s="1"/>
  <c r="AA1845" i="1"/>
  <c r="R810" i="66" s="1"/>
  <c r="Y1845" i="1"/>
  <c r="P810" i="66" s="1"/>
  <c r="W1845" i="1"/>
  <c r="F56" i="47" s="1"/>
  <c r="Q1845" i="1"/>
  <c r="H810" i="66" s="1"/>
  <c r="AG1840" i="1"/>
  <c r="X805" i="66" s="1"/>
  <c r="AA1840" i="1"/>
  <c r="R805" i="66" s="1"/>
  <c r="W1840" i="1"/>
  <c r="N805" i="66" s="1"/>
  <c r="P1840" i="1"/>
  <c r="Q1840" i="1" s="1"/>
  <c r="AG1839" i="1"/>
  <c r="X804" i="66" s="1"/>
  <c r="AB1839" i="1"/>
  <c r="S804" i="66" s="1"/>
  <c r="AA1839" i="1"/>
  <c r="R804" i="66" s="1"/>
  <c r="Y1839" i="1"/>
  <c r="P804" i="66" s="1"/>
  <c r="W1839" i="1"/>
  <c r="N804" i="66" s="1"/>
  <c r="Q1839" i="1"/>
  <c r="AG1838" i="1"/>
  <c r="X803" i="66" s="1"/>
  <c r="AA1838" i="1"/>
  <c r="R803" i="66" s="1"/>
  <c r="W1838" i="1"/>
  <c r="N803" i="66" s="1"/>
  <c r="P1838" i="1"/>
  <c r="Q1838" i="1" s="1"/>
  <c r="AG1837" i="1"/>
  <c r="X802" i="66" s="1"/>
  <c r="AB1837" i="1"/>
  <c r="S802" i="66" s="1"/>
  <c r="AA1837" i="1"/>
  <c r="Y1837" i="1"/>
  <c r="P802" i="66" s="1"/>
  <c r="W1837" i="1"/>
  <c r="N802" i="66" s="1"/>
  <c r="Q1837" i="1"/>
  <c r="AG1836" i="1"/>
  <c r="X801" i="66" s="1"/>
  <c r="AA1836" i="1"/>
  <c r="R801" i="66" s="1"/>
  <c r="W1836" i="1"/>
  <c r="N801" i="66" s="1"/>
  <c r="P1836" i="1"/>
  <c r="AG1835" i="1"/>
  <c r="X800" i="66" s="1"/>
  <c r="AB1835" i="1"/>
  <c r="S800" i="66" s="1"/>
  <c r="AA1835" i="1"/>
  <c r="R800" i="66" s="1"/>
  <c r="Y1835" i="1"/>
  <c r="P800" i="66" s="1"/>
  <c r="Q1835" i="1"/>
  <c r="H800" i="66" s="1"/>
  <c r="AG1829" i="1"/>
  <c r="X794" i="66" s="1"/>
  <c r="AA1829" i="1"/>
  <c r="R794" i="66" s="1"/>
  <c r="W1829" i="1"/>
  <c r="N794" i="66" s="1"/>
  <c r="P1829" i="1"/>
  <c r="G794" i="66" s="1"/>
  <c r="AG1828" i="1"/>
  <c r="X793" i="66" s="1"/>
  <c r="AB1828" i="1"/>
  <c r="S793" i="66" s="1"/>
  <c r="AA1828" i="1"/>
  <c r="R793" i="66" s="1"/>
  <c r="Y1828" i="1"/>
  <c r="P793" i="66" s="1"/>
  <c r="W1828" i="1"/>
  <c r="N793" i="66" s="1"/>
  <c r="Q1828" i="1"/>
  <c r="AG1827" i="1"/>
  <c r="X792" i="66" s="1"/>
  <c r="AA1827" i="1"/>
  <c r="R792" i="66" s="1"/>
  <c r="W1827" i="1"/>
  <c r="N792" i="66" s="1"/>
  <c r="P1827" i="1"/>
  <c r="AG1826" i="1"/>
  <c r="X791" i="66" s="1"/>
  <c r="AB1826" i="1"/>
  <c r="S791" i="66" s="1"/>
  <c r="AA1826" i="1"/>
  <c r="R791" i="66" s="1"/>
  <c r="Y1826" i="1"/>
  <c r="P791" i="66" s="1"/>
  <c r="W1826" i="1"/>
  <c r="Q1826" i="1"/>
  <c r="H791" i="66" s="1"/>
  <c r="AG1825" i="1"/>
  <c r="X790" i="66" s="1"/>
  <c r="AA1825" i="1"/>
  <c r="R790" i="66" s="1"/>
  <c r="W1825" i="1"/>
  <c r="F124" i="59" s="1"/>
  <c r="P1825" i="1"/>
  <c r="G790" i="66" s="1"/>
  <c r="AG1824" i="1"/>
  <c r="X789" i="66" s="1"/>
  <c r="AB1824" i="1"/>
  <c r="S789" i="66" s="1"/>
  <c r="AA1824" i="1"/>
  <c r="R789" i="66" s="1"/>
  <c r="Y1824" i="1"/>
  <c r="P789" i="66" s="1"/>
  <c r="W1824" i="1"/>
  <c r="N789" i="66" s="1"/>
  <c r="Q1824" i="1"/>
  <c r="H789" i="66" s="1"/>
  <c r="AG1819" i="1"/>
  <c r="X784" i="66" s="1"/>
  <c r="AA1819" i="1"/>
  <c r="R784" i="66" s="1"/>
  <c r="W1819" i="1"/>
  <c r="N784" i="66" s="1"/>
  <c r="P1819" i="1"/>
  <c r="AG1818" i="1"/>
  <c r="X783" i="66" s="1"/>
  <c r="AB1818" i="1"/>
  <c r="S783" i="66" s="1"/>
  <c r="AA1818" i="1"/>
  <c r="R783" i="66" s="1"/>
  <c r="Y1818" i="1"/>
  <c r="P783" i="66" s="1"/>
  <c r="W1818" i="1"/>
  <c r="I169" i="39" s="1"/>
  <c r="Q1818" i="1"/>
  <c r="AH1818" i="1" s="1"/>
  <c r="Y783" i="66" s="1"/>
  <c r="AG1817" i="1"/>
  <c r="X782" i="66" s="1"/>
  <c r="AA1817" i="1"/>
  <c r="R782" i="66" s="1"/>
  <c r="P1817" i="1"/>
  <c r="Q1817" i="1" s="1"/>
  <c r="H782" i="66" s="1"/>
  <c r="AG1816" i="1"/>
  <c r="X781" i="66" s="1"/>
  <c r="AB1816" i="1"/>
  <c r="S781" i="66" s="1"/>
  <c r="AA1816" i="1"/>
  <c r="R781" i="66" s="1"/>
  <c r="Y1816" i="1"/>
  <c r="P781" i="66" s="1"/>
  <c r="W1816" i="1"/>
  <c r="I167" i="39" s="1"/>
  <c r="Q1816" i="1"/>
  <c r="AG1815" i="1"/>
  <c r="X780" i="66" s="1"/>
  <c r="AA1815" i="1"/>
  <c r="R780" i="66" s="1"/>
  <c r="W1815" i="1"/>
  <c r="P1815" i="1"/>
  <c r="AB1815" i="1" s="1"/>
  <c r="AG1814" i="1"/>
  <c r="X779" i="66" s="1"/>
  <c r="AB1814" i="1"/>
  <c r="S779" i="66" s="1"/>
  <c r="AA1814" i="1"/>
  <c r="R779" i="66" s="1"/>
  <c r="Y1814" i="1"/>
  <c r="P779" i="66" s="1"/>
  <c r="W1814" i="1"/>
  <c r="I165" i="39" s="1"/>
  <c r="Q1814" i="1"/>
  <c r="H779" i="66" s="1"/>
  <c r="AG1809" i="1"/>
  <c r="X774" i="66" s="1"/>
  <c r="AA1809" i="1"/>
  <c r="R774" i="66" s="1"/>
  <c r="W1809" i="1"/>
  <c r="I118" i="39" s="1"/>
  <c r="P1809" i="1"/>
  <c r="Y1809" i="1" s="1"/>
  <c r="AG1808" i="1"/>
  <c r="X773" i="66" s="1"/>
  <c r="AB1808" i="1"/>
  <c r="S773" i="66" s="1"/>
  <c r="AA1808" i="1"/>
  <c r="R773" i="66" s="1"/>
  <c r="Y1808" i="1"/>
  <c r="W1808" i="1"/>
  <c r="I117" i="39" s="1"/>
  <c r="Q1808" i="1"/>
  <c r="AH1808" i="1" s="1"/>
  <c r="Y773" i="66" s="1"/>
  <c r="AG1807" i="1"/>
  <c r="X772" i="66" s="1"/>
  <c r="AA1807" i="1"/>
  <c r="R772" i="66" s="1"/>
  <c r="W1807" i="1"/>
  <c r="I116" i="39" s="1"/>
  <c r="P1807" i="1"/>
  <c r="G772" i="66" s="1"/>
  <c r="AG1806" i="1"/>
  <c r="X771" i="66" s="1"/>
  <c r="AB1806" i="1"/>
  <c r="S771" i="66" s="1"/>
  <c r="AA1806" i="1"/>
  <c r="R771" i="66" s="1"/>
  <c r="Y1806" i="1"/>
  <c r="J115" i="39" s="1"/>
  <c r="W1806" i="1"/>
  <c r="Q1806" i="1"/>
  <c r="AH1806" i="1" s="1"/>
  <c r="Y771" i="66" s="1"/>
  <c r="AG1805" i="1"/>
  <c r="X770" i="66" s="1"/>
  <c r="AA1805" i="1"/>
  <c r="R770" i="66" s="1"/>
  <c r="W1805" i="1"/>
  <c r="I114" i="39" s="1"/>
  <c r="P1805" i="1"/>
  <c r="F114" i="39" s="1"/>
  <c r="AG1804" i="1"/>
  <c r="X769" i="66" s="1"/>
  <c r="AB1804" i="1"/>
  <c r="S769" i="66" s="1"/>
  <c r="AA1804" i="1"/>
  <c r="R769" i="66" s="1"/>
  <c r="Y1804" i="1"/>
  <c r="J113" i="39" s="1"/>
  <c r="W1804" i="1"/>
  <c r="I113" i="39" s="1"/>
  <c r="Q1804" i="1"/>
  <c r="AG1799" i="1"/>
  <c r="X764" i="66" s="1"/>
  <c r="AA1799" i="1"/>
  <c r="R764" i="66" s="1"/>
  <c r="W1799" i="1"/>
  <c r="N764" i="66" s="1"/>
  <c r="P1799" i="1"/>
  <c r="AG1798" i="1"/>
  <c r="X763" i="66" s="1"/>
  <c r="AB1798" i="1"/>
  <c r="S763" i="66" s="1"/>
  <c r="AA1798" i="1"/>
  <c r="R763" i="66" s="1"/>
  <c r="Y1798" i="1"/>
  <c r="P763" i="66" s="1"/>
  <c r="W1798" i="1"/>
  <c r="N763" i="66" s="1"/>
  <c r="Q1798" i="1"/>
  <c r="AG1797" i="1"/>
  <c r="X762" i="66" s="1"/>
  <c r="AA1797" i="1"/>
  <c r="R762" i="66" s="1"/>
  <c r="W1797" i="1"/>
  <c r="N762" i="66" s="1"/>
  <c r="P1797" i="1"/>
  <c r="Q1797" i="1" s="1"/>
  <c r="H762" i="66" s="1"/>
  <c r="AG1796" i="1"/>
  <c r="X761" i="66" s="1"/>
  <c r="AB1796" i="1"/>
  <c r="S761" i="66" s="1"/>
  <c r="AA1796" i="1"/>
  <c r="R761" i="66" s="1"/>
  <c r="Y1796" i="1"/>
  <c r="H22" i="47" s="1"/>
  <c r="W1796" i="1"/>
  <c r="Q1796" i="1"/>
  <c r="H761" i="66" s="1"/>
  <c r="AG1795" i="1"/>
  <c r="X760" i="66" s="1"/>
  <c r="AA1795" i="1"/>
  <c r="R760" i="66" s="1"/>
  <c r="W1795" i="1"/>
  <c r="N760" i="66" s="1"/>
  <c r="P1795" i="1"/>
  <c r="Y1795" i="1" s="1"/>
  <c r="AG1794" i="1"/>
  <c r="X759" i="66" s="1"/>
  <c r="AB1794" i="1"/>
  <c r="S759" i="66" s="1"/>
  <c r="AA1794" i="1"/>
  <c r="Y1794" i="1"/>
  <c r="H20" i="47" s="1"/>
  <c r="W1794" i="1"/>
  <c r="F20" i="47" s="1"/>
  <c r="Q1794" i="1"/>
  <c r="AH1794" i="1" s="1"/>
  <c r="Y759" i="66" s="1"/>
  <c r="AG1789" i="1"/>
  <c r="X754" i="66" s="1"/>
  <c r="AA1789" i="1"/>
  <c r="R754" i="66" s="1"/>
  <c r="W1789" i="1"/>
  <c r="P1789" i="1"/>
  <c r="Y1789" i="1" s="1"/>
  <c r="P754" i="66" s="1"/>
  <c r="AG1788" i="1"/>
  <c r="X753" i="66" s="1"/>
  <c r="AB1788" i="1"/>
  <c r="S753" i="66" s="1"/>
  <c r="AA1788" i="1"/>
  <c r="R753" i="66" s="1"/>
  <c r="Y1788" i="1"/>
  <c r="P753" i="66" s="1"/>
  <c r="W1788" i="1"/>
  <c r="N753" i="66" s="1"/>
  <c r="Q1788" i="1"/>
  <c r="AH1788" i="1" s="1"/>
  <c r="Y753" i="66" s="1"/>
  <c r="AG1787" i="1"/>
  <c r="X752" i="66" s="1"/>
  <c r="AA1787" i="1"/>
  <c r="R752" i="66" s="1"/>
  <c r="W1787" i="1"/>
  <c r="AG1786" i="1"/>
  <c r="X751" i="66" s="1"/>
  <c r="AB1786" i="1"/>
  <c r="S751" i="66" s="1"/>
  <c r="AA1786" i="1"/>
  <c r="R751" i="66" s="1"/>
  <c r="Y1786" i="1"/>
  <c r="W1786" i="1"/>
  <c r="Q1786" i="1"/>
  <c r="AG1785" i="1"/>
  <c r="X750" i="66" s="1"/>
  <c r="AA1785" i="1"/>
  <c r="R750" i="66" s="1"/>
  <c r="W1785" i="1"/>
  <c r="P1785" i="1"/>
  <c r="Y1785" i="1" s="1"/>
  <c r="AG1784" i="1"/>
  <c r="X749" i="66" s="1"/>
  <c r="AB1784" i="1"/>
  <c r="S749" i="66" s="1"/>
  <c r="AA1784" i="1"/>
  <c r="R749" i="66" s="1"/>
  <c r="Y1784" i="1"/>
  <c r="W1784" i="1"/>
  <c r="Q1784" i="1"/>
  <c r="AG1779" i="1"/>
  <c r="X744" i="66" s="1"/>
  <c r="AA1779" i="1"/>
  <c r="R744" i="66" s="1"/>
  <c r="W1779" i="1"/>
  <c r="P1779" i="1"/>
  <c r="Q1779" i="1" s="1"/>
  <c r="AG1778" i="1"/>
  <c r="X743" i="66" s="1"/>
  <c r="AB1778" i="1"/>
  <c r="S743" i="66" s="1"/>
  <c r="AA1778" i="1"/>
  <c r="R743" i="66" s="1"/>
  <c r="Y1778" i="1"/>
  <c r="P743" i="66" s="1"/>
  <c r="W1778" i="1"/>
  <c r="Q1778" i="1"/>
  <c r="H743" i="66" s="1"/>
  <c r="AG1777" i="1"/>
  <c r="X742" i="66" s="1"/>
  <c r="AA1777" i="1"/>
  <c r="R742" i="66" s="1"/>
  <c r="W1777" i="1"/>
  <c r="P1777" i="1"/>
  <c r="AG1776" i="1"/>
  <c r="X741" i="66" s="1"/>
  <c r="AB1776" i="1"/>
  <c r="S741" i="66" s="1"/>
  <c r="AA1776" i="1"/>
  <c r="R741" i="66" s="1"/>
  <c r="Y1776" i="1"/>
  <c r="P741" i="66" s="1"/>
  <c r="W1776" i="1"/>
  <c r="Q1776" i="1"/>
  <c r="AG1775" i="1"/>
  <c r="X740" i="66" s="1"/>
  <c r="AA1775" i="1"/>
  <c r="R740" i="66" s="1"/>
  <c r="W1775" i="1"/>
  <c r="P1775" i="1"/>
  <c r="AG1774" i="1"/>
  <c r="X739" i="66" s="1"/>
  <c r="AB1774" i="1"/>
  <c r="S739" i="66" s="1"/>
  <c r="AA1774" i="1"/>
  <c r="Y1774" i="1"/>
  <c r="P739" i="66" s="1"/>
  <c r="W1774" i="1"/>
  <c r="Q1774" i="1"/>
  <c r="AG1769" i="1"/>
  <c r="X734" i="66" s="1"/>
  <c r="AA1769" i="1"/>
  <c r="R734" i="66" s="1"/>
  <c r="W1769" i="1"/>
  <c r="N734" i="66" s="1"/>
  <c r="P1769" i="1"/>
  <c r="Q1769" i="1" s="1"/>
  <c r="AG1768" i="1"/>
  <c r="X733" i="66" s="1"/>
  <c r="AB1768" i="1"/>
  <c r="S733" i="66" s="1"/>
  <c r="AA1768" i="1"/>
  <c r="Y1768" i="1"/>
  <c r="P733" i="66" s="1"/>
  <c r="W1768" i="1"/>
  <c r="N733" i="66" s="1"/>
  <c r="Q1768" i="1"/>
  <c r="AG1767" i="1"/>
  <c r="X732" i="66" s="1"/>
  <c r="AA1767" i="1"/>
  <c r="R732" i="66" s="1"/>
  <c r="W1767" i="1"/>
  <c r="F52" i="47" s="1"/>
  <c r="P1767" i="1"/>
  <c r="Y1767" i="1" s="1"/>
  <c r="AG1766" i="1"/>
  <c r="X731" i="66" s="1"/>
  <c r="AB1766" i="1"/>
  <c r="S731" i="66" s="1"/>
  <c r="AA1766" i="1"/>
  <c r="R731" i="66" s="1"/>
  <c r="Y1766" i="1"/>
  <c r="P731" i="66" s="1"/>
  <c r="W1766" i="1"/>
  <c r="Q1766" i="1"/>
  <c r="AG1765" i="1"/>
  <c r="X730" i="66" s="1"/>
  <c r="AA1765" i="1"/>
  <c r="R730" i="66" s="1"/>
  <c r="W1765" i="1"/>
  <c r="P1765" i="1"/>
  <c r="AG1764" i="1"/>
  <c r="X729" i="66" s="1"/>
  <c r="AB1764" i="1"/>
  <c r="S729" i="66" s="1"/>
  <c r="AA1764" i="1"/>
  <c r="R729" i="66" s="1"/>
  <c r="Y1764" i="1"/>
  <c r="P729" i="66" s="1"/>
  <c r="W1764" i="1"/>
  <c r="F49" i="47" s="1"/>
  <c r="Q1764" i="1"/>
  <c r="H729" i="66" s="1"/>
  <c r="AG1759" i="1"/>
  <c r="X724" i="66" s="1"/>
  <c r="AA1759" i="1"/>
  <c r="R724" i="66" s="1"/>
  <c r="W1759" i="1"/>
  <c r="P1759" i="1"/>
  <c r="Q1759" i="1" s="1"/>
  <c r="AG1758" i="1"/>
  <c r="X723" i="66" s="1"/>
  <c r="AB1758" i="1"/>
  <c r="S723" i="66" s="1"/>
  <c r="AA1758" i="1"/>
  <c r="R723" i="66" s="1"/>
  <c r="Y1758" i="1"/>
  <c r="P723" i="66" s="1"/>
  <c r="W1758" i="1"/>
  <c r="Q1758" i="1"/>
  <c r="AG1757" i="1"/>
  <c r="X722" i="66" s="1"/>
  <c r="AA1757" i="1"/>
  <c r="R722" i="66" s="1"/>
  <c r="W1757" i="1"/>
  <c r="P1757" i="1"/>
  <c r="AB1757" i="1" s="1"/>
  <c r="S722" i="66" s="1"/>
  <c r="AG1756" i="1"/>
  <c r="X721" i="66" s="1"/>
  <c r="AB1756" i="1"/>
  <c r="S721" i="66" s="1"/>
  <c r="AA1756" i="1"/>
  <c r="Y1756" i="1"/>
  <c r="W1756" i="1"/>
  <c r="Q1756" i="1"/>
  <c r="H721" i="66" s="1"/>
  <c r="AG1755" i="1"/>
  <c r="X720" i="66" s="1"/>
  <c r="AA1755" i="1"/>
  <c r="R720" i="66" s="1"/>
  <c r="W1755" i="1"/>
  <c r="N720" i="66" s="1"/>
  <c r="P1755" i="1"/>
  <c r="G720" i="66" s="1"/>
  <c r="AG1754" i="1"/>
  <c r="AB1754" i="1"/>
  <c r="S719" i="66" s="1"/>
  <c r="AA1754" i="1"/>
  <c r="R719" i="66" s="1"/>
  <c r="Y1754" i="1"/>
  <c r="W1754" i="1"/>
  <c r="E8" i="78" s="1"/>
  <c r="Q1754" i="1"/>
  <c r="H719" i="66" s="1"/>
  <c r="AG1749" i="1"/>
  <c r="X714" i="66" s="1"/>
  <c r="AA1749" i="1"/>
  <c r="R714" i="66" s="1"/>
  <c r="W1749" i="1"/>
  <c r="N714" i="66" s="1"/>
  <c r="P1749" i="1"/>
  <c r="AG1748" i="1"/>
  <c r="X713" i="66" s="1"/>
  <c r="AB1748" i="1"/>
  <c r="S713" i="66" s="1"/>
  <c r="AA1748" i="1"/>
  <c r="R713" i="66" s="1"/>
  <c r="Y1748" i="1"/>
  <c r="H23" i="53" s="1"/>
  <c r="W1748" i="1"/>
  <c r="N713" i="66" s="1"/>
  <c r="Q1748" i="1"/>
  <c r="H713" i="66" s="1"/>
  <c r="AG1747" i="1"/>
  <c r="AA1747" i="1"/>
  <c r="R712" i="66" s="1"/>
  <c r="W1747" i="1"/>
  <c r="N712" i="66" s="1"/>
  <c r="P1747" i="1"/>
  <c r="G712" i="66" s="1"/>
  <c r="AG1746" i="1"/>
  <c r="X711" i="66" s="1"/>
  <c r="AB1746" i="1"/>
  <c r="S711" i="66" s="1"/>
  <c r="AA1746" i="1"/>
  <c r="R711" i="66" s="1"/>
  <c r="Y1746" i="1"/>
  <c r="P711" i="66" s="1"/>
  <c r="N711" i="66"/>
  <c r="Q1746" i="1"/>
  <c r="AG1745" i="1"/>
  <c r="X710" i="66" s="1"/>
  <c r="AA1745" i="1"/>
  <c r="R710" i="66" s="1"/>
  <c r="W1745" i="1"/>
  <c r="N710" i="66" s="1"/>
  <c r="P1745" i="1"/>
  <c r="AG1744" i="1"/>
  <c r="X709" i="66" s="1"/>
  <c r="AB1744" i="1"/>
  <c r="S709" i="66" s="1"/>
  <c r="AA1744" i="1"/>
  <c r="R709" i="66" s="1"/>
  <c r="Y1744" i="1"/>
  <c r="H19" i="53" s="1"/>
  <c r="W1744" i="1"/>
  <c r="G19" i="53" s="1"/>
  <c r="Q1744" i="1"/>
  <c r="H709" i="66" s="1"/>
  <c r="AG1739" i="1"/>
  <c r="X704" i="66" s="1"/>
  <c r="AA1739" i="1"/>
  <c r="R704" i="66" s="1"/>
  <c r="N704" i="66"/>
  <c r="P1739" i="1"/>
  <c r="Q1739" i="1" s="1"/>
  <c r="H704" i="66" s="1"/>
  <c r="AG1738" i="1"/>
  <c r="X703" i="66" s="1"/>
  <c r="AB1738" i="1"/>
  <c r="S703" i="66" s="1"/>
  <c r="AA1738" i="1"/>
  <c r="R703" i="66" s="1"/>
  <c r="Y1738" i="1"/>
  <c r="P703" i="66" s="1"/>
  <c r="N703" i="66"/>
  <c r="Q1738" i="1"/>
  <c r="H703" i="66" s="1"/>
  <c r="AG1737" i="1"/>
  <c r="X702" i="66" s="1"/>
  <c r="AA1737" i="1"/>
  <c r="R702" i="66" s="1"/>
  <c r="P1737" i="1"/>
  <c r="AG1736" i="1"/>
  <c r="X701" i="66" s="1"/>
  <c r="AB1736" i="1"/>
  <c r="S701" i="66" s="1"/>
  <c r="AA1736" i="1"/>
  <c r="R701" i="66" s="1"/>
  <c r="Y1736" i="1"/>
  <c r="H15" i="47" s="1"/>
  <c r="N701" i="66"/>
  <c r="Q1736" i="1"/>
  <c r="AG1735" i="1"/>
  <c r="X700" i="66" s="1"/>
  <c r="AA1735" i="1"/>
  <c r="R700" i="66" s="1"/>
  <c r="F14" i="47"/>
  <c r="P1735" i="1"/>
  <c r="AB1735" i="1" s="1"/>
  <c r="S700" i="66" s="1"/>
  <c r="AG1734" i="1"/>
  <c r="X699" i="66" s="1"/>
  <c r="AB1734" i="1"/>
  <c r="S699" i="66" s="1"/>
  <c r="AA1734" i="1"/>
  <c r="R699" i="66" s="1"/>
  <c r="Y1734" i="1"/>
  <c r="P699" i="66" s="1"/>
  <c r="N699" i="66"/>
  <c r="Q1734" i="1"/>
  <c r="H699" i="66" s="1"/>
  <c r="O1730" i="1"/>
  <c r="Q1730" i="1" s="1"/>
  <c r="H695" i="66" s="1"/>
  <c r="Y1729" i="1"/>
  <c r="W1729" i="1"/>
  <c r="N694" i="66" s="1"/>
  <c r="Q1729" i="1"/>
  <c r="H694" i="66" s="1"/>
  <c r="W1728" i="1"/>
  <c r="G33" i="43" s="1"/>
  <c r="O1728" i="1"/>
  <c r="Q1728" i="1" s="1"/>
  <c r="H693" i="66" s="1"/>
  <c r="Y1727" i="1"/>
  <c r="P692" i="66" s="1"/>
  <c r="W1727" i="1"/>
  <c r="Q1727" i="1"/>
  <c r="H692" i="66" s="1"/>
  <c r="W1726" i="1"/>
  <c r="G31" i="43" s="1"/>
  <c r="O1726" i="1"/>
  <c r="Y1726" i="1" s="1"/>
  <c r="Y1725" i="1"/>
  <c r="H30" i="43" s="1"/>
  <c r="W1725" i="1"/>
  <c r="N690" i="66" s="1"/>
  <c r="Q1725" i="1"/>
  <c r="H690" i="66" s="1"/>
  <c r="W1724" i="1"/>
  <c r="G29" i="43" s="1"/>
  <c r="O1724" i="1"/>
  <c r="E29" i="43" s="1"/>
  <c r="Y1723" i="1"/>
  <c r="H28" i="43" s="1"/>
  <c r="W1723" i="1"/>
  <c r="G28" i="43" s="1"/>
  <c r="Q1723" i="1"/>
  <c r="H688" i="66" s="1"/>
  <c r="W1722" i="1"/>
  <c r="G27" i="43" s="1"/>
  <c r="O1722" i="1"/>
  <c r="Y1722" i="1" s="1"/>
  <c r="P687" i="66" s="1"/>
  <c r="Y1721" i="1"/>
  <c r="W1721" i="1"/>
  <c r="G26" i="43" s="1"/>
  <c r="Q1721" i="1"/>
  <c r="H686" i="66" s="1"/>
  <c r="AG1716" i="1"/>
  <c r="X681" i="66" s="1"/>
  <c r="AA1716" i="1"/>
  <c r="R681" i="66" s="1"/>
  <c r="W1716" i="1"/>
  <c r="N681" i="66" s="1"/>
  <c r="P1716" i="1"/>
  <c r="AG1715" i="1"/>
  <c r="X680" i="66" s="1"/>
  <c r="AB1715" i="1"/>
  <c r="S680" i="66" s="1"/>
  <c r="AA1715" i="1"/>
  <c r="R680" i="66" s="1"/>
  <c r="Y1715" i="1"/>
  <c r="P680" i="66" s="1"/>
  <c r="W1715" i="1"/>
  <c r="N680" i="66" s="1"/>
  <c r="Q1715" i="1"/>
  <c r="AG1714" i="1"/>
  <c r="X679" i="66" s="1"/>
  <c r="AA1714" i="1"/>
  <c r="R679" i="66" s="1"/>
  <c r="W1714" i="1"/>
  <c r="L60" i="41" s="1"/>
  <c r="U1714" i="1"/>
  <c r="J60" i="41" s="1"/>
  <c r="P1714" i="1"/>
  <c r="AB1714" i="1" s="1"/>
  <c r="S679" i="66" s="1"/>
  <c r="AG1713" i="1"/>
  <c r="X678" i="66" s="1"/>
  <c r="AB1713" i="1"/>
  <c r="S678" i="66" s="1"/>
  <c r="AA1713" i="1"/>
  <c r="R678" i="66" s="1"/>
  <c r="Y1713" i="1"/>
  <c r="P678" i="66" s="1"/>
  <c r="W1713" i="1"/>
  <c r="N678" i="66" s="1"/>
  <c r="U1713" i="1"/>
  <c r="J59" i="41" s="1"/>
  <c r="Q1713" i="1"/>
  <c r="AH1713" i="1" s="1"/>
  <c r="Y678" i="66" s="1"/>
  <c r="AG1712" i="1"/>
  <c r="AA1712" i="1"/>
  <c r="R677" i="66" s="1"/>
  <c r="W1712" i="1"/>
  <c r="N677" i="66" s="1"/>
  <c r="U1712" i="1"/>
  <c r="V1713" i="1" s="1"/>
  <c r="K59" i="41" s="1"/>
  <c r="P1712" i="1"/>
  <c r="AG1711" i="1"/>
  <c r="X676" i="66" s="1"/>
  <c r="AB1711" i="1"/>
  <c r="S676" i="66" s="1"/>
  <c r="AA1711" i="1"/>
  <c r="R676" i="66" s="1"/>
  <c r="Y1711" i="1"/>
  <c r="P676" i="66" s="1"/>
  <c r="W1711" i="1"/>
  <c r="L57" i="41" s="1"/>
  <c r="V1711" i="1"/>
  <c r="M676" i="66" s="1"/>
  <c r="U1711" i="1"/>
  <c r="J57" i="41" s="1"/>
  <c r="Q1711" i="1"/>
  <c r="AH1711" i="1" s="1"/>
  <c r="Y676" i="66" s="1"/>
  <c r="AG1707" i="1"/>
  <c r="X671" i="66" s="1"/>
  <c r="AD1707" i="1"/>
  <c r="U672" i="66" s="1"/>
  <c r="AA1707" i="1"/>
  <c r="R672" i="66" s="1"/>
  <c r="W1707" i="1"/>
  <c r="N672" i="66" s="1"/>
  <c r="P1707" i="1"/>
  <c r="AG1706" i="1"/>
  <c r="X670" i="66" s="1"/>
  <c r="AE1706" i="1"/>
  <c r="V671" i="66" s="1"/>
  <c r="AD1706" i="1"/>
  <c r="U671" i="66" s="1"/>
  <c r="AB1706" i="1"/>
  <c r="S671" i="66" s="1"/>
  <c r="AA1706" i="1"/>
  <c r="R671" i="66" s="1"/>
  <c r="Y1706" i="1"/>
  <c r="P671" i="66" s="1"/>
  <c r="W1706" i="1"/>
  <c r="Q1706" i="1"/>
  <c r="H671" i="66" s="1"/>
  <c r="AG1705" i="1"/>
  <c r="X669" i="66" s="1"/>
  <c r="AD1705" i="1"/>
  <c r="AA1705" i="1"/>
  <c r="I20" i="39" s="1"/>
  <c r="W1705" i="1"/>
  <c r="P1705" i="1"/>
  <c r="Y1705" i="1" s="1"/>
  <c r="P670" i="66" s="1"/>
  <c r="AG1704" i="1"/>
  <c r="X668" i="66" s="1"/>
  <c r="AE1704" i="1"/>
  <c r="V669" i="66" s="1"/>
  <c r="AD1704" i="1"/>
  <c r="F9" i="54" s="1"/>
  <c r="AB1704" i="1"/>
  <c r="J19" i="39" s="1"/>
  <c r="AA1704" i="1"/>
  <c r="I19" i="39" s="1"/>
  <c r="Y1704" i="1"/>
  <c r="P669" i="66" s="1"/>
  <c r="W1704" i="1"/>
  <c r="F118" i="59" s="1"/>
  <c r="Q1704" i="1"/>
  <c r="H669" i="66" s="1"/>
  <c r="AG1703" i="1"/>
  <c r="X667" i="66" s="1"/>
  <c r="AD1703" i="1"/>
  <c r="AA1703" i="1"/>
  <c r="R668" i="66" s="1"/>
  <c r="W1703" i="1"/>
  <c r="F117" i="59" s="1"/>
  <c r="P1703" i="1"/>
  <c r="Q1703" i="1" s="1"/>
  <c r="AH1702" i="1"/>
  <c r="Y666" i="66" s="1"/>
  <c r="AG1702" i="1"/>
  <c r="AE1702" i="1"/>
  <c r="V667" i="66" s="1"/>
  <c r="AD1702" i="1"/>
  <c r="U667" i="66" s="1"/>
  <c r="AB1702" i="1"/>
  <c r="S667" i="66" s="1"/>
  <c r="AA1702" i="1"/>
  <c r="I17" i="39" s="1"/>
  <c r="Y1702" i="1"/>
  <c r="P667" i="66" s="1"/>
  <c r="W1702" i="1"/>
  <c r="Q1702" i="1"/>
  <c r="H667" i="66" s="1"/>
  <c r="AG1696" i="1"/>
  <c r="X661" i="66" s="1"/>
  <c r="AA1696" i="1"/>
  <c r="R661" i="66" s="1"/>
  <c r="W1696" i="1"/>
  <c r="N661" i="66" s="1"/>
  <c r="P1696" i="1"/>
  <c r="AG1695" i="1"/>
  <c r="X660" i="66" s="1"/>
  <c r="AB1695" i="1"/>
  <c r="S660" i="66" s="1"/>
  <c r="AA1695" i="1"/>
  <c r="R660" i="66" s="1"/>
  <c r="Y1695" i="1"/>
  <c r="P660" i="66" s="1"/>
  <c r="W1695" i="1"/>
  <c r="N660" i="66" s="1"/>
  <c r="Q1695" i="1"/>
  <c r="H660" i="66" s="1"/>
  <c r="AG1694" i="1"/>
  <c r="X659" i="66" s="1"/>
  <c r="AA1694" i="1"/>
  <c r="R659" i="66" s="1"/>
  <c r="W1694" i="1"/>
  <c r="N659" i="66" s="1"/>
  <c r="P1694" i="1"/>
  <c r="Q1694" i="1" s="1"/>
  <c r="H659" i="66" s="1"/>
  <c r="AG1693" i="1"/>
  <c r="X658" i="66" s="1"/>
  <c r="AB1693" i="1"/>
  <c r="S658" i="66" s="1"/>
  <c r="AA1693" i="1"/>
  <c r="R658" i="66" s="1"/>
  <c r="Y1693" i="1"/>
  <c r="P658" i="66" s="1"/>
  <c r="W1693" i="1"/>
  <c r="F111" i="59" s="1"/>
  <c r="Q1693" i="1"/>
  <c r="AG1692" i="1"/>
  <c r="X657" i="66" s="1"/>
  <c r="AA1692" i="1"/>
  <c r="R657" i="66" s="1"/>
  <c r="W1692" i="1"/>
  <c r="P1692" i="1"/>
  <c r="AG1691" i="1"/>
  <c r="X656" i="66" s="1"/>
  <c r="AB1691" i="1"/>
  <c r="S656" i="66" s="1"/>
  <c r="AA1691" i="1"/>
  <c r="R656" i="66" s="1"/>
  <c r="Y1691" i="1"/>
  <c r="P656" i="66" s="1"/>
  <c r="W1691" i="1"/>
  <c r="F109" i="59" s="1"/>
  <c r="Q1691" i="1"/>
  <c r="H656" i="66" s="1"/>
  <c r="AH1686" i="1"/>
  <c r="AG1686" i="1"/>
  <c r="X651" i="66" s="1"/>
  <c r="AA1686" i="1"/>
  <c r="R651" i="66" s="1"/>
  <c r="N651" i="66"/>
  <c r="P1686" i="1"/>
  <c r="AB1686" i="1" s="1"/>
  <c r="S651" i="66" s="1"/>
  <c r="AH1685" i="1"/>
  <c r="Y650" i="66" s="1"/>
  <c r="AG1685" i="1"/>
  <c r="X650" i="66" s="1"/>
  <c r="AB1685" i="1"/>
  <c r="S650" i="66" s="1"/>
  <c r="AA1685" i="1"/>
  <c r="R650" i="66" s="1"/>
  <c r="Y1685" i="1"/>
  <c r="P650" i="66" s="1"/>
  <c r="I80" i="46"/>
  <c r="AH1684" i="1"/>
  <c r="Y649" i="66" s="1"/>
  <c r="AG1684" i="1"/>
  <c r="X649" i="66" s="1"/>
  <c r="AA1684" i="1"/>
  <c r="R649" i="66" s="1"/>
  <c r="P1684" i="1"/>
  <c r="G649" i="66" s="1"/>
  <c r="AH1683" i="1"/>
  <c r="Y648" i="66" s="1"/>
  <c r="AG1683" i="1"/>
  <c r="AB1683" i="1"/>
  <c r="S648" i="66" s="1"/>
  <c r="AA1683" i="1"/>
  <c r="R648" i="66" s="1"/>
  <c r="Y1683" i="1"/>
  <c r="P648" i="66" s="1"/>
  <c r="I78" i="46"/>
  <c r="AH1682" i="1"/>
  <c r="Y647" i="66" s="1"/>
  <c r="AG1682" i="1"/>
  <c r="X647" i="66" s="1"/>
  <c r="AB1682" i="1"/>
  <c r="S647" i="66" s="1"/>
  <c r="AA1682" i="1"/>
  <c r="R647" i="66" s="1"/>
  <c r="Y1682" i="1"/>
  <c r="P647" i="66" s="1"/>
  <c r="I77" i="46"/>
  <c r="AH1681" i="1"/>
  <c r="Y646" i="66" s="1"/>
  <c r="AG1681" i="1"/>
  <c r="X646" i="66" s="1"/>
  <c r="AB1681" i="1"/>
  <c r="S646" i="66" s="1"/>
  <c r="AA1681" i="1"/>
  <c r="R646" i="66" s="1"/>
  <c r="Y1681" i="1"/>
  <c r="P646" i="66" s="1"/>
  <c r="AG1676" i="1"/>
  <c r="X641" i="66" s="1"/>
  <c r="AA1676" i="1"/>
  <c r="R641" i="66" s="1"/>
  <c r="W1676" i="1"/>
  <c r="N641" i="66" s="1"/>
  <c r="AG1675" i="1"/>
  <c r="X640" i="66" s="1"/>
  <c r="AB1675" i="1"/>
  <c r="S640" i="66" s="1"/>
  <c r="AA1675" i="1"/>
  <c r="R640" i="66" s="1"/>
  <c r="Y1675" i="1"/>
  <c r="P640" i="66" s="1"/>
  <c r="W1675" i="1"/>
  <c r="N640" i="66" s="1"/>
  <c r="AG1674" i="1"/>
  <c r="X639" i="66" s="1"/>
  <c r="AA1674" i="1"/>
  <c r="R639" i="66" s="1"/>
  <c r="W1674" i="1"/>
  <c r="N639" i="66" s="1"/>
  <c r="G639" i="66"/>
  <c r="AG1673" i="1"/>
  <c r="X638" i="66" s="1"/>
  <c r="AB1673" i="1"/>
  <c r="S638" i="66" s="1"/>
  <c r="AA1673" i="1"/>
  <c r="R638" i="66" s="1"/>
  <c r="Y1673" i="1"/>
  <c r="P638" i="66" s="1"/>
  <c r="W1673" i="1"/>
  <c r="N638" i="66" s="1"/>
  <c r="AG1672" i="1"/>
  <c r="X637" i="66" s="1"/>
  <c r="AA1672" i="1"/>
  <c r="R637" i="66" s="1"/>
  <c r="X636" i="66"/>
  <c r="S636" i="66"/>
  <c r="R636" i="66"/>
  <c r="P636" i="66"/>
  <c r="N636" i="66"/>
  <c r="AH1666" i="1"/>
  <c r="Y631" i="66" s="1"/>
  <c r="AG1666" i="1"/>
  <c r="X631" i="66" s="1"/>
  <c r="AA1666" i="1"/>
  <c r="R631" i="66" s="1"/>
  <c r="I67" i="39" s="1"/>
  <c r="W1666" i="1"/>
  <c r="P1666" i="1"/>
  <c r="AB1666" i="1" s="1"/>
  <c r="S631" i="66" s="1"/>
  <c r="J67" i="39" s="1"/>
  <c r="AH1665" i="1"/>
  <c r="Y630" i="66" s="1"/>
  <c r="AG1665" i="1"/>
  <c r="X630" i="66" s="1"/>
  <c r="AB1665" i="1"/>
  <c r="S630" i="66" s="1"/>
  <c r="J66" i="39" s="1"/>
  <c r="AA1665" i="1"/>
  <c r="R630" i="66" s="1"/>
  <c r="I66" i="39" s="1"/>
  <c r="Y1665" i="1"/>
  <c r="P630" i="66" s="1"/>
  <c r="W1665" i="1"/>
  <c r="N630" i="66" s="1"/>
  <c r="AH1664" i="1"/>
  <c r="Y629" i="66" s="1"/>
  <c r="AG1664" i="1"/>
  <c r="X629" i="66" s="1"/>
  <c r="AA1664" i="1"/>
  <c r="R629" i="66" s="1"/>
  <c r="I65" i="39" s="1"/>
  <c r="W1664" i="1"/>
  <c r="I8" i="48" s="1"/>
  <c r="P1664" i="1"/>
  <c r="AB1664" i="1" s="1"/>
  <c r="AH1663" i="1"/>
  <c r="Y628" i="66" s="1"/>
  <c r="AG1663" i="1"/>
  <c r="X628" i="66" s="1"/>
  <c r="AB1663" i="1"/>
  <c r="S628" i="66" s="1"/>
  <c r="J64" i="39" s="1"/>
  <c r="AA1663" i="1"/>
  <c r="R628" i="66" s="1"/>
  <c r="I64" i="39" s="1"/>
  <c r="Y1663" i="1"/>
  <c r="P628" i="66" s="1"/>
  <c r="W1663" i="1"/>
  <c r="I7" i="48" s="1"/>
  <c r="AH1662" i="1"/>
  <c r="Y627" i="66" s="1"/>
  <c r="AG1662" i="1"/>
  <c r="X627" i="66" s="1"/>
  <c r="AA1662" i="1"/>
  <c r="R627" i="66" s="1"/>
  <c r="I63" i="39" s="1"/>
  <c r="W1662" i="1"/>
  <c r="P1662" i="1"/>
  <c r="G627" i="66" s="1"/>
  <c r="AH1661" i="1"/>
  <c r="AG1661" i="1"/>
  <c r="X626" i="66" s="1"/>
  <c r="AB1661" i="1"/>
  <c r="S626" i="66" s="1"/>
  <c r="J62" i="39" s="1"/>
  <c r="AA1661" i="1"/>
  <c r="R626" i="66" s="1"/>
  <c r="I62" i="39" s="1"/>
  <c r="Y1661" i="1"/>
  <c r="P626" i="66" s="1"/>
  <c r="W1661" i="1"/>
  <c r="AG1656" i="1"/>
  <c r="X621" i="66" s="1"/>
  <c r="AA1656" i="1"/>
  <c r="R621" i="66" s="1"/>
  <c r="W1656" i="1"/>
  <c r="N621" i="66" s="1"/>
  <c r="P1656" i="1"/>
  <c r="G621" i="66" s="1"/>
  <c r="AG1655" i="1"/>
  <c r="X620" i="66" s="1"/>
  <c r="AB1655" i="1"/>
  <c r="S620" i="66" s="1"/>
  <c r="AA1655" i="1"/>
  <c r="R620" i="66" s="1"/>
  <c r="Y1655" i="1"/>
  <c r="P620" i="66" s="1"/>
  <c r="W1655" i="1"/>
  <c r="N620" i="66" s="1"/>
  <c r="Q1655" i="1"/>
  <c r="H620" i="66" s="1"/>
  <c r="AG1654" i="1"/>
  <c r="X619" i="66" s="1"/>
  <c r="AA1654" i="1"/>
  <c r="R619" i="66" s="1"/>
  <c r="W1654" i="1"/>
  <c r="N619" i="66" s="1"/>
  <c r="P1654" i="1"/>
  <c r="AB1654" i="1" s="1"/>
  <c r="S619" i="66" s="1"/>
  <c r="AG1653" i="1"/>
  <c r="X618" i="66" s="1"/>
  <c r="AB1653" i="1"/>
  <c r="S618" i="66" s="1"/>
  <c r="AA1653" i="1"/>
  <c r="R618" i="66" s="1"/>
  <c r="Y1653" i="1"/>
  <c r="H36" i="47" s="1"/>
  <c r="W1653" i="1"/>
  <c r="F36" i="47" s="1"/>
  <c r="Q1653" i="1"/>
  <c r="H618" i="66" s="1"/>
  <c r="AG1652" i="1"/>
  <c r="X617" i="66" s="1"/>
  <c r="AA1652" i="1"/>
  <c r="R617" i="66" s="1"/>
  <c r="W1652" i="1"/>
  <c r="N617" i="66" s="1"/>
  <c r="P1652" i="1"/>
  <c r="G617" i="66" s="1"/>
  <c r="AG1651" i="1"/>
  <c r="X616" i="66" s="1"/>
  <c r="AB1651" i="1"/>
  <c r="S616" i="66" s="1"/>
  <c r="AA1651" i="1"/>
  <c r="R616" i="66" s="1"/>
  <c r="Y1651" i="1"/>
  <c r="W1651" i="1"/>
  <c r="Q1651" i="1"/>
  <c r="AG1647" i="1"/>
  <c r="X612" i="66" s="1"/>
  <c r="AA1647" i="1"/>
  <c r="R612" i="66" s="1"/>
  <c r="W1647" i="1"/>
  <c r="N612" i="66" s="1"/>
  <c r="P1647" i="1"/>
  <c r="G612" i="66" s="1"/>
  <c r="AG1646" i="1"/>
  <c r="X611" i="66" s="1"/>
  <c r="AB1646" i="1"/>
  <c r="S611" i="66" s="1"/>
  <c r="AA1646" i="1"/>
  <c r="R611" i="66" s="1"/>
  <c r="Y1646" i="1"/>
  <c r="P611" i="66" s="1"/>
  <c r="W1646" i="1"/>
  <c r="N611" i="66" s="1"/>
  <c r="Q1646" i="1"/>
  <c r="H611" i="66" s="1"/>
  <c r="AG1645" i="1"/>
  <c r="X610" i="66" s="1"/>
  <c r="AA1645" i="1"/>
  <c r="R610" i="66" s="1"/>
  <c r="W1645" i="1"/>
  <c r="F94" i="47" s="1"/>
  <c r="P1645" i="1"/>
  <c r="Y1645" i="1" s="1"/>
  <c r="AG1644" i="1"/>
  <c r="X609" i="66" s="1"/>
  <c r="AB1644" i="1"/>
  <c r="S609" i="66" s="1"/>
  <c r="AA1644" i="1"/>
  <c r="R609" i="66" s="1"/>
  <c r="Y1644" i="1"/>
  <c r="W1644" i="1"/>
  <c r="Q1644" i="1"/>
  <c r="H609" i="66" s="1"/>
  <c r="AG1643" i="1"/>
  <c r="X608" i="66" s="1"/>
  <c r="AA1643" i="1"/>
  <c r="R608" i="66" s="1"/>
  <c r="W1643" i="1"/>
  <c r="F92" i="47" s="1"/>
  <c r="P1643" i="1"/>
  <c r="Q1643" i="1" s="1"/>
  <c r="H608" i="66" s="1"/>
  <c r="AG1642" i="1"/>
  <c r="X607" i="66" s="1"/>
  <c r="AB1642" i="1"/>
  <c r="S607" i="66" s="1"/>
  <c r="AA1642" i="1"/>
  <c r="R607" i="66" s="1"/>
  <c r="Y1642" i="1"/>
  <c r="W1642" i="1"/>
  <c r="Q1642" i="1"/>
  <c r="H607" i="66" s="1"/>
  <c r="AH1637" i="1"/>
  <c r="Y602" i="66" s="1"/>
  <c r="AG1637" i="1"/>
  <c r="X602" i="66" s="1"/>
  <c r="AA1637" i="1"/>
  <c r="R602" i="66" s="1"/>
  <c r="W1637" i="1"/>
  <c r="N602" i="66" s="1"/>
  <c r="P1637" i="1"/>
  <c r="AB1637" i="1" s="1"/>
  <c r="S602" i="66" s="1"/>
  <c r="AH1636" i="1"/>
  <c r="Y601" i="66" s="1"/>
  <c r="AG1636" i="1"/>
  <c r="X601" i="66" s="1"/>
  <c r="AB1636" i="1"/>
  <c r="S601" i="66" s="1"/>
  <c r="AA1636" i="1"/>
  <c r="R601" i="66" s="1"/>
  <c r="Y1636" i="1"/>
  <c r="P601" i="66" s="1"/>
  <c r="W1636" i="1"/>
  <c r="N601" i="66" s="1"/>
  <c r="AH1635" i="1"/>
  <c r="Y600" i="66" s="1"/>
  <c r="AG1635" i="1"/>
  <c r="X600" i="66" s="1"/>
  <c r="AA1635" i="1"/>
  <c r="R600" i="66" s="1"/>
  <c r="W1635" i="1"/>
  <c r="P1635" i="1"/>
  <c r="Y1635" i="1" s="1"/>
  <c r="AH1634" i="1"/>
  <c r="Y599" i="66" s="1"/>
  <c r="AG1634" i="1"/>
  <c r="X599" i="66" s="1"/>
  <c r="AB1634" i="1"/>
  <c r="S599" i="66" s="1"/>
  <c r="AA1634" i="1"/>
  <c r="R599" i="66" s="1"/>
  <c r="Y1634" i="1"/>
  <c r="P599" i="66" s="1"/>
  <c r="W1634" i="1"/>
  <c r="I20" i="49" s="1"/>
  <c r="AH1633" i="1"/>
  <c r="Y598" i="66" s="1"/>
  <c r="AG1633" i="1"/>
  <c r="X598" i="66" s="1"/>
  <c r="AB1633" i="1"/>
  <c r="S598" i="66" s="1"/>
  <c r="AA1633" i="1"/>
  <c r="R598" i="66" s="1"/>
  <c r="Y1633" i="1"/>
  <c r="P598" i="66" s="1"/>
  <c r="W1633" i="1"/>
  <c r="I19" i="49" s="1"/>
  <c r="AH1632" i="1"/>
  <c r="Y597" i="66" s="1"/>
  <c r="AG1632" i="1"/>
  <c r="X597" i="66" s="1"/>
  <c r="AB1632" i="1"/>
  <c r="S597" i="66" s="1"/>
  <c r="AA1632" i="1"/>
  <c r="R597" i="66" s="1"/>
  <c r="Y1632" i="1"/>
  <c r="P597" i="66" s="1"/>
  <c r="W1632" i="1"/>
  <c r="I18" i="49" s="1"/>
  <c r="AH1627" i="1"/>
  <c r="Y592" i="66" s="1"/>
  <c r="AG1627" i="1"/>
  <c r="X592" i="66" s="1"/>
  <c r="AA1627" i="1"/>
  <c r="R592" i="66" s="1"/>
  <c r="W1627" i="1"/>
  <c r="N592" i="66" s="1"/>
  <c r="P1627" i="1"/>
  <c r="J1627" i="1"/>
  <c r="A592" i="66" s="1"/>
  <c r="AH1626" i="1"/>
  <c r="Y591" i="66" s="1"/>
  <c r="AG1626" i="1"/>
  <c r="X591" i="66" s="1"/>
  <c r="AB1626" i="1"/>
  <c r="S591" i="66" s="1"/>
  <c r="AA1626" i="1"/>
  <c r="R591" i="66" s="1"/>
  <c r="Y1626" i="1"/>
  <c r="P591" i="66" s="1"/>
  <c r="W1626" i="1"/>
  <c r="AH1625" i="1"/>
  <c r="AG1625" i="1"/>
  <c r="X590" i="66" s="1"/>
  <c r="AA1625" i="1"/>
  <c r="R590" i="66" s="1"/>
  <c r="W1625" i="1"/>
  <c r="G49" i="45" s="1"/>
  <c r="P1625" i="1"/>
  <c r="G590" i="66" s="1"/>
  <c r="AH1624" i="1"/>
  <c r="Y589" i="66" s="1"/>
  <c r="AG1624" i="1"/>
  <c r="X589" i="66" s="1"/>
  <c r="AB1624" i="1"/>
  <c r="S589" i="66" s="1"/>
  <c r="AA1624" i="1"/>
  <c r="R589" i="66" s="1"/>
  <c r="Y1624" i="1"/>
  <c r="P589" i="66" s="1"/>
  <c r="W1624" i="1"/>
  <c r="G48" i="45" s="1"/>
  <c r="AH1623" i="1"/>
  <c r="Y588" i="66" s="1"/>
  <c r="AG1623" i="1"/>
  <c r="X588" i="66" s="1"/>
  <c r="AB1623" i="1"/>
  <c r="S588" i="66" s="1"/>
  <c r="AA1623" i="1"/>
  <c r="R588" i="66" s="1"/>
  <c r="Y1623" i="1"/>
  <c r="P588" i="66" s="1"/>
  <c r="W1623" i="1"/>
  <c r="AH1622" i="1"/>
  <c r="Y587" i="66" s="1"/>
  <c r="AG1622" i="1"/>
  <c r="X587" i="66" s="1"/>
  <c r="AB1622" i="1"/>
  <c r="S587" i="66" s="1"/>
  <c r="AA1622" i="1"/>
  <c r="R587" i="66" s="1"/>
  <c r="Y1622" i="1"/>
  <c r="P587" i="66" s="1"/>
  <c r="W1622" i="1"/>
  <c r="G46" i="45" s="1"/>
  <c r="AG1617" i="1"/>
  <c r="X582" i="66" s="1"/>
  <c r="AA1617" i="1"/>
  <c r="R582" i="66" s="1"/>
  <c r="W1617" i="1"/>
  <c r="N582" i="66" s="1"/>
  <c r="P1617" i="1"/>
  <c r="AB1617" i="1" s="1"/>
  <c r="S582" i="66" s="1"/>
  <c r="AG1616" i="1"/>
  <c r="X581" i="66" s="1"/>
  <c r="AB1616" i="1"/>
  <c r="S581" i="66" s="1"/>
  <c r="AA1616" i="1"/>
  <c r="R581" i="66" s="1"/>
  <c r="Y1616" i="1"/>
  <c r="P581" i="66" s="1"/>
  <c r="W1616" i="1"/>
  <c r="N581" i="66" s="1"/>
  <c r="Q1616" i="1"/>
  <c r="AG1615" i="1"/>
  <c r="X580" i="66" s="1"/>
  <c r="AA1615" i="1"/>
  <c r="R580" i="66" s="1"/>
  <c r="W1615" i="1"/>
  <c r="N580" i="66" s="1"/>
  <c r="P1615" i="1"/>
  <c r="G580" i="66" s="1"/>
  <c r="AG1614" i="1"/>
  <c r="X579" i="66" s="1"/>
  <c r="AB1614" i="1"/>
  <c r="S579" i="66" s="1"/>
  <c r="AA1614" i="1"/>
  <c r="R579" i="66" s="1"/>
  <c r="Y1614" i="1"/>
  <c r="P579" i="66" s="1"/>
  <c r="W1614" i="1"/>
  <c r="N579" i="66" s="1"/>
  <c r="Q1614" i="1"/>
  <c r="AG1613" i="1"/>
  <c r="X578" i="66" s="1"/>
  <c r="AA1613" i="1"/>
  <c r="W1613" i="1"/>
  <c r="N578" i="66" s="1"/>
  <c r="P1613" i="1"/>
  <c r="AB1613" i="1" s="1"/>
  <c r="S578" i="66" s="1"/>
  <c r="AG1612" i="1"/>
  <c r="X577" i="66" s="1"/>
  <c r="AB1612" i="1"/>
  <c r="S577" i="66" s="1"/>
  <c r="AA1612" i="1"/>
  <c r="R577" i="66" s="1"/>
  <c r="Y1612" i="1"/>
  <c r="P577" i="66" s="1"/>
  <c r="W1612" i="1"/>
  <c r="N577" i="66" s="1"/>
  <c r="Q1612" i="1"/>
  <c r="H577" i="66" s="1"/>
  <c r="AH1607" i="1"/>
  <c r="Y572" i="66" s="1"/>
  <c r="AG1607" i="1"/>
  <c r="X572" i="66" s="1"/>
  <c r="AA1607" i="1"/>
  <c r="R572" i="66" s="1"/>
  <c r="AH1606" i="1"/>
  <c r="AG1606" i="1"/>
  <c r="X571" i="66" s="1"/>
  <c r="AB1606" i="1"/>
  <c r="S571" i="66" s="1"/>
  <c r="AA1606" i="1"/>
  <c r="R571" i="66" s="1"/>
  <c r="Y1606" i="1"/>
  <c r="P571" i="66" s="1"/>
  <c r="N571" i="66"/>
  <c r="AH1605" i="1"/>
  <c r="Y570" i="66" s="1"/>
  <c r="AG1605" i="1"/>
  <c r="X570" i="66" s="1"/>
  <c r="AA1605" i="1"/>
  <c r="P1605" i="1"/>
  <c r="AH1604" i="1"/>
  <c r="Y569" i="66" s="1"/>
  <c r="AG1604" i="1"/>
  <c r="AB1604" i="1"/>
  <c r="S569" i="66" s="1"/>
  <c r="AA1604" i="1"/>
  <c r="R569" i="66" s="1"/>
  <c r="Y1604" i="1"/>
  <c r="P569" i="66" s="1"/>
  <c r="AH1603" i="1"/>
  <c r="Y568" i="66" s="1"/>
  <c r="AG1603" i="1"/>
  <c r="X568" i="66" s="1"/>
  <c r="AA1603" i="1"/>
  <c r="R568" i="66" s="1"/>
  <c r="P1603" i="1"/>
  <c r="AB1603" i="1" s="1"/>
  <c r="AH1602" i="1"/>
  <c r="Y567" i="66" s="1"/>
  <c r="AG1602" i="1"/>
  <c r="X567" i="66" s="1"/>
  <c r="AB1602" i="1"/>
  <c r="S567" i="66" s="1"/>
  <c r="AA1602" i="1"/>
  <c r="R567" i="66" s="1"/>
  <c r="Y1602" i="1"/>
  <c r="P567" i="66" s="1"/>
  <c r="AG1597" i="1"/>
  <c r="X562" i="66" s="1"/>
  <c r="AA1597" i="1"/>
  <c r="R562" i="66" s="1"/>
  <c r="W1597" i="1"/>
  <c r="N562" i="66" s="1"/>
  <c r="P1597" i="1"/>
  <c r="Y1597" i="1" s="1"/>
  <c r="P562" i="66" s="1"/>
  <c r="AG1596" i="1"/>
  <c r="X561" i="66" s="1"/>
  <c r="AB1596" i="1"/>
  <c r="S561" i="66" s="1"/>
  <c r="AA1596" i="1"/>
  <c r="R561" i="66" s="1"/>
  <c r="Y1596" i="1"/>
  <c r="P561" i="66" s="1"/>
  <c r="W1596" i="1"/>
  <c r="N561" i="66" s="1"/>
  <c r="Q1596" i="1"/>
  <c r="H561" i="66" s="1"/>
  <c r="AG1595" i="1"/>
  <c r="AA1595" i="1"/>
  <c r="R560" i="66" s="1"/>
  <c r="W1595" i="1"/>
  <c r="P1595" i="1"/>
  <c r="AG1594" i="1"/>
  <c r="X559" i="66" s="1"/>
  <c r="AB1594" i="1"/>
  <c r="S559" i="66" s="1"/>
  <c r="AA1594" i="1"/>
  <c r="R559" i="66" s="1"/>
  <c r="Y1594" i="1"/>
  <c r="P559" i="66" s="1"/>
  <c r="W1594" i="1"/>
  <c r="N559" i="66" s="1"/>
  <c r="Q1594" i="1"/>
  <c r="H559" i="66" s="1"/>
  <c r="AG1593" i="1"/>
  <c r="X558" i="66" s="1"/>
  <c r="AA1593" i="1"/>
  <c r="R558" i="66" s="1"/>
  <c r="W1593" i="1"/>
  <c r="N558" i="66" s="1"/>
  <c r="P1593" i="1"/>
  <c r="AG1592" i="1"/>
  <c r="X557" i="66" s="1"/>
  <c r="AB1592" i="1"/>
  <c r="S557" i="66" s="1"/>
  <c r="AA1592" i="1"/>
  <c r="R557" i="66" s="1"/>
  <c r="Y1592" i="1"/>
  <c r="P557" i="66" s="1"/>
  <c r="W1592" i="1"/>
  <c r="N557" i="66" s="1"/>
  <c r="Q1592" i="1"/>
  <c r="H557" i="66" s="1"/>
  <c r="AG1588" i="1"/>
  <c r="X553" i="66" s="1"/>
  <c r="AA1588" i="1"/>
  <c r="R553" i="66" s="1"/>
  <c r="W1588" i="1"/>
  <c r="N553" i="66" s="1"/>
  <c r="P1588" i="1"/>
  <c r="Y1588" i="1" s="1"/>
  <c r="P553" i="66" s="1"/>
  <c r="AG1587" i="1"/>
  <c r="X552" i="66" s="1"/>
  <c r="AB1587" i="1"/>
  <c r="S552" i="66" s="1"/>
  <c r="AA1587" i="1"/>
  <c r="R552" i="66" s="1"/>
  <c r="Y1587" i="1"/>
  <c r="P552" i="66" s="1"/>
  <c r="W1587" i="1"/>
  <c r="N552" i="66" s="1"/>
  <c r="Q1587" i="1"/>
  <c r="H552" i="66" s="1"/>
  <c r="AG1586" i="1"/>
  <c r="X551" i="66" s="1"/>
  <c r="AA1586" i="1"/>
  <c r="R551" i="66" s="1"/>
  <c r="W1586" i="1"/>
  <c r="P1586" i="1"/>
  <c r="Y1586" i="1" s="1"/>
  <c r="P551" i="66" s="1"/>
  <c r="AG1585" i="1"/>
  <c r="X550" i="66" s="1"/>
  <c r="AB1585" i="1"/>
  <c r="S550" i="66" s="1"/>
  <c r="AA1585" i="1"/>
  <c r="R550" i="66" s="1"/>
  <c r="Y1585" i="1"/>
  <c r="P550" i="66" s="1"/>
  <c r="W1585" i="1"/>
  <c r="H9" i="68" s="1"/>
  <c r="Q1585" i="1"/>
  <c r="H550" i="66" s="1"/>
  <c r="AG1584" i="1"/>
  <c r="X549" i="66" s="1"/>
  <c r="AA1584" i="1"/>
  <c r="R549" i="66" s="1"/>
  <c r="W1584" i="1"/>
  <c r="H8" i="68" s="1"/>
  <c r="P1584" i="1"/>
  <c r="Q1584" i="1" s="1"/>
  <c r="AH1584" i="1" s="1"/>
  <c r="Y549" i="66" s="1"/>
  <c r="AG1583" i="1"/>
  <c r="X548" i="66" s="1"/>
  <c r="AB1583" i="1"/>
  <c r="S548" i="66" s="1"/>
  <c r="AA1583" i="1"/>
  <c r="R548" i="66" s="1"/>
  <c r="Y1583" i="1"/>
  <c r="P548" i="66" s="1"/>
  <c r="W1583" i="1"/>
  <c r="N548" i="66" s="1"/>
  <c r="Q1583" i="1"/>
  <c r="W1578" i="1"/>
  <c r="N543" i="66" s="1"/>
  <c r="L543" i="66"/>
  <c r="H543" i="66"/>
  <c r="AG1577" i="1"/>
  <c r="AA1577" i="1"/>
  <c r="R542" i="66" s="1"/>
  <c r="W1577" i="1"/>
  <c r="N542" i="66" s="1"/>
  <c r="L542" i="66"/>
  <c r="P1577" i="1"/>
  <c r="G542" i="66" s="1"/>
  <c r="AG1576" i="1"/>
  <c r="X541" i="66" s="1"/>
  <c r="AB1576" i="1"/>
  <c r="S541" i="66" s="1"/>
  <c r="AA1576" i="1"/>
  <c r="R541" i="66" s="1"/>
  <c r="Y1576" i="1"/>
  <c r="W1576" i="1"/>
  <c r="N541" i="66" s="1"/>
  <c r="L541" i="66"/>
  <c r="AG1575" i="1"/>
  <c r="X540" i="66" s="1"/>
  <c r="AA1575" i="1"/>
  <c r="R540" i="66" s="1"/>
  <c r="W1575" i="1"/>
  <c r="N540" i="66" s="1"/>
  <c r="L540" i="66"/>
  <c r="P1575" i="1"/>
  <c r="G540" i="66" s="1"/>
  <c r="AG1574" i="1"/>
  <c r="X539" i="66" s="1"/>
  <c r="AB1574" i="1"/>
  <c r="S539" i="66" s="1"/>
  <c r="AA1574" i="1"/>
  <c r="R539" i="66" s="1"/>
  <c r="Y1574" i="1"/>
  <c r="P539" i="66" s="1"/>
  <c r="W1574" i="1"/>
  <c r="N539" i="66" s="1"/>
  <c r="L539" i="66"/>
  <c r="AG1573" i="1"/>
  <c r="X538" i="66" s="1"/>
  <c r="AA1573" i="1"/>
  <c r="R538" i="66" s="1"/>
  <c r="W1573" i="1"/>
  <c r="L538" i="66"/>
  <c r="P1573" i="1"/>
  <c r="AB1573" i="1" s="1"/>
  <c r="S538" i="66" s="1"/>
  <c r="AG1572" i="1"/>
  <c r="X537" i="66" s="1"/>
  <c r="AB1572" i="1"/>
  <c r="S537" i="66" s="1"/>
  <c r="AA1572" i="1"/>
  <c r="Y1572" i="1"/>
  <c r="P537" i="66" s="1"/>
  <c r="W1572" i="1"/>
  <c r="N537" i="66" s="1"/>
  <c r="L537" i="66"/>
  <c r="AH1572" i="1"/>
  <c r="Y537" i="66" s="1"/>
  <c r="AH1567" i="1"/>
  <c r="Y532" i="66" s="1"/>
  <c r="AG1567" i="1"/>
  <c r="X532" i="66" s="1"/>
  <c r="AA1567" i="1"/>
  <c r="R532" i="66" s="1"/>
  <c r="W1567" i="1"/>
  <c r="N532" i="66" s="1"/>
  <c r="P1567" i="1"/>
  <c r="Y1567" i="1" s="1"/>
  <c r="AH1566" i="1"/>
  <c r="Y531" i="66" s="1"/>
  <c r="AG1566" i="1"/>
  <c r="X531" i="66" s="1"/>
  <c r="AB1566" i="1"/>
  <c r="S531" i="66" s="1"/>
  <c r="AA1566" i="1"/>
  <c r="R531" i="66" s="1"/>
  <c r="Y1566" i="1"/>
  <c r="P531" i="66" s="1"/>
  <c r="W1566" i="1"/>
  <c r="N531" i="66" s="1"/>
  <c r="AH1565" i="1"/>
  <c r="Y530" i="66" s="1"/>
  <c r="AG1565" i="1"/>
  <c r="X530" i="66" s="1"/>
  <c r="AA1565" i="1"/>
  <c r="R530" i="66" s="1"/>
  <c r="W1565" i="1"/>
  <c r="N530" i="66" s="1"/>
  <c r="P1565" i="1"/>
  <c r="G530" i="66" s="1"/>
  <c r="AH1564" i="1"/>
  <c r="Y529" i="66" s="1"/>
  <c r="AG1564" i="1"/>
  <c r="X529" i="66" s="1"/>
  <c r="AB1564" i="1"/>
  <c r="S529" i="66" s="1"/>
  <c r="AA1564" i="1"/>
  <c r="R529" i="66" s="1"/>
  <c r="Y1564" i="1"/>
  <c r="P529" i="66" s="1"/>
  <c r="W1564" i="1"/>
  <c r="F29" i="47" s="1"/>
  <c r="AH1563" i="1"/>
  <c r="AG1563" i="1"/>
  <c r="X528" i="66" s="1"/>
  <c r="AB1563" i="1"/>
  <c r="S528" i="66" s="1"/>
  <c r="AA1563" i="1"/>
  <c r="R528" i="66" s="1"/>
  <c r="Y1563" i="1"/>
  <c r="W1563" i="1"/>
  <c r="F28" i="47" s="1"/>
  <c r="AH1562" i="1"/>
  <c r="Y527" i="66" s="1"/>
  <c r="AG1562" i="1"/>
  <c r="X527" i="66" s="1"/>
  <c r="AB1562" i="1"/>
  <c r="S527" i="66" s="1"/>
  <c r="AA1562" i="1"/>
  <c r="R527" i="66" s="1"/>
  <c r="Y1562" i="1"/>
  <c r="H27" i="47" s="1"/>
  <c r="W1562" i="1"/>
  <c r="N527" i="66" s="1"/>
  <c r="AG1557" i="1"/>
  <c r="AA1557" i="1"/>
  <c r="R522" i="66" s="1"/>
  <c r="W1557" i="1"/>
  <c r="L70" i="41" s="1"/>
  <c r="P1557" i="1"/>
  <c r="AG1556" i="1"/>
  <c r="X521" i="66" s="1"/>
  <c r="AB1556" i="1"/>
  <c r="S521" i="66" s="1"/>
  <c r="AA1556" i="1"/>
  <c r="R521" i="66" s="1"/>
  <c r="Y1556" i="1"/>
  <c r="P521" i="66" s="1"/>
  <c r="W1556" i="1"/>
  <c r="U1556" i="1"/>
  <c r="Q1556" i="1"/>
  <c r="AG1555" i="1"/>
  <c r="X520" i="66" s="1"/>
  <c r="AA1555" i="1"/>
  <c r="W1555" i="1"/>
  <c r="U1555" i="1"/>
  <c r="P1555" i="1"/>
  <c r="AG1554" i="1"/>
  <c r="X519" i="66" s="1"/>
  <c r="AB1554" i="1"/>
  <c r="S519" i="66" s="1"/>
  <c r="AA1554" i="1"/>
  <c r="R519" i="66" s="1"/>
  <c r="Y1554" i="1"/>
  <c r="P519" i="66" s="1"/>
  <c r="W1554" i="1"/>
  <c r="U1554" i="1"/>
  <c r="V1554" i="1" s="1"/>
  <c r="M519" i="66" s="1"/>
  <c r="Q1554" i="1"/>
  <c r="I67" i="41" s="1"/>
  <c r="AG1553" i="1"/>
  <c r="X518" i="66" s="1"/>
  <c r="AA1553" i="1"/>
  <c r="R518" i="66" s="1"/>
  <c r="W1553" i="1"/>
  <c r="N518" i="66" s="1"/>
  <c r="U1553" i="1"/>
  <c r="V1553" i="1" s="1"/>
  <c r="M518" i="66" s="1"/>
  <c r="P1553" i="1"/>
  <c r="G518" i="66" s="1"/>
  <c r="AG1552" i="1"/>
  <c r="X517" i="66" s="1"/>
  <c r="AB1552" i="1"/>
  <c r="S517" i="66" s="1"/>
  <c r="AA1552" i="1"/>
  <c r="R517" i="66" s="1"/>
  <c r="Y1552" i="1"/>
  <c r="P517" i="66" s="1"/>
  <c r="W1552" i="1"/>
  <c r="U1552" i="1"/>
  <c r="J65" i="41" s="1"/>
  <c r="Q1552" i="1"/>
  <c r="AG1547" i="1"/>
  <c r="X512" i="66" s="1"/>
  <c r="AA1547" i="1"/>
  <c r="R512" i="66" s="1"/>
  <c r="N512" i="66"/>
  <c r="P1547" i="1"/>
  <c r="G512" i="66" s="1"/>
  <c r="AG1546" i="1"/>
  <c r="X511" i="66" s="1"/>
  <c r="AB1546" i="1"/>
  <c r="S511" i="66" s="1"/>
  <c r="AA1546" i="1"/>
  <c r="R511" i="66" s="1"/>
  <c r="Y1546" i="1"/>
  <c r="P511" i="66" s="1"/>
  <c r="N511" i="66"/>
  <c r="Q1546" i="1"/>
  <c r="AG1545" i="1"/>
  <c r="X510" i="66" s="1"/>
  <c r="AA1545" i="1"/>
  <c r="R510" i="66" s="1"/>
  <c r="N510" i="66"/>
  <c r="P1545" i="1"/>
  <c r="G510" i="66" s="1"/>
  <c r="AG1544" i="1"/>
  <c r="AB1544" i="1"/>
  <c r="S509" i="66" s="1"/>
  <c r="AA1544" i="1"/>
  <c r="R509" i="66" s="1"/>
  <c r="Y1544" i="1"/>
  <c r="P509" i="66" s="1"/>
  <c r="N509" i="66"/>
  <c r="Q1544" i="1"/>
  <c r="H509" i="66" s="1"/>
  <c r="AG1543" i="1"/>
  <c r="X508" i="66" s="1"/>
  <c r="AA1543" i="1"/>
  <c r="R508" i="66" s="1"/>
  <c r="N508" i="66"/>
  <c r="P1543" i="1"/>
  <c r="AB1543" i="1" s="1"/>
  <c r="S508" i="66" s="1"/>
  <c r="AG1542" i="1"/>
  <c r="X507" i="66" s="1"/>
  <c r="AB1542" i="1"/>
  <c r="S507" i="66" s="1"/>
  <c r="AA1542" i="1"/>
  <c r="R507" i="66" s="1"/>
  <c r="Y1542" i="1"/>
  <c r="P507" i="66" s="1"/>
  <c r="Q1542" i="1"/>
  <c r="H507" i="66" s="1"/>
  <c r="AG1537" i="1"/>
  <c r="X502" i="66" s="1"/>
  <c r="AB1537" i="1"/>
  <c r="S502" i="66" s="1"/>
  <c r="R502" i="66"/>
  <c r="Y1537" i="1"/>
  <c r="P502" i="66" s="1"/>
  <c r="N502" i="66"/>
  <c r="Q1537" i="1"/>
  <c r="AE1537" i="1" s="1"/>
  <c r="V502" i="66" s="1"/>
  <c r="AG1536" i="1"/>
  <c r="X501" i="66" s="1"/>
  <c r="AB1536" i="1"/>
  <c r="S501" i="66" s="1"/>
  <c r="R501" i="66"/>
  <c r="Y1536" i="1"/>
  <c r="P501" i="66" s="1"/>
  <c r="N501" i="66"/>
  <c r="Q1536" i="1"/>
  <c r="AE1536" i="1" s="1"/>
  <c r="V501" i="66" s="1"/>
  <c r="AG1535" i="1"/>
  <c r="AB1535" i="1"/>
  <c r="Y1535" i="1"/>
  <c r="H35" i="76" s="1"/>
  <c r="G35" i="76"/>
  <c r="AG1534" i="1"/>
  <c r="X499" i="66" s="1"/>
  <c r="AB1534" i="1"/>
  <c r="Y1534" i="1"/>
  <c r="H34" i="76" s="1"/>
  <c r="Q1534" i="1"/>
  <c r="AE1534" i="1" s="1"/>
  <c r="V499" i="66" s="1"/>
  <c r="AG1533" i="1"/>
  <c r="X498" i="66" s="1"/>
  <c r="AB1533" i="1"/>
  <c r="J156" i="39" s="1"/>
  <c r="I156" i="39"/>
  <c r="Y1533" i="1"/>
  <c r="H33" i="76" s="1"/>
  <c r="Q1533" i="1"/>
  <c r="AG1532" i="1"/>
  <c r="X497" i="66" s="1"/>
  <c r="AB1532" i="1"/>
  <c r="Y1532" i="1"/>
  <c r="G32" i="76"/>
  <c r="Q1532" i="1"/>
  <c r="AH1527" i="1"/>
  <c r="Y492" i="66" s="1"/>
  <c r="AG1527" i="1"/>
  <c r="X492" i="66" s="1"/>
  <c r="AA1527" i="1"/>
  <c r="W1527" i="1"/>
  <c r="N492" i="66" s="1"/>
  <c r="P1527" i="1"/>
  <c r="G492" i="66" s="1"/>
  <c r="AH1526" i="1"/>
  <c r="Y491" i="66" s="1"/>
  <c r="AG1526" i="1"/>
  <c r="X491" i="66" s="1"/>
  <c r="AB1526" i="1"/>
  <c r="S491" i="66" s="1"/>
  <c r="AA1526" i="1"/>
  <c r="R491" i="66" s="1"/>
  <c r="Y1526" i="1"/>
  <c r="P491" i="66" s="1"/>
  <c r="W1526" i="1"/>
  <c r="AH1525" i="1"/>
  <c r="Y490" i="66" s="1"/>
  <c r="AG1525" i="1"/>
  <c r="X490" i="66" s="1"/>
  <c r="AB1525" i="1"/>
  <c r="S490" i="66" s="1"/>
  <c r="AA1525" i="1"/>
  <c r="R490" i="66" s="1"/>
  <c r="Y1525" i="1"/>
  <c r="P490" i="66" s="1"/>
  <c r="W1525" i="1"/>
  <c r="U1525" i="1"/>
  <c r="L490" i="66" s="1"/>
  <c r="AH1524" i="1"/>
  <c r="Y489" i="66" s="1"/>
  <c r="AG1524" i="1"/>
  <c r="X489" i="66" s="1"/>
  <c r="AB1524" i="1"/>
  <c r="S489" i="66" s="1"/>
  <c r="AA1524" i="1"/>
  <c r="R489" i="66" s="1"/>
  <c r="Y1524" i="1"/>
  <c r="P489" i="66" s="1"/>
  <c r="W1524" i="1"/>
  <c r="U1524" i="1"/>
  <c r="L489" i="66" s="1"/>
  <c r="AH1523" i="1"/>
  <c r="Y488" i="66" s="1"/>
  <c r="AG1523" i="1"/>
  <c r="AB1523" i="1"/>
  <c r="S488" i="66" s="1"/>
  <c r="AA1523" i="1"/>
  <c r="R488" i="66" s="1"/>
  <c r="Y1523" i="1"/>
  <c r="P488" i="66" s="1"/>
  <c r="W1523" i="1"/>
  <c r="U1523" i="1"/>
  <c r="L488" i="66" s="1"/>
  <c r="AH1522" i="1"/>
  <c r="Y487" i="66" s="1"/>
  <c r="AG1522" i="1"/>
  <c r="X487" i="66" s="1"/>
  <c r="AB1522" i="1"/>
  <c r="S487" i="66" s="1"/>
  <c r="AA1522" i="1"/>
  <c r="R487" i="66" s="1"/>
  <c r="Y1522" i="1"/>
  <c r="P487" i="66" s="1"/>
  <c r="W1522" i="1"/>
  <c r="U1522" i="1"/>
  <c r="L487" i="66" s="1"/>
  <c r="W1517" i="1"/>
  <c r="U1517" i="1"/>
  <c r="L482" i="66" s="1"/>
  <c r="P1517" i="1"/>
  <c r="H23" i="41" s="1"/>
  <c r="W1516" i="1"/>
  <c r="N481" i="66" s="1"/>
  <c r="U1516" i="1"/>
  <c r="J22" i="41" s="1"/>
  <c r="Q1516" i="1"/>
  <c r="I22" i="41" s="1"/>
  <c r="W1515" i="1"/>
  <c r="N480" i="66" s="1"/>
  <c r="U1515" i="1"/>
  <c r="L480" i="66" s="1"/>
  <c r="P1515" i="1"/>
  <c r="W1514" i="1"/>
  <c r="L20" i="41" s="1"/>
  <c r="U1514" i="1"/>
  <c r="L479" i="66" s="1"/>
  <c r="Q1514" i="1"/>
  <c r="AG1513" i="1"/>
  <c r="X478" i="66" s="1"/>
  <c r="AA1513" i="1"/>
  <c r="R478" i="66" s="1"/>
  <c r="W1513" i="1"/>
  <c r="L19" i="41" s="1"/>
  <c r="U1513" i="1"/>
  <c r="P1513" i="1"/>
  <c r="H19" i="41" s="1"/>
  <c r="AG1512" i="1"/>
  <c r="X477" i="66" s="1"/>
  <c r="AB1512" i="1"/>
  <c r="S477" i="66" s="1"/>
  <c r="AA1512" i="1"/>
  <c r="R477" i="66" s="1"/>
  <c r="Y1512" i="1"/>
  <c r="P477" i="66" s="1"/>
  <c r="W1512" i="1"/>
  <c r="L18" i="41" s="1"/>
  <c r="U1512" i="1"/>
  <c r="J18" i="41" s="1"/>
  <c r="Q1512" i="1"/>
  <c r="AH1512" i="1" s="1"/>
  <c r="Y477" i="66" s="1"/>
  <c r="AG1511" i="1"/>
  <c r="X476" i="66" s="1"/>
  <c r="AA1511" i="1"/>
  <c r="R476" i="66" s="1"/>
  <c r="W1511" i="1"/>
  <c r="L17" i="41" s="1"/>
  <c r="U1511" i="1"/>
  <c r="P1511" i="1"/>
  <c r="H17" i="41" s="1"/>
  <c r="AG1510" i="1"/>
  <c r="X475" i="66" s="1"/>
  <c r="AB1510" i="1"/>
  <c r="S475" i="66" s="1"/>
  <c r="AA1510" i="1"/>
  <c r="Y1510" i="1"/>
  <c r="P475" i="66" s="1"/>
  <c r="W1510" i="1"/>
  <c r="L16" i="41" s="1"/>
  <c r="U1510" i="1"/>
  <c r="L475" i="66" s="1"/>
  <c r="Q1510" i="1"/>
  <c r="AG1509" i="1"/>
  <c r="X474" i="66" s="1"/>
  <c r="AA1509" i="1"/>
  <c r="R474" i="66" s="1"/>
  <c r="W1509" i="1"/>
  <c r="N474" i="66" s="1"/>
  <c r="U1509" i="1"/>
  <c r="P1509" i="1"/>
  <c r="Y1509" i="1" s="1"/>
  <c r="AG1508" i="1"/>
  <c r="X473" i="66" s="1"/>
  <c r="AB1508" i="1"/>
  <c r="S473" i="66" s="1"/>
  <c r="AA1508" i="1"/>
  <c r="R473" i="66" s="1"/>
  <c r="Y1508" i="1"/>
  <c r="P473" i="66" s="1"/>
  <c r="W1508" i="1"/>
  <c r="L14" i="41" s="1"/>
  <c r="U1508" i="1"/>
  <c r="J14" i="41" s="1"/>
  <c r="K14" i="41" s="1"/>
  <c r="Q1508" i="1"/>
  <c r="AH1508" i="1" s="1"/>
  <c r="Y473" i="66" s="1"/>
  <c r="AG1503" i="1"/>
  <c r="X468" i="66" s="1"/>
  <c r="AA1503" i="1"/>
  <c r="R468" i="66" s="1"/>
  <c r="W1503" i="1"/>
  <c r="N468" i="66" s="1"/>
  <c r="P1503" i="1"/>
  <c r="AB1503" i="1" s="1"/>
  <c r="S468" i="66" s="1"/>
  <c r="AG1502" i="1"/>
  <c r="AB1502" i="1"/>
  <c r="P467" i="66"/>
  <c r="AG1501" i="1"/>
  <c r="X466" i="66" s="1"/>
  <c r="AA1501" i="1"/>
  <c r="W1501" i="1"/>
  <c r="P1501" i="1"/>
  <c r="AG1500" i="1"/>
  <c r="X465" i="66" s="1"/>
  <c r="AB1500" i="1"/>
  <c r="S465" i="66" s="1"/>
  <c r="AA1500" i="1"/>
  <c r="I84" i="39" s="1"/>
  <c r="Y1500" i="1"/>
  <c r="P465" i="66" s="1"/>
  <c r="W1500" i="1"/>
  <c r="Q1500" i="1"/>
  <c r="AH1500" i="1" s="1"/>
  <c r="Y465" i="66" s="1"/>
  <c r="AG1499" i="1"/>
  <c r="X464" i="66" s="1"/>
  <c r="AA1499" i="1"/>
  <c r="W1499" i="1"/>
  <c r="P1499" i="1"/>
  <c r="AB1499" i="1" s="1"/>
  <c r="S464" i="66" s="1"/>
  <c r="AG1498" i="1"/>
  <c r="X463" i="66" s="1"/>
  <c r="AB1498" i="1"/>
  <c r="S463" i="66" s="1"/>
  <c r="AA1498" i="1"/>
  <c r="I82" i="39" s="1"/>
  <c r="Y1498" i="1"/>
  <c r="P463" i="66" s="1"/>
  <c r="W1498" i="1"/>
  <c r="Q1498" i="1"/>
  <c r="H463" i="66" s="1"/>
  <c r="AG1493" i="1"/>
  <c r="AA1493" i="1"/>
  <c r="R458" i="66" s="1"/>
  <c r="W1493" i="1"/>
  <c r="P1493" i="1"/>
  <c r="AG1492" i="1"/>
  <c r="X457" i="66" s="1"/>
  <c r="AB1492" i="1"/>
  <c r="S457" i="66" s="1"/>
  <c r="AA1492" i="1"/>
  <c r="R457" i="66" s="1"/>
  <c r="Y1492" i="1"/>
  <c r="P457" i="66" s="1"/>
  <c r="W1492" i="1"/>
  <c r="Q1492" i="1"/>
  <c r="AH1492" i="1" s="1"/>
  <c r="AG1491" i="1"/>
  <c r="X456" i="66" s="1"/>
  <c r="AA1491" i="1"/>
  <c r="R456" i="66" s="1"/>
  <c r="W1491" i="1"/>
  <c r="I175" i="39" s="1"/>
  <c r="P1491" i="1"/>
  <c r="AG1490" i="1"/>
  <c r="X455" i="66" s="1"/>
  <c r="AB1490" i="1"/>
  <c r="S455" i="66" s="1"/>
  <c r="AA1490" i="1"/>
  <c r="Y1490" i="1"/>
  <c r="P455" i="66" s="1"/>
  <c r="AG1489" i="1"/>
  <c r="X454" i="66" s="1"/>
  <c r="AA1489" i="1"/>
  <c r="R454" i="66" s="1"/>
  <c r="W1489" i="1"/>
  <c r="I173" i="39" s="1"/>
  <c r="P1489" i="1"/>
  <c r="AG1488" i="1"/>
  <c r="X453" i="66" s="1"/>
  <c r="AB1488" i="1"/>
  <c r="AA1488" i="1"/>
  <c r="R453" i="66" s="1"/>
  <c r="Y1488" i="1"/>
  <c r="P453" i="66" s="1"/>
  <c r="W1488" i="1"/>
  <c r="I172" i="39" s="1"/>
  <c r="Q1488" i="1"/>
  <c r="AG1483" i="1"/>
  <c r="X448" i="66" s="1"/>
  <c r="AB1483" i="1"/>
  <c r="S448" i="66" s="1"/>
  <c r="AA1483" i="1"/>
  <c r="R448" i="66" s="1"/>
  <c r="Y1483" i="1"/>
  <c r="P448" i="66" s="1"/>
  <c r="W1483" i="1"/>
  <c r="N448" i="66" s="1"/>
  <c r="Q1483" i="1"/>
  <c r="H448" i="66" s="1"/>
  <c r="AG1482" i="1"/>
  <c r="X447" i="66" s="1"/>
  <c r="AB1482" i="1"/>
  <c r="S447" i="66" s="1"/>
  <c r="AA1482" i="1"/>
  <c r="R447" i="66" s="1"/>
  <c r="Y1482" i="1"/>
  <c r="P447" i="66" s="1"/>
  <c r="W1482" i="1"/>
  <c r="N447" i="66" s="1"/>
  <c r="Q1482" i="1"/>
  <c r="H447" i="66" s="1"/>
  <c r="AG1481" i="1"/>
  <c r="X446" i="66" s="1"/>
  <c r="AB1481" i="1"/>
  <c r="S446" i="66" s="1"/>
  <c r="AA1481" i="1"/>
  <c r="R446" i="66" s="1"/>
  <c r="Y1481" i="1"/>
  <c r="P446" i="66" s="1"/>
  <c r="W1481" i="1"/>
  <c r="N446" i="66" s="1"/>
  <c r="Q1481" i="1"/>
  <c r="AG1480" i="1"/>
  <c r="X445" i="66" s="1"/>
  <c r="AB1480" i="1"/>
  <c r="S445" i="66" s="1"/>
  <c r="AA1480" i="1"/>
  <c r="R445" i="66" s="1"/>
  <c r="Y1480" i="1"/>
  <c r="P445" i="66" s="1"/>
  <c r="W1480" i="1"/>
  <c r="N445" i="66" s="1"/>
  <c r="Q1480" i="1"/>
  <c r="AG1479" i="1"/>
  <c r="AB1479" i="1"/>
  <c r="AA1479" i="1"/>
  <c r="R444" i="66" s="1"/>
  <c r="Y1479" i="1"/>
  <c r="P444" i="66" s="1"/>
  <c r="W1479" i="1"/>
  <c r="N444" i="66" s="1"/>
  <c r="Q1479" i="1"/>
  <c r="H444" i="66" s="1"/>
  <c r="AG1478" i="1"/>
  <c r="X443" i="66" s="1"/>
  <c r="AB1478" i="1"/>
  <c r="S443" i="66" s="1"/>
  <c r="AA1478" i="1"/>
  <c r="Y1478" i="1"/>
  <c r="P443" i="66" s="1"/>
  <c r="W1478" i="1"/>
  <c r="Q1478" i="1"/>
  <c r="H443" i="66" s="1"/>
  <c r="AH1473" i="1"/>
  <c r="Y438" i="66" s="1"/>
  <c r="AG1473" i="1"/>
  <c r="AA1473" i="1"/>
  <c r="R438" i="66" s="1"/>
  <c r="W1473" i="1"/>
  <c r="N438" i="66" s="1"/>
  <c r="P1473" i="1"/>
  <c r="Y1473" i="1" s="1"/>
  <c r="AH1472" i="1"/>
  <c r="Y437" i="66" s="1"/>
  <c r="AG1472" i="1"/>
  <c r="X437" i="66" s="1"/>
  <c r="AB1472" i="1"/>
  <c r="S437" i="66" s="1"/>
  <c r="AA1472" i="1"/>
  <c r="R437" i="66" s="1"/>
  <c r="Y1472" i="1"/>
  <c r="P437" i="66" s="1"/>
  <c r="W1472" i="1"/>
  <c r="N437" i="66" s="1"/>
  <c r="AH1471" i="1"/>
  <c r="Y436" i="66" s="1"/>
  <c r="AG1471" i="1"/>
  <c r="X436" i="66" s="1"/>
  <c r="AA1471" i="1"/>
  <c r="W1471" i="1"/>
  <c r="N436" i="66" s="1"/>
  <c r="P1471" i="1"/>
  <c r="G436" i="66" s="1"/>
  <c r="AH1470" i="1"/>
  <c r="Y435" i="66" s="1"/>
  <c r="AG1470" i="1"/>
  <c r="X435" i="66" s="1"/>
  <c r="AB1470" i="1"/>
  <c r="S435" i="66" s="1"/>
  <c r="AA1470" i="1"/>
  <c r="R435" i="66" s="1"/>
  <c r="Y1470" i="1"/>
  <c r="P435" i="66" s="1"/>
  <c r="W1470" i="1"/>
  <c r="AH1469" i="1"/>
  <c r="Y434" i="66" s="1"/>
  <c r="AG1469" i="1"/>
  <c r="X434" i="66" s="1"/>
  <c r="AA1469" i="1"/>
  <c r="R434" i="66" s="1"/>
  <c r="W1469" i="1"/>
  <c r="F29" i="59" s="1"/>
  <c r="P1469" i="1"/>
  <c r="AH1468" i="1"/>
  <c r="Y433" i="66" s="1"/>
  <c r="AG1468" i="1"/>
  <c r="X433" i="66" s="1"/>
  <c r="AB1468" i="1"/>
  <c r="S433" i="66" s="1"/>
  <c r="AA1468" i="1"/>
  <c r="R433" i="66" s="1"/>
  <c r="Y1468" i="1"/>
  <c r="P433" i="66" s="1"/>
  <c r="W1468" i="1"/>
  <c r="F28" i="59" s="1"/>
  <c r="AG1463" i="1"/>
  <c r="X428" i="66" s="1"/>
  <c r="AA1463" i="1"/>
  <c r="R428" i="66" s="1"/>
  <c r="P1463" i="1"/>
  <c r="Y1463" i="1" s="1"/>
  <c r="P428" i="66" s="1"/>
  <c r="AG1462" i="1"/>
  <c r="X427" i="66" s="1"/>
  <c r="AB1462" i="1"/>
  <c r="S427" i="66" s="1"/>
  <c r="AA1462" i="1"/>
  <c r="R427" i="66" s="1"/>
  <c r="Y1462" i="1"/>
  <c r="Q1462" i="1"/>
  <c r="AG1461" i="1"/>
  <c r="X426" i="66" s="1"/>
  <c r="AA1461" i="1"/>
  <c r="R426" i="66" s="1"/>
  <c r="P1461" i="1"/>
  <c r="AB1461" i="1" s="1"/>
  <c r="S426" i="66" s="1"/>
  <c r="AG1460" i="1"/>
  <c r="X425" i="66" s="1"/>
  <c r="AB1460" i="1"/>
  <c r="S425" i="66" s="1"/>
  <c r="AA1460" i="1"/>
  <c r="R425" i="66" s="1"/>
  <c r="Y1460" i="1"/>
  <c r="F11" i="83"/>
  <c r="Q1460" i="1"/>
  <c r="AG1459" i="1"/>
  <c r="X424" i="66" s="1"/>
  <c r="AA1459" i="1"/>
  <c r="R424" i="66" s="1"/>
  <c r="F10" i="83"/>
  <c r="AG1458" i="1"/>
  <c r="X423" i="66" s="1"/>
  <c r="AB1458" i="1"/>
  <c r="S423" i="66" s="1"/>
  <c r="AA1458" i="1"/>
  <c r="R423" i="66" s="1"/>
  <c r="Y1458" i="1"/>
  <c r="F9" i="83"/>
  <c r="Q1458" i="1"/>
  <c r="AG1453" i="1"/>
  <c r="X418" i="66" s="1"/>
  <c r="AA1453" i="1"/>
  <c r="R418" i="66" s="1"/>
  <c r="W1453" i="1"/>
  <c r="P1453" i="1"/>
  <c r="Q1453" i="1" s="1"/>
  <c r="H418" i="66" s="1"/>
  <c r="AG1452" i="1"/>
  <c r="X417" i="66" s="1"/>
  <c r="AB1452" i="1"/>
  <c r="S417" i="66" s="1"/>
  <c r="AA1452" i="1"/>
  <c r="R417" i="66" s="1"/>
  <c r="Y1452" i="1"/>
  <c r="Q1452" i="1"/>
  <c r="AH1452" i="1" s="1"/>
  <c r="Y417" i="66" s="1"/>
  <c r="AG1451" i="1"/>
  <c r="AA1451" i="1"/>
  <c r="R416" i="66" s="1"/>
  <c r="W1451" i="1"/>
  <c r="P1451" i="1"/>
  <c r="AG1450" i="1"/>
  <c r="X415" i="66" s="1"/>
  <c r="AB1450" i="1"/>
  <c r="S415" i="66" s="1"/>
  <c r="AA1450" i="1"/>
  <c r="R415" i="66" s="1"/>
  <c r="Y1450" i="1"/>
  <c r="J148" i="39" s="1"/>
  <c r="W1450" i="1"/>
  <c r="Q1450" i="1"/>
  <c r="AH1450" i="1" s="1"/>
  <c r="Y415" i="66" s="1"/>
  <c r="AG1449" i="1"/>
  <c r="X414" i="66" s="1"/>
  <c r="AA1449" i="1"/>
  <c r="R414" i="66" s="1"/>
  <c r="W1449" i="1"/>
  <c r="P1449" i="1"/>
  <c r="AG1448" i="1"/>
  <c r="X413" i="66" s="1"/>
  <c r="AB1448" i="1"/>
  <c r="S413" i="66" s="1"/>
  <c r="AA1448" i="1"/>
  <c r="R413" i="66" s="1"/>
  <c r="Y1448" i="1"/>
  <c r="J146" i="39" s="1"/>
  <c r="W1448" i="1"/>
  <c r="Q1448" i="1"/>
  <c r="AG1443" i="1"/>
  <c r="X408" i="66" s="1"/>
  <c r="AA1443" i="1"/>
  <c r="R408" i="66" s="1"/>
  <c r="W1443" i="1"/>
  <c r="N408" i="66" s="1"/>
  <c r="P1443" i="1"/>
  <c r="G408" i="66" s="1"/>
  <c r="AG1442" i="1"/>
  <c r="X407" i="66" s="1"/>
  <c r="AB1442" i="1"/>
  <c r="S407" i="66" s="1"/>
  <c r="AA1442" i="1"/>
  <c r="R407" i="66" s="1"/>
  <c r="Y1442" i="1"/>
  <c r="W1442" i="1"/>
  <c r="Q1442" i="1"/>
  <c r="AH1442" i="1" s="1"/>
  <c r="Y407" i="66" s="1"/>
  <c r="AG1441" i="1"/>
  <c r="X406" i="66" s="1"/>
  <c r="AA1441" i="1"/>
  <c r="R406" i="66" s="1"/>
  <c r="W1441" i="1"/>
  <c r="F86" i="47" s="1"/>
  <c r="P1441" i="1"/>
  <c r="G406" i="66" s="1"/>
  <c r="AG1440" i="1"/>
  <c r="X405" i="66" s="1"/>
  <c r="AB1440" i="1"/>
  <c r="S405" i="66" s="1"/>
  <c r="AA1440" i="1"/>
  <c r="R405" i="66" s="1"/>
  <c r="Y1440" i="1"/>
  <c r="H85" i="47" s="1"/>
  <c r="W1440" i="1"/>
  <c r="F85" i="47" s="1"/>
  <c r="Q1440" i="1"/>
  <c r="H405" i="66" s="1"/>
  <c r="AG1439" i="1"/>
  <c r="X404" i="66" s="1"/>
  <c r="AA1439" i="1"/>
  <c r="R404" i="66" s="1"/>
  <c r="W1439" i="1"/>
  <c r="P1439" i="1"/>
  <c r="AG1438" i="1"/>
  <c r="AB1438" i="1"/>
  <c r="S403" i="66" s="1"/>
  <c r="AA1438" i="1"/>
  <c r="R403" i="66" s="1"/>
  <c r="Y1438" i="1"/>
  <c r="W1438" i="1"/>
  <c r="F83" i="47" s="1"/>
  <c r="Q1438" i="1"/>
  <c r="H403" i="66" s="1"/>
  <c r="AH1433" i="1"/>
  <c r="Y398" i="66" s="1"/>
  <c r="AG1433" i="1"/>
  <c r="X398" i="66" s="1"/>
  <c r="AA1433" i="1"/>
  <c r="R398" i="66" s="1"/>
  <c r="W1433" i="1"/>
  <c r="N398" i="66" s="1"/>
  <c r="P1433" i="1"/>
  <c r="G398" i="66" s="1"/>
  <c r="AH1432" i="1"/>
  <c r="Y397" i="66" s="1"/>
  <c r="AG1432" i="1"/>
  <c r="X397" i="66" s="1"/>
  <c r="AB1432" i="1"/>
  <c r="S397" i="66" s="1"/>
  <c r="AA1432" i="1"/>
  <c r="R397" i="66" s="1"/>
  <c r="Y1432" i="1"/>
  <c r="P397" i="66" s="1"/>
  <c r="W1432" i="1"/>
  <c r="N397" i="66" s="1"/>
  <c r="AH1431" i="1"/>
  <c r="AG1431" i="1"/>
  <c r="X396" i="66" s="1"/>
  <c r="AA1431" i="1"/>
  <c r="R396" i="66" s="1"/>
  <c r="P1431" i="1"/>
  <c r="Y1431" i="1" s="1"/>
  <c r="P396" i="66" s="1"/>
  <c r="AH1430" i="1"/>
  <c r="Y395" i="66" s="1"/>
  <c r="AG1430" i="1"/>
  <c r="AB1430" i="1"/>
  <c r="S395" i="66" s="1"/>
  <c r="AA1430" i="1"/>
  <c r="R395" i="66" s="1"/>
  <c r="Y1430" i="1"/>
  <c r="P395" i="66" s="1"/>
  <c r="W1430" i="1"/>
  <c r="I94" i="39" s="1"/>
  <c r="AH1429" i="1"/>
  <c r="Y394" i="66" s="1"/>
  <c r="AG1429" i="1"/>
  <c r="X394" i="66" s="1"/>
  <c r="AB1429" i="1"/>
  <c r="S394" i="66" s="1"/>
  <c r="AA1429" i="1"/>
  <c r="Y1429" i="1"/>
  <c r="P394" i="66" s="1"/>
  <c r="W1429" i="1"/>
  <c r="AH1428" i="1"/>
  <c r="Y393" i="66" s="1"/>
  <c r="AG1428" i="1"/>
  <c r="X393" i="66" s="1"/>
  <c r="AB1428" i="1"/>
  <c r="S393" i="66" s="1"/>
  <c r="AA1428" i="1"/>
  <c r="R393" i="66" s="1"/>
  <c r="Y1428" i="1"/>
  <c r="P393" i="66" s="1"/>
  <c r="W1428" i="1"/>
  <c r="AI1425" i="1"/>
  <c r="Z390" i="66" s="1"/>
  <c r="AC1425" i="1"/>
  <c r="T390" i="66" s="1"/>
  <c r="X1425" i="1"/>
  <c r="O390" i="66" s="1"/>
  <c r="AG1423" i="1"/>
  <c r="X388" i="66" s="1"/>
  <c r="AA1423" i="1"/>
  <c r="R388" i="66" s="1"/>
  <c r="W1423" i="1"/>
  <c r="N388" i="66" s="1"/>
  <c r="P1423" i="1"/>
  <c r="Q1423" i="1" s="1"/>
  <c r="AG1422" i="1"/>
  <c r="X387" i="66" s="1"/>
  <c r="AA1422" i="1"/>
  <c r="R387" i="66" s="1"/>
  <c r="Y1422" i="1"/>
  <c r="P387" i="66" s="1"/>
  <c r="W1422" i="1"/>
  <c r="N387" i="66" s="1"/>
  <c r="Q1422" i="1"/>
  <c r="H387" i="66" s="1"/>
  <c r="AG1421" i="1"/>
  <c r="X386" i="66" s="1"/>
  <c r="AA1421" i="1"/>
  <c r="R386" i="66" s="1"/>
  <c r="Y1421" i="1"/>
  <c r="P386" i="66" s="1"/>
  <c r="W1421" i="1"/>
  <c r="N386" i="66" s="1"/>
  <c r="Q1421" i="1"/>
  <c r="AG1420" i="1"/>
  <c r="X385" i="66" s="1"/>
  <c r="AA1420" i="1"/>
  <c r="R385" i="66" s="1"/>
  <c r="Y1420" i="1"/>
  <c r="P385" i="66" s="1"/>
  <c r="W1420" i="1"/>
  <c r="N385" i="66" s="1"/>
  <c r="Q1420" i="1"/>
  <c r="AG1419" i="1"/>
  <c r="X384" i="66" s="1"/>
  <c r="AA1419" i="1"/>
  <c r="R384" i="66" s="1"/>
  <c r="W1419" i="1"/>
  <c r="N384" i="66" s="1"/>
  <c r="P1419" i="1"/>
  <c r="G384" i="66" s="1"/>
  <c r="AG1418" i="1"/>
  <c r="X383" i="66" s="1"/>
  <c r="AA1418" i="1"/>
  <c r="R383" i="66" s="1"/>
  <c r="Y1418" i="1"/>
  <c r="P383" i="66" s="1"/>
  <c r="W1418" i="1"/>
  <c r="N383" i="66" s="1"/>
  <c r="Q1418" i="1"/>
  <c r="AG1417" i="1"/>
  <c r="AA1417" i="1"/>
  <c r="R382" i="66" s="1"/>
  <c r="W1417" i="1"/>
  <c r="N382" i="66" s="1"/>
  <c r="P1417" i="1"/>
  <c r="G382" i="66" s="1"/>
  <c r="AG1416" i="1"/>
  <c r="X381" i="66" s="1"/>
  <c r="AB1416" i="1"/>
  <c r="AA1416" i="1"/>
  <c r="R381" i="66" s="1"/>
  <c r="Y1416" i="1"/>
  <c r="P381" i="66" s="1"/>
  <c r="W1416" i="1"/>
  <c r="N381" i="66" s="1"/>
  <c r="Q1416" i="1"/>
  <c r="AG1415" i="1"/>
  <c r="X380" i="66" s="1"/>
  <c r="AA1415" i="1"/>
  <c r="W1415" i="1"/>
  <c r="N380" i="66" s="1"/>
  <c r="P1415" i="1"/>
  <c r="AG1414" i="1"/>
  <c r="X379" i="66" s="1"/>
  <c r="AB1414" i="1"/>
  <c r="AA1414" i="1"/>
  <c r="R379" i="66" s="1"/>
  <c r="Y1414" i="1"/>
  <c r="P379" i="66" s="1"/>
  <c r="W1414" i="1"/>
  <c r="N379" i="66" s="1"/>
  <c r="Q1414" i="1"/>
  <c r="H379" i="66" s="1"/>
  <c r="AG1413" i="1"/>
  <c r="X378" i="66" s="1"/>
  <c r="AA1413" i="1"/>
  <c r="R378" i="66" s="1"/>
  <c r="W1413" i="1"/>
  <c r="N378" i="66" s="1"/>
  <c r="P1413" i="1"/>
  <c r="AG1412" i="1"/>
  <c r="X377" i="66" s="1"/>
  <c r="AB1412" i="1"/>
  <c r="S377" i="66" s="1"/>
  <c r="AA1412" i="1"/>
  <c r="R377" i="66" s="1"/>
  <c r="Y1412" i="1"/>
  <c r="P377" i="66" s="1"/>
  <c r="W1412" i="1"/>
  <c r="Q1412" i="1"/>
  <c r="H377" i="66" s="1"/>
  <c r="AG1406" i="1"/>
  <c r="X371" i="66" s="1"/>
  <c r="AA1406" i="1"/>
  <c r="R371" i="66" s="1"/>
  <c r="W1406" i="1"/>
  <c r="N371" i="66" s="1"/>
  <c r="P1406" i="1"/>
  <c r="Y1406" i="1" s="1"/>
  <c r="P371" i="66" s="1"/>
  <c r="AG1405" i="1"/>
  <c r="X370" i="66" s="1"/>
  <c r="AB1405" i="1"/>
  <c r="S370" i="66" s="1"/>
  <c r="AA1405" i="1"/>
  <c r="R370" i="66" s="1"/>
  <c r="Y1405" i="1"/>
  <c r="P370" i="66" s="1"/>
  <c r="W1405" i="1"/>
  <c r="N370" i="66" s="1"/>
  <c r="Q1405" i="1"/>
  <c r="AG1404" i="1"/>
  <c r="X369" i="66" s="1"/>
  <c r="AA1404" i="1"/>
  <c r="R369" i="66" s="1"/>
  <c r="W1404" i="1"/>
  <c r="F105" i="59" s="1"/>
  <c r="P1404" i="1"/>
  <c r="G369" i="66" s="1"/>
  <c r="AG1403" i="1"/>
  <c r="X368" i="66" s="1"/>
  <c r="AB1403" i="1"/>
  <c r="S368" i="66" s="1"/>
  <c r="AA1403" i="1"/>
  <c r="R368" i="66" s="1"/>
  <c r="Y1403" i="1"/>
  <c r="P368" i="66" s="1"/>
  <c r="W1403" i="1"/>
  <c r="Q1403" i="1"/>
  <c r="AG1402" i="1"/>
  <c r="X367" i="66" s="1"/>
  <c r="AA1402" i="1"/>
  <c r="W1402" i="1"/>
  <c r="P1402" i="1"/>
  <c r="Q1402" i="1" s="1"/>
  <c r="H367" i="66" s="1"/>
  <c r="AG1401" i="1"/>
  <c r="X366" i="66" s="1"/>
  <c r="AB1401" i="1"/>
  <c r="S366" i="66" s="1"/>
  <c r="AA1401" i="1"/>
  <c r="R366" i="66" s="1"/>
  <c r="Y1401" i="1"/>
  <c r="P366" i="66" s="1"/>
  <c r="W1401" i="1"/>
  <c r="F102" i="59" s="1"/>
  <c r="Q1401" i="1"/>
  <c r="AG1395" i="1"/>
  <c r="X360" i="66" s="1"/>
  <c r="AA1395" i="1"/>
  <c r="R360" i="66" s="1"/>
  <c r="W1395" i="1"/>
  <c r="N360" i="66" s="1"/>
  <c r="P1395" i="1"/>
  <c r="AG1394" i="1"/>
  <c r="X359" i="66" s="1"/>
  <c r="AB1394" i="1"/>
  <c r="S359" i="66" s="1"/>
  <c r="AA1394" i="1"/>
  <c r="R359" i="66" s="1"/>
  <c r="Y1394" i="1"/>
  <c r="P359" i="66" s="1"/>
  <c r="W1394" i="1"/>
  <c r="N359" i="66" s="1"/>
  <c r="Q1394" i="1"/>
  <c r="AH1394" i="1" s="1"/>
  <c r="Y359" i="66" s="1"/>
  <c r="AG1393" i="1"/>
  <c r="X358" i="66" s="1"/>
  <c r="AA1393" i="1"/>
  <c r="R358" i="66" s="1"/>
  <c r="W1393" i="1"/>
  <c r="F92" i="59" s="1"/>
  <c r="P1393" i="1"/>
  <c r="AB1393" i="1" s="1"/>
  <c r="S358" i="66" s="1"/>
  <c r="AG1392" i="1"/>
  <c r="X357" i="66" s="1"/>
  <c r="AB1392" i="1"/>
  <c r="S357" i="66" s="1"/>
  <c r="AA1392" i="1"/>
  <c r="R357" i="66" s="1"/>
  <c r="Y1392" i="1"/>
  <c r="P357" i="66" s="1"/>
  <c r="W1392" i="1"/>
  <c r="Q1392" i="1"/>
  <c r="AG1391" i="1"/>
  <c r="X356" i="66" s="1"/>
  <c r="AA1391" i="1"/>
  <c r="W1391" i="1"/>
  <c r="F90" i="59" s="1"/>
  <c r="P1391" i="1"/>
  <c r="AG1390" i="1"/>
  <c r="AB1390" i="1"/>
  <c r="S355" i="66" s="1"/>
  <c r="AA1390" i="1"/>
  <c r="R355" i="66" s="1"/>
  <c r="Y1390" i="1"/>
  <c r="P355" i="66" s="1"/>
  <c r="W1390" i="1"/>
  <c r="F89" i="59" s="1"/>
  <c r="Q1390" i="1"/>
  <c r="AG1384" i="1"/>
  <c r="X349" i="66" s="1"/>
  <c r="AA1384" i="1"/>
  <c r="N349" i="66"/>
  <c r="P1384" i="1"/>
  <c r="G349" i="66" s="1"/>
  <c r="AG1383" i="1"/>
  <c r="X348" i="66" s="1"/>
  <c r="AB1383" i="1"/>
  <c r="S348" i="66" s="1"/>
  <c r="AA1383" i="1"/>
  <c r="R348" i="66" s="1"/>
  <c r="Y1383" i="1"/>
  <c r="P348" i="66" s="1"/>
  <c r="N348" i="66"/>
  <c r="Q1383" i="1"/>
  <c r="AG1382" i="1"/>
  <c r="X347" i="66" s="1"/>
  <c r="AA1382" i="1"/>
  <c r="R347" i="66" s="1"/>
  <c r="P1382" i="1"/>
  <c r="Q1382" i="1" s="1"/>
  <c r="AG1381" i="1"/>
  <c r="X346" i="66" s="1"/>
  <c r="AB1381" i="1"/>
  <c r="S346" i="66" s="1"/>
  <c r="AA1381" i="1"/>
  <c r="R346" i="66" s="1"/>
  <c r="Y1381" i="1"/>
  <c r="P346" i="66" s="1"/>
  <c r="Q1381" i="1"/>
  <c r="AH1381" i="1" s="1"/>
  <c r="Y346" i="66" s="1"/>
  <c r="AG1380" i="1"/>
  <c r="X345" i="66" s="1"/>
  <c r="AA1380" i="1"/>
  <c r="R345" i="66" s="1"/>
  <c r="W1380" i="1"/>
  <c r="P1380" i="1"/>
  <c r="Y1380" i="1" s="1"/>
  <c r="AG1379" i="1"/>
  <c r="X344" i="66" s="1"/>
  <c r="AB1379" i="1"/>
  <c r="S344" i="66" s="1"/>
  <c r="AA1379" i="1"/>
  <c r="R344" i="66" s="1"/>
  <c r="Y1379" i="1"/>
  <c r="P344" i="66" s="1"/>
  <c r="N344" i="66"/>
  <c r="Q1379" i="1"/>
  <c r="AH1379" i="1" s="1"/>
  <c r="Y344" i="66" s="1"/>
  <c r="AG1373" i="1"/>
  <c r="X338" i="66" s="1"/>
  <c r="AA1373" i="1"/>
  <c r="R338" i="66" s="1"/>
  <c r="W1373" i="1"/>
  <c r="P1373" i="1"/>
  <c r="AB1373" i="1" s="1"/>
  <c r="S338" i="66" s="1"/>
  <c r="AG1372" i="1"/>
  <c r="X337" i="66" s="1"/>
  <c r="AB1372" i="1"/>
  <c r="S337" i="66" s="1"/>
  <c r="AA1372" i="1"/>
  <c r="R337" i="66" s="1"/>
  <c r="Y1372" i="1"/>
  <c r="P337" i="66" s="1"/>
  <c r="W1372" i="1"/>
  <c r="Q1372" i="1"/>
  <c r="AG1371" i="1"/>
  <c r="X336" i="66" s="1"/>
  <c r="AA1371" i="1"/>
  <c r="W1371" i="1"/>
  <c r="N336" i="66" s="1"/>
  <c r="P1371" i="1"/>
  <c r="AB1371" i="1" s="1"/>
  <c r="S336" i="66" s="1"/>
  <c r="AG1370" i="1"/>
  <c r="X335" i="66" s="1"/>
  <c r="AB1370" i="1"/>
  <c r="S335" i="66" s="1"/>
  <c r="AA1370" i="1"/>
  <c r="R335" i="66" s="1"/>
  <c r="Y1370" i="1"/>
  <c r="P335" i="66" s="1"/>
  <c r="W1370" i="1"/>
  <c r="N335" i="66" s="1"/>
  <c r="Q1370" i="1"/>
  <c r="AG1369" i="1"/>
  <c r="X334" i="66" s="1"/>
  <c r="AA1369" i="1"/>
  <c r="R334" i="66" s="1"/>
  <c r="W1369" i="1"/>
  <c r="P1369" i="1"/>
  <c r="G334" i="66" s="1"/>
  <c r="AG1368" i="1"/>
  <c r="AB1368" i="1"/>
  <c r="S333" i="66" s="1"/>
  <c r="AA1368" i="1"/>
  <c r="R333" i="66" s="1"/>
  <c r="Y1368" i="1"/>
  <c r="P333" i="66" s="1"/>
  <c r="W1368" i="1"/>
  <c r="F73" i="59" s="1"/>
  <c r="Q1368" i="1"/>
  <c r="H333" i="66" s="1"/>
  <c r="AG1362" i="1"/>
  <c r="X327" i="66" s="1"/>
  <c r="AA1362" i="1"/>
  <c r="R327" i="66" s="1"/>
  <c r="W1362" i="1"/>
  <c r="N327" i="66" s="1"/>
  <c r="P1362" i="1"/>
  <c r="Q1362" i="1" s="1"/>
  <c r="AG1361" i="1"/>
  <c r="X326" i="66" s="1"/>
  <c r="AB1361" i="1"/>
  <c r="S326" i="66" s="1"/>
  <c r="AA1361" i="1"/>
  <c r="R326" i="66" s="1"/>
  <c r="Y1361" i="1"/>
  <c r="P326" i="66" s="1"/>
  <c r="W1361" i="1"/>
  <c r="N326" i="66" s="1"/>
  <c r="Q1361" i="1"/>
  <c r="H326" i="66" s="1"/>
  <c r="AG1360" i="1"/>
  <c r="X325" i="66" s="1"/>
  <c r="AA1360" i="1"/>
  <c r="R325" i="66" s="1"/>
  <c r="W1360" i="1"/>
  <c r="P1360" i="1"/>
  <c r="Y1360" i="1" s="1"/>
  <c r="P325" i="66" s="1"/>
  <c r="AG1359" i="1"/>
  <c r="X324" i="66" s="1"/>
  <c r="AB1359" i="1"/>
  <c r="S324" i="66" s="1"/>
  <c r="AA1359" i="1"/>
  <c r="R324" i="66" s="1"/>
  <c r="Y1359" i="1"/>
  <c r="P324" i="66" s="1"/>
  <c r="W1359" i="1"/>
  <c r="Q1359" i="1"/>
  <c r="AG1358" i="1"/>
  <c r="X323" i="66" s="1"/>
  <c r="AA1358" i="1"/>
  <c r="W1358" i="1"/>
  <c r="N323" i="66" s="1"/>
  <c r="P1358" i="1"/>
  <c r="G323" i="66" s="1"/>
  <c r="AG1357" i="1"/>
  <c r="X322" i="66" s="1"/>
  <c r="AB1357" i="1"/>
  <c r="S322" i="66" s="1"/>
  <c r="AA1357" i="1"/>
  <c r="R322" i="66" s="1"/>
  <c r="Y1357" i="1"/>
  <c r="P322" i="66" s="1"/>
  <c r="W1357" i="1"/>
  <c r="F81" i="59" s="1"/>
  <c r="Q1357" i="1"/>
  <c r="AG1351" i="1"/>
  <c r="X316" i="66" s="1"/>
  <c r="AA1351" i="1"/>
  <c r="R316" i="66" s="1"/>
  <c r="W1351" i="1"/>
  <c r="N316" i="66" s="1"/>
  <c r="P1351" i="1"/>
  <c r="G316" i="66" s="1"/>
  <c r="AG1350" i="1"/>
  <c r="AB1350" i="1"/>
  <c r="S315" i="66" s="1"/>
  <c r="AA1350" i="1"/>
  <c r="R315" i="66" s="1"/>
  <c r="Y1350" i="1"/>
  <c r="P315" i="66" s="1"/>
  <c r="W1350" i="1"/>
  <c r="N315" i="66" s="1"/>
  <c r="Q1350" i="1"/>
  <c r="H45" i="46" s="1"/>
  <c r="AG1349" i="1"/>
  <c r="X314" i="66" s="1"/>
  <c r="AA1349" i="1"/>
  <c r="R314" i="66" s="1"/>
  <c r="N314" i="66"/>
  <c r="P1349" i="1"/>
  <c r="Q1349" i="1" s="1"/>
  <c r="AG1348" i="1"/>
  <c r="X313" i="66" s="1"/>
  <c r="AB1348" i="1"/>
  <c r="S313" i="66" s="1"/>
  <c r="AA1348" i="1"/>
  <c r="R313" i="66" s="1"/>
  <c r="Y1348" i="1"/>
  <c r="P313" i="66" s="1"/>
  <c r="W1348" i="1"/>
  <c r="Q1348" i="1"/>
  <c r="H313" i="66" s="1"/>
  <c r="AG1347" i="1"/>
  <c r="X312" i="66" s="1"/>
  <c r="AA1347" i="1"/>
  <c r="W1347" i="1"/>
  <c r="I42" i="46" s="1"/>
  <c r="P1347" i="1"/>
  <c r="F42" i="46" s="1"/>
  <c r="AG1346" i="1"/>
  <c r="X311" i="66" s="1"/>
  <c r="AB1346" i="1"/>
  <c r="S311" i="66" s="1"/>
  <c r="AA1346" i="1"/>
  <c r="R311" i="66" s="1"/>
  <c r="Y1346" i="1"/>
  <c r="P311" i="66" s="1"/>
  <c r="W1346" i="1"/>
  <c r="Q1346" i="1"/>
  <c r="AG1340" i="1"/>
  <c r="X305" i="66" s="1"/>
  <c r="AA1340" i="1"/>
  <c r="R305" i="66" s="1"/>
  <c r="W1340" i="1"/>
  <c r="N305" i="66" s="1"/>
  <c r="P1340" i="1"/>
  <c r="Q1340" i="1" s="1"/>
  <c r="AH1340" i="1" s="1"/>
  <c r="Y305" i="66" s="1"/>
  <c r="AG1339" i="1"/>
  <c r="X304" i="66" s="1"/>
  <c r="AB1339" i="1"/>
  <c r="S304" i="66" s="1"/>
  <c r="AA1339" i="1"/>
  <c r="R304" i="66" s="1"/>
  <c r="Y1339" i="1"/>
  <c r="P304" i="66" s="1"/>
  <c r="W1339" i="1"/>
  <c r="N304" i="66" s="1"/>
  <c r="Q1339" i="1"/>
  <c r="H304" i="66" s="1"/>
  <c r="AG1338" i="1"/>
  <c r="X303" i="66" s="1"/>
  <c r="AA1338" i="1"/>
  <c r="R303" i="66" s="1"/>
  <c r="W1338" i="1"/>
  <c r="N303" i="66" s="1"/>
  <c r="P1338" i="1"/>
  <c r="AG1337" i="1"/>
  <c r="X302" i="66" s="1"/>
  <c r="AB1337" i="1"/>
  <c r="S302" i="66" s="1"/>
  <c r="AA1337" i="1"/>
  <c r="R302" i="66" s="1"/>
  <c r="Y1337" i="1"/>
  <c r="P302" i="66" s="1"/>
  <c r="W1337" i="1"/>
  <c r="N302" i="66" s="1"/>
  <c r="Q1337" i="1"/>
  <c r="H302" i="66" s="1"/>
  <c r="AG1336" i="1"/>
  <c r="X301" i="66" s="1"/>
  <c r="AA1336" i="1"/>
  <c r="W1336" i="1"/>
  <c r="P1336" i="1"/>
  <c r="AG1335" i="1"/>
  <c r="X300" i="66" s="1"/>
  <c r="AB1335" i="1"/>
  <c r="S300" i="66" s="1"/>
  <c r="AA1335" i="1"/>
  <c r="R300" i="66" s="1"/>
  <c r="Y1335" i="1"/>
  <c r="P300" i="66" s="1"/>
  <c r="W1335" i="1"/>
  <c r="G14" i="43" s="1"/>
  <c r="Q1335" i="1"/>
  <c r="AG1329" i="1"/>
  <c r="X294" i="66" s="1"/>
  <c r="AA1329" i="1"/>
  <c r="R294" i="66" s="1"/>
  <c r="W1329" i="1"/>
  <c r="N294" i="66" s="1"/>
  <c r="P1329" i="1"/>
  <c r="G294" i="66" s="1"/>
  <c r="AG1328" i="1"/>
  <c r="X293" i="66" s="1"/>
  <c r="AB1328" i="1"/>
  <c r="S293" i="66" s="1"/>
  <c r="AA1328" i="1"/>
  <c r="R293" i="66" s="1"/>
  <c r="Y1328" i="1"/>
  <c r="P293" i="66" s="1"/>
  <c r="W1328" i="1"/>
  <c r="N293" i="66" s="1"/>
  <c r="Q1328" i="1"/>
  <c r="AG1327" i="1"/>
  <c r="X292" i="66" s="1"/>
  <c r="AA1327" i="1"/>
  <c r="R292" i="66" s="1"/>
  <c r="W1327" i="1"/>
  <c r="N292" i="66" s="1"/>
  <c r="P1327" i="1"/>
  <c r="AB1327" i="1" s="1"/>
  <c r="S292" i="66" s="1"/>
  <c r="AG1326" i="1"/>
  <c r="X291" i="66" s="1"/>
  <c r="AB1326" i="1"/>
  <c r="S291" i="66" s="1"/>
  <c r="AA1326" i="1"/>
  <c r="R291" i="66" s="1"/>
  <c r="Y1326" i="1"/>
  <c r="P291" i="66" s="1"/>
  <c r="W1326" i="1"/>
  <c r="Q1326" i="1"/>
  <c r="H291" i="66" s="1"/>
  <c r="AG1325" i="1"/>
  <c r="X290" i="66" s="1"/>
  <c r="AA1325" i="1"/>
  <c r="W1325" i="1"/>
  <c r="P1325" i="1"/>
  <c r="AG1324" i="1"/>
  <c r="X289" i="66" s="1"/>
  <c r="AB1324" i="1"/>
  <c r="S289" i="66" s="1"/>
  <c r="AA1324" i="1"/>
  <c r="R289" i="66" s="1"/>
  <c r="Y1324" i="1"/>
  <c r="P289" i="66" s="1"/>
  <c r="W1324" i="1"/>
  <c r="Q1324" i="1"/>
  <c r="AG1318" i="1"/>
  <c r="X283" i="66" s="1"/>
  <c r="AA1318" i="1"/>
  <c r="R283" i="66" s="1"/>
  <c r="W1318" i="1"/>
  <c r="N283" i="66" s="1"/>
  <c r="P1318" i="1"/>
  <c r="Y1318" i="1" s="1"/>
  <c r="P283" i="66" s="1"/>
  <c r="AG1317" i="1"/>
  <c r="X282" i="66" s="1"/>
  <c r="AB1317" i="1"/>
  <c r="S282" i="66" s="1"/>
  <c r="AA1317" i="1"/>
  <c r="R282" i="66" s="1"/>
  <c r="Y1317" i="1"/>
  <c r="P282" i="66" s="1"/>
  <c r="W1317" i="1"/>
  <c r="N282" i="66" s="1"/>
  <c r="Q1317" i="1"/>
  <c r="AG1316" i="1"/>
  <c r="X281" i="66" s="1"/>
  <c r="AA1316" i="1"/>
  <c r="R281" i="66" s="1"/>
  <c r="W1316" i="1"/>
  <c r="N281" i="66" s="1"/>
  <c r="P1316" i="1"/>
  <c r="G281" i="66" s="1"/>
  <c r="AG1315" i="1"/>
  <c r="AB1315" i="1"/>
  <c r="S280" i="66" s="1"/>
  <c r="AA1315" i="1"/>
  <c r="Y1315" i="1"/>
  <c r="P280" i="66" s="1"/>
  <c r="W1315" i="1"/>
  <c r="N280" i="66" s="1"/>
  <c r="Q1315" i="1"/>
  <c r="H280" i="66" s="1"/>
  <c r="AG1314" i="1"/>
  <c r="X279" i="66" s="1"/>
  <c r="AA1314" i="1"/>
  <c r="R279" i="66" s="1"/>
  <c r="W1314" i="1"/>
  <c r="I37" i="46" s="1"/>
  <c r="P1314" i="1"/>
  <c r="AB1314" i="1" s="1"/>
  <c r="S279" i="66" s="1"/>
  <c r="AG1313" i="1"/>
  <c r="X278" i="66" s="1"/>
  <c r="AB1313" i="1"/>
  <c r="S278" i="66" s="1"/>
  <c r="AA1313" i="1"/>
  <c r="R278" i="66" s="1"/>
  <c r="Y1313" i="1"/>
  <c r="P278" i="66" s="1"/>
  <c r="W1313" i="1"/>
  <c r="N278" i="66" s="1"/>
  <c r="Q1313" i="1"/>
  <c r="AH1313" i="1" s="1"/>
  <c r="Y278" i="66" s="1"/>
  <c r="AG1307" i="1"/>
  <c r="X272" i="66" s="1"/>
  <c r="AA1307" i="1"/>
  <c r="W1307" i="1"/>
  <c r="N272" i="66" s="1"/>
  <c r="P1307" i="1"/>
  <c r="G272" i="66" s="1"/>
  <c r="AG1306" i="1"/>
  <c r="X271" i="66" s="1"/>
  <c r="AB1306" i="1"/>
  <c r="S271" i="66" s="1"/>
  <c r="AA1306" i="1"/>
  <c r="R271" i="66" s="1"/>
  <c r="Y1306" i="1"/>
  <c r="P271" i="66" s="1"/>
  <c r="W1306" i="1"/>
  <c r="Q1306" i="1"/>
  <c r="AG1305" i="1"/>
  <c r="X270" i="66" s="1"/>
  <c r="AA1305" i="1"/>
  <c r="R270" i="66" s="1"/>
  <c r="W1305" i="1"/>
  <c r="N270" i="66" s="1"/>
  <c r="P1305" i="1"/>
  <c r="Y1305" i="1" s="1"/>
  <c r="P270" i="66" s="1"/>
  <c r="AG1304" i="1"/>
  <c r="X269" i="66" s="1"/>
  <c r="AB1304" i="1"/>
  <c r="S269" i="66" s="1"/>
  <c r="AA1304" i="1"/>
  <c r="R269" i="66" s="1"/>
  <c r="Y1304" i="1"/>
  <c r="H10" i="43" s="1"/>
  <c r="W1304" i="1"/>
  <c r="G10" i="43" s="1"/>
  <c r="Q1304" i="1"/>
  <c r="H269" i="66" s="1"/>
  <c r="AG1303" i="1"/>
  <c r="X268" i="66" s="1"/>
  <c r="AA1303" i="1"/>
  <c r="R268" i="66" s="1"/>
  <c r="W1303" i="1"/>
  <c r="G9" i="43" s="1"/>
  <c r="P1303" i="1"/>
  <c r="Y1303" i="1" s="1"/>
  <c r="AG1302" i="1"/>
  <c r="AB1302" i="1"/>
  <c r="S267" i="66" s="1"/>
  <c r="AA1302" i="1"/>
  <c r="R267" i="66" s="1"/>
  <c r="Y1302" i="1"/>
  <c r="P267" i="66" s="1"/>
  <c r="W1302" i="1"/>
  <c r="Q1302" i="1"/>
  <c r="AG1296" i="1"/>
  <c r="X261" i="66" s="1"/>
  <c r="AA1296" i="1"/>
  <c r="R261" i="66" s="1"/>
  <c r="W1296" i="1"/>
  <c r="N261" i="66" s="1"/>
  <c r="P1296" i="1"/>
  <c r="Q1296" i="1" s="1"/>
  <c r="H261" i="66" s="1"/>
  <c r="AG1295" i="1"/>
  <c r="X260" i="66" s="1"/>
  <c r="AB1295" i="1"/>
  <c r="S260" i="66" s="1"/>
  <c r="AA1295" i="1"/>
  <c r="R260" i="66" s="1"/>
  <c r="Y1295" i="1"/>
  <c r="P260" i="66" s="1"/>
  <c r="W1295" i="1"/>
  <c r="N260" i="66" s="1"/>
  <c r="Q1295" i="1"/>
  <c r="H260" i="66" s="1"/>
  <c r="AG1294" i="1"/>
  <c r="X259" i="66" s="1"/>
  <c r="AA1294" i="1"/>
  <c r="W1294" i="1"/>
  <c r="N259" i="66" s="1"/>
  <c r="P1294" i="1"/>
  <c r="G259" i="66" s="1"/>
  <c r="AG1293" i="1"/>
  <c r="X258" i="66" s="1"/>
  <c r="AB1293" i="1"/>
  <c r="S258" i="66" s="1"/>
  <c r="AA1293" i="1"/>
  <c r="R258" i="66" s="1"/>
  <c r="Y1293" i="1"/>
  <c r="P258" i="66" s="1"/>
  <c r="W1293" i="1"/>
  <c r="F14" i="31" s="1"/>
  <c r="Q1293" i="1"/>
  <c r="H258" i="66" s="1"/>
  <c r="AG1292" i="1"/>
  <c r="X257" i="66" s="1"/>
  <c r="AA1292" i="1"/>
  <c r="R257" i="66" s="1"/>
  <c r="W1292" i="1"/>
  <c r="P1292" i="1"/>
  <c r="Y1292" i="1" s="1"/>
  <c r="P257" i="66" s="1"/>
  <c r="AG1291" i="1"/>
  <c r="AB1291" i="1"/>
  <c r="S256" i="66" s="1"/>
  <c r="AA1291" i="1"/>
  <c r="R256" i="66" s="1"/>
  <c r="Y1291" i="1"/>
  <c r="P256" i="66" s="1"/>
  <c r="W1291" i="1"/>
  <c r="N256" i="66" s="1"/>
  <c r="Q1291" i="1"/>
  <c r="H256" i="66" s="1"/>
  <c r="AF1288" i="1"/>
  <c r="W253" i="66" s="1"/>
  <c r="AG1285" i="1"/>
  <c r="X250" i="66" s="1"/>
  <c r="AA1285" i="1"/>
  <c r="R250" i="66" s="1"/>
  <c r="W1285" i="1"/>
  <c r="N250" i="66" s="1"/>
  <c r="Y1285" i="1"/>
  <c r="P250" i="66" s="1"/>
  <c r="AG1284" i="1"/>
  <c r="X249" i="66" s="1"/>
  <c r="AB1284" i="1"/>
  <c r="S249" i="66" s="1"/>
  <c r="AA1284" i="1"/>
  <c r="R249" i="66" s="1"/>
  <c r="Y1284" i="1"/>
  <c r="P249" i="66" s="1"/>
  <c r="W1284" i="1"/>
  <c r="N249" i="66" s="1"/>
  <c r="Q1284" i="1"/>
  <c r="AG1283" i="1"/>
  <c r="X248" i="66" s="1"/>
  <c r="AA1283" i="1"/>
  <c r="R248" i="66" s="1"/>
  <c r="W1283" i="1"/>
  <c r="AG1282" i="1"/>
  <c r="X247" i="66" s="1"/>
  <c r="AB1282" i="1"/>
  <c r="S247" i="66" s="1"/>
  <c r="AA1282" i="1"/>
  <c r="Y1282" i="1"/>
  <c r="W1282" i="1"/>
  <c r="Q1282" i="1"/>
  <c r="H247" i="66" s="1"/>
  <c r="AG1281" i="1"/>
  <c r="X246" i="66" s="1"/>
  <c r="AA1281" i="1"/>
  <c r="R246" i="66" s="1"/>
  <c r="W1281" i="1"/>
  <c r="G246" i="66"/>
  <c r="AG1280" i="1"/>
  <c r="AB1280" i="1"/>
  <c r="S245" i="66" s="1"/>
  <c r="AA1280" i="1"/>
  <c r="R245" i="66" s="1"/>
  <c r="Y1280" i="1"/>
  <c r="P245" i="66" s="1"/>
  <c r="W1280" i="1"/>
  <c r="F9" i="84" s="1"/>
  <c r="Q1280" i="1"/>
  <c r="AG1274" i="1"/>
  <c r="X239" i="66" s="1"/>
  <c r="AA1274" i="1"/>
  <c r="R239" i="66" s="1"/>
  <c r="N239" i="66"/>
  <c r="P1274" i="1"/>
  <c r="Y1274" i="1" s="1"/>
  <c r="P239" i="66" s="1"/>
  <c r="AG1273" i="1"/>
  <c r="X238" i="66" s="1"/>
  <c r="AB1273" i="1"/>
  <c r="S238" i="66" s="1"/>
  <c r="AA1273" i="1"/>
  <c r="R238" i="66" s="1"/>
  <c r="Y1273" i="1"/>
  <c r="P238" i="66" s="1"/>
  <c r="N238" i="66"/>
  <c r="Q1273" i="1"/>
  <c r="AG1272" i="1"/>
  <c r="X237" i="66" s="1"/>
  <c r="AA1272" i="1"/>
  <c r="R237" i="66" s="1"/>
  <c r="N237" i="66"/>
  <c r="P1272" i="1"/>
  <c r="Q1272" i="1" s="1"/>
  <c r="AG1271" i="1"/>
  <c r="X236" i="66" s="1"/>
  <c r="AB1271" i="1"/>
  <c r="S236" i="66" s="1"/>
  <c r="AA1271" i="1"/>
  <c r="R236" i="66" s="1"/>
  <c r="Y1271" i="1"/>
  <c r="N236" i="66"/>
  <c r="Q1271" i="1"/>
  <c r="AG1270" i="1"/>
  <c r="X235" i="66" s="1"/>
  <c r="AA1270" i="1"/>
  <c r="R235" i="66" s="1"/>
  <c r="N235" i="66"/>
  <c r="P1270" i="1"/>
  <c r="AG1269" i="1"/>
  <c r="X234" i="66" s="1"/>
  <c r="AB1269" i="1"/>
  <c r="S234" i="66" s="1"/>
  <c r="AA1269" i="1"/>
  <c r="Y1269" i="1"/>
  <c r="I98" i="47" s="1"/>
  <c r="N234" i="66"/>
  <c r="Q1269" i="1"/>
  <c r="AH1264" i="1"/>
  <c r="Y229" i="66" s="1"/>
  <c r="AG1264" i="1"/>
  <c r="X229" i="66" s="1"/>
  <c r="AA1264" i="1"/>
  <c r="R229" i="66" s="1"/>
  <c r="W1264" i="1"/>
  <c r="N229" i="66" s="1"/>
  <c r="P1264" i="1"/>
  <c r="G229" i="66" s="1"/>
  <c r="AH1263" i="1"/>
  <c r="Y228" i="66" s="1"/>
  <c r="AG1263" i="1"/>
  <c r="X228" i="66" s="1"/>
  <c r="AB1263" i="1"/>
  <c r="S228" i="66" s="1"/>
  <c r="AA1263" i="1"/>
  <c r="R228" i="66" s="1"/>
  <c r="Y1263" i="1"/>
  <c r="P228" i="66" s="1"/>
  <c r="W1263" i="1"/>
  <c r="N228" i="66" s="1"/>
  <c r="AH1262" i="1"/>
  <c r="Y227" i="66" s="1"/>
  <c r="AG1262" i="1"/>
  <c r="X227" i="66" s="1"/>
  <c r="AA1262" i="1"/>
  <c r="I102" i="39"/>
  <c r="G227" i="66"/>
  <c r="AH1261" i="1"/>
  <c r="Y226" i="66" s="1"/>
  <c r="AG1261" i="1"/>
  <c r="X226" i="66" s="1"/>
  <c r="AB1261" i="1"/>
  <c r="S226" i="66" s="1"/>
  <c r="AA1261" i="1"/>
  <c r="R226" i="66" s="1"/>
  <c r="Y1261" i="1"/>
  <c r="W1261" i="1"/>
  <c r="AH1260" i="1"/>
  <c r="Y225" i="66" s="1"/>
  <c r="AG1260" i="1"/>
  <c r="X225" i="66" s="1"/>
  <c r="AA1260" i="1"/>
  <c r="R225" i="66" s="1"/>
  <c r="W1260" i="1"/>
  <c r="P1260" i="1"/>
  <c r="F100" i="39" s="1"/>
  <c r="AH1259" i="1"/>
  <c r="Y224" i="66" s="1"/>
  <c r="AG1259" i="1"/>
  <c r="AB1259" i="1"/>
  <c r="S224" i="66" s="1"/>
  <c r="AA1259" i="1"/>
  <c r="R224" i="66" s="1"/>
  <c r="Y1259" i="1"/>
  <c r="J99" i="39" s="1"/>
  <c r="W1259" i="1"/>
  <c r="AH1254" i="1"/>
  <c r="Y219" i="66" s="1"/>
  <c r="AG1254" i="1"/>
  <c r="X219" i="66" s="1"/>
  <c r="AA1254" i="1"/>
  <c r="R219" i="66" s="1"/>
  <c r="W1254" i="1"/>
  <c r="P1254" i="1"/>
  <c r="AB1254" i="1" s="1"/>
  <c r="S219" i="66" s="1"/>
  <c r="AH1253" i="1"/>
  <c r="Y218" i="66" s="1"/>
  <c r="AG1253" i="1"/>
  <c r="X218" i="66" s="1"/>
  <c r="AB1253" i="1"/>
  <c r="AA1253" i="1"/>
  <c r="R218" i="66" s="1"/>
  <c r="Y1253" i="1"/>
  <c r="P218" i="66" s="1"/>
  <c r="W1253" i="1"/>
  <c r="N218" i="66" s="1"/>
  <c r="AH1252" i="1"/>
  <c r="Y217" i="66" s="1"/>
  <c r="AG1252" i="1"/>
  <c r="X217" i="66" s="1"/>
  <c r="AA1252" i="1"/>
  <c r="R217" i="66" s="1"/>
  <c r="W1252" i="1"/>
  <c r="G42" i="45" s="1"/>
  <c r="P1252" i="1"/>
  <c r="AH1251" i="1"/>
  <c r="AG1251" i="1"/>
  <c r="X216" i="66" s="1"/>
  <c r="AB1251" i="1"/>
  <c r="S216" i="66" s="1"/>
  <c r="AA1251" i="1"/>
  <c r="R216" i="66" s="1"/>
  <c r="Y1251" i="1"/>
  <c r="P216" i="66" s="1"/>
  <c r="W1251" i="1"/>
  <c r="G41" i="45" s="1"/>
  <c r="AH1250" i="1"/>
  <c r="Y215" i="66" s="1"/>
  <c r="AG1250" i="1"/>
  <c r="AA1250" i="1"/>
  <c r="W1250" i="1"/>
  <c r="P1250" i="1"/>
  <c r="Y1250" i="1" s="1"/>
  <c r="AH1249" i="1"/>
  <c r="Y214" i="66" s="1"/>
  <c r="AG1249" i="1"/>
  <c r="X214" i="66" s="1"/>
  <c r="AB1249" i="1"/>
  <c r="S214" i="66" s="1"/>
  <c r="AA1249" i="1"/>
  <c r="R214" i="66" s="1"/>
  <c r="Y1249" i="1"/>
  <c r="P214" i="66" s="1"/>
  <c r="W1249" i="1"/>
  <c r="G39" i="45" s="1"/>
  <c r="AH1244" i="1"/>
  <c r="Y209" i="66" s="1"/>
  <c r="AG1244" i="1"/>
  <c r="AA1244" i="1"/>
  <c r="W1244" i="1"/>
  <c r="N209" i="66" s="1"/>
  <c r="P1244" i="1"/>
  <c r="G209" i="66" s="1"/>
  <c r="AH1243" i="1"/>
  <c r="Y208" i="66" s="1"/>
  <c r="AG1243" i="1"/>
  <c r="X208" i="66" s="1"/>
  <c r="AB1243" i="1"/>
  <c r="S208" i="66" s="1"/>
  <c r="AA1243" i="1"/>
  <c r="R208" i="66" s="1"/>
  <c r="Y1243" i="1"/>
  <c r="P208" i="66" s="1"/>
  <c r="W1243" i="1"/>
  <c r="N208" i="66" s="1"/>
  <c r="AH1242" i="1"/>
  <c r="Y207" i="66" s="1"/>
  <c r="AG1242" i="1"/>
  <c r="X207" i="66" s="1"/>
  <c r="AA1242" i="1"/>
  <c r="R207" i="66" s="1"/>
  <c r="W1242" i="1"/>
  <c r="P1242" i="1"/>
  <c r="AH1241" i="1"/>
  <c r="Y206" i="66" s="1"/>
  <c r="AG1241" i="1"/>
  <c r="X206" i="66" s="1"/>
  <c r="AB1241" i="1"/>
  <c r="S206" i="66" s="1"/>
  <c r="AA1241" i="1"/>
  <c r="R206" i="66" s="1"/>
  <c r="Y1241" i="1"/>
  <c r="H14" i="53" s="1"/>
  <c r="W1241" i="1"/>
  <c r="AH1240" i="1"/>
  <c r="AG1240" i="1"/>
  <c r="X205" i="66" s="1"/>
  <c r="AA1240" i="1"/>
  <c r="R205" i="66" s="1"/>
  <c r="W1240" i="1"/>
  <c r="G13" i="53" s="1"/>
  <c r="P1240" i="1"/>
  <c r="AH1239" i="1"/>
  <c r="Y204" i="66" s="1"/>
  <c r="AG1239" i="1"/>
  <c r="X204" i="66" s="1"/>
  <c r="AB1239" i="1"/>
  <c r="S204" i="66" s="1"/>
  <c r="AA1239" i="1"/>
  <c r="R204" i="66" s="1"/>
  <c r="Y1239" i="1"/>
  <c r="W1239" i="1"/>
  <c r="G12" i="53" s="1"/>
  <c r="AG1234" i="1"/>
  <c r="X199" i="66" s="1"/>
  <c r="AA1234" i="1"/>
  <c r="R199" i="66" s="1"/>
  <c r="W1234" i="1"/>
  <c r="N199" i="66" s="1"/>
  <c r="P1234" i="1"/>
  <c r="AB1234" i="1" s="1"/>
  <c r="S199" i="66" s="1"/>
  <c r="AG1233" i="1"/>
  <c r="X198" i="66" s="1"/>
  <c r="AB1233" i="1"/>
  <c r="S198" i="66" s="1"/>
  <c r="AA1233" i="1"/>
  <c r="R198" i="66" s="1"/>
  <c r="Y1233" i="1"/>
  <c r="P198" i="66" s="1"/>
  <c r="W1233" i="1"/>
  <c r="N198" i="66" s="1"/>
  <c r="Q1233" i="1"/>
  <c r="H198" i="66" s="1"/>
  <c r="AG1232" i="1"/>
  <c r="X197" i="66" s="1"/>
  <c r="AA1232" i="1"/>
  <c r="R197" i="66" s="1"/>
  <c r="P1232" i="1"/>
  <c r="AB1232" i="1" s="1"/>
  <c r="S197" i="66" s="1"/>
  <c r="AG1231" i="1"/>
  <c r="X196" i="66" s="1"/>
  <c r="AB1231" i="1"/>
  <c r="S196" i="66" s="1"/>
  <c r="AA1231" i="1"/>
  <c r="Y1231" i="1"/>
  <c r="P196" i="66" s="1"/>
  <c r="W1231" i="1"/>
  <c r="I42" i="49" s="1"/>
  <c r="Q1231" i="1"/>
  <c r="G42" i="49" s="1"/>
  <c r="AG1230" i="1"/>
  <c r="X195" i="66" s="1"/>
  <c r="AA1230" i="1"/>
  <c r="R195" i="66" s="1"/>
  <c r="W1230" i="1"/>
  <c r="P1230" i="1"/>
  <c r="AG1229" i="1"/>
  <c r="X194" i="66" s="1"/>
  <c r="AB1229" i="1"/>
  <c r="S194" i="66" s="1"/>
  <c r="AA1229" i="1"/>
  <c r="R194" i="66" s="1"/>
  <c r="Y1229" i="1"/>
  <c r="P194" i="66" s="1"/>
  <c r="W1229" i="1"/>
  <c r="I40" i="49" s="1"/>
  <c r="Q1229" i="1"/>
  <c r="AB1225" i="1"/>
  <c r="S190" i="66" s="1"/>
  <c r="AH1223" i="1"/>
  <c r="AG1223" i="1"/>
  <c r="X188" i="66" s="1"/>
  <c r="AA1223" i="1"/>
  <c r="R188" i="66" s="1"/>
  <c r="P1223" i="1"/>
  <c r="G188" i="66" s="1"/>
  <c r="AH1222" i="1"/>
  <c r="Y187" i="66" s="1"/>
  <c r="AG1222" i="1"/>
  <c r="X187" i="66" s="1"/>
  <c r="AA1222" i="1"/>
  <c r="R187" i="66" s="1"/>
  <c r="Y1222" i="1"/>
  <c r="P187" i="66" s="1"/>
  <c r="AH1221" i="1"/>
  <c r="Y186" i="66" s="1"/>
  <c r="AG1221" i="1"/>
  <c r="X186" i="66" s="1"/>
  <c r="AA1221" i="1"/>
  <c r="R186" i="66" s="1"/>
  <c r="P1221" i="1"/>
  <c r="Y1221" i="1" s="1"/>
  <c r="P186" i="66" s="1"/>
  <c r="AH1220" i="1"/>
  <c r="Y185" i="66" s="1"/>
  <c r="AG1220" i="1"/>
  <c r="X185" i="66" s="1"/>
  <c r="AA1220" i="1"/>
  <c r="R185" i="66" s="1"/>
  <c r="Y1220" i="1"/>
  <c r="P185" i="66" s="1"/>
  <c r="AH1219" i="1"/>
  <c r="Y184" i="66" s="1"/>
  <c r="AG1219" i="1"/>
  <c r="X184" i="66" s="1"/>
  <c r="AA1219" i="1"/>
  <c r="R184" i="66" s="1"/>
  <c r="P1219" i="1"/>
  <c r="G184" i="66" s="1"/>
  <c r="AH1218" i="1"/>
  <c r="Y183" i="66" s="1"/>
  <c r="AG1218" i="1"/>
  <c r="X183" i="66" s="1"/>
  <c r="AA1218" i="1"/>
  <c r="Y1218" i="1"/>
  <c r="P183" i="66" s="1"/>
  <c r="AB1215" i="1"/>
  <c r="S180" i="66" s="1"/>
  <c r="AH1213" i="1"/>
  <c r="Y178" i="66" s="1"/>
  <c r="AG1213" i="1"/>
  <c r="AA1213" i="1"/>
  <c r="R178" i="66" s="1"/>
  <c r="W1213" i="1"/>
  <c r="N178" i="66" s="1"/>
  <c r="P1213" i="1"/>
  <c r="G178" i="66" s="1"/>
  <c r="AH1212" i="1"/>
  <c r="Y177" i="66" s="1"/>
  <c r="AG1212" i="1"/>
  <c r="X177" i="66" s="1"/>
  <c r="AA1212" i="1"/>
  <c r="R177" i="66" s="1"/>
  <c r="Y1212" i="1"/>
  <c r="P177" i="66" s="1"/>
  <c r="W1212" i="1"/>
  <c r="N177" i="66" s="1"/>
  <c r="AH1211" i="1"/>
  <c r="Y176" i="66" s="1"/>
  <c r="AG1211" i="1"/>
  <c r="X176" i="66" s="1"/>
  <c r="AA1211" i="1"/>
  <c r="R176" i="66" s="1"/>
  <c r="W1211" i="1"/>
  <c r="N176" i="66" s="1"/>
  <c r="P1211" i="1"/>
  <c r="AH1210" i="1"/>
  <c r="Y175" i="66" s="1"/>
  <c r="AG1210" i="1"/>
  <c r="X175" i="66" s="1"/>
  <c r="AA1210" i="1"/>
  <c r="R175" i="66" s="1"/>
  <c r="Y1210" i="1"/>
  <c r="W1210" i="1"/>
  <c r="N175" i="66" s="1"/>
  <c r="AH1209" i="1"/>
  <c r="AG1209" i="1"/>
  <c r="X174" i="66" s="1"/>
  <c r="AA1209" i="1"/>
  <c r="R174" i="66" s="1"/>
  <c r="W1209" i="1"/>
  <c r="N174" i="66" s="1"/>
  <c r="P1209" i="1"/>
  <c r="Y1209" i="1" s="1"/>
  <c r="P174" i="66" s="1"/>
  <c r="AH1208" i="1"/>
  <c r="Y173" i="66" s="1"/>
  <c r="AG1208" i="1"/>
  <c r="X173" i="66" s="1"/>
  <c r="AA1208" i="1"/>
  <c r="R173" i="66" s="1"/>
  <c r="Y1208" i="1"/>
  <c r="P173" i="66" s="1"/>
  <c r="W1208" i="1"/>
  <c r="N173" i="66" s="1"/>
  <c r="AB1205" i="1"/>
  <c r="S170" i="66" s="1"/>
  <c r="AH1203" i="1"/>
  <c r="Y168" i="66" s="1"/>
  <c r="AG1203" i="1"/>
  <c r="X168" i="66" s="1"/>
  <c r="AA1203" i="1"/>
  <c r="R168" i="66" s="1"/>
  <c r="W1203" i="1"/>
  <c r="N168" i="66" s="1"/>
  <c r="P1203" i="1"/>
  <c r="G168" i="66" s="1"/>
  <c r="AH1202" i="1"/>
  <c r="Y167" i="66" s="1"/>
  <c r="AG1202" i="1"/>
  <c r="X167" i="66" s="1"/>
  <c r="AA1202" i="1"/>
  <c r="R167" i="66" s="1"/>
  <c r="Y1202" i="1"/>
  <c r="P167" i="66" s="1"/>
  <c r="W1202" i="1"/>
  <c r="N167" i="66" s="1"/>
  <c r="AH1201" i="1"/>
  <c r="Y166" i="66" s="1"/>
  <c r="AG1201" i="1"/>
  <c r="X166" i="66" s="1"/>
  <c r="AA1201" i="1"/>
  <c r="R166" i="66" s="1"/>
  <c r="W1201" i="1"/>
  <c r="I31" i="46" s="1"/>
  <c r="P1201" i="1"/>
  <c r="G31" i="46" s="1"/>
  <c r="AH1200" i="1"/>
  <c r="Y165" i="66" s="1"/>
  <c r="AG1200" i="1"/>
  <c r="X165" i="66" s="1"/>
  <c r="AA1200" i="1"/>
  <c r="Y1200" i="1"/>
  <c r="P165" i="66" s="1"/>
  <c r="W1200" i="1"/>
  <c r="N165" i="66" s="1"/>
  <c r="AH1199" i="1"/>
  <c r="AG1199" i="1"/>
  <c r="X164" i="66" s="1"/>
  <c r="AA1199" i="1"/>
  <c r="R164" i="66" s="1"/>
  <c r="W1199" i="1"/>
  <c r="P1199" i="1"/>
  <c r="G29" i="46" s="1"/>
  <c r="AH1198" i="1"/>
  <c r="Y163" i="66" s="1"/>
  <c r="AG1198" i="1"/>
  <c r="AA1198" i="1"/>
  <c r="R163" i="66" s="1"/>
  <c r="Y1198" i="1"/>
  <c r="P163" i="66" s="1"/>
  <c r="W1198" i="1"/>
  <c r="I28" i="46" s="1"/>
  <c r="AB1195" i="1"/>
  <c r="S160" i="66" s="1"/>
  <c r="AD1193" i="1"/>
  <c r="U158" i="66" s="1"/>
  <c r="AD1192" i="1"/>
  <c r="U157" i="66" s="1"/>
  <c r="AD1191" i="1"/>
  <c r="U156" i="66" s="1"/>
  <c r="AA1191" i="1"/>
  <c r="R156" i="66" s="1"/>
  <c r="W1191" i="1"/>
  <c r="F61" i="59" s="1"/>
  <c r="P1191" i="1"/>
  <c r="G156" i="66" s="1"/>
  <c r="AD1190" i="1"/>
  <c r="U155" i="66" s="1"/>
  <c r="AA1190" i="1"/>
  <c r="R155" i="66" s="1"/>
  <c r="W1190" i="1"/>
  <c r="Q1190" i="1"/>
  <c r="H155" i="66" s="1"/>
  <c r="AD1189" i="1"/>
  <c r="U154" i="66" s="1"/>
  <c r="AA1189" i="1"/>
  <c r="W1189" i="1"/>
  <c r="F59" i="59" s="1"/>
  <c r="P1189" i="1"/>
  <c r="G154" i="66" s="1"/>
  <c r="AD1188" i="1"/>
  <c r="U153" i="66" s="1"/>
  <c r="AA1188" i="1"/>
  <c r="R153" i="66" s="1"/>
  <c r="W1188" i="1"/>
  <c r="N153" i="66" s="1"/>
  <c r="Q1188" i="1"/>
  <c r="H153" i="66" s="1"/>
  <c r="U1187" i="1"/>
  <c r="L152" i="66" s="1"/>
  <c r="AB1185" i="1"/>
  <c r="S150" i="66" s="1"/>
  <c r="AD1183" i="1"/>
  <c r="U148" i="66" s="1"/>
  <c r="AD1182" i="1"/>
  <c r="U147" i="66" s="1"/>
  <c r="AD1181" i="1"/>
  <c r="U146" i="66" s="1"/>
  <c r="AA1181" i="1"/>
  <c r="U1181" i="1"/>
  <c r="L146" i="66" s="1"/>
  <c r="P1181" i="1"/>
  <c r="AD1180" i="1"/>
  <c r="U145" i="66" s="1"/>
  <c r="AA1180" i="1"/>
  <c r="R145" i="66" s="1"/>
  <c r="U1180" i="1"/>
  <c r="L145" i="66" s="1"/>
  <c r="Q1180" i="1"/>
  <c r="H145" i="66" s="1"/>
  <c r="AD1179" i="1"/>
  <c r="U144" i="66" s="1"/>
  <c r="AA1179" i="1"/>
  <c r="R144" i="66" s="1"/>
  <c r="U1179" i="1"/>
  <c r="P1179" i="1"/>
  <c r="AD1178" i="1"/>
  <c r="U143" i="66" s="1"/>
  <c r="AA1178" i="1"/>
  <c r="R143" i="66" s="1"/>
  <c r="U1178" i="1"/>
  <c r="L143" i="66" s="1"/>
  <c r="Q1178" i="1"/>
  <c r="H143" i="66" s="1"/>
  <c r="AE1176" i="1"/>
  <c r="V141" i="66" s="1"/>
  <c r="AB1175" i="1"/>
  <c r="S140" i="66" s="1"/>
  <c r="L1175" i="1"/>
  <c r="C26" i="54" s="1"/>
  <c r="K1175" i="1"/>
  <c r="K1185" i="1" s="1"/>
  <c r="J1175" i="1"/>
  <c r="L1174" i="1"/>
  <c r="C139" i="66" s="1"/>
  <c r="K1174" i="1"/>
  <c r="J1174" i="1"/>
  <c r="AD1173" i="1"/>
  <c r="U138" i="66" s="1"/>
  <c r="L1173" i="1"/>
  <c r="K1173" i="1"/>
  <c r="K1183" i="1" s="1"/>
  <c r="B148" i="66" s="1"/>
  <c r="J1173" i="1"/>
  <c r="AD1172" i="1"/>
  <c r="L1172" i="1"/>
  <c r="L1182" i="1" s="1"/>
  <c r="L1192" i="1" s="1"/>
  <c r="C157" i="66" s="1"/>
  <c r="K1172" i="1"/>
  <c r="K1182" i="1" s="1"/>
  <c r="C10" i="41" s="1"/>
  <c r="J1172" i="1"/>
  <c r="A25" i="54" s="1"/>
  <c r="AD1171" i="1"/>
  <c r="U136" i="66" s="1"/>
  <c r="AA1171" i="1"/>
  <c r="P1171" i="1"/>
  <c r="L1171" i="1"/>
  <c r="C24" i="54" s="1"/>
  <c r="K1171" i="1"/>
  <c r="K1181" i="1" s="1"/>
  <c r="C9" i="41" s="1"/>
  <c r="J1171" i="1"/>
  <c r="AD1170" i="1"/>
  <c r="F23" i="54" s="1"/>
  <c r="AA1170" i="1"/>
  <c r="R135" i="66" s="1"/>
  <c r="Q1170" i="1"/>
  <c r="H135" i="66" s="1"/>
  <c r="L1170" i="1"/>
  <c r="K1170" i="1"/>
  <c r="J1170" i="1"/>
  <c r="AD1169" i="1"/>
  <c r="AA1169" i="1"/>
  <c r="P1169" i="1"/>
  <c r="G134" i="66" s="1"/>
  <c r="L1169" i="1"/>
  <c r="K1169" i="1"/>
  <c r="J1169" i="1"/>
  <c r="AD1168" i="1"/>
  <c r="F21" i="54" s="1"/>
  <c r="AA1168" i="1"/>
  <c r="Q1168" i="1"/>
  <c r="L1168" i="1"/>
  <c r="C21" i="54" s="1"/>
  <c r="J1168" i="1"/>
  <c r="A21" i="54" s="1"/>
  <c r="AI1167" i="1"/>
  <c r="AH1167" i="1"/>
  <c r="AG1167" i="1"/>
  <c r="AC1167" i="1"/>
  <c r="T132" i="66" s="1"/>
  <c r="Z1167" i="1"/>
  <c r="Q132" i="66" s="1"/>
  <c r="Y1167" i="1"/>
  <c r="X1167" i="1"/>
  <c r="O132" i="66" s="1"/>
  <c r="W1167" i="1"/>
  <c r="N132" i="66" s="1"/>
  <c r="V1167" i="1"/>
  <c r="M132" i="66" s="1"/>
  <c r="U1167" i="1"/>
  <c r="E31" i="45" s="1"/>
  <c r="T1167" i="1"/>
  <c r="K132" i="66" s="1"/>
  <c r="S1167" i="1"/>
  <c r="J132" i="66" s="1"/>
  <c r="R1167" i="1"/>
  <c r="Q1167" i="1"/>
  <c r="P1167" i="1"/>
  <c r="O1167" i="1"/>
  <c r="M1167" i="1"/>
  <c r="D132" i="66" s="1"/>
  <c r="L1167" i="1"/>
  <c r="C132" i="66" s="1"/>
  <c r="J1167" i="1"/>
  <c r="A31" i="45" s="1"/>
  <c r="AD1163" i="1"/>
  <c r="U128" i="66" s="1"/>
  <c r="AD1162" i="1"/>
  <c r="U127" i="66" s="1"/>
  <c r="AG1161" i="1"/>
  <c r="X126" i="66" s="1"/>
  <c r="AD1161" i="1"/>
  <c r="U126" i="66" s="1"/>
  <c r="AA1161" i="1"/>
  <c r="I13" i="39" s="1"/>
  <c r="W1161" i="1"/>
  <c r="P1161" i="1"/>
  <c r="Y1161" i="1" s="1"/>
  <c r="P126" i="66" s="1"/>
  <c r="AG1160" i="1"/>
  <c r="X125" i="66" s="1"/>
  <c r="AD1160" i="1"/>
  <c r="F16" i="54" s="1"/>
  <c r="AA1160" i="1"/>
  <c r="Y1160" i="1"/>
  <c r="P125" i="66" s="1"/>
  <c r="W1160" i="1"/>
  <c r="Q1160" i="1"/>
  <c r="AG1159" i="1"/>
  <c r="X124" i="66" s="1"/>
  <c r="AD1159" i="1"/>
  <c r="AA1159" i="1"/>
  <c r="W1159" i="1"/>
  <c r="P1159" i="1"/>
  <c r="AG1158" i="1"/>
  <c r="AD1158" i="1"/>
  <c r="F14" i="54" s="1"/>
  <c r="AA1158" i="1"/>
  <c r="I10" i="39" s="1"/>
  <c r="Y1158" i="1"/>
  <c r="P123" i="66" s="1"/>
  <c r="W1158" i="1"/>
  <c r="Q1158" i="1"/>
  <c r="AG1151" i="1"/>
  <c r="X116" i="66" s="1"/>
  <c r="AA1151" i="1"/>
  <c r="R116" i="66" s="1"/>
  <c r="P1151" i="1"/>
  <c r="G116" i="66" s="1"/>
  <c r="AG1150" i="1"/>
  <c r="X115" i="66" s="1"/>
  <c r="AB1150" i="1"/>
  <c r="S115" i="66" s="1"/>
  <c r="AA1150" i="1"/>
  <c r="R115" i="66" s="1"/>
  <c r="Y1150" i="1"/>
  <c r="P115" i="66" s="1"/>
  <c r="Q1150" i="1"/>
  <c r="H115" i="66" s="1"/>
  <c r="AG1149" i="1"/>
  <c r="X114" i="66" s="1"/>
  <c r="AA1149" i="1"/>
  <c r="R114" i="66" s="1"/>
  <c r="P1149" i="1"/>
  <c r="AG1148" i="1"/>
  <c r="AB1148" i="1"/>
  <c r="S113" i="66" s="1"/>
  <c r="AA1148" i="1"/>
  <c r="Y1148" i="1"/>
  <c r="Q1148" i="1"/>
  <c r="H113" i="66" s="1"/>
  <c r="AG1141" i="1"/>
  <c r="X106" i="66" s="1"/>
  <c r="AA1141" i="1"/>
  <c r="W1141" i="1"/>
  <c r="N106" i="66" s="1"/>
  <c r="AG1140" i="1"/>
  <c r="X105" i="66" s="1"/>
  <c r="AA1140" i="1"/>
  <c r="AG1139" i="1"/>
  <c r="X104" i="66" s="1"/>
  <c r="AA1139" i="1"/>
  <c r="I46" i="39" s="1"/>
  <c r="W1139" i="1"/>
  <c r="P1139" i="1"/>
  <c r="P1140" i="1" s="1"/>
  <c r="Q1140" i="1" s="1"/>
  <c r="AG1138" i="1"/>
  <c r="X103" i="66" s="1"/>
  <c r="AA1138" i="1"/>
  <c r="I45" i="39" s="1"/>
  <c r="Y1138" i="1"/>
  <c r="W1138" i="1"/>
  <c r="Q1138" i="1"/>
  <c r="H103" i="66" s="1"/>
  <c r="AG1132" i="1"/>
  <c r="X97" i="66" s="1"/>
  <c r="AA1132" i="1"/>
  <c r="R97" i="66" s="1"/>
  <c r="P1132" i="1"/>
  <c r="G97" i="66" s="1"/>
  <c r="AG1131" i="1"/>
  <c r="X96" i="66" s="1"/>
  <c r="AB1131" i="1"/>
  <c r="S96" i="66" s="1"/>
  <c r="AA1131" i="1"/>
  <c r="R96" i="66" s="1"/>
  <c r="Y1131" i="1"/>
  <c r="P96" i="66" s="1"/>
  <c r="W1131" i="1"/>
  <c r="N96" i="66" s="1"/>
  <c r="Q1131" i="1"/>
  <c r="AG1130" i="1"/>
  <c r="X95" i="66" s="1"/>
  <c r="AA1130" i="1"/>
  <c r="R95" i="66" s="1"/>
  <c r="W1130" i="1"/>
  <c r="P1130" i="1"/>
  <c r="Y1130" i="1" s="1"/>
  <c r="P95" i="66" s="1"/>
  <c r="AG1129" i="1"/>
  <c r="X94" i="66" s="1"/>
  <c r="AB1129" i="1"/>
  <c r="AA1129" i="1"/>
  <c r="Y1129" i="1"/>
  <c r="P94" i="66" s="1"/>
  <c r="W1129" i="1"/>
  <c r="N94" i="66" s="1"/>
  <c r="Q1129" i="1"/>
  <c r="AH1129" i="1" s="1"/>
  <c r="AG1128" i="1"/>
  <c r="X93" i="66" s="1"/>
  <c r="AA1128" i="1"/>
  <c r="I39" i="39" s="1"/>
  <c r="W1128" i="1"/>
  <c r="F7" i="57" s="1"/>
  <c r="P1128" i="1"/>
  <c r="F39" i="39" s="1"/>
  <c r="AG1127" i="1"/>
  <c r="AB1127" i="1"/>
  <c r="J38" i="39" s="1"/>
  <c r="AA1127" i="1"/>
  <c r="Y1127" i="1"/>
  <c r="P92" i="66" s="1"/>
  <c r="W1127" i="1"/>
  <c r="Q1127" i="1"/>
  <c r="AH1127" i="1" s="1"/>
  <c r="Y92" i="66" s="1"/>
  <c r="AG1121" i="1"/>
  <c r="X86" i="66" s="1"/>
  <c r="AA1121" i="1"/>
  <c r="R86" i="66" s="1"/>
  <c r="W1121" i="1"/>
  <c r="N86" i="66" s="1"/>
  <c r="P1121" i="1"/>
  <c r="Y1121" i="1" s="1"/>
  <c r="P86" i="66" s="1"/>
  <c r="AG1120" i="1"/>
  <c r="X85" i="66" s="1"/>
  <c r="AB1120" i="1"/>
  <c r="S85" i="66" s="1"/>
  <c r="AA1120" i="1"/>
  <c r="R85" i="66" s="1"/>
  <c r="Y1120" i="1"/>
  <c r="W1120" i="1"/>
  <c r="N85" i="66" s="1"/>
  <c r="Q1120" i="1"/>
  <c r="AG1119" i="1"/>
  <c r="X84" i="66" s="1"/>
  <c r="AA1119" i="1"/>
  <c r="R84" i="66" s="1"/>
  <c r="W1119" i="1"/>
  <c r="N84" i="66" s="1"/>
  <c r="P1119" i="1"/>
  <c r="G84" i="66" s="1"/>
  <c r="AG1118" i="1"/>
  <c r="X83" i="66" s="1"/>
  <c r="AB1118" i="1"/>
  <c r="S83" i="66" s="1"/>
  <c r="AA1118" i="1"/>
  <c r="R83" i="66" s="1"/>
  <c r="Y1118" i="1"/>
  <c r="G43" i="47" s="1"/>
  <c r="W1118" i="1"/>
  <c r="N83" i="66" s="1"/>
  <c r="Q1118" i="1"/>
  <c r="AG1117" i="1"/>
  <c r="X82" i="66" s="1"/>
  <c r="AA1117" i="1"/>
  <c r="R82" i="66" s="1"/>
  <c r="W1117" i="1"/>
  <c r="N82" i="66" s="1"/>
  <c r="P1117" i="1"/>
  <c r="Y1117" i="1" s="1"/>
  <c r="AG1116" i="1"/>
  <c r="X81" i="66" s="1"/>
  <c r="AB1116" i="1"/>
  <c r="S81" i="66" s="1"/>
  <c r="AA1116" i="1"/>
  <c r="Y1116" i="1"/>
  <c r="P81" i="66" s="1"/>
  <c r="W1116" i="1"/>
  <c r="N81" i="66" s="1"/>
  <c r="Q1116" i="1"/>
  <c r="H81" i="66" s="1"/>
  <c r="AG1110" i="1"/>
  <c r="X75" i="66" s="1"/>
  <c r="AA1110" i="1"/>
  <c r="R75" i="66" s="1"/>
  <c r="W1110" i="1"/>
  <c r="N75" i="66" s="1"/>
  <c r="P1110" i="1"/>
  <c r="AG1109" i="1"/>
  <c r="X74" i="66" s="1"/>
  <c r="AB1109" i="1"/>
  <c r="S74" i="66" s="1"/>
  <c r="AA1109" i="1"/>
  <c r="R74" i="66" s="1"/>
  <c r="Y1109" i="1"/>
  <c r="P74" i="66" s="1"/>
  <c r="W1109" i="1"/>
  <c r="N74" i="66" s="1"/>
  <c r="Q1109" i="1"/>
  <c r="H74" i="66" s="1"/>
  <c r="AG1108" i="1"/>
  <c r="X73" i="66" s="1"/>
  <c r="AA1108" i="1"/>
  <c r="R73" i="66" s="1"/>
  <c r="W1108" i="1"/>
  <c r="N73" i="66" s="1"/>
  <c r="P1108" i="1"/>
  <c r="AB1108" i="1" s="1"/>
  <c r="S73" i="66" s="1"/>
  <c r="AG1107" i="1"/>
  <c r="X72" i="66" s="1"/>
  <c r="AB1107" i="1"/>
  <c r="S72" i="66" s="1"/>
  <c r="R72" i="66"/>
  <c r="Y1107" i="1"/>
  <c r="P72" i="66" s="1"/>
  <c r="AA1107" i="1"/>
  <c r="N72" i="66" s="1"/>
  <c r="Q1107" i="1"/>
  <c r="AG1106" i="1"/>
  <c r="X71" i="66" s="1"/>
  <c r="AA1106" i="1"/>
  <c r="W1106" i="1"/>
  <c r="N71" i="66" s="1"/>
  <c r="P1106" i="1"/>
  <c r="Q1106" i="1" s="1"/>
  <c r="AG1105" i="1"/>
  <c r="X70" i="66" s="1"/>
  <c r="AB1105" i="1"/>
  <c r="S70" i="66" s="1"/>
  <c r="AA1105" i="1"/>
  <c r="R70" i="66" s="1"/>
  <c r="Y1105" i="1"/>
  <c r="P70" i="66" s="1"/>
  <c r="W1105" i="1"/>
  <c r="N70" i="66" s="1"/>
  <c r="Q1105" i="1"/>
  <c r="H70" i="66" s="1"/>
  <c r="AG1099" i="1"/>
  <c r="X64" i="66" s="1"/>
  <c r="AA1099" i="1"/>
  <c r="R64" i="66" s="1"/>
  <c r="W1099" i="1"/>
  <c r="N64" i="66" s="1"/>
  <c r="P1099" i="1"/>
  <c r="AG1098" i="1"/>
  <c r="AB1098" i="1"/>
  <c r="S63" i="66" s="1"/>
  <c r="AA1098" i="1"/>
  <c r="R63" i="66" s="1"/>
  <c r="Y1098" i="1"/>
  <c r="P63" i="66" s="1"/>
  <c r="W1098" i="1"/>
  <c r="N63" i="66" s="1"/>
  <c r="Q1098" i="1"/>
  <c r="H63" i="66" s="1"/>
  <c r="AG1097" i="1"/>
  <c r="X62" i="66" s="1"/>
  <c r="AA1097" i="1"/>
  <c r="I34" i="39" s="1"/>
  <c r="W1097" i="1"/>
  <c r="P1097" i="1"/>
  <c r="AG1096" i="1"/>
  <c r="X61" i="66" s="1"/>
  <c r="AB1096" i="1"/>
  <c r="J33" i="39" s="1"/>
  <c r="AA1096" i="1"/>
  <c r="I33" i="39" s="1"/>
  <c r="Y1096" i="1"/>
  <c r="P61" i="66" s="1"/>
  <c r="W1096" i="1"/>
  <c r="N61" i="66" s="1"/>
  <c r="Q1096" i="1"/>
  <c r="AG1095" i="1"/>
  <c r="X60" i="66" s="1"/>
  <c r="AA1095" i="1"/>
  <c r="W1095" i="1"/>
  <c r="P1095" i="1"/>
  <c r="AB1095" i="1" s="1"/>
  <c r="J32" i="39" s="1"/>
  <c r="AG1094" i="1"/>
  <c r="X59" i="66" s="1"/>
  <c r="AB1094" i="1"/>
  <c r="S59" i="66" s="1"/>
  <c r="AA1094" i="1"/>
  <c r="I31" i="39" s="1"/>
  <c r="Y1094" i="1"/>
  <c r="P59" i="66" s="1"/>
  <c r="W1094" i="1"/>
  <c r="N59" i="66" s="1"/>
  <c r="Q1094" i="1"/>
  <c r="AI1090" i="1"/>
  <c r="Z55" i="66" s="1"/>
  <c r="X1090" i="1"/>
  <c r="O55" i="66" s="1"/>
  <c r="AG1088" i="1"/>
  <c r="X53" i="66" s="1"/>
  <c r="AA1088" i="1"/>
  <c r="R53" i="66" s="1"/>
  <c r="W1088" i="1"/>
  <c r="N53" i="66" s="1"/>
  <c r="P1088" i="1"/>
  <c r="Q1088" i="1" s="1"/>
  <c r="AG1087" i="1"/>
  <c r="X52" i="66" s="1"/>
  <c r="AB1087" i="1"/>
  <c r="S52" i="66" s="1"/>
  <c r="AA1087" i="1"/>
  <c r="Y1087" i="1"/>
  <c r="P52" i="66" s="1"/>
  <c r="W1087" i="1"/>
  <c r="Q1087" i="1"/>
  <c r="H52" i="66" s="1"/>
  <c r="AG1081" i="1"/>
  <c r="X46" i="66" s="1"/>
  <c r="AA1081" i="1"/>
  <c r="R46" i="66" s="1"/>
  <c r="W1081" i="1"/>
  <c r="N46" i="66" s="1"/>
  <c r="P1081" i="1"/>
  <c r="AB1081" i="1" s="1"/>
  <c r="S46" i="66" s="1"/>
  <c r="AG1080" i="1"/>
  <c r="X45" i="66" s="1"/>
  <c r="AB1080" i="1"/>
  <c r="S45" i="66" s="1"/>
  <c r="AA1080" i="1"/>
  <c r="R45" i="66" s="1"/>
  <c r="Y1080" i="1"/>
  <c r="P45" i="66" s="1"/>
  <c r="W1080" i="1"/>
  <c r="E29" i="58" s="1"/>
  <c r="Q1080" i="1"/>
  <c r="AG1079" i="1"/>
  <c r="X44" i="66" s="1"/>
  <c r="AA1079" i="1"/>
  <c r="W1079" i="1"/>
  <c r="P1079" i="1"/>
  <c r="Q1079" i="1" s="1"/>
  <c r="H44" i="66" s="1"/>
  <c r="AG1078" i="1"/>
  <c r="X43" i="66" s="1"/>
  <c r="AB1078" i="1"/>
  <c r="S43" i="66" s="1"/>
  <c r="AA1078" i="1"/>
  <c r="R43" i="66" s="1"/>
  <c r="Y1078" i="1"/>
  <c r="P43" i="66" s="1"/>
  <c r="W1078" i="1"/>
  <c r="E27" i="58" s="1"/>
  <c r="Q1078" i="1"/>
  <c r="AG1077" i="1"/>
  <c r="X42" i="66" s="1"/>
  <c r="AA1077" i="1"/>
  <c r="R42" i="66" s="1"/>
  <c r="W1077" i="1"/>
  <c r="E26" i="58" s="1"/>
  <c r="P1077" i="1"/>
  <c r="G42" i="66" s="1"/>
  <c r="AG1076" i="1"/>
  <c r="AB1076" i="1"/>
  <c r="S41" i="66" s="1"/>
  <c r="AA1076" i="1"/>
  <c r="R41" i="66" s="1"/>
  <c r="Y1076" i="1"/>
  <c r="P41" i="66" s="1"/>
  <c r="W1076" i="1"/>
  <c r="Q1076" i="1"/>
  <c r="AG1071" i="1"/>
  <c r="X37" i="66" s="1"/>
  <c r="AA1071" i="1"/>
  <c r="R37" i="66" s="1"/>
  <c r="H33" i="36"/>
  <c r="P1071" i="1"/>
  <c r="Y1071" i="1" s="1"/>
  <c r="P37" i="66" s="1"/>
  <c r="AG1070" i="1"/>
  <c r="X36" i="66" s="1"/>
  <c r="AB1070" i="1"/>
  <c r="S36" i="66" s="1"/>
  <c r="AA1070" i="1"/>
  <c r="R36" i="66" s="1"/>
  <c r="Y1070" i="1"/>
  <c r="P36" i="66" s="1"/>
  <c r="N36" i="66"/>
  <c r="Q1070" i="1"/>
  <c r="H36" i="66" s="1"/>
  <c r="AG1069" i="1"/>
  <c r="AA1069" i="1"/>
  <c r="R35" i="66" s="1"/>
  <c r="P1069" i="1"/>
  <c r="AB1069" i="1" s="1"/>
  <c r="S35" i="66" s="1"/>
  <c r="AG1068" i="1"/>
  <c r="X34" i="66" s="1"/>
  <c r="AB1068" i="1"/>
  <c r="S34" i="66" s="1"/>
  <c r="AA1068" i="1"/>
  <c r="R34" i="66" s="1"/>
  <c r="Y1068" i="1"/>
  <c r="P34" i="66" s="1"/>
  <c r="H32" i="36"/>
  <c r="Q1068" i="1"/>
  <c r="AG1067" i="1"/>
  <c r="X33" i="66" s="1"/>
  <c r="AA1067" i="1"/>
  <c r="H31" i="36"/>
  <c r="P1067" i="1"/>
  <c r="Y1067" i="1" s="1"/>
  <c r="P33" i="66" s="1"/>
  <c r="AG1066" i="1"/>
  <c r="X32" i="66" s="1"/>
  <c r="AB1066" i="1"/>
  <c r="S32" i="66" s="1"/>
  <c r="AA1066" i="1"/>
  <c r="R32" i="66" s="1"/>
  <c r="Y1066" i="1"/>
  <c r="P32" i="66" s="1"/>
  <c r="H30" i="36"/>
  <c r="Q1066" i="1"/>
  <c r="AH1066" i="1" s="1"/>
  <c r="Y32" i="66" s="1"/>
  <c r="AG1061" i="1"/>
  <c r="X28" i="66" s="1"/>
  <c r="AD1061" i="1"/>
  <c r="U28" i="66" s="1"/>
  <c r="AA1061" i="1"/>
  <c r="W1061" i="1"/>
  <c r="P1061" i="1"/>
  <c r="G28" i="66" s="1"/>
  <c r="AG1060" i="1"/>
  <c r="X27" i="66" s="1"/>
  <c r="AE1060" i="1"/>
  <c r="V27" i="66" s="1"/>
  <c r="AD1060" i="1"/>
  <c r="U27" i="66" s="1"/>
  <c r="AB1060" i="1"/>
  <c r="S27" i="66" s="1"/>
  <c r="AA1060" i="1"/>
  <c r="R27" i="66" s="1"/>
  <c r="Y1060" i="1"/>
  <c r="P27" i="66" s="1"/>
  <c r="W1060" i="1"/>
  <c r="N27" i="66" s="1"/>
  <c r="Q1060" i="1"/>
  <c r="H27" i="66" s="1"/>
  <c r="AG1059" i="1"/>
  <c r="X26" i="66" s="1"/>
  <c r="AD1059" i="1"/>
  <c r="U26" i="66" s="1"/>
  <c r="AA1059" i="1"/>
  <c r="R26" i="66" s="1"/>
  <c r="W1059" i="1"/>
  <c r="H26" i="36" s="1"/>
  <c r="P1059" i="1"/>
  <c r="G26" i="66" s="1"/>
  <c r="AG1058" i="1"/>
  <c r="X25" i="66" s="1"/>
  <c r="AE1058" i="1"/>
  <c r="V25" i="66" s="1"/>
  <c r="AD1058" i="1"/>
  <c r="U25" i="66" s="1"/>
  <c r="AB1058" i="1"/>
  <c r="S25" i="66" s="1"/>
  <c r="AA1058" i="1"/>
  <c r="R25" i="66" s="1"/>
  <c r="Y1058" i="1"/>
  <c r="W1058" i="1"/>
  <c r="Q1058" i="1"/>
  <c r="G25" i="36" s="1"/>
  <c r="AG1057" i="1"/>
  <c r="X24" i="66" s="1"/>
  <c r="AD1057" i="1"/>
  <c r="U24" i="66" s="1"/>
  <c r="AA1057" i="1"/>
  <c r="R24" i="66" s="1"/>
  <c r="W1057" i="1"/>
  <c r="N24" i="66" s="1"/>
  <c r="P1057" i="1"/>
  <c r="AG1056" i="1"/>
  <c r="AE1056" i="1"/>
  <c r="V23" i="66" s="1"/>
  <c r="AD1056" i="1"/>
  <c r="U23" i="66" s="1"/>
  <c r="AB1056" i="1"/>
  <c r="S23" i="66" s="1"/>
  <c r="AA1056" i="1"/>
  <c r="R23" i="66" s="1"/>
  <c r="Y1056" i="1"/>
  <c r="I23" i="36" s="1"/>
  <c r="W1056" i="1"/>
  <c r="H23" i="36" s="1"/>
  <c r="Q1056" i="1"/>
  <c r="AG1050" i="1"/>
  <c r="X17" i="66" s="1"/>
  <c r="AA1050" i="1"/>
  <c r="R17" i="66" s="1"/>
  <c r="W1050" i="1"/>
  <c r="N17" i="66" s="1"/>
  <c r="P1050" i="1"/>
  <c r="AG1049" i="1"/>
  <c r="X16" i="66" s="1"/>
  <c r="AB1049" i="1"/>
  <c r="S16" i="66" s="1"/>
  <c r="AA1049" i="1"/>
  <c r="E9" i="67" s="1"/>
  <c r="Y1049" i="1"/>
  <c r="P16" i="66" s="1"/>
  <c r="W1049" i="1"/>
  <c r="N16" i="66" s="1"/>
  <c r="Q1049" i="1"/>
  <c r="AH1049" i="1" s="1"/>
  <c r="Y16" i="66" s="1"/>
  <c r="AG1048" i="1"/>
  <c r="AA1048" i="1"/>
  <c r="W1048" i="1"/>
  <c r="F46" i="59" s="1"/>
  <c r="P1048" i="1"/>
  <c r="G15" i="66" s="1"/>
  <c r="AG1047" i="1"/>
  <c r="X14" i="66" s="1"/>
  <c r="AB1047" i="1"/>
  <c r="S14" i="66" s="1"/>
  <c r="AA1047" i="1"/>
  <c r="E7" i="67" s="1"/>
  <c r="Y1047" i="1"/>
  <c r="P14" i="66" s="1"/>
  <c r="W1047" i="1"/>
  <c r="Q1047" i="1"/>
  <c r="AG1046" i="1"/>
  <c r="X13" i="66" s="1"/>
  <c r="AA1046" i="1"/>
  <c r="W1046" i="1"/>
  <c r="N13" i="66" s="1"/>
  <c r="P1046" i="1"/>
  <c r="AG1045" i="1"/>
  <c r="X12" i="66" s="1"/>
  <c r="AB1045" i="1"/>
  <c r="S12" i="66" s="1"/>
  <c r="AA1045" i="1"/>
  <c r="Y1045" i="1"/>
  <c r="P12" i="66" s="1"/>
  <c r="W1045" i="1"/>
  <c r="F43" i="59" s="1"/>
  <c r="Q1045" i="1"/>
  <c r="H12" i="66" s="1"/>
  <c r="K1040" i="1"/>
  <c r="J1039" i="1"/>
  <c r="A873" i="35" s="1"/>
  <c r="AG1028" i="1"/>
  <c r="X862" i="35" s="1"/>
  <c r="AA1028" i="1"/>
  <c r="R862" i="35" s="1"/>
  <c r="W1028" i="1"/>
  <c r="N862" i="35" s="1"/>
  <c r="P1028" i="1"/>
  <c r="AG1027" i="1"/>
  <c r="X861" i="35" s="1"/>
  <c r="AB1027" i="1"/>
  <c r="S861" i="35" s="1"/>
  <c r="AA1027" i="1"/>
  <c r="R861" i="35" s="1"/>
  <c r="Y1027" i="1"/>
  <c r="P861" i="35" s="1"/>
  <c r="W1027" i="1"/>
  <c r="N861" i="35" s="1"/>
  <c r="Q1027" i="1"/>
  <c r="H861" i="35" s="1"/>
  <c r="AG1026" i="1"/>
  <c r="X860" i="35" s="1"/>
  <c r="AA1026" i="1"/>
  <c r="R860" i="35" s="1"/>
  <c r="W1026" i="1"/>
  <c r="N860" i="35" s="1"/>
  <c r="P1026" i="1"/>
  <c r="AB1026" i="1" s="1"/>
  <c r="S860" i="35" s="1"/>
  <c r="AG1025" i="1"/>
  <c r="AB1025" i="1"/>
  <c r="AA1025" i="1"/>
  <c r="R859" i="35" s="1"/>
  <c r="Y1025" i="1"/>
  <c r="P859" i="35" s="1"/>
  <c r="W1025" i="1"/>
  <c r="N859" i="35" s="1"/>
  <c r="Q1025" i="1"/>
  <c r="AG1024" i="1"/>
  <c r="X858" i="35" s="1"/>
  <c r="AA1024" i="1"/>
  <c r="R858" i="35" s="1"/>
  <c r="W1024" i="1"/>
  <c r="N858" i="35" s="1"/>
  <c r="P1024" i="1"/>
  <c r="AG1023" i="1"/>
  <c r="X857" i="35" s="1"/>
  <c r="AB1023" i="1"/>
  <c r="S857" i="35" s="1"/>
  <c r="AA1023" i="1"/>
  <c r="R857" i="35" s="1"/>
  <c r="Y1023" i="1"/>
  <c r="P857" i="35" s="1"/>
  <c r="W1023" i="1"/>
  <c r="N857" i="35" s="1"/>
  <c r="Q1023" i="1"/>
  <c r="H857" i="35" s="1"/>
  <c r="AG1017" i="1"/>
  <c r="X851" i="35" s="1"/>
  <c r="AA1017" i="1"/>
  <c r="R851" i="35" s="1"/>
  <c r="W1017" i="1"/>
  <c r="N851" i="35" s="1"/>
  <c r="P1017" i="1"/>
  <c r="AB1017" i="1" s="1"/>
  <c r="S851" i="35" s="1"/>
  <c r="AG1016" i="1"/>
  <c r="X850" i="35" s="1"/>
  <c r="AB1016" i="1"/>
  <c r="S850" i="35" s="1"/>
  <c r="AA1016" i="1"/>
  <c r="R850" i="35" s="1"/>
  <c r="Y1016" i="1"/>
  <c r="P850" i="35" s="1"/>
  <c r="W1016" i="1"/>
  <c r="N850" i="35" s="1"/>
  <c r="Q1016" i="1"/>
  <c r="AG1015" i="1"/>
  <c r="X849" i="35" s="1"/>
  <c r="AA1015" i="1"/>
  <c r="R849" i="35" s="1"/>
  <c r="W1015" i="1"/>
  <c r="N849" i="35" s="1"/>
  <c r="P1015" i="1"/>
  <c r="Y1015" i="1" s="1"/>
  <c r="P849" i="35" s="1"/>
  <c r="AG1014" i="1"/>
  <c r="X848" i="35" s="1"/>
  <c r="AB1014" i="1"/>
  <c r="S848" i="35" s="1"/>
  <c r="AA1014" i="1"/>
  <c r="R848" i="35" s="1"/>
  <c r="Y1014" i="1"/>
  <c r="P848" i="35" s="1"/>
  <c r="W1014" i="1"/>
  <c r="N848" i="35" s="1"/>
  <c r="Q1014" i="1"/>
  <c r="AG1013" i="1"/>
  <c r="X847" i="35" s="1"/>
  <c r="AA1013" i="1"/>
  <c r="R847" i="35" s="1"/>
  <c r="W1013" i="1"/>
  <c r="N847" i="35" s="1"/>
  <c r="P1013" i="1"/>
  <c r="G847" i="35" s="1"/>
  <c r="AG1012" i="1"/>
  <c r="X846" i="35" s="1"/>
  <c r="AB1012" i="1"/>
  <c r="S846" i="35" s="1"/>
  <c r="AA1012" i="1"/>
  <c r="Y1012" i="1"/>
  <c r="P846" i="35" s="1"/>
  <c r="W1012" i="1"/>
  <c r="N846" i="35" s="1"/>
  <c r="Q1012" i="1"/>
  <c r="AG1006" i="1"/>
  <c r="X840" i="35" s="1"/>
  <c r="AA1006" i="1"/>
  <c r="R840" i="35" s="1"/>
  <c r="W1006" i="1"/>
  <c r="N840" i="35" s="1"/>
  <c r="P1006" i="1"/>
  <c r="AG1005" i="1"/>
  <c r="X839" i="35" s="1"/>
  <c r="AB1005" i="1"/>
  <c r="S839" i="35" s="1"/>
  <c r="AA1005" i="1"/>
  <c r="R839" i="35" s="1"/>
  <c r="Y1005" i="1"/>
  <c r="P839" i="35" s="1"/>
  <c r="W1005" i="1"/>
  <c r="N839" i="35" s="1"/>
  <c r="Q1005" i="1"/>
  <c r="H839" i="35" s="1"/>
  <c r="AG1004" i="1"/>
  <c r="X838" i="35" s="1"/>
  <c r="AA1004" i="1"/>
  <c r="R838" i="35" s="1"/>
  <c r="W1004" i="1"/>
  <c r="N838" i="35" s="1"/>
  <c r="P1004" i="1"/>
  <c r="Y1004" i="1" s="1"/>
  <c r="P838" i="35" s="1"/>
  <c r="AG1003" i="1"/>
  <c r="X837" i="35" s="1"/>
  <c r="AB1003" i="1"/>
  <c r="S837" i="35" s="1"/>
  <c r="AA1003" i="1"/>
  <c r="R837" i="35" s="1"/>
  <c r="Y1003" i="1"/>
  <c r="P837" i="35" s="1"/>
  <c r="W1003" i="1"/>
  <c r="E19" i="58" s="1"/>
  <c r="Q1003" i="1"/>
  <c r="H837" i="35" s="1"/>
  <c r="AG1002" i="1"/>
  <c r="X836" i="35" s="1"/>
  <c r="AA1002" i="1"/>
  <c r="R836" i="35" s="1"/>
  <c r="W1002" i="1"/>
  <c r="N836" i="35" s="1"/>
  <c r="P1002" i="1"/>
  <c r="AG1001" i="1"/>
  <c r="X835" i="35" s="1"/>
  <c r="AB1001" i="1"/>
  <c r="S835" i="35" s="1"/>
  <c r="AA1001" i="1"/>
  <c r="R835" i="35" s="1"/>
  <c r="Y1001" i="1"/>
  <c r="P835" i="35" s="1"/>
  <c r="W1001" i="1"/>
  <c r="E17" i="58" s="1"/>
  <c r="Q1001" i="1"/>
  <c r="H835" i="35" s="1"/>
  <c r="AI996" i="1"/>
  <c r="Z830" i="35" s="1"/>
  <c r="X996" i="1"/>
  <c r="O830" i="35" s="1"/>
  <c r="AG994" i="1"/>
  <c r="X828" i="35" s="1"/>
  <c r="AA994" i="1"/>
  <c r="R828" i="35" s="1"/>
  <c r="W994" i="1"/>
  <c r="N828" i="35" s="1"/>
  <c r="P994" i="1"/>
  <c r="AB994" i="1" s="1"/>
  <c r="S828" i="35" s="1"/>
  <c r="AG993" i="1"/>
  <c r="X827" i="35" s="1"/>
  <c r="AB993" i="1"/>
  <c r="S827" i="35" s="1"/>
  <c r="AA993" i="1"/>
  <c r="Y993" i="1"/>
  <c r="P827" i="35" s="1"/>
  <c r="W993" i="1"/>
  <c r="N827" i="35" s="1"/>
  <c r="Q993" i="1"/>
  <c r="AG987" i="1"/>
  <c r="X821" i="35" s="1"/>
  <c r="AA987" i="1"/>
  <c r="R821" i="35" s="1"/>
  <c r="W987" i="1"/>
  <c r="P987" i="1"/>
  <c r="AG986" i="1"/>
  <c r="X820" i="35" s="1"/>
  <c r="AB986" i="1"/>
  <c r="S820" i="35" s="1"/>
  <c r="AA986" i="1"/>
  <c r="R820" i="35" s="1"/>
  <c r="Y986" i="1"/>
  <c r="W986" i="1"/>
  <c r="Q986" i="1"/>
  <c r="AG985" i="1"/>
  <c r="X819" i="35" s="1"/>
  <c r="AA985" i="1"/>
  <c r="R819" i="35" s="1"/>
  <c r="W985" i="1"/>
  <c r="P985" i="1"/>
  <c r="AG984" i="1"/>
  <c r="X818" i="35" s="1"/>
  <c r="AB984" i="1"/>
  <c r="AA984" i="1"/>
  <c r="R818" i="35" s="1"/>
  <c r="Y984" i="1"/>
  <c r="W984" i="1"/>
  <c r="Q984" i="1"/>
  <c r="AG983" i="1"/>
  <c r="X817" i="35" s="1"/>
  <c r="AA983" i="1"/>
  <c r="R817" i="35" s="1"/>
  <c r="W983" i="1"/>
  <c r="P983" i="1"/>
  <c r="AG982" i="1"/>
  <c r="X816" i="35" s="1"/>
  <c r="AB982" i="1"/>
  <c r="S816" i="35" s="1"/>
  <c r="AA982" i="1"/>
  <c r="R816" i="35" s="1"/>
  <c r="Y982" i="1"/>
  <c r="W982" i="1"/>
  <c r="Q982" i="1"/>
  <c r="AG975" i="1"/>
  <c r="X809" i="35" s="1"/>
  <c r="R809" i="35"/>
  <c r="N809" i="35"/>
  <c r="AG974" i="1"/>
  <c r="AG973" i="1"/>
  <c r="X807" i="35" s="1"/>
  <c r="N807" i="35"/>
  <c r="AG972" i="1"/>
  <c r="X806" i="35" s="1"/>
  <c r="N806" i="35"/>
  <c r="AG971" i="1"/>
  <c r="X805" i="35" s="1"/>
  <c r="R805" i="35"/>
  <c r="N805" i="35"/>
  <c r="AG970" i="1"/>
  <c r="X804" i="35" s="1"/>
  <c r="N804" i="35"/>
  <c r="AG963" i="1"/>
  <c r="X797" i="35" s="1"/>
  <c r="AA963" i="1"/>
  <c r="R797" i="35" s="1"/>
  <c r="W963" i="1"/>
  <c r="N797" i="35" s="1"/>
  <c r="P963" i="1"/>
  <c r="Q963" i="1" s="1"/>
  <c r="AH963" i="1" s="1"/>
  <c r="Y797" i="35" s="1"/>
  <c r="AG962" i="1"/>
  <c r="X796" i="35" s="1"/>
  <c r="AB962" i="1"/>
  <c r="S796" i="35" s="1"/>
  <c r="AA962" i="1"/>
  <c r="R796" i="35" s="1"/>
  <c r="Y962" i="1"/>
  <c r="P796" i="35" s="1"/>
  <c r="W962" i="1"/>
  <c r="N796" i="35" s="1"/>
  <c r="Q962" i="1"/>
  <c r="H796" i="35" s="1"/>
  <c r="AG961" i="1"/>
  <c r="X795" i="35" s="1"/>
  <c r="AA961" i="1"/>
  <c r="R795" i="35" s="1"/>
  <c r="W961" i="1"/>
  <c r="P961" i="1"/>
  <c r="Y961" i="1" s="1"/>
  <c r="P795" i="35" s="1"/>
  <c r="AG960" i="1"/>
  <c r="X794" i="35" s="1"/>
  <c r="AB960" i="1"/>
  <c r="S794" i="35" s="1"/>
  <c r="AA960" i="1"/>
  <c r="R794" i="35" s="1"/>
  <c r="Y960" i="1"/>
  <c r="P794" i="35" s="1"/>
  <c r="W960" i="1"/>
  <c r="N794" i="35" s="1"/>
  <c r="Q960" i="1"/>
  <c r="AG959" i="1"/>
  <c r="AA959" i="1"/>
  <c r="R793" i="35" s="1"/>
  <c r="W959" i="1"/>
  <c r="G21" i="43" s="1"/>
  <c r="P959" i="1"/>
  <c r="AG958" i="1"/>
  <c r="X792" i="35" s="1"/>
  <c r="AB958" i="1"/>
  <c r="S792" i="35" s="1"/>
  <c r="AA958" i="1"/>
  <c r="R792" i="35" s="1"/>
  <c r="Y958" i="1"/>
  <c r="P792" i="35" s="1"/>
  <c r="W958" i="1"/>
  <c r="N792" i="35" s="1"/>
  <c r="Q958" i="1"/>
  <c r="AG952" i="1"/>
  <c r="X786" i="35" s="1"/>
  <c r="AD952" i="1"/>
  <c r="U786" i="35" s="1"/>
  <c r="AA952" i="1"/>
  <c r="R786" i="35" s="1"/>
  <c r="W952" i="1"/>
  <c r="N786" i="35" s="1"/>
  <c r="P952" i="1"/>
  <c r="AE952" i="1" s="1"/>
  <c r="V786" i="35" s="1"/>
  <c r="AG951" i="1"/>
  <c r="X785" i="35" s="1"/>
  <c r="AE951" i="1"/>
  <c r="V785" i="35" s="1"/>
  <c r="AD951" i="1"/>
  <c r="U785" i="35" s="1"/>
  <c r="AB951" i="1"/>
  <c r="S785" i="35" s="1"/>
  <c r="AA951" i="1"/>
  <c r="Y951" i="1"/>
  <c r="P785" i="35" s="1"/>
  <c r="W951" i="1"/>
  <c r="N785" i="35" s="1"/>
  <c r="Q951" i="1"/>
  <c r="AH951" i="1" s="1"/>
  <c r="AG950" i="1"/>
  <c r="X784" i="35" s="1"/>
  <c r="AD950" i="1"/>
  <c r="U784" i="35" s="1"/>
  <c r="AA950" i="1"/>
  <c r="R784" i="35" s="1"/>
  <c r="W950" i="1"/>
  <c r="I109" i="39" s="1"/>
  <c r="P950" i="1"/>
  <c r="AG949" i="1"/>
  <c r="X783" i="35" s="1"/>
  <c r="AE949" i="1"/>
  <c r="V783" i="35" s="1"/>
  <c r="AD949" i="1"/>
  <c r="U783" i="35" s="1"/>
  <c r="AB949" i="1"/>
  <c r="S783" i="35" s="1"/>
  <c r="AA949" i="1"/>
  <c r="R783" i="35" s="1"/>
  <c r="Y949" i="1"/>
  <c r="Q949" i="1"/>
  <c r="AG948" i="1"/>
  <c r="X782" i="35" s="1"/>
  <c r="AD948" i="1"/>
  <c r="U782" i="35" s="1"/>
  <c r="AA948" i="1"/>
  <c r="R782" i="35" s="1"/>
  <c r="W948" i="1"/>
  <c r="I107" i="39" s="1"/>
  <c r="P948" i="1"/>
  <c r="Y948" i="1" s="1"/>
  <c r="J107" i="39" s="1"/>
  <c r="AG947" i="1"/>
  <c r="AE947" i="1"/>
  <c r="V781" i="35" s="1"/>
  <c r="AD947" i="1"/>
  <c r="U781" i="35" s="1"/>
  <c r="AB947" i="1"/>
  <c r="S781" i="35" s="1"/>
  <c r="AA947" i="1"/>
  <c r="R781" i="35" s="1"/>
  <c r="Y947" i="1"/>
  <c r="J106" i="39" s="1"/>
  <c r="W947" i="1"/>
  <c r="I106" i="39" s="1"/>
  <c r="Q947" i="1"/>
  <c r="H781" i="35" s="1"/>
  <c r="K943" i="1"/>
  <c r="B777" i="35" s="1"/>
  <c r="AG932" i="1"/>
  <c r="X766" i="35" s="1"/>
  <c r="AB932" i="1"/>
  <c r="S766" i="35" s="1"/>
  <c r="AA932" i="1"/>
  <c r="R766" i="35" s="1"/>
  <c r="Y932" i="1"/>
  <c r="P766" i="35" s="1"/>
  <c r="W932" i="1"/>
  <c r="N766" i="35" s="1"/>
  <c r="Q932" i="1"/>
  <c r="H766" i="35" s="1"/>
  <c r="AG931" i="1"/>
  <c r="X765" i="35" s="1"/>
  <c r="AB931" i="1"/>
  <c r="S765" i="35" s="1"/>
  <c r="AA931" i="1"/>
  <c r="R765" i="35" s="1"/>
  <c r="Y931" i="1"/>
  <c r="P765" i="35" s="1"/>
  <c r="W931" i="1"/>
  <c r="Q931" i="1"/>
  <c r="AG930" i="1"/>
  <c r="X764" i="35" s="1"/>
  <c r="AB930" i="1"/>
  <c r="S764" i="35" s="1"/>
  <c r="AA930" i="1"/>
  <c r="R764" i="35" s="1"/>
  <c r="Y930" i="1"/>
  <c r="P764" i="35" s="1"/>
  <c r="W930" i="1"/>
  <c r="N764" i="35" s="1"/>
  <c r="Q930" i="1"/>
  <c r="AG929" i="1"/>
  <c r="X763" i="35" s="1"/>
  <c r="AB929" i="1"/>
  <c r="AA929" i="1"/>
  <c r="R763" i="35" s="1"/>
  <c r="Y929" i="1"/>
  <c r="P763" i="35" s="1"/>
  <c r="W929" i="1"/>
  <c r="N763" i="35" s="1"/>
  <c r="Q929" i="1"/>
  <c r="H763" i="35" s="1"/>
  <c r="AG928" i="1"/>
  <c r="X762" i="35" s="1"/>
  <c r="AB928" i="1"/>
  <c r="S762" i="35" s="1"/>
  <c r="AA928" i="1"/>
  <c r="Y928" i="1"/>
  <c r="P762" i="35" s="1"/>
  <c r="W928" i="1"/>
  <c r="N762" i="35" s="1"/>
  <c r="Q928" i="1"/>
  <c r="H762" i="35" s="1"/>
  <c r="AG927" i="1"/>
  <c r="X761" i="35" s="1"/>
  <c r="AB927" i="1"/>
  <c r="S761" i="35" s="1"/>
  <c r="AA927" i="1"/>
  <c r="R761" i="35" s="1"/>
  <c r="Y927" i="1"/>
  <c r="P761" i="35" s="1"/>
  <c r="W927" i="1"/>
  <c r="N761" i="35" s="1"/>
  <c r="Q927" i="1"/>
  <c r="AG922" i="1"/>
  <c r="X756" i="35" s="1"/>
  <c r="AB922" i="1"/>
  <c r="S756" i="35" s="1"/>
  <c r="AA922" i="1"/>
  <c r="R756" i="35" s="1"/>
  <c r="Y922" i="1"/>
  <c r="P756" i="35" s="1"/>
  <c r="W922" i="1"/>
  <c r="N756" i="35" s="1"/>
  <c r="Q922" i="1"/>
  <c r="AG921" i="1"/>
  <c r="X755" i="35" s="1"/>
  <c r="AB921" i="1"/>
  <c r="S755" i="35" s="1"/>
  <c r="AA921" i="1"/>
  <c r="R755" i="35" s="1"/>
  <c r="Y921" i="1"/>
  <c r="P755" i="35" s="1"/>
  <c r="W921" i="1"/>
  <c r="Q921" i="1"/>
  <c r="H755" i="35" s="1"/>
  <c r="AG920" i="1"/>
  <c r="X754" i="35" s="1"/>
  <c r="AB920" i="1"/>
  <c r="S754" i="35" s="1"/>
  <c r="AA920" i="1"/>
  <c r="R754" i="35" s="1"/>
  <c r="Y920" i="1"/>
  <c r="P754" i="35" s="1"/>
  <c r="W920" i="1"/>
  <c r="N754" i="35" s="1"/>
  <c r="Q920" i="1"/>
  <c r="H754" i="35" s="1"/>
  <c r="AG919" i="1"/>
  <c r="X753" i="35" s="1"/>
  <c r="AB919" i="1"/>
  <c r="S753" i="35" s="1"/>
  <c r="AA919" i="1"/>
  <c r="R753" i="35" s="1"/>
  <c r="Y919" i="1"/>
  <c r="P753" i="35" s="1"/>
  <c r="W919" i="1"/>
  <c r="N753" i="35" s="1"/>
  <c r="Q919" i="1"/>
  <c r="H753" i="35" s="1"/>
  <c r="AG918" i="1"/>
  <c r="AB918" i="1"/>
  <c r="S752" i="35" s="1"/>
  <c r="AA918" i="1"/>
  <c r="R752" i="35" s="1"/>
  <c r="Y918" i="1"/>
  <c r="P752" i="35" s="1"/>
  <c r="W918" i="1"/>
  <c r="N752" i="35" s="1"/>
  <c r="Q918" i="1"/>
  <c r="AG917" i="1"/>
  <c r="X751" i="35" s="1"/>
  <c r="AB917" i="1"/>
  <c r="S751" i="35" s="1"/>
  <c r="AA917" i="1"/>
  <c r="R751" i="35" s="1"/>
  <c r="Y917" i="1"/>
  <c r="P751" i="35" s="1"/>
  <c r="W917" i="1"/>
  <c r="N751" i="35" s="1"/>
  <c r="Q917" i="1"/>
  <c r="H751" i="35" s="1"/>
  <c r="AG912" i="1"/>
  <c r="X746" i="35" s="1"/>
  <c r="AB912" i="1"/>
  <c r="S746" i="35" s="1"/>
  <c r="AA912" i="1"/>
  <c r="R746" i="35" s="1"/>
  <c r="Y912" i="1"/>
  <c r="P746" i="35" s="1"/>
  <c r="W912" i="1"/>
  <c r="N746" i="35" s="1"/>
  <c r="Q912" i="1"/>
  <c r="H746" i="35" s="1"/>
  <c r="AG911" i="1"/>
  <c r="X745" i="35" s="1"/>
  <c r="AB911" i="1"/>
  <c r="S745" i="35" s="1"/>
  <c r="AA911" i="1"/>
  <c r="R745" i="35" s="1"/>
  <c r="Y911" i="1"/>
  <c r="P745" i="35" s="1"/>
  <c r="W911" i="1"/>
  <c r="N745" i="35" s="1"/>
  <c r="Q911" i="1"/>
  <c r="H745" i="35" s="1"/>
  <c r="AG910" i="1"/>
  <c r="X744" i="35" s="1"/>
  <c r="AB910" i="1"/>
  <c r="S744" i="35" s="1"/>
  <c r="AA910" i="1"/>
  <c r="R744" i="35" s="1"/>
  <c r="Y910" i="1"/>
  <c r="P744" i="35" s="1"/>
  <c r="W910" i="1"/>
  <c r="N744" i="35" s="1"/>
  <c r="Q910" i="1"/>
  <c r="AG909" i="1"/>
  <c r="X743" i="35" s="1"/>
  <c r="AB909" i="1"/>
  <c r="S743" i="35" s="1"/>
  <c r="AA909" i="1"/>
  <c r="R743" i="35" s="1"/>
  <c r="Y909" i="1"/>
  <c r="P743" i="35" s="1"/>
  <c r="W909" i="1"/>
  <c r="N743" i="35" s="1"/>
  <c r="Q909" i="1"/>
  <c r="H743" i="35" s="1"/>
  <c r="AG908" i="1"/>
  <c r="X742" i="35" s="1"/>
  <c r="AB908" i="1"/>
  <c r="AA908" i="1"/>
  <c r="Y908" i="1"/>
  <c r="P742" i="35" s="1"/>
  <c r="W908" i="1"/>
  <c r="N742" i="35" s="1"/>
  <c r="Q908" i="1"/>
  <c r="H742" i="35" s="1"/>
  <c r="AG907" i="1"/>
  <c r="X741" i="35" s="1"/>
  <c r="AB907" i="1"/>
  <c r="S741" i="35" s="1"/>
  <c r="AA907" i="1"/>
  <c r="R741" i="35" s="1"/>
  <c r="Y907" i="1"/>
  <c r="P741" i="35" s="1"/>
  <c r="W907" i="1"/>
  <c r="N741" i="35" s="1"/>
  <c r="Q907" i="1"/>
  <c r="H741" i="35" s="1"/>
  <c r="AG902" i="1"/>
  <c r="X736" i="35" s="1"/>
  <c r="AB902" i="1"/>
  <c r="S736" i="35" s="1"/>
  <c r="AA902" i="1"/>
  <c r="R736" i="35" s="1"/>
  <c r="Y902" i="1"/>
  <c r="P736" i="35" s="1"/>
  <c r="W902" i="1"/>
  <c r="N736" i="35" s="1"/>
  <c r="Q902" i="1"/>
  <c r="AG901" i="1"/>
  <c r="X735" i="35" s="1"/>
  <c r="AB901" i="1"/>
  <c r="S735" i="35" s="1"/>
  <c r="AA901" i="1"/>
  <c r="R735" i="35" s="1"/>
  <c r="Y901" i="1"/>
  <c r="P735" i="35" s="1"/>
  <c r="W901" i="1"/>
  <c r="N735" i="35" s="1"/>
  <c r="Q901" i="1"/>
  <c r="H735" i="35" s="1"/>
  <c r="AG900" i="1"/>
  <c r="X734" i="35" s="1"/>
  <c r="AB900" i="1"/>
  <c r="S734" i="35" s="1"/>
  <c r="AA900" i="1"/>
  <c r="R734" i="35" s="1"/>
  <c r="Y900" i="1"/>
  <c r="P734" i="35" s="1"/>
  <c r="W900" i="1"/>
  <c r="N734" i="35" s="1"/>
  <c r="Q900" i="1"/>
  <c r="H734" i="35" s="1"/>
  <c r="AG899" i="1"/>
  <c r="X733" i="35" s="1"/>
  <c r="AB899" i="1"/>
  <c r="S733" i="35" s="1"/>
  <c r="AA899" i="1"/>
  <c r="R733" i="35" s="1"/>
  <c r="Y899" i="1"/>
  <c r="P733" i="35" s="1"/>
  <c r="W899" i="1"/>
  <c r="Q899" i="1"/>
  <c r="AG898" i="1"/>
  <c r="AB898" i="1"/>
  <c r="S732" i="35" s="1"/>
  <c r="AA898" i="1"/>
  <c r="Y898" i="1"/>
  <c r="P732" i="35" s="1"/>
  <c r="W898" i="1"/>
  <c r="N732" i="35" s="1"/>
  <c r="Q898" i="1"/>
  <c r="AG897" i="1"/>
  <c r="X731" i="35" s="1"/>
  <c r="AB897" i="1"/>
  <c r="S731" i="35" s="1"/>
  <c r="AA897" i="1"/>
  <c r="R731" i="35" s="1"/>
  <c r="Y897" i="1"/>
  <c r="P731" i="35" s="1"/>
  <c r="W897" i="1"/>
  <c r="N731" i="35" s="1"/>
  <c r="Q897" i="1"/>
  <c r="H731" i="35" s="1"/>
  <c r="AG892" i="1"/>
  <c r="X726" i="35" s="1"/>
  <c r="AB892" i="1"/>
  <c r="S726" i="35" s="1"/>
  <c r="AA892" i="1"/>
  <c r="R726" i="35" s="1"/>
  <c r="Y892" i="1"/>
  <c r="P726" i="35" s="1"/>
  <c r="W892" i="1"/>
  <c r="N726" i="35" s="1"/>
  <c r="Q892" i="1"/>
  <c r="H726" i="35" s="1"/>
  <c r="AG891" i="1"/>
  <c r="X725" i="35" s="1"/>
  <c r="AB891" i="1"/>
  <c r="S725" i="35" s="1"/>
  <c r="AA891" i="1"/>
  <c r="R725" i="35" s="1"/>
  <c r="Y891" i="1"/>
  <c r="P725" i="35" s="1"/>
  <c r="W891" i="1"/>
  <c r="Q891" i="1"/>
  <c r="H725" i="35" s="1"/>
  <c r="AG890" i="1"/>
  <c r="X724" i="35" s="1"/>
  <c r="AB890" i="1"/>
  <c r="S724" i="35" s="1"/>
  <c r="AA890" i="1"/>
  <c r="R724" i="35" s="1"/>
  <c r="Y890" i="1"/>
  <c r="P724" i="35" s="1"/>
  <c r="W890" i="1"/>
  <c r="N724" i="35" s="1"/>
  <c r="Q890" i="1"/>
  <c r="AG889" i="1"/>
  <c r="X723" i="35" s="1"/>
  <c r="AB889" i="1"/>
  <c r="S723" i="35" s="1"/>
  <c r="AA889" i="1"/>
  <c r="R723" i="35" s="1"/>
  <c r="Y889" i="1"/>
  <c r="W889" i="1"/>
  <c r="N723" i="35" s="1"/>
  <c r="Q889" i="1"/>
  <c r="H723" i="35" s="1"/>
  <c r="AG888" i="1"/>
  <c r="AB888" i="1"/>
  <c r="AA888" i="1"/>
  <c r="R722" i="35" s="1"/>
  <c r="Y888" i="1"/>
  <c r="P722" i="35" s="1"/>
  <c r="W888" i="1"/>
  <c r="N722" i="35" s="1"/>
  <c r="Q888" i="1"/>
  <c r="H722" i="35" s="1"/>
  <c r="AG887" i="1"/>
  <c r="X721" i="35" s="1"/>
  <c r="AB887" i="1"/>
  <c r="S721" i="35" s="1"/>
  <c r="AA887" i="1"/>
  <c r="R721" i="35" s="1"/>
  <c r="Y887" i="1"/>
  <c r="P721" i="35" s="1"/>
  <c r="W887" i="1"/>
  <c r="N721" i="35" s="1"/>
  <c r="Q887" i="1"/>
  <c r="AG882" i="1"/>
  <c r="X716" i="35" s="1"/>
  <c r="AA882" i="1"/>
  <c r="R716" i="35" s="1"/>
  <c r="W882" i="1"/>
  <c r="N716" i="35" s="1"/>
  <c r="P882" i="1"/>
  <c r="G716" i="35" s="1"/>
  <c r="AG881" i="1"/>
  <c r="X715" i="35" s="1"/>
  <c r="AB881" i="1"/>
  <c r="S715" i="35" s="1"/>
  <c r="AA881" i="1"/>
  <c r="R715" i="35" s="1"/>
  <c r="Y881" i="1"/>
  <c r="P715" i="35" s="1"/>
  <c r="W881" i="1"/>
  <c r="N715" i="35" s="1"/>
  <c r="Q881" i="1"/>
  <c r="H715" i="35" s="1"/>
  <c r="AG880" i="1"/>
  <c r="X714" i="35" s="1"/>
  <c r="AA880" i="1"/>
  <c r="R714" i="35" s="1"/>
  <c r="W880" i="1"/>
  <c r="N714" i="35" s="1"/>
  <c r="P880" i="1"/>
  <c r="Q880" i="1" s="1"/>
  <c r="H714" i="35" s="1"/>
  <c r="AG879" i="1"/>
  <c r="X713" i="35" s="1"/>
  <c r="AB879" i="1"/>
  <c r="S713" i="35" s="1"/>
  <c r="AA879" i="1"/>
  <c r="R713" i="35" s="1"/>
  <c r="Y879" i="1"/>
  <c r="P713" i="35" s="1"/>
  <c r="W879" i="1"/>
  <c r="Q879" i="1"/>
  <c r="H713" i="35" s="1"/>
  <c r="AG878" i="1"/>
  <c r="AA878" i="1"/>
  <c r="W878" i="1"/>
  <c r="N712" i="35" s="1"/>
  <c r="P878" i="1"/>
  <c r="G712" i="35" s="1"/>
  <c r="AG877" i="1"/>
  <c r="X711" i="35" s="1"/>
  <c r="AB877" i="1"/>
  <c r="S711" i="35" s="1"/>
  <c r="AA877" i="1"/>
  <c r="R711" i="35" s="1"/>
  <c r="Y877" i="1"/>
  <c r="P711" i="35" s="1"/>
  <c r="W877" i="1"/>
  <c r="N711" i="35" s="1"/>
  <c r="Q877" i="1"/>
  <c r="AH872" i="1"/>
  <c r="Y706" i="35" s="1"/>
  <c r="AG872" i="1"/>
  <c r="X706" i="35" s="1"/>
  <c r="AA872" i="1"/>
  <c r="R706" i="35" s="1"/>
  <c r="W872" i="1"/>
  <c r="N706" i="35" s="1"/>
  <c r="P872" i="1"/>
  <c r="AB872" i="1" s="1"/>
  <c r="AH871" i="1"/>
  <c r="Y705" i="35" s="1"/>
  <c r="AG871" i="1"/>
  <c r="X705" i="35" s="1"/>
  <c r="AB871" i="1"/>
  <c r="S705" i="35" s="1"/>
  <c r="AA871" i="1"/>
  <c r="R705" i="35" s="1"/>
  <c r="Y871" i="1"/>
  <c r="W871" i="1"/>
  <c r="N705" i="35" s="1"/>
  <c r="AH870" i="1"/>
  <c r="Y704" i="35" s="1"/>
  <c r="AG870" i="1"/>
  <c r="X704" i="35" s="1"/>
  <c r="AA870" i="1"/>
  <c r="R704" i="35" s="1"/>
  <c r="W870" i="1"/>
  <c r="N704" i="35" s="1"/>
  <c r="P870" i="1"/>
  <c r="Y870" i="1" s="1"/>
  <c r="P704" i="35" s="1"/>
  <c r="AH869" i="1"/>
  <c r="Y703" i="35" s="1"/>
  <c r="AG869" i="1"/>
  <c r="X703" i="35" s="1"/>
  <c r="AB869" i="1"/>
  <c r="S703" i="35" s="1"/>
  <c r="AA869" i="1"/>
  <c r="R703" i="35" s="1"/>
  <c r="Y869" i="1"/>
  <c r="P703" i="35" s="1"/>
  <c r="W869" i="1"/>
  <c r="N703" i="35" s="1"/>
  <c r="AH868" i="1"/>
  <c r="Y702" i="35" s="1"/>
  <c r="AG868" i="1"/>
  <c r="X702" i="35" s="1"/>
  <c r="AA868" i="1"/>
  <c r="R702" i="35" s="1"/>
  <c r="W868" i="1"/>
  <c r="N702" i="35" s="1"/>
  <c r="P868" i="1"/>
  <c r="G702" i="35" s="1"/>
  <c r="AH867" i="1"/>
  <c r="Y701" i="35" s="1"/>
  <c r="AG867" i="1"/>
  <c r="X701" i="35" s="1"/>
  <c r="AB867" i="1"/>
  <c r="S701" i="35" s="1"/>
  <c r="AA867" i="1"/>
  <c r="R701" i="35" s="1"/>
  <c r="Y867" i="1"/>
  <c r="P701" i="35" s="1"/>
  <c r="W867" i="1"/>
  <c r="N701" i="35" s="1"/>
  <c r="AH862" i="1"/>
  <c r="Y696" i="35" s="1"/>
  <c r="AG862" i="1"/>
  <c r="X696" i="35" s="1"/>
  <c r="AA862" i="1"/>
  <c r="R696" i="35" s="1"/>
  <c r="W862" i="1"/>
  <c r="N696" i="35" s="1"/>
  <c r="P862" i="1"/>
  <c r="Y862" i="1" s="1"/>
  <c r="P696" i="35" s="1"/>
  <c r="AH861" i="1"/>
  <c r="Y695" i="35" s="1"/>
  <c r="AG861" i="1"/>
  <c r="X695" i="35" s="1"/>
  <c r="AB861" i="1"/>
  <c r="S695" i="35" s="1"/>
  <c r="AA861" i="1"/>
  <c r="R695" i="35" s="1"/>
  <c r="Y861" i="1"/>
  <c r="P695" i="35" s="1"/>
  <c r="W861" i="1"/>
  <c r="N695" i="35" s="1"/>
  <c r="AH860" i="1"/>
  <c r="Y694" i="35" s="1"/>
  <c r="AG860" i="1"/>
  <c r="X694" i="35" s="1"/>
  <c r="AA860" i="1"/>
  <c r="R694" i="35" s="1"/>
  <c r="W860" i="1"/>
  <c r="P860" i="1"/>
  <c r="AH859" i="1"/>
  <c r="Y693" i="35" s="1"/>
  <c r="AG859" i="1"/>
  <c r="X693" i="35" s="1"/>
  <c r="AB859" i="1"/>
  <c r="S693" i="35" s="1"/>
  <c r="AA859" i="1"/>
  <c r="Y859" i="1"/>
  <c r="P693" i="35" s="1"/>
  <c r="W859" i="1"/>
  <c r="N693" i="35" s="1"/>
  <c r="AH858" i="1"/>
  <c r="Y692" i="35" s="1"/>
  <c r="AG858" i="1"/>
  <c r="X692" i="35" s="1"/>
  <c r="AA858" i="1"/>
  <c r="R692" i="35" s="1"/>
  <c r="W858" i="1"/>
  <c r="N692" i="35" s="1"/>
  <c r="P858" i="1"/>
  <c r="Y858" i="1" s="1"/>
  <c r="P692" i="35" s="1"/>
  <c r="AG857" i="1"/>
  <c r="X691" i="35" s="1"/>
  <c r="AB857" i="1"/>
  <c r="S691" i="35" s="1"/>
  <c r="AA857" i="1"/>
  <c r="R691" i="35" s="1"/>
  <c r="Y857" i="1"/>
  <c r="P691" i="35" s="1"/>
  <c r="W857" i="1"/>
  <c r="N691" i="35" s="1"/>
  <c r="Q857" i="1"/>
  <c r="AH852" i="1"/>
  <c r="Y686" i="35" s="1"/>
  <c r="AG852" i="1"/>
  <c r="X686" i="35" s="1"/>
  <c r="AA852" i="1"/>
  <c r="R686" i="35" s="1"/>
  <c r="W852" i="1"/>
  <c r="N686" i="35" s="1"/>
  <c r="P852" i="1"/>
  <c r="G686" i="35" s="1"/>
  <c r="AH851" i="1"/>
  <c r="Y685" i="35" s="1"/>
  <c r="AG851" i="1"/>
  <c r="X685" i="35" s="1"/>
  <c r="AB851" i="1"/>
  <c r="S685" i="35" s="1"/>
  <c r="AA851" i="1"/>
  <c r="R685" i="35" s="1"/>
  <c r="Y851" i="1"/>
  <c r="P685" i="35" s="1"/>
  <c r="W851" i="1"/>
  <c r="N685" i="35" s="1"/>
  <c r="AH850" i="1"/>
  <c r="Y684" i="35" s="1"/>
  <c r="AG850" i="1"/>
  <c r="X684" i="35" s="1"/>
  <c r="AA850" i="1"/>
  <c r="R684" i="35" s="1"/>
  <c r="W850" i="1"/>
  <c r="N684" i="35" s="1"/>
  <c r="P850" i="1"/>
  <c r="G684" i="35" s="1"/>
  <c r="AH849" i="1"/>
  <c r="Y683" i="35" s="1"/>
  <c r="AG849" i="1"/>
  <c r="X683" i="35" s="1"/>
  <c r="AB849" i="1"/>
  <c r="S683" i="35" s="1"/>
  <c r="AA849" i="1"/>
  <c r="R683" i="35" s="1"/>
  <c r="Y849" i="1"/>
  <c r="P683" i="35" s="1"/>
  <c r="W849" i="1"/>
  <c r="N683" i="35" s="1"/>
  <c r="AH848" i="1"/>
  <c r="Y682" i="35" s="1"/>
  <c r="AG848" i="1"/>
  <c r="X682" i="35" s="1"/>
  <c r="AA848" i="1"/>
  <c r="W848" i="1"/>
  <c r="N682" i="35" s="1"/>
  <c r="P848" i="1"/>
  <c r="AB848" i="1" s="1"/>
  <c r="AH847" i="1"/>
  <c r="AG847" i="1"/>
  <c r="X681" i="35" s="1"/>
  <c r="AB847" i="1"/>
  <c r="S681" i="35" s="1"/>
  <c r="AA847" i="1"/>
  <c r="R681" i="35" s="1"/>
  <c r="Y847" i="1"/>
  <c r="P681" i="35" s="1"/>
  <c r="W847" i="1"/>
  <c r="N681" i="35" s="1"/>
  <c r="AH842" i="1"/>
  <c r="Y676" i="35" s="1"/>
  <c r="AG842" i="1"/>
  <c r="X676" i="35" s="1"/>
  <c r="AA842" i="1"/>
  <c r="R676" i="35" s="1"/>
  <c r="W842" i="1"/>
  <c r="N676" i="35" s="1"/>
  <c r="P842" i="1"/>
  <c r="Y842" i="1" s="1"/>
  <c r="P676" i="35" s="1"/>
  <c r="AH841" i="1"/>
  <c r="Y675" i="35" s="1"/>
  <c r="AG841" i="1"/>
  <c r="X675" i="35" s="1"/>
  <c r="AB841" i="1"/>
  <c r="S675" i="35" s="1"/>
  <c r="AA841" i="1"/>
  <c r="R675" i="35" s="1"/>
  <c r="Y841" i="1"/>
  <c r="P675" i="35" s="1"/>
  <c r="W841" i="1"/>
  <c r="N675" i="35" s="1"/>
  <c r="AH840" i="1"/>
  <c r="Y674" i="35" s="1"/>
  <c r="AG840" i="1"/>
  <c r="X674" i="35" s="1"/>
  <c r="AA840" i="1"/>
  <c r="W840" i="1"/>
  <c r="N674" i="35" s="1"/>
  <c r="P840" i="1"/>
  <c r="AH839" i="1"/>
  <c r="Y673" i="35" s="1"/>
  <c r="AG839" i="1"/>
  <c r="X673" i="35" s="1"/>
  <c r="AB839" i="1"/>
  <c r="S673" i="35" s="1"/>
  <c r="AA839" i="1"/>
  <c r="R673" i="35" s="1"/>
  <c r="Y839" i="1"/>
  <c r="P673" i="35" s="1"/>
  <c r="W839" i="1"/>
  <c r="AH838" i="1"/>
  <c r="Y672" i="35" s="1"/>
  <c r="AG838" i="1"/>
  <c r="AA838" i="1"/>
  <c r="R672" i="35" s="1"/>
  <c r="W838" i="1"/>
  <c r="N672" i="35" s="1"/>
  <c r="P838" i="1"/>
  <c r="AH837" i="1"/>
  <c r="Y671" i="35" s="1"/>
  <c r="AG837" i="1"/>
  <c r="X671" i="35" s="1"/>
  <c r="AB837" i="1"/>
  <c r="S671" i="35" s="1"/>
  <c r="AA837" i="1"/>
  <c r="R671" i="35" s="1"/>
  <c r="Y837" i="1"/>
  <c r="P671" i="35" s="1"/>
  <c r="W837" i="1"/>
  <c r="N671" i="35" s="1"/>
  <c r="AH832" i="1"/>
  <c r="Y666" i="35" s="1"/>
  <c r="AG832" i="1"/>
  <c r="X666" i="35" s="1"/>
  <c r="AA832" i="1"/>
  <c r="R666" i="35" s="1"/>
  <c r="W832" i="1"/>
  <c r="N666" i="35" s="1"/>
  <c r="P832" i="1"/>
  <c r="AH831" i="1"/>
  <c r="Y665" i="35" s="1"/>
  <c r="AG831" i="1"/>
  <c r="X665" i="35" s="1"/>
  <c r="AB831" i="1"/>
  <c r="S665" i="35" s="1"/>
  <c r="AA831" i="1"/>
  <c r="R665" i="35" s="1"/>
  <c r="Y831" i="1"/>
  <c r="P665" i="35" s="1"/>
  <c r="W831" i="1"/>
  <c r="N665" i="35" s="1"/>
  <c r="AH830" i="1"/>
  <c r="Y664" i="35" s="1"/>
  <c r="AG830" i="1"/>
  <c r="X664" i="35" s="1"/>
  <c r="AA830" i="1"/>
  <c r="W830" i="1"/>
  <c r="N664" i="35" s="1"/>
  <c r="P830" i="1"/>
  <c r="G664" i="35" s="1"/>
  <c r="AH829" i="1"/>
  <c r="Y663" i="35" s="1"/>
  <c r="AG829" i="1"/>
  <c r="X663" i="35" s="1"/>
  <c r="AB829" i="1"/>
  <c r="S663" i="35" s="1"/>
  <c r="AA829" i="1"/>
  <c r="R663" i="35" s="1"/>
  <c r="Y829" i="1"/>
  <c r="P663" i="35" s="1"/>
  <c r="W829" i="1"/>
  <c r="AH828" i="1"/>
  <c r="Y662" i="35" s="1"/>
  <c r="AG828" i="1"/>
  <c r="X662" i="35" s="1"/>
  <c r="AA828" i="1"/>
  <c r="R662" i="35" s="1"/>
  <c r="W828" i="1"/>
  <c r="N662" i="35" s="1"/>
  <c r="P828" i="1"/>
  <c r="AH827" i="1"/>
  <c r="AG827" i="1"/>
  <c r="AB827" i="1"/>
  <c r="S661" i="35" s="1"/>
  <c r="AA827" i="1"/>
  <c r="R661" i="35" s="1"/>
  <c r="Y827" i="1"/>
  <c r="P661" i="35" s="1"/>
  <c r="W827" i="1"/>
  <c r="N661" i="35" s="1"/>
  <c r="AH822" i="1"/>
  <c r="Y656" i="35" s="1"/>
  <c r="AG822" i="1"/>
  <c r="X656" i="35" s="1"/>
  <c r="AA822" i="1"/>
  <c r="R656" i="35" s="1"/>
  <c r="W822" i="1"/>
  <c r="P822" i="1"/>
  <c r="AH821" i="1"/>
  <c r="Y655" i="35" s="1"/>
  <c r="AG821" i="1"/>
  <c r="X655" i="35" s="1"/>
  <c r="AB821" i="1"/>
  <c r="S655" i="35" s="1"/>
  <c r="AA821" i="1"/>
  <c r="R655" i="35" s="1"/>
  <c r="Y821" i="1"/>
  <c r="W821" i="1"/>
  <c r="N655" i="35" s="1"/>
  <c r="AH820" i="1"/>
  <c r="Y654" i="35" s="1"/>
  <c r="AG820" i="1"/>
  <c r="AA820" i="1"/>
  <c r="R654" i="35" s="1"/>
  <c r="W820" i="1"/>
  <c r="N654" i="35" s="1"/>
  <c r="P820" i="1"/>
  <c r="G654" i="35" s="1"/>
  <c r="AH819" i="1"/>
  <c r="Y653" i="35" s="1"/>
  <c r="AG819" i="1"/>
  <c r="X653" i="35" s="1"/>
  <c r="AB819" i="1"/>
  <c r="S653" i="35" s="1"/>
  <c r="AA819" i="1"/>
  <c r="R653" i="35" s="1"/>
  <c r="Y819" i="1"/>
  <c r="P653" i="35" s="1"/>
  <c r="W819" i="1"/>
  <c r="N653" i="35" s="1"/>
  <c r="AH818" i="1"/>
  <c r="Y652" i="35" s="1"/>
  <c r="AG818" i="1"/>
  <c r="X652" i="35" s="1"/>
  <c r="AB818" i="1"/>
  <c r="S652" i="35" s="1"/>
  <c r="AA818" i="1"/>
  <c r="R652" i="35" s="1"/>
  <c r="Y818" i="1"/>
  <c r="P652" i="35" s="1"/>
  <c r="W818" i="1"/>
  <c r="N652" i="35" s="1"/>
  <c r="AH817" i="1"/>
  <c r="Y651" i="35" s="1"/>
  <c r="AG817" i="1"/>
  <c r="X651" i="35" s="1"/>
  <c r="AB817" i="1"/>
  <c r="S651" i="35" s="1"/>
  <c r="AA817" i="1"/>
  <c r="R651" i="35" s="1"/>
  <c r="Y817" i="1"/>
  <c r="P651" i="35" s="1"/>
  <c r="W817" i="1"/>
  <c r="N651" i="35" s="1"/>
  <c r="AH811" i="1"/>
  <c r="Y645" i="35" s="1"/>
  <c r="AG811" i="1"/>
  <c r="X645" i="35" s="1"/>
  <c r="AA811" i="1"/>
  <c r="R645" i="35" s="1"/>
  <c r="W811" i="1"/>
  <c r="N645" i="35" s="1"/>
  <c r="P811" i="1"/>
  <c r="AB811" i="1" s="1"/>
  <c r="S645" i="35" s="1"/>
  <c r="AH810" i="1"/>
  <c r="Y644" i="35" s="1"/>
  <c r="AG810" i="1"/>
  <c r="X644" i="35" s="1"/>
  <c r="AB810" i="1"/>
  <c r="S644" i="35" s="1"/>
  <c r="AA810" i="1"/>
  <c r="Y810" i="1"/>
  <c r="P644" i="35" s="1"/>
  <c r="W810" i="1"/>
  <c r="N644" i="35" s="1"/>
  <c r="AH809" i="1"/>
  <c r="Y643" i="35" s="1"/>
  <c r="AG809" i="1"/>
  <c r="X643" i="35" s="1"/>
  <c r="AA809" i="1"/>
  <c r="R643" i="35" s="1"/>
  <c r="W809" i="1"/>
  <c r="N643" i="35" s="1"/>
  <c r="P809" i="1"/>
  <c r="AH808" i="1"/>
  <c r="Y642" i="35" s="1"/>
  <c r="AG808" i="1"/>
  <c r="X642" i="35" s="1"/>
  <c r="AB808" i="1"/>
  <c r="S642" i="35" s="1"/>
  <c r="AA808" i="1"/>
  <c r="R642" i="35" s="1"/>
  <c r="Y808" i="1"/>
  <c r="P642" i="35" s="1"/>
  <c r="W808" i="1"/>
  <c r="F68" i="59" s="1"/>
  <c r="AH807" i="1"/>
  <c r="Y641" i="35" s="1"/>
  <c r="AG807" i="1"/>
  <c r="X641" i="35" s="1"/>
  <c r="AB807" i="1"/>
  <c r="AA807" i="1"/>
  <c r="R641" i="35" s="1"/>
  <c r="Y807" i="1"/>
  <c r="P641" i="35" s="1"/>
  <c r="W807" i="1"/>
  <c r="N641" i="35" s="1"/>
  <c r="AH806" i="1"/>
  <c r="Y640" i="35" s="1"/>
  <c r="AG806" i="1"/>
  <c r="AB806" i="1"/>
  <c r="S640" i="35" s="1"/>
  <c r="AA806" i="1"/>
  <c r="R640" i="35" s="1"/>
  <c r="Y806" i="1"/>
  <c r="P640" i="35" s="1"/>
  <c r="W806" i="1"/>
  <c r="N640" i="35" s="1"/>
  <c r="AH801" i="1"/>
  <c r="Y635" i="35" s="1"/>
  <c r="AG801" i="1"/>
  <c r="X635" i="35" s="1"/>
  <c r="AA801" i="1"/>
  <c r="R635" i="35" s="1"/>
  <c r="W801" i="1"/>
  <c r="N635" i="35" s="1"/>
  <c r="P801" i="1"/>
  <c r="AB801" i="1" s="1"/>
  <c r="S635" i="35" s="1"/>
  <c r="J801" i="1"/>
  <c r="A635" i="35" s="1"/>
  <c r="AH800" i="1"/>
  <c r="Y634" i="35" s="1"/>
  <c r="AG800" i="1"/>
  <c r="X634" i="35" s="1"/>
  <c r="AB800" i="1"/>
  <c r="S634" i="35" s="1"/>
  <c r="AA800" i="1"/>
  <c r="R634" i="35" s="1"/>
  <c r="Y800" i="1"/>
  <c r="P634" i="35" s="1"/>
  <c r="W800" i="1"/>
  <c r="N634" i="35" s="1"/>
  <c r="AH799" i="1"/>
  <c r="Y633" i="35" s="1"/>
  <c r="AG799" i="1"/>
  <c r="AA799" i="1"/>
  <c r="R633" i="35" s="1"/>
  <c r="W799" i="1"/>
  <c r="N633" i="35" s="1"/>
  <c r="P799" i="1"/>
  <c r="AH798" i="1"/>
  <c r="Y632" i="35" s="1"/>
  <c r="AG798" i="1"/>
  <c r="X632" i="35" s="1"/>
  <c r="AB798" i="1"/>
  <c r="S632" i="35" s="1"/>
  <c r="AA798" i="1"/>
  <c r="R632" i="35" s="1"/>
  <c r="Y798" i="1"/>
  <c r="P632" i="35" s="1"/>
  <c r="W798" i="1"/>
  <c r="AH797" i="1"/>
  <c r="AG797" i="1"/>
  <c r="X631" i="35" s="1"/>
  <c r="AB797" i="1"/>
  <c r="S631" i="35" s="1"/>
  <c r="AA797" i="1"/>
  <c r="R631" i="35" s="1"/>
  <c r="Y797" i="1"/>
  <c r="P631" i="35" s="1"/>
  <c r="W797" i="1"/>
  <c r="N631" i="35" s="1"/>
  <c r="AH796" i="1"/>
  <c r="Y630" i="35" s="1"/>
  <c r="AG796" i="1"/>
  <c r="X630" i="35" s="1"/>
  <c r="AB796" i="1"/>
  <c r="S630" i="35" s="1"/>
  <c r="AA796" i="1"/>
  <c r="R630" i="35" s="1"/>
  <c r="Y796" i="1"/>
  <c r="P630" i="35" s="1"/>
  <c r="W796" i="1"/>
  <c r="N630" i="35" s="1"/>
  <c r="W791" i="1"/>
  <c r="N625" i="35" s="1"/>
  <c r="U791" i="1"/>
  <c r="L625" i="35" s="1"/>
  <c r="P791" i="1"/>
  <c r="W790" i="1"/>
  <c r="N624" i="35" s="1"/>
  <c r="U790" i="1"/>
  <c r="L624" i="35" s="1"/>
  <c r="Q790" i="1"/>
  <c r="H624" i="35" s="1"/>
  <c r="W789" i="1"/>
  <c r="N623" i="35" s="1"/>
  <c r="U789" i="1"/>
  <c r="L623" i="35" s="1"/>
  <c r="P789" i="1"/>
  <c r="W788" i="1"/>
  <c r="N622" i="35" s="1"/>
  <c r="U788" i="1"/>
  <c r="L622" i="35" s="1"/>
  <c r="Q788" i="1"/>
  <c r="H622" i="35" s="1"/>
  <c r="AG787" i="1"/>
  <c r="X621" i="35" s="1"/>
  <c r="AA787" i="1"/>
  <c r="R621" i="35" s="1"/>
  <c r="W787" i="1"/>
  <c r="N621" i="35" s="1"/>
  <c r="U787" i="1"/>
  <c r="L621" i="35" s="1"/>
  <c r="P787" i="1"/>
  <c r="Q787" i="1" s="1"/>
  <c r="AH787" i="1" s="1"/>
  <c r="Y621" i="35" s="1"/>
  <c r="AG786" i="1"/>
  <c r="X620" i="35" s="1"/>
  <c r="AB786" i="1"/>
  <c r="S620" i="35" s="1"/>
  <c r="AA786" i="1"/>
  <c r="R620" i="35" s="1"/>
  <c r="Y786" i="1"/>
  <c r="P620" i="35" s="1"/>
  <c r="W786" i="1"/>
  <c r="N620" i="35" s="1"/>
  <c r="U786" i="1"/>
  <c r="L620" i="35" s="1"/>
  <c r="Q786" i="1"/>
  <c r="AG785" i="1"/>
  <c r="X619" i="35" s="1"/>
  <c r="AA785" i="1"/>
  <c r="R619" i="35" s="1"/>
  <c r="W785" i="1"/>
  <c r="N619" i="35" s="1"/>
  <c r="U785" i="1"/>
  <c r="L619" i="35" s="1"/>
  <c r="P785" i="1"/>
  <c r="G619" i="35" s="1"/>
  <c r="AG784" i="1"/>
  <c r="X618" i="35" s="1"/>
  <c r="AB784" i="1"/>
  <c r="S618" i="35" s="1"/>
  <c r="AA784" i="1"/>
  <c r="R618" i="35" s="1"/>
  <c r="Y784" i="1"/>
  <c r="P618" i="35" s="1"/>
  <c r="W784" i="1"/>
  <c r="N618" i="35" s="1"/>
  <c r="U784" i="1"/>
  <c r="L618" i="35" s="1"/>
  <c r="Q784" i="1"/>
  <c r="H618" i="35" s="1"/>
  <c r="AG783" i="1"/>
  <c r="X617" i="35" s="1"/>
  <c r="AA783" i="1"/>
  <c r="R617" i="35" s="1"/>
  <c r="W783" i="1"/>
  <c r="N617" i="35" s="1"/>
  <c r="U783" i="1"/>
  <c r="L617" i="35" s="1"/>
  <c r="P783" i="1"/>
  <c r="Q783" i="1" s="1"/>
  <c r="AG782" i="1"/>
  <c r="X616" i="35" s="1"/>
  <c r="AB782" i="1"/>
  <c r="S616" i="35" s="1"/>
  <c r="AA782" i="1"/>
  <c r="R616" i="35" s="1"/>
  <c r="Y782" i="1"/>
  <c r="W782" i="1"/>
  <c r="U782" i="1"/>
  <c r="L616" i="35" s="1"/>
  <c r="Q782" i="1"/>
  <c r="H616" i="35" s="1"/>
  <c r="AG776" i="1"/>
  <c r="X610" i="35" s="1"/>
  <c r="AA776" i="1"/>
  <c r="R610" i="35" s="1"/>
  <c r="W776" i="1"/>
  <c r="N610" i="35" s="1"/>
  <c r="P776" i="1"/>
  <c r="Q776" i="1" s="1"/>
  <c r="AH776" i="1" s="1"/>
  <c r="AG775" i="1"/>
  <c r="X609" i="35" s="1"/>
  <c r="AB775" i="1"/>
  <c r="S609" i="35" s="1"/>
  <c r="AA775" i="1"/>
  <c r="R609" i="35" s="1"/>
  <c r="Y775" i="1"/>
  <c r="P609" i="35" s="1"/>
  <c r="W775" i="1"/>
  <c r="N609" i="35" s="1"/>
  <c r="Q775" i="1"/>
  <c r="AG774" i="1"/>
  <c r="X608" i="35" s="1"/>
  <c r="AA774" i="1"/>
  <c r="R608" i="35" s="1"/>
  <c r="W774" i="1"/>
  <c r="N608" i="35" s="1"/>
  <c r="P774" i="1"/>
  <c r="G608" i="35" s="1"/>
  <c r="AG773" i="1"/>
  <c r="X607" i="35" s="1"/>
  <c r="AB773" i="1"/>
  <c r="S607" i="35" s="1"/>
  <c r="AA773" i="1"/>
  <c r="R607" i="35" s="1"/>
  <c r="Y773" i="1"/>
  <c r="P607" i="35" s="1"/>
  <c r="W773" i="1"/>
  <c r="F53" i="59" s="1"/>
  <c r="Q773" i="1"/>
  <c r="AG772" i="1"/>
  <c r="X606" i="35" s="1"/>
  <c r="AA772" i="1"/>
  <c r="R606" i="35" s="1"/>
  <c r="W772" i="1"/>
  <c r="P772" i="1"/>
  <c r="AG771" i="1"/>
  <c r="AB771" i="1"/>
  <c r="S605" i="35" s="1"/>
  <c r="AA771" i="1"/>
  <c r="R605" i="35" s="1"/>
  <c r="Y771" i="1"/>
  <c r="P605" i="35" s="1"/>
  <c r="W771" i="1"/>
  <c r="Q771" i="1"/>
  <c r="H605" i="35" s="1"/>
  <c r="AG765" i="1"/>
  <c r="X599" i="35" s="1"/>
  <c r="AA765" i="1"/>
  <c r="R599" i="35" s="1"/>
  <c r="W765" i="1"/>
  <c r="N599" i="35" s="1"/>
  <c r="P765" i="1"/>
  <c r="AG764" i="1"/>
  <c r="X598" i="35" s="1"/>
  <c r="AB764" i="1"/>
  <c r="S598" i="35" s="1"/>
  <c r="AA764" i="1"/>
  <c r="R598" i="35" s="1"/>
  <c r="Y764" i="1"/>
  <c r="P598" i="35" s="1"/>
  <c r="W764" i="1"/>
  <c r="N598" i="35" s="1"/>
  <c r="Q764" i="1"/>
  <c r="H598" i="35" s="1"/>
  <c r="AG763" i="1"/>
  <c r="AA763" i="1"/>
  <c r="R597" i="35" s="1"/>
  <c r="W763" i="1"/>
  <c r="N597" i="35" s="1"/>
  <c r="P763" i="1"/>
  <c r="AG762" i="1"/>
  <c r="X596" i="35" s="1"/>
  <c r="AB762" i="1"/>
  <c r="S596" i="35" s="1"/>
  <c r="AA762" i="1"/>
  <c r="R596" i="35" s="1"/>
  <c r="Y762" i="1"/>
  <c r="P596" i="35" s="1"/>
  <c r="W762" i="1"/>
  <c r="N596" i="35" s="1"/>
  <c r="Q762" i="1"/>
  <c r="AG761" i="1"/>
  <c r="X595" i="35" s="1"/>
  <c r="AA761" i="1"/>
  <c r="R595" i="35" s="1"/>
  <c r="W761" i="1"/>
  <c r="N595" i="35" s="1"/>
  <c r="P761" i="1"/>
  <c r="Y761" i="1" s="1"/>
  <c r="AG760" i="1"/>
  <c r="X594" i="35" s="1"/>
  <c r="AB760" i="1"/>
  <c r="S594" i="35" s="1"/>
  <c r="AA760" i="1"/>
  <c r="R594" i="35" s="1"/>
  <c r="Y760" i="1"/>
  <c r="P594" i="35" s="1"/>
  <c r="W760" i="1"/>
  <c r="N594" i="35" s="1"/>
  <c r="Q760" i="1"/>
  <c r="AH754" i="1"/>
  <c r="Y588" i="35" s="1"/>
  <c r="AG754" i="1"/>
  <c r="X588" i="35" s="1"/>
  <c r="AA754" i="1"/>
  <c r="R588" i="35" s="1"/>
  <c r="W754" i="1"/>
  <c r="N588" i="35" s="1"/>
  <c r="P754" i="1"/>
  <c r="AB754" i="1" s="1"/>
  <c r="S588" i="35" s="1"/>
  <c r="AH753" i="1"/>
  <c r="Y587" i="35" s="1"/>
  <c r="AG753" i="1"/>
  <c r="X587" i="35" s="1"/>
  <c r="AB753" i="1"/>
  <c r="S587" i="35" s="1"/>
  <c r="AA753" i="1"/>
  <c r="R587" i="35" s="1"/>
  <c r="Y753" i="1"/>
  <c r="P587" i="35" s="1"/>
  <c r="W753" i="1"/>
  <c r="N587" i="35" s="1"/>
  <c r="AH752" i="1"/>
  <c r="Y586" i="35" s="1"/>
  <c r="AG752" i="1"/>
  <c r="X586" i="35" s="1"/>
  <c r="AA752" i="1"/>
  <c r="R586" i="35" s="1"/>
  <c r="W752" i="1"/>
  <c r="P752" i="1"/>
  <c r="Y752" i="1" s="1"/>
  <c r="P586" i="35" s="1"/>
  <c r="AH751" i="1"/>
  <c r="Y585" i="35" s="1"/>
  <c r="AG751" i="1"/>
  <c r="X585" i="35" s="1"/>
  <c r="AB751" i="1"/>
  <c r="S585" i="35" s="1"/>
  <c r="AA751" i="1"/>
  <c r="R585" i="35" s="1"/>
  <c r="Y751" i="1"/>
  <c r="P585" i="35" s="1"/>
  <c r="W751" i="1"/>
  <c r="N585" i="35" s="1"/>
  <c r="AH750" i="1"/>
  <c r="AG750" i="1"/>
  <c r="X584" i="35" s="1"/>
  <c r="AB750" i="1"/>
  <c r="S584" i="35" s="1"/>
  <c r="AA750" i="1"/>
  <c r="R584" i="35" s="1"/>
  <c r="Y750" i="1"/>
  <c r="P584" i="35" s="1"/>
  <c r="W750" i="1"/>
  <c r="N584" i="35" s="1"/>
  <c r="AH749" i="1"/>
  <c r="Y583" i="35" s="1"/>
  <c r="AG749" i="1"/>
  <c r="X583" i="35" s="1"/>
  <c r="AB749" i="1"/>
  <c r="S583" i="35" s="1"/>
  <c r="AA749" i="1"/>
  <c r="Y749" i="1"/>
  <c r="P583" i="35" s="1"/>
  <c r="W749" i="1"/>
  <c r="N583" i="35" s="1"/>
  <c r="AH743" i="1"/>
  <c r="Y578" i="35" s="1"/>
  <c r="AG743" i="1"/>
  <c r="X578" i="35" s="1"/>
  <c r="AA743" i="1"/>
  <c r="R578" i="35" s="1"/>
  <c r="W743" i="1"/>
  <c r="N578" i="35" s="1"/>
  <c r="P743" i="1"/>
  <c r="AB743" i="1" s="1"/>
  <c r="S578" i="35" s="1"/>
  <c r="AH742" i="1"/>
  <c r="Y577" i="35" s="1"/>
  <c r="AG742" i="1"/>
  <c r="X577" i="35" s="1"/>
  <c r="AB742" i="1"/>
  <c r="S577" i="35" s="1"/>
  <c r="AA742" i="1"/>
  <c r="R577" i="35" s="1"/>
  <c r="Y742" i="1"/>
  <c r="P577" i="35" s="1"/>
  <c r="W742" i="1"/>
  <c r="N577" i="35" s="1"/>
  <c r="AH741" i="1"/>
  <c r="Y576" i="35" s="1"/>
  <c r="AG741" i="1"/>
  <c r="X576" i="35" s="1"/>
  <c r="AA741" i="1"/>
  <c r="R576" i="35" s="1"/>
  <c r="W741" i="1"/>
  <c r="N576" i="35" s="1"/>
  <c r="P741" i="1"/>
  <c r="AB741" i="1" s="1"/>
  <c r="S576" i="35" s="1"/>
  <c r="AH740" i="1"/>
  <c r="AG740" i="1"/>
  <c r="X575" i="35" s="1"/>
  <c r="AB740" i="1"/>
  <c r="S575" i="35" s="1"/>
  <c r="AA740" i="1"/>
  <c r="R575" i="35" s="1"/>
  <c r="Y740" i="1"/>
  <c r="P575" i="35" s="1"/>
  <c r="W740" i="1"/>
  <c r="N575" i="35" s="1"/>
  <c r="AH739" i="1"/>
  <c r="Y574" i="35" s="1"/>
  <c r="AG739" i="1"/>
  <c r="X574" i="35" s="1"/>
  <c r="AB739" i="1"/>
  <c r="S574" i="35" s="1"/>
  <c r="AA739" i="1"/>
  <c r="Y739" i="1"/>
  <c r="P574" i="35" s="1"/>
  <c r="W739" i="1"/>
  <c r="N574" i="35" s="1"/>
  <c r="AH738" i="1"/>
  <c r="Y573" i="35" s="1"/>
  <c r="AG738" i="1"/>
  <c r="X573" i="35" s="1"/>
  <c r="AB738" i="1"/>
  <c r="S573" i="35" s="1"/>
  <c r="AA738" i="1"/>
  <c r="R573" i="35" s="1"/>
  <c r="Y738" i="1"/>
  <c r="P573" i="35" s="1"/>
  <c r="W738" i="1"/>
  <c r="N573" i="35" s="1"/>
  <c r="AH732" i="1"/>
  <c r="Y567" i="35" s="1"/>
  <c r="AG732" i="1"/>
  <c r="X567" i="35" s="1"/>
  <c r="AA732" i="1"/>
  <c r="R567" i="35" s="1"/>
  <c r="W732" i="1"/>
  <c r="N567" i="35" s="1"/>
  <c r="P732" i="1"/>
  <c r="AB732" i="1" s="1"/>
  <c r="S567" i="35" s="1"/>
  <c r="AH731" i="1"/>
  <c r="Y566" i="35" s="1"/>
  <c r="AG731" i="1"/>
  <c r="X566" i="35" s="1"/>
  <c r="AB731" i="1"/>
  <c r="S566" i="35" s="1"/>
  <c r="AA731" i="1"/>
  <c r="R566" i="35" s="1"/>
  <c r="Y731" i="1"/>
  <c r="P566" i="35" s="1"/>
  <c r="W731" i="1"/>
  <c r="F39" i="59" s="1"/>
  <c r="AH730" i="1"/>
  <c r="Y565" i="35" s="1"/>
  <c r="AG730" i="1"/>
  <c r="X565" i="35" s="1"/>
  <c r="AA730" i="1"/>
  <c r="R565" i="35" s="1"/>
  <c r="W730" i="1"/>
  <c r="P730" i="1"/>
  <c r="AH729" i="1"/>
  <c r="Y564" i="35" s="1"/>
  <c r="AG729" i="1"/>
  <c r="AB729" i="1"/>
  <c r="S564" i="35" s="1"/>
  <c r="AA729" i="1"/>
  <c r="R564" i="35" s="1"/>
  <c r="Y729" i="1"/>
  <c r="P564" i="35" s="1"/>
  <c r="W729" i="1"/>
  <c r="N564" i="35" s="1"/>
  <c r="AH728" i="1"/>
  <c r="Y563" i="35" s="1"/>
  <c r="AG728" i="1"/>
  <c r="X563" i="35" s="1"/>
  <c r="AB728" i="1"/>
  <c r="S563" i="35" s="1"/>
  <c r="AA728" i="1"/>
  <c r="Y728" i="1"/>
  <c r="P563" i="35" s="1"/>
  <c r="W728" i="1"/>
  <c r="AH727" i="1"/>
  <c r="AG727" i="1"/>
  <c r="X562" i="35" s="1"/>
  <c r="AB727" i="1"/>
  <c r="S562" i="35" s="1"/>
  <c r="AA727" i="1"/>
  <c r="R562" i="35" s="1"/>
  <c r="Y727" i="1"/>
  <c r="P562" i="35" s="1"/>
  <c r="W727" i="1"/>
  <c r="AH721" i="1"/>
  <c r="Y556" i="35" s="1"/>
  <c r="AG721" i="1"/>
  <c r="X556" i="35" s="1"/>
  <c r="AA721" i="1"/>
  <c r="R556" i="35" s="1"/>
  <c r="W721" i="1"/>
  <c r="N556" i="35" s="1"/>
  <c r="P721" i="1"/>
  <c r="Y721" i="1" s="1"/>
  <c r="P556" i="35" s="1"/>
  <c r="AH720" i="1"/>
  <c r="Y555" i="35" s="1"/>
  <c r="AG720" i="1"/>
  <c r="X555" i="35" s="1"/>
  <c r="AB720" i="1"/>
  <c r="S555" i="35" s="1"/>
  <c r="AA720" i="1"/>
  <c r="R555" i="35" s="1"/>
  <c r="Y720" i="1"/>
  <c r="P555" i="35" s="1"/>
  <c r="W720" i="1"/>
  <c r="N555" i="35" s="1"/>
  <c r="AH719" i="1"/>
  <c r="Y554" i="35" s="1"/>
  <c r="AG719" i="1"/>
  <c r="X554" i="35" s="1"/>
  <c r="AA719" i="1"/>
  <c r="R554" i="35" s="1"/>
  <c r="W719" i="1"/>
  <c r="N554" i="35" s="1"/>
  <c r="P719" i="1"/>
  <c r="AH718" i="1"/>
  <c r="Y553" i="35" s="1"/>
  <c r="AG718" i="1"/>
  <c r="X553" i="35" s="1"/>
  <c r="AB718" i="1"/>
  <c r="S553" i="35" s="1"/>
  <c r="AA718" i="1"/>
  <c r="R553" i="35" s="1"/>
  <c r="Y718" i="1"/>
  <c r="P553" i="35" s="1"/>
  <c r="W718" i="1"/>
  <c r="N553" i="35" s="1"/>
  <c r="AH717" i="1"/>
  <c r="AG717" i="1"/>
  <c r="AB717" i="1"/>
  <c r="S552" i="35" s="1"/>
  <c r="AA717" i="1"/>
  <c r="R552" i="35" s="1"/>
  <c r="Y717" i="1"/>
  <c r="P552" i="35" s="1"/>
  <c r="W717" i="1"/>
  <c r="AH716" i="1"/>
  <c r="Y551" i="35" s="1"/>
  <c r="AG716" i="1"/>
  <c r="X551" i="35" s="1"/>
  <c r="AB716" i="1"/>
  <c r="S551" i="35" s="1"/>
  <c r="AA716" i="1"/>
  <c r="R551" i="35" s="1"/>
  <c r="Y716" i="1"/>
  <c r="P551" i="35" s="1"/>
  <c r="W716" i="1"/>
  <c r="N551" i="35" s="1"/>
  <c r="AH710" i="1"/>
  <c r="Y545" i="35" s="1"/>
  <c r="AG710" i="1"/>
  <c r="X545" i="35" s="1"/>
  <c r="AA710" i="1"/>
  <c r="R545" i="35" s="1"/>
  <c r="X710" i="1"/>
  <c r="O545" i="35" s="1"/>
  <c r="W710" i="1"/>
  <c r="N545" i="35" s="1"/>
  <c r="U710" i="1"/>
  <c r="L545" i="35" s="1"/>
  <c r="P710" i="1"/>
  <c r="AB710" i="1" s="1"/>
  <c r="S545" i="35" s="1"/>
  <c r="O710" i="1"/>
  <c r="AG709" i="1"/>
  <c r="X544" i="35" s="1"/>
  <c r="AB709" i="1"/>
  <c r="S544" i="35" s="1"/>
  <c r="AA709" i="1"/>
  <c r="R544" i="35" s="1"/>
  <c r="Y709" i="1"/>
  <c r="P544" i="35" s="1"/>
  <c r="X709" i="1"/>
  <c r="O544" i="35" s="1"/>
  <c r="W709" i="1"/>
  <c r="N544" i="35" s="1"/>
  <c r="U709" i="1"/>
  <c r="L544" i="35" s="1"/>
  <c r="Q709" i="1"/>
  <c r="AH708" i="1"/>
  <c r="Y543" i="35" s="1"/>
  <c r="AG708" i="1"/>
  <c r="X543" i="35" s="1"/>
  <c r="AA708" i="1"/>
  <c r="R543" i="35" s="1"/>
  <c r="X708" i="1"/>
  <c r="O543" i="35" s="1"/>
  <c r="W708" i="1"/>
  <c r="N543" i="35" s="1"/>
  <c r="U708" i="1"/>
  <c r="L543" i="35" s="1"/>
  <c r="P708" i="1"/>
  <c r="O708" i="1"/>
  <c r="F543" i="35" s="1"/>
  <c r="AG707" i="1"/>
  <c r="X542" i="35" s="1"/>
  <c r="AB707" i="1"/>
  <c r="S542" i="35" s="1"/>
  <c r="AA707" i="1"/>
  <c r="R542" i="35" s="1"/>
  <c r="Y707" i="1"/>
  <c r="P542" i="35" s="1"/>
  <c r="X707" i="1"/>
  <c r="O542" i="35" s="1"/>
  <c r="W707" i="1"/>
  <c r="N542" i="35" s="1"/>
  <c r="U707" i="1"/>
  <c r="L542" i="35" s="1"/>
  <c r="Q707" i="1"/>
  <c r="AH706" i="1"/>
  <c r="Y541" i="35" s="1"/>
  <c r="AG706" i="1"/>
  <c r="X541" i="35" s="1"/>
  <c r="AA706" i="1"/>
  <c r="R541" i="35" s="1"/>
  <c r="X706" i="1"/>
  <c r="O541" i="35" s="1"/>
  <c r="W706" i="1"/>
  <c r="N541" i="35" s="1"/>
  <c r="U706" i="1"/>
  <c r="L541" i="35" s="1"/>
  <c r="P706" i="1"/>
  <c r="AB706" i="1" s="1"/>
  <c r="S541" i="35" s="1"/>
  <c r="O706" i="1"/>
  <c r="AG705" i="1"/>
  <c r="X540" i="35" s="1"/>
  <c r="AB705" i="1"/>
  <c r="S540" i="35" s="1"/>
  <c r="AA705" i="1"/>
  <c r="R540" i="35" s="1"/>
  <c r="Y705" i="1"/>
  <c r="P540" i="35" s="1"/>
  <c r="X705" i="1"/>
  <c r="W705" i="1"/>
  <c r="N540" i="35" s="1"/>
  <c r="U705" i="1"/>
  <c r="L540" i="35" s="1"/>
  <c r="Q705" i="1"/>
  <c r="AH704" i="1"/>
  <c r="Y539" i="35" s="1"/>
  <c r="AG704" i="1"/>
  <c r="X539" i="35" s="1"/>
  <c r="AA704" i="1"/>
  <c r="R539" i="35" s="1"/>
  <c r="X704" i="1"/>
  <c r="O539" i="35" s="1"/>
  <c r="W704" i="1"/>
  <c r="N539" i="35" s="1"/>
  <c r="U704" i="1"/>
  <c r="L539" i="35" s="1"/>
  <c r="P704" i="1"/>
  <c r="G539" i="35" s="1"/>
  <c r="O704" i="1"/>
  <c r="AG703" i="1"/>
  <c r="X538" i="35" s="1"/>
  <c r="AB703" i="1"/>
  <c r="S538" i="35" s="1"/>
  <c r="AA703" i="1"/>
  <c r="R538" i="35" s="1"/>
  <c r="Y703" i="1"/>
  <c r="P538" i="35" s="1"/>
  <c r="X703" i="1"/>
  <c r="O538" i="35" s="1"/>
  <c r="W703" i="1"/>
  <c r="N538" i="35" s="1"/>
  <c r="U703" i="1"/>
  <c r="L538" i="35" s="1"/>
  <c r="Q703" i="1"/>
  <c r="AH702" i="1"/>
  <c r="Y537" i="35" s="1"/>
  <c r="AG702" i="1"/>
  <c r="X537" i="35" s="1"/>
  <c r="AA702" i="1"/>
  <c r="R537" i="35" s="1"/>
  <c r="X702" i="1"/>
  <c r="O537" i="35" s="1"/>
  <c r="W702" i="1"/>
  <c r="N537" i="35" s="1"/>
  <c r="U702" i="1"/>
  <c r="L537" i="35" s="1"/>
  <c r="P702" i="1"/>
  <c r="O702" i="1"/>
  <c r="F537" i="35" s="1"/>
  <c r="AG701" i="1"/>
  <c r="X536" i="35" s="1"/>
  <c r="AB701" i="1"/>
  <c r="S536" i="35" s="1"/>
  <c r="AA701" i="1"/>
  <c r="R536" i="35" s="1"/>
  <c r="Y701" i="1"/>
  <c r="P536" i="35" s="1"/>
  <c r="X701" i="1"/>
  <c r="O536" i="35" s="1"/>
  <c r="W701" i="1"/>
  <c r="N536" i="35" s="1"/>
  <c r="U701" i="1"/>
  <c r="L536" i="35" s="1"/>
  <c r="Q701" i="1"/>
  <c r="AH700" i="1"/>
  <c r="Y535" i="35" s="1"/>
  <c r="AG700" i="1"/>
  <c r="X535" i="35" s="1"/>
  <c r="AA700" i="1"/>
  <c r="R535" i="35" s="1"/>
  <c r="X700" i="1"/>
  <c r="O535" i="35" s="1"/>
  <c r="W700" i="1"/>
  <c r="N535" i="35" s="1"/>
  <c r="U700" i="1"/>
  <c r="L535" i="35" s="1"/>
  <c r="P700" i="1"/>
  <c r="G535" i="35" s="1"/>
  <c r="O700" i="1"/>
  <c r="AG699" i="1"/>
  <c r="X534" i="35" s="1"/>
  <c r="AB699" i="1"/>
  <c r="S534" i="35" s="1"/>
  <c r="AA699" i="1"/>
  <c r="R534" i="35" s="1"/>
  <c r="Y699" i="1"/>
  <c r="P534" i="35" s="1"/>
  <c r="X699" i="1"/>
  <c r="O534" i="35" s="1"/>
  <c r="W699" i="1"/>
  <c r="N534" i="35" s="1"/>
  <c r="U699" i="1"/>
  <c r="L534" i="35" s="1"/>
  <c r="Q699" i="1"/>
  <c r="AH693" i="1"/>
  <c r="Y528" i="35" s="1"/>
  <c r="AG693" i="1"/>
  <c r="X528" i="35" s="1"/>
  <c r="AA693" i="1"/>
  <c r="R528" i="35" s="1"/>
  <c r="W693" i="1"/>
  <c r="N528" i="35" s="1"/>
  <c r="P693" i="1"/>
  <c r="G528" i="35" s="1"/>
  <c r="AH692" i="1"/>
  <c r="Y527" i="35" s="1"/>
  <c r="AG692" i="1"/>
  <c r="X527" i="35" s="1"/>
  <c r="AB692" i="1"/>
  <c r="S527" i="35" s="1"/>
  <c r="AA692" i="1"/>
  <c r="R527" i="35" s="1"/>
  <c r="Y692" i="1"/>
  <c r="P527" i="35" s="1"/>
  <c r="W692" i="1"/>
  <c r="N527" i="35" s="1"/>
  <c r="AH691" i="1"/>
  <c r="Y526" i="35" s="1"/>
  <c r="AG691" i="1"/>
  <c r="X526" i="35" s="1"/>
  <c r="AA691" i="1"/>
  <c r="W691" i="1"/>
  <c r="N526" i="35" s="1"/>
  <c r="U691" i="1"/>
  <c r="L526" i="35" s="1"/>
  <c r="P691" i="1"/>
  <c r="G526" i="35" s="1"/>
  <c r="AH690" i="1"/>
  <c r="Y525" i="35" s="1"/>
  <c r="AG690" i="1"/>
  <c r="X525" i="35" s="1"/>
  <c r="AB690" i="1"/>
  <c r="S525" i="35" s="1"/>
  <c r="AA690" i="1"/>
  <c r="R525" i="35" s="1"/>
  <c r="Y690" i="1"/>
  <c r="P525" i="35" s="1"/>
  <c r="W690" i="1"/>
  <c r="U690" i="1"/>
  <c r="L525" i="35" s="1"/>
  <c r="AH689" i="1"/>
  <c r="Y524" i="35" s="1"/>
  <c r="AG689" i="1"/>
  <c r="X524" i="35" s="1"/>
  <c r="AA689" i="1"/>
  <c r="R524" i="35" s="1"/>
  <c r="W689" i="1"/>
  <c r="N524" i="35" s="1"/>
  <c r="U689" i="1"/>
  <c r="L524" i="35" s="1"/>
  <c r="P689" i="1"/>
  <c r="G524" i="35" s="1"/>
  <c r="AH688" i="1"/>
  <c r="Y523" i="35" s="1"/>
  <c r="AG688" i="1"/>
  <c r="AB688" i="1"/>
  <c r="S523" i="35" s="1"/>
  <c r="AA688" i="1"/>
  <c r="R523" i="35" s="1"/>
  <c r="Y688" i="1"/>
  <c r="P523" i="35" s="1"/>
  <c r="W688" i="1"/>
  <c r="N523" i="35" s="1"/>
  <c r="U688" i="1"/>
  <c r="L523" i="35" s="1"/>
  <c r="AH682" i="1"/>
  <c r="Y517" i="35" s="1"/>
  <c r="AG682" i="1"/>
  <c r="X517" i="35" s="1"/>
  <c r="AA682" i="1"/>
  <c r="R517" i="35" s="1"/>
  <c r="W682" i="1"/>
  <c r="N517" i="35" s="1"/>
  <c r="P682" i="1"/>
  <c r="AH681" i="1"/>
  <c r="Y516" i="35" s="1"/>
  <c r="AG681" i="1"/>
  <c r="X516" i="35" s="1"/>
  <c r="AB681" i="1"/>
  <c r="S516" i="35" s="1"/>
  <c r="AA681" i="1"/>
  <c r="R516" i="35" s="1"/>
  <c r="Y681" i="1"/>
  <c r="P516" i="35" s="1"/>
  <c r="W681" i="1"/>
  <c r="N516" i="35" s="1"/>
  <c r="AH680" i="1"/>
  <c r="Y515" i="35" s="1"/>
  <c r="AG680" i="1"/>
  <c r="X515" i="35" s="1"/>
  <c r="AA680" i="1"/>
  <c r="R515" i="35" s="1"/>
  <c r="W680" i="1"/>
  <c r="N515" i="35" s="1"/>
  <c r="P680" i="1"/>
  <c r="Y680" i="1" s="1"/>
  <c r="P515" i="35" s="1"/>
  <c r="AH679" i="1"/>
  <c r="AG679" i="1"/>
  <c r="X514" i="35" s="1"/>
  <c r="AB679" i="1"/>
  <c r="S514" i="35" s="1"/>
  <c r="AA679" i="1"/>
  <c r="R514" i="35" s="1"/>
  <c r="Y679" i="1"/>
  <c r="P514" i="35" s="1"/>
  <c r="W679" i="1"/>
  <c r="N514" i="35" s="1"/>
  <c r="AH678" i="1"/>
  <c r="Y513" i="35" s="1"/>
  <c r="AG678" i="1"/>
  <c r="X513" i="35" s="1"/>
  <c r="AA678" i="1"/>
  <c r="W678" i="1"/>
  <c r="N513" i="35" s="1"/>
  <c r="P678" i="1"/>
  <c r="AH677" i="1"/>
  <c r="Y512" i="35" s="1"/>
  <c r="AG677" i="1"/>
  <c r="X512" i="35" s="1"/>
  <c r="AB677" i="1"/>
  <c r="S512" i="35" s="1"/>
  <c r="AA677" i="1"/>
  <c r="R512" i="35" s="1"/>
  <c r="Y677" i="1"/>
  <c r="P512" i="35" s="1"/>
  <c r="W677" i="1"/>
  <c r="AH671" i="1"/>
  <c r="Y506" i="35" s="1"/>
  <c r="AG671" i="1"/>
  <c r="X506" i="35" s="1"/>
  <c r="AA671" i="1"/>
  <c r="R506" i="35" s="1"/>
  <c r="W671" i="1"/>
  <c r="N506" i="35" s="1"/>
  <c r="P671" i="1"/>
  <c r="G506" i="35" s="1"/>
  <c r="AH670" i="1"/>
  <c r="Y505" i="35" s="1"/>
  <c r="AG670" i="1"/>
  <c r="X505" i="35" s="1"/>
  <c r="AB670" i="1"/>
  <c r="S505" i="35" s="1"/>
  <c r="AA670" i="1"/>
  <c r="R505" i="35" s="1"/>
  <c r="Y670" i="1"/>
  <c r="P505" i="35" s="1"/>
  <c r="W670" i="1"/>
  <c r="AH669" i="1"/>
  <c r="Y504" i="35" s="1"/>
  <c r="AG669" i="1"/>
  <c r="X504" i="35" s="1"/>
  <c r="AA669" i="1"/>
  <c r="W669" i="1"/>
  <c r="N504" i="35" s="1"/>
  <c r="P669" i="1"/>
  <c r="AB669" i="1" s="1"/>
  <c r="S504" i="35" s="1"/>
  <c r="AH668" i="1"/>
  <c r="Y503" i="35" s="1"/>
  <c r="AG668" i="1"/>
  <c r="X503" i="35" s="1"/>
  <c r="AB668" i="1"/>
  <c r="S503" i="35" s="1"/>
  <c r="AA668" i="1"/>
  <c r="R503" i="35" s="1"/>
  <c r="Y668" i="1"/>
  <c r="P503" i="35" s="1"/>
  <c r="W668" i="1"/>
  <c r="N503" i="35" s="1"/>
  <c r="AH667" i="1"/>
  <c r="Y502" i="35" s="1"/>
  <c r="AG667" i="1"/>
  <c r="X502" i="35" s="1"/>
  <c r="AA667" i="1"/>
  <c r="R502" i="35" s="1"/>
  <c r="W667" i="1"/>
  <c r="N502" i="35" s="1"/>
  <c r="P667" i="1"/>
  <c r="AH666" i="1"/>
  <c r="AG666" i="1"/>
  <c r="AB666" i="1"/>
  <c r="S501" i="35" s="1"/>
  <c r="AA666" i="1"/>
  <c r="R501" i="35" s="1"/>
  <c r="Y666" i="1"/>
  <c r="P501" i="35" s="1"/>
  <c r="W666" i="1"/>
  <c r="N501" i="35" s="1"/>
  <c r="AH660" i="1"/>
  <c r="Y495" i="35" s="1"/>
  <c r="AG660" i="1"/>
  <c r="X495" i="35" s="1"/>
  <c r="AA660" i="1"/>
  <c r="R495" i="35" s="1"/>
  <c r="W660" i="1"/>
  <c r="N495" i="35" s="1"/>
  <c r="P660" i="1"/>
  <c r="G495" i="35" s="1"/>
  <c r="AH659" i="1"/>
  <c r="Y494" i="35" s="1"/>
  <c r="AG659" i="1"/>
  <c r="X494" i="35" s="1"/>
  <c r="AB659" i="1"/>
  <c r="S494" i="35" s="1"/>
  <c r="AA659" i="1"/>
  <c r="R494" i="35" s="1"/>
  <c r="Y659" i="1"/>
  <c r="P494" i="35" s="1"/>
  <c r="W659" i="1"/>
  <c r="N494" i="35" s="1"/>
  <c r="AH658" i="1"/>
  <c r="Y493" i="35" s="1"/>
  <c r="AG658" i="1"/>
  <c r="X493" i="35" s="1"/>
  <c r="AA658" i="1"/>
  <c r="R493" i="35" s="1"/>
  <c r="W658" i="1"/>
  <c r="N493" i="35" s="1"/>
  <c r="P658" i="1"/>
  <c r="Y658" i="1" s="1"/>
  <c r="P493" i="35" s="1"/>
  <c r="AH657" i="1"/>
  <c r="AG657" i="1"/>
  <c r="X492" i="35" s="1"/>
  <c r="AB657" i="1"/>
  <c r="S492" i="35" s="1"/>
  <c r="AA657" i="1"/>
  <c r="R492" i="35" s="1"/>
  <c r="Y657" i="1"/>
  <c r="P492" i="35" s="1"/>
  <c r="W657" i="1"/>
  <c r="AH656" i="1"/>
  <c r="Y491" i="35" s="1"/>
  <c r="AG656" i="1"/>
  <c r="X491" i="35" s="1"/>
  <c r="AA656" i="1"/>
  <c r="R491" i="35" s="1"/>
  <c r="W656" i="1"/>
  <c r="P656" i="1"/>
  <c r="G491" i="35" s="1"/>
  <c r="AH655" i="1"/>
  <c r="Y490" i="35" s="1"/>
  <c r="AG655" i="1"/>
  <c r="X490" i="35" s="1"/>
  <c r="AB655" i="1"/>
  <c r="S490" i="35" s="1"/>
  <c r="AA655" i="1"/>
  <c r="R490" i="35" s="1"/>
  <c r="Y655" i="1"/>
  <c r="P490" i="35" s="1"/>
  <c r="W655" i="1"/>
  <c r="AH649" i="1"/>
  <c r="Y484" i="35" s="1"/>
  <c r="AG649" i="1"/>
  <c r="X484" i="35" s="1"/>
  <c r="AA649" i="1"/>
  <c r="R484" i="35" s="1"/>
  <c r="W649" i="1"/>
  <c r="N484" i="35" s="1"/>
  <c r="P649" i="1"/>
  <c r="AB649" i="1" s="1"/>
  <c r="S484" i="35" s="1"/>
  <c r="AH648" i="1"/>
  <c r="Y483" i="35" s="1"/>
  <c r="AG648" i="1"/>
  <c r="X483" i="35" s="1"/>
  <c r="AB648" i="1"/>
  <c r="S483" i="35" s="1"/>
  <c r="AA648" i="1"/>
  <c r="Y648" i="1"/>
  <c r="P483" i="35" s="1"/>
  <c r="W648" i="1"/>
  <c r="N483" i="35" s="1"/>
  <c r="AH647" i="1"/>
  <c r="Y482" i="35" s="1"/>
  <c r="AG647" i="1"/>
  <c r="X482" i="35" s="1"/>
  <c r="AB647" i="1"/>
  <c r="S482" i="35" s="1"/>
  <c r="AA647" i="1"/>
  <c r="R482" i="35" s="1"/>
  <c r="Y647" i="1"/>
  <c r="P482" i="35" s="1"/>
  <c r="W647" i="1"/>
  <c r="N482" i="35" s="1"/>
  <c r="U647" i="1"/>
  <c r="L482" i="35" s="1"/>
  <c r="AH646" i="1"/>
  <c r="Y481" i="35" s="1"/>
  <c r="AG646" i="1"/>
  <c r="X481" i="35" s="1"/>
  <c r="AB646" i="1"/>
  <c r="S481" i="35" s="1"/>
  <c r="AA646" i="1"/>
  <c r="R481" i="35" s="1"/>
  <c r="Y646" i="1"/>
  <c r="P481" i="35" s="1"/>
  <c r="W646" i="1"/>
  <c r="U646" i="1"/>
  <c r="L481" i="35" s="1"/>
  <c r="AH645" i="1"/>
  <c r="Y480" i="35" s="1"/>
  <c r="AG645" i="1"/>
  <c r="AB645" i="1"/>
  <c r="S480" i="35" s="1"/>
  <c r="AA645" i="1"/>
  <c r="R480" i="35" s="1"/>
  <c r="Y645" i="1"/>
  <c r="P480" i="35" s="1"/>
  <c r="W645" i="1"/>
  <c r="N480" i="35" s="1"/>
  <c r="U645" i="1"/>
  <c r="L480" i="35" s="1"/>
  <c r="AH644" i="1"/>
  <c r="Y479" i="35" s="1"/>
  <c r="AG644" i="1"/>
  <c r="X479" i="35" s="1"/>
  <c r="AB644" i="1"/>
  <c r="S479" i="35" s="1"/>
  <c r="AA644" i="1"/>
  <c r="R479" i="35" s="1"/>
  <c r="Y644" i="1"/>
  <c r="P479" i="35" s="1"/>
  <c r="W644" i="1"/>
  <c r="N479" i="35" s="1"/>
  <c r="U644" i="1"/>
  <c r="L479" i="35" s="1"/>
  <c r="AG638" i="1"/>
  <c r="X473" i="35" s="1"/>
  <c r="AA638" i="1"/>
  <c r="R473" i="35" s="1"/>
  <c r="W638" i="1"/>
  <c r="N473" i="35" s="1"/>
  <c r="P638" i="1"/>
  <c r="Y638" i="1" s="1"/>
  <c r="P473" i="35" s="1"/>
  <c r="AG637" i="1"/>
  <c r="X472" i="35" s="1"/>
  <c r="AB637" i="1"/>
  <c r="S472" i="35" s="1"/>
  <c r="AA637" i="1"/>
  <c r="R472" i="35" s="1"/>
  <c r="Y637" i="1"/>
  <c r="P472" i="35" s="1"/>
  <c r="W637" i="1"/>
  <c r="N472" i="35" s="1"/>
  <c r="Q637" i="1"/>
  <c r="AG636" i="1"/>
  <c r="X471" i="35" s="1"/>
  <c r="AA636" i="1"/>
  <c r="R471" i="35" s="1"/>
  <c r="W636" i="1"/>
  <c r="U636" i="1"/>
  <c r="L471" i="35" s="1"/>
  <c r="AG635" i="1"/>
  <c r="X470" i="35" s="1"/>
  <c r="AB635" i="1"/>
  <c r="S470" i="35" s="1"/>
  <c r="AA635" i="1"/>
  <c r="R470" i="35" s="1"/>
  <c r="Y635" i="1"/>
  <c r="P470" i="35" s="1"/>
  <c r="W635" i="1"/>
  <c r="H16" i="68" s="1"/>
  <c r="U635" i="1"/>
  <c r="L470" i="35" s="1"/>
  <c r="Q635" i="1"/>
  <c r="AG634" i="1"/>
  <c r="X469" i="35" s="1"/>
  <c r="AA634" i="1"/>
  <c r="R469" i="35" s="1"/>
  <c r="W634" i="1"/>
  <c r="U634" i="1"/>
  <c r="L469" i="35" s="1"/>
  <c r="P634" i="1"/>
  <c r="Y634" i="1" s="1"/>
  <c r="AG633" i="1"/>
  <c r="X468" i="35" s="1"/>
  <c r="AB633" i="1"/>
  <c r="S468" i="35" s="1"/>
  <c r="AA633" i="1"/>
  <c r="R468" i="35" s="1"/>
  <c r="Y633" i="1"/>
  <c r="P468" i="35" s="1"/>
  <c r="W633" i="1"/>
  <c r="H14" i="68" s="1"/>
  <c r="U633" i="1"/>
  <c r="L468" i="35" s="1"/>
  <c r="Q633" i="1"/>
  <c r="AH633" i="1" s="1"/>
  <c r="Y468" i="35" s="1"/>
  <c r="AG627" i="1"/>
  <c r="X462" i="35" s="1"/>
  <c r="AA627" i="1"/>
  <c r="R462" i="35" s="1"/>
  <c r="W627" i="1"/>
  <c r="P627" i="1"/>
  <c r="G462" i="35" s="1"/>
  <c r="AG626" i="1"/>
  <c r="X461" i="35" s="1"/>
  <c r="AB626" i="1"/>
  <c r="S461" i="35" s="1"/>
  <c r="AA626" i="1"/>
  <c r="R461" i="35" s="1"/>
  <c r="Y626" i="1"/>
  <c r="P461" i="35" s="1"/>
  <c r="W626" i="1"/>
  <c r="N461" i="35" s="1"/>
  <c r="Q626" i="1"/>
  <c r="H461" i="35" s="1"/>
  <c r="AG625" i="1"/>
  <c r="X460" i="35" s="1"/>
  <c r="AA625" i="1"/>
  <c r="R460" i="35" s="1"/>
  <c r="W625" i="1"/>
  <c r="N460" i="35" s="1"/>
  <c r="P625" i="1"/>
  <c r="G460" i="35" s="1"/>
  <c r="AG624" i="1"/>
  <c r="X459" i="35" s="1"/>
  <c r="AB624" i="1"/>
  <c r="S459" i="35" s="1"/>
  <c r="AA624" i="1"/>
  <c r="R459" i="35" s="1"/>
  <c r="Y624" i="1"/>
  <c r="P459" i="35" s="1"/>
  <c r="W624" i="1"/>
  <c r="N459" i="35" s="1"/>
  <c r="Q624" i="1"/>
  <c r="H459" i="35" s="1"/>
  <c r="AG623" i="1"/>
  <c r="AA623" i="1"/>
  <c r="W623" i="1"/>
  <c r="N458" i="35" s="1"/>
  <c r="P623" i="1"/>
  <c r="AG622" i="1"/>
  <c r="X457" i="35" s="1"/>
  <c r="AB622" i="1"/>
  <c r="S457" i="35" s="1"/>
  <c r="AA622" i="1"/>
  <c r="R457" i="35" s="1"/>
  <c r="Y622" i="1"/>
  <c r="P457" i="35" s="1"/>
  <c r="W622" i="1"/>
  <c r="N457" i="35" s="1"/>
  <c r="Q622" i="1"/>
  <c r="AG616" i="1"/>
  <c r="X451" i="35" s="1"/>
  <c r="AA616" i="1"/>
  <c r="W616" i="1"/>
  <c r="N451" i="35" s="1"/>
  <c r="U616" i="1"/>
  <c r="L451" i="35" s="1"/>
  <c r="P616" i="1"/>
  <c r="G451" i="35" s="1"/>
  <c r="AG615" i="1"/>
  <c r="X450" i="35" s="1"/>
  <c r="AB615" i="1"/>
  <c r="S450" i="35" s="1"/>
  <c r="AA615" i="1"/>
  <c r="R450" i="35" s="1"/>
  <c r="Y615" i="1"/>
  <c r="P450" i="35" s="1"/>
  <c r="W615" i="1"/>
  <c r="N450" i="35" s="1"/>
  <c r="U615" i="1"/>
  <c r="L450" i="35" s="1"/>
  <c r="Q615" i="1"/>
  <c r="H450" i="35" s="1"/>
  <c r="AG614" i="1"/>
  <c r="X449" i="35" s="1"/>
  <c r="AA614" i="1"/>
  <c r="R449" i="35" s="1"/>
  <c r="W614" i="1"/>
  <c r="N449" i="35" s="1"/>
  <c r="U614" i="1"/>
  <c r="L449" i="35" s="1"/>
  <c r="P614" i="1"/>
  <c r="G449" i="35" s="1"/>
  <c r="AG613" i="1"/>
  <c r="AB613" i="1"/>
  <c r="S448" i="35" s="1"/>
  <c r="AA613" i="1"/>
  <c r="R448" i="35" s="1"/>
  <c r="Y613" i="1"/>
  <c r="P448" i="35" s="1"/>
  <c r="W613" i="1"/>
  <c r="N448" i="35" s="1"/>
  <c r="U613" i="1"/>
  <c r="L448" i="35" s="1"/>
  <c r="Q613" i="1"/>
  <c r="AG612" i="1"/>
  <c r="X447" i="35" s="1"/>
  <c r="AA612" i="1"/>
  <c r="R447" i="35" s="1"/>
  <c r="W612" i="1"/>
  <c r="N447" i="35" s="1"/>
  <c r="U612" i="1"/>
  <c r="L447" i="35" s="1"/>
  <c r="P612" i="1"/>
  <c r="G447" i="35" s="1"/>
  <c r="AG611" i="1"/>
  <c r="X446" i="35" s="1"/>
  <c r="AB611" i="1"/>
  <c r="S446" i="35" s="1"/>
  <c r="AA611" i="1"/>
  <c r="R446" i="35" s="1"/>
  <c r="Y611" i="1"/>
  <c r="P446" i="35" s="1"/>
  <c r="W611" i="1"/>
  <c r="U611" i="1"/>
  <c r="L446" i="35" s="1"/>
  <c r="Q611" i="1"/>
  <c r="H446" i="35" s="1"/>
  <c r="AG605" i="1"/>
  <c r="X440" i="35" s="1"/>
  <c r="AA605" i="1"/>
  <c r="R440" i="35" s="1"/>
  <c r="W605" i="1"/>
  <c r="N440" i="35" s="1"/>
  <c r="P605" i="1"/>
  <c r="G440" i="35" s="1"/>
  <c r="AG604" i="1"/>
  <c r="X439" i="35" s="1"/>
  <c r="AB604" i="1"/>
  <c r="S439" i="35" s="1"/>
  <c r="AA604" i="1"/>
  <c r="R439" i="35" s="1"/>
  <c r="Y604" i="1"/>
  <c r="P439" i="35" s="1"/>
  <c r="W604" i="1"/>
  <c r="N439" i="35" s="1"/>
  <c r="Q604" i="1"/>
  <c r="AG603" i="1"/>
  <c r="X438" i="35" s="1"/>
  <c r="AA603" i="1"/>
  <c r="R438" i="35" s="1"/>
  <c r="W603" i="1"/>
  <c r="P603" i="1"/>
  <c r="AG602" i="1"/>
  <c r="X437" i="35" s="1"/>
  <c r="AB602" i="1"/>
  <c r="S437" i="35" s="1"/>
  <c r="AA602" i="1"/>
  <c r="R437" i="35" s="1"/>
  <c r="Y602" i="1"/>
  <c r="P437" i="35" s="1"/>
  <c r="W602" i="1"/>
  <c r="N437" i="35" s="1"/>
  <c r="Q602" i="1"/>
  <c r="AG601" i="1"/>
  <c r="X436" i="35" s="1"/>
  <c r="AA601" i="1"/>
  <c r="R436" i="35" s="1"/>
  <c r="W601" i="1"/>
  <c r="N436" i="35" s="1"/>
  <c r="P601" i="1"/>
  <c r="AG600" i="1"/>
  <c r="X435" i="35" s="1"/>
  <c r="AB600" i="1"/>
  <c r="S435" i="35" s="1"/>
  <c r="AA600" i="1"/>
  <c r="R435" i="35" s="1"/>
  <c r="Y600" i="1"/>
  <c r="P435" i="35" s="1"/>
  <c r="W600" i="1"/>
  <c r="N435" i="35" s="1"/>
  <c r="Q600" i="1"/>
  <c r="AG593" i="1"/>
  <c r="X428" i="35" s="1"/>
  <c r="AA593" i="1"/>
  <c r="R428" i="35" s="1"/>
  <c r="W593" i="1"/>
  <c r="N428" i="35" s="1"/>
  <c r="P593" i="1"/>
  <c r="G428" i="35" s="1"/>
  <c r="AG592" i="1"/>
  <c r="X427" i="35" s="1"/>
  <c r="AB592" i="1"/>
  <c r="S427" i="35" s="1"/>
  <c r="AA592" i="1"/>
  <c r="R427" i="35" s="1"/>
  <c r="Y592" i="1"/>
  <c r="P427" i="35" s="1"/>
  <c r="W592" i="1"/>
  <c r="N427" i="35" s="1"/>
  <c r="Q592" i="1"/>
  <c r="H427" i="35" s="1"/>
  <c r="AG591" i="1"/>
  <c r="X426" i="35" s="1"/>
  <c r="AA591" i="1"/>
  <c r="R426" i="35" s="1"/>
  <c r="W591" i="1"/>
  <c r="N426" i="35" s="1"/>
  <c r="P591" i="1"/>
  <c r="AB591" i="1" s="1"/>
  <c r="S426" i="35" s="1"/>
  <c r="AG590" i="1"/>
  <c r="AB590" i="1"/>
  <c r="S425" i="35" s="1"/>
  <c r="AA590" i="1"/>
  <c r="Y590" i="1"/>
  <c r="P425" i="35" s="1"/>
  <c r="W590" i="1"/>
  <c r="N425" i="35" s="1"/>
  <c r="Q590" i="1"/>
  <c r="AG589" i="1"/>
  <c r="X424" i="35" s="1"/>
  <c r="AA589" i="1"/>
  <c r="R424" i="35" s="1"/>
  <c r="W589" i="1"/>
  <c r="P589" i="1"/>
  <c r="AG588" i="1"/>
  <c r="X423" i="35" s="1"/>
  <c r="AB588" i="1"/>
  <c r="S423" i="35" s="1"/>
  <c r="AA588" i="1"/>
  <c r="R423" i="35" s="1"/>
  <c r="Y588" i="1"/>
  <c r="P423" i="35" s="1"/>
  <c r="W588" i="1"/>
  <c r="N423" i="35" s="1"/>
  <c r="Q588" i="1"/>
  <c r="AG582" i="1"/>
  <c r="X417" i="35" s="1"/>
  <c r="AA582" i="1"/>
  <c r="W582" i="1"/>
  <c r="N417" i="35" s="1"/>
  <c r="P582" i="1"/>
  <c r="Q582" i="1" s="1"/>
  <c r="H417" i="35" s="1"/>
  <c r="AG581" i="1"/>
  <c r="AB581" i="1"/>
  <c r="S416" i="35" s="1"/>
  <c r="AA581" i="1"/>
  <c r="R416" i="35" s="1"/>
  <c r="Y581" i="1"/>
  <c r="P416" i="35" s="1"/>
  <c r="W581" i="1"/>
  <c r="N416" i="35" s="1"/>
  <c r="Q581" i="1"/>
  <c r="AG580" i="1"/>
  <c r="X415" i="35" s="1"/>
  <c r="AA580" i="1"/>
  <c r="R415" i="35" s="1"/>
  <c r="W580" i="1"/>
  <c r="P580" i="1"/>
  <c r="Y580" i="1" s="1"/>
  <c r="P415" i="35" s="1"/>
  <c r="AG579" i="1"/>
  <c r="X414" i="35" s="1"/>
  <c r="AB579" i="1"/>
  <c r="S414" i="35" s="1"/>
  <c r="AA579" i="1"/>
  <c r="R414" i="35" s="1"/>
  <c r="Y579" i="1"/>
  <c r="P414" i="35" s="1"/>
  <c r="W579" i="1"/>
  <c r="N414" i="35" s="1"/>
  <c r="Q579" i="1"/>
  <c r="H414" i="35" s="1"/>
  <c r="AG578" i="1"/>
  <c r="X413" i="35" s="1"/>
  <c r="AA578" i="1"/>
  <c r="R413" i="35" s="1"/>
  <c r="W578" i="1"/>
  <c r="N413" i="35" s="1"/>
  <c r="P578" i="1"/>
  <c r="Q578" i="1" s="1"/>
  <c r="H413" i="35" s="1"/>
  <c r="AG577" i="1"/>
  <c r="X412" i="35" s="1"/>
  <c r="AB577" i="1"/>
  <c r="S412" i="35" s="1"/>
  <c r="AA577" i="1"/>
  <c r="R412" i="35" s="1"/>
  <c r="Y577" i="1"/>
  <c r="P412" i="35" s="1"/>
  <c r="W577" i="1"/>
  <c r="N412" i="35" s="1"/>
  <c r="Q577" i="1"/>
  <c r="H412" i="35" s="1"/>
  <c r="AG571" i="1"/>
  <c r="X406" i="35" s="1"/>
  <c r="AA571" i="1"/>
  <c r="R406" i="35" s="1"/>
  <c r="W571" i="1"/>
  <c r="N406" i="35" s="1"/>
  <c r="P571" i="1"/>
  <c r="Y571" i="1" s="1"/>
  <c r="P406" i="35" s="1"/>
  <c r="AG570" i="1"/>
  <c r="X405" i="35" s="1"/>
  <c r="AB570" i="1"/>
  <c r="S405" i="35" s="1"/>
  <c r="AA570" i="1"/>
  <c r="R405" i="35" s="1"/>
  <c r="Y570" i="1"/>
  <c r="P405" i="35" s="1"/>
  <c r="W570" i="1"/>
  <c r="N405" i="35" s="1"/>
  <c r="Q570" i="1"/>
  <c r="H405" i="35" s="1"/>
  <c r="AG569" i="1"/>
  <c r="AA569" i="1"/>
  <c r="W569" i="1"/>
  <c r="N404" i="35" s="1"/>
  <c r="P569" i="1"/>
  <c r="Q569" i="1" s="1"/>
  <c r="AH569" i="1" s="1"/>
  <c r="Y404" i="35" s="1"/>
  <c r="AG568" i="1"/>
  <c r="X403" i="35" s="1"/>
  <c r="AB568" i="1"/>
  <c r="J26" i="39" s="1"/>
  <c r="AA568" i="1"/>
  <c r="I26" i="39" s="1"/>
  <c r="Y568" i="1"/>
  <c r="P403" i="35" s="1"/>
  <c r="W568" i="1"/>
  <c r="Q568" i="1"/>
  <c r="AG567" i="1"/>
  <c r="X402" i="35" s="1"/>
  <c r="AA567" i="1"/>
  <c r="W567" i="1"/>
  <c r="P567" i="1"/>
  <c r="AB567" i="1" s="1"/>
  <c r="AG566" i="1"/>
  <c r="X401" i="35" s="1"/>
  <c r="AB566" i="1"/>
  <c r="S401" i="35" s="1"/>
  <c r="AA566" i="1"/>
  <c r="Y566" i="1"/>
  <c r="P401" i="35" s="1"/>
  <c r="W566" i="1"/>
  <c r="I5" i="46" s="1"/>
  <c r="Q566" i="1"/>
  <c r="AH566" i="1" s="1"/>
  <c r="Y401" i="35" s="1"/>
  <c r="AG559" i="1"/>
  <c r="X394" i="35" s="1"/>
  <c r="AA559" i="1"/>
  <c r="R394" i="35" s="1"/>
  <c r="W559" i="1"/>
  <c r="N394" i="35" s="1"/>
  <c r="P559" i="1"/>
  <c r="Q559" i="1" s="1"/>
  <c r="AH559" i="1" s="1"/>
  <c r="Y394" i="35" s="1"/>
  <c r="AG558" i="1"/>
  <c r="X393" i="35" s="1"/>
  <c r="AB558" i="1"/>
  <c r="S393" i="35" s="1"/>
  <c r="AA558" i="1"/>
  <c r="R393" i="35" s="1"/>
  <c r="Y558" i="1"/>
  <c r="P393" i="35" s="1"/>
  <c r="W558" i="1"/>
  <c r="N393" i="35" s="1"/>
  <c r="Q558" i="1"/>
  <c r="H393" i="35" s="1"/>
  <c r="AG557" i="1"/>
  <c r="AA557" i="1"/>
  <c r="R392" i="35" s="1"/>
  <c r="W557" i="1"/>
  <c r="N392" i="35" s="1"/>
  <c r="P557" i="1"/>
  <c r="AG556" i="1"/>
  <c r="X391" i="35" s="1"/>
  <c r="AB556" i="1"/>
  <c r="S391" i="35" s="1"/>
  <c r="AA556" i="1"/>
  <c r="Y556" i="1"/>
  <c r="P391" i="35" s="1"/>
  <c r="W556" i="1"/>
  <c r="N391" i="35" s="1"/>
  <c r="Q556" i="1"/>
  <c r="H391" i="35" s="1"/>
  <c r="AG555" i="1"/>
  <c r="X390" i="35" s="1"/>
  <c r="AA555" i="1"/>
  <c r="R390" i="35" s="1"/>
  <c r="W555" i="1"/>
  <c r="N390" i="35" s="1"/>
  <c r="P555" i="1"/>
  <c r="Q555" i="1" s="1"/>
  <c r="H390" i="35" s="1"/>
  <c r="AG554" i="1"/>
  <c r="X389" i="35" s="1"/>
  <c r="AB554" i="1"/>
  <c r="S389" i="35" s="1"/>
  <c r="AA554" i="1"/>
  <c r="R389" i="35" s="1"/>
  <c r="Y554" i="1"/>
  <c r="P389" i="35" s="1"/>
  <c r="W554" i="1"/>
  <c r="Q554" i="1"/>
  <c r="AG548" i="1"/>
  <c r="X383" i="35" s="1"/>
  <c r="AA548" i="1"/>
  <c r="R383" i="35" s="1"/>
  <c r="W548" i="1"/>
  <c r="N383" i="35" s="1"/>
  <c r="P548" i="1"/>
  <c r="G383" i="35" s="1"/>
  <c r="AG547" i="1"/>
  <c r="X382" i="35" s="1"/>
  <c r="AB547" i="1"/>
  <c r="S382" i="35" s="1"/>
  <c r="AA547" i="1"/>
  <c r="Y547" i="1"/>
  <c r="P382" i="35" s="1"/>
  <c r="W547" i="1"/>
  <c r="N382" i="35" s="1"/>
  <c r="Q547" i="1"/>
  <c r="H382" i="35" s="1"/>
  <c r="AG546" i="1"/>
  <c r="X381" i="35" s="1"/>
  <c r="AA546" i="1"/>
  <c r="R381" i="35" s="1"/>
  <c r="W546" i="1"/>
  <c r="N381" i="35" s="1"/>
  <c r="P546" i="1"/>
  <c r="AG545" i="1"/>
  <c r="X380" i="35" s="1"/>
  <c r="AB545" i="1"/>
  <c r="S380" i="35" s="1"/>
  <c r="AA545" i="1"/>
  <c r="R380" i="35" s="1"/>
  <c r="Y545" i="1"/>
  <c r="P380" i="35" s="1"/>
  <c r="W545" i="1"/>
  <c r="Q545" i="1"/>
  <c r="H380" i="35" s="1"/>
  <c r="AG544" i="1"/>
  <c r="X379" i="35" s="1"/>
  <c r="AA544" i="1"/>
  <c r="R379" i="35" s="1"/>
  <c r="W544" i="1"/>
  <c r="N379" i="35" s="1"/>
  <c r="P544" i="1"/>
  <c r="Y544" i="1" s="1"/>
  <c r="P379" i="35" s="1"/>
  <c r="AG543" i="1"/>
  <c r="AB543" i="1"/>
  <c r="S378" i="35" s="1"/>
  <c r="AA543" i="1"/>
  <c r="R378" i="35" s="1"/>
  <c r="Y543" i="1"/>
  <c r="P378" i="35" s="1"/>
  <c r="W543" i="1"/>
  <c r="N378" i="35" s="1"/>
  <c r="Q543" i="1"/>
  <c r="AG536" i="1"/>
  <c r="X371" i="35" s="1"/>
  <c r="AD536" i="1"/>
  <c r="U371" i="35" s="1"/>
  <c r="AA536" i="1"/>
  <c r="R371" i="35" s="1"/>
  <c r="W536" i="1"/>
  <c r="N371" i="35" s="1"/>
  <c r="P536" i="1"/>
  <c r="G371" i="35" s="1"/>
  <c r="AG535" i="1"/>
  <c r="X370" i="35" s="1"/>
  <c r="AE535" i="1"/>
  <c r="V370" i="35" s="1"/>
  <c r="AD535" i="1"/>
  <c r="U370" i="35" s="1"/>
  <c r="AB535" i="1"/>
  <c r="S370" i="35" s="1"/>
  <c r="AA535" i="1"/>
  <c r="R370" i="35" s="1"/>
  <c r="Y535" i="1"/>
  <c r="P370" i="35" s="1"/>
  <c r="W535" i="1"/>
  <c r="N370" i="35" s="1"/>
  <c r="Q535" i="1"/>
  <c r="H370" i="35" s="1"/>
  <c r="AG534" i="1"/>
  <c r="X369" i="35" s="1"/>
  <c r="AD534" i="1"/>
  <c r="U369" i="35" s="1"/>
  <c r="AA534" i="1"/>
  <c r="R369" i="35" s="1"/>
  <c r="W534" i="1"/>
  <c r="F24" i="59" s="1"/>
  <c r="P534" i="1"/>
  <c r="AE534" i="1" s="1"/>
  <c r="V369" i="35" s="1"/>
  <c r="AG533" i="1"/>
  <c r="AE533" i="1"/>
  <c r="V368" i="35" s="1"/>
  <c r="AD533" i="1"/>
  <c r="U368" i="35" s="1"/>
  <c r="AB533" i="1"/>
  <c r="S368" i="35" s="1"/>
  <c r="AA533" i="1"/>
  <c r="R368" i="35" s="1"/>
  <c r="Y533" i="1"/>
  <c r="P368" i="35" s="1"/>
  <c r="W533" i="1"/>
  <c r="Q533" i="1"/>
  <c r="AG532" i="1"/>
  <c r="X367" i="35" s="1"/>
  <c r="AD532" i="1"/>
  <c r="AA532" i="1"/>
  <c r="R367" i="35" s="1"/>
  <c r="W532" i="1"/>
  <c r="P532" i="1"/>
  <c r="G367" i="35" s="1"/>
  <c r="AG531" i="1"/>
  <c r="X366" i="35" s="1"/>
  <c r="AE531" i="1"/>
  <c r="V366" i="35" s="1"/>
  <c r="AD531" i="1"/>
  <c r="U366" i="35" s="1"/>
  <c r="AB531" i="1"/>
  <c r="S366" i="35" s="1"/>
  <c r="AA531" i="1"/>
  <c r="Y531" i="1"/>
  <c r="P366" i="35" s="1"/>
  <c r="W531" i="1"/>
  <c r="N366" i="35" s="1"/>
  <c r="Q531" i="1"/>
  <c r="H366" i="35" s="1"/>
  <c r="AG525" i="1"/>
  <c r="X360" i="35" s="1"/>
  <c r="AA525" i="1"/>
  <c r="R360" i="35" s="1"/>
  <c r="W525" i="1"/>
  <c r="N360" i="35" s="1"/>
  <c r="P525" i="1"/>
  <c r="AB525" i="1" s="1"/>
  <c r="S360" i="35" s="1"/>
  <c r="AG524" i="1"/>
  <c r="X359" i="35" s="1"/>
  <c r="AB524" i="1"/>
  <c r="S359" i="35" s="1"/>
  <c r="AA524" i="1"/>
  <c r="R359" i="35" s="1"/>
  <c r="Y524" i="1"/>
  <c r="P359" i="35" s="1"/>
  <c r="W524" i="1"/>
  <c r="N359" i="35" s="1"/>
  <c r="Q524" i="1"/>
  <c r="AG523" i="1"/>
  <c r="X358" i="35" s="1"/>
  <c r="AA523" i="1"/>
  <c r="R358" i="35" s="1"/>
  <c r="W523" i="1"/>
  <c r="N358" i="35" s="1"/>
  <c r="P523" i="1"/>
  <c r="G358" i="35" s="1"/>
  <c r="AG522" i="1"/>
  <c r="AB522" i="1"/>
  <c r="S357" i="35" s="1"/>
  <c r="AA522" i="1"/>
  <c r="R357" i="35" s="1"/>
  <c r="Y522" i="1"/>
  <c r="P357" i="35" s="1"/>
  <c r="W522" i="1"/>
  <c r="N357" i="35" s="1"/>
  <c r="Q522" i="1"/>
  <c r="AG521" i="1"/>
  <c r="X356" i="35" s="1"/>
  <c r="AA521" i="1"/>
  <c r="R356" i="35" s="1"/>
  <c r="W521" i="1"/>
  <c r="N356" i="35" s="1"/>
  <c r="P521" i="1"/>
  <c r="Y521" i="1" s="1"/>
  <c r="P356" i="35" s="1"/>
  <c r="AG520" i="1"/>
  <c r="X355" i="35" s="1"/>
  <c r="AB520" i="1"/>
  <c r="S355" i="35" s="1"/>
  <c r="AA520" i="1"/>
  <c r="Y520" i="1"/>
  <c r="P355" i="35" s="1"/>
  <c r="W520" i="1"/>
  <c r="Q520" i="1"/>
  <c r="H355" i="35" s="1"/>
  <c r="AG514" i="1"/>
  <c r="X349" i="35" s="1"/>
  <c r="AA514" i="1"/>
  <c r="R349" i="35" s="1"/>
  <c r="W514" i="1"/>
  <c r="N349" i="35" s="1"/>
  <c r="P514" i="1"/>
  <c r="Y514" i="1" s="1"/>
  <c r="AG513" i="1"/>
  <c r="X348" i="35" s="1"/>
  <c r="AB513" i="1"/>
  <c r="S348" i="35" s="1"/>
  <c r="AA513" i="1"/>
  <c r="R348" i="35" s="1"/>
  <c r="Y513" i="1"/>
  <c r="P348" i="35" s="1"/>
  <c r="W513" i="1"/>
  <c r="N348" i="35" s="1"/>
  <c r="Q513" i="1"/>
  <c r="H348" i="35" s="1"/>
  <c r="AG512" i="1"/>
  <c r="X347" i="35" s="1"/>
  <c r="AA512" i="1"/>
  <c r="R347" i="35" s="1"/>
  <c r="W512" i="1"/>
  <c r="N347" i="35" s="1"/>
  <c r="P512" i="1"/>
  <c r="AG511" i="1"/>
  <c r="X346" i="35" s="1"/>
  <c r="AB511" i="1"/>
  <c r="S346" i="35" s="1"/>
  <c r="AA511" i="1"/>
  <c r="R346" i="35" s="1"/>
  <c r="Y511" i="1"/>
  <c r="P346" i="35" s="1"/>
  <c r="W511" i="1"/>
  <c r="Q511" i="1"/>
  <c r="AG510" i="1"/>
  <c r="AA510" i="1"/>
  <c r="R345" i="35" s="1"/>
  <c r="W510" i="1"/>
  <c r="N345" i="35" s="1"/>
  <c r="P510" i="1"/>
  <c r="G345" i="35" s="1"/>
  <c r="AG509" i="1"/>
  <c r="X344" i="35" s="1"/>
  <c r="AB509" i="1"/>
  <c r="S344" i="35" s="1"/>
  <c r="AA509" i="1"/>
  <c r="R344" i="35" s="1"/>
  <c r="Y509" i="1"/>
  <c r="P344" i="35" s="1"/>
  <c r="W509" i="1"/>
  <c r="N344" i="35" s="1"/>
  <c r="Q509" i="1"/>
  <c r="AG502" i="1"/>
  <c r="X337" i="35" s="1"/>
  <c r="AA502" i="1"/>
  <c r="R337" i="35" s="1"/>
  <c r="W502" i="1"/>
  <c r="N337" i="35" s="1"/>
  <c r="P502" i="1"/>
  <c r="AB502" i="1" s="1"/>
  <c r="S337" i="35" s="1"/>
  <c r="AG501" i="1"/>
  <c r="X336" i="35" s="1"/>
  <c r="AB501" i="1"/>
  <c r="S336" i="35" s="1"/>
  <c r="AA501" i="1"/>
  <c r="Y501" i="1"/>
  <c r="P336" i="35" s="1"/>
  <c r="W501" i="1"/>
  <c r="N336" i="35" s="1"/>
  <c r="Q501" i="1"/>
  <c r="H336" i="35" s="1"/>
  <c r="AG500" i="1"/>
  <c r="X335" i="35" s="1"/>
  <c r="AA500" i="1"/>
  <c r="R335" i="35" s="1"/>
  <c r="W500" i="1"/>
  <c r="N335" i="35" s="1"/>
  <c r="P500" i="1"/>
  <c r="AG499" i="1"/>
  <c r="X334" i="35" s="1"/>
  <c r="AB499" i="1"/>
  <c r="S334" i="35" s="1"/>
  <c r="AA499" i="1"/>
  <c r="R334" i="35" s="1"/>
  <c r="Y499" i="1"/>
  <c r="P334" i="35" s="1"/>
  <c r="W499" i="1"/>
  <c r="N334" i="35" s="1"/>
  <c r="Q499" i="1"/>
  <c r="AG498" i="1"/>
  <c r="AA498" i="1"/>
  <c r="R333" i="35" s="1"/>
  <c r="W498" i="1"/>
  <c r="P498" i="1"/>
  <c r="G333" i="35" s="1"/>
  <c r="AG497" i="1"/>
  <c r="X332" i="35" s="1"/>
  <c r="AB497" i="1"/>
  <c r="AA497" i="1"/>
  <c r="R332" i="35" s="1"/>
  <c r="Y497" i="1"/>
  <c r="P332" i="35" s="1"/>
  <c r="W497" i="1"/>
  <c r="N332" i="35" s="1"/>
  <c r="Q497" i="1"/>
  <c r="AG491" i="1"/>
  <c r="X326" i="35" s="1"/>
  <c r="AA491" i="1"/>
  <c r="W491" i="1"/>
  <c r="N326" i="35" s="1"/>
  <c r="P491" i="1"/>
  <c r="Q491" i="1" s="1"/>
  <c r="H326" i="35" s="1"/>
  <c r="AG490" i="1"/>
  <c r="X325" i="35" s="1"/>
  <c r="AB490" i="1"/>
  <c r="S325" i="35" s="1"/>
  <c r="AA490" i="1"/>
  <c r="R325" i="35" s="1"/>
  <c r="Y490" i="1"/>
  <c r="P325" i="35" s="1"/>
  <c r="W490" i="1"/>
  <c r="N325" i="35" s="1"/>
  <c r="Q490" i="1"/>
  <c r="H325" i="35" s="1"/>
  <c r="AG489" i="1"/>
  <c r="X324" i="35" s="1"/>
  <c r="AA489" i="1"/>
  <c r="R324" i="35" s="1"/>
  <c r="W489" i="1"/>
  <c r="N324" i="35" s="1"/>
  <c r="P489" i="1"/>
  <c r="Y489" i="1" s="1"/>
  <c r="AG488" i="1"/>
  <c r="X323" i="35" s="1"/>
  <c r="AB488" i="1"/>
  <c r="S323" i="35" s="1"/>
  <c r="AA488" i="1"/>
  <c r="R323" i="35" s="1"/>
  <c r="Y488" i="1"/>
  <c r="P323" i="35" s="1"/>
  <c r="W488" i="1"/>
  <c r="N323" i="35" s="1"/>
  <c r="Q488" i="1"/>
  <c r="H323" i="35" s="1"/>
  <c r="AG487" i="1"/>
  <c r="X322" i="35" s="1"/>
  <c r="AA487" i="1"/>
  <c r="R322" i="35" s="1"/>
  <c r="W487" i="1"/>
  <c r="N322" i="35" s="1"/>
  <c r="P487" i="1"/>
  <c r="AB487" i="1" s="1"/>
  <c r="S322" i="35" s="1"/>
  <c r="AG486" i="1"/>
  <c r="X321" i="35" s="1"/>
  <c r="AB486" i="1"/>
  <c r="S321" i="35" s="1"/>
  <c r="AA486" i="1"/>
  <c r="R321" i="35" s="1"/>
  <c r="Y486" i="1"/>
  <c r="P321" i="35" s="1"/>
  <c r="W486" i="1"/>
  <c r="N321" i="35" s="1"/>
  <c r="Q486" i="1"/>
  <c r="AG479" i="1"/>
  <c r="X314" i="35" s="1"/>
  <c r="AA479" i="1"/>
  <c r="R314" i="35" s="1"/>
  <c r="W479" i="1"/>
  <c r="N314" i="35" s="1"/>
  <c r="P479" i="1"/>
  <c r="Q479" i="1" s="1"/>
  <c r="H314" i="35" s="1"/>
  <c r="AG478" i="1"/>
  <c r="X313" i="35" s="1"/>
  <c r="AB478" i="1"/>
  <c r="S313" i="35" s="1"/>
  <c r="AA478" i="1"/>
  <c r="R313" i="35" s="1"/>
  <c r="Y478" i="1"/>
  <c r="W478" i="1"/>
  <c r="N313" i="35" s="1"/>
  <c r="Q478" i="1"/>
  <c r="AG477" i="1"/>
  <c r="X312" i="35" s="1"/>
  <c r="AA477" i="1"/>
  <c r="R312" i="35" s="1"/>
  <c r="W477" i="1"/>
  <c r="N312" i="35" s="1"/>
  <c r="P477" i="1"/>
  <c r="G312" i="35" s="1"/>
  <c r="AG476" i="1"/>
  <c r="X311" i="35" s="1"/>
  <c r="AB476" i="1"/>
  <c r="S311" i="35" s="1"/>
  <c r="AA476" i="1"/>
  <c r="R311" i="35" s="1"/>
  <c r="Y476" i="1"/>
  <c r="P311" i="35" s="1"/>
  <c r="W476" i="1"/>
  <c r="N311" i="35" s="1"/>
  <c r="Q476" i="1"/>
  <c r="AG475" i="1"/>
  <c r="X310" i="35" s="1"/>
  <c r="AA475" i="1"/>
  <c r="W475" i="1"/>
  <c r="P475" i="1"/>
  <c r="AG474" i="1"/>
  <c r="X309" i="35" s="1"/>
  <c r="AB474" i="1"/>
  <c r="S309" i="35" s="1"/>
  <c r="AA474" i="1"/>
  <c r="R309" i="35" s="1"/>
  <c r="Y474" i="1"/>
  <c r="P309" i="35" s="1"/>
  <c r="W474" i="1"/>
  <c r="N309" i="35" s="1"/>
  <c r="Q474" i="1"/>
  <c r="AG468" i="1"/>
  <c r="X303" i="35" s="1"/>
  <c r="AA468" i="1"/>
  <c r="R303" i="35" s="1"/>
  <c r="W468" i="1"/>
  <c r="N303" i="35" s="1"/>
  <c r="P468" i="1"/>
  <c r="AB468" i="1" s="1"/>
  <c r="S303" i="35" s="1"/>
  <c r="AG467" i="1"/>
  <c r="X302" i="35" s="1"/>
  <c r="AB467" i="1"/>
  <c r="S302" i="35" s="1"/>
  <c r="AA467" i="1"/>
  <c r="R302" i="35" s="1"/>
  <c r="Y467" i="1"/>
  <c r="P302" i="35" s="1"/>
  <c r="W467" i="1"/>
  <c r="N302" i="35" s="1"/>
  <c r="Q467" i="1"/>
  <c r="AH467" i="1" s="1"/>
  <c r="Y302" i="35" s="1"/>
  <c r="AG466" i="1"/>
  <c r="X301" i="35" s="1"/>
  <c r="AA466" i="1"/>
  <c r="R301" i="35" s="1"/>
  <c r="W466" i="1"/>
  <c r="N301" i="35" s="1"/>
  <c r="P466" i="1"/>
  <c r="AG465" i="1"/>
  <c r="X300" i="35" s="1"/>
  <c r="AB465" i="1"/>
  <c r="S300" i="35" s="1"/>
  <c r="AA465" i="1"/>
  <c r="R300" i="35" s="1"/>
  <c r="Y465" i="1"/>
  <c r="P300" i="35" s="1"/>
  <c r="W465" i="1"/>
  <c r="N300" i="35" s="1"/>
  <c r="Q465" i="1"/>
  <c r="AG464" i="1"/>
  <c r="AA464" i="1"/>
  <c r="W464" i="1"/>
  <c r="N299" i="35" s="1"/>
  <c r="P464" i="1"/>
  <c r="Q464" i="1" s="1"/>
  <c r="AG463" i="1"/>
  <c r="X298" i="35" s="1"/>
  <c r="AB463" i="1"/>
  <c r="S298" i="35" s="1"/>
  <c r="AA463" i="1"/>
  <c r="R298" i="35" s="1"/>
  <c r="Y463" i="1"/>
  <c r="P298" i="35" s="1"/>
  <c r="W463" i="1"/>
  <c r="Q463" i="1"/>
  <c r="AG457" i="1"/>
  <c r="X292" i="35" s="1"/>
  <c r="AA457" i="1"/>
  <c r="R292" i="35" s="1"/>
  <c r="N292" i="35"/>
  <c r="P457" i="1"/>
  <c r="AG456" i="1"/>
  <c r="X291" i="35" s="1"/>
  <c r="AB456" i="1"/>
  <c r="S291" i="35" s="1"/>
  <c r="AA456" i="1"/>
  <c r="R291" i="35" s="1"/>
  <c r="Y456" i="1"/>
  <c r="P291" i="35" s="1"/>
  <c r="Q456" i="1"/>
  <c r="AG455" i="1"/>
  <c r="X290" i="35" s="1"/>
  <c r="AA455" i="1"/>
  <c r="R290" i="35" s="1"/>
  <c r="P455" i="1"/>
  <c r="Q455" i="1" s="1"/>
  <c r="AH455" i="1" s="1"/>
  <c r="Y290" i="35" s="1"/>
  <c r="AG454" i="1"/>
  <c r="X289" i="35" s="1"/>
  <c r="AB454" i="1"/>
  <c r="S289" i="35" s="1"/>
  <c r="AA454" i="1"/>
  <c r="Y454" i="1"/>
  <c r="P289" i="35" s="1"/>
  <c r="Q454" i="1"/>
  <c r="AH454" i="1" s="1"/>
  <c r="Y289" i="35" s="1"/>
  <c r="AG453" i="1"/>
  <c r="X288" i="35" s="1"/>
  <c r="AA453" i="1"/>
  <c r="R288" i="35" s="1"/>
  <c r="P453" i="1"/>
  <c r="AB453" i="1" s="1"/>
  <c r="S288" i="35" s="1"/>
  <c r="AG452" i="1"/>
  <c r="X287" i="35" s="1"/>
  <c r="AB452" i="1"/>
  <c r="AA452" i="1"/>
  <c r="R287" i="35" s="1"/>
  <c r="Y452" i="1"/>
  <c r="Q452" i="1"/>
  <c r="AH452" i="1" s="1"/>
  <c r="AG446" i="1"/>
  <c r="X281" i="35" s="1"/>
  <c r="AA446" i="1"/>
  <c r="R281" i="35" s="1"/>
  <c r="W446" i="1"/>
  <c r="N281" i="35" s="1"/>
  <c r="P446" i="1"/>
  <c r="AG445" i="1"/>
  <c r="X280" i="35" s="1"/>
  <c r="AB445" i="1"/>
  <c r="S280" i="35" s="1"/>
  <c r="AA445" i="1"/>
  <c r="R280" i="35" s="1"/>
  <c r="Y445" i="1"/>
  <c r="P280" i="35" s="1"/>
  <c r="W445" i="1"/>
  <c r="N280" i="35" s="1"/>
  <c r="Q445" i="1"/>
  <c r="AG444" i="1"/>
  <c r="X279" i="35" s="1"/>
  <c r="AA444" i="1"/>
  <c r="R279" i="35" s="1"/>
  <c r="W444" i="1"/>
  <c r="N279" i="35" s="1"/>
  <c r="U444" i="1"/>
  <c r="L279" i="35" s="1"/>
  <c r="P444" i="1"/>
  <c r="G279" i="35" s="1"/>
  <c r="AG443" i="1"/>
  <c r="X278" i="35" s="1"/>
  <c r="AB443" i="1"/>
  <c r="S278" i="35" s="1"/>
  <c r="AA443" i="1"/>
  <c r="Y443" i="1"/>
  <c r="P278" i="35" s="1"/>
  <c r="W443" i="1"/>
  <c r="N278" i="35" s="1"/>
  <c r="U443" i="1"/>
  <c r="L278" i="35" s="1"/>
  <c r="Q443" i="1"/>
  <c r="H278" i="35" s="1"/>
  <c r="AG442" i="1"/>
  <c r="X277" i="35" s="1"/>
  <c r="AA442" i="1"/>
  <c r="R277" i="35" s="1"/>
  <c r="W442" i="1"/>
  <c r="N277" i="35" s="1"/>
  <c r="U442" i="1"/>
  <c r="L277" i="35" s="1"/>
  <c r="P442" i="1"/>
  <c r="G277" i="35" s="1"/>
  <c r="AG441" i="1"/>
  <c r="X276" i="35" s="1"/>
  <c r="AB441" i="1"/>
  <c r="S276" i="35" s="1"/>
  <c r="AA441" i="1"/>
  <c r="R276" i="35" s="1"/>
  <c r="Y441" i="1"/>
  <c r="P276" i="35" s="1"/>
  <c r="W441" i="1"/>
  <c r="N276" i="35" s="1"/>
  <c r="U441" i="1"/>
  <c r="L276" i="35" s="1"/>
  <c r="Q441" i="1"/>
  <c r="H276" i="35" s="1"/>
  <c r="AG435" i="1"/>
  <c r="X270" i="35" s="1"/>
  <c r="AA435" i="1"/>
  <c r="R270" i="35" s="1"/>
  <c r="W435" i="1"/>
  <c r="N270" i="35" s="1"/>
  <c r="P435" i="1"/>
  <c r="AG434" i="1"/>
  <c r="X269" i="35" s="1"/>
  <c r="AB434" i="1"/>
  <c r="S269" i="35" s="1"/>
  <c r="AA434" i="1"/>
  <c r="R269" i="35" s="1"/>
  <c r="Y434" i="1"/>
  <c r="P269" i="35" s="1"/>
  <c r="W434" i="1"/>
  <c r="N269" i="35" s="1"/>
  <c r="Q434" i="1"/>
  <c r="AG433" i="1"/>
  <c r="X268" i="35" s="1"/>
  <c r="AA433" i="1"/>
  <c r="R268" i="35" s="1"/>
  <c r="W433" i="1"/>
  <c r="N268" i="35" s="1"/>
  <c r="U433" i="1"/>
  <c r="L268" i="35" s="1"/>
  <c r="P433" i="1"/>
  <c r="G268" i="35" s="1"/>
  <c r="AG432" i="1"/>
  <c r="X267" i="35" s="1"/>
  <c r="AB432" i="1"/>
  <c r="S267" i="35" s="1"/>
  <c r="AA432" i="1"/>
  <c r="R267" i="35" s="1"/>
  <c r="Y432" i="1"/>
  <c r="P267" i="35" s="1"/>
  <c r="W432" i="1"/>
  <c r="N267" i="35" s="1"/>
  <c r="U432" i="1"/>
  <c r="L267" i="35" s="1"/>
  <c r="Q432" i="1"/>
  <c r="AG431" i="1"/>
  <c r="X266" i="35" s="1"/>
  <c r="AA431" i="1"/>
  <c r="R266" i="35" s="1"/>
  <c r="W431" i="1"/>
  <c r="N266" i="35" s="1"/>
  <c r="U431" i="1"/>
  <c r="L266" i="35" s="1"/>
  <c r="P431" i="1"/>
  <c r="AB431" i="1" s="1"/>
  <c r="S266" i="35" s="1"/>
  <c r="AG430" i="1"/>
  <c r="X265" i="35" s="1"/>
  <c r="AB430" i="1"/>
  <c r="S265" i="35" s="1"/>
  <c r="AA430" i="1"/>
  <c r="R265" i="35" s="1"/>
  <c r="Y430" i="1"/>
  <c r="W430" i="1"/>
  <c r="U430" i="1"/>
  <c r="L265" i="35" s="1"/>
  <c r="Q430" i="1"/>
  <c r="H265" i="35" s="1"/>
  <c r="AG424" i="1"/>
  <c r="X259" i="35" s="1"/>
  <c r="AA424" i="1"/>
  <c r="R259" i="35" s="1"/>
  <c r="W424" i="1"/>
  <c r="N259" i="35" s="1"/>
  <c r="P424" i="1"/>
  <c r="AG423" i="1"/>
  <c r="X258" i="35" s="1"/>
  <c r="AB423" i="1"/>
  <c r="S258" i="35" s="1"/>
  <c r="AA423" i="1"/>
  <c r="R258" i="35" s="1"/>
  <c r="Y423" i="1"/>
  <c r="P258" i="35" s="1"/>
  <c r="W423" i="1"/>
  <c r="N258" i="35" s="1"/>
  <c r="Q423" i="1"/>
  <c r="AG422" i="1"/>
  <c r="AA422" i="1"/>
  <c r="R257" i="35" s="1"/>
  <c r="W422" i="1"/>
  <c r="U422" i="1"/>
  <c r="L257" i="35" s="1"/>
  <c r="P422" i="1"/>
  <c r="AG421" i="1"/>
  <c r="X256" i="35" s="1"/>
  <c r="AB421" i="1"/>
  <c r="S256" i="35" s="1"/>
  <c r="AA421" i="1"/>
  <c r="Y421" i="1"/>
  <c r="P256" i="35" s="1"/>
  <c r="W421" i="1"/>
  <c r="N256" i="35" s="1"/>
  <c r="U421" i="1"/>
  <c r="L256" i="35" s="1"/>
  <c r="Q421" i="1"/>
  <c r="H256" i="35" s="1"/>
  <c r="AG420" i="1"/>
  <c r="X255" i="35" s="1"/>
  <c r="AA420" i="1"/>
  <c r="R255" i="35" s="1"/>
  <c r="W420" i="1"/>
  <c r="N255" i="35" s="1"/>
  <c r="U420" i="1"/>
  <c r="L255" i="35" s="1"/>
  <c r="P420" i="1"/>
  <c r="AG419" i="1"/>
  <c r="X254" i="35" s="1"/>
  <c r="AB419" i="1"/>
  <c r="S254" i="35" s="1"/>
  <c r="AA419" i="1"/>
  <c r="R254" i="35" s="1"/>
  <c r="Y419" i="1"/>
  <c r="P254" i="35" s="1"/>
  <c r="W419" i="1"/>
  <c r="N254" i="35" s="1"/>
  <c r="U419" i="1"/>
  <c r="L254" i="35" s="1"/>
  <c r="Q419" i="1"/>
  <c r="AG412" i="1"/>
  <c r="X247" i="35" s="1"/>
  <c r="AA412" i="1"/>
  <c r="R247" i="35" s="1"/>
  <c r="W412" i="1"/>
  <c r="N247" i="35" s="1"/>
  <c r="P412" i="1"/>
  <c r="Y412" i="1" s="1"/>
  <c r="P247" i="35" s="1"/>
  <c r="AG411" i="1"/>
  <c r="X246" i="35" s="1"/>
  <c r="AB411" i="1"/>
  <c r="S246" i="35" s="1"/>
  <c r="AA411" i="1"/>
  <c r="Y411" i="1"/>
  <c r="P246" i="35" s="1"/>
  <c r="W411" i="1"/>
  <c r="Q411" i="1"/>
  <c r="AG410" i="1"/>
  <c r="X245" i="35" s="1"/>
  <c r="AA410" i="1"/>
  <c r="R245" i="35" s="1"/>
  <c r="W410" i="1"/>
  <c r="N245" i="35" s="1"/>
  <c r="U410" i="1"/>
  <c r="L245" i="35" s="1"/>
  <c r="P410" i="1"/>
  <c r="AG409" i="1"/>
  <c r="X244" i="35" s="1"/>
  <c r="AB409" i="1"/>
  <c r="S244" i="35" s="1"/>
  <c r="AA409" i="1"/>
  <c r="R244" i="35" s="1"/>
  <c r="Y409" i="1"/>
  <c r="P244" i="35" s="1"/>
  <c r="W409" i="1"/>
  <c r="N244" i="35" s="1"/>
  <c r="U409" i="1"/>
  <c r="L244" i="35" s="1"/>
  <c r="Q409" i="1"/>
  <c r="AG408" i="1"/>
  <c r="X243" i="35" s="1"/>
  <c r="AA408" i="1"/>
  <c r="R243" i="35" s="1"/>
  <c r="W408" i="1"/>
  <c r="N243" i="35" s="1"/>
  <c r="U408" i="1"/>
  <c r="L243" i="35" s="1"/>
  <c r="P408" i="1"/>
  <c r="Y408" i="1" s="1"/>
  <c r="P243" i="35" s="1"/>
  <c r="AG407" i="1"/>
  <c r="X242" i="35" s="1"/>
  <c r="AB407" i="1"/>
  <c r="S242" i="35" s="1"/>
  <c r="AA407" i="1"/>
  <c r="R242" i="35" s="1"/>
  <c r="Y407" i="1"/>
  <c r="P242" i="35" s="1"/>
  <c r="W407" i="1"/>
  <c r="N242" i="35" s="1"/>
  <c r="U407" i="1"/>
  <c r="L242" i="35" s="1"/>
  <c r="Q407" i="1"/>
  <c r="H242" i="35" s="1"/>
  <c r="AG400" i="1"/>
  <c r="X235" i="35" s="1"/>
  <c r="AA400" i="1"/>
  <c r="W400" i="1"/>
  <c r="N235" i="35" s="1"/>
  <c r="P400" i="1"/>
  <c r="AG399" i="1"/>
  <c r="X234" i="35" s="1"/>
  <c r="AB399" i="1"/>
  <c r="S234" i="35" s="1"/>
  <c r="AA399" i="1"/>
  <c r="R234" i="35" s="1"/>
  <c r="Y399" i="1"/>
  <c r="P234" i="35" s="1"/>
  <c r="W399" i="1"/>
  <c r="N234" i="35" s="1"/>
  <c r="Q399" i="1"/>
  <c r="H234" i="35" s="1"/>
  <c r="AG398" i="1"/>
  <c r="X233" i="35" s="1"/>
  <c r="AA398" i="1"/>
  <c r="R233" i="35" s="1"/>
  <c r="W398" i="1"/>
  <c r="N233" i="35" s="1"/>
  <c r="U398" i="1"/>
  <c r="L233" i="35" s="1"/>
  <c r="P398" i="1"/>
  <c r="AB398" i="1" s="1"/>
  <c r="S233" i="35" s="1"/>
  <c r="AG397" i="1"/>
  <c r="X232" i="35" s="1"/>
  <c r="AB397" i="1"/>
  <c r="S232" i="35" s="1"/>
  <c r="AA397" i="1"/>
  <c r="R232" i="35" s="1"/>
  <c r="Y397" i="1"/>
  <c r="P232" i="35" s="1"/>
  <c r="W397" i="1"/>
  <c r="U397" i="1"/>
  <c r="L232" i="35" s="1"/>
  <c r="Q397" i="1"/>
  <c r="AG396" i="1"/>
  <c r="X231" i="35" s="1"/>
  <c r="AA396" i="1"/>
  <c r="R231" i="35" s="1"/>
  <c r="W396" i="1"/>
  <c r="N231" i="35" s="1"/>
  <c r="U396" i="1"/>
  <c r="L231" i="35" s="1"/>
  <c r="P396" i="1"/>
  <c r="Q396" i="1" s="1"/>
  <c r="AH396" i="1" s="1"/>
  <c r="Y231" i="35" s="1"/>
  <c r="AG395" i="1"/>
  <c r="X230" i="35" s="1"/>
  <c r="AB395" i="1"/>
  <c r="AA395" i="1"/>
  <c r="R230" i="35" s="1"/>
  <c r="Y395" i="1"/>
  <c r="P230" i="35" s="1"/>
  <c r="W395" i="1"/>
  <c r="N230" i="35" s="1"/>
  <c r="U395" i="1"/>
  <c r="L230" i="35" s="1"/>
  <c r="Q395" i="1"/>
  <c r="AH395" i="1" s="1"/>
  <c r="Y230" i="35" s="1"/>
  <c r="AG389" i="1"/>
  <c r="X224" i="35" s="1"/>
  <c r="AA389" i="1"/>
  <c r="R224" i="35" s="1"/>
  <c r="W389" i="1"/>
  <c r="N224" i="35" s="1"/>
  <c r="P389" i="1"/>
  <c r="AB389" i="1" s="1"/>
  <c r="S224" i="35" s="1"/>
  <c r="AG387" i="1"/>
  <c r="X222" i="35" s="1"/>
  <c r="AA387" i="1"/>
  <c r="R222" i="35" s="1"/>
  <c r="W387" i="1"/>
  <c r="N222" i="35" s="1"/>
  <c r="U387" i="1"/>
  <c r="L222" i="35" s="1"/>
  <c r="P387" i="1"/>
  <c r="AG386" i="1"/>
  <c r="X221" i="35" s="1"/>
  <c r="AB386" i="1"/>
  <c r="S221" i="35" s="1"/>
  <c r="AA386" i="1"/>
  <c r="R221" i="35" s="1"/>
  <c r="Y386" i="1"/>
  <c r="P221" i="35" s="1"/>
  <c r="W386" i="1"/>
  <c r="N221" i="35" s="1"/>
  <c r="U386" i="1"/>
  <c r="L221" i="35" s="1"/>
  <c r="Q386" i="1"/>
  <c r="H221" i="35" s="1"/>
  <c r="AG385" i="1"/>
  <c r="AA385" i="1"/>
  <c r="R220" i="35" s="1"/>
  <c r="W385" i="1"/>
  <c r="N220" i="35" s="1"/>
  <c r="U385" i="1"/>
  <c r="L220" i="35" s="1"/>
  <c r="P385" i="1"/>
  <c r="G220" i="35" s="1"/>
  <c r="AG384" i="1"/>
  <c r="X219" i="35" s="1"/>
  <c r="AB384" i="1"/>
  <c r="AA384" i="1"/>
  <c r="R219" i="35" s="1"/>
  <c r="Y384" i="1"/>
  <c r="P219" i="35" s="1"/>
  <c r="W384" i="1"/>
  <c r="U384" i="1"/>
  <c r="L219" i="35" s="1"/>
  <c r="Q384" i="1"/>
  <c r="AG377" i="1"/>
  <c r="X212" i="35" s="1"/>
  <c r="AA377" i="1"/>
  <c r="R212" i="35" s="1"/>
  <c r="W377" i="1"/>
  <c r="N212" i="35" s="1"/>
  <c r="U377" i="1"/>
  <c r="L212" i="35" s="1"/>
  <c r="P377" i="1"/>
  <c r="G212" i="35" s="1"/>
  <c r="AG376" i="1"/>
  <c r="X211" i="35" s="1"/>
  <c r="AB376" i="1"/>
  <c r="S211" i="35" s="1"/>
  <c r="AA376" i="1"/>
  <c r="R211" i="35" s="1"/>
  <c r="Y376" i="1"/>
  <c r="P211" i="35" s="1"/>
  <c r="W376" i="1"/>
  <c r="N211" i="35" s="1"/>
  <c r="U376" i="1"/>
  <c r="L211" i="35" s="1"/>
  <c r="Q376" i="1"/>
  <c r="H211" i="35" s="1"/>
  <c r="AG375" i="1"/>
  <c r="X210" i="35" s="1"/>
  <c r="AA375" i="1"/>
  <c r="R210" i="35" s="1"/>
  <c r="W375" i="1"/>
  <c r="N210" i="35" s="1"/>
  <c r="U375" i="1"/>
  <c r="L210" i="35" s="1"/>
  <c r="P375" i="1"/>
  <c r="Q375" i="1" s="1"/>
  <c r="AH375" i="1" s="1"/>
  <c r="Y210" i="35" s="1"/>
  <c r="AG374" i="1"/>
  <c r="X209" i="35" s="1"/>
  <c r="AB374" i="1"/>
  <c r="S209" i="35" s="1"/>
  <c r="AA374" i="1"/>
  <c r="R209" i="35" s="1"/>
  <c r="Y374" i="1"/>
  <c r="P209" i="35" s="1"/>
  <c r="W374" i="1"/>
  <c r="N209" i="35" s="1"/>
  <c r="U374" i="1"/>
  <c r="L209" i="35" s="1"/>
  <c r="Q374" i="1"/>
  <c r="AG373" i="1"/>
  <c r="AA373" i="1"/>
  <c r="W373" i="1"/>
  <c r="N208" i="35" s="1"/>
  <c r="U373" i="1"/>
  <c r="L208" i="35" s="1"/>
  <c r="P373" i="1"/>
  <c r="AG372" i="1"/>
  <c r="X207" i="35" s="1"/>
  <c r="AB372" i="1"/>
  <c r="AA372" i="1"/>
  <c r="R207" i="35" s="1"/>
  <c r="Y372" i="1"/>
  <c r="P207" i="35" s="1"/>
  <c r="W372" i="1"/>
  <c r="U372" i="1"/>
  <c r="L207" i="35" s="1"/>
  <c r="Q372" i="1"/>
  <c r="AH372" i="1" s="1"/>
  <c r="Y207" i="35" s="1"/>
  <c r="AG371" i="1"/>
  <c r="X206" i="35" s="1"/>
  <c r="AA371" i="1"/>
  <c r="R206" i="35" s="1"/>
  <c r="W371" i="1"/>
  <c r="N206" i="35" s="1"/>
  <c r="U371" i="1"/>
  <c r="L206" i="35" s="1"/>
  <c r="P371" i="1"/>
  <c r="AB371" i="1" s="1"/>
  <c r="S206" i="35" s="1"/>
  <c r="AG370" i="1"/>
  <c r="X205" i="35" s="1"/>
  <c r="AB370" i="1"/>
  <c r="S205" i="35" s="1"/>
  <c r="AA370" i="1"/>
  <c r="R205" i="35" s="1"/>
  <c r="Y370" i="1"/>
  <c r="P205" i="35" s="1"/>
  <c r="W370" i="1"/>
  <c r="N205" i="35" s="1"/>
  <c r="U370" i="1"/>
  <c r="L205" i="35" s="1"/>
  <c r="Q370" i="1"/>
  <c r="AG363" i="1"/>
  <c r="AB363" i="1"/>
  <c r="S198" i="35" s="1"/>
  <c r="AA363" i="1"/>
  <c r="R198" i="35" s="1"/>
  <c r="Y363" i="1"/>
  <c r="P198" i="35" s="1"/>
  <c r="W363" i="1"/>
  <c r="L52" i="41" s="1"/>
  <c r="U363" i="1"/>
  <c r="J52" i="41" s="1"/>
  <c r="Q363" i="1"/>
  <c r="I52" i="41" s="1"/>
  <c r="AG362" i="1"/>
  <c r="X197" i="35" s="1"/>
  <c r="AB362" i="1"/>
  <c r="S197" i="35" s="1"/>
  <c r="AA362" i="1"/>
  <c r="R197" i="35" s="1"/>
  <c r="Y362" i="1"/>
  <c r="P197" i="35" s="1"/>
  <c r="W362" i="1"/>
  <c r="U362" i="1"/>
  <c r="L197" i="35" s="1"/>
  <c r="Q362" i="1"/>
  <c r="I51" i="41" s="1"/>
  <c r="AG361" i="1"/>
  <c r="X196" i="35" s="1"/>
  <c r="AB361" i="1"/>
  <c r="S196" i="35" s="1"/>
  <c r="AA361" i="1"/>
  <c r="R196" i="35" s="1"/>
  <c r="Y361" i="1"/>
  <c r="W361" i="1"/>
  <c r="N196" i="35" s="1"/>
  <c r="U361" i="1"/>
  <c r="Q361" i="1"/>
  <c r="AH361" i="1" s="1"/>
  <c r="Y196" i="35" s="1"/>
  <c r="AG360" i="1"/>
  <c r="X195" i="35" s="1"/>
  <c r="AB360" i="1"/>
  <c r="S195" i="35" s="1"/>
  <c r="AA360" i="1"/>
  <c r="R195" i="35" s="1"/>
  <c r="Y360" i="1"/>
  <c r="P195" i="35" s="1"/>
  <c r="W360" i="1"/>
  <c r="L49" i="41" s="1"/>
  <c r="U360" i="1"/>
  <c r="V361" i="1" s="1"/>
  <c r="M196" i="35" s="1"/>
  <c r="Q360" i="1"/>
  <c r="AG359" i="1"/>
  <c r="X194" i="35" s="1"/>
  <c r="AB359" i="1"/>
  <c r="S194" i="35" s="1"/>
  <c r="AA359" i="1"/>
  <c r="R194" i="35" s="1"/>
  <c r="Y359" i="1"/>
  <c r="P194" i="35" s="1"/>
  <c r="W359" i="1"/>
  <c r="U359" i="1"/>
  <c r="V360" i="1" s="1"/>
  <c r="M195" i="35" s="1"/>
  <c r="Q359" i="1"/>
  <c r="AG358" i="1"/>
  <c r="X193" i="35" s="1"/>
  <c r="AB358" i="1"/>
  <c r="S193" i="35" s="1"/>
  <c r="AA358" i="1"/>
  <c r="R193" i="35" s="1"/>
  <c r="Y358" i="1"/>
  <c r="P193" i="35" s="1"/>
  <c r="W358" i="1"/>
  <c r="V358" i="1"/>
  <c r="M193" i="35" s="1"/>
  <c r="U358" i="1"/>
  <c r="J47" i="41" s="1"/>
  <c r="Q358" i="1"/>
  <c r="AG351" i="1"/>
  <c r="X186" i="35" s="1"/>
  <c r="AB351" i="1"/>
  <c r="AA351" i="1"/>
  <c r="R186" i="35" s="1"/>
  <c r="Y351" i="1"/>
  <c r="P186" i="35" s="1"/>
  <c r="W351" i="1"/>
  <c r="L41" i="41" s="1"/>
  <c r="V351" i="1"/>
  <c r="K41" i="41" s="1"/>
  <c r="Q351" i="1"/>
  <c r="AH351" i="1" s="1"/>
  <c r="Y186" i="35" s="1"/>
  <c r="AG350" i="1"/>
  <c r="X185" i="35" s="1"/>
  <c r="AB350" i="1"/>
  <c r="S185" i="35" s="1"/>
  <c r="AA350" i="1"/>
  <c r="R185" i="35" s="1"/>
  <c r="Y350" i="1"/>
  <c r="W350" i="1"/>
  <c r="V350" i="1"/>
  <c r="M185" i="35" s="1"/>
  <c r="Q350" i="1"/>
  <c r="AG349" i="1"/>
  <c r="AB349" i="1"/>
  <c r="S184" i="35" s="1"/>
  <c r="AA349" i="1"/>
  <c r="R184" i="35" s="1"/>
  <c r="Y349" i="1"/>
  <c r="P184" i="35" s="1"/>
  <c r="W349" i="1"/>
  <c r="N184" i="35" s="1"/>
  <c r="V349" i="1"/>
  <c r="Q349" i="1"/>
  <c r="H184" i="35" s="1"/>
  <c r="AG348" i="1"/>
  <c r="X183" i="35" s="1"/>
  <c r="AB348" i="1"/>
  <c r="S183" i="35" s="1"/>
  <c r="AA348" i="1"/>
  <c r="R183" i="35" s="1"/>
  <c r="Y348" i="1"/>
  <c r="P183" i="35" s="1"/>
  <c r="W348" i="1"/>
  <c r="V348" i="1"/>
  <c r="Q348" i="1"/>
  <c r="AG347" i="1"/>
  <c r="X182" i="35" s="1"/>
  <c r="AB347" i="1"/>
  <c r="S182" i="35" s="1"/>
  <c r="AA347" i="1"/>
  <c r="Y347" i="1"/>
  <c r="P182" i="35" s="1"/>
  <c r="W347" i="1"/>
  <c r="V347" i="1"/>
  <c r="K37" i="41" s="1"/>
  <c r="Q347" i="1"/>
  <c r="AH347" i="1" s="1"/>
  <c r="Y182" i="35" s="1"/>
  <c r="AG346" i="1"/>
  <c r="X181" i="35" s="1"/>
  <c r="AB346" i="1"/>
  <c r="S181" i="35" s="1"/>
  <c r="AA346" i="1"/>
  <c r="R181" i="35" s="1"/>
  <c r="Y346" i="1"/>
  <c r="P181" i="35" s="1"/>
  <c r="W346" i="1"/>
  <c r="V346" i="1"/>
  <c r="Q346" i="1"/>
  <c r="AG339" i="1"/>
  <c r="X174" i="35" s="1"/>
  <c r="AB339" i="1"/>
  <c r="S174" i="35" s="1"/>
  <c r="AA339" i="1"/>
  <c r="R174" i="35" s="1"/>
  <c r="Y339" i="1"/>
  <c r="P174" i="35" s="1"/>
  <c r="W339" i="1"/>
  <c r="N174" i="35" s="1"/>
  <c r="U339" i="1"/>
  <c r="L174" i="35" s="1"/>
  <c r="Q339" i="1"/>
  <c r="AG338" i="1"/>
  <c r="AB338" i="1"/>
  <c r="S173" i="35" s="1"/>
  <c r="AA338" i="1"/>
  <c r="R173" i="35" s="1"/>
  <c r="Y338" i="1"/>
  <c r="P173" i="35" s="1"/>
  <c r="W338" i="1"/>
  <c r="N173" i="35" s="1"/>
  <c r="U338" i="1"/>
  <c r="L173" i="35" s="1"/>
  <c r="Q338" i="1"/>
  <c r="AG337" i="1"/>
  <c r="X172" i="35" s="1"/>
  <c r="AB337" i="1"/>
  <c r="AA337" i="1"/>
  <c r="R172" i="35" s="1"/>
  <c r="Y337" i="1"/>
  <c r="P172" i="35" s="1"/>
  <c r="W337" i="1"/>
  <c r="U337" i="1"/>
  <c r="Q337" i="1"/>
  <c r="H172" i="35" s="1"/>
  <c r="AG336" i="1"/>
  <c r="X171" i="35" s="1"/>
  <c r="AB336" i="1"/>
  <c r="S171" i="35" s="1"/>
  <c r="AA336" i="1"/>
  <c r="Y336" i="1"/>
  <c r="P171" i="35" s="1"/>
  <c r="W336" i="1"/>
  <c r="U336" i="1"/>
  <c r="Q336" i="1"/>
  <c r="AG335" i="1"/>
  <c r="X170" i="35" s="1"/>
  <c r="AB335" i="1"/>
  <c r="S170" i="35" s="1"/>
  <c r="AA335" i="1"/>
  <c r="R170" i="35" s="1"/>
  <c r="Y335" i="1"/>
  <c r="P170" i="35" s="1"/>
  <c r="W335" i="1"/>
  <c r="U335" i="1"/>
  <c r="V336" i="1" s="1"/>
  <c r="M171" i="35" s="1"/>
  <c r="Q335" i="1"/>
  <c r="H170" i="35" s="1"/>
  <c r="AG334" i="1"/>
  <c r="X169" i="35" s="1"/>
  <c r="AB334" i="1"/>
  <c r="S169" i="35" s="1"/>
  <c r="AA334" i="1"/>
  <c r="R169" i="35" s="1"/>
  <c r="Y334" i="1"/>
  <c r="W334" i="1"/>
  <c r="V334" i="1"/>
  <c r="M169" i="35" s="1"/>
  <c r="U334" i="1"/>
  <c r="J29" i="41" s="1"/>
  <c r="Q334" i="1"/>
  <c r="H169" i="35" s="1"/>
  <c r="AG327" i="1"/>
  <c r="X162" i="35" s="1"/>
  <c r="AA327" i="1"/>
  <c r="R162" i="35" s="1"/>
  <c r="W327" i="1"/>
  <c r="N162" i="35" s="1"/>
  <c r="P327" i="1"/>
  <c r="AB327" i="1" s="1"/>
  <c r="S162" i="35" s="1"/>
  <c r="AG326" i="1"/>
  <c r="X161" i="35" s="1"/>
  <c r="AB326" i="1"/>
  <c r="S161" i="35" s="1"/>
  <c r="AA326" i="1"/>
  <c r="R161" i="35" s="1"/>
  <c r="Y326" i="1"/>
  <c r="P161" i="35" s="1"/>
  <c r="W326" i="1"/>
  <c r="N161" i="35" s="1"/>
  <c r="Q326" i="1"/>
  <c r="AG325" i="1"/>
  <c r="X160" i="35" s="1"/>
  <c r="AA325" i="1"/>
  <c r="R160" i="35" s="1"/>
  <c r="W325" i="1"/>
  <c r="N160" i="35" s="1"/>
  <c r="U325" i="1"/>
  <c r="L160" i="35" s="1"/>
  <c r="P325" i="1"/>
  <c r="AG324" i="1"/>
  <c r="X159" i="35" s="1"/>
  <c r="AB324" i="1"/>
  <c r="S159" i="35" s="1"/>
  <c r="AA324" i="1"/>
  <c r="R159" i="35" s="1"/>
  <c r="Y324" i="1"/>
  <c r="P159" i="35" s="1"/>
  <c r="W324" i="1"/>
  <c r="U324" i="1"/>
  <c r="Q324" i="1"/>
  <c r="AG323" i="1"/>
  <c r="X158" i="35" s="1"/>
  <c r="AA323" i="1"/>
  <c r="R158" i="35" s="1"/>
  <c r="W323" i="1"/>
  <c r="N158" i="35" s="1"/>
  <c r="U323" i="1"/>
  <c r="P323" i="1"/>
  <c r="AB323" i="1" s="1"/>
  <c r="S158" i="35" s="1"/>
  <c r="AG322" i="1"/>
  <c r="AB322" i="1"/>
  <c r="S157" i="35" s="1"/>
  <c r="AA322" i="1"/>
  <c r="R157" i="35" s="1"/>
  <c r="Y322" i="1"/>
  <c r="P157" i="35" s="1"/>
  <c r="W322" i="1"/>
  <c r="N157" i="35" s="1"/>
  <c r="V322" i="1"/>
  <c r="M157" i="35" s="1"/>
  <c r="U322" i="1"/>
  <c r="L157" i="35" s="1"/>
  <c r="Q322" i="1"/>
  <c r="AG316" i="1"/>
  <c r="AA316" i="1"/>
  <c r="R151" i="35" s="1"/>
  <c r="W316" i="1"/>
  <c r="N151" i="35" s="1"/>
  <c r="P316" i="1"/>
  <c r="AG315" i="1"/>
  <c r="X150" i="35" s="1"/>
  <c r="AB315" i="1"/>
  <c r="S150" i="35" s="1"/>
  <c r="AA315" i="1"/>
  <c r="Y315" i="1"/>
  <c r="P150" i="35" s="1"/>
  <c r="W315" i="1"/>
  <c r="N150" i="35" s="1"/>
  <c r="Q315" i="1"/>
  <c r="AG314" i="1"/>
  <c r="X149" i="35" s="1"/>
  <c r="AA314" i="1"/>
  <c r="R149" i="35" s="1"/>
  <c r="W314" i="1"/>
  <c r="N149" i="35" s="1"/>
  <c r="P314" i="1"/>
  <c r="Q314" i="1" s="1"/>
  <c r="H149" i="35" s="1"/>
  <c r="AG313" i="1"/>
  <c r="X148" i="35" s="1"/>
  <c r="AB313" i="1"/>
  <c r="S148" i="35" s="1"/>
  <c r="AA313" i="1"/>
  <c r="R148" i="35" s="1"/>
  <c r="Y313" i="1"/>
  <c r="P148" i="35" s="1"/>
  <c r="W313" i="1"/>
  <c r="N148" i="35" s="1"/>
  <c r="Q313" i="1"/>
  <c r="AG312" i="1"/>
  <c r="X147" i="35" s="1"/>
  <c r="AA312" i="1"/>
  <c r="R147" i="35" s="1"/>
  <c r="W312" i="1"/>
  <c r="P312" i="1"/>
  <c r="AG311" i="1"/>
  <c r="X146" i="35" s="1"/>
  <c r="AB311" i="1"/>
  <c r="S146" i="35" s="1"/>
  <c r="AA311" i="1"/>
  <c r="R146" i="35" s="1"/>
  <c r="Y311" i="1"/>
  <c r="P146" i="35" s="1"/>
  <c r="W311" i="1"/>
  <c r="G6" i="53" s="1"/>
  <c r="Q311" i="1"/>
  <c r="AH311" i="1" s="1"/>
  <c r="Y146" i="35" s="1"/>
  <c r="AG305" i="1"/>
  <c r="AA305" i="1"/>
  <c r="R140" i="35" s="1"/>
  <c r="W305" i="1"/>
  <c r="N140" i="35" s="1"/>
  <c r="P305" i="1"/>
  <c r="AG304" i="1"/>
  <c r="X139" i="35" s="1"/>
  <c r="AB304" i="1"/>
  <c r="S139" i="35" s="1"/>
  <c r="AA304" i="1"/>
  <c r="R139" i="35" s="1"/>
  <c r="Y304" i="1"/>
  <c r="P139" i="35" s="1"/>
  <c r="W304" i="1"/>
  <c r="N139" i="35" s="1"/>
  <c r="Q304" i="1"/>
  <c r="AG303" i="1"/>
  <c r="X138" i="35" s="1"/>
  <c r="AA303" i="1"/>
  <c r="W303" i="1"/>
  <c r="N138" i="35" s="1"/>
  <c r="P303" i="1"/>
  <c r="Q303" i="1" s="1"/>
  <c r="AG302" i="1"/>
  <c r="X137" i="35" s="1"/>
  <c r="AB302" i="1"/>
  <c r="S137" i="35" s="1"/>
  <c r="AA302" i="1"/>
  <c r="R137" i="35" s="1"/>
  <c r="Y302" i="1"/>
  <c r="P137" i="35" s="1"/>
  <c r="W302" i="1"/>
  <c r="N137" i="35" s="1"/>
  <c r="Q302" i="1"/>
  <c r="H137" i="35" s="1"/>
  <c r="AG301" i="1"/>
  <c r="X136" i="35" s="1"/>
  <c r="AA301" i="1"/>
  <c r="R136" i="35" s="1"/>
  <c r="W301" i="1"/>
  <c r="N136" i="35" s="1"/>
  <c r="P301" i="1"/>
  <c r="AG300" i="1"/>
  <c r="X135" i="35" s="1"/>
  <c r="AB300" i="1"/>
  <c r="S135" i="35" s="1"/>
  <c r="AA300" i="1"/>
  <c r="R135" i="35" s="1"/>
  <c r="Y300" i="1"/>
  <c r="P135" i="35" s="1"/>
  <c r="W300" i="1"/>
  <c r="Q300" i="1"/>
  <c r="H135" i="35" s="1"/>
  <c r="AG294" i="1"/>
  <c r="X129" i="35" s="1"/>
  <c r="AA294" i="1"/>
  <c r="R129" i="35" s="1"/>
  <c r="W294" i="1"/>
  <c r="N129" i="35" s="1"/>
  <c r="P294" i="1"/>
  <c r="AG293" i="1"/>
  <c r="X128" i="35" s="1"/>
  <c r="AB293" i="1"/>
  <c r="S128" i="35" s="1"/>
  <c r="AA293" i="1"/>
  <c r="R128" i="35" s="1"/>
  <c r="Y293" i="1"/>
  <c r="P128" i="35" s="1"/>
  <c r="W293" i="1"/>
  <c r="N128" i="35" s="1"/>
  <c r="Q293" i="1"/>
  <c r="AG292" i="1"/>
  <c r="X127" i="35" s="1"/>
  <c r="AA292" i="1"/>
  <c r="R127" i="35" s="1"/>
  <c r="W292" i="1"/>
  <c r="N127" i="35" s="1"/>
  <c r="P292" i="1"/>
  <c r="Q292" i="1" s="1"/>
  <c r="H127" i="35" s="1"/>
  <c r="AG291" i="1"/>
  <c r="X126" i="35" s="1"/>
  <c r="AB291" i="1"/>
  <c r="S126" i="35" s="1"/>
  <c r="AA291" i="1"/>
  <c r="R126" i="35" s="1"/>
  <c r="Y291" i="1"/>
  <c r="P126" i="35" s="1"/>
  <c r="W291" i="1"/>
  <c r="N126" i="35" s="1"/>
  <c r="Q291" i="1"/>
  <c r="AG290" i="1"/>
  <c r="X125" i="35" s="1"/>
  <c r="AA290" i="1"/>
  <c r="R125" i="35" s="1"/>
  <c r="W290" i="1"/>
  <c r="N125" i="35" s="1"/>
  <c r="P290" i="1"/>
  <c r="Y290" i="1" s="1"/>
  <c r="AG289" i="1"/>
  <c r="AB289" i="1"/>
  <c r="S124" i="35" s="1"/>
  <c r="AA289" i="1"/>
  <c r="Y289" i="1"/>
  <c r="P124" i="35" s="1"/>
  <c r="W289" i="1"/>
  <c r="N124" i="35" s="1"/>
  <c r="Q289" i="1"/>
  <c r="AG283" i="1"/>
  <c r="X118" i="35" s="1"/>
  <c r="AA283" i="1"/>
  <c r="R118" i="35" s="1"/>
  <c r="W283" i="1"/>
  <c r="N118" i="35" s="1"/>
  <c r="P283" i="1"/>
  <c r="AG282" i="1"/>
  <c r="X117" i="35" s="1"/>
  <c r="AB282" i="1"/>
  <c r="S117" i="35" s="1"/>
  <c r="AA282" i="1"/>
  <c r="Y282" i="1"/>
  <c r="P117" i="35" s="1"/>
  <c r="W282" i="1"/>
  <c r="N117" i="35" s="1"/>
  <c r="Q282" i="1"/>
  <c r="AG281" i="1"/>
  <c r="X116" i="35" s="1"/>
  <c r="AA281" i="1"/>
  <c r="R116" i="35" s="1"/>
  <c r="W281" i="1"/>
  <c r="N116" i="35" s="1"/>
  <c r="P281" i="1"/>
  <c r="AG280" i="1"/>
  <c r="X115" i="35" s="1"/>
  <c r="AB280" i="1"/>
  <c r="S115" i="35" s="1"/>
  <c r="AA280" i="1"/>
  <c r="R115" i="35" s="1"/>
  <c r="Y280" i="1"/>
  <c r="P115" i="35" s="1"/>
  <c r="W280" i="1"/>
  <c r="Q280" i="1"/>
  <c r="AG279" i="1"/>
  <c r="X114" i="35" s="1"/>
  <c r="AA279" i="1"/>
  <c r="R114" i="35" s="1"/>
  <c r="W279" i="1"/>
  <c r="N114" i="35" s="1"/>
  <c r="P279" i="1"/>
  <c r="AB279" i="1" s="1"/>
  <c r="S114" i="35" s="1"/>
  <c r="AG278" i="1"/>
  <c r="AB278" i="1"/>
  <c r="S113" i="35" s="1"/>
  <c r="AA278" i="1"/>
  <c r="R113" i="35" s="1"/>
  <c r="Y278" i="1"/>
  <c r="P113" i="35" s="1"/>
  <c r="W278" i="1"/>
  <c r="N113" i="35" s="1"/>
  <c r="Q278" i="1"/>
  <c r="AG272" i="1"/>
  <c r="X107" i="35" s="1"/>
  <c r="AD272" i="1"/>
  <c r="AA272" i="1"/>
  <c r="R107" i="35" s="1"/>
  <c r="W272" i="1"/>
  <c r="N107" i="35" s="1"/>
  <c r="P272" i="1"/>
  <c r="AG271" i="1"/>
  <c r="X106" i="35" s="1"/>
  <c r="AE271" i="1"/>
  <c r="V106" i="35" s="1"/>
  <c r="AD271" i="1"/>
  <c r="U106" i="35" s="1"/>
  <c r="AB271" i="1"/>
  <c r="S106" i="35" s="1"/>
  <c r="AA271" i="1"/>
  <c r="R106" i="35" s="1"/>
  <c r="Y271" i="1"/>
  <c r="P106" i="35" s="1"/>
  <c r="W271" i="1"/>
  <c r="N106" i="35" s="1"/>
  <c r="Q271" i="1"/>
  <c r="AG270" i="1"/>
  <c r="X105" i="35" s="1"/>
  <c r="AD270" i="1"/>
  <c r="U105" i="35" s="1"/>
  <c r="AA270" i="1"/>
  <c r="R105" i="35" s="1"/>
  <c r="W270" i="1"/>
  <c r="N105" i="35" s="1"/>
  <c r="P270" i="1"/>
  <c r="AG269" i="1"/>
  <c r="X104" i="35" s="1"/>
  <c r="AE269" i="1"/>
  <c r="V104" i="35" s="1"/>
  <c r="AD269" i="1"/>
  <c r="U104" i="35" s="1"/>
  <c r="AB269" i="1"/>
  <c r="S104" i="35" s="1"/>
  <c r="AA269" i="1"/>
  <c r="R104" i="35" s="1"/>
  <c r="Y269" i="1"/>
  <c r="P104" i="35" s="1"/>
  <c r="W269" i="1"/>
  <c r="N104" i="35" s="1"/>
  <c r="Q269" i="1"/>
  <c r="AG268" i="1"/>
  <c r="X103" i="35" s="1"/>
  <c r="AD268" i="1"/>
  <c r="U103" i="35" s="1"/>
  <c r="AA268" i="1"/>
  <c r="R103" i="35" s="1"/>
  <c r="W268" i="1"/>
  <c r="N103" i="35" s="1"/>
  <c r="P268" i="1"/>
  <c r="AG267" i="1"/>
  <c r="X102" i="35" s="1"/>
  <c r="AE267" i="1"/>
  <c r="V102" i="35" s="1"/>
  <c r="AD267" i="1"/>
  <c r="U102" i="35" s="1"/>
  <c r="AB267" i="1"/>
  <c r="S102" i="35" s="1"/>
  <c r="AA267" i="1"/>
  <c r="Y267" i="1"/>
  <c r="P102" i="35" s="1"/>
  <c r="W267" i="1"/>
  <c r="N102" i="35" s="1"/>
  <c r="Q267" i="1"/>
  <c r="AG260" i="1"/>
  <c r="X95" i="35" s="1"/>
  <c r="AD260" i="1"/>
  <c r="U95" i="35" s="1"/>
  <c r="AA260" i="1"/>
  <c r="R95" i="35" s="1"/>
  <c r="W260" i="1"/>
  <c r="N95" i="35" s="1"/>
  <c r="P260" i="1"/>
  <c r="G95" i="35" s="1"/>
  <c r="AG259" i="1"/>
  <c r="X94" i="35" s="1"/>
  <c r="AE259" i="1"/>
  <c r="V94" i="35" s="1"/>
  <c r="AD259" i="1"/>
  <c r="U94" i="35" s="1"/>
  <c r="AB259" i="1"/>
  <c r="S94" i="35" s="1"/>
  <c r="AA259" i="1"/>
  <c r="R94" i="35" s="1"/>
  <c r="Y259" i="1"/>
  <c r="P94" i="35" s="1"/>
  <c r="W259" i="1"/>
  <c r="N94" i="35" s="1"/>
  <c r="Q259" i="1"/>
  <c r="AG258" i="1"/>
  <c r="AD258" i="1"/>
  <c r="U93" i="35" s="1"/>
  <c r="AA258" i="1"/>
  <c r="R93" i="35" s="1"/>
  <c r="W258" i="1"/>
  <c r="N93" i="35" s="1"/>
  <c r="P258" i="1"/>
  <c r="AB258" i="1" s="1"/>
  <c r="S93" i="35" s="1"/>
  <c r="AG257" i="1"/>
  <c r="X92" i="35" s="1"/>
  <c r="AE257" i="1"/>
  <c r="V92" i="35" s="1"/>
  <c r="AD257" i="1"/>
  <c r="U92" i="35" s="1"/>
  <c r="AB257" i="1"/>
  <c r="S92" i="35" s="1"/>
  <c r="AA257" i="1"/>
  <c r="R92" i="35" s="1"/>
  <c r="Y257" i="1"/>
  <c r="P92" i="35" s="1"/>
  <c r="W257" i="1"/>
  <c r="Q257" i="1"/>
  <c r="H92" i="35" s="1"/>
  <c r="AG256" i="1"/>
  <c r="X91" i="35" s="1"/>
  <c r="AD256" i="1"/>
  <c r="U91" i="35" s="1"/>
  <c r="AA256" i="1"/>
  <c r="W256" i="1"/>
  <c r="F8" i="59" s="1"/>
  <c r="P256" i="1"/>
  <c r="Q256" i="1" s="1"/>
  <c r="AG255" i="1"/>
  <c r="X90" i="35" s="1"/>
  <c r="AE255" i="1"/>
  <c r="V90" i="35" s="1"/>
  <c r="AD255" i="1"/>
  <c r="AB255" i="1"/>
  <c r="S90" i="35" s="1"/>
  <c r="AA255" i="1"/>
  <c r="R90" i="35" s="1"/>
  <c r="Y255" i="1"/>
  <c r="P90" i="35" s="1"/>
  <c r="W255" i="1"/>
  <c r="F7" i="59" s="1"/>
  <c r="Q255" i="1"/>
  <c r="H90" i="35" s="1"/>
  <c r="AG249" i="1"/>
  <c r="X84" i="35" s="1"/>
  <c r="AA249" i="1"/>
  <c r="R84" i="35" s="1"/>
  <c r="W249" i="1"/>
  <c r="N84" i="35" s="1"/>
  <c r="P249" i="1"/>
  <c r="AB249" i="1" s="1"/>
  <c r="S84" i="35" s="1"/>
  <c r="AG248" i="1"/>
  <c r="X83" i="35" s="1"/>
  <c r="AB248" i="1"/>
  <c r="S83" i="35" s="1"/>
  <c r="AA248" i="1"/>
  <c r="R83" i="35" s="1"/>
  <c r="Y248" i="1"/>
  <c r="P83" i="35" s="1"/>
  <c r="W248" i="1"/>
  <c r="N83" i="35" s="1"/>
  <c r="Q248" i="1"/>
  <c r="AG247" i="1"/>
  <c r="X82" i="35" s="1"/>
  <c r="AA247" i="1"/>
  <c r="W247" i="1"/>
  <c r="P247" i="1"/>
  <c r="Y247" i="1" s="1"/>
  <c r="P82" i="35" s="1"/>
  <c r="AG246" i="1"/>
  <c r="X81" i="35" s="1"/>
  <c r="AB246" i="1"/>
  <c r="S81" i="35" s="1"/>
  <c r="AA246" i="1"/>
  <c r="R81" i="35" s="1"/>
  <c r="Y246" i="1"/>
  <c r="P81" i="35" s="1"/>
  <c r="W246" i="1"/>
  <c r="Q246" i="1"/>
  <c r="AG245" i="1"/>
  <c r="X80" i="35" s="1"/>
  <c r="AA245" i="1"/>
  <c r="R80" i="35" s="1"/>
  <c r="W245" i="1"/>
  <c r="F14" i="59" s="1"/>
  <c r="P245" i="1"/>
  <c r="AG244" i="1"/>
  <c r="X79" i="35" s="1"/>
  <c r="AB244" i="1"/>
  <c r="S79" i="35" s="1"/>
  <c r="AA244" i="1"/>
  <c r="R79" i="35" s="1"/>
  <c r="Y244" i="1"/>
  <c r="P79" i="35" s="1"/>
  <c r="W244" i="1"/>
  <c r="N79" i="35" s="1"/>
  <c r="Q244" i="1"/>
  <c r="H79" i="35" s="1"/>
  <c r="AG238" i="1"/>
  <c r="X73" i="35" s="1"/>
  <c r="AD238" i="1"/>
  <c r="U73" i="35" s="1"/>
  <c r="AA238" i="1"/>
  <c r="R73" i="35" s="1"/>
  <c r="W238" i="1"/>
  <c r="N73" i="35" s="1"/>
  <c r="P238" i="1"/>
  <c r="AE238" i="1" s="1"/>
  <c r="V73" i="35" s="1"/>
  <c r="AG237" i="1"/>
  <c r="X72" i="35" s="1"/>
  <c r="AE237" i="1"/>
  <c r="V72" i="35" s="1"/>
  <c r="AD237" i="1"/>
  <c r="U72" i="35" s="1"/>
  <c r="AB237" i="1"/>
  <c r="S72" i="35" s="1"/>
  <c r="AA237" i="1"/>
  <c r="R72" i="35" s="1"/>
  <c r="Y237" i="1"/>
  <c r="P72" i="35" s="1"/>
  <c r="W237" i="1"/>
  <c r="N72" i="35" s="1"/>
  <c r="Q237" i="1"/>
  <c r="AG236" i="1"/>
  <c r="X71" i="35" s="1"/>
  <c r="AD236" i="1"/>
  <c r="AA236" i="1"/>
  <c r="R71" i="35" s="1"/>
  <c r="W236" i="1"/>
  <c r="N71" i="35" s="1"/>
  <c r="P236" i="1"/>
  <c r="G71" i="35" s="1"/>
  <c r="AG235" i="1"/>
  <c r="X70" i="35" s="1"/>
  <c r="AE235" i="1"/>
  <c r="V70" i="35" s="1"/>
  <c r="AD235" i="1"/>
  <c r="U70" i="35" s="1"/>
  <c r="AB235" i="1"/>
  <c r="S70" i="35" s="1"/>
  <c r="AA235" i="1"/>
  <c r="R70" i="35" s="1"/>
  <c r="Y235" i="1"/>
  <c r="P70" i="35" s="1"/>
  <c r="W235" i="1"/>
  <c r="N70" i="35" s="1"/>
  <c r="Q235" i="1"/>
  <c r="AG234" i="1"/>
  <c r="X69" i="35" s="1"/>
  <c r="AD234" i="1"/>
  <c r="U69" i="35" s="1"/>
  <c r="AA234" i="1"/>
  <c r="R69" i="35" s="1"/>
  <c r="W234" i="1"/>
  <c r="N69" i="35" s="1"/>
  <c r="P234" i="1"/>
  <c r="AG233" i="1"/>
  <c r="X68" i="35" s="1"/>
  <c r="AE233" i="1"/>
  <c r="V68" i="35" s="1"/>
  <c r="AD233" i="1"/>
  <c r="U68" i="35" s="1"/>
  <c r="AB233" i="1"/>
  <c r="S68" i="35" s="1"/>
  <c r="AA233" i="1"/>
  <c r="R68" i="35" s="1"/>
  <c r="Y233" i="1"/>
  <c r="P68" i="35" s="1"/>
  <c r="W233" i="1"/>
  <c r="N68" i="35" s="1"/>
  <c r="Q233" i="1"/>
  <c r="H68" i="35" s="1"/>
  <c r="AG227" i="1"/>
  <c r="X62" i="35" s="1"/>
  <c r="AD227" i="1"/>
  <c r="U62" i="35" s="1"/>
  <c r="AA227" i="1"/>
  <c r="R62" i="35" s="1"/>
  <c r="W227" i="1"/>
  <c r="N62" i="35" s="1"/>
  <c r="P227" i="1"/>
  <c r="Y227" i="1" s="1"/>
  <c r="P62" i="35" s="1"/>
  <c r="AG226" i="1"/>
  <c r="X61" i="35" s="1"/>
  <c r="AE226" i="1"/>
  <c r="V61" i="35" s="1"/>
  <c r="AD226" i="1"/>
  <c r="U61" i="35" s="1"/>
  <c r="AB226" i="1"/>
  <c r="S61" i="35" s="1"/>
  <c r="AA226" i="1"/>
  <c r="R61" i="35" s="1"/>
  <c r="Y226" i="1"/>
  <c r="P61" i="35" s="1"/>
  <c r="W226" i="1"/>
  <c r="N61" i="35" s="1"/>
  <c r="Q226" i="1"/>
  <c r="AG225" i="1"/>
  <c r="X60" i="35" s="1"/>
  <c r="AD225" i="1"/>
  <c r="U60" i="35" s="1"/>
  <c r="AA225" i="1"/>
  <c r="R60" i="35" s="1"/>
  <c r="W225" i="1"/>
  <c r="N60" i="35" s="1"/>
  <c r="P225" i="1"/>
  <c r="AE225" i="1" s="1"/>
  <c r="V60" i="35" s="1"/>
  <c r="AG224" i="1"/>
  <c r="X59" i="35" s="1"/>
  <c r="AE224" i="1"/>
  <c r="V59" i="35" s="1"/>
  <c r="AD224" i="1"/>
  <c r="U59" i="35" s="1"/>
  <c r="AB224" i="1"/>
  <c r="S59" i="35" s="1"/>
  <c r="AA224" i="1"/>
  <c r="R59" i="35" s="1"/>
  <c r="Y224" i="1"/>
  <c r="P59" i="35" s="1"/>
  <c r="W224" i="1"/>
  <c r="N59" i="35" s="1"/>
  <c r="Q224" i="1"/>
  <c r="AG223" i="1"/>
  <c r="X58" i="35" s="1"/>
  <c r="AD223" i="1"/>
  <c r="AA223" i="1"/>
  <c r="W223" i="1"/>
  <c r="N58" i="35" s="1"/>
  <c r="P223" i="1"/>
  <c r="Q223" i="1" s="1"/>
  <c r="H58" i="35" s="1"/>
  <c r="AG222" i="1"/>
  <c r="X57" i="35" s="1"/>
  <c r="AE222" i="1"/>
  <c r="V57" i="35" s="1"/>
  <c r="AD222" i="1"/>
  <c r="U57" i="35" s="1"/>
  <c r="AB222" i="1"/>
  <c r="S57" i="35" s="1"/>
  <c r="AA222" i="1"/>
  <c r="R57" i="35" s="1"/>
  <c r="Y222" i="1"/>
  <c r="P57" i="35" s="1"/>
  <c r="W222" i="1"/>
  <c r="N57" i="35" s="1"/>
  <c r="Q222" i="1"/>
  <c r="H57" i="35" s="1"/>
  <c r="AG216" i="1"/>
  <c r="X51" i="35" s="1"/>
  <c r="AA216" i="1"/>
  <c r="R51" i="35" s="1"/>
  <c r="W216" i="1"/>
  <c r="N51" i="35" s="1"/>
  <c r="P216" i="1"/>
  <c r="AG215" i="1"/>
  <c r="X50" i="35" s="1"/>
  <c r="AB215" i="1"/>
  <c r="S50" i="35" s="1"/>
  <c r="AA215" i="1"/>
  <c r="Y215" i="1"/>
  <c r="P50" i="35" s="1"/>
  <c r="W215" i="1"/>
  <c r="N50" i="35" s="1"/>
  <c r="Q215" i="1"/>
  <c r="AG214" i="1"/>
  <c r="X49" i="35" s="1"/>
  <c r="AA214" i="1"/>
  <c r="R49" i="35" s="1"/>
  <c r="W214" i="1"/>
  <c r="N49" i="35" s="1"/>
  <c r="P214" i="1"/>
  <c r="AG213" i="1"/>
  <c r="X48" i="35" s="1"/>
  <c r="AB213" i="1"/>
  <c r="S48" i="35" s="1"/>
  <c r="AA213" i="1"/>
  <c r="R48" i="35" s="1"/>
  <c r="Y213" i="1"/>
  <c r="P48" i="35" s="1"/>
  <c r="W213" i="1"/>
  <c r="N48" i="35" s="1"/>
  <c r="Q213" i="1"/>
  <c r="H48" i="35" s="1"/>
  <c r="AG212" i="1"/>
  <c r="X47" i="35" s="1"/>
  <c r="AA212" i="1"/>
  <c r="R47" i="35" s="1"/>
  <c r="W212" i="1"/>
  <c r="N47" i="35" s="1"/>
  <c r="P212" i="1"/>
  <c r="Q212" i="1" s="1"/>
  <c r="AG211" i="1"/>
  <c r="X46" i="35" s="1"/>
  <c r="AB211" i="1"/>
  <c r="S46" i="35" s="1"/>
  <c r="AA211" i="1"/>
  <c r="R46" i="35" s="1"/>
  <c r="Y211" i="1"/>
  <c r="P46" i="35" s="1"/>
  <c r="W211" i="1"/>
  <c r="N46" i="35" s="1"/>
  <c r="Q211" i="1"/>
  <c r="AG205" i="1"/>
  <c r="X40" i="35" s="1"/>
  <c r="AA205" i="1"/>
  <c r="R40" i="35" s="1"/>
  <c r="W205" i="1"/>
  <c r="E12" i="58" s="1"/>
  <c r="P205" i="1"/>
  <c r="Y205" i="1" s="1"/>
  <c r="P40" i="35" s="1"/>
  <c r="AG204" i="1"/>
  <c r="X39" i="35" s="1"/>
  <c r="AB204" i="1"/>
  <c r="S39" i="35" s="1"/>
  <c r="AA204" i="1"/>
  <c r="Y204" i="1"/>
  <c r="P39" i="35" s="1"/>
  <c r="W204" i="1"/>
  <c r="E11" i="58" s="1"/>
  <c r="Q204" i="1"/>
  <c r="AG203" i="1"/>
  <c r="X38" i="35" s="1"/>
  <c r="AA203" i="1"/>
  <c r="R38" i="35" s="1"/>
  <c r="W203" i="1"/>
  <c r="N38" i="35" s="1"/>
  <c r="P203" i="1"/>
  <c r="Y203" i="1" s="1"/>
  <c r="AG202" i="1"/>
  <c r="X37" i="35" s="1"/>
  <c r="AB202" i="1"/>
  <c r="S37" i="35" s="1"/>
  <c r="AA202" i="1"/>
  <c r="R37" i="35" s="1"/>
  <c r="Y202" i="1"/>
  <c r="P37" i="35" s="1"/>
  <c r="W202" i="1"/>
  <c r="E9" i="58" s="1"/>
  <c r="Q202" i="1"/>
  <c r="H37" i="35" s="1"/>
  <c r="AG201" i="1"/>
  <c r="X36" i="35" s="1"/>
  <c r="AA201" i="1"/>
  <c r="R36" i="35" s="1"/>
  <c r="W201" i="1"/>
  <c r="P201" i="1"/>
  <c r="AG200" i="1"/>
  <c r="X35" i="35" s="1"/>
  <c r="AB200" i="1"/>
  <c r="S35" i="35" s="1"/>
  <c r="AA200" i="1"/>
  <c r="R35" i="35" s="1"/>
  <c r="Y200" i="1"/>
  <c r="P35" i="35" s="1"/>
  <c r="W200" i="1"/>
  <c r="Q200" i="1"/>
  <c r="AG194" i="1"/>
  <c r="AD194" i="1"/>
  <c r="U29" i="35" s="1"/>
  <c r="AA194" i="1"/>
  <c r="R29" i="35" s="1"/>
  <c r="W194" i="1"/>
  <c r="N29" i="35" s="1"/>
  <c r="P194" i="1"/>
  <c r="Q194" i="1" s="1"/>
  <c r="H29" i="35" s="1"/>
  <c r="AG193" i="1"/>
  <c r="X28" i="35" s="1"/>
  <c r="AE193" i="1"/>
  <c r="V28" i="35" s="1"/>
  <c r="AD193" i="1"/>
  <c r="U28" i="35" s="1"/>
  <c r="AB193" i="1"/>
  <c r="S28" i="35" s="1"/>
  <c r="AA193" i="1"/>
  <c r="R28" i="35" s="1"/>
  <c r="Y193" i="1"/>
  <c r="P28" i="35" s="1"/>
  <c r="W193" i="1"/>
  <c r="N28" i="35" s="1"/>
  <c r="Q193" i="1"/>
  <c r="AG192" i="1"/>
  <c r="X27" i="35" s="1"/>
  <c r="AD192" i="1"/>
  <c r="U27" i="35" s="1"/>
  <c r="AA192" i="1"/>
  <c r="R27" i="35" s="1"/>
  <c r="W192" i="1"/>
  <c r="N27" i="35" s="1"/>
  <c r="P192" i="1"/>
  <c r="Q192" i="1" s="1"/>
  <c r="AG191" i="1"/>
  <c r="X26" i="35" s="1"/>
  <c r="AE191" i="1"/>
  <c r="V26" i="35" s="1"/>
  <c r="AD191" i="1"/>
  <c r="U26" i="35" s="1"/>
  <c r="AB191" i="1"/>
  <c r="S26" i="35" s="1"/>
  <c r="AA191" i="1"/>
  <c r="R26" i="35" s="1"/>
  <c r="Y191" i="1"/>
  <c r="P26" i="35" s="1"/>
  <c r="W191" i="1"/>
  <c r="N26" i="35" s="1"/>
  <c r="Q191" i="1"/>
  <c r="AG190" i="1"/>
  <c r="X25" i="35" s="1"/>
  <c r="AD190" i="1"/>
  <c r="U25" i="35" s="1"/>
  <c r="AA190" i="1"/>
  <c r="R25" i="35" s="1"/>
  <c r="W190" i="1"/>
  <c r="N25" i="35" s="1"/>
  <c r="P190" i="1"/>
  <c r="Q190" i="1" s="1"/>
  <c r="AG189" i="1"/>
  <c r="X24" i="35" s="1"/>
  <c r="AE189" i="1"/>
  <c r="V24" i="35" s="1"/>
  <c r="AD189" i="1"/>
  <c r="AB189" i="1"/>
  <c r="S24" i="35" s="1"/>
  <c r="AA189" i="1"/>
  <c r="R24" i="35" s="1"/>
  <c r="Y189" i="1"/>
  <c r="P24" i="35" s="1"/>
  <c r="W189" i="1"/>
  <c r="N24" i="35" s="1"/>
  <c r="Q189" i="1"/>
  <c r="AG183" i="1"/>
  <c r="X18" i="35" s="1"/>
  <c r="AA183" i="1"/>
  <c r="R18" i="35" s="1"/>
  <c r="W183" i="1"/>
  <c r="P183" i="1"/>
  <c r="Y183" i="1" s="1"/>
  <c r="P18" i="35" s="1"/>
  <c r="AG182" i="1"/>
  <c r="X17" i="35" s="1"/>
  <c r="AB182" i="1"/>
  <c r="S17" i="35" s="1"/>
  <c r="AA182" i="1"/>
  <c r="R17" i="35" s="1"/>
  <c r="Y182" i="1"/>
  <c r="P17" i="35" s="1"/>
  <c r="W182" i="1"/>
  <c r="N17" i="35" s="1"/>
  <c r="Q182" i="1"/>
  <c r="AG181" i="1"/>
  <c r="X16" i="35" s="1"/>
  <c r="AA181" i="1"/>
  <c r="R16" i="35" s="1"/>
  <c r="W181" i="1"/>
  <c r="N16" i="35" s="1"/>
  <c r="P181" i="1"/>
  <c r="G16" i="35" s="1"/>
  <c r="AG180" i="1"/>
  <c r="X15" i="35" s="1"/>
  <c r="AB180" i="1"/>
  <c r="S15" i="35" s="1"/>
  <c r="AA180" i="1"/>
  <c r="R15" i="35" s="1"/>
  <c r="Y180" i="1"/>
  <c r="P15" i="35" s="1"/>
  <c r="W180" i="1"/>
  <c r="N15" i="35" s="1"/>
  <c r="Q180" i="1"/>
  <c r="AG179" i="1"/>
  <c r="X14" i="35" s="1"/>
  <c r="AA179" i="1"/>
  <c r="R14" i="35" s="1"/>
  <c r="W179" i="1"/>
  <c r="N14" i="35" s="1"/>
  <c r="P179" i="1"/>
  <c r="AG178" i="1"/>
  <c r="AB178" i="1"/>
  <c r="S13" i="35" s="1"/>
  <c r="AA178" i="1"/>
  <c r="Y178" i="1"/>
  <c r="P13" i="35" s="1"/>
  <c r="W178" i="1"/>
  <c r="N13" i="35" s="1"/>
  <c r="Q178" i="1"/>
  <c r="K174" i="1"/>
  <c r="AG169" i="1"/>
  <c r="AA169" i="1"/>
  <c r="W169" i="1"/>
  <c r="P169" i="1"/>
  <c r="Q169" i="1" s="1"/>
  <c r="AH169" i="1" s="1"/>
  <c r="AG168" i="1"/>
  <c r="AB168" i="1"/>
  <c r="AA168" i="1"/>
  <c r="Y168" i="1"/>
  <c r="W168" i="1"/>
  <c r="Q168" i="1"/>
  <c r="AH168" i="1" s="1"/>
  <c r="AG167" i="1"/>
  <c r="AA167" i="1"/>
  <c r="W167" i="1"/>
  <c r="P167" i="1"/>
  <c r="AG166" i="1"/>
  <c r="AB166" i="1"/>
  <c r="AA166" i="1"/>
  <c r="Y166" i="1"/>
  <c r="W166" i="1"/>
  <c r="Q166" i="1"/>
  <c r="AH166" i="1" s="1"/>
  <c r="AG165" i="1"/>
  <c r="AA165" i="1"/>
  <c r="W165" i="1"/>
  <c r="P165" i="1"/>
  <c r="AG164" i="1"/>
  <c r="AB164" i="1"/>
  <c r="AA164" i="1"/>
  <c r="Y164" i="1"/>
  <c r="W164" i="1"/>
  <c r="Q164" i="1"/>
  <c r="AH164" i="1" s="1"/>
  <c r="AG158" i="1"/>
  <c r="AA158" i="1"/>
  <c r="W158" i="1"/>
  <c r="P158" i="1"/>
  <c r="Y158" i="1" s="1"/>
  <c r="AG157" i="1"/>
  <c r="AB157" i="1"/>
  <c r="AA157" i="1"/>
  <c r="Y157" i="1"/>
  <c r="W157" i="1"/>
  <c r="Q157" i="1"/>
  <c r="AH157" i="1" s="1"/>
  <c r="AG156" i="1"/>
  <c r="AA156" i="1"/>
  <c r="W156" i="1"/>
  <c r="P156" i="1"/>
  <c r="Y156" i="1" s="1"/>
  <c r="AG155" i="1"/>
  <c r="AB155" i="1"/>
  <c r="AA155" i="1"/>
  <c r="Y155" i="1"/>
  <c r="W155" i="1"/>
  <c r="Q155" i="1"/>
  <c r="AH155" i="1" s="1"/>
  <c r="AG154" i="1"/>
  <c r="AA154" i="1"/>
  <c r="W154" i="1"/>
  <c r="P154" i="1"/>
  <c r="AG153" i="1"/>
  <c r="AB153" i="1"/>
  <c r="AA153" i="1"/>
  <c r="Y153" i="1"/>
  <c r="W153" i="1"/>
  <c r="Q153" i="1"/>
  <c r="AH153" i="1" s="1"/>
  <c r="AG146" i="1"/>
  <c r="V24" i="51" s="1"/>
  <c r="AA146" i="1"/>
  <c r="W146" i="1"/>
  <c r="N24" i="51" s="1"/>
  <c r="P146" i="1"/>
  <c r="AG145" i="1"/>
  <c r="V23" i="51" s="1"/>
  <c r="AB145" i="1"/>
  <c r="S23" i="51" s="1"/>
  <c r="AA145" i="1"/>
  <c r="R23" i="51" s="1"/>
  <c r="Y145" i="1"/>
  <c r="P23" i="51" s="1"/>
  <c r="W145" i="1"/>
  <c r="N23" i="51" s="1"/>
  <c r="Q145" i="1"/>
  <c r="AH145" i="1" s="1"/>
  <c r="AG139" i="1"/>
  <c r="V16" i="51" s="1"/>
  <c r="W139" i="1"/>
  <c r="N16" i="51" s="1"/>
  <c r="P139" i="1"/>
  <c r="Q139" i="1" s="1"/>
  <c r="AG138" i="1"/>
  <c r="V15" i="51" s="1"/>
  <c r="AB138" i="1"/>
  <c r="S15" i="51" s="1"/>
  <c r="Y138" i="1"/>
  <c r="P15" i="51" s="1"/>
  <c r="W138" i="1"/>
  <c r="N15" i="51" s="1"/>
  <c r="Q138" i="1"/>
  <c r="H15" i="51" s="1"/>
  <c r="AG137" i="1"/>
  <c r="V14" i="51" s="1"/>
  <c r="W137" i="1"/>
  <c r="P137" i="1"/>
  <c r="AG136" i="1"/>
  <c r="V13" i="51" s="1"/>
  <c r="AB136" i="1"/>
  <c r="S13" i="51" s="1"/>
  <c r="Y136" i="1"/>
  <c r="P13" i="51" s="1"/>
  <c r="W136" i="1"/>
  <c r="Q136" i="1"/>
  <c r="AG135" i="1"/>
  <c r="V12" i="51" s="1"/>
  <c r="W135" i="1"/>
  <c r="P135" i="1"/>
  <c r="AB135" i="1" s="1"/>
  <c r="S12" i="51" s="1"/>
  <c r="AG134" i="1"/>
  <c r="AB134" i="1"/>
  <c r="S11" i="51" s="1"/>
  <c r="Y134" i="1"/>
  <c r="P11" i="51" s="1"/>
  <c r="W134" i="1"/>
  <c r="AA133" i="1"/>
  <c r="AA135" i="1" s="1"/>
  <c r="R12" i="51" s="1"/>
  <c r="AG128" i="1"/>
  <c r="AG129" i="1" s="1"/>
  <c r="W128" i="1"/>
  <c r="F7" i="31" s="1"/>
  <c r="Q128" i="1"/>
  <c r="AH128" i="1" s="1"/>
  <c r="AH129" i="1" s="1"/>
  <c r="AG122" i="1"/>
  <c r="AA122" i="1"/>
  <c r="W122" i="1"/>
  <c r="P122" i="1"/>
  <c r="Y122" i="1" s="1"/>
  <c r="AG121" i="1"/>
  <c r="AB121" i="1"/>
  <c r="AA121" i="1"/>
  <c r="Y121" i="1"/>
  <c r="W121" i="1"/>
  <c r="V121" i="1"/>
  <c r="Q121" i="1"/>
  <c r="AH121" i="1" s="1"/>
  <c r="AG120" i="1"/>
  <c r="AA120" i="1"/>
  <c r="W120" i="1"/>
  <c r="P120" i="1"/>
  <c r="Q120" i="1" s="1"/>
  <c r="AH120" i="1" s="1"/>
  <c r="AG119" i="1"/>
  <c r="AB119" i="1"/>
  <c r="AA119" i="1"/>
  <c r="Y119" i="1"/>
  <c r="W119" i="1"/>
  <c r="V119" i="1"/>
  <c r="Q119" i="1"/>
  <c r="AH119" i="1" s="1"/>
  <c r="AG118" i="1"/>
  <c r="AA118" i="1"/>
  <c r="W118" i="1"/>
  <c r="P118" i="1"/>
  <c r="Y118" i="1" s="1"/>
  <c r="AG117" i="1"/>
  <c r="AB117" i="1"/>
  <c r="AA117" i="1"/>
  <c r="Y117" i="1"/>
  <c r="W117" i="1"/>
  <c r="V117" i="1"/>
  <c r="Q117" i="1"/>
  <c r="AH117" i="1" s="1"/>
  <c r="AG111" i="1"/>
  <c r="W111" i="1"/>
  <c r="P111" i="1"/>
  <c r="AG110" i="1"/>
  <c r="AB110" i="1"/>
  <c r="Y110" i="1"/>
  <c r="W110" i="1"/>
  <c r="V110" i="1"/>
  <c r="Q110" i="1"/>
  <c r="AH110" i="1" s="1"/>
  <c r="AG109" i="1"/>
  <c r="W109" i="1"/>
  <c r="P109" i="1"/>
  <c r="AG108" i="1"/>
  <c r="AB108" i="1"/>
  <c r="Y108" i="1"/>
  <c r="W108" i="1"/>
  <c r="V108" i="1"/>
  <c r="Q108" i="1"/>
  <c r="AH108" i="1" s="1"/>
  <c r="AG107" i="1"/>
  <c r="W107" i="1"/>
  <c r="P107" i="1"/>
  <c r="Y107" i="1" s="1"/>
  <c r="AG106" i="1"/>
  <c r="AB106" i="1"/>
  <c r="Y106" i="1"/>
  <c r="W106" i="1"/>
  <c r="V106" i="1"/>
  <c r="Q106" i="1"/>
  <c r="AH106" i="1" s="1"/>
  <c r="AA105" i="1"/>
  <c r="AA106" i="1" s="1"/>
  <c r="AG100" i="1"/>
  <c r="AA100" i="1"/>
  <c r="W100" i="1"/>
  <c r="P100" i="1"/>
  <c r="Y100" i="1" s="1"/>
  <c r="AG99" i="1"/>
  <c r="AB99" i="1"/>
  <c r="AA99" i="1"/>
  <c r="Y99" i="1"/>
  <c r="W99" i="1"/>
  <c r="Q99" i="1"/>
  <c r="AH99" i="1" s="1"/>
  <c r="AG98" i="1"/>
  <c r="AA98" i="1"/>
  <c r="W98" i="1"/>
  <c r="P98" i="1"/>
  <c r="AB98" i="1" s="1"/>
  <c r="AG97" i="1"/>
  <c r="AB97" i="1"/>
  <c r="AA97" i="1"/>
  <c r="Y97" i="1"/>
  <c r="W97" i="1"/>
  <c r="G27" i="45" s="1"/>
  <c r="Q97" i="1"/>
  <c r="AH97" i="1" s="1"/>
  <c r="AG96" i="1"/>
  <c r="AA96" i="1"/>
  <c r="W96" i="1"/>
  <c r="G26" i="45" s="1"/>
  <c r="P96" i="1"/>
  <c r="AG95" i="1"/>
  <c r="AB95" i="1"/>
  <c r="AA95" i="1"/>
  <c r="Y95" i="1"/>
  <c r="W95" i="1"/>
  <c r="G25" i="45" s="1"/>
  <c r="Q95" i="1"/>
  <c r="AH95" i="1" s="1"/>
  <c r="AG89" i="1"/>
  <c r="AA89" i="1"/>
  <c r="W89" i="1"/>
  <c r="P89" i="1"/>
  <c r="Q89" i="1" s="1"/>
  <c r="AH89" i="1" s="1"/>
  <c r="AG88" i="1"/>
  <c r="AB88" i="1"/>
  <c r="AA88" i="1"/>
  <c r="Y88" i="1"/>
  <c r="W88" i="1"/>
  <c r="Q88" i="1"/>
  <c r="AH88" i="1" s="1"/>
  <c r="AG87" i="1"/>
  <c r="AA87" i="1"/>
  <c r="W87" i="1"/>
  <c r="P87" i="1"/>
  <c r="AB87" i="1" s="1"/>
  <c r="AG86" i="1"/>
  <c r="AB86" i="1"/>
  <c r="AA86" i="1"/>
  <c r="Y86" i="1"/>
  <c r="W86" i="1"/>
  <c r="Q86" i="1"/>
  <c r="AH86" i="1" s="1"/>
  <c r="AG85" i="1"/>
  <c r="AA85" i="1"/>
  <c r="W85" i="1"/>
  <c r="P85" i="1"/>
  <c r="AB85" i="1" s="1"/>
  <c r="AG84" i="1"/>
  <c r="AB84" i="1"/>
  <c r="AA84" i="1"/>
  <c r="Y84" i="1"/>
  <c r="W84" i="1"/>
  <c r="Q84" i="1"/>
  <c r="AH84" i="1" s="1"/>
  <c r="AG78" i="1"/>
  <c r="AA78" i="1"/>
  <c r="P78" i="1"/>
  <c r="Q78" i="1" s="1"/>
  <c r="AG77" i="1"/>
  <c r="AB77" i="1"/>
  <c r="AA77" i="1"/>
  <c r="Y77" i="1"/>
  <c r="O7" i="42" s="1"/>
  <c r="Q77" i="1"/>
  <c r="G7" i="42" s="1"/>
  <c r="W76" i="1"/>
  <c r="W78" i="1" s="1"/>
  <c r="M8" i="42" s="1"/>
  <c r="AG71" i="1"/>
  <c r="AA71" i="1"/>
  <c r="W71" i="1"/>
  <c r="I13" i="49" s="1"/>
  <c r="P71" i="1"/>
  <c r="AB71" i="1" s="1"/>
  <c r="AG70" i="1"/>
  <c r="AB70" i="1"/>
  <c r="AA70" i="1"/>
  <c r="Y70" i="1"/>
  <c r="W70" i="1"/>
  <c r="Q70" i="1"/>
  <c r="AH70" i="1" s="1"/>
  <c r="P63" i="1"/>
  <c r="E17" i="36" s="1"/>
  <c r="AB62" i="1"/>
  <c r="Y62" i="1"/>
  <c r="Q62" i="1"/>
  <c r="AG61" i="1"/>
  <c r="AG63" i="1" s="1"/>
  <c r="AA61" i="1"/>
  <c r="W61" i="1"/>
  <c r="P55" i="1"/>
  <c r="AB55" i="1" s="1"/>
  <c r="AB54" i="1"/>
  <c r="Y54" i="1"/>
  <c r="I9" i="36" s="1"/>
  <c r="Q54" i="1"/>
  <c r="F9" i="36" s="1"/>
  <c r="P53" i="1"/>
  <c r="AB52" i="1"/>
  <c r="Y52" i="1"/>
  <c r="I7" i="36" s="1"/>
  <c r="Q52" i="1"/>
  <c r="F7" i="36" s="1"/>
  <c r="AG51" i="1"/>
  <c r="AG53" i="1" s="1"/>
  <c r="AA51" i="1"/>
  <c r="AA53" i="1" s="1"/>
  <c r="W51" i="1"/>
  <c r="W54" i="1" s="1"/>
  <c r="H9" i="36" s="1"/>
  <c r="H46" i="1"/>
  <c r="AG39" i="1"/>
  <c r="X42" i="79" s="1"/>
  <c r="AD39" i="1"/>
  <c r="U42" i="79" s="1"/>
  <c r="W39" i="1"/>
  <c r="N42" i="79" s="1"/>
  <c r="P39" i="1"/>
  <c r="B39" i="1"/>
  <c r="A39" i="1"/>
  <c r="AG38" i="1"/>
  <c r="X41" i="79" s="1"/>
  <c r="AE38" i="1"/>
  <c r="V41" i="79" s="1"/>
  <c r="AD38" i="1"/>
  <c r="U41" i="79" s="1"/>
  <c r="AB38" i="1"/>
  <c r="S41" i="79" s="1"/>
  <c r="Y38" i="1"/>
  <c r="P41" i="79" s="1"/>
  <c r="W38" i="1"/>
  <c r="N41" i="79" s="1"/>
  <c r="V38" i="1"/>
  <c r="M41" i="79" s="1"/>
  <c r="Q38" i="1"/>
  <c r="C38" i="1"/>
  <c r="B38" i="1"/>
  <c r="A38" i="1"/>
  <c r="AG37" i="1"/>
  <c r="X40" i="79" s="1"/>
  <c r="AD37" i="1"/>
  <c r="U40" i="79" s="1"/>
  <c r="W37" i="1"/>
  <c r="N40" i="79" s="1"/>
  <c r="P37" i="1"/>
  <c r="V37" i="1" s="1"/>
  <c r="M40" i="79" s="1"/>
  <c r="B37" i="1"/>
  <c r="A37" i="1"/>
  <c r="AG36" i="1"/>
  <c r="X39" i="79" s="1"/>
  <c r="AE36" i="1"/>
  <c r="V39" i="79" s="1"/>
  <c r="AD36" i="1"/>
  <c r="U39" i="79" s="1"/>
  <c r="AB36" i="1"/>
  <c r="S39" i="79" s="1"/>
  <c r="Y36" i="1"/>
  <c r="P39" i="79" s="1"/>
  <c r="W36" i="1"/>
  <c r="N39" i="79" s="1"/>
  <c r="V36" i="1"/>
  <c r="M39" i="79" s="1"/>
  <c r="Q36" i="1"/>
  <c r="C36" i="1"/>
  <c r="B36" i="1"/>
  <c r="A36" i="1"/>
  <c r="AG35" i="1"/>
  <c r="X38" i="79" s="1"/>
  <c r="AD35" i="1"/>
  <c r="U38" i="79" s="1"/>
  <c r="W35" i="1"/>
  <c r="N38" i="79" s="1"/>
  <c r="P35" i="1"/>
  <c r="B35" i="1"/>
  <c r="A35" i="1"/>
  <c r="AG34" i="1"/>
  <c r="X37" i="79" s="1"/>
  <c r="AE34" i="1"/>
  <c r="V37" i="79" s="1"/>
  <c r="AD34" i="1"/>
  <c r="U37" i="79" s="1"/>
  <c r="AB34" i="1"/>
  <c r="S37" i="79" s="1"/>
  <c r="Y34" i="1"/>
  <c r="P37" i="79" s="1"/>
  <c r="W34" i="1"/>
  <c r="N37" i="79" s="1"/>
  <c r="V34" i="1"/>
  <c r="M37" i="79" s="1"/>
  <c r="Q34" i="1"/>
  <c r="C34" i="1"/>
  <c r="B34" i="1"/>
  <c r="A34" i="1"/>
  <c r="A33" i="1"/>
  <c r="F32" i="1"/>
  <c r="B32" i="1"/>
  <c r="B41" i="1" s="1"/>
  <c r="AG27" i="1"/>
  <c r="X30" i="79" s="1"/>
  <c r="AD27" i="1"/>
  <c r="U30" i="79" s="1"/>
  <c r="AA27" i="1"/>
  <c r="R30" i="79" s="1"/>
  <c r="W27" i="1"/>
  <c r="N30" i="79" s="1"/>
  <c r="P27" i="1"/>
  <c r="B27" i="1"/>
  <c r="A27" i="1"/>
  <c r="AG26" i="1"/>
  <c r="X29" i="79" s="1"/>
  <c r="AE26" i="1"/>
  <c r="V29" i="79" s="1"/>
  <c r="AD26" i="1"/>
  <c r="U29" i="79" s="1"/>
  <c r="AB26" i="1"/>
  <c r="S29" i="79" s="1"/>
  <c r="AA26" i="1"/>
  <c r="R29" i="79" s="1"/>
  <c r="Y26" i="1"/>
  <c r="P29" i="79" s="1"/>
  <c r="W26" i="1"/>
  <c r="N29" i="79" s="1"/>
  <c r="V26" i="1"/>
  <c r="M29" i="79" s="1"/>
  <c r="Q26" i="1"/>
  <c r="C26" i="1"/>
  <c r="B26" i="1"/>
  <c r="A26" i="1"/>
  <c r="AG25" i="1"/>
  <c r="X28" i="79" s="1"/>
  <c r="AD25" i="1"/>
  <c r="U28" i="79" s="1"/>
  <c r="AA25" i="1"/>
  <c r="R28" i="79" s="1"/>
  <c r="W25" i="1"/>
  <c r="N28" i="79" s="1"/>
  <c r="P25" i="1"/>
  <c r="AB25" i="1" s="1"/>
  <c r="S28" i="79" s="1"/>
  <c r="B25" i="1"/>
  <c r="A25" i="1"/>
  <c r="AG24" i="1"/>
  <c r="X27" i="79" s="1"/>
  <c r="AE24" i="1"/>
  <c r="V27" i="79" s="1"/>
  <c r="AD24" i="1"/>
  <c r="U27" i="79" s="1"/>
  <c r="AB24" i="1"/>
  <c r="S27" i="79" s="1"/>
  <c r="AA24" i="1"/>
  <c r="R27" i="79" s="1"/>
  <c r="Y24" i="1"/>
  <c r="P27" i="79" s="1"/>
  <c r="W24" i="1"/>
  <c r="N27" i="79" s="1"/>
  <c r="V24" i="1"/>
  <c r="M27" i="79" s="1"/>
  <c r="Q24" i="1"/>
  <c r="C24" i="1"/>
  <c r="B24" i="1"/>
  <c r="A24" i="1"/>
  <c r="AG23" i="1"/>
  <c r="X26" i="79" s="1"/>
  <c r="AD23" i="1"/>
  <c r="U26" i="79" s="1"/>
  <c r="AA23" i="1"/>
  <c r="R26" i="79" s="1"/>
  <c r="W23" i="1"/>
  <c r="N26" i="79" s="1"/>
  <c r="P23" i="1"/>
  <c r="B23" i="1"/>
  <c r="A23" i="1"/>
  <c r="AG22" i="1"/>
  <c r="X25" i="79" s="1"/>
  <c r="AE22" i="1"/>
  <c r="V25" i="79" s="1"/>
  <c r="AD22" i="1"/>
  <c r="U25" i="79" s="1"/>
  <c r="AB22" i="1"/>
  <c r="S25" i="79" s="1"/>
  <c r="AA22" i="1"/>
  <c r="R25" i="79" s="1"/>
  <c r="Y22" i="1"/>
  <c r="P25" i="79" s="1"/>
  <c r="W22" i="1"/>
  <c r="N25" i="79" s="1"/>
  <c r="V22" i="1"/>
  <c r="M25" i="79" s="1"/>
  <c r="Q22" i="1"/>
  <c r="C22" i="1"/>
  <c r="B22" i="1"/>
  <c r="A22" i="1"/>
  <c r="A21" i="1"/>
  <c r="F20" i="1"/>
  <c r="B20" i="1"/>
  <c r="B29" i="1" s="1"/>
  <c r="AG15" i="1"/>
  <c r="X18" i="79" s="1"/>
  <c r="AD15" i="1"/>
  <c r="U18" i="79" s="1"/>
  <c r="W15" i="1"/>
  <c r="N18" i="79" s="1"/>
  <c r="P15" i="1"/>
  <c r="G18" i="79" s="1"/>
  <c r="B15" i="1"/>
  <c r="F15" i="1" s="1"/>
  <c r="A15" i="1"/>
  <c r="AG14" i="1"/>
  <c r="X17" i="79" s="1"/>
  <c r="AE14" i="1"/>
  <c r="V17" i="79" s="1"/>
  <c r="AD14" i="1"/>
  <c r="U17" i="79" s="1"/>
  <c r="AB14" i="1"/>
  <c r="S17" i="79" s="1"/>
  <c r="Y14" i="1"/>
  <c r="P17" i="79" s="1"/>
  <c r="W14" i="1"/>
  <c r="N17" i="79" s="1"/>
  <c r="V14" i="1"/>
  <c r="M17" i="79" s="1"/>
  <c r="Q14" i="1"/>
  <c r="C14" i="1"/>
  <c r="B14" i="1"/>
  <c r="F14" i="1" s="1"/>
  <c r="A14" i="1"/>
  <c r="AG13" i="1"/>
  <c r="X16" i="79" s="1"/>
  <c r="AD13" i="1"/>
  <c r="U16" i="79" s="1"/>
  <c r="W13" i="1"/>
  <c r="N16" i="79" s="1"/>
  <c r="C13" i="1"/>
  <c r="B13" i="1"/>
  <c r="A13" i="1"/>
  <c r="AG12" i="1"/>
  <c r="X15" i="79" s="1"/>
  <c r="AE12" i="1"/>
  <c r="V15" i="79" s="1"/>
  <c r="AD12" i="1"/>
  <c r="U15" i="79" s="1"/>
  <c r="AB12" i="1"/>
  <c r="S15" i="79" s="1"/>
  <c r="Y12" i="1"/>
  <c r="P15" i="79" s="1"/>
  <c r="W12" i="1"/>
  <c r="N15" i="79" s="1"/>
  <c r="V12" i="1"/>
  <c r="M15" i="79" s="1"/>
  <c r="Q12" i="1"/>
  <c r="C12" i="1"/>
  <c r="B12" i="1"/>
  <c r="A12" i="1"/>
  <c r="AG11" i="1"/>
  <c r="X14" i="79" s="1"/>
  <c r="AD11" i="1"/>
  <c r="U14" i="79" s="1"/>
  <c r="W11" i="1"/>
  <c r="N14" i="79" s="1"/>
  <c r="V11" i="1"/>
  <c r="M14" i="79" s="1"/>
  <c r="B11" i="1"/>
  <c r="A11" i="1"/>
  <c r="AG10" i="1"/>
  <c r="X13" i="79" s="1"/>
  <c r="AE10" i="1"/>
  <c r="V13" i="79" s="1"/>
  <c r="AD10" i="1"/>
  <c r="AB10" i="1"/>
  <c r="S13" i="79" s="1"/>
  <c r="Y10" i="1"/>
  <c r="P13" i="79" s="1"/>
  <c r="W10" i="1"/>
  <c r="N13" i="79" s="1"/>
  <c r="V10" i="1"/>
  <c r="M13" i="79" s="1"/>
  <c r="Q10" i="1"/>
  <c r="C10" i="1"/>
  <c r="B10" i="1"/>
  <c r="A10" i="1"/>
  <c r="AA11" i="1"/>
  <c r="R14" i="79" s="1"/>
  <c r="A9" i="1"/>
  <c r="B17" i="1"/>
  <c r="G5" i="1"/>
  <c r="J4" i="1"/>
  <c r="B1" i="85" s="1"/>
  <c r="M41" i="70"/>
  <c r="M35" i="70"/>
  <c r="W1835" i="1" s="1"/>
  <c r="B9" i="71"/>
  <c r="D37" i="70"/>
  <c r="B10" i="71" s="1"/>
  <c r="D31" i="70"/>
  <c r="D30" i="70"/>
  <c r="D18" i="70"/>
  <c r="D14" i="70"/>
  <c r="D11" i="70"/>
  <c r="M6" i="70"/>
  <c r="M7" i="21"/>
  <c r="J1105" i="66"/>
  <c r="H6" i="74"/>
  <c r="E6" i="74"/>
  <c r="E7" i="74"/>
  <c r="I7" i="74" s="1"/>
  <c r="K7" i="74" s="1"/>
  <c r="L7" i="74" s="1"/>
  <c r="C11" i="1"/>
  <c r="AA13" i="1"/>
  <c r="R16" i="79" s="1"/>
  <c r="N570" i="66"/>
  <c r="I59" i="46"/>
  <c r="I60" i="46"/>
  <c r="AB13" i="1"/>
  <c r="S16" i="79" s="1"/>
  <c r="Y13" i="1"/>
  <c r="P16" i="79" s="1"/>
  <c r="L13" i="74"/>
  <c r="AA10" i="1"/>
  <c r="R13" i="79" s="1"/>
  <c r="AA15" i="1"/>
  <c r="R18" i="79" s="1"/>
  <c r="AA12" i="1"/>
  <c r="R15" i="79" s="1"/>
  <c r="F17" i="68"/>
  <c r="G471" i="35"/>
  <c r="Q636" i="1"/>
  <c r="G17" i="68" s="1"/>
  <c r="AA14" i="1"/>
  <c r="R17" i="79" s="1"/>
  <c r="N33" i="66"/>
  <c r="N197" i="66"/>
  <c r="I18" i="46"/>
  <c r="N289" i="35"/>
  <c r="I19" i="46"/>
  <c r="N290" i="35"/>
  <c r="N783" i="35"/>
  <c r="G752" i="66"/>
  <c r="Q1787" i="1"/>
  <c r="H752" i="66" s="1"/>
  <c r="AB1787" i="1"/>
  <c r="S752" i="66" s="1"/>
  <c r="Y1787" i="1"/>
  <c r="Q13" i="1"/>
  <c r="I17" i="46"/>
  <c r="N288" i="35"/>
  <c r="N566" i="35"/>
  <c r="N37" i="66"/>
  <c r="AH1109" i="1"/>
  <c r="Y74" i="66" s="1"/>
  <c r="O142" i="66"/>
  <c r="AE13" i="1"/>
  <c r="V16" i="79" s="1"/>
  <c r="AH974" i="1"/>
  <c r="Y808" i="35" s="1"/>
  <c r="N34" i="66"/>
  <c r="N35" i="66"/>
  <c r="J1109" i="66"/>
  <c r="K1109" i="66"/>
  <c r="P688" i="66"/>
  <c r="N500" i="66"/>
  <c r="I49" i="46"/>
  <c r="N424" i="66"/>
  <c r="H1136" i="66"/>
  <c r="K1102" i="66"/>
  <c r="K14" i="11"/>
  <c r="K17" i="11" s="1"/>
  <c r="K1106" i="66"/>
  <c r="K1105" i="66"/>
  <c r="T142" i="66"/>
  <c r="AC1187" i="1"/>
  <c r="T152" i="66" s="1"/>
  <c r="M142" i="66"/>
  <c r="V1187" i="1"/>
  <c r="M152" i="66" s="1"/>
  <c r="H538" i="66"/>
  <c r="AH1573" i="1"/>
  <c r="Y538" i="66" s="1"/>
  <c r="Q1880" i="1" l="1"/>
  <c r="N822" i="66"/>
  <c r="L58" i="41"/>
  <c r="AH1612" i="1"/>
  <c r="Y577" i="66" s="1"/>
  <c r="AB1805" i="1"/>
  <c r="S770" i="66" s="1"/>
  <c r="N187" i="66"/>
  <c r="N146" i="66"/>
  <c r="G10" i="37"/>
  <c r="G770" i="66"/>
  <c r="G22" i="53"/>
  <c r="L61" i="41"/>
  <c r="N751" i="66"/>
  <c r="F10" i="55"/>
  <c r="P751" i="66"/>
  <c r="H10" i="55"/>
  <c r="N749" i="66"/>
  <c r="F8" i="55"/>
  <c r="AH1646" i="1"/>
  <c r="Y611" i="66" s="1"/>
  <c r="P749" i="66"/>
  <c r="H8" i="55"/>
  <c r="Y1817" i="1"/>
  <c r="P782" i="66" s="1"/>
  <c r="N750" i="66"/>
  <c r="F9" i="55"/>
  <c r="K57" i="41"/>
  <c r="P750" i="66"/>
  <c r="H9" i="55"/>
  <c r="E35" i="43"/>
  <c r="AB1597" i="1"/>
  <c r="AB1652" i="1"/>
  <c r="S617" i="66" s="1"/>
  <c r="P752" i="66"/>
  <c r="H11" i="55"/>
  <c r="W1168" i="1"/>
  <c r="G32" i="45" s="1"/>
  <c r="G610" i="35"/>
  <c r="N752" i="66"/>
  <c r="F11" i="55"/>
  <c r="I76" i="46"/>
  <c r="I79" i="46"/>
  <c r="N147" i="66"/>
  <c r="Y1132" i="1"/>
  <c r="P97" i="66" s="1"/>
  <c r="Y605" i="1"/>
  <c r="P440" i="35" s="1"/>
  <c r="Q1026" i="1"/>
  <c r="H860" i="35" s="1"/>
  <c r="B49" i="60"/>
  <c r="K2368" i="1"/>
  <c r="Q1866" i="1"/>
  <c r="H831" i="66" s="1"/>
  <c r="AB1318" i="1"/>
  <c r="S283" i="66" s="1"/>
  <c r="AB1817" i="1"/>
  <c r="S782" i="66" s="1"/>
  <c r="N700" i="66"/>
  <c r="Y1219" i="1"/>
  <c r="P184" i="66" s="1"/>
  <c r="Q1910" i="1"/>
  <c r="H875" i="66" s="1"/>
  <c r="G782" i="66"/>
  <c r="B137" i="66"/>
  <c r="P864" i="66"/>
  <c r="Y1730" i="1"/>
  <c r="P695" i="66" s="1"/>
  <c r="F695" i="66"/>
  <c r="AH1814" i="1"/>
  <c r="Y779" i="66" s="1"/>
  <c r="AH1845" i="1"/>
  <c r="Y810" i="66" s="1"/>
  <c r="N598" i="66"/>
  <c r="S669" i="66"/>
  <c r="N668" i="66"/>
  <c r="J6" i="41"/>
  <c r="K6" i="41" s="1"/>
  <c r="AH1694" i="1"/>
  <c r="Y659" i="66" s="1"/>
  <c r="AB1931" i="1"/>
  <c r="R873" i="66"/>
  <c r="P761" i="66"/>
  <c r="AB1694" i="1"/>
  <c r="S659" i="66" s="1"/>
  <c r="Q1169" i="1"/>
  <c r="AH1169" i="1" s="1"/>
  <c r="Y134" i="66" s="1"/>
  <c r="G7" i="76"/>
  <c r="Y1805" i="1"/>
  <c r="J114" i="39" s="1"/>
  <c r="G659" i="66"/>
  <c r="H870" i="66"/>
  <c r="Q1652" i="1"/>
  <c r="AH1652" i="1" s="1"/>
  <c r="Y617" i="66" s="1"/>
  <c r="Y1694" i="1"/>
  <c r="P659" i="66" s="1"/>
  <c r="Y1584" i="1"/>
  <c r="P549" i="66" s="1"/>
  <c r="G608" i="66"/>
  <c r="A56" i="39"/>
  <c r="Q431" i="1"/>
  <c r="H266" i="35" s="1"/>
  <c r="Y1908" i="1"/>
  <c r="J142" i="39" s="1"/>
  <c r="H1107" i="66"/>
  <c r="Q1141" i="66"/>
  <c r="N268" i="66"/>
  <c r="Q1234" i="1"/>
  <c r="AH1234" i="1" s="1"/>
  <c r="Y199" i="66" s="1"/>
  <c r="AB1316" i="1"/>
  <c r="S281" i="66" s="1"/>
  <c r="H33" i="72"/>
  <c r="AB1244" i="1"/>
  <c r="S209" i="66" s="1"/>
  <c r="H1114" i="66"/>
  <c r="Q1807" i="1"/>
  <c r="H772" i="66" s="1"/>
  <c r="Y1347" i="1"/>
  <c r="P312" i="66" s="1"/>
  <c r="H66" i="41"/>
  <c r="Q1191" i="1"/>
  <c r="H156" i="66" s="1"/>
  <c r="AB1471" i="1"/>
  <c r="S436" i="66" s="1"/>
  <c r="Q1189" i="1"/>
  <c r="H154" i="66" s="1"/>
  <c r="AH1869" i="1"/>
  <c r="Y834" i="66" s="1"/>
  <c r="Q1829" i="1"/>
  <c r="H794" i="66" s="1"/>
  <c r="Y1244" i="1"/>
  <c r="P209" i="66" s="1"/>
  <c r="AB1303" i="1"/>
  <c r="S268" i="66" s="1"/>
  <c r="X27" i="60"/>
  <c r="Y1577" i="1"/>
  <c r="P542" i="66" s="1"/>
  <c r="N743" i="66"/>
  <c r="E25" i="65"/>
  <c r="G873" i="66"/>
  <c r="AH1482" i="1"/>
  <c r="Y447" i="66" s="1"/>
  <c r="H19" i="72"/>
  <c r="Q1059" i="1"/>
  <c r="H26" i="66" s="1"/>
  <c r="J20" i="41"/>
  <c r="K20" i="41" s="1"/>
  <c r="J16" i="41"/>
  <c r="K16" i="41" s="1"/>
  <c r="Q1517" i="1"/>
  <c r="I23" i="41" s="1"/>
  <c r="N744" i="66"/>
  <c r="E26" i="65"/>
  <c r="Y868" i="1"/>
  <c r="P702" i="35" s="1"/>
  <c r="Q612" i="1"/>
  <c r="AH612" i="1" s="1"/>
  <c r="Y447" i="35" s="1"/>
  <c r="Q1419" i="1"/>
  <c r="H384" i="66" s="1"/>
  <c r="H1144" i="66"/>
  <c r="F8" i="47"/>
  <c r="Y1471" i="1"/>
  <c r="P436" i="66" s="1"/>
  <c r="G482" i="66"/>
  <c r="F67" i="59"/>
  <c r="H29" i="72"/>
  <c r="AG2218" i="1"/>
  <c r="X28" i="60" s="1"/>
  <c r="AH1478" i="1"/>
  <c r="Y443" i="66" s="1"/>
  <c r="G464" i="66"/>
  <c r="N790" i="66"/>
  <c r="Q1404" i="1"/>
  <c r="H369" i="66" s="1"/>
  <c r="AB1645" i="1"/>
  <c r="S610" i="66" s="1"/>
  <c r="G30" i="43"/>
  <c r="AB1417" i="1"/>
  <c r="S382" i="66" s="1"/>
  <c r="AH1653" i="1"/>
  <c r="Y618" i="66" s="1"/>
  <c r="Y1870" i="1"/>
  <c r="P835" i="66" s="1"/>
  <c r="AE1705" i="1"/>
  <c r="V670" i="66" s="1"/>
  <c r="N732" i="66"/>
  <c r="Y1656" i="1"/>
  <c r="P621" i="66" s="1"/>
  <c r="H71" i="72"/>
  <c r="AB868" i="1"/>
  <c r="S702" i="35" s="1"/>
  <c r="Y1499" i="1"/>
  <c r="P464" i="66" s="1"/>
  <c r="V1714" i="1"/>
  <c r="K60" i="41" s="1"/>
  <c r="G774" i="66"/>
  <c r="AH1695" i="1"/>
  <c r="Y660" i="66" s="1"/>
  <c r="Q1656" i="1"/>
  <c r="H621" i="66" s="1"/>
  <c r="H27" i="43"/>
  <c r="Y1327" i="1"/>
  <c r="P292" i="66" s="1"/>
  <c r="Y1797" i="1"/>
  <c r="AB1358" i="1"/>
  <c r="S323" i="66" s="1"/>
  <c r="A20" i="54"/>
  <c r="AB1296" i="1"/>
  <c r="S261" i="66" s="1"/>
  <c r="Y1404" i="1"/>
  <c r="P369" i="66" s="1"/>
  <c r="F10" i="48"/>
  <c r="A132" i="66"/>
  <c r="AB1404" i="1"/>
  <c r="S369" i="66" s="1"/>
  <c r="Q1371" i="1"/>
  <c r="AH1371" i="1" s="1"/>
  <c r="Y336" i="66" s="1"/>
  <c r="AB1840" i="1"/>
  <c r="S805" i="66" s="1"/>
  <c r="AB1635" i="1"/>
  <c r="S600" i="66" s="1"/>
  <c r="H783" i="66"/>
  <c r="A51" i="39"/>
  <c r="Y671" i="1"/>
  <c r="P506" i="35" s="1"/>
  <c r="T1177" i="1"/>
  <c r="T1187" i="1" s="1"/>
  <c r="K152" i="66" s="1"/>
  <c r="G538" i="66"/>
  <c r="G476" i="66"/>
  <c r="F82" i="59"/>
  <c r="Y1547" i="1"/>
  <c r="P512" i="66" s="1"/>
  <c r="AH962" i="1"/>
  <c r="Y796" i="35" s="1"/>
  <c r="AH892" i="1"/>
  <c r="Y726" i="35" s="1"/>
  <c r="Y1417" i="1"/>
  <c r="P382" i="66" s="1"/>
  <c r="AB1656" i="1"/>
  <c r="S621" i="66" s="1"/>
  <c r="Y1358" i="1"/>
  <c r="P323" i="66" s="1"/>
  <c r="F83" i="39"/>
  <c r="Y1026" i="1"/>
  <c r="P860" i="35" s="1"/>
  <c r="N861" i="66"/>
  <c r="Y559" i="1"/>
  <c r="P394" i="35" s="1"/>
  <c r="Y1384" i="1"/>
  <c r="P349" i="66" s="1"/>
  <c r="Y1307" i="1"/>
  <c r="P272" i="66" s="1"/>
  <c r="AB1106" i="1"/>
  <c r="S71" i="66" s="1"/>
  <c r="Q1139" i="1"/>
  <c r="H104" i="66" s="1"/>
  <c r="Y1654" i="1"/>
  <c r="H37" i="47" s="1"/>
  <c r="AB625" i="1"/>
  <c r="AH1087" i="1"/>
  <c r="Y52" i="66" s="1"/>
  <c r="G860" i="35"/>
  <c r="Y1106" i="1"/>
  <c r="P71" i="66" s="1"/>
  <c r="AB1061" i="1"/>
  <c r="S28" i="66" s="1"/>
  <c r="Q1132" i="1"/>
  <c r="AH1132" i="1" s="1"/>
  <c r="Y97" i="66" s="1"/>
  <c r="Q1048" i="1"/>
  <c r="H15" i="66" s="1"/>
  <c r="G104" i="66"/>
  <c r="Y1493" i="1"/>
  <c r="P458" i="66" s="1"/>
  <c r="G71" i="66"/>
  <c r="Y1933" i="1"/>
  <c r="P898" i="66" s="1"/>
  <c r="AH578" i="1"/>
  <c r="Y413" i="35" s="1"/>
  <c r="AB1933" i="1"/>
  <c r="S898" i="66" s="1"/>
  <c r="H753" i="66"/>
  <c r="Q1013" i="1"/>
  <c r="H847" i="35" s="1"/>
  <c r="Y1061" i="1"/>
  <c r="P28" i="66" s="1"/>
  <c r="Y1048" i="1"/>
  <c r="P15" i="66" s="1"/>
  <c r="AB638" i="1"/>
  <c r="S473" i="35" s="1"/>
  <c r="Y882" i="1"/>
  <c r="P716" i="35" s="1"/>
  <c r="Q1597" i="1"/>
  <c r="H562" i="66" s="1"/>
  <c r="G635" i="35"/>
  <c r="Y578" i="1"/>
  <c r="P413" i="35" s="1"/>
  <c r="AB1577" i="1"/>
  <c r="S542" i="66" s="1"/>
  <c r="AB1493" i="1"/>
  <c r="S458" i="66" s="1"/>
  <c r="Q638" i="1"/>
  <c r="H473" i="35" s="1"/>
  <c r="AB1119" i="1"/>
  <c r="S84" i="66" s="1"/>
  <c r="AB1545" i="1"/>
  <c r="S510" i="66" s="1"/>
  <c r="Q1077" i="1"/>
  <c r="H42" i="66" s="1"/>
  <c r="G582" i="66"/>
  <c r="AB605" i="1"/>
  <c r="S440" i="35" s="1"/>
  <c r="AB1048" i="1"/>
  <c r="S15" i="66" s="1"/>
  <c r="G473" i="35"/>
  <c r="Q1061" i="1"/>
  <c r="AB536" i="1"/>
  <c r="S371" i="35" s="1"/>
  <c r="Y1013" i="1"/>
  <c r="P847" i="35" s="1"/>
  <c r="AB1132" i="1"/>
  <c r="S97" i="66" s="1"/>
  <c r="G562" i="66"/>
  <c r="Y464" i="1"/>
  <c r="P299" i="35" s="1"/>
  <c r="AB1898" i="1"/>
  <c r="S863" i="66" s="1"/>
  <c r="AH1361" i="1"/>
  <c r="Y326" i="66" s="1"/>
  <c r="AE1061" i="1"/>
  <c r="V28" i="66" s="1"/>
  <c r="Q1119" i="1"/>
  <c r="H84" i="66" s="1"/>
  <c r="Y1119" i="1"/>
  <c r="G44" i="47" s="1"/>
  <c r="AB1013" i="1"/>
  <c r="S847" i="35" s="1"/>
  <c r="Y1077" i="1"/>
  <c r="P42" i="66" s="1"/>
  <c r="Y1139" i="1"/>
  <c r="P104" i="66" s="1"/>
  <c r="AB1077" i="1"/>
  <c r="S42" i="66" s="1"/>
  <c r="P34" i="60"/>
  <c r="AH921" i="1"/>
  <c r="Y755" i="35" s="1"/>
  <c r="AB671" i="1"/>
  <c r="S506" i="35" s="1"/>
  <c r="I41" i="39"/>
  <c r="Q882" i="1"/>
  <c r="H716" i="35" s="1"/>
  <c r="AH1070" i="1"/>
  <c r="Y36" i="66" s="1"/>
  <c r="AB882" i="1"/>
  <c r="S716" i="35" s="1"/>
  <c r="AH1691" i="1"/>
  <c r="Y656" i="66" s="1"/>
  <c r="G23" i="53"/>
  <c r="AH1642" i="1"/>
  <c r="Y607" i="66" s="1"/>
  <c r="H6" i="47"/>
  <c r="AH1368" i="1"/>
  <c r="Y333" i="66" s="1"/>
  <c r="N842" i="66"/>
  <c r="Y1223" i="1"/>
  <c r="P188" i="66" s="1"/>
  <c r="Q1870" i="1"/>
  <c r="H835" i="66" s="1"/>
  <c r="F687" i="66"/>
  <c r="L481" i="66"/>
  <c r="N693" i="66"/>
  <c r="N473" i="66"/>
  <c r="N679" i="66"/>
  <c r="Q1358" i="1"/>
  <c r="H323" i="66" s="1"/>
  <c r="F27" i="47"/>
  <c r="B26" i="54"/>
  <c r="S61" i="66"/>
  <c r="N607" i="35"/>
  <c r="N781" i="35"/>
  <c r="AB303" i="1"/>
  <c r="S138" i="35" s="1"/>
  <c r="L678" i="66"/>
  <c r="AB658" i="1"/>
  <c r="S493" i="35" s="1"/>
  <c r="AH1544" i="1"/>
  <c r="Y509" i="66" s="1"/>
  <c r="Q1825" i="1"/>
  <c r="H790" i="66" s="1"/>
  <c r="Y223" i="1"/>
  <c r="P58" i="35" s="1"/>
  <c r="Q1547" i="1"/>
  <c r="AH1547" i="1" s="1"/>
  <c r="Y512" i="66" s="1"/>
  <c r="G786" i="35"/>
  <c r="Q1499" i="1"/>
  <c r="AE1499" i="1" s="1"/>
  <c r="V464" i="66" s="1"/>
  <c r="B140" i="66"/>
  <c r="N837" i="35"/>
  <c r="AB1527" i="1"/>
  <c r="AB1529" i="1" s="1"/>
  <c r="S494" i="66" s="1"/>
  <c r="L1184" i="1"/>
  <c r="L1194" i="1" s="1"/>
  <c r="C159" i="66" s="1"/>
  <c r="N863" i="66"/>
  <c r="AH1835" i="1"/>
  <c r="Y800" i="66" s="1"/>
  <c r="Q1722" i="1"/>
  <c r="H687" i="66" s="1"/>
  <c r="N477" i="66"/>
  <c r="E27" i="43"/>
  <c r="AH1585" i="1"/>
  <c r="Y550" i="66" s="1"/>
  <c r="AH1554" i="1"/>
  <c r="Y519" i="66" s="1"/>
  <c r="F21" i="59"/>
  <c r="F15" i="47"/>
  <c r="G138" i="35"/>
  <c r="AB593" i="1"/>
  <c r="S428" i="35" s="1"/>
  <c r="G493" i="35"/>
  <c r="AH1350" i="1"/>
  <c r="Y315" i="66" s="1"/>
  <c r="Y1825" i="1"/>
  <c r="P790" i="66" s="1"/>
  <c r="G744" i="66"/>
  <c r="W129" i="1"/>
  <c r="F9" i="31" s="1"/>
  <c r="AH1879" i="1"/>
  <c r="Y844" i="66" s="1"/>
  <c r="H860" i="66"/>
  <c r="P854" i="66"/>
  <c r="Q1417" i="1"/>
  <c r="AH1417" i="1" s="1"/>
  <c r="Y382" i="66" s="1"/>
  <c r="Y1886" i="1"/>
  <c r="H66" i="47" s="1"/>
  <c r="AH1705" i="1"/>
  <c r="Y669" i="66" s="1"/>
  <c r="AB1547" i="1"/>
  <c r="S512" i="66" s="1"/>
  <c r="H519" i="66"/>
  <c r="Y1527" i="1"/>
  <c r="P492" i="66" s="1"/>
  <c r="I7" i="49"/>
  <c r="H14" i="43"/>
  <c r="Y1260" i="1"/>
  <c r="J100" i="39" s="1"/>
  <c r="Y743" i="1"/>
  <c r="P578" i="35" s="1"/>
  <c r="Y1573" i="1"/>
  <c r="P538" i="66" s="1"/>
  <c r="AH244" i="1"/>
  <c r="Y79" i="35" s="1"/>
  <c r="G541" i="35"/>
  <c r="AB1825" i="1"/>
  <c r="S790" i="66" s="1"/>
  <c r="AB1705" i="1"/>
  <c r="J20" i="39" s="1"/>
  <c r="N830" i="66"/>
  <c r="N772" i="66"/>
  <c r="H771" i="66"/>
  <c r="P822" i="66"/>
  <c r="Q1705" i="1"/>
  <c r="AH1706" i="1" s="1"/>
  <c r="Y670" i="66" s="1"/>
  <c r="H759" i="66"/>
  <c r="J30" i="41"/>
  <c r="K30" i="41" s="1"/>
  <c r="N45" i="66"/>
  <c r="G225" i="66"/>
  <c r="G578" i="35"/>
  <c r="AH912" i="1"/>
  <c r="Y746" i="35" s="1"/>
  <c r="G670" i="66"/>
  <c r="J84" i="39"/>
  <c r="N812" i="66"/>
  <c r="R61" i="66"/>
  <c r="H12" i="60"/>
  <c r="N196" i="66"/>
  <c r="N426" i="66"/>
  <c r="F12" i="83"/>
  <c r="N428" i="66"/>
  <c r="F14" i="83"/>
  <c r="N427" i="66"/>
  <c r="F13" i="83"/>
  <c r="P427" i="66"/>
  <c r="P425" i="66"/>
  <c r="P423" i="66"/>
  <c r="N247" i="66"/>
  <c r="F11" i="84"/>
  <c r="K7" i="21"/>
  <c r="N246" i="66"/>
  <c r="F10" i="84"/>
  <c r="N248" i="66"/>
  <c r="F12" i="84"/>
  <c r="AB948" i="1"/>
  <c r="S782" i="35" s="1"/>
  <c r="N406" i="66"/>
  <c r="B24" i="54"/>
  <c r="Q63" i="1"/>
  <c r="AH63" i="1" s="1"/>
  <c r="Q15" i="1"/>
  <c r="H18" i="79" s="1"/>
  <c r="Y63" i="1"/>
  <c r="I18" i="36" s="1"/>
  <c r="Y1140" i="1"/>
  <c r="P105" i="66" s="1"/>
  <c r="Y377" i="1"/>
  <c r="P212" i="35" s="1"/>
  <c r="V15" i="1"/>
  <c r="M18" i="79" s="1"/>
  <c r="AB223" i="1"/>
  <c r="S58" i="35" s="1"/>
  <c r="H23" i="51"/>
  <c r="Q279" i="1"/>
  <c r="H114" i="35" s="1"/>
  <c r="Y1565" i="1"/>
  <c r="P530" i="66" s="1"/>
  <c r="Y249" i="1"/>
  <c r="P84" i="35" s="1"/>
  <c r="N550" i="66"/>
  <c r="AB455" i="1"/>
  <c r="S290" i="35" s="1"/>
  <c r="N885" i="66"/>
  <c r="A1" i="84"/>
  <c r="A1" i="83"/>
  <c r="N818" i="35"/>
  <c r="N821" i="35"/>
  <c r="P818" i="35"/>
  <c r="AB1684" i="1"/>
  <c r="S649" i="66" s="1"/>
  <c r="F79" i="46"/>
  <c r="S1177" i="1"/>
  <c r="J142" i="66" s="1"/>
  <c r="N820" i="35"/>
  <c r="P1141" i="1"/>
  <c r="Y1141" i="1" s="1"/>
  <c r="P106" i="66" s="1"/>
  <c r="N723" i="66"/>
  <c r="G105" i="66"/>
  <c r="Y1433" i="1"/>
  <c r="P398" i="66" s="1"/>
  <c r="N269" i="66"/>
  <c r="P820" i="35"/>
  <c r="N871" i="66"/>
  <c r="M678" i="66"/>
  <c r="AB1759" i="1"/>
  <c r="S724" i="66" s="1"/>
  <c r="Y1829" i="1"/>
  <c r="P794" i="66" s="1"/>
  <c r="H1099" i="66"/>
  <c r="N691" i="66"/>
  <c r="Y689" i="1"/>
  <c r="P524" i="35" s="1"/>
  <c r="AB247" i="1"/>
  <c r="S82" i="35" s="1"/>
  <c r="AB1829" i="1"/>
  <c r="S794" i="66" s="1"/>
  <c r="Y801" i="1"/>
  <c r="P635" i="35" s="1"/>
  <c r="N817" i="35"/>
  <c r="E9" i="78"/>
  <c r="AB987" i="1"/>
  <c r="S821" i="35" s="1"/>
  <c r="P816" i="35"/>
  <c r="AB1433" i="1"/>
  <c r="S398" i="66" s="1"/>
  <c r="Q1553" i="1"/>
  <c r="H518" i="66" s="1"/>
  <c r="AB656" i="1"/>
  <c r="S491" i="35" s="1"/>
  <c r="Q290" i="1"/>
  <c r="AH290" i="1" s="1"/>
  <c r="Y125" i="35" s="1"/>
  <c r="N816" i="35"/>
  <c r="N819" i="35"/>
  <c r="E11" i="78"/>
  <c r="N824" i="66"/>
  <c r="Q1896" i="1"/>
  <c r="H861" i="66" s="1"/>
  <c r="L66" i="41"/>
  <c r="F7" i="47"/>
  <c r="Q412" i="1"/>
  <c r="H247" i="35" s="1"/>
  <c r="I30" i="46"/>
  <c r="AH932" i="1"/>
  <c r="Y766" i="35" s="1"/>
  <c r="AB548" i="1"/>
  <c r="S383" i="35" s="1"/>
  <c r="G73" i="35"/>
  <c r="AH908" i="1"/>
  <c r="Y742" i="35" s="1"/>
  <c r="Q593" i="1"/>
  <c r="H428" i="35" s="1"/>
  <c r="A32" i="45"/>
  <c r="AH920" i="1"/>
  <c r="Y754" i="35" s="1"/>
  <c r="F76" i="59"/>
  <c r="AH900" i="1"/>
  <c r="Y734" i="35" s="1"/>
  <c r="AB412" i="1"/>
  <c r="S247" i="35" s="1"/>
  <c r="Y593" i="1"/>
  <c r="P428" i="35" s="1"/>
  <c r="W1169" i="1"/>
  <c r="G33" i="45" s="1"/>
  <c r="Q1274" i="1"/>
  <c r="H239" i="66" s="1"/>
  <c r="Y811" i="1"/>
  <c r="P645" i="35" s="1"/>
  <c r="AB952" i="1"/>
  <c r="S786" i="35" s="1"/>
  <c r="G247" i="35"/>
  <c r="AB1489" i="1"/>
  <c r="S454" i="66" s="1"/>
  <c r="F173" i="39"/>
  <c r="AB1491" i="1"/>
  <c r="S456" i="66" s="1"/>
  <c r="F175" i="39"/>
  <c r="N528" i="66"/>
  <c r="Y1625" i="1"/>
  <c r="P590" i="66" s="1"/>
  <c r="H477" i="66"/>
  <c r="B56" i="39"/>
  <c r="Y1880" i="1"/>
  <c r="P845" i="66" s="1"/>
  <c r="N782" i="35"/>
  <c r="N156" i="66"/>
  <c r="AH1231" i="1"/>
  <c r="Y196" i="66" s="1"/>
  <c r="AB63" i="1"/>
  <c r="AB65" i="1" s="1"/>
  <c r="W1171" i="1"/>
  <c r="G35" i="45" s="1"/>
  <c r="AB680" i="1"/>
  <c r="S515" i="35" s="1"/>
  <c r="AH888" i="1"/>
  <c r="Y722" i="35" s="1"/>
  <c r="G84" i="35"/>
  <c r="AH1674" i="1"/>
  <c r="Y639" i="66" s="1"/>
  <c r="G898" i="66"/>
  <c r="F69" i="46"/>
  <c r="G257" i="66"/>
  <c r="AH1889" i="1"/>
  <c r="Y854" i="66" s="1"/>
  <c r="V1552" i="1"/>
  <c r="M517" i="66" s="1"/>
  <c r="N289" i="66"/>
  <c r="Y776" i="1"/>
  <c r="P610" i="35" s="1"/>
  <c r="Y181" i="1"/>
  <c r="P16" i="35" s="1"/>
  <c r="AB693" i="1"/>
  <c r="S528" i="35" s="1"/>
  <c r="B25" i="54"/>
  <c r="AH764" i="1"/>
  <c r="Y598" i="35" s="1"/>
  <c r="AB1880" i="1"/>
  <c r="S845" i="66" s="1"/>
  <c r="Y830" i="1"/>
  <c r="P664" i="35" s="1"/>
  <c r="N549" i="66"/>
  <c r="H196" i="66"/>
  <c r="F58" i="59"/>
  <c r="G31" i="45"/>
  <c r="AH782" i="1"/>
  <c r="Y616" i="35" s="1"/>
  <c r="Y1419" i="1"/>
  <c r="P384" i="66" s="1"/>
  <c r="AB1785" i="1"/>
  <c r="S750" i="66" s="1"/>
  <c r="G645" i="35"/>
  <c r="H305" i="66"/>
  <c r="F35" i="47"/>
  <c r="Q605" i="1"/>
  <c r="H440" i="35" s="1"/>
  <c r="AB830" i="1"/>
  <c r="S664" i="35" s="1"/>
  <c r="R93" i="66"/>
  <c r="AB689" i="1"/>
  <c r="S524" i="35" s="1"/>
  <c r="K1192" i="1"/>
  <c r="B157" i="66" s="1"/>
  <c r="AB627" i="1"/>
  <c r="S462" i="35" s="1"/>
  <c r="G186" i="66"/>
  <c r="AH928" i="1"/>
  <c r="Y762" i="35" s="1"/>
  <c r="I45" i="46"/>
  <c r="A1" i="81"/>
  <c r="A1" i="82"/>
  <c r="G861" i="66"/>
  <c r="L517" i="66"/>
  <c r="G402" i="35"/>
  <c r="N154" i="66"/>
  <c r="AB858" i="1"/>
  <c r="S692" i="35" s="1"/>
  <c r="Q952" i="1"/>
  <c r="H786" i="35" s="1"/>
  <c r="AE15" i="1"/>
  <c r="V18" i="79" s="1"/>
  <c r="F138" i="59"/>
  <c r="AH257" i="1"/>
  <c r="Y92" i="35" s="1"/>
  <c r="B147" i="66"/>
  <c r="Y238" i="1"/>
  <c r="P73" i="35" s="1"/>
  <c r="W1170" i="1"/>
  <c r="G34" i="45" s="1"/>
  <c r="A133" i="66"/>
  <c r="Y1684" i="1"/>
  <c r="P649" i="66" s="1"/>
  <c r="Q1463" i="1"/>
  <c r="H428" i="66" s="1"/>
  <c r="R126" i="66"/>
  <c r="Q567" i="1"/>
  <c r="H402" i="35" s="1"/>
  <c r="F6" i="46"/>
  <c r="P234" i="66"/>
  <c r="F17" i="46"/>
  <c r="U133" i="66"/>
  <c r="G692" i="35"/>
  <c r="Q548" i="1"/>
  <c r="AH548" i="1" s="1"/>
  <c r="Y383" i="35" s="1"/>
  <c r="A52" i="39"/>
  <c r="AH577" i="1"/>
  <c r="Y412" i="35" s="1"/>
  <c r="AB776" i="1"/>
  <c r="S610" i="35" s="1"/>
  <c r="Q249" i="1"/>
  <c r="AH249" i="1" s="1"/>
  <c r="Y84" i="35" s="1"/>
  <c r="H56" i="47"/>
  <c r="N810" i="66"/>
  <c r="N405" i="66"/>
  <c r="N873" i="66"/>
  <c r="N395" i="66"/>
  <c r="N854" i="66"/>
  <c r="AH1502" i="1"/>
  <c r="Y467" i="66" s="1"/>
  <c r="AH897" i="1"/>
  <c r="Y731" i="35" s="1"/>
  <c r="F69" i="59"/>
  <c r="J31" i="39"/>
  <c r="AH1098" i="1"/>
  <c r="Y63" i="66" s="1"/>
  <c r="AH1293" i="1"/>
  <c r="Y258" i="66" s="1"/>
  <c r="H497" i="66"/>
  <c r="AE1532" i="1"/>
  <c r="J23" i="72"/>
  <c r="N227" i="66"/>
  <c r="P206" i="66"/>
  <c r="AH302" i="1"/>
  <c r="Y137" i="35" s="1"/>
  <c r="AH879" i="1"/>
  <c r="Y713" i="35" s="1"/>
  <c r="AH362" i="1"/>
  <c r="Y197" i="35" s="1"/>
  <c r="H453" i="66"/>
  <c r="G172" i="39"/>
  <c r="H467" i="66"/>
  <c r="AA2215" i="1"/>
  <c r="R25" i="60" s="1"/>
  <c r="H498" i="66"/>
  <c r="AE1533" i="1"/>
  <c r="V498" i="66" s="1"/>
  <c r="AH1422" i="1"/>
  <c r="Y387" i="66" s="1"/>
  <c r="N458" i="66"/>
  <c r="H40" i="39"/>
  <c r="AH917" i="1"/>
  <c r="Y751" i="35" s="1"/>
  <c r="AH1045" i="1"/>
  <c r="Y12" i="66" s="1"/>
  <c r="AH1533" i="1"/>
  <c r="Y498" i="66" s="1"/>
  <c r="H457" i="66"/>
  <c r="G176" i="39"/>
  <c r="P499" i="66"/>
  <c r="H197" i="35"/>
  <c r="N476" i="66"/>
  <c r="F133" i="59"/>
  <c r="AD2230" i="1"/>
  <c r="U40" i="60" s="1"/>
  <c r="Q1101" i="66"/>
  <c r="N688" i="66"/>
  <c r="N40" i="35"/>
  <c r="AH1116" i="1"/>
  <c r="Y81" i="66" s="1"/>
  <c r="G20" i="43"/>
  <c r="AH1005" i="1"/>
  <c r="Y839" i="35" s="1"/>
  <c r="AH570" i="1"/>
  <c r="Y405" i="35" s="1"/>
  <c r="AH901" i="1"/>
  <c r="Y735" i="35" s="1"/>
  <c r="N642" i="35"/>
  <c r="AH556" i="1"/>
  <c r="Y391" i="35" s="1"/>
  <c r="H146" i="35"/>
  <c r="E8" i="65"/>
  <c r="H315" i="66"/>
  <c r="N457" i="66"/>
  <c r="I176" i="39"/>
  <c r="K22" i="41"/>
  <c r="AH909" i="1"/>
  <c r="Y743" i="35" s="1"/>
  <c r="N300" i="66"/>
  <c r="H182" i="35"/>
  <c r="H94" i="66"/>
  <c r="N468" i="35"/>
  <c r="AH929" i="1"/>
  <c r="Y763" i="35" s="1"/>
  <c r="AH1060" i="1"/>
  <c r="Y27" i="66" s="1"/>
  <c r="H8" i="47"/>
  <c r="F13" i="59"/>
  <c r="AH1023" i="1"/>
  <c r="Y857" i="35" s="1"/>
  <c r="R8" i="60"/>
  <c r="N12" i="66"/>
  <c r="AH222" i="1"/>
  <c r="Y57" i="35" s="1"/>
  <c r="J24" i="39"/>
  <c r="AH889" i="1"/>
  <c r="Y723" i="35" s="1"/>
  <c r="A12" i="74"/>
  <c r="A13" i="74" s="1"/>
  <c r="A14" i="74" s="1"/>
  <c r="K70" i="41"/>
  <c r="H668" i="66"/>
  <c r="AH1704" i="1"/>
  <c r="Y668" i="66" s="1"/>
  <c r="N453" i="66"/>
  <c r="H731" i="66"/>
  <c r="AH1766" i="1"/>
  <c r="Y731" i="66" s="1"/>
  <c r="H132" i="66"/>
  <c r="Q1177" i="1"/>
  <c r="H142" i="66" s="1"/>
  <c r="G681" i="66"/>
  <c r="Y1716" i="1"/>
  <c r="P681" i="66" s="1"/>
  <c r="Q1716" i="1"/>
  <c r="AH1716" i="1" s="1"/>
  <c r="Y681" i="66" s="1"/>
  <c r="AH476" i="1"/>
  <c r="Y311" i="35" s="1"/>
  <c r="H311" i="35"/>
  <c r="C11" i="41"/>
  <c r="B150" i="66"/>
  <c r="K1195" i="1"/>
  <c r="B63" i="59" s="1"/>
  <c r="G378" i="66"/>
  <c r="Y1413" i="1"/>
  <c r="P378" i="66" s="1"/>
  <c r="H455" i="66"/>
  <c r="AH1490" i="1"/>
  <c r="Y455" i="66" s="1"/>
  <c r="AB1553" i="1"/>
  <c r="S518" i="66" s="1"/>
  <c r="Y1553" i="1"/>
  <c r="P518" i="66" s="1"/>
  <c r="AB1712" i="1"/>
  <c r="S677" i="66" s="1"/>
  <c r="Y1712" i="1"/>
  <c r="P677" i="66" s="1"/>
  <c r="N465" i="66"/>
  <c r="G15" i="76"/>
  <c r="H21" i="41"/>
  <c r="G480" i="66"/>
  <c r="Q1515" i="1"/>
  <c r="H480" i="66" s="1"/>
  <c r="G458" i="66"/>
  <c r="Q1493" i="1"/>
  <c r="Q1692" i="1"/>
  <c r="AH1692" i="1" s="1"/>
  <c r="Y657" i="66" s="1"/>
  <c r="Y1692" i="1"/>
  <c r="P657" i="66" s="1"/>
  <c r="P85" i="66"/>
  <c r="G45" i="47"/>
  <c r="K1180" i="1"/>
  <c r="B54" i="39"/>
  <c r="B34" i="45"/>
  <c r="B135" i="66"/>
  <c r="F41" i="49"/>
  <c r="Y1230" i="1"/>
  <c r="P195" i="66" s="1"/>
  <c r="Q1230" i="1"/>
  <c r="H195" i="66" s="1"/>
  <c r="Y1672" i="1"/>
  <c r="P637" i="66" s="1"/>
  <c r="H637" i="66"/>
  <c r="F10" i="54"/>
  <c r="U670" i="66"/>
  <c r="AH1715" i="1"/>
  <c r="Y680" i="66" s="1"/>
  <c r="I61" i="41"/>
  <c r="H680" i="66"/>
  <c r="AH1899" i="1"/>
  <c r="Y864" i="66" s="1"/>
  <c r="H864" i="66"/>
  <c r="J63" i="72"/>
  <c r="Q1154" i="66"/>
  <c r="H13" i="73"/>
  <c r="AH2244" i="1"/>
  <c r="Y13" i="73" s="1"/>
  <c r="AH1880" i="1"/>
  <c r="Y845" i="66" s="1"/>
  <c r="H845" i="66"/>
  <c r="AH456" i="1"/>
  <c r="Y291" i="35" s="1"/>
  <c r="H291" i="35"/>
  <c r="J1185" i="1"/>
  <c r="A26" i="54"/>
  <c r="A59" i="39"/>
  <c r="A140" i="66"/>
  <c r="N291" i="66"/>
  <c r="H427" i="66"/>
  <c r="AH1462" i="1"/>
  <c r="Y427" i="66" s="1"/>
  <c r="G478" i="66"/>
  <c r="Q1513" i="1"/>
  <c r="I19" i="41" s="1"/>
  <c r="Y1513" i="1"/>
  <c r="P478" i="66" s="1"/>
  <c r="AB1513" i="1"/>
  <c r="S478" i="66" s="1"/>
  <c r="N470" i="35"/>
  <c r="B35" i="45"/>
  <c r="N105" i="66"/>
  <c r="G124" i="66"/>
  <c r="Y1159" i="1"/>
  <c r="P124" i="66" s="1"/>
  <c r="I132" i="66"/>
  <c r="R1177" i="1"/>
  <c r="R1187" i="1" s="1"/>
  <c r="I152" i="66" s="1"/>
  <c r="J1180" i="1"/>
  <c r="A34" i="45"/>
  <c r="Q1181" i="1"/>
  <c r="H146" i="66" s="1"/>
  <c r="I9" i="41"/>
  <c r="H9" i="41"/>
  <c r="G146" i="66"/>
  <c r="H357" i="66"/>
  <c r="AH1392" i="1"/>
  <c r="Y357" i="66" s="1"/>
  <c r="AH1405" i="1"/>
  <c r="Y370" i="66" s="1"/>
  <c r="H370" i="66"/>
  <c r="J15" i="41"/>
  <c r="K15" i="41" s="1"/>
  <c r="L474" i="66"/>
  <c r="G792" i="66"/>
  <c r="Q1827" i="1"/>
  <c r="H792" i="66" s="1"/>
  <c r="G821" i="66"/>
  <c r="N529" i="66"/>
  <c r="Q1159" i="1"/>
  <c r="H124" i="66" s="1"/>
  <c r="L194" i="35"/>
  <c r="G513" i="35"/>
  <c r="Y678" i="1"/>
  <c r="P513" i="35" s="1"/>
  <c r="AB678" i="1"/>
  <c r="S513" i="35" s="1"/>
  <c r="AH760" i="1"/>
  <c r="Y594" i="35" s="1"/>
  <c r="H594" i="35"/>
  <c r="AB1130" i="1"/>
  <c r="J41" i="39" s="1"/>
  <c r="F41" i="39"/>
  <c r="Q1130" i="1"/>
  <c r="H41" i="39" s="1"/>
  <c r="G95" i="66"/>
  <c r="I50" i="46"/>
  <c r="N345" i="66"/>
  <c r="N627" i="66"/>
  <c r="I6" i="48"/>
  <c r="F116" i="59"/>
  <c r="N667" i="66"/>
  <c r="Q1747" i="1"/>
  <c r="AB1747" i="1"/>
  <c r="S712" i="66" s="1"/>
  <c r="Y1747" i="1"/>
  <c r="P712" i="66" s="1"/>
  <c r="I166" i="39"/>
  <c r="N780" i="66"/>
  <c r="H804" i="66"/>
  <c r="AH1839" i="1"/>
  <c r="Y804" i="66" s="1"/>
  <c r="J7" i="72"/>
  <c r="Q1098" i="66"/>
  <c r="P8" i="60"/>
  <c r="Y2199" i="1"/>
  <c r="P10" i="60" s="1"/>
  <c r="AB1870" i="1"/>
  <c r="S835" i="66" s="1"/>
  <c r="H51" i="47"/>
  <c r="Y1856" i="1"/>
  <c r="J124" i="39" s="1"/>
  <c r="H473" i="66"/>
  <c r="AB1292" i="1"/>
  <c r="S257" i="66" s="1"/>
  <c r="B23" i="54"/>
  <c r="N93" i="66"/>
  <c r="A135" i="66"/>
  <c r="AB1230" i="1"/>
  <c r="S195" i="66" s="1"/>
  <c r="L1181" i="1"/>
  <c r="D9" i="41" s="1"/>
  <c r="Q1281" i="1"/>
  <c r="AH1281" i="1" s="1"/>
  <c r="Y246" i="66" s="1"/>
  <c r="AB1672" i="1"/>
  <c r="S637" i="66" s="1"/>
  <c r="AB1584" i="1"/>
  <c r="S549" i="66" s="1"/>
  <c r="AB752" i="1"/>
  <c r="S586" i="35" s="1"/>
  <c r="H415" i="66"/>
  <c r="Y1097" i="1"/>
  <c r="P62" i="66" s="1"/>
  <c r="F34" i="39"/>
  <c r="G434" i="66"/>
  <c r="Y1469" i="1"/>
  <c r="P434" i="66" s="1"/>
  <c r="L67" i="41"/>
  <c r="N519" i="66"/>
  <c r="G734" i="66"/>
  <c r="AB1769" i="1"/>
  <c r="S734" i="66" s="1"/>
  <c r="I115" i="39"/>
  <c r="N771" i="66"/>
  <c r="AB420" i="1"/>
  <c r="S255" i="35" s="1"/>
  <c r="G255" i="35"/>
  <c r="Y832" i="1"/>
  <c r="P666" i="35" s="1"/>
  <c r="AB832" i="1"/>
  <c r="S666" i="35" s="1"/>
  <c r="H7" i="41"/>
  <c r="I7" i="41" s="1"/>
  <c r="G144" i="66"/>
  <c r="Q1179" i="1"/>
  <c r="H144" i="66" s="1"/>
  <c r="B59" i="39"/>
  <c r="AB1260" i="1"/>
  <c r="S225" i="66" s="1"/>
  <c r="AB1900" i="1"/>
  <c r="S865" i="66" s="1"/>
  <c r="H607" i="35"/>
  <c r="AH773" i="1"/>
  <c r="Y607" i="35" s="1"/>
  <c r="G560" i="66"/>
  <c r="AB1595" i="1"/>
  <c r="S560" i="66" s="1"/>
  <c r="N646" i="66"/>
  <c r="Y651" i="66"/>
  <c r="AH1688" i="1"/>
  <c r="Y653" i="66" s="1"/>
  <c r="H34" i="43"/>
  <c r="P694" i="66"/>
  <c r="H733" i="66"/>
  <c r="AH1768" i="1"/>
  <c r="Y733" i="66" s="1"/>
  <c r="H749" i="66"/>
  <c r="AH1784" i="1"/>
  <c r="Y749" i="66" s="1"/>
  <c r="Y1900" i="1"/>
  <c r="P865" i="66" s="1"/>
  <c r="L677" i="66"/>
  <c r="Y1595" i="1"/>
  <c r="P560" i="66" s="1"/>
  <c r="R669" i="66"/>
  <c r="N433" i="66"/>
  <c r="I14" i="41"/>
  <c r="F126" i="59"/>
  <c r="A23" i="54"/>
  <c r="N214" i="66"/>
  <c r="G195" i="66"/>
  <c r="C136" i="66"/>
  <c r="Y1769" i="1"/>
  <c r="P734" i="66" s="1"/>
  <c r="Y1281" i="1"/>
  <c r="P246" i="66" s="1"/>
  <c r="G637" i="66"/>
  <c r="G549" i="66"/>
  <c r="G586" i="35"/>
  <c r="B55" i="39"/>
  <c r="B136" i="66"/>
  <c r="F151" i="39"/>
  <c r="G418" i="66"/>
  <c r="Y1453" i="1"/>
  <c r="J151" i="39" s="1"/>
  <c r="G572" i="66"/>
  <c r="Y1607" i="1"/>
  <c r="P572" i="66" s="1"/>
  <c r="AB1607" i="1"/>
  <c r="S572" i="66" s="1"/>
  <c r="G750" i="66"/>
  <c r="Q1785" i="1"/>
  <c r="H750" i="66" s="1"/>
  <c r="G347" i="35"/>
  <c r="AB512" i="1"/>
  <c r="S347" i="35" s="1"/>
  <c r="N172" i="35"/>
  <c r="L32" i="41"/>
  <c r="N193" i="35"/>
  <c r="L47" i="41"/>
  <c r="Q435" i="1"/>
  <c r="AH435" i="1" s="1"/>
  <c r="AB435" i="1"/>
  <c r="S270" i="35" s="1"/>
  <c r="G270" i="35"/>
  <c r="B57" i="39"/>
  <c r="B138" i="66"/>
  <c r="G207" i="66"/>
  <c r="AB1242" i="1"/>
  <c r="S207" i="66" s="1"/>
  <c r="Y1242" i="1"/>
  <c r="H15" i="53" s="1"/>
  <c r="F52" i="46"/>
  <c r="G347" i="66"/>
  <c r="AB1382" i="1"/>
  <c r="S347" i="66" s="1"/>
  <c r="Y1382" i="1"/>
  <c r="P347" i="66" s="1"/>
  <c r="F91" i="59"/>
  <c r="N357" i="66"/>
  <c r="G668" i="66"/>
  <c r="AE1703" i="1"/>
  <c r="V668" i="66" s="1"/>
  <c r="V1712" i="1"/>
  <c r="L676" i="66"/>
  <c r="Q1775" i="1"/>
  <c r="AH1775" i="1" s="1"/>
  <c r="Y740" i="66" s="1"/>
  <c r="AB1775" i="1"/>
  <c r="S740" i="66" s="1"/>
  <c r="J58" i="41"/>
  <c r="AB1716" i="1"/>
  <c r="S681" i="66" s="1"/>
  <c r="AH1483" i="1"/>
  <c r="Y448" i="66" s="1"/>
  <c r="AB1846" i="1"/>
  <c r="S811" i="66" s="1"/>
  <c r="N434" i="66"/>
  <c r="P701" i="66"/>
  <c r="A54" i="39"/>
  <c r="Y1703" i="1"/>
  <c r="P668" i="66" s="1"/>
  <c r="Q525" i="1"/>
  <c r="H360" i="35" s="1"/>
  <c r="AB1281" i="1"/>
  <c r="S246" i="66" s="1"/>
  <c r="Y1775" i="1"/>
  <c r="P740" i="66" s="1"/>
  <c r="Q601" i="1"/>
  <c r="H436" i="35" s="1"/>
  <c r="AB601" i="1"/>
  <c r="S436" i="35" s="1"/>
  <c r="AB1509" i="1"/>
  <c r="S474" i="66" s="1"/>
  <c r="H15" i="41"/>
  <c r="G474" i="66"/>
  <c r="Q1509" i="1"/>
  <c r="H474" i="66" s="1"/>
  <c r="L23" i="41"/>
  <c r="N482" i="66"/>
  <c r="N631" i="66"/>
  <c r="I10" i="48"/>
  <c r="G710" i="66"/>
  <c r="AB1745" i="1"/>
  <c r="S710" i="66" s="1"/>
  <c r="Y1745" i="1"/>
  <c r="P710" i="66" s="1"/>
  <c r="Q1745" i="1"/>
  <c r="H710" i="66" s="1"/>
  <c r="G722" i="66"/>
  <c r="Y1757" i="1"/>
  <c r="Q1757" i="1"/>
  <c r="AH1757" i="1" s="1"/>
  <c r="Y722" i="66" s="1"/>
  <c r="G805" i="66"/>
  <c r="Y1840" i="1"/>
  <c r="P805" i="66" s="1"/>
  <c r="F126" i="39"/>
  <c r="AB1858" i="1"/>
  <c r="S823" i="66" s="1"/>
  <c r="G823" i="66"/>
  <c r="Y1858" i="1"/>
  <c r="R872" i="66"/>
  <c r="G694" i="35"/>
  <c r="AB860" i="1"/>
  <c r="S694" i="35" s="1"/>
  <c r="P103" i="66"/>
  <c r="J1183" i="1"/>
  <c r="A138" i="66"/>
  <c r="A57" i="39"/>
  <c r="G360" i="66"/>
  <c r="Q1395" i="1"/>
  <c r="H360" i="66" s="1"/>
  <c r="AB1395" i="1"/>
  <c r="S360" i="66" s="1"/>
  <c r="J19" i="41"/>
  <c r="K19" i="41" s="1"/>
  <c r="L478" i="66"/>
  <c r="Z1177" i="1"/>
  <c r="Q142" i="66" s="1"/>
  <c r="G828" i="35"/>
  <c r="Y994" i="1"/>
  <c r="P828" i="35" s="1"/>
  <c r="Q994" i="1"/>
  <c r="H828" i="35" s="1"/>
  <c r="G82" i="66"/>
  <c r="AB1117" i="1"/>
  <c r="S82" i="66" s="1"/>
  <c r="Q1117" i="1"/>
  <c r="H82" i="66" s="1"/>
  <c r="G136" i="66"/>
  <c r="Q1171" i="1"/>
  <c r="H136" i="66" s="1"/>
  <c r="H12" i="53"/>
  <c r="P204" i="66"/>
  <c r="Q1459" i="1"/>
  <c r="H424" i="66" s="1"/>
  <c r="Y1459" i="1"/>
  <c r="F110" i="59"/>
  <c r="N657" i="66"/>
  <c r="G700" i="66"/>
  <c r="Q1735" i="1"/>
  <c r="H700" i="66" s="1"/>
  <c r="Y1735" i="1"/>
  <c r="H14" i="47" s="1"/>
  <c r="Y1759" i="1"/>
  <c r="P724" i="66" s="1"/>
  <c r="G724" i="66"/>
  <c r="G825" i="66"/>
  <c r="AB1860" i="1"/>
  <c r="S825" i="66" s="1"/>
  <c r="Q1860" i="1"/>
  <c r="AE1860" i="1" s="1"/>
  <c r="V825" i="66" s="1"/>
  <c r="I26" i="49"/>
  <c r="N18" i="60"/>
  <c r="G16" i="73"/>
  <c r="AB2247" i="1"/>
  <c r="S16" i="73" s="1"/>
  <c r="P861" i="66"/>
  <c r="AH1756" i="1"/>
  <c r="Y721" i="66" s="1"/>
  <c r="AB1469" i="1"/>
  <c r="S434" i="66" s="1"/>
  <c r="Q1292" i="1"/>
  <c r="H257" i="66" s="1"/>
  <c r="G396" i="66"/>
  <c r="Q1595" i="1"/>
  <c r="H560" i="66" s="1"/>
  <c r="Y1395" i="1"/>
  <c r="P360" i="66" s="1"/>
  <c r="AB1453" i="1"/>
  <c r="S418" i="66" s="1"/>
  <c r="AB1703" i="1"/>
  <c r="J18" i="39" s="1"/>
  <c r="Y2247" i="1"/>
  <c r="P16" i="73" s="1"/>
  <c r="Q1900" i="1"/>
  <c r="H865" i="66" s="1"/>
  <c r="G740" i="66"/>
  <c r="AB120" i="1"/>
  <c r="AH1296" i="1"/>
  <c r="Y261" i="66" s="1"/>
  <c r="AH363" i="1"/>
  <c r="Y198" i="35" s="1"/>
  <c r="Y303" i="1"/>
  <c r="P138" i="35" s="1"/>
  <c r="I30" i="41"/>
  <c r="K15" i="11"/>
  <c r="H1132" i="66"/>
  <c r="H9" i="43"/>
  <c r="P268" i="66"/>
  <c r="N425" i="66"/>
  <c r="AG2229" i="1"/>
  <c r="X39" i="60" s="1"/>
  <c r="L519" i="66"/>
  <c r="H812" i="66"/>
  <c r="Q1316" i="1"/>
  <c r="AH1316" i="1" s="1"/>
  <c r="Y281" i="66" s="1"/>
  <c r="Y987" i="1"/>
  <c r="AB582" i="1"/>
  <c r="S417" i="35" s="1"/>
  <c r="V339" i="1"/>
  <c r="M174" i="35" s="1"/>
  <c r="G206" i="35"/>
  <c r="AH490" i="1"/>
  <c r="Y325" i="35" s="1"/>
  <c r="Q785" i="1"/>
  <c r="H619" i="35" s="1"/>
  <c r="Y420" i="1"/>
  <c r="P255" i="35" s="1"/>
  <c r="AB1347" i="1"/>
  <c r="S312" i="66" s="1"/>
  <c r="N491" i="66"/>
  <c r="G57" i="43"/>
  <c r="F21" i="47"/>
  <c r="AB1850" i="1"/>
  <c r="S815" i="66" s="1"/>
  <c r="G863" i="66"/>
  <c r="G312" i="66"/>
  <c r="Q203" i="1"/>
  <c r="H38" i="35" s="1"/>
  <c r="Y691" i="1"/>
  <c r="P526" i="35" s="1"/>
  <c r="I41" i="41"/>
  <c r="F8" i="46"/>
  <c r="AH771" i="1"/>
  <c r="Y605" i="35" s="1"/>
  <c r="Q1850" i="1"/>
  <c r="H815" i="66" s="1"/>
  <c r="Y1898" i="1"/>
  <c r="H25" i="76" s="1"/>
  <c r="AE2199" i="1"/>
  <c r="V10" i="60" s="1"/>
  <c r="F37" i="47"/>
  <c r="Q1491" i="1"/>
  <c r="Q1588" i="1"/>
  <c r="H553" i="66" s="1"/>
  <c r="AH1488" i="1"/>
  <c r="Y453" i="66" s="1"/>
  <c r="J67" i="41"/>
  <c r="K67" i="41" s="1"/>
  <c r="AB1329" i="1"/>
  <c r="S294" i="66" s="1"/>
  <c r="AH547" i="1"/>
  <c r="Y382" i="35" s="1"/>
  <c r="Y1316" i="1"/>
  <c r="P281" i="66" s="1"/>
  <c r="AH407" i="1"/>
  <c r="Y242" i="35" s="1"/>
  <c r="AB444" i="1"/>
  <c r="S279" i="35" s="1"/>
  <c r="G417" i="35"/>
  <c r="M6" i="42"/>
  <c r="AH911" i="1"/>
  <c r="Y745" i="35" s="1"/>
  <c r="Q1868" i="1"/>
  <c r="H833" i="66" s="1"/>
  <c r="Y860" i="1"/>
  <c r="P694" i="35" s="1"/>
  <c r="Y785" i="1"/>
  <c r="P619" i="35" s="1"/>
  <c r="G553" i="66"/>
  <c r="X37" i="60"/>
  <c r="Q1329" i="1"/>
  <c r="H294" i="66" s="1"/>
  <c r="AB1838" i="1"/>
  <c r="S803" i="66" s="1"/>
  <c r="P236" i="66"/>
  <c r="I100" i="47"/>
  <c r="N489" i="66"/>
  <c r="G55" i="43"/>
  <c r="AG2197" i="1"/>
  <c r="AG2199" i="1" s="1"/>
  <c r="X10" i="60" s="1"/>
  <c r="G268" i="66"/>
  <c r="H54" i="72"/>
  <c r="W2225" i="1"/>
  <c r="H70" i="72" s="1"/>
  <c r="N34" i="60"/>
  <c r="Q1898" i="1"/>
  <c r="AH1898" i="1" s="1"/>
  <c r="Y863" i="66" s="1"/>
  <c r="AB1565" i="1"/>
  <c r="S530" i="66" s="1"/>
  <c r="N589" i="66"/>
  <c r="Q1303" i="1"/>
  <c r="H268" i="66" s="1"/>
  <c r="AB1739" i="1"/>
  <c r="S704" i="66" s="1"/>
  <c r="L679" i="66"/>
  <c r="J23" i="41"/>
  <c r="K23" i="41" s="1"/>
  <c r="N658" i="66"/>
  <c r="AH592" i="1"/>
  <c r="Y427" i="35" s="1"/>
  <c r="Y444" i="1"/>
  <c r="P279" i="35" s="1"/>
  <c r="N479" i="66"/>
  <c r="Q236" i="1"/>
  <c r="H71" i="35" s="1"/>
  <c r="V359" i="1"/>
  <c r="M194" i="35" s="1"/>
  <c r="AH615" i="1"/>
  <c r="Y450" i="35" s="1"/>
  <c r="AB1004" i="1"/>
  <c r="S838" i="35" s="1"/>
  <c r="Y569" i="1"/>
  <c r="P404" i="35" s="1"/>
  <c r="Y479" i="1"/>
  <c r="P314" i="35" s="1"/>
  <c r="G666" i="35"/>
  <c r="AB691" i="1"/>
  <c r="S526" i="35" s="1"/>
  <c r="N488" i="66"/>
  <c r="G54" i="43"/>
  <c r="Q1142" i="66"/>
  <c r="N781" i="66"/>
  <c r="Q420" i="1"/>
  <c r="H255" i="35" s="1"/>
  <c r="Q1081" i="1"/>
  <c r="AH1081" i="1" s="1"/>
  <c r="Y46" i="66" s="1"/>
  <c r="L193" i="35"/>
  <c r="G838" i="35"/>
  <c r="AB1588" i="1"/>
  <c r="S553" i="66" s="1"/>
  <c r="Q444" i="1"/>
  <c r="H279" i="35" s="1"/>
  <c r="H1105" i="66"/>
  <c r="AH1233" i="1"/>
  <c r="Y198" i="66" s="1"/>
  <c r="N487" i="66"/>
  <c r="G53" i="43"/>
  <c r="H278" i="66"/>
  <c r="J48" i="41"/>
  <c r="K48" i="41" s="1"/>
  <c r="H210" i="35"/>
  <c r="P824" i="66"/>
  <c r="I8" i="46"/>
  <c r="Y398" i="1"/>
  <c r="P233" i="35" s="1"/>
  <c r="L8" i="41"/>
  <c r="F54" i="59"/>
  <c r="H289" i="35"/>
  <c r="N184" i="66"/>
  <c r="AH1148" i="1"/>
  <c r="Y113" i="66" s="1"/>
  <c r="AB1868" i="1"/>
  <c r="S833" i="66" s="1"/>
  <c r="Y1868" i="1"/>
  <c r="P833" i="66" s="1"/>
  <c r="Y1329" i="1"/>
  <c r="P294" i="66" s="1"/>
  <c r="N884" i="66"/>
  <c r="N490" i="66"/>
  <c r="G56" i="43"/>
  <c r="Y1850" i="1"/>
  <c r="P815" i="66" s="1"/>
  <c r="P29" i="60"/>
  <c r="H872" i="66"/>
  <c r="Q1347" i="1"/>
  <c r="H42" i="46" s="1"/>
  <c r="AH1596" i="1"/>
  <c r="Y561" i="66" s="1"/>
  <c r="N195" i="35"/>
  <c r="Y656" i="1"/>
  <c r="P491" i="35" s="1"/>
  <c r="G18" i="46"/>
  <c r="Y582" i="1"/>
  <c r="P417" i="35" s="1"/>
  <c r="AH626" i="1"/>
  <c r="Y461" i="35" s="1"/>
  <c r="Y1838" i="1"/>
  <c r="P803" i="66" s="1"/>
  <c r="G174" i="66"/>
  <c r="H537" i="66"/>
  <c r="N782" i="66"/>
  <c r="I168" i="39"/>
  <c r="N455" i="66"/>
  <c r="N417" i="66"/>
  <c r="R497" i="66"/>
  <c r="I155" i="39"/>
  <c r="I29" i="41"/>
  <c r="N15" i="66"/>
  <c r="AB1692" i="1"/>
  <c r="S657" i="66" s="1"/>
  <c r="H20" i="43"/>
  <c r="H797" i="35"/>
  <c r="N44" i="60"/>
  <c r="AB1888" i="1"/>
  <c r="S853" i="66" s="1"/>
  <c r="N821" i="66"/>
  <c r="H29" i="47"/>
  <c r="H8" i="43"/>
  <c r="L21" i="41"/>
  <c r="AB1369" i="1"/>
  <c r="S334" i="66" s="1"/>
  <c r="AB1647" i="1"/>
  <c r="S612" i="66" s="1"/>
  <c r="G657" i="66"/>
  <c r="Q523" i="1"/>
  <c r="H358" i="35" s="1"/>
  <c r="N42" i="66"/>
  <c r="AB1567" i="1"/>
  <c r="S532" i="66" s="1"/>
  <c r="L1177" i="1"/>
  <c r="C142" i="66" s="1"/>
  <c r="J49" i="41"/>
  <c r="K49" i="41" s="1"/>
  <c r="AB523" i="1"/>
  <c r="S358" i="35" s="1"/>
  <c r="F24" i="54"/>
  <c r="AH1440" i="1"/>
  <c r="Y405" i="66" s="1"/>
  <c r="Y1294" i="1"/>
  <c r="P259" i="66" s="1"/>
  <c r="Q1294" i="1"/>
  <c r="H259" i="66" s="1"/>
  <c r="Y2245" i="1"/>
  <c r="P14" i="73" s="1"/>
  <c r="Y872" i="1"/>
  <c r="P706" i="35" s="1"/>
  <c r="G158" i="35"/>
  <c r="Q536" i="1"/>
  <c r="H371" i="35" s="1"/>
  <c r="Q1726" i="1"/>
  <c r="H691" i="66" s="1"/>
  <c r="AB169" i="1"/>
  <c r="G299" i="35"/>
  <c r="S497" i="66"/>
  <c r="J155" i="39"/>
  <c r="N38" i="60"/>
  <c r="Q1351" i="1"/>
  <c r="H316" i="66" s="1"/>
  <c r="AH535" i="1"/>
  <c r="Y370" i="35" s="1"/>
  <c r="AH501" i="1"/>
  <c r="Y336" i="35" s="1"/>
  <c r="AB1384" i="1"/>
  <c r="S349" i="66" s="1"/>
  <c r="Q510" i="1"/>
  <c r="H345" i="35" s="1"/>
  <c r="Y612" i="1"/>
  <c r="P447" i="35" s="1"/>
  <c r="AB464" i="1"/>
  <c r="S299" i="35" s="1"/>
  <c r="H1106" i="66"/>
  <c r="H1154" i="66"/>
  <c r="AB1351" i="1"/>
  <c r="S316" i="66" s="1"/>
  <c r="Y1575" i="1"/>
  <c r="P540" i="66" s="1"/>
  <c r="N217" i="66"/>
  <c r="F691" i="66"/>
  <c r="AB1443" i="1"/>
  <c r="S408" i="66" s="1"/>
  <c r="H540" i="66"/>
  <c r="Q477" i="1"/>
  <c r="H312" i="35" s="1"/>
  <c r="G532" i="66"/>
  <c r="AH488" i="1"/>
  <c r="Y323" i="35" s="1"/>
  <c r="Y491" i="1"/>
  <c r="P326" i="35" s="1"/>
  <c r="G706" i="35"/>
  <c r="Y693" i="1"/>
  <c r="P528" i="35" s="1"/>
  <c r="AB612" i="1"/>
  <c r="S447" i="35" s="1"/>
  <c r="R465" i="66"/>
  <c r="R500" i="66"/>
  <c r="I158" i="39"/>
  <c r="P497" i="66"/>
  <c r="H32" i="76"/>
  <c r="Q1103" i="66"/>
  <c r="Q2245" i="1"/>
  <c r="H14" i="73" s="1"/>
  <c r="H344" i="66"/>
  <c r="L195" i="35"/>
  <c r="Y963" i="1"/>
  <c r="P797" i="35" s="1"/>
  <c r="G515" i="35"/>
  <c r="Q1443" i="1"/>
  <c r="H408" i="66" s="1"/>
  <c r="AH491" i="1"/>
  <c r="Y326" i="35" s="1"/>
  <c r="AB510" i="1"/>
  <c r="S345" i="35" s="1"/>
  <c r="Q948" i="1"/>
  <c r="AH948" i="1" s="1"/>
  <c r="Y782" i="35" s="1"/>
  <c r="E31" i="43"/>
  <c r="Y1402" i="1"/>
  <c r="P367" i="66" s="1"/>
  <c r="Y1351" i="1"/>
  <c r="P316" i="66" s="1"/>
  <c r="AH1282" i="1"/>
  <c r="Y247" i="66" s="1"/>
  <c r="F8" i="57"/>
  <c r="AB477" i="1"/>
  <c r="S312" i="35" s="1"/>
  <c r="Y523" i="1"/>
  <c r="P358" i="35" s="1"/>
  <c r="Q85" i="1"/>
  <c r="AH85" i="1" s="1"/>
  <c r="AH520" i="1"/>
  <c r="Y355" i="35" s="1"/>
  <c r="Y510" i="1"/>
  <c r="P345" i="35" s="1"/>
  <c r="Y1647" i="1"/>
  <c r="P612" i="66" s="1"/>
  <c r="AB491" i="1"/>
  <c r="S326" i="35" s="1"/>
  <c r="Y536" i="1"/>
  <c r="P371" i="35" s="1"/>
  <c r="Y616" i="1"/>
  <c r="P451" i="35" s="1"/>
  <c r="Q616" i="1"/>
  <c r="AH616" i="1" s="1"/>
  <c r="Y451" i="35" s="1"/>
  <c r="H417" i="66"/>
  <c r="K29" i="41"/>
  <c r="S500" i="66"/>
  <c r="J158" i="39"/>
  <c r="G33" i="76"/>
  <c r="R499" i="66"/>
  <c r="I157" i="39"/>
  <c r="AB745" i="1"/>
  <c r="S580" i="35" s="1"/>
  <c r="AH2242" i="1"/>
  <c r="Y11" i="73" s="1"/>
  <c r="AB1575" i="1"/>
  <c r="S540" i="66" s="1"/>
  <c r="Y1262" i="1"/>
  <c r="J102" i="39" s="1"/>
  <c r="G677" i="66"/>
  <c r="L473" i="66"/>
  <c r="AB1272" i="1"/>
  <c r="S237" i="66" s="1"/>
  <c r="Q1307" i="1"/>
  <c r="H272" i="66" s="1"/>
  <c r="N522" i="66"/>
  <c r="AH1304" i="1"/>
  <c r="Y269" i="66" s="1"/>
  <c r="Y477" i="1"/>
  <c r="P312" i="35" s="1"/>
  <c r="Y820" i="1"/>
  <c r="P654" i="35" s="1"/>
  <c r="Y85" i="1"/>
  <c r="AB820" i="1"/>
  <c r="S654" i="35" s="1"/>
  <c r="Y783" i="1"/>
  <c r="P617" i="35" s="1"/>
  <c r="G326" i="35"/>
  <c r="H359" i="66"/>
  <c r="AE536" i="1"/>
  <c r="V371" i="35" s="1"/>
  <c r="P415" i="66"/>
  <c r="H471" i="35"/>
  <c r="AH1885" i="1"/>
  <c r="Y850" i="66" s="1"/>
  <c r="Y1827" i="1"/>
  <c r="P792" i="66" s="1"/>
  <c r="Q1712" i="1"/>
  <c r="I58" i="41" s="1"/>
  <c r="H58" i="41"/>
  <c r="AB1294" i="1"/>
  <c r="S259" i="66" s="1"/>
  <c r="F41" i="47"/>
  <c r="Y636" i="1"/>
  <c r="P471" i="35" s="1"/>
  <c r="AH947" i="1"/>
  <c r="Y781" i="35" s="1"/>
  <c r="AE948" i="1"/>
  <c r="V782" i="35" s="1"/>
  <c r="Y1888" i="1"/>
  <c r="H68" i="47" s="1"/>
  <c r="Q1369" i="1"/>
  <c r="AH1369" i="1" s="1"/>
  <c r="Y334" i="66" s="1"/>
  <c r="S499" i="66"/>
  <c r="J157" i="39"/>
  <c r="AB1827" i="1"/>
  <c r="S792" i="66" s="1"/>
  <c r="Q1647" i="1"/>
  <c r="H612" i="66" s="1"/>
  <c r="AB1307" i="1"/>
  <c r="S272" i="66" s="1"/>
  <c r="Q1384" i="1"/>
  <c r="H349" i="66" s="1"/>
  <c r="AD2215" i="1"/>
  <c r="U25" i="60" s="1"/>
  <c r="Y1443" i="1"/>
  <c r="P408" i="66" s="1"/>
  <c r="Y1369" i="1"/>
  <c r="P334" i="66" s="1"/>
  <c r="Y1272" i="1"/>
  <c r="Y660" i="1"/>
  <c r="P495" i="35" s="1"/>
  <c r="N104" i="66"/>
  <c r="AB660" i="1"/>
  <c r="S495" i="35" s="1"/>
  <c r="Q1888" i="1"/>
  <c r="H853" i="66" s="1"/>
  <c r="AB2245" i="1"/>
  <c r="S14" i="73" s="1"/>
  <c r="AB616" i="1"/>
  <c r="S451" i="35" s="1"/>
  <c r="G237" i="66"/>
  <c r="H346" i="66"/>
  <c r="H138" i="35"/>
  <c r="AH303" i="1"/>
  <c r="Y138" i="35" s="1"/>
  <c r="AB314" i="1"/>
  <c r="S149" i="35" s="1"/>
  <c r="Y314" i="1"/>
  <c r="P149" i="35" s="1"/>
  <c r="G314" i="35"/>
  <c r="AB479" i="1"/>
  <c r="S314" i="35" s="1"/>
  <c r="Q498" i="1"/>
  <c r="H333" i="35" s="1"/>
  <c r="AB498" i="1"/>
  <c r="S333" i="35" s="1"/>
  <c r="Y512" i="1"/>
  <c r="P347" i="35" s="1"/>
  <c r="Q512" i="1"/>
  <c r="H347" i="35" s="1"/>
  <c r="G360" i="35"/>
  <c r="Y525" i="1"/>
  <c r="P360" i="35" s="1"/>
  <c r="G239" i="66"/>
  <c r="AB1274" i="1"/>
  <c r="S239" i="66" s="1"/>
  <c r="G336" i="66"/>
  <c r="Y1371" i="1"/>
  <c r="P336" i="66" s="1"/>
  <c r="G367" i="66"/>
  <c r="AB1402" i="1"/>
  <c r="S367" i="66" s="1"/>
  <c r="G424" i="66"/>
  <c r="AB1459" i="1"/>
  <c r="S424" i="66" s="1"/>
  <c r="H209" i="35"/>
  <c r="AH374" i="1"/>
  <c r="Y209" i="35" s="1"/>
  <c r="AH292" i="1"/>
  <c r="Y127" i="35" s="1"/>
  <c r="N870" i="66"/>
  <c r="Q1120" i="66"/>
  <c r="H1131" i="66"/>
  <c r="H1141" i="66"/>
  <c r="AG2213" i="1"/>
  <c r="X23" i="60" s="1"/>
  <c r="U669" i="66"/>
  <c r="Y774" i="1"/>
  <c r="P608" i="35" s="1"/>
  <c r="N90" i="35"/>
  <c r="AB850" i="1"/>
  <c r="S684" i="35" s="1"/>
  <c r="AH233" i="1"/>
  <c r="Y68" i="35" s="1"/>
  <c r="Y1081" i="1"/>
  <c r="P46" i="66" s="1"/>
  <c r="H16" i="66"/>
  <c r="AH2223" i="1"/>
  <c r="Y33" i="60" s="1"/>
  <c r="Y1674" i="1"/>
  <c r="P639" i="66" s="1"/>
  <c r="Q878" i="1"/>
  <c r="H712" i="35" s="1"/>
  <c r="Y1664" i="1"/>
  <c r="P629" i="66" s="1"/>
  <c r="D38" i="1"/>
  <c r="H50" i="35"/>
  <c r="AH215" i="1"/>
  <c r="Y50" i="35" s="1"/>
  <c r="G266" i="35"/>
  <c r="Y431" i="1"/>
  <c r="P266" i="35" s="1"/>
  <c r="N368" i="35"/>
  <c r="F23" i="59"/>
  <c r="H721" i="35"/>
  <c r="AH887" i="1"/>
  <c r="Y721" i="35" s="1"/>
  <c r="AB761" i="1"/>
  <c r="S595" i="35" s="1"/>
  <c r="H6" i="36"/>
  <c r="W53" i="1"/>
  <c r="H8" i="36" s="1"/>
  <c r="H636" i="66"/>
  <c r="AH1671" i="1"/>
  <c r="Y636" i="66" s="1"/>
  <c r="S8" i="60"/>
  <c r="AB2199" i="1"/>
  <c r="S10" i="60" s="1"/>
  <c r="H691" i="35"/>
  <c r="AH857" i="1"/>
  <c r="AH864" i="1" s="1"/>
  <c r="Y698" i="35" s="1"/>
  <c r="Q1004" i="1"/>
  <c r="H838" i="35" s="1"/>
  <c r="N91" i="35"/>
  <c r="Q1878" i="1"/>
  <c r="H843" i="66" s="1"/>
  <c r="G851" i="35"/>
  <c r="G595" i="35"/>
  <c r="H548" i="66"/>
  <c r="AH1583" i="1"/>
  <c r="Y548" i="66" s="1"/>
  <c r="Y741" i="1"/>
  <c r="P576" i="35" s="1"/>
  <c r="F16" i="59"/>
  <c r="N82" i="35"/>
  <c r="Q135" i="1"/>
  <c r="G537" i="35"/>
  <c r="AB702" i="1"/>
  <c r="S537" i="35" s="1"/>
  <c r="H394" i="35"/>
  <c r="AH1919" i="1"/>
  <c r="Y884" i="66" s="1"/>
  <c r="Y1878" i="1"/>
  <c r="P843" i="66" s="1"/>
  <c r="I18" i="39"/>
  <c r="AG1658" i="1"/>
  <c r="X623" i="66" s="1"/>
  <c r="AB704" i="1"/>
  <c r="S539" i="35" s="1"/>
  <c r="L198" i="35"/>
  <c r="H198" i="35"/>
  <c r="AB700" i="1"/>
  <c r="S535" i="35" s="1"/>
  <c r="N186" i="35"/>
  <c r="Q1097" i="1"/>
  <c r="Y135" i="1"/>
  <c r="P12" i="51" s="1"/>
  <c r="Q442" i="1"/>
  <c r="H277" i="35" s="1"/>
  <c r="AH891" i="1"/>
  <c r="Y725" i="35" s="1"/>
  <c r="Y1910" i="1"/>
  <c r="P875" i="66" s="1"/>
  <c r="Y389" i="1"/>
  <c r="P224" i="35" s="1"/>
  <c r="AB774" i="1"/>
  <c r="S608" i="35" s="1"/>
  <c r="V122" i="1"/>
  <c r="AB122" i="1"/>
  <c r="G18" i="35"/>
  <c r="AB183" i="1"/>
  <c r="S18" i="35" s="1"/>
  <c r="AB238" i="1"/>
  <c r="S73" i="35" s="1"/>
  <c r="Q238" i="1"/>
  <c r="H73" i="35" s="1"/>
  <c r="J1179" i="1"/>
  <c r="B7" i="41" s="1"/>
  <c r="A53" i="39"/>
  <c r="Y1201" i="1"/>
  <c r="P166" i="66" s="1"/>
  <c r="G166" i="66"/>
  <c r="G456" i="66"/>
  <c r="Y1491" i="1"/>
  <c r="P456" i="66" s="1"/>
  <c r="H842" i="66"/>
  <c r="AH1877" i="1"/>
  <c r="Y842" i="66" s="1"/>
  <c r="Y1017" i="1"/>
  <c r="P851" i="35" s="1"/>
  <c r="AH555" i="1"/>
  <c r="Y390" i="35" s="1"/>
  <c r="G629" i="66"/>
  <c r="N590" i="66"/>
  <c r="H610" i="35"/>
  <c r="Q1136" i="66"/>
  <c r="H43" i="72"/>
  <c r="AH1829" i="1"/>
  <c r="Y794" i="66" s="1"/>
  <c r="AG2214" i="1"/>
  <c r="F8" i="48"/>
  <c r="Q987" i="1"/>
  <c r="K40" i="41"/>
  <c r="N80" i="35"/>
  <c r="AB878" i="1"/>
  <c r="S712" i="35" s="1"/>
  <c r="N26" i="66"/>
  <c r="AB1097" i="1"/>
  <c r="J34" i="39" s="1"/>
  <c r="F37" i="59"/>
  <c r="AH907" i="1"/>
  <c r="Y741" i="35" s="1"/>
  <c r="AB1674" i="1"/>
  <c r="S639" i="66" s="1"/>
  <c r="AB785" i="1"/>
  <c r="S619" i="35" s="1"/>
  <c r="G875" i="66"/>
  <c r="Y878" i="1"/>
  <c r="P712" i="35" s="1"/>
  <c r="Y498" i="1"/>
  <c r="P333" i="35" s="1"/>
  <c r="Y848" i="1"/>
  <c r="P682" i="35" s="1"/>
  <c r="G682" i="35"/>
  <c r="F107" i="39"/>
  <c r="G782" i="35"/>
  <c r="H794" i="35"/>
  <c r="AH960" i="1"/>
  <c r="Y794" i="35" s="1"/>
  <c r="G126" i="66"/>
  <c r="Q1161" i="1"/>
  <c r="H126" i="66" s="1"/>
  <c r="Q1645" i="1"/>
  <c r="G610" i="66"/>
  <c r="H34" i="47"/>
  <c r="P616" i="66"/>
  <c r="G762" i="66"/>
  <c r="AB1797" i="1"/>
  <c r="S762" i="66" s="1"/>
  <c r="F118" i="39"/>
  <c r="AB1809" i="1"/>
  <c r="S774" i="66" s="1"/>
  <c r="Q1017" i="1"/>
  <c r="H851" i="35" s="1"/>
  <c r="G46" i="66"/>
  <c r="Q761" i="1"/>
  <c r="H595" i="35" s="1"/>
  <c r="I37" i="41"/>
  <c r="Q774" i="1"/>
  <c r="H608" i="35" s="1"/>
  <c r="AB924" i="1"/>
  <c r="S758" i="35" s="1"/>
  <c r="Q1931" i="1"/>
  <c r="G67" i="46" s="1"/>
  <c r="Y1931" i="1"/>
  <c r="P896" i="66" s="1"/>
  <c r="N770" i="66"/>
  <c r="AH2246" i="1"/>
  <c r="Y15" i="73" s="1"/>
  <c r="AA1590" i="1"/>
  <c r="R555" i="66" s="1"/>
  <c r="L170" i="35"/>
  <c r="G62" i="66"/>
  <c r="Q107" i="1"/>
  <c r="AH107" i="1" s="1"/>
  <c r="AD2235" i="1"/>
  <c r="U45" i="60" s="1"/>
  <c r="AH1944" i="1"/>
  <c r="Y909" i="66" s="1"/>
  <c r="Y435" i="1"/>
  <c r="P270" i="35" s="1"/>
  <c r="Y850" i="1"/>
  <c r="P684" i="35" s="1"/>
  <c r="G821" i="35"/>
  <c r="AB1878" i="1"/>
  <c r="S843" i="66" s="1"/>
  <c r="Y453" i="1"/>
  <c r="P288" i="35" s="1"/>
  <c r="G436" i="35"/>
  <c r="Y601" i="1"/>
  <c r="P436" i="35" s="1"/>
  <c r="Y772" i="1"/>
  <c r="P606" i="35" s="1"/>
  <c r="Q772" i="1"/>
  <c r="H606" i="35" s="1"/>
  <c r="H620" i="35"/>
  <c r="AH786" i="1"/>
  <c r="Y620" i="35" s="1"/>
  <c r="G199" i="66"/>
  <c r="Y1234" i="1"/>
  <c r="P199" i="66" s="1"/>
  <c r="I148" i="39"/>
  <c r="N415" i="66"/>
  <c r="AE2220" i="1"/>
  <c r="V30" i="60" s="1"/>
  <c r="AH881" i="1"/>
  <c r="Y715" i="35" s="1"/>
  <c r="G545" i="35"/>
  <c r="Y952" i="1"/>
  <c r="P786" i="35" s="1"/>
  <c r="I32" i="41"/>
  <c r="N28" i="60"/>
  <c r="I6" i="41"/>
  <c r="R463" i="66"/>
  <c r="Q1149" i="66"/>
  <c r="N183" i="66"/>
  <c r="H1130" i="66"/>
  <c r="AH2213" i="1"/>
  <c r="AH2215" i="1" s="1"/>
  <c r="Y25" i="60" s="1"/>
  <c r="AD2225" i="1"/>
  <c r="U35" i="60" s="1"/>
  <c r="Y2235" i="1"/>
  <c r="P45" i="60" s="1"/>
  <c r="AA2230" i="1"/>
  <c r="R40" i="60" s="1"/>
  <c r="Y2210" i="1"/>
  <c r="P20" i="60" s="1"/>
  <c r="N17" i="60"/>
  <c r="AE2215" i="1"/>
  <c r="V25" i="60" s="1"/>
  <c r="N823" i="66"/>
  <c r="H862" i="66"/>
  <c r="AH1796" i="1"/>
  <c r="Y761" i="66" s="1"/>
  <c r="N814" i="66"/>
  <c r="W1331" i="1"/>
  <c r="H676" i="66"/>
  <c r="I36" i="46"/>
  <c r="L59" i="41"/>
  <c r="N369" i="66"/>
  <c r="AH1339" i="1"/>
  <c r="Y304" i="66" s="1"/>
  <c r="F44" i="59"/>
  <c r="G34" i="43"/>
  <c r="AH1754" i="1"/>
  <c r="Y719" i="66" s="1"/>
  <c r="P713" i="66"/>
  <c r="N881" i="66"/>
  <c r="N650" i="66"/>
  <c r="AG1892" i="1"/>
  <c r="X857" i="66" s="1"/>
  <c r="AH1326" i="1"/>
  <c r="Y291" i="66" s="1"/>
  <c r="I57" i="41"/>
  <c r="N366" i="66"/>
  <c r="F75" i="59"/>
  <c r="AH1867" i="1"/>
  <c r="Y832" i="66" s="1"/>
  <c r="AH1542" i="1"/>
  <c r="Y507" i="66" s="1"/>
  <c r="N759" i="66"/>
  <c r="AH1849" i="1"/>
  <c r="Y814" i="66" s="1"/>
  <c r="AH1778" i="1"/>
  <c r="Y743" i="66" s="1"/>
  <c r="R670" i="66"/>
  <c r="AH1644" i="1"/>
  <c r="Y609" i="66" s="1"/>
  <c r="AH1414" i="1"/>
  <c r="Y379" i="66" s="1"/>
  <c r="AH1738" i="1"/>
  <c r="Y703" i="66" s="1"/>
  <c r="P690" i="66"/>
  <c r="G36" i="46"/>
  <c r="N587" i="66"/>
  <c r="R59" i="66"/>
  <c r="N610" i="66"/>
  <c r="N618" i="66"/>
  <c r="N599" i="66"/>
  <c r="AG1331" i="1"/>
  <c r="X296" i="66" s="1"/>
  <c r="N687" i="66"/>
  <c r="F31" i="59"/>
  <c r="R16" i="66"/>
  <c r="G20" i="53"/>
  <c r="W1927" i="1"/>
  <c r="E18" i="65" s="1"/>
  <c r="J43" i="72"/>
  <c r="AG1821" i="1"/>
  <c r="X786" i="66" s="1"/>
  <c r="P812" i="66"/>
  <c r="N783" i="66"/>
  <c r="AH1295" i="1"/>
  <c r="Y260" i="66" s="1"/>
  <c r="N204" i="66"/>
  <c r="W1821" i="1"/>
  <c r="I170" i="39" s="1"/>
  <c r="N719" i="66"/>
  <c r="P771" i="66"/>
  <c r="AG1937" i="1"/>
  <c r="X902" i="66" s="1"/>
  <c r="N722" i="66"/>
  <c r="H407" i="66"/>
  <c r="W1781" i="1"/>
  <c r="E29" i="65" s="1"/>
  <c r="N835" i="35"/>
  <c r="AH1027" i="1"/>
  <c r="Y861" i="35" s="1"/>
  <c r="H621" i="35"/>
  <c r="AH636" i="1"/>
  <c r="Y471" i="35" s="1"/>
  <c r="AH223" i="1"/>
  <c r="Y58" i="35" s="1"/>
  <c r="H230" i="35"/>
  <c r="AH399" i="1"/>
  <c r="Y234" i="35" s="1"/>
  <c r="AH386" i="1"/>
  <c r="Y221" i="35" s="1"/>
  <c r="AG229" i="1"/>
  <c r="X64" i="35" s="1"/>
  <c r="AH421" i="1"/>
  <c r="Y256" i="35" s="1"/>
  <c r="E10" i="58"/>
  <c r="AH443" i="1"/>
  <c r="Y278" i="35" s="1"/>
  <c r="D34" i="1"/>
  <c r="AH611" i="1"/>
  <c r="Y446" i="35" s="1"/>
  <c r="AG148" i="1"/>
  <c r="V26" i="51" s="1"/>
  <c r="H300" i="35"/>
  <c r="AH465" i="1"/>
  <c r="Y300" i="35" s="1"/>
  <c r="AH1510" i="1"/>
  <c r="Y475" i="66" s="1"/>
  <c r="I16" i="41"/>
  <c r="X488" i="66"/>
  <c r="AG1529" i="1"/>
  <c r="X494" i="66" s="1"/>
  <c r="G235" i="66"/>
  <c r="AB1270" i="1"/>
  <c r="S235" i="66" s="1"/>
  <c r="Q1270" i="1"/>
  <c r="H235" i="66" s="1"/>
  <c r="Q1336" i="1"/>
  <c r="AB1336" i="1"/>
  <c r="S301" i="66" s="1"/>
  <c r="F44" i="46"/>
  <c r="Y1349" i="1"/>
  <c r="P314" i="66" s="1"/>
  <c r="G404" i="66"/>
  <c r="Y1439" i="1"/>
  <c r="P404" i="66" s="1"/>
  <c r="Q1439" i="1"/>
  <c r="AH1439" i="1" s="1"/>
  <c r="Y404" i="66" s="1"/>
  <c r="F149" i="39"/>
  <c r="Q1451" i="1"/>
  <c r="AH1451" i="1" s="1"/>
  <c r="Y416" i="66" s="1"/>
  <c r="AB1451" i="1"/>
  <c r="S416" i="66" s="1"/>
  <c r="Q1876" i="1"/>
  <c r="H841" i="66" s="1"/>
  <c r="AB1876" i="1"/>
  <c r="S841" i="66" s="1"/>
  <c r="G841" i="66"/>
  <c r="AH1915" i="1"/>
  <c r="Y880" i="66" s="1"/>
  <c r="H880" i="66"/>
  <c r="G883" i="66"/>
  <c r="Q1918" i="1"/>
  <c r="Y1918" i="1"/>
  <c r="P883" i="66" s="1"/>
  <c r="AB1918" i="1"/>
  <c r="S883" i="66" s="1"/>
  <c r="J31" i="72"/>
  <c r="Q1122" i="66"/>
  <c r="S23" i="60"/>
  <c r="AB2215" i="1"/>
  <c r="S25" i="60" s="1"/>
  <c r="L7" i="41"/>
  <c r="N144" i="66"/>
  <c r="Q971" i="1"/>
  <c r="G805" i="35"/>
  <c r="G15" i="53"/>
  <c r="N207" i="66"/>
  <c r="I41" i="46"/>
  <c r="N311" i="66"/>
  <c r="X333" i="66"/>
  <c r="AG1375" i="1"/>
  <c r="X340" i="66" s="1"/>
  <c r="I33" i="49"/>
  <c r="N841" i="66"/>
  <c r="AB1439" i="1"/>
  <c r="S404" i="66" s="1"/>
  <c r="AG1408" i="1"/>
  <c r="X373" i="66" s="1"/>
  <c r="Q1148" i="66"/>
  <c r="K8" i="11"/>
  <c r="H18" i="72"/>
  <c r="AH2228" i="1"/>
  <c r="Y38" i="60" s="1"/>
  <c r="AH1932" i="1"/>
  <c r="Y897" i="66" s="1"/>
  <c r="N13" i="60"/>
  <c r="N811" i="66"/>
  <c r="F9" i="47"/>
  <c r="X16" i="60"/>
  <c r="AB1349" i="1"/>
  <c r="S314" i="66" s="1"/>
  <c r="Y501" i="35"/>
  <c r="AH673" i="1"/>
  <c r="Y508" i="35" s="1"/>
  <c r="J69" i="41"/>
  <c r="K69" i="41" s="1"/>
  <c r="L521" i="66"/>
  <c r="V1556" i="1"/>
  <c r="M521" i="66" s="1"/>
  <c r="H539" i="66"/>
  <c r="AH1574" i="1"/>
  <c r="Y539" i="66" s="1"/>
  <c r="X542" i="66"/>
  <c r="AG1580" i="1"/>
  <c r="X545" i="66" s="1"/>
  <c r="X569" i="66"/>
  <c r="AG1609" i="1"/>
  <c r="X574" i="66" s="1"/>
  <c r="I20" i="41"/>
  <c r="H479" i="66"/>
  <c r="G358" i="66"/>
  <c r="Q1393" i="1"/>
  <c r="H358" i="66" s="1"/>
  <c r="Y1393" i="1"/>
  <c r="P358" i="66" s="1"/>
  <c r="G371" i="66"/>
  <c r="Q1406" i="1"/>
  <c r="H371" i="66" s="1"/>
  <c r="AB1406" i="1"/>
  <c r="S371" i="66" s="1"/>
  <c r="R844" i="66"/>
  <c r="AA1882" i="1"/>
  <c r="R847" i="66" s="1"/>
  <c r="N853" i="66"/>
  <c r="F68" i="47"/>
  <c r="H12" i="72"/>
  <c r="H1103" i="66"/>
  <c r="X42" i="60"/>
  <c r="AG2233" i="1"/>
  <c r="X43" i="60" s="1"/>
  <c r="AG2234" i="1"/>
  <c r="X44" i="60" s="1"/>
  <c r="P862" i="66"/>
  <c r="W1529" i="1"/>
  <c r="X812" i="66"/>
  <c r="AG1852" i="1"/>
  <c r="X817" i="66" s="1"/>
  <c r="Q1906" i="1"/>
  <c r="AH1906" i="1" s="1"/>
  <c r="Y871" i="66" s="1"/>
  <c r="AB1906" i="1"/>
  <c r="N850" i="66"/>
  <c r="AH1079" i="1"/>
  <c r="Y44" i="66" s="1"/>
  <c r="K7" i="11"/>
  <c r="N864" i="66"/>
  <c r="AH2202" i="1"/>
  <c r="AB1418" i="1"/>
  <c r="S383" i="66" s="1"/>
  <c r="N369" i="35"/>
  <c r="AB1945" i="1"/>
  <c r="S910" i="66" s="1"/>
  <c r="G314" i="66"/>
  <c r="I27" i="39"/>
  <c r="R404" i="35"/>
  <c r="R483" i="35"/>
  <c r="AA651" i="1"/>
  <c r="R486" i="35" s="1"/>
  <c r="F131" i="59"/>
  <c r="N491" i="35"/>
  <c r="G502" i="35"/>
  <c r="Y667" i="1"/>
  <c r="P502" i="35" s="1"/>
  <c r="AB667" i="1"/>
  <c r="S502" i="35" s="1"/>
  <c r="N505" i="35"/>
  <c r="W673" i="1"/>
  <c r="N508" i="35" s="1"/>
  <c r="G517" i="35"/>
  <c r="AB682" i="1"/>
  <c r="S517" i="35" s="1"/>
  <c r="Y682" i="1"/>
  <c r="P517" i="35" s="1"/>
  <c r="H499" i="66"/>
  <c r="AH1534" i="1"/>
  <c r="Y499" i="66" s="1"/>
  <c r="P500" i="66"/>
  <c r="Y1545" i="1"/>
  <c r="H9" i="47" s="1"/>
  <c r="Q1545" i="1"/>
  <c r="AH1545" i="1" s="1"/>
  <c r="Y510" i="66" s="1"/>
  <c r="L65" i="41"/>
  <c r="N517" i="66"/>
  <c r="L69" i="41"/>
  <c r="N521" i="66"/>
  <c r="H28" i="47"/>
  <c r="P528" i="66"/>
  <c r="G558" i="66"/>
  <c r="Y1593" i="1"/>
  <c r="P558" i="66" s="1"/>
  <c r="AB1593" i="1"/>
  <c r="S558" i="66" s="1"/>
  <c r="Q1593" i="1"/>
  <c r="AH1593" i="1" s="1"/>
  <c r="N567" i="66"/>
  <c r="I56" i="46"/>
  <c r="G578" i="66"/>
  <c r="Y1613" i="1"/>
  <c r="P578" i="66" s="1"/>
  <c r="Q1613" i="1"/>
  <c r="H578" i="66" s="1"/>
  <c r="I7" i="46"/>
  <c r="N403" i="35"/>
  <c r="G248" i="66"/>
  <c r="Q1283" i="1"/>
  <c r="AH1283" i="1" s="1"/>
  <c r="Y248" i="66" s="1"/>
  <c r="Y1283" i="1"/>
  <c r="P248" i="66" s="1"/>
  <c r="AB1283" i="1"/>
  <c r="S248" i="66" s="1"/>
  <c r="H267" i="66"/>
  <c r="AH1302" i="1"/>
  <c r="Y267" i="66" s="1"/>
  <c r="H368" i="66"/>
  <c r="AH1403" i="1"/>
  <c r="Y368" i="66" s="1"/>
  <c r="H381" i="66"/>
  <c r="AH1416" i="1"/>
  <c r="Y381" i="66" s="1"/>
  <c r="Q1129" i="66"/>
  <c r="J38" i="72"/>
  <c r="G12" i="73"/>
  <c r="Y2243" i="1"/>
  <c r="P12" i="73" s="1"/>
  <c r="Q2243" i="1"/>
  <c r="H12" i="73" s="1"/>
  <c r="AH134" i="1"/>
  <c r="W11" i="51" s="1"/>
  <c r="H11" i="51"/>
  <c r="I86" i="39"/>
  <c r="R467" i="66"/>
  <c r="G15" i="43"/>
  <c r="N301" i="66"/>
  <c r="H7" i="72"/>
  <c r="H1098" i="66"/>
  <c r="Q1135" i="66"/>
  <c r="J44" i="72"/>
  <c r="G25" i="49"/>
  <c r="AH2207" i="1"/>
  <c r="Y17" i="60" s="1"/>
  <c r="R401" i="35"/>
  <c r="I24" i="39"/>
  <c r="N490" i="35"/>
  <c r="F130" i="59"/>
  <c r="H475" i="66"/>
  <c r="AH430" i="1"/>
  <c r="Y265" i="35" s="1"/>
  <c r="N183" i="35"/>
  <c r="L38" i="41"/>
  <c r="F13" i="31"/>
  <c r="N257" i="66"/>
  <c r="AH1346" i="1"/>
  <c r="Y311" i="66" s="1"/>
  <c r="H41" i="46"/>
  <c r="H311" i="66"/>
  <c r="I131" i="39"/>
  <c r="R860" i="66"/>
  <c r="J21" i="72"/>
  <c r="Q1112" i="66"/>
  <c r="R28" i="60"/>
  <c r="AA2220" i="1"/>
  <c r="R30" i="60" s="1"/>
  <c r="I75" i="39"/>
  <c r="N186" i="66"/>
  <c r="AB973" i="1"/>
  <c r="S807" i="35" s="1"/>
  <c r="G807" i="35"/>
  <c r="AB1463" i="1"/>
  <c r="S428" i="66" s="1"/>
  <c r="Y205" i="66"/>
  <c r="AH1246" i="1"/>
  <c r="Y211" i="66" s="1"/>
  <c r="AB1252" i="1"/>
  <c r="S217" i="66" s="1"/>
  <c r="G217" i="66"/>
  <c r="Y1252" i="1"/>
  <c r="P217" i="66" s="1"/>
  <c r="X395" i="66"/>
  <c r="AG1435" i="1"/>
  <c r="X400" i="66" s="1"/>
  <c r="G855" i="66"/>
  <c r="AB1890" i="1"/>
  <c r="S855" i="66" s="1"/>
  <c r="Q1890" i="1"/>
  <c r="H855" i="66" s="1"/>
  <c r="I27" i="49"/>
  <c r="N19" i="60"/>
  <c r="G54" i="45"/>
  <c r="W2230" i="1"/>
  <c r="G55" i="45" s="1"/>
  <c r="Q1100" i="66"/>
  <c r="Y2225" i="1"/>
  <c r="Y1943" i="1"/>
  <c r="P908" i="66" s="1"/>
  <c r="H65" i="47"/>
  <c r="AB2243" i="1"/>
  <c r="S12" i="73" s="1"/>
  <c r="AG1862" i="1"/>
  <c r="X827" i="66" s="1"/>
  <c r="L22" i="41"/>
  <c r="AB1362" i="1"/>
  <c r="S327" i="66" s="1"/>
  <c r="AH1315" i="1"/>
  <c r="Y280" i="66" s="1"/>
  <c r="G428" i="66"/>
  <c r="G36" i="35"/>
  <c r="AB201" i="1"/>
  <c r="S36" i="35" s="1"/>
  <c r="G49" i="35"/>
  <c r="Q214" i="1"/>
  <c r="AH214" i="1" s="1"/>
  <c r="Y49" i="35" s="1"/>
  <c r="Y214" i="1"/>
  <c r="P49" i="35" s="1"/>
  <c r="AB214" i="1"/>
  <c r="S49" i="35" s="1"/>
  <c r="H61" i="35"/>
  <c r="AH226" i="1"/>
  <c r="Y61" i="35" s="1"/>
  <c r="G116" i="35"/>
  <c r="Y281" i="1"/>
  <c r="P116" i="35" s="1"/>
  <c r="AB281" i="1"/>
  <c r="S116" i="35" s="1"/>
  <c r="Q281" i="1"/>
  <c r="H116" i="35" s="1"/>
  <c r="Y294" i="1"/>
  <c r="P129" i="35" s="1"/>
  <c r="AB294" i="1"/>
  <c r="S129" i="35" s="1"/>
  <c r="H139" i="35"/>
  <c r="AH304" i="1"/>
  <c r="Y139" i="35" s="1"/>
  <c r="H157" i="35"/>
  <c r="AH322" i="1"/>
  <c r="Y157" i="35" s="1"/>
  <c r="H816" i="35"/>
  <c r="AH982" i="1"/>
  <c r="Y816" i="35" s="1"/>
  <c r="Q985" i="1"/>
  <c r="Y985" i="1"/>
  <c r="AB985" i="1"/>
  <c r="S819" i="35" s="1"/>
  <c r="G819" i="35"/>
  <c r="G849" i="35"/>
  <c r="Q1015" i="1"/>
  <c r="H849" i="35" s="1"/>
  <c r="AB1015" i="1"/>
  <c r="S849" i="35" s="1"/>
  <c r="G862" i="35"/>
  <c r="Q1028" i="1"/>
  <c r="H862" i="35" s="1"/>
  <c r="AB1028" i="1"/>
  <c r="S862" i="35" s="1"/>
  <c r="Y1028" i="1"/>
  <c r="P862" i="35" s="1"/>
  <c r="H14" i="66"/>
  <c r="AH1047" i="1"/>
  <c r="Y14" i="66" s="1"/>
  <c r="E8" i="67"/>
  <c r="R15" i="66"/>
  <c r="G17" i="66"/>
  <c r="Q1050" i="1"/>
  <c r="H17" i="66" s="1"/>
  <c r="Y1050" i="1"/>
  <c r="P17" i="66" s="1"/>
  <c r="AB1050" i="1"/>
  <c r="S17" i="66" s="1"/>
  <c r="H41" i="66"/>
  <c r="AH1076" i="1"/>
  <c r="Y41" i="66" s="1"/>
  <c r="G44" i="66"/>
  <c r="Y1079" i="1"/>
  <c r="P44" i="66" s="1"/>
  <c r="AB1079" i="1"/>
  <c r="S44" i="66" s="1"/>
  <c r="G20" i="45"/>
  <c r="N126" i="66"/>
  <c r="B33" i="45"/>
  <c r="B53" i="39"/>
  <c r="B22" i="54"/>
  <c r="B134" i="66"/>
  <c r="K1179" i="1"/>
  <c r="K1189" i="1" s="1"/>
  <c r="B59" i="59" s="1"/>
  <c r="Y174" i="66"/>
  <c r="AH1215" i="1"/>
  <c r="Y180" i="66" s="1"/>
  <c r="F43" i="49"/>
  <c r="Q1232" i="1"/>
  <c r="G43" i="49" s="1"/>
  <c r="G197" i="66"/>
  <c r="Y1232" i="1"/>
  <c r="P197" i="66" s="1"/>
  <c r="G14" i="53"/>
  <c r="N206" i="66"/>
  <c r="Q1707" i="1"/>
  <c r="H672" i="66" s="1"/>
  <c r="AB1707" i="1"/>
  <c r="S672" i="66" s="1"/>
  <c r="G32" i="43"/>
  <c r="N692" i="66"/>
  <c r="Q1737" i="1"/>
  <c r="AH1737" i="1" s="1"/>
  <c r="Y702" i="66" s="1"/>
  <c r="AB1737" i="1"/>
  <c r="S702" i="66" s="1"/>
  <c r="N779" i="66"/>
  <c r="F125" i="59"/>
  <c r="N791" i="66"/>
  <c r="R811" i="66"/>
  <c r="AA1852" i="1"/>
  <c r="R817" i="66" s="1"/>
  <c r="Y1848" i="1"/>
  <c r="H59" i="47" s="1"/>
  <c r="AB1848" i="1"/>
  <c r="S813" i="66" s="1"/>
  <c r="Q1848" i="1"/>
  <c r="H813" i="66" s="1"/>
  <c r="G813" i="66"/>
  <c r="AH1859" i="1"/>
  <c r="Y824" i="66" s="1"/>
  <c r="AE1859" i="1"/>
  <c r="V824" i="66" s="1"/>
  <c r="H824" i="66"/>
  <c r="Y1866" i="1"/>
  <c r="P831" i="66" s="1"/>
  <c r="G831" i="66"/>
  <c r="G322" i="35"/>
  <c r="Q487" i="1"/>
  <c r="H322" i="35" s="1"/>
  <c r="N424" i="35"/>
  <c r="W595" i="1"/>
  <c r="N430" i="35" s="1"/>
  <c r="N499" i="66"/>
  <c r="I74" i="39"/>
  <c r="N185" i="66"/>
  <c r="AB422" i="1"/>
  <c r="S257" i="35" s="1"/>
  <c r="Y422" i="1"/>
  <c r="P257" i="35" s="1"/>
  <c r="G281" i="35"/>
  <c r="AB446" i="1"/>
  <c r="S281" i="35" s="1"/>
  <c r="Q446" i="1"/>
  <c r="AH446" i="1" s="1"/>
  <c r="Y281" i="35" s="1"/>
  <c r="Y446" i="1"/>
  <c r="P281" i="35" s="1"/>
  <c r="I100" i="39"/>
  <c r="N225" i="66"/>
  <c r="G327" i="66"/>
  <c r="Y1362" i="1"/>
  <c r="P327" i="66" s="1"/>
  <c r="H425" i="66"/>
  <c r="AH1460" i="1"/>
  <c r="Y425" i="66" s="1"/>
  <c r="G438" i="66"/>
  <c r="AB1473" i="1"/>
  <c r="S438" i="66" s="1"/>
  <c r="N454" i="66"/>
  <c r="N337" i="66"/>
  <c r="F77" i="59"/>
  <c r="F104" i="59"/>
  <c r="N368" i="66"/>
  <c r="I123" i="39"/>
  <c r="N820" i="66"/>
  <c r="W1862" i="1"/>
  <c r="N827" i="66" s="1"/>
  <c r="AH2233" i="1"/>
  <c r="Y43" i="60" s="1"/>
  <c r="H43" i="60"/>
  <c r="Y1451" i="1"/>
  <c r="P416" i="66" s="1"/>
  <c r="Y468" i="1"/>
  <c r="P303" i="35" s="1"/>
  <c r="Y268" i="1"/>
  <c r="P103" i="35" s="1"/>
  <c r="Q268" i="1"/>
  <c r="H596" i="35"/>
  <c r="AH762" i="1"/>
  <c r="Y596" i="35" s="1"/>
  <c r="Y765" i="1"/>
  <c r="P599" i="35" s="1"/>
  <c r="Q765" i="1"/>
  <c r="H599" i="35" s="1"/>
  <c r="Y661" i="35"/>
  <c r="AH834" i="1"/>
  <c r="Y668" i="35" s="1"/>
  <c r="R94" i="66"/>
  <c r="I40" i="39"/>
  <c r="H125" i="66"/>
  <c r="AH1160" i="1"/>
  <c r="Y125" i="66" s="1"/>
  <c r="Z132" i="66"/>
  <c r="AI1177" i="1"/>
  <c r="AI1187" i="1" s="1"/>
  <c r="Z152" i="66" s="1"/>
  <c r="C134" i="66"/>
  <c r="L1179" i="1"/>
  <c r="D7" i="41" s="1"/>
  <c r="C22" i="54"/>
  <c r="J1182" i="1"/>
  <c r="A137" i="66"/>
  <c r="J1184" i="1"/>
  <c r="A139" i="66"/>
  <c r="A58" i="39"/>
  <c r="AB1643" i="1"/>
  <c r="S608" i="66" s="1"/>
  <c r="Y1643" i="1"/>
  <c r="H92" i="47" s="1"/>
  <c r="H616" i="66"/>
  <c r="AH1651" i="1"/>
  <c r="Y616" i="66" s="1"/>
  <c r="AH1693" i="1"/>
  <c r="Y658" i="66" s="1"/>
  <c r="H658" i="66"/>
  <c r="F8" i="54"/>
  <c r="U668" i="66"/>
  <c r="F50" i="47"/>
  <c r="N730" i="66"/>
  <c r="R733" i="66"/>
  <c r="AA1771" i="1"/>
  <c r="R736" i="66" s="1"/>
  <c r="Y492" i="35"/>
  <c r="AH662" i="1"/>
  <c r="Y497" i="35" s="1"/>
  <c r="J17" i="41"/>
  <c r="K17" i="41" s="1"/>
  <c r="L476" i="66"/>
  <c r="W1549" i="1"/>
  <c r="F10" i="47" s="1"/>
  <c r="F6" i="47"/>
  <c r="Y1555" i="1"/>
  <c r="P520" i="66" s="1"/>
  <c r="Q1555" i="1"/>
  <c r="I68" i="41" s="1"/>
  <c r="AB1555" i="1"/>
  <c r="S520" i="66" s="1"/>
  <c r="G520" i="66"/>
  <c r="H68" i="41"/>
  <c r="Y373" i="1"/>
  <c r="P208" i="35" s="1"/>
  <c r="Q373" i="1"/>
  <c r="H208" i="35" s="1"/>
  <c r="H245" i="66"/>
  <c r="AH1280" i="1"/>
  <c r="Y245" i="66" s="1"/>
  <c r="H293" i="66"/>
  <c r="AH1328" i="1"/>
  <c r="Y293" i="66" s="1"/>
  <c r="F50" i="46"/>
  <c r="G345" i="66"/>
  <c r="AB1380" i="1"/>
  <c r="S345" i="66" s="1"/>
  <c r="Q1380" i="1"/>
  <c r="S872" i="66"/>
  <c r="H8" i="76"/>
  <c r="H68" i="72"/>
  <c r="N33" i="60"/>
  <c r="I99" i="39"/>
  <c r="N224" i="66"/>
  <c r="G8" i="43"/>
  <c r="N267" i="66"/>
  <c r="N12" i="73"/>
  <c r="AG1912" i="1"/>
  <c r="X877" i="66" s="1"/>
  <c r="Y1876" i="1"/>
  <c r="P841" i="66" s="1"/>
  <c r="N396" i="66"/>
  <c r="N358" i="66"/>
  <c r="N507" i="66"/>
  <c r="AG2208" i="1"/>
  <c r="X18" i="60" s="1"/>
  <c r="W1688" i="1"/>
  <c r="Y1270" i="1"/>
  <c r="Y487" i="1"/>
  <c r="P322" i="35" s="1"/>
  <c r="H724" i="66"/>
  <c r="AH1759" i="1"/>
  <c r="Y724" i="66" s="1"/>
  <c r="G416" i="66"/>
  <c r="C23" i="1"/>
  <c r="D23" i="1" s="1"/>
  <c r="Q23" i="1"/>
  <c r="H26" i="79" s="1"/>
  <c r="G565" i="35"/>
  <c r="Y730" i="1"/>
  <c r="P565" i="35" s="1"/>
  <c r="AB730" i="1"/>
  <c r="G621" i="35"/>
  <c r="Y787" i="1"/>
  <c r="P621" i="35" s="1"/>
  <c r="AB787" i="1"/>
  <c r="S621" i="35" s="1"/>
  <c r="Q789" i="1"/>
  <c r="H623" i="35" s="1"/>
  <c r="G623" i="35"/>
  <c r="Y809" i="1"/>
  <c r="P643" i="35" s="1"/>
  <c r="AB809" i="1"/>
  <c r="S643" i="35" s="1"/>
  <c r="G643" i="35"/>
  <c r="G662" i="35"/>
  <c r="AB828" i="1"/>
  <c r="S662" i="35" s="1"/>
  <c r="Y828" i="1"/>
  <c r="P662" i="35" s="1"/>
  <c r="H581" i="66"/>
  <c r="AH1616" i="1"/>
  <c r="Y581" i="66" s="1"/>
  <c r="N588" i="66"/>
  <c r="G47" i="45"/>
  <c r="Y590" i="66"/>
  <c r="AH1629" i="1"/>
  <c r="Y594" i="66" s="1"/>
  <c r="H638" i="66"/>
  <c r="AH1673" i="1"/>
  <c r="Y638" i="66" s="1"/>
  <c r="G641" i="66"/>
  <c r="H641" i="66"/>
  <c r="Y1676" i="1"/>
  <c r="P641" i="66" s="1"/>
  <c r="AB1676" i="1"/>
  <c r="S641" i="66" s="1"/>
  <c r="N648" i="66"/>
  <c r="G809" i="35"/>
  <c r="Q122" i="1"/>
  <c r="AH122" i="1" s="1"/>
  <c r="AA2204" i="1"/>
  <c r="R14" i="60" s="1"/>
  <c r="H25" i="35"/>
  <c r="AH190" i="1"/>
  <c r="Y25" i="35" s="1"/>
  <c r="H71" i="66"/>
  <c r="AH1106" i="1"/>
  <c r="Y71" i="66" s="1"/>
  <c r="H500" i="66"/>
  <c r="AH1535" i="1"/>
  <c r="Y500" i="66" s="1"/>
  <c r="AH1552" i="1"/>
  <c r="Y517" i="66" s="1"/>
  <c r="I65" i="41"/>
  <c r="H517" i="66"/>
  <c r="H521" i="66"/>
  <c r="AH1556" i="1"/>
  <c r="Y521" i="66" s="1"/>
  <c r="AB1557" i="1"/>
  <c r="S522" i="66" s="1"/>
  <c r="G522" i="66"/>
  <c r="Y1557" i="1"/>
  <c r="P522" i="66" s="1"/>
  <c r="I36" i="49"/>
  <c r="N844" i="66"/>
  <c r="N851" i="66"/>
  <c r="F66" i="47"/>
  <c r="R854" i="66"/>
  <c r="AA1892" i="1"/>
  <c r="R857" i="66" s="1"/>
  <c r="R863" i="66"/>
  <c r="I134" i="39"/>
  <c r="J141" i="39"/>
  <c r="P872" i="66"/>
  <c r="AH1909" i="1"/>
  <c r="Y874" i="66" s="1"/>
  <c r="H874" i="66"/>
  <c r="G881" i="66"/>
  <c r="Q1916" i="1"/>
  <c r="H6" i="72"/>
  <c r="H1097" i="66"/>
  <c r="AB2230" i="1"/>
  <c r="S40" i="60" s="1"/>
  <c r="N23" i="60"/>
  <c r="H70" i="41"/>
  <c r="I69" i="41"/>
  <c r="P811" i="66"/>
  <c r="H57" i="47"/>
  <c r="AH1594" i="1"/>
  <c r="Y559" i="66" s="1"/>
  <c r="G8" i="46"/>
  <c r="AE236" i="1"/>
  <c r="V71" i="35" s="1"/>
  <c r="V323" i="1"/>
  <c r="M158" i="35" s="1"/>
  <c r="C135" i="66"/>
  <c r="L1180" i="1"/>
  <c r="C145" i="66" s="1"/>
  <c r="R136" i="66"/>
  <c r="I55" i="39"/>
  <c r="N164" i="66"/>
  <c r="I29" i="46"/>
  <c r="I93" i="39"/>
  <c r="N394" i="66"/>
  <c r="Y396" i="66"/>
  <c r="AH1435" i="1"/>
  <c r="N443" i="66"/>
  <c r="W1485" i="1"/>
  <c r="N450" i="66" s="1"/>
  <c r="R455" i="66"/>
  <c r="AA1495" i="1"/>
  <c r="R460" i="66" s="1"/>
  <c r="S467" i="66"/>
  <c r="J86" i="39"/>
  <c r="G811" i="66"/>
  <c r="Q1846" i="1"/>
  <c r="H60" i="47"/>
  <c r="P814" i="66"/>
  <c r="AH1855" i="1"/>
  <c r="Y820" i="66" s="1"/>
  <c r="AE1855" i="1"/>
  <c r="V820" i="66" s="1"/>
  <c r="H820" i="66"/>
  <c r="H416" i="35"/>
  <c r="AH581" i="1"/>
  <c r="Y416" i="35" s="1"/>
  <c r="G424" i="35"/>
  <c r="AB589" i="1"/>
  <c r="Y589" i="1"/>
  <c r="P424" i="35" s="1"/>
  <c r="Q589" i="1"/>
  <c r="H435" i="35"/>
  <c r="AH600" i="1"/>
  <c r="Y435" i="35" s="1"/>
  <c r="X113" i="66"/>
  <c r="AG1155" i="1"/>
  <c r="X120" i="66" s="1"/>
  <c r="H389" i="35"/>
  <c r="AH554" i="1"/>
  <c r="Y389" i="35" s="1"/>
  <c r="H83" i="66"/>
  <c r="AH1118" i="1"/>
  <c r="Y83" i="66" s="1"/>
  <c r="H386" i="66"/>
  <c r="AH1421" i="1"/>
  <c r="Y386" i="66" s="1"/>
  <c r="G801" i="66"/>
  <c r="Y1836" i="1"/>
  <c r="P801" i="66" s="1"/>
  <c r="AB1836" i="1"/>
  <c r="S801" i="66" s="1"/>
  <c r="J50" i="41"/>
  <c r="K50" i="41" s="1"/>
  <c r="V362" i="1"/>
  <c r="M197" i="35" s="1"/>
  <c r="L196" i="35"/>
  <c r="AB373" i="1"/>
  <c r="S208" i="35" s="1"/>
  <c r="G208" i="35"/>
  <c r="AB377" i="1"/>
  <c r="S212" i="35" s="1"/>
  <c r="Q377" i="1"/>
  <c r="Y387" i="1"/>
  <c r="P222" i="35" s="1"/>
  <c r="Q387" i="1"/>
  <c r="H222" i="35" s="1"/>
  <c r="AB396" i="1"/>
  <c r="S231" i="35" s="1"/>
  <c r="G231" i="35"/>
  <c r="Y396" i="1"/>
  <c r="P231" i="35" s="1"/>
  <c r="AB852" i="1"/>
  <c r="S686" i="35" s="1"/>
  <c r="Y852" i="1"/>
  <c r="P686" i="35" s="1"/>
  <c r="X712" i="35"/>
  <c r="AG884" i="1"/>
  <c r="X718" i="35" s="1"/>
  <c r="X722" i="35"/>
  <c r="AG894" i="1"/>
  <c r="X728" i="35" s="1"/>
  <c r="J108" i="39"/>
  <c r="P783" i="35"/>
  <c r="H792" i="35"/>
  <c r="AH958" i="1"/>
  <c r="Y792" i="35" s="1"/>
  <c r="G795" i="35"/>
  <c r="Q961" i="1"/>
  <c r="R827" i="35"/>
  <c r="AA996" i="1"/>
  <c r="R830" i="35" s="1"/>
  <c r="H25" i="66"/>
  <c r="AH1058" i="1"/>
  <c r="Y25" i="66" s="1"/>
  <c r="Y1059" i="1"/>
  <c r="I26" i="36" s="1"/>
  <c r="F26" i="36"/>
  <c r="AE1059" i="1"/>
  <c r="V26" i="66" s="1"/>
  <c r="AB1059" i="1"/>
  <c r="S26" i="66" s="1"/>
  <c r="G33" i="66"/>
  <c r="Q1067" i="1"/>
  <c r="H33" i="66" s="1"/>
  <c r="AB1067" i="1"/>
  <c r="S33" i="66" s="1"/>
  <c r="X382" i="66"/>
  <c r="AG1425" i="1"/>
  <c r="X390" i="66" s="1"/>
  <c r="G760" i="66"/>
  <c r="Q1795" i="1"/>
  <c r="AB1795" i="1"/>
  <c r="S760" i="66" s="1"/>
  <c r="AH1804" i="1"/>
  <c r="Y769" i="66" s="1"/>
  <c r="H769" i="66"/>
  <c r="F116" i="39"/>
  <c r="Y1807" i="1"/>
  <c r="AB1807" i="1"/>
  <c r="S772" i="66" s="1"/>
  <c r="H781" i="66"/>
  <c r="AH1816" i="1"/>
  <c r="Y781" i="66" s="1"/>
  <c r="G784" i="66"/>
  <c r="Y1819" i="1"/>
  <c r="P784" i="66" s="1"/>
  <c r="AB1819" i="1"/>
  <c r="S784" i="66" s="1"/>
  <c r="Q1819" i="1"/>
  <c r="H793" i="66"/>
  <c r="AH1828" i="1"/>
  <c r="Y793" i="66" s="1"/>
  <c r="G8" i="37"/>
  <c r="H744" i="66"/>
  <c r="AH1779" i="1"/>
  <c r="Y744" i="66" s="1"/>
  <c r="G73" i="66"/>
  <c r="Y1108" i="1"/>
  <c r="P73" i="66" s="1"/>
  <c r="Q1108" i="1"/>
  <c r="G86" i="66"/>
  <c r="AB1121" i="1"/>
  <c r="S86" i="66" s="1"/>
  <c r="Q1121" i="1"/>
  <c r="AH1121" i="1" s="1"/>
  <c r="Y86" i="66" s="1"/>
  <c r="Y1264" i="1"/>
  <c r="P229" i="66" s="1"/>
  <c r="G25" i="35"/>
  <c r="AB190" i="1"/>
  <c r="S25" i="35" s="1"/>
  <c r="AE190" i="1"/>
  <c r="V25" i="35" s="1"/>
  <c r="Y190" i="1"/>
  <c r="P25" i="35" s="1"/>
  <c r="AB216" i="1"/>
  <c r="S51" i="35" s="1"/>
  <c r="G51" i="35"/>
  <c r="X640" i="35"/>
  <c r="AG813" i="1"/>
  <c r="X647" i="35" s="1"/>
  <c r="G672" i="35"/>
  <c r="AB838" i="1"/>
  <c r="S672" i="35" s="1"/>
  <c r="Y838" i="1"/>
  <c r="P672" i="35" s="1"/>
  <c r="Y681" i="35"/>
  <c r="AH854" i="1"/>
  <c r="Y688" i="35" s="1"/>
  <c r="Q1413" i="1"/>
  <c r="AB1413" i="1"/>
  <c r="S379" i="66"/>
  <c r="AB1420" i="1"/>
  <c r="S385" i="66" s="1"/>
  <c r="H678" i="66"/>
  <c r="I59" i="41"/>
  <c r="P686" i="66"/>
  <c r="H26" i="43"/>
  <c r="E33" i="43"/>
  <c r="Y1728" i="1"/>
  <c r="F693" i="66"/>
  <c r="H701" i="66"/>
  <c r="AH1736" i="1"/>
  <c r="Y701" i="66" s="1"/>
  <c r="G704" i="66"/>
  <c r="Y1739" i="1"/>
  <c r="P704" i="66" s="1"/>
  <c r="AB1755" i="1"/>
  <c r="S720" i="66" s="1"/>
  <c r="Y1755" i="1"/>
  <c r="Q1755" i="1"/>
  <c r="Q1767" i="1"/>
  <c r="G732" i="66"/>
  <c r="AB1767" i="1"/>
  <c r="S732" i="66" s="1"/>
  <c r="H741" i="66"/>
  <c r="AH1776" i="1"/>
  <c r="Y741" i="66" s="1"/>
  <c r="AB1779" i="1"/>
  <c r="S744" i="66" s="1"/>
  <c r="Y1779" i="1"/>
  <c r="P744" i="66" s="1"/>
  <c r="AB1916" i="1"/>
  <c r="S881" i="66" s="1"/>
  <c r="AB1264" i="1"/>
  <c r="S229" i="66" s="1"/>
  <c r="Q400" i="1"/>
  <c r="AH400" i="1" s="1"/>
  <c r="Y400" i="1"/>
  <c r="P235" i="35" s="1"/>
  <c r="G235" i="35"/>
  <c r="G379" i="35"/>
  <c r="AB544" i="1"/>
  <c r="S379" i="35" s="1"/>
  <c r="Q544" i="1"/>
  <c r="AH568" i="1"/>
  <c r="Y403" i="35" s="1"/>
  <c r="G7" i="46"/>
  <c r="H403" i="35"/>
  <c r="R104" i="66"/>
  <c r="AB2235" i="1"/>
  <c r="S45" i="60" s="1"/>
  <c r="AB961" i="1"/>
  <c r="S795" i="35" s="1"/>
  <c r="F74" i="59"/>
  <c r="N334" i="66"/>
  <c r="I52" i="46"/>
  <c r="N347" i="66"/>
  <c r="F91" i="47"/>
  <c r="N607" i="66"/>
  <c r="Y626" i="66"/>
  <c r="AH1668" i="1"/>
  <c r="Y633" i="66" s="1"/>
  <c r="H640" i="66"/>
  <c r="AH1675" i="1"/>
  <c r="Y640" i="66" s="1"/>
  <c r="H244" i="35"/>
  <c r="AH409" i="1"/>
  <c r="Y244" i="35" s="1"/>
  <c r="G369" i="35"/>
  <c r="AB534" i="1"/>
  <c r="S369" i="35" s="1"/>
  <c r="Y534" i="1"/>
  <c r="P369" i="35" s="1"/>
  <c r="Q534" i="1"/>
  <c r="H369" i="35" s="1"/>
  <c r="G406" i="35"/>
  <c r="AB571" i="1"/>
  <c r="S406" i="35" s="1"/>
  <c r="Q571" i="1"/>
  <c r="R802" i="66"/>
  <c r="AA1842" i="1"/>
  <c r="R807" i="66" s="1"/>
  <c r="Q1836" i="1"/>
  <c r="AH1836" i="1" s="1"/>
  <c r="R870" i="66"/>
  <c r="Q1557" i="1"/>
  <c r="AH1557" i="1" s="1"/>
  <c r="Y522" i="66" s="1"/>
  <c r="AA1912" i="1"/>
  <c r="G10" i="76" s="1"/>
  <c r="H1142" i="66"/>
  <c r="H805" i="66"/>
  <c r="AH1840" i="1"/>
  <c r="Y805" i="66" s="1"/>
  <c r="P782" i="35"/>
  <c r="AB400" i="1"/>
  <c r="S235" i="35" s="1"/>
  <c r="AG52" i="1"/>
  <c r="AG55" i="1"/>
  <c r="AG54" i="1"/>
  <c r="G8" i="42"/>
  <c r="AH78" i="1"/>
  <c r="Y649" i="1"/>
  <c r="G484" i="35"/>
  <c r="H538" i="35"/>
  <c r="AH703" i="1"/>
  <c r="Y538" i="35" s="1"/>
  <c r="F539" i="35"/>
  <c r="Y704" i="1"/>
  <c r="P539" i="35" s="1"/>
  <c r="H540" i="35"/>
  <c r="AH705" i="1"/>
  <c r="Y540" i="35" s="1"/>
  <c r="F541" i="35"/>
  <c r="Y706" i="1"/>
  <c r="P541" i="35" s="1"/>
  <c r="H542" i="35"/>
  <c r="AH707" i="1"/>
  <c r="Y542" i="35" s="1"/>
  <c r="H544" i="35"/>
  <c r="AH709" i="1"/>
  <c r="Y544" i="35" s="1"/>
  <c r="F545" i="35"/>
  <c r="Y710" i="1"/>
  <c r="P545" i="35" s="1"/>
  <c r="F36" i="59"/>
  <c r="N563" i="35"/>
  <c r="G567" i="35"/>
  <c r="Y732" i="1"/>
  <c r="P567" i="35" s="1"/>
  <c r="G261" i="66"/>
  <c r="Y1296" i="1"/>
  <c r="P261" i="66" s="1"/>
  <c r="Y1314" i="1"/>
  <c r="P279" i="66" s="1"/>
  <c r="Q1314" i="1"/>
  <c r="F37" i="46"/>
  <c r="G279" i="66"/>
  <c r="G292" i="66"/>
  <c r="Q1327" i="1"/>
  <c r="G305" i="66"/>
  <c r="AB1340" i="1"/>
  <c r="S305" i="66" s="1"/>
  <c r="Y1340" i="1"/>
  <c r="P305" i="66" s="1"/>
  <c r="N560" i="66"/>
  <c r="W1599" i="1"/>
  <c r="N564" i="66" s="1"/>
  <c r="Y571" i="66"/>
  <c r="AH1609" i="1"/>
  <c r="Y574" i="66" s="1"/>
  <c r="G508" i="66"/>
  <c r="Y1543" i="1"/>
  <c r="Q1543" i="1"/>
  <c r="G215" i="66"/>
  <c r="AB1250" i="1"/>
  <c r="S215" i="66" s="1"/>
  <c r="J101" i="39"/>
  <c r="P226" i="66"/>
  <c r="Y528" i="66"/>
  <c r="AH1569" i="1"/>
  <c r="Y534" i="66" s="1"/>
  <c r="W1569" i="1"/>
  <c r="F31" i="47" s="1"/>
  <c r="F30" i="47"/>
  <c r="N538" i="66"/>
  <c r="W1580" i="1"/>
  <c r="N545" i="66" s="1"/>
  <c r="H541" i="66"/>
  <c r="AH1576" i="1"/>
  <c r="Y541" i="66" s="1"/>
  <c r="H10" i="68"/>
  <c r="N551" i="66"/>
  <c r="Q1099" i="66"/>
  <c r="J8" i="72"/>
  <c r="H30" i="72"/>
  <c r="H1121" i="66"/>
  <c r="H34" i="72"/>
  <c r="H1125" i="66"/>
  <c r="G40" i="43"/>
  <c r="W2220" i="1"/>
  <c r="N30" i="60" s="1"/>
  <c r="N29" i="60"/>
  <c r="AG2224" i="1"/>
  <c r="X34" i="60" s="1"/>
  <c r="AG2223" i="1"/>
  <c r="X33" i="60" s="1"/>
  <c r="N16" i="73"/>
  <c r="G11" i="37"/>
  <c r="P609" i="66"/>
  <c r="H93" i="47"/>
  <c r="G803" i="66"/>
  <c r="S860" i="66"/>
  <c r="J131" i="39"/>
  <c r="P610" i="66"/>
  <c r="H94" i="47"/>
  <c r="S862" i="66"/>
  <c r="J133" i="39"/>
  <c r="AG62" i="1"/>
  <c r="AG65" i="1" s="1"/>
  <c r="R864" i="66"/>
  <c r="I135" i="39"/>
  <c r="Q183" i="1"/>
  <c r="AH183" i="1" s="1"/>
  <c r="Y18" i="35" s="1"/>
  <c r="S864" i="66"/>
  <c r="J135" i="39"/>
  <c r="R861" i="66"/>
  <c r="I132" i="39"/>
  <c r="Q973" i="1"/>
  <c r="AB975" i="1"/>
  <c r="S809" i="35" s="1"/>
  <c r="P607" i="66"/>
  <c r="H91" i="47"/>
  <c r="AH479" i="1"/>
  <c r="Y314" i="35" s="1"/>
  <c r="Y625" i="1"/>
  <c r="P460" i="35" s="1"/>
  <c r="N609" i="66"/>
  <c r="F93" i="47"/>
  <c r="N865" i="66"/>
  <c r="G27" i="76"/>
  <c r="K2" i="1"/>
  <c r="W1902" i="1"/>
  <c r="G29" i="76" s="1"/>
  <c r="N862" i="66"/>
  <c r="N860" i="66"/>
  <c r="AH1453" i="1"/>
  <c r="Y418" i="66" s="1"/>
  <c r="H53" i="66"/>
  <c r="AH1088" i="1"/>
  <c r="Y53" i="66" s="1"/>
  <c r="H85" i="66"/>
  <c r="AH1120" i="1"/>
  <c r="Y85" i="66" s="1"/>
  <c r="H105" i="66"/>
  <c r="AH1140" i="1"/>
  <c r="Y105" i="66" s="1"/>
  <c r="S381" i="66"/>
  <c r="AB1422" i="1"/>
  <c r="S387" i="66" s="1"/>
  <c r="I92" i="39"/>
  <c r="W1435" i="1"/>
  <c r="N400" i="66" s="1"/>
  <c r="N393" i="66"/>
  <c r="AH1655" i="1"/>
  <c r="Y620" i="66" s="1"/>
  <c r="AE234" i="1"/>
  <c r="V69" i="35" s="1"/>
  <c r="G69" i="35"/>
  <c r="Q316" i="1"/>
  <c r="AB316" i="1"/>
  <c r="S151" i="35" s="1"/>
  <c r="G151" i="35"/>
  <c r="G160" i="35"/>
  <c r="Y325" i="1"/>
  <c r="P160" i="35" s="1"/>
  <c r="H171" i="35"/>
  <c r="AH336" i="1"/>
  <c r="Y171" i="35" s="1"/>
  <c r="H334" i="35"/>
  <c r="AH499" i="1"/>
  <c r="Y334" i="35" s="1"/>
  <c r="G337" i="35"/>
  <c r="Y502" i="1"/>
  <c r="P337" i="35" s="1"/>
  <c r="Q502" i="1"/>
  <c r="X392" i="35"/>
  <c r="AG561" i="1"/>
  <c r="X396" i="35" s="1"/>
  <c r="G674" i="35"/>
  <c r="AB840" i="1"/>
  <c r="S674" i="35" s="1"/>
  <c r="H850" i="35"/>
  <c r="AH1016" i="1"/>
  <c r="Y850" i="35" s="1"/>
  <c r="G858" i="35"/>
  <c r="AB1024" i="1"/>
  <c r="S858" i="35" s="1"/>
  <c r="Q1024" i="1"/>
  <c r="G13" i="66"/>
  <c r="AB1046" i="1"/>
  <c r="S13" i="66" s="1"/>
  <c r="G23" i="36"/>
  <c r="AH1056" i="1"/>
  <c r="Y23" i="66" s="1"/>
  <c r="AB1057" i="1"/>
  <c r="S24" i="66" s="1"/>
  <c r="Q1057" i="1"/>
  <c r="F24" i="36"/>
  <c r="Y1057" i="1"/>
  <c r="G37" i="66"/>
  <c r="Q1071" i="1"/>
  <c r="H37" i="66" s="1"/>
  <c r="H45" i="66"/>
  <c r="AH1080" i="1"/>
  <c r="Y45" i="66" s="1"/>
  <c r="Q1099" i="1"/>
  <c r="H64" i="66" s="1"/>
  <c r="AB1099" i="1"/>
  <c r="S64" i="66" s="1"/>
  <c r="H322" i="66"/>
  <c r="AH1357" i="1"/>
  <c r="Y322" i="66" s="1"/>
  <c r="R323" i="66"/>
  <c r="AA1364" i="1"/>
  <c r="R329" i="66" s="1"/>
  <c r="H335" i="66"/>
  <c r="AH1370" i="1"/>
  <c r="Y335" i="66" s="1"/>
  <c r="G338" i="66"/>
  <c r="Y1373" i="1"/>
  <c r="P338" i="66" s="1"/>
  <c r="H348" i="66"/>
  <c r="AH1383" i="1"/>
  <c r="Y348" i="66" s="1"/>
  <c r="R349" i="66"/>
  <c r="AA1386" i="1"/>
  <c r="R351" i="66" s="1"/>
  <c r="G356" i="66"/>
  <c r="AB1391" i="1"/>
  <c r="S356" i="66" s="1"/>
  <c r="H579" i="66"/>
  <c r="AH1614" i="1"/>
  <c r="Y579" i="66" s="1"/>
  <c r="X11" i="60"/>
  <c r="AG2202" i="1"/>
  <c r="U17" i="60"/>
  <c r="AD2210" i="1"/>
  <c r="U20" i="60" s="1"/>
  <c r="G75" i="66"/>
  <c r="Q1110" i="1"/>
  <c r="H75" i="66" s="1"/>
  <c r="AB1110" i="1"/>
  <c r="S75" i="66" s="1"/>
  <c r="I147" i="39"/>
  <c r="N414" i="66"/>
  <c r="G466" i="66"/>
  <c r="F85" i="39"/>
  <c r="AB1501" i="1"/>
  <c r="AB1505" i="1" s="1"/>
  <c r="Q1501" i="1"/>
  <c r="AH1707" i="1"/>
  <c r="Y671" i="66" s="1"/>
  <c r="Q1373" i="1"/>
  <c r="H338" i="66" s="1"/>
  <c r="N103" i="66"/>
  <c r="N43" i="66"/>
  <c r="Q1046" i="1"/>
  <c r="P83" i="66"/>
  <c r="Y880" i="1"/>
  <c r="C23" i="54"/>
  <c r="W274" i="1"/>
  <c r="N109" i="35" s="1"/>
  <c r="AB325" i="1"/>
  <c r="S160" i="35" s="1"/>
  <c r="AH1940" i="1"/>
  <c r="Y905" i="66" s="1"/>
  <c r="P418" i="66"/>
  <c r="G454" i="66"/>
  <c r="AB158" i="1"/>
  <c r="Q158" i="1"/>
  <c r="AH158" i="1" s="1"/>
  <c r="H26" i="35"/>
  <c r="AH191" i="1"/>
  <c r="Y26" i="35" s="1"/>
  <c r="H104" i="35"/>
  <c r="AH269" i="1"/>
  <c r="Y104" i="35" s="1"/>
  <c r="AE270" i="1"/>
  <c r="V105" i="35" s="1"/>
  <c r="G105" i="35"/>
  <c r="AB270" i="1"/>
  <c r="S105" i="35" s="1"/>
  <c r="Y270" i="1"/>
  <c r="P105" i="35" s="1"/>
  <c r="Q270" i="1"/>
  <c r="G114" i="35"/>
  <c r="Y279" i="1"/>
  <c r="P114" i="35" s="1"/>
  <c r="G127" i="35"/>
  <c r="AB292" i="1"/>
  <c r="S127" i="35" s="1"/>
  <c r="Y292" i="1"/>
  <c r="P127" i="35" s="1"/>
  <c r="G140" i="35"/>
  <c r="Y305" i="1"/>
  <c r="P140" i="35" s="1"/>
  <c r="AB385" i="1"/>
  <c r="S220" i="35" s="1"/>
  <c r="Q385" i="1"/>
  <c r="H220" i="35" s="1"/>
  <c r="G233" i="35"/>
  <c r="Q398" i="1"/>
  <c r="H233" i="35" s="1"/>
  <c r="G259" i="35"/>
  <c r="AB424" i="1"/>
  <c r="S259" i="35" s="1"/>
  <c r="Y631" i="35"/>
  <c r="AH803" i="1"/>
  <c r="Y637" i="35" s="1"/>
  <c r="Y822" i="1"/>
  <c r="P656" i="35" s="1"/>
  <c r="G656" i="35"/>
  <c r="Y1662" i="1"/>
  <c r="P627" i="66" s="1"/>
  <c r="F6" i="48"/>
  <c r="L15" i="41"/>
  <c r="N312" i="66"/>
  <c r="W2235" i="1"/>
  <c r="H32" i="43"/>
  <c r="U33" i="60"/>
  <c r="Y1489" i="1"/>
  <c r="P454" i="66" s="1"/>
  <c r="H290" i="35"/>
  <c r="AH880" i="1"/>
  <c r="Y714" i="35" s="1"/>
  <c r="H1100" i="66"/>
  <c r="Y1666" i="1"/>
  <c r="P631" i="66" s="1"/>
  <c r="Y1501" i="1"/>
  <c r="P466" i="66" s="1"/>
  <c r="Y1391" i="1"/>
  <c r="P356" i="66" s="1"/>
  <c r="E12" i="67"/>
  <c r="P11" i="73"/>
  <c r="AA662" i="1"/>
  <c r="R497" i="35" s="1"/>
  <c r="AG437" i="1"/>
  <c r="X272" i="35" s="1"/>
  <c r="M1177" i="1"/>
  <c r="Q1128" i="1"/>
  <c r="N793" i="35"/>
  <c r="AH531" i="1"/>
  <c r="Y366" i="35" s="1"/>
  <c r="N478" i="66"/>
  <c r="AH52" i="1"/>
  <c r="Q325" i="1"/>
  <c r="G714" i="35"/>
  <c r="AE1057" i="1"/>
  <c r="V24" i="66" s="1"/>
  <c r="Y385" i="1"/>
  <c r="P220" i="35" s="1"/>
  <c r="R693" i="35"/>
  <c r="AA864" i="1"/>
  <c r="R698" i="35" s="1"/>
  <c r="G35" i="66"/>
  <c r="Y1069" i="1"/>
  <c r="P35" i="66" s="1"/>
  <c r="H72" i="66"/>
  <c r="AH1107" i="1"/>
  <c r="Y72" i="66" s="1"/>
  <c r="G380" i="66"/>
  <c r="Q1415" i="1"/>
  <c r="G19" i="46"/>
  <c r="AH1797" i="1"/>
  <c r="Y762" i="66" s="1"/>
  <c r="H1126" i="66"/>
  <c r="N689" i="66"/>
  <c r="P618" i="66"/>
  <c r="I9" i="48"/>
  <c r="AH1532" i="1"/>
  <c r="Y497" i="66" s="1"/>
  <c r="G631" i="66"/>
  <c r="J21" i="41"/>
  <c r="K21" i="41" s="1"/>
  <c r="F112" i="59"/>
  <c r="AG1465" i="1"/>
  <c r="X430" i="66" s="1"/>
  <c r="H404" i="35"/>
  <c r="Y216" i="1"/>
  <c r="P51" i="35" s="1"/>
  <c r="Y1637" i="1"/>
  <c r="P602" i="66" s="1"/>
  <c r="G24" i="66"/>
  <c r="AH213" i="1"/>
  <c r="Y48" i="35" s="1"/>
  <c r="AH139" i="1"/>
  <c r="W16" i="51" s="1"/>
  <c r="H16" i="51"/>
  <c r="Q234" i="1"/>
  <c r="AH513" i="1"/>
  <c r="Y348" i="35" s="1"/>
  <c r="AB1415" i="1"/>
  <c r="G219" i="66"/>
  <c r="Y1254" i="1"/>
  <c r="P219" i="66" s="1"/>
  <c r="E10" i="78"/>
  <c r="N721" i="66"/>
  <c r="G754" i="66"/>
  <c r="AB1789" i="1"/>
  <c r="S754" i="66" s="1"/>
  <c r="Q1789" i="1"/>
  <c r="H754" i="66" s="1"/>
  <c r="S444" i="66"/>
  <c r="AB1485" i="1"/>
  <c r="S450" i="66" s="1"/>
  <c r="R464" i="66"/>
  <c r="I83" i="39"/>
  <c r="I5" i="49"/>
  <c r="F16" i="36"/>
  <c r="AH62" i="1"/>
  <c r="AH1920" i="1"/>
  <c r="Y885" i="66" s="1"/>
  <c r="AB1625" i="1"/>
  <c r="S590" i="66" s="1"/>
  <c r="AB1662" i="1"/>
  <c r="S627" i="66" s="1"/>
  <c r="J63" i="39" s="1"/>
  <c r="Q1360" i="1"/>
  <c r="AG864" i="1"/>
  <c r="X698" i="35" s="1"/>
  <c r="AH695" i="1"/>
  <c r="Y530" i="35" s="1"/>
  <c r="M186" i="35"/>
  <c r="Y1046" i="1"/>
  <c r="P13" i="66" s="1"/>
  <c r="G602" i="66"/>
  <c r="F17" i="54"/>
  <c r="AB73" i="1"/>
  <c r="Y234" i="1"/>
  <c r="P69" i="35" s="1"/>
  <c r="Y1110" i="1"/>
  <c r="P75" i="66" s="1"/>
  <c r="Y1099" i="1"/>
  <c r="P64" i="66" s="1"/>
  <c r="Q55" i="1"/>
  <c r="E10" i="36"/>
  <c r="Y55" i="1"/>
  <c r="I10" i="36" s="1"/>
  <c r="AH200" i="1"/>
  <c r="Y35" i="35" s="1"/>
  <c r="H35" i="35"/>
  <c r="G38" i="35"/>
  <c r="AB203" i="1"/>
  <c r="S38" i="35" s="1"/>
  <c r="Q216" i="1"/>
  <c r="H51" i="35" s="1"/>
  <c r="I50" i="41"/>
  <c r="H196" i="35"/>
  <c r="V363" i="1"/>
  <c r="M198" i="35" s="1"/>
  <c r="J51" i="41"/>
  <c r="K51" i="41" s="1"/>
  <c r="G245" i="35"/>
  <c r="AB410" i="1"/>
  <c r="S245" i="35" s="1"/>
  <c r="Y410" i="1"/>
  <c r="P245" i="35" s="1"/>
  <c r="G704" i="35"/>
  <c r="AB870" i="1"/>
  <c r="S704" i="35" s="1"/>
  <c r="S742" i="35"/>
  <c r="AB914" i="1"/>
  <c r="S748" i="35" s="1"/>
  <c r="H764" i="35"/>
  <c r="AH930" i="1"/>
  <c r="Y764" i="35" s="1"/>
  <c r="H783" i="35"/>
  <c r="AH949" i="1"/>
  <c r="Y783" i="35" s="1"/>
  <c r="G205" i="66"/>
  <c r="Y1240" i="1"/>
  <c r="P498" i="66"/>
  <c r="G672" i="66"/>
  <c r="AE1707" i="1"/>
  <c r="V672" i="66" s="1"/>
  <c r="Y1707" i="1"/>
  <c r="P672" i="66" s="1"/>
  <c r="Y1724" i="1"/>
  <c r="Q1724" i="1"/>
  <c r="H689" i="66" s="1"/>
  <c r="G702" i="66"/>
  <c r="Y1737" i="1"/>
  <c r="R33" i="66"/>
  <c r="AA1072" i="1"/>
  <c r="R38" i="66" s="1"/>
  <c r="I8" i="49"/>
  <c r="N62" i="66"/>
  <c r="J40" i="39"/>
  <c r="S94" i="66"/>
  <c r="H446" i="66"/>
  <c r="AH1481" i="1"/>
  <c r="Y446" i="66" s="1"/>
  <c r="Y1415" i="1"/>
  <c r="P380" i="66" s="1"/>
  <c r="Q1151" i="1"/>
  <c r="H116" i="66" s="1"/>
  <c r="Q53" i="1"/>
  <c r="F8" i="36" s="1"/>
  <c r="E8" i="36"/>
  <c r="AB53" i="1"/>
  <c r="AB57" i="1" s="1"/>
  <c r="G47" i="35"/>
  <c r="Y212" i="1"/>
  <c r="P47" i="35" s="1"/>
  <c r="Q521" i="1"/>
  <c r="G356" i="35"/>
  <c r="X672" i="35"/>
  <c r="AG844" i="1"/>
  <c r="X678" i="35" s="1"/>
  <c r="H21" i="72"/>
  <c r="AG2203" i="1"/>
  <c r="X13" i="60" s="1"/>
  <c r="AB1360" i="1"/>
  <c r="S325" i="66" s="1"/>
  <c r="AB1151" i="1"/>
  <c r="S116" i="66" s="1"/>
  <c r="R403" i="35"/>
  <c r="AB234" i="1"/>
  <c r="S69" i="35" s="1"/>
  <c r="AB521" i="1"/>
  <c r="S356" i="35" s="1"/>
  <c r="Y236" i="1"/>
  <c r="P71" i="35" s="1"/>
  <c r="AB236" i="1"/>
  <c r="S71" i="35" s="1"/>
  <c r="F132" i="59"/>
  <c r="N492" i="35"/>
  <c r="N512" i="35"/>
  <c r="W684" i="1"/>
  <c r="N519" i="35" s="1"/>
  <c r="X132" i="66"/>
  <c r="AG1171" i="1"/>
  <c r="X136" i="66" s="1"/>
  <c r="AG1177" i="1"/>
  <c r="AG1187" i="1" s="1"/>
  <c r="AG1168" i="1"/>
  <c r="C138" i="66"/>
  <c r="L1183" i="1"/>
  <c r="G651" i="66"/>
  <c r="Y1686" i="1"/>
  <c r="P651" i="66" s="1"/>
  <c r="G661" i="66"/>
  <c r="AB1696" i="1"/>
  <c r="S661" i="66" s="1"/>
  <c r="Y1696" i="1"/>
  <c r="P661" i="66" s="1"/>
  <c r="G679" i="66"/>
  <c r="Q1714" i="1"/>
  <c r="I60" i="41" s="1"/>
  <c r="H60" i="41"/>
  <c r="Q1489" i="1"/>
  <c r="V335" i="1"/>
  <c r="M170" i="35" s="1"/>
  <c r="L169" i="35"/>
  <c r="L48" i="41"/>
  <c r="N194" i="35"/>
  <c r="Q532" i="1"/>
  <c r="H367" i="35" s="1"/>
  <c r="AB532" i="1"/>
  <c r="S367" i="35" s="1"/>
  <c r="Y532" i="1"/>
  <c r="P367" i="35" s="1"/>
  <c r="AE532" i="1"/>
  <c r="V367" i="35" s="1"/>
  <c r="Y799" i="1"/>
  <c r="P633" i="35" s="1"/>
  <c r="G633" i="35"/>
  <c r="AB799" i="1"/>
  <c r="S633" i="35" s="1"/>
  <c r="AH1096" i="1"/>
  <c r="Y61" i="66" s="1"/>
  <c r="G33" i="39"/>
  <c r="H61" i="66"/>
  <c r="H549" i="66"/>
  <c r="AB1943" i="1"/>
  <c r="S908" i="66" s="1"/>
  <c r="AH1639" i="1"/>
  <c r="Y604" i="66" s="1"/>
  <c r="Y1151" i="1"/>
  <c r="P116" i="66" s="1"/>
  <c r="AG854" i="1"/>
  <c r="X688" i="35" s="1"/>
  <c r="Q1069" i="1"/>
  <c r="H35" i="66" s="1"/>
  <c r="G93" i="66"/>
  <c r="AB212" i="1"/>
  <c r="S47" i="35" s="1"/>
  <c r="H327" i="66"/>
  <c r="AH1362" i="1"/>
  <c r="Y327" i="66" s="1"/>
  <c r="G64" i="66"/>
  <c r="Q27" i="1"/>
  <c r="H30" i="79" s="1"/>
  <c r="G30" i="79"/>
  <c r="Y167" i="1"/>
  <c r="Q167" i="1"/>
  <c r="AH167" i="1" s="1"/>
  <c r="AB167" i="1"/>
  <c r="E7" i="58"/>
  <c r="N35" i="35"/>
  <c r="H70" i="35"/>
  <c r="AH235" i="1"/>
  <c r="Y70" i="35" s="1"/>
  <c r="Y669" i="1"/>
  <c r="P504" i="35" s="1"/>
  <c r="G504" i="35"/>
  <c r="A33" i="45"/>
  <c r="A22" i="54"/>
  <c r="J7" i="41"/>
  <c r="K7" i="41" s="1"/>
  <c r="L144" i="66"/>
  <c r="G176" i="66"/>
  <c r="Y1211" i="1"/>
  <c r="P176" i="66" s="1"/>
  <c r="X677" i="66"/>
  <c r="AG1718" i="1"/>
  <c r="X683" i="66" s="1"/>
  <c r="W1731" i="1"/>
  <c r="N686" i="66"/>
  <c r="F16" i="47"/>
  <c r="N702" i="66"/>
  <c r="H28" i="60"/>
  <c r="AH2218" i="1"/>
  <c r="AH1402" i="1"/>
  <c r="Y367" i="66" s="1"/>
  <c r="H231" i="35"/>
  <c r="P873" i="66"/>
  <c r="Q1105" i="66"/>
  <c r="Q1943" i="1"/>
  <c r="H908" i="66" s="1"/>
  <c r="Q1696" i="1"/>
  <c r="H661" i="66" s="1"/>
  <c r="AG1629" i="1"/>
  <c r="L477" i="66"/>
  <c r="F689" i="66"/>
  <c r="Q1391" i="1"/>
  <c r="AH1475" i="1"/>
  <c r="Y440" i="66" s="1"/>
  <c r="P709" i="66"/>
  <c r="G325" i="66"/>
  <c r="AG1170" i="1"/>
  <c r="X135" i="66" s="1"/>
  <c r="R62" i="66"/>
  <c r="Y1024" i="1"/>
  <c r="Q410" i="1"/>
  <c r="H245" i="35" s="1"/>
  <c r="AH335" i="1"/>
  <c r="Y170" i="35" s="1"/>
  <c r="AH255" i="1"/>
  <c r="Y90" i="35" s="1"/>
  <c r="AB1240" i="1"/>
  <c r="S205" i="66" s="1"/>
  <c r="A134" i="66"/>
  <c r="AB880" i="1"/>
  <c r="S714" i="35" s="1"/>
  <c r="Y1714" i="1"/>
  <c r="P679" i="66" s="1"/>
  <c r="AB1071" i="1"/>
  <c r="S37" i="66" s="1"/>
  <c r="Y53" i="1"/>
  <c r="I8" i="36" s="1"/>
  <c r="AA1455" i="1"/>
  <c r="R420" i="66" s="1"/>
  <c r="N572" i="66"/>
  <c r="Y316" i="1"/>
  <c r="P151" i="35" s="1"/>
  <c r="AG1169" i="1"/>
  <c r="X134" i="66" s="1"/>
  <c r="V118" i="1"/>
  <c r="Q118" i="1"/>
  <c r="AH118" i="1" s="1"/>
  <c r="AB118" i="1"/>
  <c r="N13" i="51"/>
  <c r="G11" i="45"/>
  <c r="AB181" i="1"/>
  <c r="S16" i="35" s="1"/>
  <c r="Q181" i="1"/>
  <c r="H16" i="35" s="1"/>
  <c r="H28" i="35"/>
  <c r="AH193" i="1"/>
  <c r="Y28" i="35" s="1"/>
  <c r="H59" i="35"/>
  <c r="AH224" i="1"/>
  <c r="Y59" i="35" s="1"/>
  <c r="G438" i="35"/>
  <c r="AB603" i="1"/>
  <c r="S438" i="35" s="1"/>
  <c r="Q603" i="1"/>
  <c r="AH603" i="1" s="1"/>
  <c r="Y438" i="35" s="1"/>
  <c r="Y603" i="1"/>
  <c r="P438" i="35" s="1"/>
  <c r="H472" i="35"/>
  <c r="AH637" i="1"/>
  <c r="Y472" i="35" s="1"/>
  <c r="Y702" i="1"/>
  <c r="P537" i="35" s="1"/>
  <c r="G543" i="35"/>
  <c r="Y708" i="1"/>
  <c r="P543" i="35" s="1"/>
  <c r="AB708" i="1"/>
  <c r="S543" i="35" s="1"/>
  <c r="C25" i="1"/>
  <c r="D25" i="1" s="1"/>
  <c r="G28" i="79"/>
  <c r="Y35" i="1"/>
  <c r="P38" i="79" s="1"/>
  <c r="G38" i="79"/>
  <c r="C35" i="1"/>
  <c r="D35" i="1" s="1"/>
  <c r="W52" i="1"/>
  <c r="H7" i="36" s="1"/>
  <c r="W55" i="1"/>
  <c r="H10" i="36" s="1"/>
  <c r="Q71" i="1"/>
  <c r="AH71" i="1" s="1"/>
  <c r="AH73" i="1" s="1"/>
  <c r="Y71" i="1"/>
  <c r="Y73" i="1" s="1"/>
  <c r="V107" i="1"/>
  <c r="AB107" i="1"/>
  <c r="AB139" i="1"/>
  <c r="S16" i="51" s="1"/>
  <c r="Y139" i="1"/>
  <c r="P16" i="51" s="1"/>
  <c r="L159" i="35"/>
  <c r="V325" i="1"/>
  <c r="M160" i="35" s="1"/>
  <c r="L31" i="41"/>
  <c r="N171" i="35"/>
  <c r="L40" i="41"/>
  <c r="N185" i="35"/>
  <c r="H219" i="35"/>
  <c r="AH384" i="1"/>
  <c r="Y219" i="35" s="1"/>
  <c r="Y627" i="1"/>
  <c r="P462" i="35" s="1"/>
  <c r="Q627" i="1"/>
  <c r="H462" i="35" s="1"/>
  <c r="AH635" i="1"/>
  <c r="Y470" i="35" s="1"/>
  <c r="H470" i="35"/>
  <c r="G556" i="35"/>
  <c r="AB721" i="1"/>
  <c r="S556" i="35" s="1"/>
  <c r="G588" i="35"/>
  <c r="Y754" i="1"/>
  <c r="G599" i="35"/>
  <c r="AB765" i="1"/>
  <c r="S599" i="35" s="1"/>
  <c r="AB1305" i="1"/>
  <c r="S270" i="66" s="1"/>
  <c r="Q1305" i="1"/>
  <c r="H270" i="66" s="1"/>
  <c r="G270" i="66"/>
  <c r="G283" i="66"/>
  <c r="Q1318" i="1"/>
  <c r="H283" i="66" s="1"/>
  <c r="G301" i="66"/>
  <c r="Y1336" i="1"/>
  <c r="P301" i="66" s="1"/>
  <c r="G568" i="66"/>
  <c r="F57" i="46"/>
  <c r="Y1603" i="1"/>
  <c r="P568" i="66" s="1"/>
  <c r="Y1617" i="1"/>
  <c r="P582" i="66" s="1"/>
  <c r="Q1617" i="1"/>
  <c r="F140" i="39"/>
  <c r="Y1906" i="1"/>
  <c r="G910" i="66"/>
  <c r="P910" i="66"/>
  <c r="F35" i="1"/>
  <c r="AE37" i="1"/>
  <c r="V40" i="79" s="1"/>
  <c r="G40" i="79"/>
  <c r="AA52" i="1"/>
  <c r="AA55" i="1"/>
  <c r="AA54" i="1"/>
  <c r="AB96" i="1"/>
  <c r="Y96" i="1"/>
  <c r="Q96" i="1"/>
  <c r="AH96" i="1" s="1"/>
  <c r="AA109" i="1"/>
  <c r="AA107" i="1"/>
  <c r="H113" i="35"/>
  <c r="AH278" i="1"/>
  <c r="Y113" i="35" s="1"/>
  <c r="AH423" i="1"/>
  <c r="Y258" i="35" s="1"/>
  <c r="H258" i="35"/>
  <c r="G390" i="35"/>
  <c r="AB555" i="1"/>
  <c r="S390" i="35" s="1"/>
  <c r="Y555" i="1"/>
  <c r="P390" i="35" s="1"/>
  <c r="AB569" i="1"/>
  <c r="G404" i="35"/>
  <c r="N552" i="35"/>
  <c r="W723" i="1"/>
  <c r="N558" i="35" s="1"/>
  <c r="G617" i="35"/>
  <c r="AB783" i="1"/>
  <c r="S617" i="35" s="1"/>
  <c r="H827" i="35"/>
  <c r="AH993" i="1"/>
  <c r="Y827" i="35" s="1"/>
  <c r="H234" i="66"/>
  <c r="AH1269" i="1"/>
  <c r="Y234" i="66" s="1"/>
  <c r="G250" i="66"/>
  <c r="AB1285" i="1"/>
  <c r="S250" i="66" s="1"/>
  <c r="Q1285" i="1"/>
  <c r="H250" i="66" s="1"/>
  <c r="I57" i="46"/>
  <c r="N568" i="66"/>
  <c r="Q1815" i="1"/>
  <c r="Y1815" i="1"/>
  <c r="P780" i="66" s="1"/>
  <c r="G780" i="66"/>
  <c r="S822" i="66"/>
  <c r="G885" i="66"/>
  <c r="Y1920" i="1"/>
  <c r="P885" i="66" s="1"/>
  <c r="AB1920" i="1"/>
  <c r="S885" i="66" s="1"/>
  <c r="Q156" i="1"/>
  <c r="AH156" i="1" s="1"/>
  <c r="AB156" i="1"/>
  <c r="G82" i="35"/>
  <c r="Q247" i="1"/>
  <c r="H82" i="35" s="1"/>
  <c r="AB442" i="1"/>
  <c r="S277" i="35" s="1"/>
  <c r="Y442" i="1"/>
  <c r="Q453" i="1"/>
  <c r="AH453" i="1" s="1"/>
  <c r="Y288" i="35" s="1"/>
  <c r="G288" i="35"/>
  <c r="F19" i="46"/>
  <c r="G290" i="35"/>
  <c r="Y455" i="1"/>
  <c r="P290" i="35" s="1"/>
  <c r="H378" i="35"/>
  <c r="AH543" i="1"/>
  <c r="Y378" i="35" s="1"/>
  <c r="G394" i="35"/>
  <c r="AB559" i="1"/>
  <c r="S394" i="35" s="1"/>
  <c r="H423" i="35"/>
  <c r="AH588" i="1"/>
  <c r="Y423" i="35" s="1"/>
  <c r="Q591" i="1"/>
  <c r="H426" i="35" s="1"/>
  <c r="Y591" i="1"/>
  <c r="P426" i="35" s="1"/>
  <c r="H15" i="68"/>
  <c r="N469" i="35"/>
  <c r="AH651" i="1"/>
  <c r="Y486" i="35" s="1"/>
  <c r="G696" i="35"/>
  <c r="AB862" i="1"/>
  <c r="R106" i="66"/>
  <c r="I48" i="39"/>
  <c r="Y1149" i="1"/>
  <c r="P114" i="66" s="1"/>
  <c r="G114" i="66"/>
  <c r="F132" i="66"/>
  <c r="O1177" i="1"/>
  <c r="Y132" i="66"/>
  <c r="AH1177" i="1"/>
  <c r="AH1180" i="1" s="1"/>
  <c r="Y145" i="66" s="1"/>
  <c r="H383" i="66"/>
  <c r="AH1418" i="1"/>
  <c r="Y383" i="66" s="1"/>
  <c r="N647" i="66"/>
  <c r="AE2225" i="1"/>
  <c r="AG834" i="1"/>
  <c r="X668" i="35" s="1"/>
  <c r="N899" i="66"/>
  <c r="Y567" i="1"/>
  <c r="P402" i="35" s="1"/>
  <c r="Y548" i="1"/>
  <c r="P383" i="35" s="1"/>
  <c r="Q625" i="1"/>
  <c r="H460" i="35" s="1"/>
  <c r="Q39" i="1"/>
  <c r="AH39" i="1" s="1"/>
  <c r="Y42" i="79" s="1"/>
  <c r="G42" i="79"/>
  <c r="W1342" i="1"/>
  <c r="W1649" i="1"/>
  <c r="AH558" i="1"/>
  <c r="Y393" i="35" s="1"/>
  <c r="W73" i="1"/>
  <c r="I15" i="49" s="1"/>
  <c r="G149" i="35"/>
  <c r="AG550" i="1"/>
  <c r="X385" i="35" s="1"/>
  <c r="AG1882" i="1"/>
  <c r="X847" i="66" s="1"/>
  <c r="A2" i="21"/>
  <c r="AE23" i="1"/>
  <c r="V26" i="79" s="1"/>
  <c r="G26" i="79"/>
  <c r="Q341" i="1"/>
  <c r="H176" i="35" s="1"/>
  <c r="W1145" i="1"/>
  <c r="N110" i="66" s="1"/>
  <c r="N467" i="66"/>
  <c r="P1934" i="1"/>
  <c r="F70" i="46" s="1"/>
  <c r="AD2220" i="1"/>
  <c r="U30" i="60" s="1"/>
  <c r="AH545" i="1"/>
  <c r="Y380" i="35" s="1"/>
  <c r="AB2210" i="1"/>
  <c r="S20" i="60" s="1"/>
  <c r="N39" i="35"/>
  <c r="W1831" i="1"/>
  <c r="N796" i="66" s="1"/>
  <c r="AA1718" i="1"/>
  <c r="R683" i="66" s="1"/>
  <c r="N676" i="66"/>
  <c r="W1718" i="1"/>
  <c r="N683" i="66" s="1"/>
  <c r="H773" i="66"/>
  <c r="N773" i="66"/>
  <c r="F123" i="59"/>
  <c r="AH1824" i="1"/>
  <c r="Y789" i="66" s="1"/>
  <c r="AG1831" i="1"/>
  <c r="X796" i="66" s="1"/>
  <c r="W1465" i="1"/>
  <c r="F16" i="83" s="1"/>
  <c r="N423" i="66"/>
  <c r="AA1465" i="1"/>
  <c r="R430" i="66" s="1"/>
  <c r="N143" i="66"/>
  <c r="W1185" i="1"/>
  <c r="J17" i="39"/>
  <c r="J82" i="39"/>
  <c r="AH1498" i="1"/>
  <c r="Y463" i="66" s="1"/>
  <c r="AA1821" i="1"/>
  <c r="R786" i="66" s="1"/>
  <c r="J26" i="72"/>
  <c r="N355" i="66"/>
  <c r="H41" i="47"/>
  <c r="H23" i="66"/>
  <c r="P527" i="66"/>
  <c r="AA1569" i="1"/>
  <c r="R534" i="66" s="1"/>
  <c r="I54" i="39"/>
  <c r="U135" i="66"/>
  <c r="AH1170" i="1"/>
  <c r="Y135" i="66" s="1"/>
  <c r="P852" i="66"/>
  <c r="AH1865" i="1"/>
  <c r="Y830" i="66" s="1"/>
  <c r="AG1668" i="1"/>
  <c r="X633" i="66" s="1"/>
  <c r="N729" i="66"/>
  <c r="H49" i="47"/>
  <c r="AH1764" i="1"/>
  <c r="Y729" i="66" s="1"/>
  <c r="S92" i="66"/>
  <c r="N333" i="66"/>
  <c r="X840" i="66"/>
  <c r="N840" i="66"/>
  <c r="AH1748" i="1"/>
  <c r="Y713" i="66" s="1"/>
  <c r="N709" i="66"/>
  <c r="AH1744" i="1"/>
  <c r="Y709" i="66" s="1"/>
  <c r="AA1215" i="1"/>
  <c r="R180" i="66" s="1"/>
  <c r="AG1112" i="1"/>
  <c r="X77" i="66" s="1"/>
  <c r="W1112" i="1"/>
  <c r="N77" i="66" s="1"/>
  <c r="AH1105" i="1"/>
  <c r="Y70" i="66" s="1"/>
  <c r="N216" i="66"/>
  <c r="AG1090" i="1"/>
  <c r="X55" i="66" s="1"/>
  <c r="H13" i="47"/>
  <c r="N322" i="66"/>
  <c r="W1155" i="1"/>
  <c r="N120" i="66" s="1"/>
  <c r="N163" i="66"/>
  <c r="R123" i="66"/>
  <c r="U123" i="66"/>
  <c r="N403" i="66"/>
  <c r="AH1438" i="1"/>
  <c r="Y403" i="66" s="1"/>
  <c r="AH1942" i="1"/>
  <c r="Y907" i="66" s="1"/>
  <c r="F12" i="31"/>
  <c r="AH1291" i="1"/>
  <c r="Y256" i="66" s="1"/>
  <c r="W1937" i="1"/>
  <c r="I73" i="46" s="1"/>
  <c r="N258" i="66"/>
  <c r="L50" i="41"/>
  <c r="AH1337" i="1"/>
  <c r="Y302" i="66" s="1"/>
  <c r="S230" i="35"/>
  <c r="R391" i="35"/>
  <c r="AA561" i="1"/>
  <c r="R396" i="35" s="1"/>
  <c r="I6" i="46"/>
  <c r="N402" i="35"/>
  <c r="H425" i="35"/>
  <c r="AH590" i="1"/>
  <c r="Y425" i="35" s="1"/>
  <c r="X458" i="35"/>
  <c r="AG629" i="1"/>
  <c r="X464" i="35" s="1"/>
  <c r="F52" i="59"/>
  <c r="N606" i="35"/>
  <c r="H324" i="66"/>
  <c r="AH1359" i="1"/>
  <c r="Y324" i="66" s="1"/>
  <c r="H337" i="66"/>
  <c r="AH1372" i="1"/>
  <c r="Y337" i="66" s="1"/>
  <c r="W1397" i="1"/>
  <c r="F93" i="59" s="1"/>
  <c r="N356" i="66"/>
  <c r="H366" i="66"/>
  <c r="AH1401" i="1"/>
  <c r="Y366" i="66" s="1"/>
  <c r="R367" i="66"/>
  <c r="AA1408" i="1"/>
  <c r="R373" i="66" s="1"/>
  <c r="N377" i="66"/>
  <c r="W1425" i="1"/>
  <c r="N390" i="66" s="1"/>
  <c r="H385" i="66"/>
  <c r="AH1420" i="1"/>
  <c r="Y385" i="66" s="1"/>
  <c r="R394" i="66"/>
  <c r="AA1435" i="1"/>
  <c r="R400" i="66" s="1"/>
  <c r="H413" i="66"/>
  <c r="AH1448" i="1"/>
  <c r="Y413" i="66" s="1"/>
  <c r="R443" i="66"/>
  <c r="AA1485" i="1"/>
  <c r="R450" i="66" s="1"/>
  <c r="X444" i="66"/>
  <c r="AG1485" i="1"/>
  <c r="X450" i="66" s="1"/>
  <c r="N466" i="66"/>
  <c r="G16" i="76"/>
  <c r="N497" i="66"/>
  <c r="R498" i="66"/>
  <c r="AA1539" i="1"/>
  <c r="X712" i="66"/>
  <c r="AG1751" i="1"/>
  <c r="X716" i="66" s="1"/>
  <c r="G24" i="53"/>
  <c r="W1751" i="1"/>
  <c r="G25" i="53" s="1"/>
  <c r="X719" i="66"/>
  <c r="AG1761" i="1"/>
  <c r="X726" i="66" s="1"/>
  <c r="R721" i="66"/>
  <c r="AA1761" i="1"/>
  <c r="R726" i="66" s="1"/>
  <c r="E12" i="78"/>
  <c r="W1761" i="1"/>
  <c r="E15" i="78" s="1"/>
  <c r="H763" i="66"/>
  <c r="AH1798" i="1"/>
  <c r="Y763" i="66" s="1"/>
  <c r="J117" i="39"/>
  <c r="P773" i="66"/>
  <c r="H81" i="35"/>
  <c r="AH246" i="1"/>
  <c r="Y81" i="35" s="1"/>
  <c r="P269" i="66"/>
  <c r="N115" i="35"/>
  <c r="W285" i="1"/>
  <c r="N120" i="35" s="1"/>
  <c r="X124" i="35"/>
  <c r="AG296" i="1"/>
  <c r="X131" i="35" s="1"/>
  <c r="H174" i="35"/>
  <c r="AH339" i="1"/>
  <c r="Y174" i="35" s="1"/>
  <c r="K36" i="41"/>
  <c r="M181" i="35"/>
  <c r="L37" i="41"/>
  <c r="N182" i="35"/>
  <c r="I49" i="41"/>
  <c r="H195" i="35"/>
  <c r="AH360" i="1"/>
  <c r="Y195" i="35" s="1"/>
  <c r="L51" i="41"/>
  <c r="N197" i="35"/>
  <c r="R366" i="35"/>
  <c r="AA538" i="1"/>
  <c r="U367" i="35"/>
  <c r="AD538" i="1"/>
  <c r="U373" i="35" s="1"/>
  <c r="N616" i="35"/>
  <c r="W793" i="1"/>
  <c r="N627" i="35" s="1"/>
  <c r="N290" i="66"/>
  <c r="H43" i="46"/>
  <c r="AH1348" i="1"/>
  <c r="Y313" i="66" s="1"/>
  <c r="X315" i="66"/>
  <c r="AG1353" i="1"/>
  <c r="X318" i="66" s="1"/>
  <c r="F83" i="59"/>
  <c r="N324" i="66"/>
  <c r="H355" i="66"/>
  <c r="AH1390" i="1"/>
  <c r="Y355" i="66" s="1"/>
  <c r="R356" i="66"/>
  <c r="AA1397" i="1"/>
  <c r="R362" i="66" s="1"/>
  <c r="R380" i="66"/>
  <c r="AA1425" i="1"/>
  <c r="R390" i="66" s="1"/>
  <c r="F84" i="47"/>
  <c r="N404" i="66"/>
  <c r="S498" i="66"/>
  <c r="AB1539" i="1"/>
  <c r="H46" i="35"/>
  <c r="AH211" i="1"/>
  <c r="Y46" i="35" s="1"/>
  <c r="H173" i="35"/>
  <c r="AH338" i="1"/>
  <c r="Y173" i="35" s="1"/>
  <c r="L36" i="41"/>
  <c r="N181" i="35"/>
  <c r="I47" i="41"/>
  <c r="H193" i="35"/>
  <c r="AH358" i="1"/>
  <c r="Q365" i="1"/>
  <c r="I54" i="41" s="1"/>
  <c r="AH359" i="1"/>
  <c r="Y194" i="35" s="1"/>
  <c r="I48" i="41"/>
  <c r="H194" i="35"/>
  <c r="H344" i="35"/>
  <c r="AH509" i="1"/>
  <c r="Y344" i="35" s="1"/>
  <c r="H357" i="35"/>
  <c r="AH522" i="1"/>
  <c r="Y357" i="35" s="1"/>
  <c r="F35" i="59"/>
  <c r="N562" i="35"/>
  <c r="R583" i="35"/>
  <c r="AA756" i="1"/>
  <c r="G40" i="45"/>
  <c r="N215" i="66"/>
  <c r="R234" i="66"/>
  <c r="AA1276" i="1"/>
  <c r="R241" i="66" s="1"/>
  <c r="R247" i="66"/>
  <c r="AA1287" i="1"/>
  <c r="R252" i="66" s="1"/>
  <c r="X256" i="66"/>
  <c r="AG1298" i="1"/>
  <c r="X263" i="66" s="1"/>
  <c r="R259" i="66"/>
  <c r="AA1298" i="1"/>
  <c r="R263" i="66" s="1"/>
  <c r="H271" i="66"/>
  <c r="AH1306" i="1"/>
  <c r="Y271" i="66" s="1"/>
  <c r="H289" i="66"/>
  <c r="AH1324" i="1"/>
  <c r="Y289" i="66" s="1"/>
  <c r="R290" i="66"/>
  <c r="AA1331" i="1"/>
  <c r="R296" i="66" s="1"/>
  <c r="N313" i="66"/>
  <c r="W1353" i="1"/>
  <c r="I46" i="46" s="1"/>
  <c r="I43" i="46"/>
  <c r="N616" i="66"/>
  <c r="W1658" i="1"/>
  <c r="N637" i="66"/>
  <c r="W1678" i="1"/>
  <c r="N643" i="66" s="1"/>
  <c r="X648" i="66"/>
  <c r="AG1688" i="1"/>
  <c r="X666" i="66"/>
  <c r="AG1709" i="1"/>
  <c r="X673" i="66" s="1"/>
  <c r="F119" i="59"/>
  <c r="N670" i="66"/>
  <c r="F34" i="47"/>
  <c r="N669" i="66"/>
  <c r="AG1649" i="1"/>
  <c r="X614" i="66" s="1"/>
  <c r="N608" i="66"/>
  <c r="AG414" i="1"/>
  <c r="X249" i="35" s="1"/>
  <c r="W365" i="1"/>
  <c r="L54" i="41" s="1"/>
  <c r="R24" i="51"/>
  <c r="AA148" i="1"/>
  <c r="R26" i="51" s="1"/>
  <c r="H13" i="35"/>
  <c r="AH178" i="1"/>
  <c r="Y13" i="35" s="1"/>
  <c r="H24" i="35"/>
  <c r="AH189" i="1"/>
  <c r="Y24" i="35" s="1"/>
  <c r="E8" i="58"/>
  <c r="N36" i="35"/>
  <c r="H72" i="35"/>
  <c r="AH237" i="1"/>
  <c r="Y72" i="35" s="1"/>
  <c r="F15" i="59"/>
  <c r="N81" i="35"/>
  <c r="U90" i="35"/>
  <c r="AD262" i="1"/>
  <c r="U97" i="35" s="1"/>
  <c r="N298" i="35"/>
  <c r="W470" i="1"/>
  <c r="N305" i="35" s="1"/>
  <c r="X299" i="35"/>
  <c r="AG470" i="1"/>
  <c r="X305" i="35" s="1"/>
  <c r="H848" i="35"/>
  <c r="AH1014" i="1"/>
  <c r="Y848" i="35" s="1"/>
  <c r="H25" i="36"/>
  <c r="N25" i="66"/>
  <c r="E28" i="58"/>
  <c r="N44" i="66"/>
  <c r="R52" i="66"/>
  <c r="AA1090" i="1"/>
  <c r="R55" i="66" s="1"/>
  <c r="R71" i="66"/>
  <c r="AA1112" i="1"/>
  <c r="R77" i="66" s="1"/>
  <c r="I38" i="39"/>
  <c r="R92" i="66"/>
  <c r="AA1134" i="1"/>
  <c r="I42" i="39" s="1"/>
  <c r="I11" i="39"/>
  <c r="R124" i="66"/>
  <c r="H133" i="66"/>
  <c r="AH1168" i="1"/>
  <c r="Y133" i="66" s="1"/>
  <c r="F22" i="54"/>
  <c r="U134" i="66"/>
  <c r="AD1175" i="1"/>
  <c r="F26" i="54" s="1"/>
  <c r="F25" i="54"/>
  <c r="U137" i="66"/>
  <c r="R154" i="66"/>
  <c r="AA1195" i="1"/>
  <c r="X163" i="66"/>
  <c r="AG1205" i="1"/>
  <c r="X170" i="66" s="1"/>
  <c r="R215" i="66"/>
  <c r="AA1256" i="1"/>
  <c r="R221" i="66" s="1"/>
  <c r="H238" i="66"/>
  <c r="AH1273" i="1"/>
  <c r="Y238" i="66" s="1"/>
  <c r="N271" i="66"/>
  <c r="W1309" i="1"/>
  <c r="W1320" i="1"/>
  <c r="N285" i="66" s="1"/>
  <c r="N279" i="66"/>
  <c r="N591" i="66"/>
  <c r="W1629" i="1"/>
  <c r="AG1678" i="1"/>
  <c r="X643" i="66" s="1"/>
  <c r="AG1698" i="1"/>
  <c r="X663" i="66" s="1"/>
  <c r="AG240" i="1"/>
  <c r="X75" i="35" s="1"/>
  <c r="N629" i="66"/>
  <c r="H28" i="66"/>
  <c r="AH1061" i="1"/>
  <c r="Y28" i="66" s="1"/>
  <c r="N11" i="51"/>
  <c r="G9" i="45"/>
  <c r="H313" i="35"/>
  <c r="AH478" i="1"/>
  <c r="Y313" i="35" s="1"/>
  <c r="X480" i="35"/>
  <c r="AG651" i="1"/>
  <c r="X486" i="35" s="1"/>
  <c r="H761" i="35"/>
  <c r="AH927" i="1"/>
  <c r="Y761" i="35" s="1"/>
  <c r="S763" i="35"/>
  <c r="AB934" i="1"/>
  <c r="S768" i="35" s="1"/>
  <c r="H765" i="35"/>
  <c r="AH931" i="1"/>
  <c r="Y765" i="35" s="1"/>
  <c r="X808" i="35"/>
  <c r="AG977" i="1"/>
  <c r="X811" i="35" s="1"/>
  <c r="H820" i="35"/>
  <c r="AH986" i="1"/>
  <c r="Y820" i="35" s="1"/>
  <c r="R44" i="66"/>
  <c r="AA1083" i="1"/>
  <c r="R48" i="66" s="1"/>
  <c r="I32" i="39"/>
  <c r="R60" i="66"/>
  <c r="H96" i="66"/>
  <c r="AH1131" i="1"/>
  <c r="Y96" i="66" s="1"/>
  <c r="G17" i="45"/>
  <c r="N123" i="66"/>
  <c r="F15" i="54"/>
  <c r="U124" i="66"/>
  <c r="I52" i="39"/>
  <c r="R133" i="66"/>
  <c r="W1215" i="1"/>
  <c r="N180" i="66" s="1"/>
  <c r="R570" i="66"/>
  <c r="AA1609" i="1"/>
  <c r="R574" i="66" s="1"/>
  <c r="R578" i="66"/>
  <c r="AA1619" i="1"/>
  <c r="R584" i="66" s="1"/>
  <c r="Q1139" i="66"/>
  <c r="J48" i="72"/>
  <c r="R33" i="60"/>
  <c r="AA2225" i="1"/>
  <c r="R35" i="60" s="1"/>
  <c r="AG1276" i="1"/>
  <c r="X241" i="66" s="1"/>
  <c r="X378" i="35"/>
  <c r="AA1649" i="1"/>
  <c r="N733" i="35"/>
  <c r="W904" i="1"/>
  <c r="N738" i="35" s="1"/>
  <c r="R742" i="35"/>
  <c r="AA914" i="1"/>
  <c r="R748" i="35" s="1"/>
  <c r="S909" i="66"/>
  <c r="H48" i="43"/>
  <c r="J11" i="72"/>
  <c r="Q1102" i="66"/>
  <c r="AH1945" i="1"/>
  <c r="Y910" i="66" s="1"/>
  <c r="W767" i="1"/>
  <c r="N601" i="35" s="1"/>
  <c r="W712" i="1"/>
  <c r="N547" i="35" s="1"/>
  <c r="AH1382" i="1"/>
  <c r="Y347" i="66" s="1"/>
  <c r="H347" i="66"/>
  <c r="AH411" i="1"/>
  <c r="Y246" i="35" s="1"/>
  <c r="H246" i="35"/>
  <c r="F66" i="59"/>
  <c r="W813" i="1"/>
  <c r="N663" i="35"/>
  <c r="W834" i="1"/>
  <c r="N668" i="35" s="1"/>
  <c r="R682" i="35"/>
  <c r="AA854" i="1"/>
  <c r="R688" i="35" s="1"/>
  <c r="R712" i="35"/>
  <c r="AA884" i="1"/>
  <c r="R718" i="35" s="1"/>
  <c r="S722" i="35"/>
  <c r="AB894" i="1"/>
  <c r="S728" i="35" s="1"/>
  <c r="H732" i="35"/>
  <c r="AH898" i="1"/>
  <c r="Y732" i="35" s="1"/>
  <c r="H736" i="35"/>
  <c r="AH902" i="1"/>
  <c r="Y736" i="35" s="1"/>
  <c r="H752" i="35"/>
  <c r="AH918" i="1"/>
  <c r="Y752" i="35" s="1"/>
  <c r="H756" i="35"/>
  <c r="AH922" i="1"/>
  <c r="Y756" i="35" s="1"/>
  <c r="R537" i="66"/>
  <c r="AA1580" i="1"/>
  <c r="R545" i="66" s="1"/>
  <c r="P541" i="66"/>
  <c r="F59" i="47"/>
  <c r="W1852" i="1"/>
  <c r="N817" i="66" s="1"/>
  <c r="R820" i="66"/>
  <c r="H840" i="66"/>
  <c r="AH1875" i="1"/>
  <c r="Y840" i="66" s="1"/>
  <c r="H852" i="66"/>
  <c r="AH1887" i="1"/>
  <c r="Y852" i="66" s="1"/>
  <c r="N880" i="66"/>
  <c r="E6" i="65"/>
  <c r="N883" i="66"/>
  <c r="N897" i="66"/>
  <c r="R906" i="66"/>
  <c r="G45" i="43"/>
  <c r="N198" i="35"/>
  <c r="P82" i="66"/>
  <c r="G42" i="47"/>
  <c r="H232" i="35"/>
  <c r="AH397" i="1"/>
  <c r="Y232" i="35" s="1"/>
  <c r="H457" i="35"/>
  <c r="AH622" i="1"/>
  <c r="Y457" i="35" s="1"/>
  <c r="R458" i="35"/>
  <c r="AA629" i="1"/>
  <c r="R464" i="35" s="1"/>
  <c r="N632" i="35"/>
  <c r="W803" i="1"/>
  <c r="N637" i="35" s="1"/>
  <c r="H501" i="66"/>
  <c r="AH1536" i="1"/>
  <c r="Y501" i="66" s="1"/>
  <c r="H511" i="66"/>
  <c r="AH1546" i="1"/>
  <c r="Y511" i="66" s="1"/>
  <c r="L68" i="41"/>
  <c r="N520" i="66"/>
  <c r="H802" i="66"/>
  <c r="AH1837" i="1"/>
  <c r="Y802" i="66" s="1"/>
  <c r="Y2230" i="1"/>
  <c r="P40" i="60" s="1"/>
  <c r="R908" i="66"/>
  <c r="G47" i="43"/>
  <c r="AE2204" i="1"/>
  <c r="V14" i="60" s="1"/>
  <c r="AA391" i="1"/>
  <c r="R226" i="35" s="1"/>
  <c r="R905" i="66"/>
  <c r="G44" i="43"/>
  <c r="AH54" i="1"/>
  <c r="AH337" i="1"/>
  <c r="Y172" i="35" s="1"/>
  <c r="N896" i="66"/>
  <c r="S905" i="66"/>
  <c r="H44" i="43"/>
  <c r="R910" i="66"/>
  <c r="G49" i="43"/>
  <c r="AH334" i="1"/>
  <c r="Y169" i="35" s="1"/>
  <c r="AH1703" i="1"/>
  <c r="Y667" i="66" s="1"/>
  <c r="H21" i="53"/>
  <c r="P719" i="66"/>
  <c r="G8" i="78"/>
  <c r="N900" i="66"/>
  <c r="R907" i="66"/>
  <c r="G46" i="43"/>
  <c r="J42" i="72"/>
  <c r="AA196" i="1"/>
  <c r="R31" i="35" s="1"/>
  <c r="H186" i="35"/>
  <c r="AH624" i="1"/>
  <c r="Y459" i="35" s="1"/>
  <c r="AA73" i="1"/>
  <c r="AG171" i="1"/>
  <c r="S907" i="66"/>
  <c r="H46" i="43"/>
  <c r="AG1590" i="1"/>
  <c r="X555" i="66" s="1"/>
  <c r="AA1688" i="1"/>
  <c r="R653" i="66" s="1"/>
  <c r="AH1587" i="1"/>
  <c r="Y552" i="66" s="1"/>
  <c r="W1445" i="1"/>
  <c r="N410" i="66" s="1"/>
  <c r="P721" i="66"/>
  <c r="G10" i="78"/>
  <c r="W1801" i="1"/>
  <c r="F24" i="47" s="1"/>
  <c r="R909" i="66"/>
  <c r="G48" i="43"/>
  <c r="AH13" i="1"/>
  <c r="Y16" i="79" s="1"/>
  <c r="H16" i="79"/>
  <c r="AH14" i="1"/>
  <c r="Y17" i="79" s="1"/>
  <c r="H17" i="79"/>
  <c r="AH34" i="1"/>
  <c r="Y37" i="79" s="1"/>
  <c r="H37" i="79"/>
  <c r="D36" i="1"/>
  <c r="AH36" i="1"/>
  <c r="Y39" i="79" s="1"/>
  <c r="H39" i="79"/>
  <c r="AH26" i="1"/>
  <c r="Y29" i="79" s="1"/>
  <c r="H29" i="79"/>
  <c r="AH38" i="1"/>
  <c r="Y41" i="79" s="1"/>
  <c r="H41" i="79"/>
  <c r="AD17" i="1"/>
  <c r="U20" i="79" s="1"/>
  <c r="U13" i="79"/>
  <c r="AH22" i="1"/>
  <c r="Y25" i="79" s="1"/>
  <c r="H25" i="79"/>
  <c r="AH10" i="1"/>
  <c r="Y13" i="79" s="1"/>
  <c r="H13" i="79"/>
  <c r="AH12" i="1"/>
  <c r="Y15" i="79" s="1"/>
  <c r="H15" i="79"/>
  <c r="F27" i="1"/>
  <c r="AH24" i="1"/>
  <c r="Y27" i="79" s="1"/>
  <c r="H27" i="79"/>
  <c r="A1" i="36"/>
  <c r="A1" i="80"/>
  <c r="W1882" i="1"/>
  <c r="I37" i="49" s="1"/>
  <c r="R822" i="66"/>
  <c r="AA1862" i="1"/>
  <c r="AA1698" i="1"/>
  <c r="N656" i="66"/>
  <c r="W1698" i="1"/>
  <c r="AA1947" i="1"/>
  <c r="A1095" i="66"/>
  <c r="P860" i="66"/>
  <c r="N724" i="66"/>
  <c r="E13" i="78"/>
  <c r="AH970" i="1"/>
  <c r="Y804" i="35" s="1"/>
  <c r="AH972" i="1"/>
  <c r="Y806" i="35" s="1"/>
  <c r="D13" i="1"/>
  <c r="AB35" i="1"/>
  <c r="S38" i="79" s="1"/>
  <c r="Q35" i="1"/>
  <c r="F36" i="1"/>
  <c r="Q37" i="1"/>
  <c r="AB39" i="1"/>
  <c r="S42" i="79" s="1"/>
  <c r="C37" i="1"/>
  <c r="D37" i="1" s="1"/>
  <c r="AE39" i="1"/>
  <c r="V42" i="79" s="1"/>
  <c r="Q11" i="1"/>
  <c r="C39" i="1"/>
  <c r="D39" i="1" s="1"/>
  <c r="AE11" i="1"/>
  <c r="D14" i="1"/>
  <c r="AB37" i="1"/>
  <c r="S40" i="79" s="1"/>
  <c r="F38" i="1"/>
  <c r="V23" i="1"/>
  <c r="M26" i="79" s="1"/>
  <c r="Y37" i="1"/>
  <c r="Y23" i="1"/>
  <c r="P26" i="79" s="1"/>
  <c r="V39" i="1"/>
  <c r="M42" i="79" s="1"/>
  <c r="F13" i="1"/>
  <c r="H388" i="66"/>
  <c r="AH1423" i="1"/>
  <c r="Y388" i="66" s="1"/>
  <c r="P349" i="35"/>
  <c r="Y584" i="35"/>
  <c r="AH756" i="1"/>
  <c r="Y590" i="35" s="1"/>
  <c r="H300" i="66"/>
  <c r="AH1335" i="1"/>
  <c r="Y300" i="66" s="1"/>
  <c r="X403" i="66"/>
  <c r="AG1445" i="1"/>
  <c r="X410" i="66" s="1"/>
  <c r="H711" i="66"/>
  <c r="AH1746" i="1"/>
  <c r="Y711" i="66" s="1"/>
  <c r="H751" i="66"/>
  <c r="AH1786" i="1"/>
  <c r="Y751" i="66" s="1"/>
  <c r="G906" i="66"/>
  <c r="AB1941" i="1"/>
  <c r="H45" i="43" s="1"/>
  <c r="Y1941" i="1"/>
  <c r="Q1941" i="1"/>
  <c r="AH1941" i="1" s="1"/>
  <c r="Y906" i="66" s="1"/>
  <c r="H10" i="72"/>
  <c r="H1101" i="66"/>
  <c r="H734" i="66"/>
  <c r="AH1769" i="1"/>
  <c r="Y734" i="66" s="1"/>
  <c r="X333" i="35"/>
  <c r="AG504" i="1"/>
  <c r="X339" i="35" s="1"/>
  <c r="N673" i="35"/>
  <c r="W844" i="1"/>
  <c r="N678" i="35" s="1"/>
  <c r="R436" i="66"/>
  <c r="AA1475" i="1"/>
  <c r="R440" i="66" s="1"/>
  <c r="V1555" i="1"/>
  <c r="M520" i="66" s="1"/>
  <c r="J68" i="41"/>
  <c r="K68" i="41" s="1"/>
  <c r="L520" i="66"/>
  <c r="G310" i="35"/>
  <c r="Y475" i="1"/>
  <c r="P310" i="35" s="1"/>
  <c r="Q475" i="1"/>
  <c r="AH813" i="1"/>
  <c r="Y647" i="35" s="1"/>
  <c r="H21" i="47"/>
  <c r="P760" i="66"/>
  <c r="S780" i="66"/>
  <c r="G27" i="35"/>
  <c r="AB192" i="1"/>
  <c r="S27" i="35" s="1"/>
  <c r="Y192" i="1"/>
  <c r="P27" i="35" s="1"/>
  <c r="AE192" i="1"/>
  <c r="V27" i="35" s="1"/>
  <c r="Y433" i="1"/>
  <c r="P268" i="35" s="1"/>
  <c r="AB433" i="1"/>
  <c r="Q433" i="1"/>
  <c r="AH433" i="1" s="1"/>
  <c r="Y268" i="35" s="1"/>
  <c r="R504" i="35"/>
  <c r="AA673" i="1"/>
  <c r="R513" i="35"/>
  <c r="AA684" i="1"/>
  <c r="R519" i="35" s="1"/>
  <c r="N525" i="35"/>
  <c r="W695" i="1"/>
  <c r="N530" i="35" s="1"/>
  <c r="F535" i="35"/>
  <c r="Y700" i="1"/>
  <c r="P535" i="35" s="1"/>
  <c r="H536" i="35"/>
  <c r="AH701" i="1"/>
  <c r="Y536" i="35" s="1"/>
  <c r="Y575" i="35"/>
  <c r="AH745" i="1"/>
  <c r="Y580" i="35" s="1"/>
  <c r="AH1274" i="1"/>
  <c r="Y239" i="66" s="1"/>
  <c r="Y763" i="1"/>
  <c r="P597" i="35" s="1"/>
  <c r="Q763" i="1"/>
  <c r="AB763" i="1"/>
  <c r="S597" i="35" s="1"/>
  <c r="P616" i="35"/>
  <c r="R280" i="66"/>
  <c r="AA1320" i="1"/>
  <c r="R285" i="66" s="1"/>
  <c r="R301" i="66"/>
  <c r="AA1342" i="1"/>
  <c r="R307" i="66" s="1"/>
  <c r="X500" i="66"/>
  <c r="AG1539" i="1"/>
  <c r="X504" i="66" s="1"/>
  <c r="G714" i="66"/>
  <c r="AB1749" i="1"/>
  <c r="S714" i="66" s="1"/>
  <c r="Y1749" i="1"/>
  <c r="H24" i="53" s="1"/>
  <c r="Q1749" i="1"/>
  <c r="AB1765" i="1"/>
  <c r="G730" i="66"/>
  <c r="F22" i="47"/>
  <c r="N761" i="66"/>
  <c r="N909" i="66"/>
  <c r="W1947" i="1"/>
  <c r="R246" i="35"/>
  <c r="AA414" i="1"/>
  <c r="R249" i="35" s="1"/>
  <c r="H280" i="35"/>
  <c r="AH445" i="1"/>
  <c r="Y280" i="35" s="1"/>
  <c r="G292" i="35"/>
  <c r="Q457" i="1"/>
  <c r="AH457" i="1" s="1"/>
  <c r="Y457" i="1"/>
  <c r="P292" i="35" s="1"/>
  <c r="AB457" i="1"/>
  <c r="S292" i="35" s="1"/>
  <c r="AG745" i="1"/>
  <c r="G793" i="35"/>
  <c r="AH1412" i="1"/>
  <c r="Y377" i="66" s="1"/>
  <c r="AH1349" i="1"/>
  <c r="Y314" i="66" s="1"/>
  <c r="H314" i="66"/>
  <c r="H44" i="46"/>
  <c r="S629" i="66"/>
  <c r="J65" i="39" s="1"/>
  <c r="H15" i="36"/>
  <c r="W62" i="1"/>
  <c r="W63" i="1"/>
  <c r="AB109" i="1"/>
  <c r="V109" i="1"/>
  <c r="Y109" i="1"/>
  <c r="G10" i="45"/>
  <c r="N12" i="51"/>
  <c r="G12" i="45"/>
  <c r="N14" i="51"/>
  <c r="AB146" i="1"/>
  <c r="Y146" i="1"/>
  <c r="Q146" i="1"/>
  <c r="G14" i="35"/>
  <c r="AB179" i="1"/>
  <c r="S14" i="35" s="1"/>
  <c r="Q179" i="1"/>
  <c r="Y179" i="1"/>
  <c r="H17" i="35"/>
  <c r="AH182" i="1"/>
  <c r="Y17" i="35" s="1"/>
  <c r="H183" i="35"/>
  <c r="AH348" i="1"/>
  <c r="Y183" i="35" s="1"/>
  <c r="I38" i="41"/>
  <c r="K39" i="41"/>
  <c r="M184" i="35"/>
  <c r="N207" i="35"/>
  <c r="W379" i="1"/>
  <c r="N214" i="35" s="1"/>
  <c r="R208" i="35"/>
  <c r="AA379" i="1"/>
  <c r="R214" i="35" s="1"/>
  <c r="R235" i="35"/>
  <c r="AA402" i="1"/>
  <c r="R237" i="35" s="1"/>
  <c r="AB634" i="1"/>
  <c r="S469" i="35" s="1"/>
  <c r="F15" i="68"/>
  <c r="G469" i="35"/>
  <c r="Q634" i="1"/>
  <c r="AH634" i="1" s="1"/>
  <c r="Y469" i="35" s="1"/>
  <c r="X501" i="35"/>
  <c r="AG673" i="1"/>
  <c r="H346" i="35"/>
  <c r="AH511" i="1"/>
  <c r="Y346" i="35" s="1"/>
  <c r="N586" i="35"/>
  <c r="W756" i="1"/>
  <c r="N590" i="35" s="1"/>
  <c r="F51" i="59"/>
  <c r="N605" i="35"/>
  <c r="I53" i="39"/>
  <c r="AA1175" i="1"/>
  <c r="R140" i="66" s="1"/>
  <c r="R134" i="66"/>
  <c r="I41" i="49"/>
  <c r="N195" i="66"/>
  <c r="N338" i="66"/>
  <c r="W1375" i="1"/>
  <c r="F103" i="59"/>
  <c r="N367" i="66"/>
  <c r="W1408" i="1"/>
  <c r="F30" i="59"/>
  <c r="N435" i="66"/>
  <c r="W1475" i="1"/>
  <c r="G742" i="66"/>
  <c r="AB1777" i="1"/>
  <c r="S742" i="66" s="1"/>
  <c r="Y1777" i="1"/>
  <c r="P742" i="66" s="1"/>
  <c r="Q1777" i="1"/>
  <c r="H742" i="66" s="1"/>
  <c r="G9" i="37"/>
  <c r="N14" i="73"/>
  <c r="Y934" i="1"/>
  <c r="P768" i="35" s="1"/>
  <c r="Y245" i="1"/>
  <c r="P80" i="35" s="1"/>
  <c r="G80" i="35"/>
  <c r="Q245" i="1"/>
  <c r="H267" i="35"/>
  <c r="AH432" i="1"/>
  <c r="Y267" i="35" s="1"/>
  <c r="R278" i="35"/>
  <c r="AA448" i="1"/>
  <c r="R283" i="35" s="1"/>
  <c r="W734" i="1"/>
  <c r="F38" i="59"/>
  <c r="N565" i="35"/>
  <c r="R574" i="35"/>
  <c r="AA745" i="1"/>
  <c r="R580" i="35" s="1"/>
  <c r="Y1791" i="1"/>
  <c r="AH582" i="1"/>
  <c r="Y417" i="35" s="1"/>
  <c r="C137" i="66"/>
  <c r="AD1185" i="1"/>
  <c r="AB475" i="1"/>
  <c r="S310" i="35" s="1"/>
  <c r="H27" i="35"/>
  <c r="AH192" i="1"/>
  <c r="Y27" i="35" s="1"/>
  <c r="Q1765" i="1"/>
  <c r="Y1203" i="1"/>
  <c r="P168" i="66" s="1"/>
  <c r="AA62" i="1"/>
  <c r="AA63" i="1"/>
  <c r="Y111" i="1"/>
  <c r="V111" i="1"/>
  <c r="Q111" i="1"/>
  <c r="AH111" i="1" s="1"/>
  <c r="AB111" i="1"/>
  <c r="AA137" i="1"/>
  <c r="R14" i="51" s="1"/>
  <c r="AA136" i="1"/>
  <c r="R13" i="51" s="1"/>
  <c r="AA134" i="1"/>
  <c r="R11" i="51" s="1"/>
  <c r="R10" i="51"/>
  <c r="AA139" i="1"/>
  <c r="R16" i="51" s="1"/>
  <c r="AA138" i="1"/>
  <c r="R15" i="51" s="1"/>
  <c r="AB165" i="1"/>
  <c r="Y165" i="1"/>
  <c r="G147" i="35"/>
  <c r="AB312" i="1"/>
  <c r="S147" i="35" s="1"/>
  <c r="Q312" i="1"/>
  <c r="AH312" i="1" s="1"/>
  <c r="N159" i="35"/>
  <c r="W329" i="1"/>
  <c r="N164" i="35" s="1"/>
  <c r="G162" i="35"/>
  <c r="Q327" i="1"/>
  <c r="Y327" i="1"/>
  <c r="P162" i="35" s="1"/>
  <c r="L29" i="41"/>
  <c r="N169" i="35"/>
  <c r="K38" i="41"/>
  <c r="M183" i="35"/>
  <c r="P185" i="35"/>
  <c r="Y353" i="1"/>
  <c r="P188" i="35" s="1"/>
  <c r="H205" i="35"/>
  <c r="AH370" i="1"/>
  <c r="Y205" i="35" s="1"/>
  <c r="Y371" i="1"/>
  <c r="P206" i="35" s="1"/>
  <c r="Q371" i="1"/>
  <c r="X208" i="35"/>
  <c r="AG379" i="1"/>
  <c r="X214" i="35" s="1"/>
  <c r="AB375" i="1"/>
  <c r="S210" i="35" s="1"/>
  <c r="G210" i="35"/>
  <c r="G458" i="35"/>
  <c r="AB623" i="1"/>
  <c r="S458" i="35" s="1"/>
  <c r="Y623" i="1"/>
  <c r="P458" i="35" s="1"/>
  <c r="Q623" i="1"/>
  <c r="G335" i="35"/>
  <c r="AB500" i="1"/>
  <c r="S335" i="35" s="1"/>
  <c r="Y500" i="1"/>
  <c r="P335" i="35" s="1"/>
  <c r="Q500" i="1"/>
  <c r="H335" i="35" s="1"/>
  <c r="X633" i="35"/>
  <c r="AG803" i="1"/>
  <c r="A55" i="39"/>
  <c r="A136" i="66"/>
  <c r="J1181" i="1"/>
  <c r="B9" i="41" s="1"/>
  <c r="G290" i="66"/>
  <c r="AB1325" i="1"/>
  <c r="Q1325" i="1"/>
  <c r="Y1325" i="1"/>
  <c r="P290" i="66" s="1"/>
  <c r="N569" i="66"/>
  <c r="W1609" i="1"/>
  <c r="N574" i="66" s="1"/>
  <c r="I58" i="46"/>
  <c r="H739" i="66"/>
  <c r="AH1774" i="1"/>
  <c r="Y739" i="66" s="1"/>
  <c r="N754" i="66"/>
  <c r="W1791" i="1"/>
  <c r="J83" i="39"/>
  <c r="AG1791" i="1"/>
  <c r="X756" i="66" s="1"/>
  <c r="C25" i="54"/>
  <c r="C133" i="66"/>
  <c r="AG934" i="1"/>
  <c r="X768" i="35" s="1"/>
  <c r="Y1765" i="1"/>
  <c r="D10" i="1"/>
  <c r="F10" i="1"/>
  <c r="F37" i="1"/>
  <c r="F39" i="1"/>
  <c r="H115" i="35"/>
  <c r="AH280" i="1"/>
  <c r="Y115" i="35" s="1"/>
  <c r="H128" i="35"/>
  <c r="AH293" i="1"/>
  <c r="Y128" i="35" s="1"/>
  <c r="Y301" i="1"/>
  <c r="AB301" i="1"/>
  <c r="S136" i="35" s="1"/>
  <c r="Q301" i="1"/>
  <c r="G136" i="35"/>
  <c r="N147" i="35"/>
  <c r="G7" i="53"/>
  <c r="Y323" i="1"/>
  <c r="P158" i="35" s="1"/>
  <c r="Q323" i="1"/>
  <c r="P169" i="35"/>
  <c r="Y341" i="1"/>
  <c r="P176" i="35" s="1"/>
  <c r="R171" i="35"/>
  <c r="AA341" i="1"/>
  <c r="S172" i="35"/>
  <c r="AB341" i="1"/>
  <c r="S176" i="35" s="1"/>
  <c r="X173" i="35"/>
  <c r="AG341" i="1"/>
  <c r="X176" i="35" s="1"/>
  <c r="Q353" i="1"/>
  <c r="M182" i="35"/>
  <c r="V353" i="1"/>
  <c r="H437" i="35"/>
  <c r="AH602" i="1"/>
  <c r="Y437" i="35" s="1"/>
  <c r="AB614" i="1"/>
  <c r="S449" i="35" s="1"/>
  <c r="Y614" i="1"/>
  <c r="Q614" i="1"/>
  <c r="S562" i="66"/>
  <c r="G349" i="35"/>
  <c r="AB514" i="1"/>
  <c r="S349" i="35" s="1"/>
  <c r="Q514" i="1"/>
  <c r="G303" i="66"/>
  <c r="AB1338" i="1"/>
  <c r="S303" i="66" s="1"/>
  <c r="Q1338" i="1"/>
  <c r="AH1338" i="1" s="1"/>
  <c r="Y303" i="66" s="1"/>
  <c r="Y1338" i="1"/>
  <c r="G388" i="66"/>
  <c r="Y1423" i="1"/>
  <c r="P388" i="66" s="1"/>
  <c r="H723" i="66"/>
  <c r="AH1758" i="1"/>
  <c r="Y723" i="66" s="1"/>
  <c r="X910" i="66"/>
  <c r="AG1947" i="1"/>
  <c r="X912" i="66" s="1"/>
  <c r="X12" i="73"/>
  <c r="AG2249" i="1"/>
  <c r="X18" i="73" s="1"/>
  <c r="G40" i="35"/>
  <c r="AB205" i="1"/>
  <c r="S40" i="35" s="1"/>
  <c r="Q205" i="1"/>
  <c r="AH205" i="1" s="1"/>
  <c r="Y40" i="35" s="1"/>
  <c r="H321" i="35"/>
  <c r="AH486" i="1"/>
  <c r="Y321" i="35" s="1"/>
  <c r="H534" i="35"/>
  <c r="AH699" i="1"/>
  <c r="Y534" i="35" s="1"/>
  <c r="A24" i="54"/>
  <c r="U125" i="66"/>
  <c r="H302" i="35"/>
  <c r="X661" i="35"/>
  <c r="D12" i="1"/>
  <c r="F12" i="1"/>
  <c r="H106" i="35"/>
  <c r="AH271" i="1"/>
  <c r="Y106" i="35" s="1"/>
  <c r="G107" i="35"/>
  <c r="AE272" i="1"/>
  <c r="V107" i="35" s="1"/>
  <c r="AB272" i="1"/>
  <c r="S107" i="35" s="1"/>
  <c r="Y272" i="1"/>
  <c r="P107" i="35" s="1"/>
  <c r="Q272" i="1"/>
  <c r="P132" i="66"/>
  <c r="Y1168" i="1"/>
  <c r="P133" i="66" s="1"/>
  <c r="Y1177" i="1"/>
  <c r="Y1170" i="1"/>
  <c r="P135" i="66" s="1"/>
  <c r="R759" i="66"/>
  <c r="AA1801" i="1"/>
  <c r="R766" i="66" s="1"/>
  <c r="R900" i="66"/>
  <c r="AA1937" i="1"/>
  <c r="R902" i="66" s="1"/>
  <c r="G597" i="35"/>
  <c r="N346" i="35"/>
  <c r="W516" i="1"/>
  <c r="X523" i="35"/>
  <c r="AG695" i="1"/>
  <c r="Y1171" i="1"/>
  <c r="P136" i="66" s="1"/>
  <c r="Y1169" i="1"/>
  <c r="P134" i="66" s="1"/>
  <c r="AG914" i="1"/>
  <c r="X748" i="35" s="1"/>
  <c r="A35" i="45"/>
  <c r="AA767" i="1"/>
  <c r="R601" i="35" s="1"/>
  <c r="AH1908" i="1"/>
  <c r="Y873" i="66" s="1"/>
  <c r="H873" i="66"/>
  <c r="H83" i="35"/>
  <c r="AH248" i="1"/>
  <c r="Y83" i="35" s="1"/>
  <c r="AE260" i="1"/>
  <c r="V95" i="35" s="1"/>
  <c r="Y260" i="1"/>
  <c r="P95" i="35" s="1"/>
  <c r="R102" i="35"/>
  <c r="AA274" i="1"/>
  <c r="R109" i="35" s="1"/>
  <c r="N656" i="35"/>
  <c r="W824" i="1"/>
  <c r="N658" i="35" s="1"/>
  <c r="H711" i="35"/>
  <c r="AH877" i="1"/>
  <c r="Y711" i="35" s="1"/>
  <c r="H744" i="35"/>
  <c r="AH910" i="1"/>
  <c r="Y744" i="35" s="1"/>
  <c r="R762" i="35"/>
  <c r="AA934" i="1"/>
  <c r="F109" i="39"/>
  <c r="Q950" i="1"/>
  <c r="Y950" i="1"/>
  <c r="G784" i="35"/>
  <c r="R785" i="35"/>
  <c r="AA954" i="1"/>
  <c r="R788" i="35" s="1"/>
  <c r="AB959" i="1"/>
  <c r="S793" i="35" s="1"/>
  <c r="Q959" i="1"/>
  <c r="H793" i="35" s="1"/>
  <c r="Y959" i="1"/>
  <c r="H818" i="35"/>
  <c r="AH984" i="1"/>
  <c r="Y818" i="35" s="1"/>
  <c r="G836" i="35"/>
  <c r="AB1002" i="1"/>
  <c r="S836" i="35" s="1"/>
  <c r="Y1002" i="1"/>
  <c r="P836" i="35" s="1"/>
  <c r="Q1002" i="1"/>
  <c r="H846" i="35"/>
  <c r="AH1012" i="1"/>
  <c r="Y846" i="35" s="1"/>
  <c r="H859" i="35"/>
  <c r="AH1025" i="1"/>
  <c r="Y859" i="35" s="1"/>
  <c r="W1132" i="1"/>
  <c r="N97" i="66" s="1"/>
  <c r="F6" i="57"/>
  <c r="F9" i="57"/>
  <c r="N95" i="66"/>
  <c r="I47" i="39"/>
  <c r="R105" i="66"/>
  <c r="K1184" i="1"/>
  <c r="B58" i="39"/>
  <c r="B139" i="66"/>
  <c r="Y164" i="66"/>
  <c r="AH1205" i="1"/>
  <c r="Y170" i="66" s="1"/>
  <c r="R209" i="66"/>
  <c r="AA1246" i="1"/>
  <c r="R211" i="66" s="1"/>
  <c r="X224" i="66"/>
  <c r="AG1266" i="1"/>
  <c r="X231" i="66" s="1"/>
  <c r="I101" i="39"/>
  <c r="N226" i="66"/>
  <c r="W1266" i="1"/>
  <c r="I103" i="39" s="1"/>
  <c r="R227" i="66"/>
  <c r="AA1266" i="1"/>
  <c r="R231" i="66" s="1"/>
  <c r="R312" i="66"/>
  <c r="AA1353" i="1"/>
  <c r="R318" i="66" s="1"/>
  <c r="I51" i="46"/>
  <c r="N346" i="66"/>
  <c r="W1386" i="1"/>
  <c r="N351" i="66" s="1"/>
  <c r="X355" i="66"/>
  <c r="AG1397" i="1"/>
  <c r="X362" i="66" s="1"/>
  <c r="F147" i="39"/>
  <c r="G414" i="66"/>
  <c r="AB1449" i="1"/>
  <c r="S414" i="66" s="1"/>
  <c r="Q1449" i="1"/>
  <c r="Y1449" i="1"/>
  <c r="P414" i="66" s="1"/>
  <c r="J150" i="39"/>
  <c r="P417" i="66"/>
  <c r="H423" i="66"/>
  <c r="AH1458" i="1"/>
  <c r="Y423" i="66" s="1"/>
  <c r="Q1461" i="1"/>
  <c r="G426" i="66"/>
  <c r="Y1461" i="1"/>
  <c r="X458" i="66"/>
  <c r="AG1495" i="1"/>
  <c r="X460" i="66" s="1"/>
  <c r="N464" i="66"/>
  <c r="W1505" i="1"/>
  <c r="G19" i="76" s="1"/>
  <c r="G14" i="76"/>
  <c r="H502" i="66"/>
  <c r="AH1537" i="1"/>
  <c r="Y502" i="66" s="1"/>
  <c r="X522" i="66"/>
  <c r="AG1559" i="1"/>
  <c r="X524" i="66" s="1"/>
  <c r="AB1605" i="1"/>
  <c r="S570" i="66" s="1"/>
  <c r="G570" i="66"/>
  <c r="F59" i="46"/>
  <c r="Y1605" i="1"/>
  <c r="P570" i="66" s="1"/>
  <c r="Q1137" i="66"/>
  <c r="J46" i="72"/>
  <c r="H49" i="72"/>
  <c r="H1140" i="66"/>
  <c r="H62" i="72"/>
  <c r="H1153" i="66"/>
  <c r="H8" i="60"/>
  <c r="H12" i="46"/>
  <c r="AH2197" i="1"/>
  <c r="H13" i="46"/>
  <c r="AH2198" i="1"/>
  <c r="Y9" i="60" s="1"/>
  <c r="H9" i="60"/>
  <c r="F97" i="59"/>
  <c r="W2215" i="1"/>
  <c r="F98" i="59" s="1"/>
  <c r="W113" i="1"/>
  <c r="H13" i="51"/>
  <c r="AH136" i="1"/>
  <c r="W13" i="51" s="1"/>
  <c r="G257" i="35"/>
  <c r="Q422" i="1"/>
  <c r="H359" i="35"/>
  <c r="AH524" i="1"/>
  <c r="Y359" i="35" s="1"/>
  <c r="W662" i="1"/>
  <c r="G619" i="66"/>
  <c r="Q1654" i="1"/>
  <c r="D24" i="1"/>
  <c r="W41" i="1"/>
  <c r="N44" i="79" s="1"/>
  <c r="AG41" i="1"/>
  <c r="X44" i="79" s="1"/>
  <c r="Q87" i="1"/>
  <c r="AH87" i="1" s="1"/>
  <c r="Y87" i="1"/>
  <c r="G58" i="35"/>
  <c r="AE223" i="1"/>
  <c r="V58" i="35" s="1"/>
  <c r="Q389" i="1"/>
  <c r="G224" i="35"/>
  <c r="Y39" i="1"/>
  <c r="P42" i="79" s="1"/>
  <c r="F25" i="1"/>
  <c r="W29" i="1"/>
  <c r="N32" i="79" s="1"/>
  <c r="H609" i="35"/>
  <c r="AH775" i="1"/>
  <c r="Y609" i="35" s="1"/>
  <c r="AB1128" i="1"/>
  <c r="Y1128" i="1"/>
  <c r="P93" i="66" s="1"/>
  <c r="I151" i="39"/>
  <c r="N418" i="66"/>
  <c r="Y552" i="35"/>
  <c r="AH723" i="1"/>
  <c r="Y558" i="35" s="1"/>
  <c r="H733" i="35"/>
  <c r="AH899" i="1"/>
  <c r="Y733" i="35" s="1"/>
  <c r="AD29" i="1"/>
  <c r="U32" i="79" s="1"/>
  <c r="G129" i="35"/>
  <c r="Q294" i="1"/>
  <c r="H129" i="35" s="1"/>
  <c r="AA365" i="1"/>
  <c r="R200" i="35" s="1"/>
  <c r="W391" i="1"/>
  <c r="N226" i="35" s="1"/>
  <c r="AG1165" i="1"/>
  <c r="X130" i="66" s="1"/>
  <c r="W459" i="1"/>
  <c r="I20" i="46" s="1"/>
  <c r="Q1805" i="1"/>
  <c r="W1364" i="1"/>
  <c r="F86" i="59" s="1"/>
  <c r="AB971" i="1"/>
  <c r="S805" i="35" s="1"/>
  <c r="AA1165" i="1"/>
  <c r="I14" i="39" s="1"/>
  <c r="AE2235" i="1"/>
  <c r="V45" i="60" s="1"/>
  <c r="Y973" i="1"/>
  <c r="P807" i="35" s="1"/>
  <c r="Y971" i="1"/>
  <c r="P805" i="35" s="1"/>
  <c r="W996" i="1"/>
  <c r="N830" i="35" s="1"/>
  <c r="AB822" i="1"/>
  <c r="S656" i="35" s="1"/>
  <c r="G426" i="35"/>
  <c r="Y1652" i="1"/>
  <c r="W148" i="1"/>
  <c r="N26" i="51" s="1"/>
  <c r="AE1502" i="1"/>
  <c r="V467" i="66" s="1"/>
  <c r="N37" i="35"/>
  <c r="AH202" i="1"/>
  <c r="Y37" i="35" s="1"/>
  <c r="S403" i="35"/>
  <c r="H401" i="35"/>
  <c r="G5" i="46"/>
  <c r="AG640" i="1"/>
  <c r="X475" i="35" s="1"/>
  <c r="AA640" i="1"/>
  <c r="R475" i="35" s="1"/>
  <c r="AG459" i="1"/>
  <c r="X294" i="35" s="1"/>
  <c r="N287" i="35"/>
  <c r="I16" i="46"/>
  <c r="S287" i="35"/>
  <c r="N188" i="66"/>
  <c r="AH77" i="1"/>
  <c r="W23" i="51"/>
  <c r="AH1886" i="1"/>
  <c r="Y851" i="66" s="1"/>
  <c r="H851" i="66"/>
  <c r="X448" i="35"/>
  <c r="AG618" i="1"/>
  <c r="X453" i="35" s="1"/>
  <c r="N481" i="35"/>
  <c r="W651" i="1"/>
  <c r="N486" i="35" s="1"/>
  <c r="X92" i="66"/>
  <c r="AG1134" i="1"/>
  <c r="X99" i="66" s="1"/>
  <c r="I146" i="39"/>
  <c r="N413" i="66"/>
  <c r="I23" i="46"/>
  <c r="N12" i="60"/>
  <c r="AH2247" i="1"/>
  <c r="Y16" i="73" s="1"/>
  <c r="AH1817" i="1"/>
  <c r="Y782" i="66" s="1"/>
  <c r="Q1511" i="1"/>
  <c r="AG1364" i="1"/>
  <c r="X329" i="66" s="1"/>
  <c r="AB1886" i="1"/>
  <c r="S851" i="66" s="1"/>
  <c r="N325" i="66"/>
  <c r="AH1479" i="1"/>
  <c r="Y444" i="66" s="1"/>
  <c r="Y1199" i="1"/>
  <c r="AG1236" i="1"/>
  <c r="X201" i="66" s="1"/>
  <c r="AB1441" i="1"/>
  <c r="Q1586" i="1"/>
  <c r="H309" i="35"/>
  <c r="AH474" i="1"/>
  <c r="R310" i="35"/>
  <c r="AA481" i="1"/>
  <c r="R316" i="35" s="1"/>
  <c r="H448" i="35"/>
  <c r="AH613" i="1"/>
  <c r="Y448" i="35" s="1"/>
  <c r="X552" i="35"/>
  <c r="AG723" i="1"/>
  <c r="R664" i="35"/>
  <c r="AA834" i="1"/>
  <c r="R668" i="35" s="1"/>
  <c r="G840" i="35"/>
  <c r="AB1006" i="1"/>
  <c r="S840" i="35" s="1"/>
  <c r="Y1006" i="1"/>
  <c r="P840" i="35" s="1"/>
  <c r="H34" i="66"/>
  <c r="AH1068" i="1"/>
  <c r="Y34" i="66" s="1"/>
  <c r="K1191" i="1"/>
  <c r="B61" i="59" s="1"/>
  <c r="H11" i="72"/>
  <c r="P691" i="66"/>
  <c r="N456" i="66"/>
  <c r="W1455" i="1"/>
  <c r="G851" i="66"/>
  <c r="AG1741" i="1"/>
  <c r="X706" i="66" s="1"/>
  <c r="F84" i="59"/>
  <c r="Q1006" i="1"/>
  <c r="AA723" i="1"/>
  <c r="R558" i="35" s="1"/>
  <c r="W1539" i="1"/>
  <c r="G37" i="76" s="1"/>
  <c r="W493" i="1"/>
  <c r="N328" i="35" s="1"/>
  <c r="Y1213" i="1"/>
  <c r="P178" i="66" s="1"/>
  <c r="G551" i="66"/>
  <c r="Q100" i="1"/>
  <c r="AH100" i="1" s="1"/>
  <c r="AB100" i="1"/>
  <c r="H39" i="35"/>
  <c r="AH204" i="1"/>
  <c r="Y39" i="35" s="1"/>
  <c r="G60" i="35"/>
  <c r="AB225" i="1"/>
  <c r="Y225" i="1"/>
  <c r="P60" i="35" s="1"/>
  <c r="Q225" i="1"/>
  <c r="H124" i="35"/>
  <c r="AH289" i="1"/>
  <c r="Y124" i="35" s="1"/>
  <c r="H148" i="35"/>
  <c r="AH313" i="1"/>
  <c r="Y148" i="35" s="1"/>
  <c r="R289" i="35"/>
  <c r="AA459" i="1"/>
  <c r="R299" i="35"/>
  <c r="AA470" i="1"/>
  <c r="G301" i="35"/>
  <c r="AB466" i="1"/>
  <c r="Y466" i="1"/>
  <c r="P301" i="35" s="1"/>
  <c r="Q466" i="1"/>
  <c r="H439" i="35"/>
  <c r="AH604" i="1"/>
  <c r="Y439" i="35" s="1"/>
  <c r="G592" i="66"/>
  <c r="Y1627" i="1"/>
  <c r="N671" i="66"/>
  <c r="W1709" i="1"/>
  <c r="B146" i="66"/>
  <c r="H1102" i="66"/>
  <c r="W2204" i="1"/>
  <c r="N14" i="60" s="1"/>
  <c r="H31" i="43"/>
  <c r="N498" i="66"/>
  <c r="AB1627" i="1"/>
  <c r="S592" i="66" s="1"/>
  <c r="AH1529" i="1"/>
  <c r="Y494" i="66" s="1"/>
  <c r="R125" i="66"/>
  <c r="G164" i="66"/>
  <c r="L132" i="66"/>
  <c r="AB15" i="1"/>
  <c r="S18" i="79" s="1"/>
  <c r="Y15" i="1"/>
  <c r="P18" i="79" s="1"/>
  <c r="C15" i="1"/>
  <c r="D15" i="1" s="1"/>
  <c r="X368" i="35"/>
  <c r="AG538" i="1"/>
  <c r="X373" i="35" s="1"/>
  <c r="G413" i="35"/>
  <c r="AB578" i="1"/>
  <c r="S413" i="35" s="1"/>
  <c r="R417" i="35"/>
  <c r="AA584" i="1"/>
  <c r="R419" i="35" s="1"/>
  <c r="R425" i="35"/>
  <c r="AA595" i="1"/>
  <c r="R430" i="35" s="1"/>
  <c r="V27" i="1"/>
  <c r="M30" i="79" s="1"/>
  <c r="AE27" i="1"/>
  <c r="V30" i="79" s="1"/>
  <c r="AB27" i="1"/>
  <c r="S30" i="79" s="1"/>
  <c r="AB546" i="1"/>
  <c r="Y546" i="1"/>
  <c r="P381" i="35" s="1"/>
  <c r="Y514" i="35"/>
  <c r="AH684" i="1"/>
  <c r="Y519" i="35" s="1"/>
  <c r="X605" i="35"/>
  <c r="AG778" i="1"/>
  <c r="X612" i="35" s="1"/>
  <c r="X41" i="66"/>
  <c r="AG1083" i="1"/>
  <c r="X48" i="66" s="1"/>
  <c r="G132" i="66"/>
  <c r="P1177" i="1"/>
  <c r="AA1505" i="1"/>
  <c r="I87" i="39" s="1"/>
  <c r="R466" i="66"/>
  <c r="AH1026" i="1"/>
  <c r="Y860" i="35" s="1"/>
  <c r="AH1826" i="1"/>
  <c r="Y791" i="66" s="1"/>
  <c r="H481" i="66"/>
  <c r="Y1615" i="1"/>
  <c r="P580" i="66" s="1"/>
  <c r="AG1519" i="1"/>
  <c r="X484" i="66" s="1"/>
  <c r="I12" i="39"/>
  <c r="AA778" i="1"/>
  <c r="R612" i="35" s="1"/>
  <c r="D22" i="1"/>
  <c r="F22" i="1"/>
  <c r="Y201" i="1"/>
  <c r="P36" i="35" s="1"/>
  <c r="Q201" i="1"/>
  <c r="H36" i="35" s="1"/>
  <c r="L172" i="35"/>
  <c r="V338" i="1"/>
  <c r="M173" i="35" s="1"/>
  <c r="H269" i="35"/>
  <c r="AH434" i="1"/>
  <c r="Y269" i="35" s="1"/>
  <c r="H368" i="35"/>
  <c r="AH533" i="1"/>
  <c r="Y368" i="35" s="1"/>
  <c r="AA37" i="1"/>
  <c r="R40" i="79" s="1"/>
  <c r="AA39" i="1"/>
  <c r="R42" i="79" s="1"/>
  <c r="AA38" i="1"/>
  <c r="R41" i="79" s="1"/>
  <c r="L158" i="35"/>
  <c r="V324" i="1"/>
  <c r="M159" i="35" s="1"/>
  <c r="O540" i="35"/>
  <c r="X712" i="1"/>
  <c r="O547" i="35" s="1"/>
  <c r="AB983" i="1"/>
  <c r="S817" i="35" s="1"/>
  <c r="Y983" i="1"/>
  <c r="Q983" i="1"/>
  <c r="Y188" i="66"/>
  <c r="AH1225" i="1"/>
  <c r="Y190" i="66" s="1"/>
  <c r="Y216" i="66"/>
  <c r="AH1256" i="1"/>
  <c r="Y221" i="66" s="1"/>
  <c r="H465" i="66"/>
  <c r="G84" i="39"/>
  <c r="AE1500" i="1"/>
  <c r="V465" i="66" s="1"/>
  <c r="AB1511" i="1"/>
  <c r="S476" i="66" s="1"/>
  <c r="Y1511" i="1"/>
  <c r="P476" i="66" s="1"/>
  <c r="AB1615" i="1"/>
  <c r="S580" i="66" s="1"/>
  <c r="L518" i="66"/>
  <c r="AA1639" i="1"/>
  <c r="R604" i="66" s="1"/>
  <c r="AB1586" i="1"/>
  <c r="N628" i="66"/>
  <c r="AG1386" i="1"/>
  <c r="X351" i="66" s="1"/>
  <c r="Q1149" i="1"/>
  <c r="W1123" i="1"/>
  <c r="N88" i="66" s="1"/>
  <c r="C140" i="66"/>
  <c r="AB365" i="1"/>
  <c r="AA36" i="1"/>
  <c r="R39" i="79" s="1"/>
  <c r="G817" i="35"/>
  <c r="I85" i="39"/>
  <c r="V120" i="1"/>
  <c r="Y120" i="1"/>
  <c r="Y124" i="1" s="1"/>
  <c r="Q408" i="1"/>
  <c r="G243" i="35"/>
  <c r="AB408" i="1"/>
  <c r="H254" i="35"/>
  <c r="AH419" i="1"/>
  <c r="Y254" i="35" s="1"/>
  <c r="X257" i="35"/>
  <c r="AG426" i="1"/>
  <c r="X261" i="35" s="1"/>
  <c r="Y424" i="1"/>
  <c r="P259" i="35" s="1"/>
  <c r="Q424" i="1"/>
  <c r="I25" i="39"/>
  <c r="R402" i="35"/>
  <c r="G324" i="35"/>
  <c r="Q489" i="1"/>
  <c r="H324" i="35" s="1"/>
  <c r="X752" i="35"/>
  <c r="AG924" i="1"/>
  <c r="X758" i="35" s="1"/>
  <c r="R196" i="66"/>
  <c r="AA1236" i="1"/>
  <c r="R201" i="66" s="1"/>
  <c r="I149" i="39"/>
  <c r="N416" i="66"/>
  <c r="X438" i="66"/>
  <c r="AG1475" i="1"/>
  <c r="P13" i="60"/>
  <c r="Y2204" i="1"/>
  <c r="P14" i="60" s="1"/>
  <c r="Y1485" i="1"/>
  <c r="J66" i="41"/>
  <c r="K66" i="41" s="1"/>
  <c r="AA1791" i="1"/>
  <c r="R756" i="66" s="1"/>
  <c r="Q1615" i="1"/>
  <c r="AA712" i="1"/>
  <c r="R547" i="35" s="1"/>
  <c r="L1185" i="1"/>
  <c r="AA874" i="1"/>
  <c r="R708" i="35" s="1"/>
  <c r="AA34" i="1"/>
  <c r="R37" i="79" s="1"/>
  <c r="Y27" i="1"/>
  <c r="P30" i="79" s="1"/>
  <c r="H617" i="35"/>
  <c r="AH783" i="1"/>
  <c r="Y617" i="35" s="1"/>
  <c r="H15" i="35"/>
  <c r="AH180" i="1"/>
  <c r="Y15" i="35" s="1"/>
  <c r="AG402" i="1"/>
  <c r="X237" i="35" s="1"/>
  <c r="X357" i="35"/>
  <c r="AG527" i="1"/>
  <c r="X362" i="35" s="1"/>
  <c r="N401" i="35"/>
  <c r="W573" i="1"/>
  <c r="H17" i="68"/>
  <c r="W640" i="1"/>
  <c r="N471" i="35"/>
  <c r="X35" i="66"/>
  <c r="AG1072" i="1"/>
  <c r="X38" i="66" s="1"/>
  <c r="R336" i="66"/>
  <c r="AA1375" i="1"/>
  <c r="Y1441" i="1"/>
  <c r="P406" i="66" s="1"/>
  <c r="Q1441" i="1"/>
  <c r="G468" i="66"/>
  <c r="Y1503" i="1"/>
  <c r="P468" i="66" s="1"/>
  <c r="Q1503" i="1"/>
  <c r="H7" i="68"/>
  <c r="W1590" i="1"/>
  <c r="W1741" i="1"/>
  <c r="N706" i="66" s="1"/>
  <c r="F10" i="57"/>
  <c r="AG1145" i="1"/>
  <c r="X110" i="66" s="1"/>
  <c r="AB489" i="1"/>
  <c r="AA35" i="1"/>
  <c r="R38" i="79" s="1"/>
  <c r="C27" i="1"/>
  <c r="D27" i="1" s="1"/>
  <c r="AA1741" i="1"/>
  <c r="R706" i="66" s="1"/>
  <c r="AB1149" i="1"/>
  <c r="G62" i="35"/>
  <c r="Q227" i="1"/>
  <c r="H62" i="35" s="1"/>
  <c r="AB227" i="1"/>
  <c r="S62" i="35" s="1"/>
  <c r="AE227" i="1"/>
  <c r="V62" i="35" s="1"/>
  <c r="AE256" i="1"/>
  <c r="V91" i="35" s="1"/>
  <c r="AB256" i="1"/>
  <c r="S91" i="35" s="1"/>
  <c r="G93" i="35"/>
  <c r="Y258" i="1"/>
  <c r="P93" i="35" s="1"/>
  <c r="Q258" i="1"/>
  <c r="X198" i="35"/>
  <c r="AG365" i="1"/>
  <c r="G222" i="35"/>
  <c r="AB387" i="1"/>
  <c r="S222" i="35" s="1"/>
  <c r="R336" i="35"/>
  <c r="AA504" i="1"/>
  <c r="R339" i="35" s="1"/>
  <c r="X345" i="35"/>
  <c r="AG516" i="1"/>
  <c r="X351" i="35" s="1"/>
  <c r="N355" i="35"/>
  <c r="W527" i="1"/>
  <c r="N362" i="35" s="1"/>
  <c r="R382" i="35"/>
  <c r="AA550" i="1"/>
  <c r="R385" i="35" s="1"/>
  <c r="N389" i="35"/>
  <c r="W561" i="1"/>
  <c r="N396" i="35" s="1"/>
  <c r="G392" i="35"/>
  <c r="Y557" i="1"/>
  <c r="P392" i="35" s="1"/>
  <c r="AB557" i="1"/>
  <c r="Q557" i="1"/>
  <c r="AD41" i="1"/>
  <c r="U44" i="79" s="1"/>
  <c r="AG73" i="1"/>
  <c r="Q165" i="1"/>
  <c r="AH165" i="1" s="1"/>
  <c r="F26" i="1"/>
  <c r="Q109" i="1"/>
  <c r="AH109" i="1" s="1"/>
  <c r="Y169" i="1"/>
  <c r="AB23" i="1"/>
  <c r="S26" i="79" s="1"/>
  <c r="F34" i="1"/>
  <c r="AA17" i="1"/>
  <c r="R20" i="79" s="1"/>
  <c r="AG29" i="1"/>
  <c r="X32" i="79" s="1"/>
  <c r="AE25" i="1"/>
  <c r="V28" i="79" s="1"/>
  <c r="AB11" i="1"/>
  <c r="S14" i="79" s="1"/>
  <c r="Y11" i="1"/>
  <c r="P14" i="79" s="1"/>
  <c r="AA29" i="1"/>
  <c r="R32" i="79" s="1"/>
  <c r="AB1896" i="1"/>
  <c r="J132" i="39" s="1"/>
  <c r="F132" i="39"/>
  <c r="W17" i="1"/>
  <c r="N20" i="79" s="1"/>
  <c r="H55" i="72"/>
  <c r="I12" i="46"/>
  <c r="AB1431" i="1"/>
  <c r="F95" i="39"/>
  <c r="G896" i="66"/>
  <c r="AD1709" i="1"/>
  <c r="U674" i="66" s="1"/>
  <c r="Q975" i="1"/>
  <c r="W894" i="1"/>
  <c r="N728" i="35" s="1"/>
  <c r="AB1262" i="1"/>
  <c r="S227" i="66" s="1"/>
  <c r="F102" i="39"/>
  <c r="Q1809" i="1"/>
  <c r="AH1809" i="1" s="1"/>
  <c r="Y774" i="66" s="1"/>
  <c r="AB1908" i="1"/>
  <c r="F142" i="39"/>
  <c r="I31" i="41"/>
  <c r="AB1856" i="1"/>
  <c r="F124" i="39"/>
  <c r="AA1831" i="1"/>
  <c r="R796" i="66" s="1"/>
  <c r="N194" i="66"/>
  <c r="W1236" i="1"/>
  <c r="P769" i="66"/>
  <c r="R14" i="66"/>
  <c r="G82" i="39"/>
  <c r="AE1498" i="1"/>
  <c r="V463" i="66" s="1"/>
  <c r="P413" i="66"/>
  <c r="AG1639" i="1"/>
  <c r="F13" i="47"/>
  <c r="AH1734" i="1"/>
  <c r="Y699" i="66" s="1"/>
  <c r="AG1801" i="1"/>
  <c r="X766" i="66" s="1"/>
  <c r="AH1592" i="1"/>
  <c r="Y557" i="66" s="1"/>
  <c r="AA1599" i="1"/>
  <c r="R564" i="66" s="1"/>
  <c r="AH1150" i="1"/>
  <c r="Y115" i="66" s="1"/>
  <c r="X123" i="66"/>
  <c r="AD1165" i="1"/>
  <c r="U130" i="66" s="1"/>
  <c r="AH1138" i="1"/>
  <c r="Y103" i="66" s="1"/>
  <c r="AA1445" i="1"/>
  <c r="R410" i="66" s="1"/>
  <c r="W1225" i="1"/>
  <c r="I79" i="39" s="1"/>
  <c r="R16" i="70"/>
  <c r="Q1155" i="66"/>
  <c r="N774" i="66"/>
  <c r="P774" i="66"/>
  <c r="J118" i="39"/>
  <c r="AA1811" i="1"/>
  <c r="S568" i="66"/>
  <c r="AH138" i="1"/>
  <c r="W15" i="51" s="1"/>
  <c r="H47" i="35"/>
  <c r="AH212" i="1"/>
  <c r="W196" i="1"/>
  <c r="N31" i="35" s="1"/>
  <c r="Y904" i="1"/>
  <c r="H542" i="66"/>
  <c r="AH1577" i="1"/>
  <c r="Y542" i="66" s="1"/>
  <c r="H237" i="66"/>
  <c r="AH1272" i="1"/>
  <c r="Y237" i="66" s="1"/>
  <c r="P595" i="35"/>
  <c r="N257" i="35"/>
  <c r="W426" i="1"/>
  <c r="N261" i="35" s="1"/>
  <c r="N265" i="35"/>
  <c r="W437" i="1"/>
  <c r="N333" i="35"/>
  <c r="W504" i="1"/>
  <c r="X404" i="35"/>
  <c r="AG573" i="1"/>
  <c r="X408" i="35" s="1"/>
  <c r="X416" i="35"/>
  <c r="AG584" i="1"/>
  <c r="X419" i="35" s="1"/>
  <c r="N446" i="35"/>
  <c r="W618" i="1"/>
  <c r="P655" i="35"/>
  <c r="H724" i="35"/>
  <c r="AH890" i="1"/>
  <c r="Y724" i="35" s="1"/>
  <c r="U58" i="35"/>
  <c r="AD229" i="1"/>
  <c r="W538" i="1"/>
  <c r="F22" i="59"/>
  <c r="N367" i="35"/>
  <c r="AA240" i="1"/>
  <c r="P469" i="35"/>
  <c r="N246" i="35"/>
  <c r="W414" i="1"/>
  <c r="P265" i="35"/>
  <c r="H332" i="35"/>
  <c r="AH497" i="1"/>
  <c r="Y332" i="35" s="1"/>
  <c r="R563" i="35"/>
  <c r="AA734" i="1"/>
  <c r="X564" i="35"/>
  <c r="AG734" i="1"/>
  <c r="X569" i="35" s="1"/>
  <c r="N713" i="35"/>
  <c r="W884" i="1"/>
  <c r="X859" i="35"/>
  <c r="AG1030" i="1"/>
  <c r="X864" i="35" s="1"/>
  <c r="X151" i="35"/>
  <c r="AG318" i="1"/>
  <c r="X153" i="35" s="1"/>
  <c r="N755" i="35"/>
  <c r="W924" i="1"/>
  <c r="N758" i="35" s="1"/>
  <c r="S818" i="35"/>
  <c r="AH1933" i="1"/>
  <c r="Y898" i="66" s="1"/>
  <c r="AH1787" i="1"/>
  <c r="Y752" i="66" s="1"/>
  <c r="X220" i="35"/>
  <c r="AG391" i="1"/>
  <c r="X226" i="35" s="1"/>
  <c r="R256" i="35"/>
  <c r="AA426" i="1"/>
  <c r="R261" i="35" s="1"/>
  <c r="H117" i="35"/>
  <c r="AH282" i="1"/>
  <c r="Y117" i="35" s="1"/>
  <c r="H898" i="66"/>
  <c r="W240" i="1"/>
  <c r="N75" i="35" s="1"/>
  <c r="S460" i="35"/>
  <c r="S219" i="35"/>
  <c r="N232" i="35"/>
  <c r="W402" i="1"/>
  <c r="N237" i="35" s="1"/>
  <c r="H94" i="35"/>
  <c r="AH259" i="1"/>
  <c r="Y94" i="35" s="1"/>
  <c r="AH314" i="1"/>
  <c r="Y149" i="35" s="1"/>
  <c r="N146" i="35"/>
  <c r="N725" i="35"/>
  <c r="AH919" i="1"/>
  <c r="Y753" i="35" s="1"/>
  <c r="S682" i="35"/>
  <c r="P438" i="66"/>
  <c r="AG1019" i="1"/>
  <c r="X853" i="35" s="1"/>
  <c r="AA824" i="1"/>
  <c r="R658" i="35" s="1"/>
  <c r="AG662" i="1"/>
  <c r="AG712" i="1"/>
  <c r="X547" i="35" s="1"/>
  <c r="H126" i="35"/>
  <c r="AH291" i="1"/>
  <c r="Y126" i="35" s="1"/>
  <c r="X140" i="35"/>
  <c r="AG307" i="1"/>
  <c r="X142" i="35" s="1"/>
  <c r="H161" i="35"/>
  <c r="AH326" i="1"/>
  <c r="Y161" i="35" s="1"/>
  <c r="AH350" i="1"/>
  <c r="Y185" i="35" s="1"/>
  <c r="I40" i="41"/>
  <c r="H185" i="35"/>
  <c r="S207" i="35"/>
  <c r="R674" i="35"/>
  <c r="AA844" i="1"/>
  <c r="R678" i="35" s="1"/>
  <c r="X93" i="35"/>
  <c r="AG262" i="1"/>
  <c r="X97" i="35" s="1"/>
  <c r="H102" i="35"/>
  <c r="AH267" i="1"/>
  <c r="Y102" i="35" s="1"/>
  <c r="H159" i="35"/>
  <c r="AH324" i="1"/>
  <c r="Y159" i="35" s="1"/>
  <c r="AH346" i="1"/>
  <c r="Y181" i="35" s="1"/>
  <c r="I36" i="41"/>
  <c r="H181" i="35"/>
  <c r="AH349" i="1"/>
  <c r="Y184" i="35" s="1"/>
  <c r="I39" i="41"/>
  <c r="AH1643" i="1"/>
  <c r="AH441" i="1"/>
  <c r="Y276" i="35" s="1"/>
  <c r="AG102" i="1"/>
  <c r="AG274" i="1"/>
  <c r="X109" i="35" s="1"/>
  <c r="W874" i="1"/>
  <c r="N708" i="35" s="1"/>
  <c r="AH300" i="1"/>
  <c r="Y135" i="35" s="1"/>
  <c r="AA171" i="1"/>
  <c r="W218" i="1"/>
  <c r="AH376" i="1"/>
  <c r="Y211" i="35" s="1"/>
  <c r="P407" i="66"/>
  <c r="H87" i="47"/>
  <c r="W448" i="1"/>
  <c r="U8" i="60"/>
  <c r="P38" i="60"/>
  <c r="W1052" i="1"/>
  <c r="F47" i="59" s="1"/>
  <c r="P403" i="66"/>
  <c r="H83" i="47"/>
  <c r="W1892" i="1"/>
  <c r="N857" i="66" s="1"/>
  <c r="N740" i="66"/>
  <c r="E22" i="65"/>
  <c r="I68" i="72"/>
  <c r="H207" i="35"/>
  <c r="P405" i="66"/>
  <c r="W1495" i="1"/>
  <c r="I177" i="39" s="1"/>
  <c r="N739" i="66"/>
  <c r="E21" i="65"/>
  <c r="N742" i="66"/>
  <c r="E24" i="65"/>
  <c r="W1872" i="1"/>
  <c r="F140" i="59" s="1"/>
  <c r="Y2215" i="1"/>
  <c r="P25" i="60" s="1"/>
  <c r="W1090" i="1"/>
  <c r="N55" i="66" s="1"/>
  <c r="N407" i="66"/>
  <c r="F87" i="47"/>
  <c r="N741" i="66"/>
  <c r="E23" i="65"/>
  <c r="H1143" i="66"/>
  <c r="J54" i="72"/>
  <c r="Q1126" i="66"/>
  <c r="Q1128" i="66"/>
  <c r="Q1131" i="66"/>
  <c r="H1128" i="66"/>
  <c r="AI2378" i="1"/>
  <c r="M8" i="70"/>
  <c r="N14" i="66"/>
  <c r="F45" i="59"/>
  <c r="Y128" i="1"/>
  <c r="Y129" i="1" s="1"/>
  <c r="G7" i="31" s="1"/>
  <c r="E7" i="31"/>
  <c r="W207" i="1"/>
  <c r="AG684" i="1"/>
  <c r="G16" i="68"/>
  <c r="H468" i="35"/>
  <c r="G14" i="68"/>
  <c r="P287" i="35"/>
  <c r="H287" i="35"/>
  <c r="G16" i="46"/>
  <c r="AG793" i="1"/>
  <c r="X627" i="35" s="1"/>
  <c r="AH784" i="1"/>
  <c r="Y618" i="35" s="1"/>
  <c r="I18" i="41"/>
  <c r="N475" i="66"/>
  <c r="W1519" i="1"/>
  <c r="L25" i="41" s="1"/>
  <c r="K18" i="41"/>
  <c r="AA1519" i="1"/>
  <c r="R484" i="66" s="1"/>
  <c r="R475" i="66"/>
  <c r="H32" i="72"/>
  <c r="H25" i="72"/>
  <c r="Q1144" i="66"/>
  <c r="J13" i="72"/>
  <c r="H58" i="72"/>
  <c r="H57" i="72"/>
  <c r="H56" i="72"/>
  <c r="H1138" i="66"/>
  <c r="J41" i="72"/>
  <c r="J27" i="72"/>
  <c r="H1118" i="66"/>
  <c r="H24" i="36"/>
  <c r="N23" i="66"/>
  <c r="P23" i="66"/>
  <c r="W1771" i="1"/>
  <c r="N736" i="66" s="1"/>
  <c r="H32" i="66"/>
  <c r="W1072" i="1"/>
  <c r="N38" i="66" s="1"/>
  <c r="N32" i="66"/>
  <c r="AG1781" i="1"/>
  <c r="X746" i="66" s="1"/>
  <c r="AH1917" i="1"/>
  <c r="Y882" i="66" s="1"/>
  <c r="K52" i="41"/>
  <c r="K47" i="41"/>
  <c r="AA1678" i="1"/>
  <c r="W141" i="1"/>
  <c r="G13" i="45" s="1"/>
  <c r="I35" i="49"/>
  <c r="AG1811" i="1"/>
  <c r="X776" i="66" s="1"/>
  <c r="AA80" i="1"/>
  <c r="AG80" i="1"/>
  <c r="M43" i="70"/>
  <c r="M45" i="70" s="1"/>
  <c r="P600" i="66"/>
  <c r="X793" i="35"/>
  <c r="AG965" i="1"/>
  <c r="X799" i="35" s="1"/>
  <c r="R739" i="66"/>
  <c r="AA1781" i="1"/>
  <c r="Y1799" i="1"/>
  <c r="P764" i="66" s="1"/>
  <c r="AB1799" i="1"/>
  <c r="Q1799" i="1"/>
  <c r="AH194" i="1"/>
  <c r="AG1771" i="1"/>
  <c r="X736" i="66" s="1"/>
  <c r="W2249" i="1"/>
  <c r="Y1095" i="1"/>
  <c r="Q1095" i="1"/>
  <c r="S60" i="66"/>
  <c r="AA803" i="1"/>
  <c r="R637" i="35" s="1"/>
  <c r="AA516" i="1"/>
  <c r="AG17" i="1"/>
  <c r="X20" i="79" s="1"/>
  <c r="F8" i="42"/>
  <c r="AB78" i="1"/>
  <c r="AB80" i="1" s="1"/>
  <c r="Y78" i="1"/>
  <c r="U107" i="35"/>
  <c r="AD274" i="1"/>
  <c r="G118" i="35"/>
  <c r="AB283" i="1"/>
  <c r="Q283" i="1"/>
  <c r="N694" i="35"/>
  <c r="W864" i="1"/>
  <c r="G600" i="66"/>
  <c r="Y283" i="1"/>
  <c r="AH1266" i="1"/>
  <c r="Y231" i="66" s="1"/>
  <c r="R150" i="35"/>
  <c r="AA318" i="1"/>
  <c r="H298" i="35"/>
  <c r="AH463" i="1"/>
  <c r="Y298" i="35" s="1"/>
  <c r="N310" i="35"/>
  <c r="W481" i="1"/>
  <c r="N316" i="35" s="1"/>
  <c r="R326" i="35"/>
  <c r="AA493" i="1"/>
  <c r="N415" i="35"/>
  <c r="W584" i="1"/>
  <c r="N438" i="35"/>
  <c r="W607" i="1"/>
  <c r="N462" i="35"/>
  <c r="W629" i="1"/>
  <c r="R526" i="35"/>
  <c r="AA695" i="1"/>
  <c r="G554" i="35"/>
  <c r="AB719" i="1"/>
  <c r="Y562" i="35"/>
  <c r="AH734" i="1"/>
  <c r="G676" i="35"/>
  <c r="AB842" i="1"/>
  <c r="P723" i="35"/>
  <c r="Y894" i="1"/>
  <c r="X732" i="35"/>
  <c r="AG904" i="1"/>
  <c r="X738" i="35" s="1"/>
  <c r="AB950" i="1"/>
  <c r="S784" i="35" s="1"/>
  <c r="AE950" i="1"/>
  <c r="V784" i="35" s="1"/>
  <c r="G797" i="35"/>
  <c r="AB963" i="1"/>
  <c r="S797" i="35" s="1"/>
  <c r="G53" i="66"/>
  <c r="AB1088" i="1"/>
  <c r="Y1088" i="1"/>
  <c r="D10" i="41"/>
  <c r="C147" i="66"/>
  <c r="H445" i="66"/>
  <c r="AH1480" i="1"/>
  <c r="Y445" i="66" s="1"/>
  <c r="X560" i="66"/>
  <c r="AG1599" i="1"/>
  <c r="X564" i="66" s="1"/>
  <c r="N898" i="66"/>
  <c r="S13" i="60"/>
  <c r="AB2204" i="1"/>
  <c r="S14" i="60" s="1"/>
  <c r="K1193" i="1"/>
  <c r="B158" i="66" s="1"/>
  <c r="AH1739" i="1"/>
  <c r="AA2249" i="1"/>
  <c r="F21" i="49"/>
  <c r="AG251" i="1"/>
  <c r="X86" i="35" s="1"/>
  <c r="W914" i="1"/>
  <c r="AA924" i="1"/>
  <c r="AA894" i="1"/>
  <c r="R728" i="35" s="1"/>
  <c r="G764" i="66"/>
  <c r="D11" i="1"/>
  <c r="F11" i="1"/>
  <c r="G29" i="35"/>
  <c r="AB194" i="1"/>
  <c r="Y194" i="1"/>
  <c r="AE194" i="1"/>
  <c r="X113" i="35"/>
  <c r="AG285" i="1"/>
  <c r="R732" i="35"/>
  <c r="AA904" i="1"/>
  <c r="AB651" i="1"/>
  <c r="S486" i="35" s="1"/>
  <c r="AG1927" i="1"/>
  <c r="X892" i="66" s="1"/>
  <c r="P820" i="66"/>
  <c r="AG1842" i="1"/>
  <c r="X807" i="66" s="1"/>
  <c r="AA1872" i="1"/>
  <c r="R837" i="66" s="1"/>
  <c r="AA1629" i="1"/>
  <c r="AB904" i="1"/>
  <c r="S738" i="35" s="1"/>
  <c r="AH874" i="1"/>
  <c r="Y708" i="35" s="1"/>
  <c r="W854" i="1"/>
  <c r="H803" i="66"/>
  <c r="AH1838" i="1"/>
  <c r="Y803" i="66" s="1"/>
  <c r="I6" i="74"/>
  <c r="Y719" i="1"/>
  <c r="R13" i="35"/>
  <c r="AA185" i="1"/>
  <c r="R82" i="35"/>
  <c r="AA251" i="1"/>
  <c r="N832" i="66"/>
  <c r="P870" i="66"/>
  <c r="Y924" i="1"/>
  <c r="P758" i="35" s="1"/>
  <c r="Y914" i="1"/>
  <c r="P748" i="35" s="1"/>
  <c r="AG1619" i="1"/>
  <c r="AH824" i="1"/>
  <c r="Y658" i="35" s="1"/>
  <c r="N219" i="35"/>
  <c r="AG448" i="1"/>
  <c r="X283" i="35" s="1"/>
  <c r="AA108" i="1"/>
  <c r="AA110" i="1"/>
  <c r="AA111" i="1"/>
  <c r="AB137" i="1"/>
  <c r="Q137" i="1"/>
  <c r="Y137" i="1"/>
  <c r="AB154" i="1"/>
  <c r="Q154" i="1"/>
  <c r="AH154" i="1" s="1"/>
  <c r="Y154" i="1"/>
  <c r="Y160" i="1" s="1"/>
  <c r="R644" i="35"/>
  <c r="AA813" i="1"/>
  <c r="R647" i="35" s="1"/>
  <c r="F139" i="59"/>
  <c r="N731" i="66"/>
  <c r="AA329" i="1"/>
  <c r="AA437" i="1"/>
  <c r="G60" i="66"/>
  <c r="AG218" i="1"/>
  <c r="AH579" i="1"/>
  <c r="Y414" i="35" s="1"/>
  <c r="AG185" i="1"/>
  <c r="X20" i="35" s="1"/>
  <c r="X13" i="35"/>
  <c r="G103" i="35"/>
  <c r="AB268" i="1"/>
  <c r="AE268" i="1"/>
  <c r="G6" i="37"/>
  <c r="AA1902" i="1"/>
  <c r="I136" i="39" s="1"/>
  <c r="H822" i="66"/>
  <c r="F51" i="47"/>
  <c r="AG1902" i="1"/>
  <c r="X867" i="66" s="1"/>
  <c r="AA1668" i="1"/>
  <c r="R633" i="66" s="1"/>
  <c r="I69" i="39" s="1"/>
  <c r="W1276" i="1"/>
  <c r="G103" i="47" s="1"/>
  <c r="AG874" i="1"/>
  <c r="X708" i="35" s="1"/>
  <c r="AG607" i="1"/>
  <c r="F32" i="39"/>
  <c r="AG481" i="1"/>
  <c r="AG207" i="1"/>
  <c r="X42" i="35" s="1"/>
  <c r="AA607" i="1"/>
  <c r="W296" i="1"/>
  <c r="N131" i="35" s="1"/>
  <c r="W102" i="1"/>
  <c r="G29" i="45" s="1"/>
  <c r="AH844" i="1"/>
  <c r="Y678" i="35" s="1"/>
  <c r="AE1857" i="1"/>
  <c r="V822" i="66" s="1"/>
  <c r="G576" i="35"/>
  <c r="AB89" i="1"/>
  <c r="AB91" i="1" s="1"/>
  <c r="Y89" i="1"/>
  <c r="V25" i="1"/>
  <c r="M28" i="79" s="1"/>
  <c r="Q25" i="1"/>
  <c r="H28" i="79" s="1"/>
  <c r="AB245" i="1"/>
  <c r="Y312" i="1"/>
  <c r="D26" i="1"/>
  <c r="W251" i="1"/>
  <c r="Y256" i="1"/>
  <c r="G91" i="35"/>
  <c r="G125" i="35"/>
  <c r="AB290" i="1"/>
  <c r="P196" i="35"/>
  <c r="Y365" i="1"/>
  <c r="G415" i="35"/>
  <c r="AB580" i="1"/>
  <c r="Q580" i="1"/>
  <c r="G606" i="35"/>
  <c r="AB772" i="1"/>
  <c r="S606" i="35" s="1"/>
  <c r="G625" i="35"/>
  <c r="Q791" i="1"/>
  <c r="H625" i="35" s="1"/>
  <c r="Y25" i="1"/>
  <c r="P28" i="79" s="1"/>
  <c r="Q260" i="1"/>
  <c r="Y375" i="1"/>
  <c r="P210" i="35" s="1"/>
  <c r="AB260" i="1"/>
  <c r="V13" i="1"/>
  <c r="M16" i="79" s="1"/>
  <c r="F23" i="1"/>
  <c r="F24" i="1"/>
  <c r="W91" i="1"/>
  <c r="AG141" i="1"/>
  <c r="V18" i="51" s="1"/>
  <c r="W318" i="1"/>
  <c r="AA160" i="1"/>
  <c r="AA296" i="1"/>
  <c r="R124" i="35"/>
  <c r="AB305" i="1"/>
  <c r="Q305" i="1"/>
  <c r="R182" i="35"/>
  <c r="AA353" i="1"/>
  <c r="R188" i="35" s="1"/>
  <c r="G303" i="35"/>
  <c r="Q468" i="1"/>
  <c r="Q546" i="1"/>
  <c r="G381" i="35"/>
  <c r="W778" i="1"/>
  <c r="AE258" i="1"/>
  <c r="W77" i="1"/>
  <c r="M7" i="42" s="1"/>
  <c r="AE35" i="1"/>
  <c r="V35" i="1"/>
  <c r="M38" i="79" s="1"/>
  <c r="AH315" i="1"/>
  <c r="Y150" i="35" s="1"/>
  <c r="H150" i="35"/>
  <c r="C12" i="71"/>
  <c r="A3" i="71" s="1"/>
  <c r="Q98" i="1"/>
  <c r="AH98" i="1" s="1"/>
  <c r="Y98" i="1"/>
  <c r="AA102" i="1"/>
  <c r="V337" i="1"/>
  <c r="L171" i="35"/>
  <c r="AA91" i="1"/>
  <c r="AG91" i="1"/>
  <c r="AG124" i="1"/>
  <c r="W171" i="1"/>
  <c r="Y840" i="1"/>
  <c r="P674" i="35" s="1"/>
  <c r="AA124" i="1"/>
  <c r="W124" i="1"/>
  <c r="W160" i="1"/>
  <c r="AG113" i="1"/>
  <c r="AG160" i="1"/>
  <c r="W965" i="1"/>
  <c r="G23" i="43" s="1"/>
  <c r="N9" i="60"/>
  <c r="I13" i="46"/>
  <c r="W1008" i="1"/>
  <c r="E21" i="58" s="1"/>
  <c r="AD1195" i="1"/>
  <c r="AG1309" i="1"/>
  <c r="X274" i="66" s="1"/>
  <c r="H26" i="72"/>
  <c r="H1117" i="66"/>
  <c r="AA1019" i="1"/>
  <c r="R853" i="35" s="1"/>
  <c r="AG954" i="1"/>
  <c r="AD1062" i="1"/>
  <c r="U29" i="66" s="1"/>
  <c r="W1668" i="1"/>
  <c r="I12" i="48" s="1"/>
  <c r="H46" i="72"/>
  <c r="H1137" i="66"/>
  <c r="AG1342" i="1"/>
  <c r="H1122" i="66"/>
  <c r="H31" i="72"/>
  <c r="W1811" i="1"/>
  <c r="I120" i="39" s="1"/>
  <c r="AB2225" i="1"/>
  <c r="S35" i="60" s="1"/>
  <c r="AA1751" i="1"/>
  <c r="R716" i="66" s="1"/>
  <c r="K65" i="41"/>
  <c r="P43" i="60"/>
  <c r="V43" i="60"/>
  <c r="AA2235" i="1"/>
  <c r="AA2210" i="1"/>
  <c r="R12" i="60"/>
  <c r="V12" i="60"/>
  <c r="B5" i="60"/>
  <c r="W745" i="1"/>
  <c r="AA1309" i="1"/>
  <c r="R274" i="66" s="1"/>
  <c r="X267" i="66"/>
  <c r="AA977" i="1"/>
  <c r="R811" i="35" s="1"/>
  <c r="AA1927" i="1"/>
  <c r="AA1101" i="1"/>
  <c r="W1101" i="1"/>
  <c r="AA1658" i="1"/>
  <c r="R623" i="66" s="1"/>
  <c r="N895" i="66"/>
  <c r="AH1930" i="1"/>
  <c r="Y895" i="66" s="1"/>
  <c r="H895" i="66"/>
  <c r="N769" i="66"/>
  <c r="F7" i="54"/>
  <c r="AA1709" i="1"/>
  <c r="R667" i="66"/>
  <c r="W1912" i="1"/>
  <c r="I143" i="39" s="1"/>
  <c r="H6" i="76"/>
  <c r="B1155" i="66"/>
  <c r="AG1569" i="1"/>
  <c r="J17" i="72"/>
  <c r="F67" i="47"/>
  <c r="N852" i="66"/>
  <c r="N626" i="66"/>
  <c r="I5" i="48"/>
  <c r="H92" i="66"/>
  <c r="H38" i="39"/>
  <c r="N92" i="66"/>
  <c r="W1559" i="1"/>
  <c r="B7" i="66"/>
  <c r="N52" i="66"/>
  <c r="N597" i="66"/>
  <c r="W1619" i="1"/>
  <c r="N584" i="66" s="1"/>
  <c r="P759" i="66"/>
  <c r="AA1549" i="1"/>
  <c r="R514" i="66" s="1"/>
  <c r="AA793" i="1"/>
  <c r="R627" i="35" s="1"/>
  <c r="AG1225" i="1"/>
  <c r="X190" i="66" s="1"/>
  <c r="AI129" i="1"/>
  <c r="N800" i="66"/>
  <c r="W1842" i="1"/>
  <c r="A1" i="67"/>
  <c r="A1" i="46"/>
  <c r="B1" i="73"/>
  <c r="A1" i="65"/>
  <c r="B1" i="36"/>
  <c r="C1" i="35"/>
  <c r="A1" i="51"/>
  <c r="B1" i="41"/>
  <c r="B1" i="47"/>
  <c r="A1" i="54"/>
  <c r="A1" i="31"/>
  <c r="A1" i="37"/>
  <c r="B1" i="69"/>
  <c r="A1" i="76"/>
  <c r="A1" i="78"/>
  <c r="A2" i="64"/>
  <c r="A1" i="47"/>
  <c r="A1" i="42"/>
  <c r="A1" i="39"/>
  <c r="A1" i="58"/>
  <c r="A1" i="72"/>
  <c r="A1" i="68"/>
  <c r="A1" i="74"/>
  <c r="B1" i="75" s="1"/>
  <c r="A1" i="69"/>
  <c r="A1" i="53"/>
  <c r="B1" i="66"/>
  <c r="A1" i="57"/>
  <c r="A1" i="71"/>
  <c r="A1" i="43"/>
  <c r="D1" i="60"/>
  <c r="A1" i="55"/>
  <c r="A1" i="59"/>
  <c r="A1" i="45"/>
  <c r="A1" i="49"/>
  <c r="A1" i="48"/>
  <c r="N872" i="66"/>
  <c r="R10" i="60"/>
  <c r="U10" i="60"/>
  <c r="N10" i="60"/>
  <c r="N8" i="60"/>
  <c r="Y2220" i="1"/>
  <c r="W2210" i="1"/>
  <c r="AE2210" i="1"/>
  <c r="V20" i="60" s="1"/>
  <c r="X38" i="60"/>
  <c r="AD2204" i="1"/>
  <c r="AE2230" i="1"/>
  <c r="V40" i="60" s="1"/>
  <c r="AB2220" i="1"/>
  <c r="S30" i="60" s="1"/>
  <c r="P28" i="60"/>
  <c r="Q1097" i="66"/>
  <c r="H1104" i="66"/>
  <c r="H1135" i="66"/>
  <c r="H17" i="72"/>
  <c r="H1113" i="66"/>
  <c r="Q1124" i="66"/>
  <c r="H20" i="72"/>
  <c r="H1127" i="66"/>
  <c r="J1106" i="66"/>
  <c r="H28" i="72"/>
  <c r="H1133" i="66"/>
  <c r="H59" i="72"/>
  <c r="H48" i="72"/>
  <c r="Q1110" i="66"/>
  <c r="H1129" i="66"/>
  <c r="H1115" i="66"/>
  <c r="Q1143" i="66"/>
  <c r="Q1147" i="66"/>
  <c r="Q1119" i="66"/>
  <c r="J32" i="72"/>
  <c r="Q1109" i="66"/>
  <c r="J15" i="72"/>
  <c r="J24" i="72"/>
  <c r="Q1130" i="66"/>
  <c r="J47" i="72"/>
  <c r="J55" i="72"/>
  <c r="Q1153" i="66"/>
  <c r="Q1111" i="66"/>
  <c r="Q1113" i="66"/>
  <c r="Q1125" i="66"/>
  <c r="Q1150" i="66"/>
  <c r="Q1140" i="66"/>
  <c r="J30" i="72"/>
  <c r="Q1107" i="66"/>
  <c r="Q1127" i="66"/>
  <c r="J25" i="72"/>
  <c r="X416" i="66"/>
  <c r="AG1455" i="1"/>
  <c r="H52" i="47"/>
  <c r="P732" i="66"/>
  <c r="Y457" i="66"/>
  <c r="X209" i="66"/>
  <c r="AG1246" i="1"/>
  <c r="S218" i="66"/>
  <c r="H236" i="66"/>
  <c r="AH1271" i="1"/>
  <c r="Y236" i="66" s="1"/>
  <c r="W1287" i="1"/>
  <c r="F13" i="84" s="1"/>
  <c r="N245" i="66"/>
  <c r="P247" i="66"/>
  <c r="Y94" i="66"/>
  <c r="E5" i="67"/>
  <c r="R12" i="66"/>
  <c r="AA1052" i="1"/>
  <c r="R13" i="66"/>
  <c r="E6" i="67"/>
  <c r="AH1094" i="1"/>
  <c r="H59" i="66"/>
  <c r="G31" i="39"/>
  <c r="X63" i="66"/>
  <c r="AG1101" i="1"/>
  <c r="P532" i="66"/>
  <c r="S896" i="66"/>
  <c r="P762" i="66"/>
  <c r="P345" i="66"/>
  <c r="W1083" i="1"/>
  <c r="E25" i="58"/>
  <c r="N41" i="66"/>
  <c r="R183" i="66"/>
  <c r="AA1225" i="1"/>
  <c r="AH1229" i="1"/>
  <c r="G40" i="49"/>
  <c r="H194" i="66"/>
  <c r="N205" i="66"/>
  <c r="W1246" i="1"/>
  <c r="I21" i="49"/>
  <c r="N600" i="66"/>
  <c r="W1639" i="1"/>
  <c r="N28" i="66"/>
  <c r="W1062" i="1"/>
  <c r="X178" i="66"/>
  <c r="AG1215" i="1"/>
  <c r="X180" i="66" s="1"/>
  <c r="R272" i="66"/>
  <c r="H282" i="66"/>
  <c r="AH1317" i="1"/>
  <c r="R28" i="66"/>
  <c r="AA1062" i="1"/>
  <c r="G19" i="45"/>
  <c r="N125" i="66"/>
  <c r="N166" i="66"/>
  <c r="W1205" i="1"/>
  <c r="X280" i="66"/>
  <c r="AG1320" i="1"/>
  <c r="AE1856" i="1"/>
  <c r="H821" i="66"/>
  <c r="AH1856" i="1"/>
  <c r="P113" i="66"/>
  <c r="H123" i="66"/>
  <c r="AH1158" i="1"/>
  <c r="G18" i="45"/>
  <c r="N124" i="66"/>
  <c r="R146" i="66"/>
  <c r="AA1185" i="1"/>
  <c r="W1195" i="1"/>
  <c r="F60" i="59"/>
  <c r="N155" i="66"/>
  <c r="R165" i="66"/>
  <c r="AA1205" i="1"/>
  <c r="P175" i="66"/>
  <c r="R520" i="66"/>
  <c r="AA1559" i="1"/>
  <c r="R81" i="66"/>
  <c r="AA1123" i="1"/>
  <c r="P474" i="66"/>
  <c r="N60" i="66"/>
  <c r="P215" i="66"/>
  <c r="X23" i="66"/>
  <c r="AG1062" i="1"/>
  <c r="R113" i="66"/>
  <c r="AA1155" i="1"/>
  <c r="X509" i="66"/>
  <c r="AG1549" i="1"/>
  <c r="I6" i="49"/>
  <c r="AG1123" i="1"/>
  <c r="AH1858" i="1"/>
  <c r="Y823" i="66" s="1"/>
  <c r="AE1858" i="1"/>
  <c r="V823" i="66" s="1"/>
  <c r="X15" i="66"/>
  <c r="AG1052" i="1"/>
  <c r="I25" i="36"/>
  <c r="P25" i="66"/>
  <c r="R103" i="66"/>
  <c r="AA1145" i="1"/>
  <c r="X215" i="66"/>
  <c r="AG1256" i="1"/>
  <c r="N219" i="66"/>
  <c r="W1256" i="1"/>
  <c r="P224" i="66"/>
  <c r="X245" i="66"/>
  <c r="AG1287" i="1"/>
  <c r="W1298" i="1"/>
  <c r="F15" i="31"/>
  <c r="S453" i="66"/>
  <c r="X467" i="66"/>
  <c r="AG1505" i="1"/>
  <c r="R492" i="66"/>
  <c r="AA1529" i="1"/>
  <c r="Y1539" i="1"/>
  <c r="H37" i="76" s="1"/>
  <c r="W1165" i="1"/>
  <c r="X833" i="66"/>
  <c r="AG1872" i="1"/>
  <c r="H43" i="66"/>
  <c r="AH1078" i="1"/>
  <c r="N463" i="66"/>
  <c r="G13" i="76"/>
  <c r="H249" i="66"/>
  <c r="AH1284" i="1"/>
  <c r="AD1862" i="1"/>
  <c r="U820" i="66"/>
  <c r="AD1912" i="1"/>
  <c r="U874" i="66"/>
  <c r="AD1505" i="1"/>
  <c r="H897" i="66"/>
  <c r="Y785" i="35"/>
  <c r="AG996" i="1"/>
  <c r="X830" i="35" s="1"/>
  <c r="E18" i="58"/>
  <c r="X781" i="35"/>
  <c r="H785" i="35"/>
  <c r="N795" i="35"/>
  <c r="R846" i="35"/>
  <c r="S859" i="35"/>
  <c r="W954" i="1"/>
  <c r="I110" i="39" s="1"/>
  <c r="AA965" i="1"/>
  <c r="AH1001" i="1"/>
  <c r="AG1008" i="1"/>
  <c r="W977" i="1"/>
  <c r="N784" i="35"/>
  <c r="AA989" i="1"/>
  <c r="AA1008" i="1"/>
  <c r="AH1003" i="1"/>
  <c r="Y837" i="35" s="1"/>
  <c r="W1019" i="1"/>
  <c r="AD954" i="1"/>
  <c r="AA1030" i="1"/>
  <c r="AG989" i="1"/>
  <c r="AB996" i="1"/>
  <c r="W1030" i="1"/>
  <c r="P781" i="35"/>
  <c r="W989" i="1"/>
  <c r="P125" i="35"/>
  <c r="P38" i="35"/>
  <c r="H299" i="35"/>
  <c r="AH464" i="1"/>
  <c r="U24" i="35"/>
  <c r="AD196" i="1"/>
  <c r="X29" i="35"/>
  <c r="AG196" i="1"/>
  <c r="R39" i="35"/>
  <c r="AA207" i="1"/>
  <c r="U71" i="35"/>
  <c r="AD240" i="1"/>
  <c r="N92" i="35"/>
  <c r="W262" i="1"/>
  <c r="N135" i="35"/>
  <c r="W307" i="1"/>
  <c r="R138" i="35"/>
  <c r="AA307" i="1"/>
  <c r="X157" i="35"/>
  <c r="AG329" i="1"/>
  <c r="W341" i="1"/>
  <c r="N170" i="35"/>
  <c r="X184" i="35"/>
  <c r="AG353" i="1"/>
  <c r="S186" i="35"/>
  <c r="AB353" i="1"/>
  <c r="Y287" i="35"/>
  <c r="P313" i="35"/>
  <c r="S332" i="35"/>
  <c r="R355" i="35"/>
  <c r="AA527" i="1"/>
  <c r="N380" i="35"/>
  <c r="W550" i="1"/>
  <c r="J25" i="39"/>
  <c r="S402" i="35"/>
  <c r="X425" i="35"/>
  <c r="AG595" i="1"/>
  <c r="R451" i="35"/>
  <c r="AA618" i="1"/>
  <c r="X597" i="35"/>
  <c r="AG767" i="1"/>
  <c r="S641" i="35"/>
  <c r="X654" i="35"/>
  <c r="AG824" i="1"/>
  <c r="X658" i="35" s="1"/>
  <c r="P705" i="35"/>
  <c r="N765" i="35"/>
  <c r="W934" i="1"/>
  <c r="AB777" i="35"/>
  <c r="B5" i="35"/>
  <c r="P324" i="35"/>
  <c r="W229" i="1"/>
  <c r="AG493" i="1"/>
  <c r="Y610" i="35"/>
  <c r="H91" i="35"/>
  <c r="AH256" i="1"/>
  <c r="L30" i="41"/>
  <c r="AG756" i="1"/>
  <c r="X590" i="35" s="1"/>
  <c r="S706" i="35"/>
  <c r="R50" i="35"/>
  <c r="AA218" i="1"/>
  <c r="R58" i="35"/>
  <c r="AA229" i="1"/>
  <c r="N18" i="35"/>
  <c r="W185" i="1"/>
  <c r="R91" i="35"/>
  <c r="AA262" i="1"/>
  <c r="W353" i="1"/>
  <c r="L39" i="41"/>
  <c r="R117" i="35"/>
  <c r="AA285" i="1"/>
  <c r="I12" i="49"/>
  <c r="V11" i="51"/>
  <c r="AA573" i="1"/>
  <c r="AH1159" i="1" l="1"/>
  <c r="Y124" i="66" s="1"/>
  <c r="AH431" i="1"/>
  <c r="Y266" i="35" s="1"/>
  <c r="P770" i="66"/>
  <c r="N133" i="66"/>
  <c r="N756" i="66"/>
  <c r="F12" i="55"/>
  <c r="P756" i="66"/>
  <c r="H12" i="55"/>
  <c r="N649" i="66"/>
  <c r="AH638" i="1"/>
  <c r="Y473" i="35" s="1"/>
  <c r="H35" i="43"/>
  <c r="AH1896" i="1"/>
  <c r="H336" i="66"/>
  <c r="H512" i="66"/>
  <c r="N134" i="66"/>
  <c r="AB1688" i="1"/>
  <c r="S653" i="66" s="1"/>
  <c r="P619" i="66"/>
  <c r="H20" i="53"/>
  <c r="AH1866" i="1"/>
  <c r="Y831" i="66" s="1"/>
  <c r="Y1811" i="1"/>
  <c r="H617" i="66"/>
  <c r="Y1658" i="1"/>
  <c r="H38" i="47" s="1"/>
  <c r="H97" i="66"/>
  <c r="AH1870" i="1"/>
  <c r="Y835" i="66" s="1"/>
  <c r="AH1347" i="1"/>
  <c r="Y312" i="66" s="1"/>
  <c r="AH15" i="1"/>
  <c r="Y18" i="79" s="1"/>
  <c r="C149" i="66"/>
  <c r="Z2225" i="1"/>
  <c r="J70" i="72" s="1"/>
  <c r="A2" i="72" s="1"/>
  <c r="K142" i="66"/>
  <c r="H906" i="66"/>
  <c r="Y1569" i="1"/>
  <c r="H31" i="47" s="1"/>
  <c r="H482" i="66"/>
  <c r="AH1825" i="1"/>
  <c r="Y790" i="66" s="1"/>
  <c r="H681" i="66"/>
  <c r="H312" i="66"/>
  <c r="N35" i="60"/>
  <c r="AB1658" i="1"/>
  <c r="AB1842" i="1"/>
  <c r="S807" i="66" s="1"/>
  <c r="AH1404" i="1"/>
  <c r="Y369" i="66" s="1"/>
  <c r="AB1320" i="1"/>
  <c r="S285" i="66" s="1"/>
  <c r="H134" i="66"/>
  <c r="AH1672" i="1"/>
  <c r="Y637" i="66" s="1"/>
  <c r="Y1590" i="1"/>
  <c r="P555" i="66" s="1"/>
  <c r="Y1475" i="1"/>
  <c r="P440" i="66" s="1"/>
  <c r="AH1735" i="1"/>
  <c r="Y700" i="66" s="1"/>
  <c r="AH1294" i="1"/>
  <c r="Y259" i="66" s="1"/>
  <c r="H246" i="66"/>
  <c r="Z1187" i="1"/>
  <c r="Q152" i="66" s="1"/>
  <c r="AH1171" i="1"/>
  <c r="Y136" i="66" s="1"/>
  <c r="AH1013" i="1"/>
  <c r="Y847" i="35" s="1"/>
  <c r="J134" i="39"/>
  <c r="Y1529" i="1"/>
  <c r="P494" i="66" s="1"/>
  <c r="AH1048" i="1"/>
  <c r="Y15" i="66" s="1"/>
  <c r="H383" i="35"/>
  <c r="AH1910" i="1"/>
  <c r="Y875" i="66" s="1"/>
  <c r="AB329" i="1"/>
  <c r="S164" i="35" s="1"/>
  <c r="AH1373" i="1"/>
  <c r="Y338" i="66" s="1"/>
  <c r="AH27" i="1"/>
  <c r="Y30" i="79" s="1"/>
  <c r="AH385" i="1"/>
  <c r="Y220" i="35" s="1"/>
  <c r="AH765" i="1"/>
  <c r="Y599" i="35" s="1"/>
  <c r="Y1145" i="1"/>
  <c r="Z1145" i="1" s="1"/>
  <c r="Q110" i="66" s="1"/>
  <c r="AH882" i="1"/>
  <c r="Y716" i="35" s="1"/>
  <c r="P1935" i="1"/>
  <c r="F71" i="46" s="1"/>
  <c r="S492" i="66"/>
  <c r="AH1656" i="1"/>
  <c r="Y621" i="66" s="1"/>
  <c r="AH124" i="1"/>
  <c r="AI124" i="1" s="1"/>
  <c r="G41" i="49"/>
  <c r="AH279" i="1"/>
  <c r="Y114" i="35" s="1"/>
  <c r="AH1067" i="1"/>
  <c r="Y33" i="66" s="1"/>
  <c r="AB1912" i="1"/>
  <c r="S877" i="66" s="1"/>
  <c r="S466" i="66"/>
  <c r="Y1386" i="1"/>
  <c r="P351" i="66" s="1"/>
  <c r="AH387" i="1"/>
  <c r="Y222" i="35" s="1"/>
  <c r="Y1309" i="1"/>
  <c r="H11" i="43" s="1"/>
  <c r="H670" i="66"/>
  <c r="Q1141" i="1"/>
  <c r="H106" i="66" s="1"/>
  <c r="Y102" i="1"/>
  <c r="Z102" i="1" s="1"/>
  <c r="H29" i="45" s="1"/>
  <c r="N726" i="66"/>
  <c r="Y1225" i="1"/>
  <c r="P190" i="66" s="1"/>
  <c r="AB1495" i="1"/>
  <c r="S460" i="66" s="1"/>
  <c r="F127" i="59"/>
  <c r="G17" i="36"/>
  <c r="H199" i="66"/>
  <c r="AH1358" i="1"/>
  <c r="Y323" i="66" s="1"/>
  <c r="AH627" i="1"/>
  <c r="Y462" i="35" s="1"/>
  <c r="AH1393" i="1"/>
  <c r="Y358" i="66" s="1"/>
  <c r="AH65" i="1"/>
  <c r="AI65" i="1" s="1"/>
  <c r="AH1230" i="1"/>
  <c r="Y195" i="66" s="1"/>
  <c r="G106" i="66"/>
  <c r="H125" i="35"/>
  <c r="AH1807" i="1"/>
  <c r="Y772" i="66" s="1"/>
  <c r="Y1902" i="1"/>
  <c r="H29" i="76" s="1"/>
  <c r="Z142" i="66"/>
  <c r="G83" i="39"/>
  <c r="AH1419" i="1"/>
  <c r="Y384" i="66" s="1"/>
  <c r="AH994" i="1"/>
  <c r="Y828" i="35" s="1"/>
  <c r="AG2230" i="1"/>
  <c r="X40" i="60" s="1"/>
  <c r="AH1499" i="1"/>
  <c r="Y464" i="66" s="1"/>
  <c r="H679" i="66"/>
  <c r="H464" i="66"/>
  <c r="AB793" i="1"/>
  <c r="AC793" i="1" s="1"/>
  <c r="T627" i="35" s="1"/>
  <c r="P863" i="66"/>
  <c r="P851" i="66"/>
  <c r="P84" i="66"/>
  <c r="AG2220" i="1"/>
  <c r="X30" i="60" s="1"/>
  <c r="V1718" i="1"/>
  <c r="M683" i="66" s="1"/>
  <c r="AB1831" i="1"/>
  <c r="AC1831" i="1" s="1"/>
  <c r="T796" i="66" s="1"/>
  <c r="J85" i="39"/>
  <c r="Y1123" i="1"/>
  <c r="P88" i="66" s="1"/>
  <c r="P227" i="66"/>
  <c r="H84" i="35"/>
  <c r="AB1639" i="1"/>
  <c r="S604" i="66" s="1"/>
  <c r="Y864" i="1"/>
  <c r="P698" i="35" s="1"/>
  <c r="AH1059" i="1"/>
  <c r="Y26" i="66" s="1"/>
  <c r="AB756" i="1"/>
  <c r="S590" i="35" s="1"/>
  <c r="G26" i="36"/>
  <c r="AH412" i="1"/>
  <c r="Y247" i="35" s="1"/>
  <c r="M679" i="66"/>
  <c r="H447" i="35"/>
  <c r="AH1119" i="1"/>
  <c r="Y84" i="66" s="1"/>
  <c r="Y1266" i="1"/>
  <c r="J103" i="39" s="1"/>
  <c r="AB1549" i="1"/>
  <c r="S514" i="66" s="1"/>
  <c r="H95" i="66"/>
  <c r="AH1459" i="1"/>
  <c r="Y424" i="66" s="1"/>
  <c r="AH477" i="1"/>
  <c r="Y312" i="35" s="1"/>
  <c r="N136" i="66"/>
  <c r="AB1423" i="1"/>
  <c r="S388" i="66" s="1"/>
  <c r="AH1161" i="1"/>
  <c r="Y126" i="66" s="1"/>
  <c r="AH91" i="1"/>
  <c r="AI91" i="1" s="1"/>
  <c r="AH1597" i="1"/>
  <c r="Y562" i="66" s="1"/>
  <c r="AH442" i="1"/>
  <c r="Y277" i="35" s="1"/>
  <c r="AH510" i="1"/>
  <c r="Y345" i="35" s="1"/>
  <c r="AH1077" i="1"/>
  <c r="Y42" i="66" s="1"/>
  <c r="S1187" i="1"/>
  <c r="J152" i="66" s="1"/>
  <c r="H451" i="35"/>
  <c r="B62" i="59"/>
  <c r="H15" i="43"/>
  <c r="AH2245" i="1"/>
  <c r="Y14" i="73" s="1"/>
  <c r="H46" i="66"/>
  <c r="AH523" i="1"/>
  <c r="Y358" i="35" s="1"/>
  <c r="AH1139" i="1"/>
  <c r="Y104" i="66" s="1"/>
  <c r="AH1509" i="1"/>
  <c r="Y474" i="66" s="1"/>
  <c r="AH1130" i="1"/>
  <c r="Y95" i="66" s="1"/>
  <c r="H782" i="35"/>
  <c r="K33" i="41"/>
  <c r="AB834" i="1"/>
  <c r="S668" i="35" s="1"/>
  <c r="W1175" i="1"/>
  <c r="G36" i="45" s="1"/>
  <c r="N135" i="66"/>
  <c r="N786" i="66"/>
  <c r="Y1709" i="1"/>
  <c r="P674" i="66" s="1"/>
  <c r="AH1463" i="1"/>
  <c r="Y428" i="66" s="1"/>
  <c r="Y65" i="1"/>
  <c r="I20" i="36" s="1"/>
  <c r="Y1435" i="1"/>
  <c r="P400" i="66" s="1"/>
  <c r="AH2210" i="1"/>
  <c r="Y20" i="60" s="1"/>
  <c r="AH1900" i="1"/>
  <c r="Y865" i="66" s="1"/>
  <c r="H382" i="66"/>
  <c r="Y1912" i="1"/>
  <c r="J143" i="39" s="1"/>
  <c r="AB595" i="1"/>
  <c r="S430" i="35" s="1"/>
  <c r="P225" i="66"/>
  <c r="I66" i="41"/>
  <c r="AH567" i="1"/>
  <c r="Y402" i="35" s="1"/>
  <c r="P35" i="60"/>
  <c r="H18" i="35"/>
  <c r="AH1553" i="1"/>
  <c r="Y518" i="66" s="1"/>
  <c r="S670" i="66"/>
  <c r="AH593" i="1"/>
  <c r="Y428" i="35" s="1"/>
  <c r="G6" i="46"/>
  <c r="AH238" i="1"/>
  <c r="Y73" i="35" s="1"/>
  <c r="P424" i="66"/>
  <c r="AB1375" i="1"/>
  <c r="S340" i="66" s="1"/>
  <c r="AH1827" i="1"/>
  <c r="Y792" i="66" s="1"/>
  <c r="I96" i="39"/>
  <c r="AB1475" i="1"/>
  <c r="S440" i="66" s="1"/>
  <c r="AB673" i="1"/>
  <c r="S508" i="35" s="1"/>
  <c r="AH1270" i="1"/>
  <c r="Y235" i="66" s="1"/>
  <c r="H270" i="35"/>
  <c r="AB426" i="1"/>
  <c r="S261" i="35" s="1"/>
  <c r="AH1647" i="1"/>
  <c r="Y612" i="66" s="1"/>
  <c r="C146" i="66"/>
  <c r="AH1860" i="1"/>
  <c r="Y825" i="66" s="1"/>
  <c r="AH1117" i="1"/>
  <c r="Y82" i="66" s="1"/>
  <c r="H30" i="47"/>
  <c r="H825" i="66"/>
  <c r="AB1781" i="1"/>
  <c r="S746" i="66" s="1"/>
  <c r="N746" i="66"/>
  <c r="AH1351" i="1"/>
  <c r="Y316" i="66" s="1"/>
  <c r="H303" i="66"/>
  <c r="L1191" i="1"/>
  <c r="C156" i="66" s="1"/>
  <c r="AB1019" i="1"/>
  <c r="S853" i="35" s="1"/>
  <c r="Y1549" i="1"/>
  <c r="H10" i="47" s="1"/>
  <c r="AH1588" i="1"/>
  <c r="Y553" i="66" s="1"/>
  <c r="N296" i="66"/>
  <c r="I142" i="66"/>
  <c r="P510" i="66"/>
  <c r="G41" i="43"/>
  <c r="AB459" i="1"/>
  <c r="S294" i="35" s="1"/>
  <c r="H740" i="66"/>
  <c r="AH1329" i="1"/>
  <c r="Y294" i="66" s="1"/>
  <c r="AH536" i="1"/>
  <c r="Y371" i="35" s="1"/>
  <c r="AB662" i="1"/>
  <c r="S497" i="35" s="1"/>
  <c r="R99" i="66"/>
  <c r="C7" i="41"/>
  <c r="H147" i="35"/>
  <c r="AH1613" i="1"/>
  <c r="Y578" i="66" s="1"/>
  <c r="B144" i="66"/>
  <c r="Y834" i="1"/>
  <c r="P668" i="35" s="1"/>
  <c r="B154" i="66"/>
  <c r="AH1443" i="1"/>
  <c r="Y408" i="66" s="1"/>
  <c r="AH80" i="1"/>
  <c r="AI80" i="1" s="1"/>
  <c r="AB1256" i="1"/>
  <c r="S221" i="66" s="1"/>
  <c r="AH1181" i="1"/>
  <c r="Y146" i="66" s="1"/>
  <c r="AH1292" i="1"/>
  <c r="Y257" i="66" s="1"/>
  <c r="H639" i="66"/>
  <c r="AH772" i="1"/>
  <c r="Y606" i="35" s="1"/>
  <c r="Y1771" i="1"/>
  <c r="H53" i="47" s="1"/>
  <c r="P722" i="66"/>
  <c r="P720" i="66"/>
  <c r="P819" i="35"/>
  <c r="L1189" i="1"/>
  <c r="C154" i="66" s="1"/>
  <c r="AH985" i="1"/>
  <c r="Y819" i="35" s="1"/>
  <c r="AH987" i="1"/>
  <c r="Y821" i="35" s="1"/>
  <c r="P821" i="35"/>
  <c r="P817" i="35"/>
  <c r="N653" i="66"/>
  <c r="I81" i="46"/>
  <c r="R877" i="66"/>
  <c r="AH952" i="1"/>
  <c r="Y786" i="35" s="1"/>
  <c r="S668" i="66"/>
  <c r="AH601" i="1"/>
  <c r="Y436" i="35" s="1"/>
  <c r="AB1298" i="1"/>
  <c r="S263" i="66" s="1"/>
  <c r="AH774" i="1"/>
  <c r="Y608" i="35" s="1"/>
  <c r="AB695" i="1"/>
  <c r="S530" i="35" s="1"/>
  <c r="AH605" i="1"/>
  <c r="Y440" i="35" s="1"/>
  <c r="Y1862" i="1"/>
  <c r="J128" i="39" s="1"/>
  <c r="Y954" i="1"/>
  <c r="J110" i="39" s="1"/>
  <c r="P821" i="66"/>
  <c r="Y684" i="1"/>
  <c r="P519" i="35" s="1"/>
  <c r="AF2199" i="1"/>
  <c r="W10" i="60" s="1"/>
  <c r="AH1785" i="1"/>
  <c r="Y750" i="66" s="1"/>
  <c r="AH1099" i="1"/>
  <c r="Y64" i="66" s="1"/>
  <c r="AH785" i="1"/>
  <c r="Y619" i="35" s="1"/>
  <c r="B160" i="66"/>
  <c r="Y23" i="60"/>
  <c r="AH1395" i="1"/>
  <c r="Y360" i="66" s="1"/>
  <c r="AB803" i="1"/>
  <c r="S637" i="35" s="1"/>
  <c r="H657" i="66"/>
  <c r="Y1072" i="1"/>
  <c r="P38" i="66" s="1"/>
  <c r="AH181" i="1"/>
  <c r="Y16" i="35" s="1"/>
  <c r="H722" i="66"/>
  <c r="AC2199" i="1"/>
  <c r="T10" i="60" s="1"/>
  <c r="AH1307" i="1"/>
  <c r="Y272" i="66" s="1"/>
  <c r="H454" i="66"/>
  <c r="G173" i="39"/>
  <c r="J149" i="39"/>
  <c r="H478" i="66"/>
  <c r="H86" i="66"/>
  <c r="Y414" i="1"/>
  <c r="P249" i="35" s="1"/>
  <c r="P207" i="66"/>
  <c r="Y778" i="1"/>
  <c r="P612" i="35" s="1"/>
  <c r="AH1595" i="1"/>
  <c r="Y560" i="66" s="1"/>
  <c r="Y402" i="1"/>
  <c r="P237" i="35" s="1"/>
  <c r="H404" i="66"/>
  <c r="P700" i="66"/>
  <c r="AE1539" i="1"/>
  <c r="V497" i="66"/>
  <c r="Y767" i="1"/>
  <c r="P601" i="35" s="1"/>
  <c r="AH1493" i="1"/>
  <c r="Y458" i="66" s="1"/>
  <c r="H456" i="66"/>
  <c r="G175" i="39"/>
  <c r="N514" i="66"/>
  <c r="Y662" i="1"/>
  <c r="P497" i="35" s="1"/>
  <c r="Y1246" i="1"/>
  <c r="H16" i="53" s="1"/>
  <c r="H458" i="66"/>
  <c r="Y1165" i="1"/>
  <c r="P130" i="66" s="1"/>
  <c r="H27" i="76"/>
  <c r="Y1751" i="1"/>
  <c r="H25" i="53" s="1"/>
  <c r="Y824" i="1"/>
  <c r="P658" i="35" s="1"/>
  <c r="AH498" i="1"/>
  <c r="Y333" i="35" s="1"/>
  <c r="AB1649" i="1"/>
  <c r="S614" i="66" s="1"/>
  <c r="Q1187" i="1"/>
  <c r="H152" i="66" s="1"/>
  <c r="AB778" i="1"/>
  <c r="S612" i="35" s="1"/>
  <c r="AB1791" i="1"/>
  <c r="S756" i="66" s="1"/>
  <c r="AC1215" i="1"/>
  <c r="T180" i="66" s="1"/>
  <c r="AH420" i="1"/>
  <c r="Y255" i="35" s="1"/>
  <c r="Q1934" i="1"/>
  <c r="G70" i="46" s="1"/>
  <c r="AH1745" i="1"/>
  <c r="Y710" i="66" s="1"/>
  <c r="Y1559" i="1"/>
  <c r="P524" i="66" s="1"/>
  <c r="H863" i="66"/>
  <c r="Y1580" i="1"/>
  <c r="P545" i="66" s="1"/>
  <c r="I21" i="41"/>
  <c r="AH1406" i="1"/>
  <c r="Y371" i="66" s="1"/>
  <c r="AH1876" i="1"/>
  <c r="Y841" i="66" s="1"/>
  <c r="A148" i="66"/>
  <c r="J1193" i="1"/>
  <c r="A158" i="66" s="1"/>
  <c r="B11" i="41"/>
  <c r="A150" i="66"/>
  <c r="J1195" i="1"/>
  <c r="C8" i="41"/>
  <c r="K1190" i="1"/>
  <c r="B145" i="66"/>
  <c r="H22" i="53"/>
  <c r="AB1236" i="1"/>
  <c r="AC1236" i="1" s="1"/>
  <c r="T201" i="66" s="1"/>
  <c r="I53" i="46"/>
  <c r="AB1386" i="1"/>
  <c r="S351" i="66" s="1"/>
  <c r="AH410" i="1"/>
  <c r="Y245" i="35" s="1"/>
  <c r="AB1353" i="1"/>
  <c r="S318" i="66" s="1"/>
  <c r="AH1513" i="1"/>
  <c r="Y478" i="66" s="1"/>
  <c r="AB1761" i="1"/>
  <c r="S726" i="66" s="1"/>
  <c r="AH1850" i="1"/>
  <c r="Y815" i="66" s="1"/>
  <c r="Y691" i="35"/>
  <c r="S95" i="66"/>
  <c r="H712" i="66"/>
  <c r="AH1747" i="1"/>
  <c r="Y712" i="66" s="1"/>
  <c r="AH525" i="1"/>
  <c r="Y360" i="35" s="1"/>
  <c r="AB1331" i="1"/>
  <c r="S296" i="66" s="1"/>
  <c r="AH216" i="1"/>
  <c r="Y51" i="35" s="1"/>
  <c r="B8" i="41"/>
  <c r="J1190" i="1"/>
  <c r="A145" i="66"/>
  <c r="Y1155" i="1"/>
  <c r="Z1155" i="1" s="1"/>
  <c r="Q120" i="66" s="1"/>
  <c r="H520" i="66"/>
  <c r="AB1342" i="1"/>
  <c r="S307" i="66" s="1"/>
  <c r="Y640" i="1"/>
  <c r="P475" i="35" s="1"/>
  <c r="A144" i="66"/>
  <c r="AH2243" i="1"/>
  <c r="Y12" i="73" s="1"/>
  <c r="Y996" i="1"/>
  <c r="P830" i="35" s="1"/>
  <c r="Z2199" i="1"/>
  <c r="Q10" i="60" s="1"/>
  <c r="H896" i="66"/>
  <c r="Y1298" i="1"/>
  <c r="P263" i="66" s="1"/>
  <c r="AB1934" i="1"/>
  <c r="S899" i="66" s="1"/>
  <c r="AB1718" i="1"/>
  <c r="S683" i="66" s="1"/>
  <c r="AA65" i="1"/>
  <c r="AC65" i="1" s="1"/>
  <c r="AH512" i="1"/>
  <c r="Y347" i="35" s="1"/>
  <c r="AH1028" i="1"/>
  <c r="Y862" i="35" s="1"/>
  <c r="K58" i="41"/>
  <c r="K62" i="41" s="1"/>
  <c r="M677" i="66"/>
  <c r="J126" i="39"/>
  <c r="P823" i="66"/>
  <c r="Y1934" i="1"/>
  <c r="P899" i="66" s="1"/>
  <c r="AH1555" i="1"/>
  <c r="Y520" i="66" s="1"/>
  <c r="Y573" i="1"/>
  <c r="Z573" i="1" s="1"/>
  <c r="AB977" i="1"/>
  <c r="S811" i="35" s="1"/>
  <c r="G899" i="66"/>
  <c r="Y1741" i="1"/>
  <c r="Z1741" i="1" s="1"/>
  <c r="H819" i="35"/>
  <c r="I15" i="41"/>
  <c r="AC2230" i="1"/>
  <c r="T40" i="60" s="1"/>
  <c r="AB379" i="1"/>
  <c r="S214" i="35" s="1"/>
  <c r="Y965" i="1"/>
  <c r="Z965" i="1" s="1"/>
  <c r="I23" i="43" s="1"/>
  <c r="X8" i="60"/>
  <c r="AH1696" i="1"/>
  <c r="Y661" i="66" s="1"/>
  <c r="I11" i="41"/>
  <c r="Y584" i="1"/>
  <c r="P419" i="35" s="1"/>
  <c r="H281" i="66"/>
  <c r="P235" i="66"/>
  <c r="I99" i="47"/>
  <c r="P714" i="66"/>
  <c r="H677" i="66"/>
  <c r="Y1495" i="1"/>
  <c r="P460" i="66" s="1"/>
  <c r="AH1868" i="1"/>
  <c r="Y833" i="66" s="1"/>
  <c r="Y1134" i="1"/>
  <c r="P99" i="66" s="1"/>
  <c r="AF1165" i="1"/>
  <c r="G18" i="54" s="1"/>
  <c r="AH294" i="1"/>
  <c r="Y129" i="35" s="1"/>
  <c r="AB884" i="1"/>
  <c r="S718" i="35" s="1"/>
  <c r="AH203" i="1"/>
  <c r="Y38" i="35" s="1"/>
  <c r="H49" i="43"/>
  <c r="J147" i="39"/>
  <c r="H558" i="66"/>
  <c r="AB1872" i="1"/>
  <c r="S837" i="66" s="1"/>
  <c r="AH1151" i="1"/>
  <c r="Y116" i="66" s="1"/>
  <c r="AB1580" i="1"/>
  <c r="S545" i="66" s="1"/>
  <c r="K11" i="41"/>
  <c r="N494" i="66"/>
  <c r="G58" i="43"/>
  <c r="Y695" i="1"/>
  <c r="Z695" i="1" s="1"/>
  <c r="Q530" i="35" s="1"/>
  <c r="AH236" i="1"/>
  <c r="Y71" i="35" s="1"/>
  <c r="Y481" i="1"/>
  <c r="P316" i="35" s="1"/>
  <c r="AH1305" i="1"/>
  <c r="Y270" i="66" s="1"/>
  <c r="H801" i="66"/>
  <c r="AB1030" i="1"/>
  <c r="S864" i="35" s="1"/>
  <c r="AH1071" i="1"/>
  <c r="Y37" i="66" s="1"/>
  <c r="AH1491" i="1"/>
  <c r="Y456" i="66" s="1"/>
  <c r="AH625" i="1"/>
  <c r="Y460" i="35" s="1"/>
  <c r="AH444" i="1"/>
  <c r="Y279" i="35" s="1"/>
  <c r="AB124" i="1"/>
  <c r="AC124" i="1" s="1"/>
  <c r="P237" i="66"/>
  <c r="I101" i="47"/>
  <c r="Y493" i="1"/>
  <c r="P328" i="35" s="1"/>
  <c r="N633" i="66"/>
  <c r="AE240" i="1"/>
  <c r="V75" i="35" s="1"/>
  <c r="AH1712" i="1"/>
  <c r="Y677" i="66" s="1"/>
  <c r="AH1303" i="1"/>
  <c r="Y268" i="66" s="1"/>
  <c r="G15" i="68"/>
  <c r="Y1872" i="1"/>
  <c r="P837" i="66" s="1"/>
  <c r="AH2225" i="1"/>
  <c r="Y35" i="60" s="1"/>
  <c r="H334" i="66"/>
  <c r="AB1112" i="1"/>
  <c r="AC1112" i="1" s="1"/>
  <c r="T77" i="66" s="1"/>
  <c r="Y516" i="1"/>
  <c r="P351" i="35" s="1"/>
  <c r="H40" i="35"/>
  <c r="Y1599" i="1"/>
  <c r="P564" i="66" s="1"/>
  <c r="Y854" i="1"/>
  <c r="P688" i="35" s="1"/>
  <c r="AH1384" i="1"/>
  <c r="Y349" i="66" s="1"/>
  <c r="Y1408" i="1"/>
  <c r="P373" i="66" s="1"/>
  <c r="H281" i="35"/>
  <c r="AH1575" i="1"/>
  <c r="Y540" i="66" s="1"/>
  <c r="Y1892" i="1"/>
  <c r="H70" i="47" s="1"/>
  <c r="AB1599" i="1"/>
  <c r="S564" i="66" s="1"/>
  <c r="AH23" i="1"/>
  <c r="Y26" i="79" s="1"/>
  <c r="Y1052" i="1"/>
  <c r="P19" i="66" s="1"/>
  <c r="R504" i="66"/>
  <c r="I160" i="39"/>
  <c r="Y874" i="1"/>
  <c r="P708" i="35" s="1"/>
  <c r="Y296" i="1"/>
  <c r="P131" i="35" s="1"/>
  <c r="Y1019" i="1"/>
  <c r="P853" i="35" s="1"/>
  <c r="AH1050" i="1"/>
  <c r="Y17" i="66" s="1"/>
  <c r="P608" i="66"/>
  <c r="Y1397" i="1"/>
  <c r="P362" i="66" s="1"/>
  <c r="AG2215" i="1"/>
  <c r="H510" i="66"/>
  <c r="AH1676" i="1"/>
  <c r="Y641" i="66" s="1"/>
  <c r="AB504" i="1"/>
  <c r="S339" i="35" s="1"/>
  <c r="AB1569" i="1"/>
  <c r="S534" i="66" s="1"/>
  <c r="AH281" i="1"/>
  <c r="Y116" i="35" s="1"/>
  <c r="AB2249" i="1"/>
  <c r="S18" i="73" s="1"/>
  <c r="I33" i="41"/>
  <c r="AH373" i="1"/>
  <c r="Y208" i="35" s="1"/>
  <c r="AF2215" i="1"/>
  <c r="W25" i="60" s="1"/>
  <c r="S504" i="66"/>
  <c r="J160" i="39"/>
  <c r="Y1353" i="1"/>
  <c r="P318" i="66" s="1"/>
  <c r="AG2210" i="1"/>
  <c r="X20" i="60" s="1"/>
  <c r="AH1004" i="1"/>
  <c r="Y838" i="35" s="1"/>
  <c r="AB712" i="1"/>
  <c r="S547" i="35" s="1"/>
  <c r="Y1718" i="1"/>
  <c r="P683" i="66" s="1"/>
  <c r="A146" i="66"/>
  <c r="S62" i="66"/>
  <c r="AH1931" i="1"/>
  <c r="Y896" i="66" s="1"/>
  <c r="Y1083" i="1"/>
  <c r="P48" i="66" s="1"/>
  <c r="AB171" i="1"/>
  <c r="AC171" i="1" s="1"/>
  <c r="AB1397" i="1"/>
  <c r="S362" i="66" s="1"/>
  <c r="AB538" i="1"/>
  <c r="S373" i="35" s="1"/>
  <c r="Y1842" i="1"/>
  <c r="P807" i="66" s="1"/>
  <c r="Y1649" i="1"/>
  <c r="P614" i="66" s="1"/>
  <c r="P853" i="66"/>
  <c r="Y2249" i="1"/>
  <c r="P18" i="73" s="1"/>
  <c r="H871" i="66"/>
  <c r="Y1731" i="1"/>
  <c r="H36" i="43" s="1"/>
  <c r="AB1083" i="1"/>
  <c r="AC1083" i="1" s="1"/>
  <c r="T48" i="66" s="1"/>
  <c r="Y745" i="1"/>
  <c r="P580" i="35" s="1"/>
  <c r="AB516" i="1"/>
  <c r="S351" i="35" s="1"/>
  <c r="Y1831" i="1"/>
  <c r="AH53" i="1"/>
  <c r="AH1090" i="1"/>
  <c r="Y55" i="66" s="1"/>
  <c r="Y538" i="1"/>
  <c r="P373" i="35" s="1"/>
  <c r="AH1017" i="1"/>
  <c r="Y851" i="35" s="1"/>
  <c r="H49" i="35"/>
  <c r="AH1888" i="1"/>
  <c r="Y853" i="66" s="1"/>
  <c r="J1189" i="1"/>
  <c r="A59" i="59" s="1"/>
  <c r="C144" i="66"/>
  <c r="I62" i="41"/>
  <c r="L1187" i="1"/>
  <c r="C152" i="66" s="1"/>
  <c r="AB527" i="1"/>
  <c r="S362" i="35" s="1"/>
  <c r="Y527" i="1"/>
  <c r="Z527" i="1" s="1"/>
  <c r="Q362" i="35" s="1"/>
  <c r="J1191" i="1"/>
  <c r="A156" i="66" s="1"/>
  <c r="AB1882" i="1"/>
  <c r="S847" i="66" s="1"/>
  <c r="AB1709" i="1"/>
  <c r="J21" i="39" s="1"/>
  <c r="AB684" i="1"/>
  <c r="S519" i="35" s="1"/>
  <c r="AH1878" i="1"/>
  <c r="Y843" i="66" s="1"/>
  <c r="H84" i="47"/>
  <c r="AH1232" i="1"/>
  <c r="Y197" i="66" s="1"/>
  <c r="Y1678" i="1"/>
  <c r="P643" i="66" s="1"/>
  <c r="Y1276" i="1"/>
  <c r="Z1276" i="1" s="1"/>
  <c r="AB813" i="1"/>
  <c r="S647" i="35" s="1"/>
  <c r="N534" i="66"/>
  <c r="Y1287" i="1"/>
  <c r="P252" i="66" s="1"/>
  <c r="Y1761" i="1"/>
  <c r="Z1761" i="1" s="1"/>
  <c r="G15" i="78" s="1"/>
  <c r="H197" i="66"/>
  <c r="L62" i="41"/>
  <c r="AB1678" i="1"/>
  <c r="S643" i="66" s="1"/>
  <c r="H702" i="66"/>
  <c r="AH2235" i="1"/>
  <c r="Y45" i="60" s="1"/>
  <c r="AB1465" i="1"/>
  <c r="S430" i="66" s="1"/>
  <c r="H292" i="35"/>
  <c r="AB1609" i="1"/>
  <c r="S574" i="66" s="1"/>
  <c r="H288" i="35"/>
  <c r="AH761" i="1"/>
  <c r="Y595" i="35" s="1"/>
  <c r="H821" i="35"/>
  <c r="H610" i="66"/>
  <c r="AH1645" i="1"/>
  <c r="Y610" i="66" s="1"/>
  <c r="AB1751" i="1"/>
  <c r="S716" i="66" s="1"/>
  <c r="Y673" i="1"/>
  <c r="P508" i="35" s="1"/>
  <c r="Y1112" i="1"/>
  <c r="Z1112" i="1" s="1"/>
  <c r="Q77" i="66" s="1"/>
  <c r="I70" i="72"/>
  <c r="AG2235" i="1"/>
  <c r="X45" i="60" s="1"/>
  <c r="Y1852" i="1"/>
  <c r="Z1852" i="1" s="1"/>
  <c r="AB185" i="1"/>
  <c r="S20" i="35" s="1"/>
  <c r="AC1539" i="1"/>
  <c r="N470" i="66"/>
  <c r="G17" i="46"/>
  <c r="AB1821" i="1"/>
  <c r="S786" i="66" s="1"/>
  <c r="AH1069" i="1"/>
  <c r="Y35" i="66" s="1"/>
  <c r="F53" i="47"/>
  <c r="AE1709" i="1"/>
  <c r="V674" i="66" s="1"/>
  <c r="AB1364" i="1"/>
  <c r="S329" i="66" s="1"/>
  <c r="AH341" i="1"/>
  <c r="Y176" i="35" s="1"/>
  <c r="AB1276" i="1"/>
  <c r="S241" i="66" s="1"/>
  <c r="P813" i="66"/>
  <c r="AH1714" i="1"/>
  <c r="Y679" i="66" s="1"/>
  <c r="AI1609" i="1"/>
  <c r="Z574" i="66" s="1"/>
  <c r="AB1062" i="1"/>
  <c r="AC1062" i="1" s="1"/>
  <c r="G9" i="78"/>
  <c r="AB402" i="1"/>
  <c r="S237" i="35" s="1"/>
  <c r="I128" i="39"/>
  <c r="H248" i="66"/>
  <c r="N40" i="60"/>
  <c r="AH135" i="1"/>
  <c r="W12" i="51" s="1"/>
  <c r="H12" i="51"/>
  <c r="AH1097" i="1"/>
  <c r="Y62" i="66" s="1"/>
  <c r="G34" i="39"/>
  <c r="H62" i="66"/>
  <c r="AC894" i="1"/>
  <c r="T728" i="35" s="1"/>
  <c r="Y989" i="1"/>
  <c r="Z989" i="1" s="1"/>
  <c r="AC2215" i="1"/>
  <c r="T25" i="60" s="1"/>
  <c r="W1134" i="1"/>
  <c r="AB1052" i="1"/>
  <c r="S19" i="66" s="1"/>
  <c r="AB1927" i="1"/>
  <c r="S892" i="66" s="1"/>
  <c r="AH878" i="1"/>
  <c r="Y712" i="35" s="1"/>
  <c r="AB1668" i="1"/>
  <c r="S633" i="66" s="1"/>
  <c r="J69" i="39" s="1"/>
  <c r="H522" i="66"/>
  <c r="Y734" i="1"/>
  <c r="P569" i="35" s="1"/>
  <c r="N892" i="66"/>
  <c r="N766" i="66"/>
  <c r="AH2230" i="1"/>
  <c r="Y40" i="60" s="1"/>
  <c r="AF2225" i="1"/>
  <c r="W35" i="60" s="1"/>
  <c r="AB1309" i="1"/>
  <c r="S274" i="66" s="1"/>
  <c r="AB1559" i="1"/>
  <c r="S524" i="66" s="1"/>
  <c r="I70" i="41"/>
  <c r="Y1455" i="1"/>
  <c r="P420" i="66" s="1"/>
  <c r="S290" i="66"/>
  <c r="Y1236" i="1"/>
  <c r="P201" i="66" s="1"/>
  <c r="Y1882" i="1"/>
  <c r="P847" i="66" s="1"/>
  <c r="AB1741" i="1"/>
  <c r="S706" i="66" s="1"/>
  <c r="F61" i="47"/>
  <c r="AB1852" i="1"/>
  <c r="H47" i="43"/>
  <c r="Y1256" i="1"/>
  <c r="P221" i="66" s="1"/>
  <c r="AB1892" i="1"/>
  <c r="S857" i="66" s="1"/>
  <c r="AB1408" i="1"/>
  <c r="AB954" i="1"/>
  <c r="S788" i="35" s="1"/>
  <c r="S424" i="35"/>
  <c r="AH894" i="1"/>
  <c r="Y728" i="35" s="1"/>
  <c r="AH247" i="1"/>
  <c r="Y82" i="35" s="1"/>
  <c r="Y561" i="1"/>
  <c r="Z561" i="1" s="1"/>
  <c r="Q396" i="35" s="1"/>
  <c r="Z73" i="1"/>
  <c r="J15" i="49" s="1"/>
  <c r="Y550" i="1"/>
  <c r="P385" i="35" s="1"/>
  <c r="Y470" i="1"/>
  <c r="P305" i="35" s="1"/>
  <c r="AH534" i="1"/>
  <c r="Y369" i="35" s="1"/>
  <c r="Y813" i="1"/>
  <c r="Z813" i="1" s="1"/>
  <c r="AB218" i="1"/>
  <c r="S53" i="35" s="1"/>
  <c r="Y274" i="1"/>
  <c r="Z274" i="1" s="1"/>
  <c r="Q109" i="35" s="1"/>
  <c r="H438" i="35"/>
  <c r="AH398" i="1"/>
  <c r="Y233" i="35" s="1"/>
  <c r="AH914" i="1"/>
  <c r="Y748" i="35" s="1"/>
  <c r="Y459" i="1"/>
  <c r="P294" i="35" s="1"/>
  <c r="Y595" i="1"/>
  <c r="Z595" i="1" s="1"/>
  <c r="Q430" i="35" s="1"/>
  <c r="AC73" i="1"/>
  <c r="AH712" i="1"/>
  <c r="Y547" i="35" s="1"/>
  <c r="H42" i="79"/>
  <c r="AB629" i="1"/>
  <c r="S464" i="35" s="1"/>
  <c r="AB448" i="1"/>
  <c r="S283" i="35" s="1"/>
  <c r="AH532" i="1"/>
  <c r="Y367" i="35" s="1"/>
  <c r="AH160" i="1"/>
  <c r="AI160" i="1" s="1"/>
  <c r="Y329" i="1"/>
  <c r="P164" i="35" s="1"/>
  <c r="AA57" i="1"/>
  <c r="AC57" i="1" s="1"/>
  <c r="N18" i="51"/>
  <c r="AG1190" i="1"/>
  <c r="X155" i="66" s="1"/>
  <c r="X152" i="66"/>
  <c r="Y292" i="35"/>
  <c r="AH459" i="1"/>
  <c r="Y294" i="35" s="1"/>
  <c r="S565" i="35"/>
  <c r="AB734" i="1"/>
  <c r="S569" i="35" s="1"/>
  <c r="H235" i="35"/>
  <c r="AH959" i="1"/>
  <c r="Y793" i="35" s="1"/>
  <c r="AI1668" i="1"/>
  <c r="Z633" i="66" s="1"/>
  <c r="R470" i="66"/>
  <c r="AH1848" i="1"/>
  <c r="Y813" i="66" s="1"/>
  <c r="AI1529" i="1"/>
  <c r="Z494" i="66" s="1"/>
  <c r="AH487" i="1"/>
  <c r="Y322" i="35" s="1"/>
  <c r="Y1445" i="1"/>
  <c r="Z1445" i="1" s="1"/>
  <c r="AH1943" i="1"/>
  <c r="Y908" i="66" s="1"/>
  <c r="X142" i="66"/>
  <c r="AB1246" i="1"/>
  <c r="S211" i="66" s="1"/>
  <c r="H86" i="47"/>
  <c r="AH1285" i="1"/>
  <c r="Y250" i="66" s="1"/>
  <c r="Y1781" i="1"/>
  <c r="Z1781" i="1" s="1"/>
  <c r="AB102" i="1"/>
  <c r="AC102" i="1" s="1"/>
  <c r="Y218" i="1"/>
  <c r="P53" i="35" s="1"/>
  <c r="AG57" i="1"/>
  <c r="B10" i="41"/>
  <c r="A147" i="66"/>
  <c r="J1192" i="1"/>
  <c r="H103" i="35"/>
  <c r="AH268" i="1"/>
  <c r="Y103" i="35" s="1"/>
  <c r="Y1062" i="1"/>
  <c r="I27" i="36" s="1"/>
  <c r="Y379" i="1"/>
  <c r="P214" i="35" s="1"/>
  <c r="Y1008" i="1"/>
  <c r="P842" i="35" s="1"/>
  <c r="I45" i="49"/>
  <c r="N200" i="35"/>
  <c r="Y712" i="1"/>
  <c r="P547" i="35" s="1"/>
  <c r="AG1180" i="1"/>
  <c r="X145" i="66" s="1"/>
  <c r="R590" i="35"/>
  <c r="AH113" i="1"/>
  <c r="AI113" i="1" s="1"/>
  <c r="Y1320" i="1"/>
  <c r="P285" i="66" s="1"/>
  <c r="Y1698" i="1"/>
  <c r="P663" i="66" s="1"/>
  <c r="Y240" i="1"/>
  <c r="P75" i="35" s="1"/>
  <c r="H416" i="66"/>
  <c r="H7" i="76"/>
  <c r="S871" i="66"/>
  <c r="Y57" i="1"/>
  <c r="I12" i="36" s="1"/>
  <c r="V1559" i="1"/>
  <c r="K72" i="41" s="1"/>
  <c r="AH489" i="1"/>
  <c r="Y324" i="35" s="1"/>
  <c r="AB1123" i="1"/>
  <c r="S88" i="66" s="1"/>
  <c r="V365" i="1"/>
  <c r="M200" i="35" s="1"/>
  <c r="N902" i="66"/>
  <c r="AH1179" i="1"/>
  <c r="Y144" i="66" s="1"/>
  <c r="H268" i="35"/>
  <c r="Y803" i="1"/>
  <c r="P637" i="35" s="1"/>
  <c r="Y793" i="1"/>
  <c r="Z793" i="1" s="1"/>
  <c r="Q627" i="35" s="1"/>
  <c r="H301" i="66"/>
  <c r="AH1336" i="1"/>
  <c r="Y301" i="66" s="1"/>
  <c r="AH1015" i="1"/>
  <c r="Y849" i="35" s="1"/>
  <c r="Y1927" i="1"/>
  <c r="P892" i="66" s="1"/>
  <c r="Z2230" i="1"/>
  <c r="Q40" i="60" s="1"/>
  <c r="AC2235" i="1"/>
  <c r="T45" i="60" s="1"/>
  <c r="Y1425" i="1"/>
  <c r="P390" i="66" s="1"/>
  <c r="AB854" i="1"/>
  <c r="AC854" i="1" s="1"/>
  <c r="T688" i="35" s="1"/>
  <c r="AB391" i="1"/>
  <c r="S226" i="35" s="1"/>
  <c r="AC914" i="1"/>
  <c r="T748" i="35" s="1"/>
  <c r="AB240" i="1"/>
  <c r="S75" i="35" s="1"/>
  <c r="AH171" i="1"/>
  <c r="AI171" i="1" s="1"/>
  <c r="Y1364" i="1"/>
  <c r="P329" i="66" s="1"/>
  <c r="AB1811" i="1"/>
  <c r="S776" i="66" s="1"/>
  <c r="AH591" i="1"/>
  <c r="Y426" i="35" s="1"/>
  <c r="AH1318" i="1"/>
  <c r="Y283" i="66" s="1"/>
  <c r="H345" i="66"/>
  <c r="AH1380" i="1"/>
  <c r="Y345" i="66" s="1"/>
  <c r="AH1918" i="1"/>
  <c r="Y883" i="66" s="1"/>
  <c r="H883" i="66"/>
  <c r="Y391" i="1"/>
  <c r="P226" i="35" s="1"/>
  <c r="Y1519" i="1"/>
  <c r="P484" i="66" s="1"/>
  <c r="Y607" i="1"/>
  <c r="P442" i="35" s="1"/>
  <c r="AH640" i="1"/>
  <c r="Y475" i="35" s="1"/>
  <c r="F18" i="54"/>
  <c r="AH934" i="1"/>
  <c r="Y768" i="35" s="1"/>
  <c r="Y504" i="1"/>
  <c r="P339" i="35" s="1"/>
  <c r="Y1331" i="1"/>
  <c r="AB207" i="1"/>
  <c r="S42" i="35" s="1"/>
  <c r="P26" i="66"/>
  <c r="D8" i="41"/>
  <c r="AH2204" i="1"/>
  <c r="Y14" i="60" s="1"/>
  <c r="Y12" i="60"/>
  <c r="H805" i="35"/>
  <c r="AH971" i="1"/>
  <c r="Y805" i="35" s="1"/>
  <c r="W80" i="1"/>
  <c r="M10" i="42" s="1"/>
  <c r="AG2225" i="1"/>
  <c r="X35" i="60" s="1"/>
  <c r="W57" i="1"/>
  <c r="H12" i="36" s="1"/>
  <c r="H469" i="35"/>
  <c r="Y1668" i="1"/>
  <c r="P633" i="66" s="1"/>
  <c r="AB640" i="1"/>
  <c r="S475" i="35" s="1"/>
  <c r="AH1890" i="1"/>
  <c r="Y855" i="66" s="1"/>
  <c r="AH1110" i="1"/>
  <c r="Y75" i="66" s="1"/>
  <c r="A149" i="66"/>
  <c r="J1194" i="1"/>
  <c r="A159" i="66" s="1"/>
  <c r="H379" i="35"/>
  <c r="AH544" i="1"/>
  <c r="Y379" i="35" s="1"/>
  <c r="H378" i="66"/>
  <c r="AH1413" i="1"/>
  <c r="Y378" i="66" s="1"/>
  <c r="P484" i="35"/>
  <c r="Y651" i="1"/>
  <c r="P486" i="35" s="1"/>
  <c r="H795" i="35"/>
  <c r="AH961" i="1"/>
  <c r="Y795" i="35" s="1"/>
  <c r="H508" i="66"/>
  <c r="AH1543" i="1"/>
  <c r="G37" i="46"/>
  <c r="AH1314" i="1"/>
  <c r="Y279" i="66" s="1"/>
  <c r="H279" i="66"/>
  <c r="H760" i="66"/>
  <c r="AH1795" i="1"/>
  <c r="Y760" i="66" s="1"/>
  <c r="H212" i="35"/>
  <c r="AH377" i="1"/>
  <c r="Y212" i="35" s="1"/>
  <c r="AB1698" i="1"/>
  <c r="S663" i="66" s="1"/>
  <c r="AH973" i="1"/>
  <c r="Y807" i="35" s="1"/>
  <c r="H807" i="35"/>
  <c r="P508" i="66"/>
  <c r="H7" i="47"/>
  <c r="AH571" i="1"/>
  <c r="Y406" i="35" s="1"/>
  <c r="H406" i="35"/>
  <c r="AH1846" i="1"/>
  <c r="Y811" i="66" s="1"/>
  <c r="H811" i="66"/>
  <c r="Y400" i="66"/>
  <c r="AI1435" i="1"/>
  <c r="Z400" i="66" s="1"/>
  <c r="Y91" i="1"/>
  <c r="Z91" i="1" s="1"/>
  <c r="Y171" i="1"/>
  <c r="Z171" i="1" s="1"/>
  <c r="AH1767" i="1"/>
  <c r="Y732" i="66" s="1"/>
  <c r="H732" i="66"/>
  <c r="J116" i="39"/>
  <c r="P772" i="66"/>
  <c r="AH1916" i="1"/>
  <c r="Y881" i="66" s="1"/>
  <c r="H881" i="66"/>
  <c r="N614" i="66"/>
  <c r="F95" i="47"/>
  <c r="H292" i="66"/>
  <c r="AH1327" i="1"/>
  <c r="Y292" i="66" s="1"/>
  <c r="H720" i="66"/>
  <c r="AH1755" i="1"/>
  <c r="Y720" i="66" s="1"/>
  <c r="P693" i="66"/>
  <c r="H33" i="43"/>
  <c r="S378" i="66"/>
  <c r="AB1419" i="1"/>
  <c r="S384" i="66" s="1"/>
  <c r="H73" i="66"/>
  <c r="AH1108" i="1"/>
  <c r="Y73" i="66" s="1"/>
  <c r="H784" i="66"/>
  <c r="AH1819" i="1"/>
  <c r="Y784" i="66" s="1"/>
  <c r="AH589" i="1"/>
  <c r="H424" i="35"/>
  <c r="N867" i="66"/>
  <c r="J27" i="39"/>
  <c r="S404" i="35"/>
  <c r="F10" i="36"/>
  <c r="AH55" i="1"/>
  <c r="N45" i="60"/>
  <c r="E14" i="67"/>
  <c r="AF2220" i="1"/>
  <c r="W30" i="60" s="1"/>
  <c r="Y1639" i="1"/>
  <c r="P604" i="66" s="1"/>
  <c r="AH1489" i="1"/>
  <c r="AC1165" i="1"/>
  <c r="K14" i="39" s="1"/>
  <c r="H780" i="66"/>
  <c r="AH1815" i="1"/>
  <c r="Y780" i="66" s="1"/>
  <c r="H356" i="35"/>
  <c r="AH521" i="1"/>
  <c r="Y356" i="35" s="1"/>
  <c r="S380" i="66"/>
  <c r="AB1421" i="1"/>
  <c r="AB573" i="1"/>
  <c r="S408" i="35" s="1"/>
  <c r="AB965" i="1"/>
  <c r="S799" i="35" s="1"/>
  <c r="AE1062" i="1"/>
  <c r="V29" i="66" s="1"/>
  <c r="R130" i="66"/>
  <c r="AH1391" i="1"/>
  <c r="Y356" i="66" s="1"/>
  <c r="H356" i="66"/>
  <c r="Y28" i="60"/>
  <c r="AH2220" i="1"/>
  <c r="C148" i="66"/>
  <c r="L1193" i="1"/>
  <c r="C158" i="66" s="1"/>
  <c r="H29" i="43"/>
  <c r="P689" i="66"/>
  <c r="H160" i="35"/>
  <c r="AH325" i="1"/>
  <c r="Y160" i="35" s="1"/>
  <c r="AH1046" i="1"/>
  <c r="Y13" i="66" s="1"/>
  <c r="H13" i="66"/>
  <c r="AH316" i="1"/>
  <c r="Y151" i="35" s="1"/>
  <c r="H151" i="35"/>
  <c r="G24" i="36"/>
  <c r="H24" i="66"/>
  <c r="AH1057" i="1"/>
  <c r="Y24" i="66" s="1"/>
  <c r="AH353" i="1"/>
  <c r="Y188" i="35" s="1"/>
  <c r="P617" i="66"/>
  <c r="Y1821" i="1"/>
  <c r="P786" i="66" s="1"/>
  <c r="H13" i="53"/>
  <c r="Y1609" i="1"/>
  <c r="P574" i="66" s="1"/>
  <c r="V35" i="60"/>
  <c r="AH1789" i="1"/>
  <c r="Y754" i="66" s="1"/>
  <c r="H325" i="66"/>
  <c r="AH1360" i="1"/>
  <c r="Y325" i="66" s="1"/>
  <c r="AH234" i="1"/>
  <c r="Y69" i="35" s="1"/>
  <c r="H69" i="35"/>
  <c r="AE1501" i="1"/>
  <c r="V466" i="66" s="1"/>
  <c r="G85" i="39"/>
  <c r="H466" i="66"/>
  <c r="AH1501" i="1"/>
  <c r="Y466" i="66" s="1"/>
  <c r="G17" i="43"/>
  <c r="N307" i="66"/>
  <c r="H35" i="47"/>
  <c r="AB1101" i="1"/>
  <c r="J35" i="39" s="1"/>
  <c r="AB160" i="1"/>
  <c r="AC160" i="1" s="1"/>
  <c r="AB1619" i="1"/>
  <c r="S584" i="66" s="1"/>
  <c r="P205" i="66"/>
  <c r="X133" i="66"/>
  <c r="AG1175" i="1"/>
  <c r="X140" i="66" s="1"/>
  <c r="AB1287" i="1"/>
  <c r="P714" i="35"/>
  <c r="Y884" i="1"/>
  <c r="P718" i="35" s="1"/>
  <c r="AB874" i="1"/>
  <c r="AC874" i="1" s="1"/>
  <c r="T708" i="35" s="1"/>
  <c r="AE538" i="1"/>
  <c r="V373" i="35" s="1"/>
  <c r="AC1505" i="1"/>
  <c r="T470" i="66" s="1"/>
  <c r="AB113" i="1"/>
  <c r="Y142" i="66"/>
  <c r="AH1187" i="1"/>
  <c r="AH1178" i="1"/>
  <c r="Y143" i="66" s="1"/>
  <c r="S696" i="35"/>
  <c r="AB864" i="1"/>
  <c r="J140" i="39"/>
  <c r="P871" i="66"/>
  <c r="P588" i="35"/>
  <c r="Y756" i="1"/>
  <c r="AI1629" i="1"/>
  <c r="Z594" i="66" s="1"/>
  <c r="X594" i="66"/>
  <c r="AG1178" i="1"/>
  <c r="X143" i="66" s="1"/>
  <c r="AG1181" i="1"/>
  <c r="X146" i="66" s="1"/>
  <c r="AG1179" i="1"/>
  <c r="X144" i="66" s="1"/>
  <c r="AB607" i="1"/>
  <c r="S442" i="35" s="1"/>
  <c r="P858" i="35"/>
  <c r="Y1030" i="1"/>
  <c r="P864" i="35" s="1"/>
  <c r="AB1072" i="1"/>
  <c r="S38" i="66" s="1"/>
  <c r="H105" i="35"/>
  <c r="AH270" i="1"/>
  <c r="Y105" i="35" s="1"/>
  <c r="X12" i="60"/>
  <c r="AG2204" i="1"/>
  <c r="I24" i="36"/>
  <c r="P24" i="66"/>
  <c r="AH1024" i="1"/>
  <c r="Y858" i="35" s="1"/>
  <c r="H858" i="35"/>
  <c r="D142" i="66"/>
  <c r="M1187" i="1"/>
  <c r="D152" i="66" s="1"/>
  <c r="Z2235" i="1"/>
  <c r="F14" i="67" s="1"/>
  <c r="Y1688" i="1"/>
  <c r="P653" i="66" s="1"/>
  <c r="Y1619" i="1"/>
  <c r="P584" i="66" s="1"/>
  <c r="Y1375" i="1"/>
  <c r="Z1375" i="1" s="1"/>
  <c r="F142" i="66"/>
  <c r="O1187" i="1"/>
  <c r="F152" i="66" s="1"/>
  <c r="P277" i="35"/>
  <c r="Y448" i="1"/>
  <c r="P283" i="35" s="1"/>
  <c r="AH1617" i="1"/>
  <c r="Y582" i="66" s="1"/>
  <c r="H582" i="66"/>
  <c r="G36" i="43"/>
  <c r="N696" i="66"/>
  <c r="P702" i="66"/>
  <c r="H16" i="47"/>
  <c r="H380" i="66"/>
  <c r="AH1415" i="1"/>
  <c r="H39" i="39"/>
  <c r="H93" i="66"/>
  <c r="AH1128" i="1"/>
  <c r="Y93" i="66" s="1"/>
  <c r="H337" i="35"/>
  <c r="AH502" i="1"/>
  <c r="Y337" i="35" s="1"/>
  <c r="N190" i="66"/>
  <c r="N430" i="66"/>
  <c r="N150" i="66"/>
  <c r="L11" i="41"/>
  <c r="F46" i="47"/>
  <c r="U140" i="66"/>
  <c r="AF1175" i="1"/>
  <c r="G26" i="54" s="1"/>
  <c r="AC1175" i="1"/>
  <c r="K59" i="39" s="1"/>
  <c r="I59" i="39"/>
  <c r="N318" i="66"/>
  <c r="I38" i="46"/>
  <c r="N716" i="66"/>
  <c r="N329" i="66"/>
  <c r="N623" i="66"/>
  <c r="F38" i="47"/>
  <c r="AC2225" i="1"/>
  <c r="T35" i="60" s="1"/>
  <c r="F88" i="47"/>
  <c r="R614" i="66"/>
  <c r="Y193" i="35"/>
  <c r="AH365" i="1"/>
  <c r="Y200" i="35" s="1"/>
  <c r="AH102" i="1"/>
  <c r="AI102" i="1" s="1"/>
  <c r="AH1539" i="1"/>
  <c r="AE229" i="1"/>
  <c r="V64" i="35" s="1"/>
  <c r="AB618" i="1"/>
  <c r="S453" i="35" s="1"/>
  <c r="AH201" i="1"/>
  <c r="Y36" i="35" s="1"/>
  <c r="R912" i="66"/>
  <c r="G50" i="43"/>
  <c r="G11" i="43"/>
  <c r="N274" i="66"/>
  <c r="AC1195" i="1"/>
  <c r="T160" i="66" s="1"/>
  <c r="R160" i="66"/>
  <c r="R373" i="35"/>
  <c r="Z924" i="1"/>
  <c r="Q758" i="35" s="1"/>
  <c r="AH1777" i="1"/>
  <c r="AH1781" i="1" s="1"/>
  <c r="I25" i="46"/>
  <c r="I63" i="46"/>
  <c r="X653" i="66"/>
  <c r="AI1688" i="1"/>
  <c r="Z653" i="66" s="1"/>
  <c r="Y426" i="1"/>
  <c r="P261" i="35" s="1"/>
  <c r="AC1485" i="1"/>
  <c r="T450" i="66" s="1"/>
  <c r="AC745" i="1"/>
  <c r="T580" i="35" s="1"/>
  <c r="N847" i="66"/>
  <c r="Y629" i="1"/>
  <c r="P464" i="35" s="1"/>
  <c r="AB1455" i="1"/>
  <c r="S420" i="66" s="1"/>
  <c r="F17" i="47"/>
  <c r="H200" i="35"/>
  <c r="N647" i="35"/>
  <c r="F70" i="59"/>
  <c r="Y207" i="1"/>
  <c r="Z207" i="1" s="1"/>
  <c r="N362" i="66"/>
  <c r="N294" i="35"/>
  <c r="AH1709" i="1"/>
  <c r="AB318" i="1"/>
  <c r="S153" i="35" s="1"/>
  <c r="AB989" i="1"/>
  <c r="S823" i="35" s="1"/>
  <c r="AI651" i="1"/>
  <c r="Z486" i="35" s="1"/>
  <c r="Y1175" i="1"/>
  <c r="P140" i="66" s="1"/>
  <c r="N201" i="66"/>
  <c r="Y977" i="1"/>
  <c r="P811" i="35" s="1"/>
  <c r="AH904" i="1"/>
  <c r="Y738" i="35" s="1"/>
  <c r="AI73" i="1"/>
  <c r="AB767" i="1"/>
  <c r="S601" i="35" s="1"/>
  <c r="N912" i="66"/>
  <c r="F13" i="80"/>
  <c r="G50" i="45"/>
  <c r="N594" i="66"/>
  <c r="AE41" i="1"/>
  <c r="V44" i="79" s="1"/>
  <c r="V38" i="79"/>
  <c r="AH37" i="1"/>
  <c r="Y40" i="79" s="1"/>
  <c r="H40" i="79"/>
  <c r="AE17" i="1"/>
  <c r="V14" i="79"/>
  <c r="AH35" i="1"/>
  <c r="Y38" i="79" s="1"/>
  <c r="H38" i="79"/>
  <c r="Y41" i="1"/>
  <c r="P44" i="79" s="1"/>
  <c r="P40" i="79"/>
  <c r="AH11" i="1"/>
  <c r="H14" i="79"/>
  <c r="R827" i="66"/>
  <c r="R663" i="66"/>
  <c r="N663" i="66"/>
  <c r="F113" i="59"/>
  <c r="K54" i="41"/>
  <c r="AB41" i="1"/>
  <c r="S44" i="79" s="1"/>
  <c r="F41" i="1"/>
  <c r="F17" i="1"/>
  <c r="AB17" i="1"/>
  <c r="S20" i="79" s="1"/>
  <c r="D41" i="1"/>
  <c r="AE29" i="1"/>
  <c r="J39" i="39"/>
  <c r="S93" i="66"/>
  <c r="H188" i="35"/>
  <c r="I43" i="41"/>
  <c r="N231" i="66"/>
  <c r="F32" i="59"/>
  <c r="Y251" i="1"/>
  <c r="P86" i="35" s="1"/>
  <c r="F134" i="59"/>
  <c r="N497" i="35"/>
  <c r="AF2235" i="1"/>
  <c r="W45" i="60" s="1"/>
  <c r="H836" i="35"/>
  <c r="AH1002" i="1"/>
  <c r="Y836" i="35" s="1"/>
  <c r="M188" i="35"/>
  <c r="K43" i="41"/>
  <c r="AH301" i="1"/>
  <c r="Y136" i="35" s="1"/>
  <c r="H136" i="35"/>
  <c r="X637" i="35"/>
  <c r="AI803" i="1"/>
  <c r="Z637" i="35" s="1"/>
  <c r="H80" i="35"/>
  <c r="AH245" i="1"/>
  <c r="Y80" i="35" s="1"/>
  <c r="F78" i="59"/>
  <c r="N340" i="66"/>
  <c r="S24" i="51"/>
  <c r="AB148" i="1"/>
  <c r="H17" i="36"/>
  <c r="H18" i="36"/>
  <c r="H597" i="35"/>
  <c r="AH763" i="1"/>
  <c r="H774" i="66"/>
  <c r="Y1505" i="1"/>
  <c r="Z1505" i="1" s="1"/>
  <c r="N440" i="66"/>
  <c r="AB1519" i="1"/>
  <c r="S484" i="66" s="1"/>
  <c r="H46" i="47"/>
  <c r="X530" i="35"/>
  <c r="AI695" i="1"/>
  <c r="Z530" i="35" s="1"/>
  <c r="H107" i="35"/>
  <c r="AH272" i="1"/>
  <c r="Y107" i="35" s="1"/>
  <c r="AB824" i="1"/>
  <c r="AH327" i="1"/>
  <c r="Y162" i="35" s="1"/>
  <c r="H162" i="35"/>
  <c r="H16" i="36"/>
  <c r="W65" i="1"/>
  <c r="S268" i="35"/>
  <c r="AB437" i="1"/>
  <c r="S272" i="35" s="1"/>
  <c r="AH1805" i="1"/>
  <c r="H770" i="66"/>
  <c r="P136" i="35"/>
  <c r="Y307" i="1"/>
  <c r="P142" i="35" s="1"/>
  <c r="P14" i="35"/>
  <c r="Y185" i="1"/>
  <c r="P20" i="35" s="1"/>
  <c r="X580" i="35"/>
  <c r="AI745" i="1"/>
  <c r="Z580" i="35" s="1"/>
  <c r="B156" i="66"/>
  <c r="H224" i="35"/>
  <c r="AH389" i="1"/>
  <c r="Y224" i="35" s="1"/>
  <c r="AH422" i="1"/>
  <c r="Y257" i="35" s="1"/>
  <c r="H257" i="35"/>
  <c r="N351" i="35"/>
  <c r="AH614" i="1"/>
  <c r="Y449" i="35" s="1"/>
  <c r="H449" i="35"/>
  <c r="AH323" i="1"/>
  <c r="H158" i="35"/>
  <c r="N569" i="35"/>
  <c r="F40" i="59"/>
  <c r="AH179" i="1"/>
  <c r="H14" i="35"/>
  <c r="H714" i="66"/>
  <c r="AH1749" i="1"/>
  <c r="Y714" i="66" s="1"/>
  <c r="AB481" i="1"/>
  <c r="AC481" i="1" s="1"/>
  <c r="T316" i="35" s="1"/>
  <c r="J109" i="39"/>
  <c r="P784" i="35"/>
  <c r="P449" i="35"/>
  <c r="Y618" i="1"/>
  <c r="P453" i="35" s="1"/>
  <c r="AG1189" i="1"/>
  <c r="X154" i="66" s="1"/>
  <c r="AG1188" i="1"/>
  <c r="X153" i="66" s="1"/>
  <c r="AG1191" i="1"/>
  <c r="X156" i="66" s="1"/>
  <c r="H310" i="35"/>
  <c r="AH475" i="1"/>
  <c r="Y310" i="35" s="1"/>
  <c r="N25" i="60"/>
  <c r="AH500" i="1"/>
  <c r="Y335" i="35" s="1"/>
  <c r="AB1134" i="1"/>
  <c r="AC1134" i="1" s="1"/>
  <c r="K42" i="39" s="1"/>
  <c r="Y17" i="1"/>
  <c r="P426" i="66"/>
  <c r="Y1465" i="1"/>
  <c r="AH1449" i="1"/>
  <c r="H414" i="66"/>
  <c r="B149" i="66"/>
  <c r="K1194" i="1"/>
  <c r="B159" i="66" s="1"/>
  <c r="H784" i="35"/>
  <c r="AH950" i="1"/>
  <c r="H50" i="47"/>
  <c r="P730" i="66"/>
  <c r="AF1185" i="1"/>
  <c r="W150" i="66" s="1"/>
  <c r="U150" i="66"/>
  <c r="Z1791" i="1"/>
  <c r="N373" i="66"/>
  <c r="F106" i="59"/>
  <c r="Y113" i="1"/>
  <c r="Z113" i="1" s="1"/>
  <c r="P906" i="66"/>
  <c r="Y1947" i="1"/>
  <c r="D17" i="1"/>
  <c r="AA141" i="1"/>
  <c r="R18" i="51" s="1"/>
  <c r="H619" i="66"/>
  <c r="AH1654" i="1"/>
  <c r="H21" i="43"/>
  <c r="P793" i="35"/>
  <c r="Y1181" i="1"/>
  <c r="P146" i="66" s="1"/>
  <c r="Y1178" i="1"/>
  <c r="P142" i="66"/>
  <c r="Y1180" i="1"/>
  <c r="P145" i="66" s="1"/>
  <c r="Y1187" i="1"/>
  <c r="Y1179" i="1"/>
  <c r="P144" i="66" s="1"/>
  <c r="H349" i="35"/>
  <c r="AH514" i="1"/>
  <c r="H458" i="35"/>
  <c r="AH623" i="1"/>
  <c r="H206" i="35"/>
  <c r="AH371" i="1"/>
  <c r="H24" i="51"/>
  <c r="AH146" i="1"/>
  <c r="R508" i="35"/>
  <c r="S906" i="66"/>
  <c r="AB1947" i="1"/>
  <c r="H50" i="43" s="1"/>
  <c r="Y1342" i="1"/>
  <c r="P303" i="66"/>
  <c r="AH1325" i="1"/>
  <c r="H290" i="66"/>
  <c r="S730" i="66"/>
  <c r="AB1771" i="1"/>
  <c r="Z2215" i="1"/>
  <c r="Q25" i="60" s="1"/>
  <c r="AC2204" i="1"/>
  <c r="T14" i="60" s="1"/>
  <c r="AB1008" i="1"/>
  <c r="S842" i="35" s="1"/>
  <c r="Y437" i="1"/>
  <c r="P272" i="35" s="1"/>
  <c r="AH2199" i="1"/>
  <c r="Y8" i="60"/>
  <c r="AH1461" i="1"/>
  <c r="H426" i="66"/>
  <c r="R768" i="35"/>
  <c r="AC934" i="1"/>
  <c r="T768" i="35" s="1"/>
  <c r="R176" i="35"/>
  <c r="AC341" i="1"/>
  <c r="T176" i="35" s="1"/>
  <c r="H730" i="66"/>
  <c r="AH1765" i="1"/>
  <c r="X508" i="35"/>
  <c r="AI673" i="1"/>
  <c r="Z508" i="35" s="1"/>
  <c r="P24" i="51"/>
  <c r="Y148" i="1"/>
  <c r="AC80" i="1"/>
  <c r="P164" i="66"/>
  <c r="Y1205" i="1"/>
  <c r="P170" i="66" s="1"/>
  <c r="Y1215" i="1"/>
  <c r="P180" i="66" s="1"/>
  <c r="AI1266" i="1"/>
  <c r="Z231" i="66" s="1"/>
  <c r="S821" i="66"/>
  <c r="AB1862" i="1"/>
  <c r="H809" i="35"/>
  <c r="AH975" i="1"/>
  <c r="X200" i="35"/>
  <c r="N408" i="35"/>
  <c r="I9" i="46"/>
  <c r="AH1615" i="1"/>
  <c r="H580" i="66"/>
  <c r="G142" i="66"/>
  <c r="P1187" i="1"/>
  <c r="G152" i="66" s="1"/>
  <c r="R305" i="35"/>
  <c r="H60" i="35"/>
  <c r="AH225" i="1"/>
  <c r="Y60" i="35" s="1"/>
  <c r="S381" i="35"/>
  <c r="AB550" i="1"/>
  <c r="I152" i="39"/>
  <c r="N420" i="66"/>
  <c r="N842" i="35"/>
  <c r="R340" i="66"/>
  <c r="N837" i="66"/>
  <c r="F11" i="54"/>
  <c r="S873" i="66"/>
  <c r="H9" i="76"/>
  <c r="S861" i="66"/>
  <c r="AB1902" i="1"/>
  <c r="AA41" i="1"/>
  <c r="R44" i="79" s="1"/>
  <c r="P450" i="66"/>
  <c r="Z1485" i="1"/>
  <c r="Q450" i="66" s="1"/>
  <c r="X440" i="66"/>
  <c r="AI1475" i="1"/>
  <c r="Z440" i="66" s="1"/>
  <c r="N504" i="66"/>
  <c r="H93" i="35"/>
  <c r="AH258" i="1"/>
  <c r="Y93" i="35" s="1"/>
  <c r="S60" i="35"/>
  <c r="AB229" i="1"/>
  <c r="S64" i="35" s="1"/>
  <c r="D29" i="1"/>
  <c r="S396" i="66"/>
  <c r="AB1435" i="1"/>
  <c r="H468" i="66"/>
  <c r="AE1503" i="1"/>
  <c r="AH1503" i="1"/>
  <c r="Z2204" i="1"/>
  <c r="H301" i="35"/>
  <c r="AH466" i="1"/>
  <c r="Y301" i="35" s="1"/>
  <c r="X558" i="35"/>
  <c r="AI723" i="1"/>
  <c r="Z558" i="35" s="1"/>
  <c r="Y309" i="35"/>
  <c r="S324" i="35"/>
  <c r="AB493" i="1"/>
  <c r="S328" i="35" s="1"/>
  <c r="AH1149" i="1"/>
  <c r="Y114" i="66" s="1"/>
  <c r="H114" i="66"/>
  <c r="N877" i="66"/>
  <c r="Y29" i="1"/>
  <c r="AH227" i="1"/>
  <c r="Y62" i="35" s="1"/>
  <c r="Y229" i="1"/>
  <c r="P64" i="35" s="1"/>
  <c r="S114" i="66"/>
  <c r="AB1155" i="1"/>
  <c r="S120" i="66" s="1"/>
  <c r="S243" i="35"/>
  <c r="AB414" i="1"/>
  <c r="S551" i="66"/>
  <c r="AB1590" i="1"/>
  <c r="H817" i="35"/>
  <c r="AH983" i="1"/>
  <c r="AB1266" i="1"/>
  <c r="N674" i="66"/>
  <c r="F120" i="59"/>
  <c r="H840" i="35"/>
  <c r="AH1006" i="1"/>
  <c r="Y840" i="35" s="1"/>
  <c r="H11" i="68"/>
  <c r="N555" i="66"/>
  <c r="R294" i="35"/>
  <c r="V329" i="1"/>
  <c r="M164" i="35" s="1"/>
  <c r="X307" i="66"/>
  <c r="AA113" i="1"/>
  <c r="AH1485" i="1"/>
  <c r="Y450" i="66" s="1"/>
  <c r="K25" i="41"/>
  <c r="AH557" i="1"/>
  <c r="H392" i="35"/>
  <c r="H18" i="68"/>
  <c r="N475" i="35"/>
  <c r="L1195" i="1"/>
  <c r="C160" i="66" s="1"/>
  <c r="D11" i="41"/>
  <c r="C150" i="66"/>
  <c r="S200" i="35"/>
  <c r="AC365" i="1"/>
  <c r="T200" i="35" s="1"/>
  <c r="S301" i="35"/>
  <c r="AB470" i="1"/>
  <c r="S305" i="35" s="1"/>
  <c r="H551" i="66"/>
  <c r="AH1586" i="1"/>
  <c r="I17" i="41"/>
  <c r="H476" i="66"/>
  <c r="AH1511" i="1"/>
  <c r="Y476" i="66" s="1"/>
  <c r="AB1629" i="1"/>
  <c r="S594" i="66" s="1"/>
  <c r="AB29" i="1"/>
  <c r="S392" i="35"/>
  <c r="AB561" i="1"/>
  <c r="H406" i="66"/>
  <c r="AH1441" i="1"/>
  <c r="Y406" i="66" s="1"/>
  <c r="AH424" i="1"/>
  <c r="Y259" i="35" s="1"/>
  <c r="H259" i="35"/>
  <c r="H243" i="35"/>
  <c r="AH408" i="1"/>
  <c r="Y243" i="35" s="1"/>
  <c r="P592" i="66"/>
  <c r="Y1629" i="1"/>
  <c r="S406" i="66"/>
  <c r="AB1445" i="1"/>
  <c r="S410" i="66" s="1"/>
  <c r="R776" i="66"/>
  <c r="N19" i="66"/>
  <c r="F70" i="47"/>
  <c r="X604" i="66"/>
  <c r="AI1639" i="1"/>
  <c r="Z604" i="66" s="1"/>
  <c r="U64" i="35"/>
  <c r="N453" i="35"/>
  <c r="N272" i="35"/>
  <c r="AE954" i="1"/>
  <c r="V788" i="35" s="1"/>
  <c r="R45" i="60"/>
  <c r="N460" i="66"/>
  <c r="AH924" i="1"/>
  <c r="Y758" i="35" s="1"/>
  <c r="X497" i="35"/>
  <c r="AI662" i="1"/>
  <c r="Z497" i="35" s="1"/>
  <c r="Y47" i="35"/>
  <c r="N53" i="35"/>
  <c r="Y608" i="66"/>
  <c r="N718" i="35"/>
  <c r="Z124" i="1"/>
  <c r="P776" i="66"/>
  <c r="J120" i="39"/>
  <c r="R569" i="35"/>
  <c r="Z160" i="1"/>
  <c r="N249" i="35"/>
  <c r="R75" i="35"/>
  <c r="N339" i="35"/>
  <c r="P738" i="35"/>
  <c r="Z904" i="1"/>
  <c r="Q738" i="35" s="1"/>
  <c r="N283" i="35"/>
  <c r="S470" i="66"/>
  <c r="J87" i="39"/>
  <c r="N373" i="35"/>
  <c r="F25" i="59"/>
  <c r="G9" i="31"/>
  <c r="Z129" i="1"/>
  <c r="D21" i="70" s="1"/>
  <c r="E13" i="58"/>
  <c r="N42" i="35"/>
  <c r="AI684" i="1"/>
  <c r="Z519" i="35" s="1"/>
  <c r="X519" i="35"/>
  <c r="N484" i="66"/>
  <c r="Z1811" i="1"/>
  <c r="N776" i="66"/>
  <c r="N799" i="35"/>
  <c r="H34" i="36"/>
  <c r="R643" i="66"/>
  <c r="R153" i="35"/>
  <c r="AC91" i="1"/>
  <c r="R442" i="35"/>
  <c r="N241" i="66"/>
  <c r="S103" i="35"/>
  <c r="AB274" i="1"/>
  <c r="P14" i="51"/>
  <c r="Y141" i="1"/>
  <c r="S53" i="66"/>
  <c r="AB1090" i="1"/>
  <c r="P728" i="35"/>
  <c r="Z894" i="1"/>
  <c r="Q728" i="35" s="1"/>
  <c r="R530" i="35"/>
  <c r="R328" i="35"/>
  <c r="U109" i="35"/>
  <c r="Y29" i="35"/>
  <c r="AH196" i="1"/>
  <c r="Y31" i="35" s="1"/>
  <c r="U160" i="66"/>
  <c r="AF1195" i="1"/>
  <c r="W160" i="66" s="1"/>
  <c r="Y270" i="35"/>
  <c r="AH437" i="1"/>
  <c r="P200" i="35"/>
  <c r="Z365" i="1"/>
  <c r="V103" i="35"/>
  <c r="AE274" i="1"/>
  <c r="V109" i="35" s="1"/>
  <c r="AC651" i="1"/>
  <c r="T486" i="35" s="1"/>
  <c r="V93" i="35"/>
  <c r="AE262" i="1"/>
  <c r="S125" i="35"/>
  <c r="AB296" i="1"/>
  <c r="S131" i="35" s="1"/>
  <c r="R164" i="35"/>
  <c r="H14" i="51"/>
  <c r="AH137" i="1"/>
  <c r="P554" i="35"/>
  <c r="Y723" i="1"/>
  <c r="AH1741" i="1"/>
  <c r="Y704" i="66"/>
  <c r="R20" i="35"/>
  <c r="N419" i="35"/>
  <c r="R351" i="35"/>
  <c r="F29" i="1"/>
  <c r="N688" i="35"/>
  <c r="M172" i="35"/>
  <c r="V341" i="1"/>
  <c r="M176" i="35" s="1"/>
  <c r="F55" i="59"/>
  <c r="N612" i="35"/>
  <c r="S80" i="35"/>
  <c r="AB251" i="1"/>
  <c r="S86" i="35" s="1"/>
  <c r="X316" i="35"/>
  <c r="S14" i="51"/>
  <c r="AB141" i="1"/>
  <c r="S18" i="51" s="1"/>
  <c r="V29" i="35"/>
  <c r="AE196" i="1"/>
  <c r="V31" i="35" s="1"/>
  <c r="R758" i="35"/>
  <c r="AC924" i="1"/>
  <c r="T758" i="35" s="1"/>
  <c r="S676" i="35"/>
  <c r="AB844" i="1"/>
  <c r="N464" i="35"/>
  <c r="O8" i="42"/>
  <c r="Y80" i="1"/>
  <c r="O10" i="42" s="1"/>
  <c r="G32" i="39"/>
  <c r="H60" i="66"/>
  <c r="AH1095" i="1"/>
  <c r="Y60" i="66" s="1"/>
  <c r="S554" i="35"/>
  <c r="AB723" i="1"/>
  <c r="S118" i="35"/>
  <c r="AB285" i="1"/>
  <c r="S120" i="35" s="1"/>
  <c r="N18" i="73"/>
  <c r="G12" i="37"/>
  <c r="R272" i="35"/>
  <c r="X120" i="35"/>
  <c r="P53" i="66"/>
  <c r="Y1090" i="1"/>
  <c r="R746" i="66"/>
  <c r="H140" i="35"/>
  <c r="AH305" i="1"/>
  <c r="N153" i="35"/>
  <c r="G9" i="53"/>
  <c r="S95" i="35"/>
  <c r="AB262" i="1"/>
  <c r="S97" i="35" s="1"/>
  <c r="AE1" i="1"/>
  <c r="AH25" i="1"/>
  <c r="Y196" i="1"/>
  <c r="P29" i="35"/>
  <c r="N748" i="35"/>
  <c r="Z914" i="1"/>
  <c r="Q748" i="35" s="1"/>
  <c r="N698" i="35"/>
  <c r="P60" i="66"/>
  <c r="Y1101" i="1"/>
  <c r="P66" i="66" s="1"/>
  <c r="Y147" i="35"/>
  <c r="R131" i="35"/>
  <c r="R18" i="73"/>
  <c r="X788" i="35"/>
  <c r="N66" i="66"/>
  <c r="Y1801" i="1"/>
  <c r="Z1801" i="1" s="1"/>
  <c r="H381" i="35"/>
  <c r="AH546" i="1"/>
  <c r="S140" i="35"/>
  <c r="AB307" i="1"/>
  <c r="S142" i="35" s="1"/>
  <c r="AH580" i="1"/>
  <c r="H415" i="35"/>
  <c r="P91" i="35"/>
  <c r="Y262" i="1"/>
  <c r="P97" i="35" s="1"/>
  <c r="X442" i="35"/>
  <c r="X584" i="66"/>
  <c r="Y844" i="1"/>
  <c r="R86" i="35"/>
  <c r="K6" i="74"/>
  <c r="I36" i="74"/>
  <c r="D24" i="70" s="1"/>
  <c r="S29" i="35"/>
  <c r="AB196" i="1"/>
  <c r="Y569" i="35"/>
  <c r="AI734" i="1"/>
  <c r="Z569" i="35" s="1"/>
  <c r="N442" i="35"/>
  <c r="H764" i="66"/>
  <c r="AH1799" i="1"/>
  <c r="P147" i="35"/>
  <c r="Y318" i="1"/>
  <c r="P153" i="35" s="1"/>
  <c r="I9" i="49"/>
  <c r="H303" i="35"/>
  <c r="AH468" i="1"/>
  <c r="Y303" i="35" s="1"/>
  <c r="AH260" i="1"/>
  <c r="Y95" i="35" s="1"/>
  <c r="H95" i="35"/>
  <c r="S415" i="35"/>
  <c r="AB584" i="1"/>
  <c r="F18" i="59"/>
  <c r="N86" i="35"/>
  <c r="R867" i="66"/>
  <c r="X53" i="35"/>
  <c r="R594" i="66"/>
  <c r="R738" i="35"/>
  <c r="AC904" i="1"/>
  <c r="T738" i="35" s="1"/>
  <c r="P118" i="35"/>
  <c r="Y285" i="1"/>
  <c r="H118" i="35"/>
  <c r="AH283" i="1"/>
  <c r="S764" i="66"/>
  <c r="AB1801" i="1"/>
  <c r="AF2210" i="1"/>
  <c r="W20" i="60" s="1"/>
  <c r="AC2210" i="1"/>
  <c r="T20" i="60" s="1"/>
  <c r="R20" i="60"/>
  <c r="I30" i="70"/>
  <c r="N580" i="35"/>
  <c r="R892" i="66"/>
  <c r="I35" i="39"/>
  <c r="R66" i="66"/>
  <c r="I21" i="39"/>
  <c r="R674" i="66"/>
  <c r="X534" i="66"/>
  <c r="AI1569" i="1"/>
  <c r="Z534" i="66" s="1"/>
  <c r="L72" i="41"/>
  <c r="N524" i="66"/>
  <c r="N807" i="66"/>
  <c r="Z2220" i="1"/>
  <c r="H41" i="43"/>
  <c r="P30" i="60"/>
  <c r="AF2230" i="1"/>
  <c r="W40" i="60" s="1"/>
  <c r="AF2204" i="1"/>
  <c r="W14" i="60" s="1"/>
  <c r="U14" i="60"/>
  <c r="I29" i="49"/>
  <c r="Z2210" i="1"/>
  <c r="N20" i="60"/>
  <c r="AC2220" i="1"/>
  <c r="T30" i="60" s="1"/>
  <c r="J1117" i="66"/>
  <c r="X514" i="66"/>
  <c r="G22" i="45"/>
  <c r="N130" i="66"/>
  <c r="N170" i="66"/>
  <c r="I33" i="46"/>
  <c r="R19" i="66"/>
  <c r="E10" i="67"/>
  <c r="X211" i="66"/>
  <c r="AI1246" i="1"/>
  <c r="Z211" i="66" s="1"/>
  <c r="Y249" i="66"/>
  <c r="X221" i="66"/>
  <c r="AI1256" i="1"/>
  <c r="Z221" i="66" s="1"/>
  <c r="R120" i="66"/>
  <c r="R524" i="66"/>
  <c r="N160" i="66"/>
  <c r="F63" i="59"/>
  <c r="I22" i="49"/>
  <c r="N604" i="66"/>
  <c r="Y861" i="66"/>
  <c r="X66" i="66"/>
  <c r="N48" i="66"/>
  <c r="E30" i="58"/>
  <c r="U470" i="66"/>
  <c r="P504" i="66"/>
  <c r="Z1539" i="1"/>
  <c r="I37" i="76" s="1"/>
  <c r="F16" i="31"/>
  <c r="N263" i="66"/>
  <c r="AC1185" i="1"/>
  <c r="T150" i="66" s="1"/>
  <c r="R150" i="66"/>
  <c r="Y558" i="66"/>
  <c r="Y194" i="66"/>
  <c r="X420" i="66"/>
  <c r="X19" i="66"/>
  <c r="Y43" i="66"/>
  <c r="R494" i="66"/>
  <c r="AC1529" i="1"/>
  <c r="T494" i="66" s="1"/>
  <c r="X252" i="66"/>
  <c r="R110" i="66"/>
  <c r="I49" i="39"/>
  <c r="AC1145" i="1"/>
  <c r="H27" i="36"/>
  <c r="R190" i="66"/>
  <c r="AC1225" i="1"/>
  <c r="T190" i="66" s="1"/>
  <c r="N252" i="66"/>
  <c r="G43" i="45"/>
  <c r="N221" i="66"/>
  <c r="V821" i="66"/>
  <c r="AE1862" i="1"/>
  <c r="V827" i="66" s="1"/>
  <c r="AF1912" i="1"/>
  <c r="W877" i="66" s="1"/>
  <c r="U877" i="66"/>
  <c r="Y801" i="66"/>
  <c r="AH1842" i="1"/>
  <c r="R88" i="66"/>
  <c r="P534" i="66"/>
  <c r="Z1569" i="1"/>
  <c r="X470" i="66"/>
  <c r="AC1205" i="1"/>
  <c r="T170" i="66" s="1"/>
  <c r="R170" i="66"/>
  <c r="Y821" i="66"/>
  <c r="Y59" i="66"/>
  <c r="U827" i="66"/>
  <c r="X837" i="66"/>
  <c r="X88" i="66"/>
  <c r="Y123" i="66"/>
  <c r="X285" i="66"/>
  <c r="S623" i="66"/>
  <c r="AC1658" i="1"/>
  <c r="T623" i="66" s="1"/>
  <c r="Y282" i="66"/>
  <c r="G16" i="53"/>
  <c r="N211" i="66"/>
  <c r="N864" i="35"/>
  <c r="N853" i="35"/>
  <c r="R823" i="35"/>
  <c r="X842" i="35"/>
  <c r="S830" i="35"/>
  <c r="AC996" i="1"/>
  <c r="T830" i="35" s="1"/>
  <c r="Y835" i="35"/>
  <c r="U788" i="35"/>
  <c r="R799" i="35"/>
  <c r="X823" i="35"/>
  <c r="R842" i="35"/>
  <c r="R864" i="35"/>
  <c r="N823" i="35"/>
  <c r="N811" i="35"/>
  <c r="N788" i="35"/>
  <c r="N142" i="35"/>
  <c r="X31" i="35"/>
  <c r="R142" i="35"/>
  <c r="R120" i="35"/>
  <c r="N768" i="35"/>
  <c r="Z934" i="1"/>
  <c r="Q768" i="35" s="1"/>
  <c r="X601" i="35"/>
  <c r="R97" i="35"/>
  <c r="Y235" i="35"/>
  <c r="N20" i="35"/>
  <c r="Y91" i="35"/>
  <c r="N385" i="35"/>
  <c r="F10" i="59"/>
  <c r="N97" i="35"/>
  <c r="U31" i="35"/>
  <c r="S627" i="35"/>
  <c r="R453" i="35"/>
  <c r="Z341" i="1"/>
  <c r="L33" i="41"/>
  <c r="N176" i="35"/>
  <c r="X328" i="35"/>
  <c r="R64" i="35"/>
  <c r="R362" i="35"/>
  <c r="S188" i="35"/>
  <c r="AC353" i="1"/>
  <c r="T188" i="35" s="1"/>
  <c r="X164" i="35"/>
  <c r="U75" i="35"/>
  <c r="Y299" i="35"/>
  <c r="L43" i="41"/>
  <c r="N188" i="35"/>
  <c r="Z353" i="1"/>
  <c r="N64" i="35"/>
  <c r="X430" i="35"/>
  <c r="R53" i="35"/>
  <c r="X188" i="35"/>
  <c r="R42" i="35"/>
  <c r="I28" i="39"/>
  <c r="R408" i="35"/>
  <c r="Z1386" i="1" l="1"/>
  <c r="AC1495" i="1"/>
  <c r="T460" i="66" s="1"/>
  <c r="AC1639" i="1"/>
  <c r="T604" i="66" s="1"/>
  <c r="AC1320" i="1"/>
  <c r="T285" i="66" s="1"/>
  <c r="AC329" i="1"/>
  <c r="T164" i="35" s="1"/>
  <c r="AH1165" i="1"/>
  <c r="AC1781" i="1"/>
  <c r="T746" i="66" s="1"/>
  <c r="AC662" i="1"/>
  <c r="T497" i="35" s="1"/>
  <c r="AH996" i="1"/>
  <c r="Y830" i="35" s="1"/>
  <c r="Q756" i="66"/>
  <c r="I12" i="55"/>
  <c r="A2" i="55" s="1"/>
  <c r="AC1688" i="1"/>
  <c r="T653" i="66" s="1"/>
  <c r="Z1658" i="1"/>
  <c r="Q623" i="66" s="1"/>
  <c r="P623" i="66"/>
  <c r="Z1771" i="1"/>
  <c r="J53" i="47" s="1"/>
  <c r="AC426" i="1"/>
  <c r="T261" i="35" s="1"/>
  <c r="I72" i="41"/>
  <c r="Z767" i="1"/>
  <c r="Q601" i="35" s="1"/>
  <c r="S796" i="66"/>
  <c r="Z1590" i="1"/>
  <c r="P77" i="66"/>
  <c r="AI712" i="1"/>
  <c r="Z547" i="35" s="1"/>
  <c r="Z1397" i="1"/>
  <c r="G93" i="59" s="1"/>
  <c r="Z1698" i="1"/>
  <c r="Q663" i="66" s="1"/>
  <c r="AC538" i="1"/>
  <c r="T373" i="35" s="1"/>
  <c r="P274" i="66"/>
  <c r="AC1101" i="1"/>
  <c r="K35" i="39" s="1"/>
  <c r="AF240" i="1"/>
  <c r="W75" i="35" s="1"/>
  <c r="Z296" i="1"/>
  <c r="Q131" i="35" s="1"/>
  <c r="Q35" i="60"/>
  <c r="AH1580" i="1"/>
  <c r="Y545" i="66" s="1"/>
  <c r="Z1529" i="1"/>
  <c r="I58" i="43" s="1"/>
  <c r="S201" i="66"/>
  <c r="AC977" i="1"/>
  <c r="T811" i="35" s="1"/>
  <c r="AC1298" i="1"/>
  <c r="T263" i="66" s="1"/>
  <c r="Z1475" i="1"/>
  <c r="G32" i="59" s="1"/>
  <c r="AC1842" i="1"/>
  <c r="T807" i="66" s="1"/>
  <c r="P736" i="66"/>
  <c r="AC1619" i="1"/>
  <c r="T584" i="66" s="1"/>
  <c r="AH1912" i="1"/>
  <c r="Y877" i="66" s="1"/>
  <c r="AH1175" i="1"/>
  <c r="Y140" i="66" s="1"/>
  <c r="Z1072" i="1"/>
  <c r="J34" i="36" s="1"/>
  <c r="Z1266" i="1"/>
  <c r="K103" i="39" s="1"/>
  <c r="AH1375" i="1"/>
  <c r="Y340" i="66" s="1"/>
  <c r="AH1141" i="1"/>
  <c r="Y106" i="66" s="1"/>
  <c r="AC437" i="1"/>
  <c r="T272" i="35" s="1"/>
  <c r="Z1902" i="1"/>
  <c r="I29" i="76" s="1"/>
  <c r="Z1709" i="1"/>
  <c r="G120" i="59" s="1"/>
  <c r="Z1123" i="1"/>
  <c r="Q88" i="66" s="1"/>
  <c r="AH1882" i="1"/>
  <c r="Y847" i="66" s="1"/>
  <c r="AC595" i="1"/>
  <c r="T430" i="35" s="1"/>
  <c r="AC813" i="1"/>
  <c r="T647" i="35" s="1"/>
  <c r="H10" i="76"/>
  <c r="AC1761" i="1"/>
  <c r="T726" i="66" s="1"/>
  <c r="P716" i="66"/>
  <c r="AI341" i="1"/>
  <c r="Z176" i="35" s="1"/>
  <c r="Z1751" i="1"/>
  <c r="I25" i="53" s="1"/>
  <c r="AC379" i="1"/>
  <c r="T214" i="35" s="1"/>
  <c r="AC673" i="1"/>
  <c r="T508" i="35" s="1"/>
  <c r="Z1731" i="1"/>
  <c r="I36" i="43" s="1"/>
  <c r="AC1668" i="1"/>
  <c r="T633" i="66" s="1"/>
  <c r="K69" i="39" s="1"/>
  <c r="AC712" i="1"/>
  <c r="T547" i="35" s="1"/>
  <c r="AI459" i="1"/>
  <c r="Z294" i="35" s="1"/>
  <c r="AH1083" i="1"/>
  <c r="Y48" i="66" s="1"/>
  <c r="AC1559" i="1"/>
  <c r="T524" i="66" s="1"/>
  <c r="P827" i="66"/>
  <c r="Z1872" i="1"/>
  <c r="Q837" i="66" s="1"/>
  <c r="Q1935" i="1"/>
  <c r="G71" i="46" s="1"/>
  <c r="AC1912" i="1"/>
  <c r="I10" i="76" s="1"/>
  <c r="AH1559" i="1"/>
  <c r="Y524" i="66" s="1"/>
  <c r="AH1862" i="1"/>
  <c r="Y827" i="66" s="1"/>
  <c r="P647" i="35"/>
  <c r="AH218" i="1"/>
  <c r="Y53" i="35" s="1"/>
  <c r="Y1935" i="1"/>
  <c r="Y1937" i="1" s="1"/>
  <c r="P110" i="66"/>
  <c r="G900" i="66"/>
  <c r="Z493" i="1"/>
  <c r="Q328" i="35" s="1"/>
  <c r="AC1030" i="1"/>
  <c r="T864" i="35" s="1"/>
  <c r="AC1019" i="1"/>
  <c r="T853" i="35" s="1"/>
  <c r="AB1935" i="1"/>
  <c r="S900" i="66" s="1"/>
  <c r="P867" i="66"/>
  <c r="Z618" i="1"/>
  <c r="Q453" i="35" s="1"/>
  <c r="AH448" i="1"/>
  <c r="AI448" i="1" s="1"/>
  <c r="Z283" i="35" s="1"/>
  <c r="Z1353" i="1"/>
  <c r="J46" i="46" s="1"/>
  <c r="AH1902" i="1"/>
  <c r="Y867" i="66" s="1"/>
  <c r="P396" i="35"/>
  <c r="AC834" i="1"/>
  <c r="T668" i="35" s="1"/>
  <c r="Z1309" i="1"/>
  <c r="I11" i="43" s="1"/>
  <c r="P530" i="35"/>
  <c r="Z538" i="1"/>
  <c r="G25" i="59" s="1"/>
  <c r="Z218" i="1"/>
  <c r="Q53" i="35" s="1"/>
  <c r="AC1821" i="1"/>
  <c r="T786" i="66" s="1"/>
  <c r="Z662" i="1"/>
  <c r="G134" i="59" s="1"/>
  <c r="AC1569" i="1"/>
  <c r="T534" i="66" s="1"/>
  <c r="P726" i="66"/>
  <c r="AH1831" i="1"/>
  <c r="Y796" i="66" s="1"/>
  <c r="Z1435" i="1"/>
  <c r="K96" i="39" s="1"/>
  <c r="AH1698" i="1"/>
  <c r="AI1698" i="1" s="1"/>
  <c r="Z663" i="66" s="1"/>
  <c r="Z1298" i="1"/>
  <c r="H16" i="31" s="1"/>
  <c r="AC618" i="1"/>
  <c r="T453" i="35" s="1"/>
  <c r="Z1019" i="1"/>
  <c r="Q853" i="35" s="1"/>
  <c r="Z1083" i="1"/>
  <c r="F30" i="58" s="1"/>
  <c r="N140" i="66"/>
  <c r="Z864" i="1"/>
  <c r="Q698" i="35" s="1"/>
  <c r="AH1718" i="1"/>
  <c r="AI1718" i="1" s="1"/>
  <c r="Z683" i="66" s="1"/>
  <c r="AC527" i="1"/>
  <c r="T362" i="35" s="1"/>
  <c r="P231" i="66"/>
  <c r="AC1649" i="1"/>
  <c r="T614" i="66" s="1"/>
  <c r="AC756" i="1"/>
  <c r="T590" i="35" s="1"/>
  <c r="Z1225" i="1"/>
  <c r="Q190" i="66" s="1"/>
  <c r="P109" i="35"/>
  <c r="Z1862" i="1"/>
  <c r="K128" i="39" s="1"/>
  <c r="AC1353" i="1"/>
  <c r="T318" i="66" s="1"/>
  <c r="AH1599" i="1"/>
  <c r="AI1599" i="1" s="1"/>
  <c r="Z564" i="66" s="1"/>
  <c r="AC1549" i="1"/>
  <c r="T514" i="66" s="1"/>
  <c r="AC1791" i="1"/>
  <c r="T756" i="66" s="1"/>
  <c r="AH1649" i="1"/>
  <c r="Y614" i="66" s="1"/>
  <c r="AH1353" i="1"/>
  <c r="Y318" i="66" s="1"/>
  <c r="Z854" i="1"/>
  <c r="Q688" i="35" s="1"/>
  <c r="AC1375" i="1"/>
  <c r="T340" i="66" s="1"/>
  <c r="AC695" i="1"/>
  <c r="T530" i="35" s="1"/>
  <c r="Z504" i="1"/>
  <c r="Q339" i="35" s="1"/>
  <c r="AC1342" i="1"/>
  <c r="T307" i="66" s="1"/>
  <c r="Z874" i="1"/>
  <c r="Q708" i="35" s="1"/>
  <c r="S77" i="66"/>
  <c r="Z834" i="1"/>
  <c r="Q668" i="35" s="1"/>
  <c r="Z402" i="1"/>
  <c r="Q237" i="35" s="1"/>
  <c r="AC954" i="1"/>
  <c r="T788" i="35" s="1"/>
  <c r="Z684" i="1"/>
  <c r="Q519" i="35" s="1"/>
  <c r="P408" i="35"/>
  <c r="P799" i="35"/>
  <c r="AC803" i="1"/>
  <c r="T637" i="35" s="1"/>
  <c r="H23" i="43"/>
  <c r="AC1256" i="1"/>
  <c r="T221" i="66" s="1"/>
  <c r="P857" i="66"/>
  <c r="Z1892" i="1"/>
  <c r="Q857" i="66" s="1"/>
  <c r="AC1882" i="1"/>
  <c r="T847" i="66" s="1"/>
  <c r="AC1072" i="1"/>
  <c r="T38" i="66" s="1"/>
  <c r="Z745" i="1"/>
  <c r="Q580" i="35" s="1"/>
  <c r="AH402" i="1"/>
  <c r="AI402" i="1" s="1"/>
  <c r="Z237" i="35" s="1"/>
  <c r="AH1298" i="1"/>
  <c r="AI1298" i="1" s="1"/>
  <c r="Z263" i="66" s="1"/>
  <c r="AH1397" i="1"/>
  <c r="Y362" i="66" s="1"/>
  <c r="AH1062" i="1"/>
  <c r="AI1062" i="1" s="1"/>
  <c r="AH296" i="1"/>
  <c r="Y131" i="35" s="1"/>
  <c r="Z550" i="1"/>
  <c r="Q385" i="35" s="1"/>
  <c r="AC1475" i="1"/>
  <c r="T440" i="66" s="1"/>
  <c r="AC516" i="1"/>
  <c r="T351" i="35" s="1"/>
  <c r="Z1912" i="1"/>
  <c r="K143" i="39" s="1"/>
  <c r="P470" i="66"/>
  <c r="P877" i="66"/>
  <c r="AH1123" i="1"/>
  <c r="Y88" i="66" s="1"/>
  <c r="AH1276" i="1"/>
  <c r="AI1276" i="1" s="1"/>
  <c r="Z241" i="66" s="1"/>
  <c r="Z954" i="1"/>
  <c r="K110" i="39" s="1"/>
  <c r="AH778" i="1"/>
  <c r="Y612" i="35" s="1"/>
  <c r="AC1718" i="1"/>
  <c r="T683" i="66" s="1"/>
  <c r="AC1709" i="1"/>
  <c r="T674" i="66" s="1"/>
  <c r="P514" i="66"/>
  <c r="AH1408" i="1"/>
  <c r="Y373" i="66" s="1"/>
  <c r="AH884" i="1"/>
  <c r="Y718" i="35" s="1"/>
  <c r="AC1309" i="1"/>
  <c r="T274" i="66" s="1"/>
  <c r="AC1364" i="1"/>
  <c r="T329" i="66" s="1"/>
  <c r="S674" i="66"/>
  <c r="A154" i="66"/>
  <c r="P788" i="35"/>
  <c r="Z1718" i="1"/>
  <c r="M62" i="41" s="1"/>
  <c r="AC1519" i="1"/>
  <c r="T484" i="66" s="1"/>
  <c r="AC185" i="1"/>
  <c r="T20" i="35" s="1"/>
  <c r="Z640" i="1"/>
  <c r="I18" i="68" s="1"/>
  <c r="AC1580" i="1"/>
  <c r="T545" i="66" s="1"/>
  <c r="AH965" i="1"/>
  <c r="Y799" i="35" s="1"/>
  <c r="Z1639" i="1"/>
  <c r="J22" i="49" s="1"/>
  <c r="Z1842" i="1"/>
  <c r="Q807" i="66" s="1"/>
  <c r="Z778" i="1"/>
  <c r="Q612" i="35" s="1"/>
  <c r="Z1549" i="1"/>
  <c r="J10" i="47" s="1"/>
  <c r="AC1331" i="1"/>
  <c r="T296" i="66" s="1"/>
  <c r="AH1287" i="1"/>
  <c r="Y252" i="66" s="1"/>
  <c r="Z1062" i="1"/>
  <c r="J27" i="36" s="1"/>
  <c r="AC459" i="1"/>
  <c r="T294" i="35" s="1"/>
  <c r="Z1580" i="1"/>
  <c r="Q545" i="66" s="1"/>
  <c r="AH793" i="1"/>
  <c r="Y627" i="35" s="1"/>
  <c r="AC734" i="1"/>
  <c r="T569" i="35" s="1"/>
  <c r="Z329" i="1"/>
  <c r="Q164" i="35" s="1"/>
  <c r="A61" i="59"/>
  <c r="Z414" i="1"/>
  <c r="Q249" i="35" s="1"/>
  <c r="AH607" i="1"/>
  <c r="Y442" i="35" s="1"/>
  <c r="S48" i="66"/>
  <c r="Z584" i="1"/>
  <c r="Q419" i="35" s="1"/>
  <c r="P340" i="66"/>
  <c r="AC778" i="1"/>
  <c r="T612" i="35" s="1"/>
  <c r="I25" i="41"/>
  <c r="P823" i="35"/>
  <c r="Q823" i="35"/>
  <c r="P746" i="66"/>
  <c r="P120" i="66"/>
  <c r="Z1246" i="1"/>
  <c r="I16" i="53" s="1"/>
  <c r="P706" i="66"/>
  <c r="AH1309" i="1"/>
  <c r="AI1309" i="1" s="1"/>
  <c r="Z274" i="66" s="1"/>
  <c r="H17" i="47"/>
  <c r="AH1342" i="1"/>
  <c r="Y307" i="66" s="1"/>
  <c r="P211" i="66"/>
  <c r="AH1872" i="1"/>
  <c r="Y837" i="66" s="1"/>
  <c r="P362" i="35"/>
  <c r="AC1386" i="1"/>
  <c r="T351" i="66" s="1"/>
  <c r="S316" i="35"/>
  <c r="AH1386" i="1"/>
  <c r="Y351" i="66" s="1"/>
  <c r="Z1052" i="1"/>
  <c r="Q19" i="66" s="1"/>
  <c r="AC1892" i="1"/>
  <c r="T857" i="66" s="1"/>
  <c r="AC1741" i="1"/>
  <c r="T706" i="66" s="1"/>
  <c r="Z1165" i="1"/>
  <c r="Q130" i="66" s="1"/>
  <c r="H88" i="47"/>
  <c r="Z1134" i="1"/>
  <c r="G11" i="57" s="1"/>
  <c r="A2" i="57" s="1"/>
  <c r="AC1751" i="1"/>
  <c r="T716" i="66" s="1"/>
  <c r="AH1934" i="1"/>
  <c r="Y899" i="66" s="1"/>
  <c r="AC1465" i="1"/>
  <c r="T430" i="66" s="1"/>
  <c r="H899" i="66"/>
  <c r="AH1112" i="1"/>
  <c r="Y77" i="66" s="1"/>
  <c r="Z651" i="1"/>
  <c r="Q486" i="35" s="1"/>
  <c r="AF1539" i="1"/>
  <c r="W504" i="66" s="1"/>
  <c r="V504" i="66"/>
  <c r="AC1246" i="1"/>
  <c r="T211" i="66" s="1"/>
  <c r="AH2249" i="1"/>
  <c r="AI2249" i="1" s="1"/>
  <c r="Z18" i="73" s="1"/>
  <c r="AH1678" i="1"/>
  <c r="AI1678" i="1" s="1"/>
  <c r="Z643" i="66" s="1"/>
  <c r="G98" i="59"/>
  <c r="AH1030" i="1"/>
  <c r="Y864" i="35" s="1"/>
  <c r="Z824" i="1"/>
  <c r="Q658" i="35" s="1"/>
  <c r="AF41" i="1"/>
  <c r="W44" i="79" s="1"/>
  <c r="A60" i="59"/>
  <c r="A155" i="66"/>
  <c r="Z673" i="1"/>
  <c r="Q508" i="35" s="1"/>
  <c r="Z262" i="1"/>
  <c r="Q97" i="35" s="1"/>
  <c r="Z470" i="1"/>
  <c r="Q305" i="35" s="1"/>
  <c r="Z516" i="1"/>
  <c r="Q351" i="35" s="1"/>
  <c r="AH1892" i="1"/>
  <c r="Y857" i="66" s="1"/>
  <c r="AH57" i="1"/>
  <c r="AI57" i="1" s="1"/>
  <c r="Z1287" i="1"/>
  <c r="Z1559" i="1"/>
  <c r="M72" i="41" s="1"/>
  <c r="Z2249" i="1"/>
  <c r="Q18" i="73" s="1"/>
  <c r="F2" i="73" s="1"/>
  <c r="Z734" i="1"/>
  <c r="G40" i="59" s="1"/>
  <c r="B155" i="66"/>
  <c r="B60" i="59"/>
  <c r="Z391" i="1"/>
  <c r="Q226" i="35" s="1"/>
  <c r="AC504" i="1"/>
  <c r="T339" i="35" s="1"/>
  <c r="Z1495" i="1"/>
  <c r="K177" i="39" s="1"/>
  <c r="AC402" i="1"/>
  <c r="T237" i="35" s="1"/>
  <c r="AC884" i="1"/>
  <c r="T718" i="35" s="1"/>
  <c r="Z307" i="1"/>
  <c r="Q142" i="35" s="1"/>
  <c r="AC1811" i="1"/>
  <c r="T776" i="66" s="1"/>
  <c r="A63" i="59"/>
  <c r="A160" i="66"/>
  <c r="AC1629" i="1"/>
  <c r="T594" i="66" s="1"/>
  <c r="Z996" i="1"/>
  <c r="Q830" i="35" s="1"/>
  <c r="N99" i="66"/>
  <c r="M524" i="66"/>
  <c r="AI2210" i="1"/>
  <c r="Z20" i="60" s="1"/>
  <c r="Z481" i="1"/>
  <c r="Q316" i="35" s="1"/>
  <c r="AC1872" i="1"/>
  <c r="T837" i="66" s="1"/>
  <c r="AC2249" i="1"/>
  <c r="T18" i="73" s="1"/>
  <c r="F3" i="73" s="1"/>
  <c r="W130" i="66"/>
  <c r="Z1425" i="1"/>
  <c r="Q390" i="66" s="1"/>
  <c r="Z1320" i="1"/>
  <c r="J38" i="46" s="1"/>
  <c r="AH573" i="1"/>
  <c r="Y408" i="35" s="1"/>
  <c r="Z1519" i="1"/>
  <c r="M25" i="41" s="1"/>
  <c r="AH1072" i="1"/>
  <c r="Y38" i="66" s="1"/>
  <c r="P430" i="35"/>
  <c r="AC207" i="1"/>
  <c r="T42" i="35" s="1"/>
  <c r="Z1599" i="1"/>
  <c r="Q564" i="66" s="1"/>
  <c r="Q241" i="66"/>
  <c r="J103" i="47"/>
  <c r="AC1599" i="1"/>
  <c r="T564" i="66" s="1"/>
  <c r="AC1397" i="1"/>
  <c r="T362" i="66" s="1"/>
  <c r="P241" i="66"/>
  <c r="I103" i="47"/>
  <c r="Z448" i="1"/>
  <c r="Q283" i="35" s="1"/>
  <c r="AC1276" i="1"/>
  <c r="T241" i="66" s="1"/>
  <c r="AC218" i="1"/>
  <c r="T53" i="35" s="1"/>
  <c r="X25" i="60"/>
  <c r="AI2215" i="1"/>
  <c r="Z25" i="60" s="1"/>
  <c r="AC1678" i="1"/>
  <c r="T643" i="66" s="1"/>
  <c r="Z1609" i="1"/>
  <c r="Q574" i="66" s="1"/>
  <c r="AC684" i="1"/>
  <c r="T519" i="35" s="1"/>
  <c r="Z1649" i="1"/>
  <c r="Q614" i="66" s="1"/>
  <c r="Z426" i="1"/>
  <c r="Q261" i="35" s="1"/>
  <c r="AC1927" i="1"/>
  <c r="T892" i="66" s="1"/>
  <c r="P796" i="66"/>
  <c r="Z1831" i="1"/>
  <c r="S708" i="35"/>
  <c r="AC1155" i="1"/>
  <c r="T120" i="66" s="1"/>
  <c r="P817" i="66"/>
  <c r="AI2225" i="1"/>
  <c r="Z35" i="60" s="1"/>
  <c r="H61" i="47"/>
  <c r="S688" i="35"/>
  <c r="H95" i="47"/>
  <c r="AF1709" i="1"/>
  <c r="W674" i="66" s="1"/>
  <c r="Z1256" i="1"/>
  <c r="Q221" i="66" s="1"/>
  <c r="AH1852" i="1"/>
  <c r="Y817" i="66" s="1"/>
  <c r="Z1408" i="1"/>
  <c r="Q373" i="66" s="1"/>
  <c r="T504" i="66"/>
  <c r="K160" i="39"/>
  <c r="P696" i="66"/>
  <c r="P627" i="35"/>
  <c r="A2" i="78"/>
  <c r="Z1927" i="1"/>
  <c r="F18" i="65" s="1"/>
  <c r="AH1236" i="1"/>
  <c r="Y201" i="66" s="1"/>
  <c r="H55" i="45"/>
  <c r="W140" i="66"/>
  <c r="AH1791" i="1"/>
  <c r="Y756" i="66" s="1"/>
  <c r="AF538" i="1"/>
  <c r="W373" i="35" s="1"/>
  <c r="AH527" i="1"/>
  <c r="Z1678" i="1"/>
  <c r="Q643" i="66" s="1"/>
  <c r="AH538" i="1"/>
  <c r="Y373" i="35" s="1"/>
  <c r="F11" i="57"/>
  <c r="Z1008" i="1"/>
  <c r="F21" i="58" s="1"/>
  <c r="AH1185" i="1"/>
  <c r="Y150" i="66" s="1"/>
  <c r="AI2235" i="1"/>
  <c r="Z45" i="60" s="1"/>
  <c r="Z459" i="1"/>
  <c r="J20" i="46" s="1"/>
  <c r="AC1609" i="1"/>
  <c r="T574" i="66" s="1"/>
  <c r="AC1052" i="1"/>
  <c r="F10" i="67" s="1"/>
  <c r="A2" i="67" s="1"/>
  <c r="AH1947" i="1"/>
  <c r="Y912" i="66" s="1"/>
  <c r="J152" i="39"/>
  <c r="Z1364" i="1"/>
  <c r="AH207" i="1"/>
  <c r="Y42" i="35" s="1"/>
  <c r="Z1455" i="1"/>
  <c r="Q420" i="66" s="1"/>
  <c r="Z1668" i="1"/>
  <c r="Q633" i="66" s="1"/>
  <c r="AC640" i="1"/>
  <c r="T475" i="35" s="1"/>
  <c r="Z1236" i="1"/>
  <c r="Z1882" i="1"/>
  <c r="Q847" i="66" s="1"/>
  <c r="AI2230" i="1"/>
  <c r="Z40" i="60" s="1"/>
  <c r="AH1155" i="1"/>
  <c r="Y120" i="66" s="1"/>
  <c r="AC1408" i="1"/>
  <c r="T373" i="66" s="1"/>
  <c r="S373" i="66"/>
  <c r="S817" i="66"/>
  <c r="AC1852" i="1"/>
  <c r="T817" i="66" s="1"/>
  <c r="AH1445" i="1"/>
  <c r="AI1445" i="1" s="1"/>
  <c r="Z410" i="66" s="1"/>
  <c r="AF229" i="1"/>
  <c r="W64" i="35" s="1"/>
  <c r="AC448" i="1"/>
  <c r="T283" i="35" s="1"/>
  <c r="Z629" i="1"/>
  <c r="Q464" i="35" s="1"/>
  <c r="AC240" i="1"/>
  <c r="T75" i="35" s="1"/>
  <c r="Z884" i="1"/>
  <c r="Q718" i="35" s="1"/>
  <c r="Z437" i="1"/>
  <c r="Q272" i="35" s="1"/>
  <c r="Z803" i="1"/>
  <c r="Q637" i="35" s="1"/>
  <c r="AC113" i="1"/>
  <c r="AH481" i="1"/>
  <c r="Y316" i="35" s="1"/>
  <c r="AI640" i="1"/>
  <c r="Z475" i="35" s="1"/>
  <c r="AC629" i="1"/>
  <c r="T464" i="35" s="1"/>
  <c r="AH240" i="1"/>
  <c r="Y75" i="35" s="1"/>
  <c r="AH493" i="1"/>
  <c r="Y328" i="35" s="1"/>
  <c r="Z57" i="1"/>
  <c r="J12" i="36" s="1"/>
  <c r="Z977" i="1"/>
  <c r="Q811" i="35" s="1"/>
  <c r="Z607" i="1"/>
  <c r="Q442" i="35" s="1"/>
  <c r="P410" i="66"/>
  <c r="Z1619" i="1"/>
  <c r="Q584" i="66" s="1"/>
  <c r="Z1030" i="1"/>
  <c r="Q864" i="35" s="1"/>
  <c r="AC1123" i="1"/>
  <c r="T88" i="66" s="1"/>
  <c r="AH318" i="1"/>
  <c r="AI318" i="1" s="1"/>
  <c r="Z153" i="35" s="1"/>
  <c r="Y742" i="66"/>
  <c r="AH1821" i="1"/>
  <c r="AI1821" i="1" s="1"/>
  <c r="Z786" i="66" s="1"/>
  <c r="Z240" i="1"/>
  <c r="Q75" i="35" s="1"/>
  <c r="P296" i="66"/>
  <c r="Z1331" i="1"/>
  <c r="A62" i="59"/>
  <c r="A157" i="66"/>
  <c r="Z379" i="1"/>
  <c r="Q214" i="35" s="1"/>
  <c r="AF1062" i="1"/>
  <c r="W29" i="66" s="1"/>
  <c r="Z712" i="1"/>
  <c r="Q547" i="35" s="1"/>
  <c r="S66" i="66"/>
  <c r="AH1134" i="1"/>
  <c r="AI1134" i="1" s="1"/>
  <c r="Z99" i="66" s="1"/>
  <c r="AH1019" i="1"/>
  <c r="Y853" i="35" s="1"/>
  <c r="AH1320" i="1"/>
  <c r="Y285" i="66" s="1"/>
  <c r="Z1821" i="1"/>
  <c r="K170" i="39" s="1"/>
  <c r="AC391" i="1"/>
  <c r="T226" i="35" s="1"/>
  <c r="AC318" i="1"/>
  <c r="T153" i="35" s="1"/>
  <c r="AC17" i="1"/>
  <c r="T20" i="79" s="1"/>
  <c r="Y508" i="66"/>
  <c r="AH1549" i="1"/>
  <c r="AH1052" i="1"/>
  <c r="Y19" i="66" s="1"/>
  <c r="T140" i="66"/>
  <c r="AC607" i="1"/>
  <c r="T442" i="35" s="1"/>
  <c r="AI365" i="1"/>
  <c r="Z200" i="35" s="1"/>
  <c r="AH1927" i="1"/>
  <c r="AC285" i="1"/>
  <c r="T120" i="35" s="1"/>
  <c r="AC1698" i="1"/>
  <c r="T663" i="66" s="1"/>
  <c r="Z1688" i="1"/>
  <c r="J81" i="46" s="1"/>
  <c r="J28" i="39"/>
  <c r="AC1455" i="1"/>
  <c r="T420" i="66" s="1"/>
  <c r="AH1364" i="1"/>
  <c r="S867" i="66"/>
  <c r="J136" i="39"/>
  <c r="AC573" i="1"/>
  <c r="T408" i="35" s="1"/>
  <c r="Z1205" i="1"/>
  <c r="J33" i="46" s="1"/>
  <c r="AH1761" i="1"/>
  <c r="Y424" i="35"/>
  <c r="AH595" i="1"/>
  <c r="AI353" i="1"/>
  <c r="Z188" i="35" s="1"/>
  <c r="S252" i="66"/>
  <c r="AC1287" i="1"/>
  <c r="T252" i="66" s="1"/>
  <c r="Y30" i="60"/>
  <c r="AI2220" i="1"/>
  <c r="Z30" i="60" s="1"/>
  <c r="AC989" i="1"/>
  <c r="T823" i="35" s="1"/>
  <c r="Y380" i="66"/>
  <c r="AH1425" i="1"/>
  <c r="Y390" i="66" s="1"/>
  <c r="X14" i="60"/>
  <c r="AI2204" i="1"/>
  <c r="Z14" i="60" s="1"/>
  <c r="S698" i="35"/>
  <c r="AC864" i="1"/>
  <c r="T698" i="35" s="1"/>
  <c r="Y454" i="66"/>
  <c r="AH1495" i="1"/>
  <c r="P42" i="35"/>
  <c r="S386" i="66"/>
  <c r="AB1425" i="1"/>
  <c r="S390" i="66" s="1"/>
  <c r="Q45" i="60"/>
  <c r="AH1519" i="1"/>
  <c r="AI1519" i="1" s="1"/>
  <c r="Z484" i="66" s="1"/>
  <c r="K87" i="39"/>
  <c r="T130" i="66"/>
  <c r="Y152" i="66"/>
  <c r="AH1190" i="1"/>
  <c r="Y155" i="66" s="1"/>
  <c r="AH1188" i="1"/>
  <c r="AH1189" i="1"/>
  <c r="Y154" i="66" s="1"/>
  <c r="AH1191" i="1"/>
  <c r="Y156" i="66" s="1"/>
  <c r="AC965" i="1"/>
  <c r="T799" i="35" s="1"/>
  <c r="Z251" i="1"/>
  <c r="G18" i="59" s="1"/>
  <c r="P590" i="35"/>
  <c r="Z756" i="1"/>
  <c r="Q590" i="35" s="1"/>
  <c r="AG1185" i="1"/>
  <c r="X150" i="66" s="1"/>
  <c r="Z41" i="1"/>
  <c r="Q44" i="79" s="1"/>
  <c r="T99" i="66"/>
  <c r="Z1215" i="1"/>
  <c r="Q180" i="66" s="1"/>
  <c r="J42" i="39"/>
  <c r="S99" i="66"/>
  <c r="AC767" i="1"/>
  <c r="T601" i="35" s="1"/>
  <c r="AC307" i="1"/>
  <c r="T142" i="35" s="1"/>
  <c r="Z1175" i="1"/>
  <c r="Q140" i="66" s="1"/>
  <c r="AH391" i="1"/>
  <c r="AI391" i="1" s="1"/>
  <c r="Z226" i="35" s="1"/>
  <c r="J38" i="47"/>
  <c r="Y504" i="66"/>
  <c r="AI1539" i="1"/>
  <c r="Z504" i="66" s="1"/>
  <c r="Y673" i="66"/>
  <c r="AI1709" i="1"/>
  <c r="Z673" i="66" s="1"/>
  <c r="Z185" i="1"/>
  <c r="Q20" i="35" s="1"/>
  <c r="AC29" i="1"/>
  <c r="T32" i="79" s="1"/>
  <c r="S32" i="79"/>
  <c r="Z29" i="1"/>
  <c r="Q32" i="79" s="1"/>
  <c r="P32" i="79"/>
  <c r="AF17" i="1"/>
  <c r="W20" i="79" s="1"/>
  <c r="V20" i="79"/>
  <c r="AH17" i="1"/>
  <c r="Y14" i="79"/>
  <c r="AF29" i="1"/>
  <c r="W32" i="79" s="1"/>
  <c r="V32" i="79"/>
  <c r="AH29" i="1"/>
  <c r="Y28" i="79"/>
  <c r="Z17" i="1"/>
  <c r="Q20" i="79" s="1"/>
  <c r="P20" i="79"/>
  <c r="AH41" i="1"/>
  <c r="AC41" i="1"/>
  <c r="P26" i="51"/>
  <c r="Z148" i="1"/>
  <c r="Q26" i="51" s="1"/>
  <c r="Y619" i="66"/>
  <c r="AH1658" i="1"/>
  <c r="Y770" i="66"/>
  <c r="AH1811" i="1"/>
  <c r="AC229" i="1"/>
  <c r="T64" i="35" s="1"/>
  <c r="AH229" i="1"/>
  <c r="Y64" i="35" s="1"/>
  <c r="AH274" i="1"/>
  <c r="H17" i="43"/>
  <c r="Z1342" i="1"/>
  <c r="P307" i="66"/>
  <c r="Y1188" i="1"/>
  <c r="Y1189" i="1"/>
  <c r="P154" i="66" s="1"/>
  <c r="Y1190" i="1"/>
  <c r="P155" i="66" s="1"/>
  <c r="P152" i="66"/>
  <c r="Y1191" i="1"/>
  <c r="P156" i="66" s="1"/>
  <c r="P912" i="66"/>
  <c r="Z1947" i="1"/>
  <c r="AH618" i="1"/>
  <c r="AH504" i="1"/>
  <c r="Y414" i="66"/>
  <c r="AH1455" i="1"/>
  <c r="Y426" i="66"/>
  <c r="AH1465" i="1"/>
  <c r="Z1465" i="1"/>
  <c r="H16" i="83" s="1"/>
  <c r="A3" i="83" s="1"/>
  <c r="P430" i="66"/>
  <c r="H20" i="36"/>
  <c r="J20" i="36" s="1"/>
  <c r="D20" i="70" s="1"/>
  <c r="Z65" i="1"/>
  <c r="Y158" i="35"/>
  <c r="AH329" i="1"/>
  <c r="AG1195" i="1"/>
  <c r="X160" i="66" s="1"/>
  <c r="Y730" i="66"/>
  <c r="AH1771" i="1"/>
  <c r="S736" i="66"/>
  <c r="AC1771" i="1"/>
  <c r="T736" i="66" s="1"/>
  <c r="Y458" i="35"/>
  <c r="AH629" i="1"/>
  <c r="P143" i="66"/>
  <c r="Y1185" i="1"/>
  <c r="Z229" i="1"/>
  <c r="Q64" i="35" s="1"/>
  <c r="AC1008" i="1"/>
  <c r="T842" i="35" s="1"/>
  <c r="P766" i="66"/>
  <c r="Y10" i="60"/>
  <c r="AI2199" i="1"/>
  <c r="Z10" i="60" s="1"/>
  <c r="Y784" i="35"/>
  <c r="AH954" i="1"/>
  <c r="Y14" i="35"/>
  <c r="AH185" i="1"/>
  <c r="Y206" i="35"/>
  <c r="AH379" i="1"/>
  <c r="AH426" i="1"/>
  <c r="AI426" i="1" s="1"/>
  <c r="Z261" i="35" s="1"/>
  <c r="AH251" i="1"/>
  <c r="AI251" i="1" s="1"/>
  <c r="Z86" i="35" s="1"/>
  <c r="W24" i="51"/>
  <c r="AH148" i="1"/>
  <c r="Y349" i="35"/>
  <c r="AH516" i="1"/>
  <c r="S26" i="51"/>
  <c r="AC148" i="1"/>
  <c r="T26" i="51" s="1"/>
  <c r="S912" i="66"/>
  <c r="AC1947" i="1"/>
  <c r="Y597" i="35"/>
  <c r="AH767" i="1"/>
  <c r="AH262" i="1"/>
  <c r="Y97" i="35" s="1"/>
  <c r="AH1008" i="1"/>
  <c r="Y842" i="35" s="1"/>
  <c r="H24" i="47"/>
  <c r="AC262" i="1"/>
  <c r="T97" i="35" s="1"/>
  <c r="AC1902" i="1"/>
  <c r="AC493" i="1"/>
  <c r="T328" i="35" s="1"/>
  <c r="AI1485" i="1"/>
  <c r="Z450" i="66" s="1"/>
  <c r="AH1751" i="1"/>
  <c r="Y290" i="66"/>
  <c r="AH1331" i="1"/>
  <c r="S658" i="35"/>
  <c r="AC824" i="1"/>
  <c r="T658" i="35" s="1"/>
  <c r="Q555" i="66"/>
  <c r="I11" i="68"/>
  <c r="S555" i="66"/>
  <c r="AC1590" i="1"/>
  <c r="T555" i="66" s="1"/>
  <c r="Y809" i="35"/>
  <c r="AH977" i="1"/>
  <c r="AC1435" i="1"/>
  <c r="T400" i="66" s="1"/>
  <c r="S400" i="66"/>
  <c r="S249" i="35"/>
  <c r="AC414" i="1"/>
  <c r="T249" i="35" s="1"/>
  <c r="Q14" i="60"/>
  <c r="J25" i="46"/>
  <c r="Y551" i="66"/>
  <c r="AH1590" i="1"/>
  <c r="Y580" i="66"/>
  <c r="AH1619" i="1"/>
  <c r="S827" i="66"/>
  <c r="AC1862" i="1"/>
  <c r="AC1266" i="1"/>
  <c r="T231" i="66" s="1"/>
  <c r="S231" i="66"/>
  <c r="Y468" i="66"/>
  <c r="AH1505" i="1"/>
  <c r="AH414" i="1"/>
  <c r="Y249" i="35" s="1"/>
  <c r="Y817" i="35"/>
  <c r="AH989" i="1"/>
  <c r="V468" i="66"/>
  <c r="AE1505" i="1"/>
  <c r="AC1445" i="1"/>
  <c r="T410" i="66" s="1"/>
  <c r="AC470" i="1"/>
  <c r="T305" i="35" s="1"/>
  <c r="P594" i="66"/>
  <c r="Z1629" i="1"/>
  <c r="S396" i="35"/>
  <c r="AC561" i="1"/>
  <c r="T396" i="35" s="1"/>
  <c r="Y392" i="35"/>
  <c r="AH561" i="1"/>
  <c r="AC550" i="1"/>
  <c r="T385" i="35" s="1"/>
  <c r="S385" i="35"/>
  <c r="Q746" i="66"/>
  <c r="F29" i="65"/>
  <c r="AC296" i="1"/>
  <c r="T131" i="35" s="1"/>
  <c r="Z80" i="1"/>
  <c r="P10" i="42" s="1"/>
  <c r="A2" i="42" s="1"/>
  <c r="AH470" i="1"/>
  <c r="Y305" i="35" s="1"/>
  <c r="AI196" i="1"/>
  <c r="Z31" i="35" s="1"/>
  <c r="Z1101" i="1"/>
  <c r="J9" i="49" s="1"/>
  <c r="Q410" i="66"/>
  <c r="J88" i="47"/>
  <c r="AC141" i="1"/>
  <c r="T18" i="51" s="1"/>
  <c r="AF274" i="1"/>
  <c r="W109" i="35" s="1"/>
  <c r="Q799" i="35"/>
  <c r="AF954" i="1"/>
  <c r="W788" i="35" s="1"/>
  <c r="H9" i="31"/>
  <c r="Q776" i="66"/>
  <c r="K120" i="39"/>
  <c r="S766" i="66"/>
  <c r="AC1801" i="1"/>
  <c r="T766" i="66" s="1"/>
  <c r="S558" i="35"/>
  <c r="AC723" i="1"/>
  <c r="T558" i="35" s="1"/>
  <c r="S419" i="35"/>
  <c r="AC584" i="1"/>
  <c r="T419" i="35" s="1"/>
  <c r="Y415" i="35"/>
  <c r="AH584" i="1"/>
  <c r="Z318" i="1"/>
  <c r="P55" i="66"/>
  <c r="Z1090" i="1"/>
  <c r="Q55" i="66" s="1"/>
  <c r="S678" i="35"/>
  <c r="AC844" i="1"/>
  <c r="T678" i="35" s="1"/>
  <c r="Y706" i="66"/>
  <c r="AI1741" i="1"/>
  <c r="Z706" i="66" s="1"/>
  <c r="S109" i="35"/>
  <c r="AC274" i="1"/>
  <c r="T109" i="35" s="1"/>
  <c r="Q726" i="66"/>
  <c r="P558" i="35"/>
  <c r="Z723" i="1"/>
  <c r="Q558" i="35" s="1"/>
  <c r="P120" i="35"/>
  <c r="Z285" i="1"/>
  <c r="Q120" i="35" s="1"/>
  <c r="S31" i="35"/>
  <c r="AC196" i="1"/>
  <c r="T31" i="35" s="1"/>
  <c r="P31" i="35"/>
  <c r="Z196" i="1"/>
  <c r="Q31" i="35" s="1"/>
  <c r="AF196" i="1"/>
  <c r="W31" i="35" s="1"/>
  <c r="Y118" i="35"/>
  <c r="AH285" i="1"/>
  <c r="Y140" i="35"/>
  <c r="AH307" i="1"/>
  <c r="P18" i="51"/>
  <c r="Z141" i="1"/>
  <c r="Z844" i="1"/>
  <c r="Q678" i="35" s="1"/>
  <c r="P678" i="35"/>
  <c r="S55" i="66"/>
  <c r="AC1090" i="1"/>
  <c r="T55" i="66" s="1"/>
  <c r="L6" i="74"/>
  <c r="B3" i="74" s="1"/>
  <c r="K36" i="74"/>
  <c r="Y381" i="35"/>
  <c r="AH550" i="1"/>
  <c r="A4" i="64"/>
  <c r="Y272" i="35"/>
  <c r="AI437" i="1"/>
  <c r="Z272" i="35" s="1"/>
  <c r="G70" i="59"/>
  <c r="Q647" i="35"/>
  <c r="AH1101" i="1"/>
  <c r="Y66" i="66" s="1"/>
  <c r="AC251" i="1"/>
  <c r="T86" i="35" s="1"/>
  <c r="AF262" i="1"/>
  <c r="W97" i="35" s="1"/>
  <c r="V97" i="35"/>
  <c r="M54" i="41"/>
  <c r="Q200" i="35"/>
  <c r="Y764" i="66"/>
  <c r="AH1801" i="1"/>
  <c r="J61" i="47"/>
  <c r="Q817" i="66"/>
  <c r="AH141" i="1"/>
  <c r="W14" i="51"/>
  <c r="G78" i="59"/>
  <c r="Q340" i="66"/>
  <c r="Q470" i="66"/>
  <c r="I19" i="76"/>
  <c r="J29" i="49"/>
  <c r="Q20" i="60"/>
  <c r="I41" i="43"/>
  <c r="Q30" i="60"/>
  <c r="K1117" i="66"/>
  <c r="T2189" i="1"/>
  <c r="K1155" i="66" s="1"/>
  <c r="Y807" i="66"/>
  <c r="AI1842" i="1"/>
  <c r="Z807" i="66" s="1"/>
  <c r="AI1559" i="1"/>
  <c r="Z524" i="66" s="1"/>
  <c r="AI1165" i="1"/>
  <c r="Z130" i="66" s="1"/>
  <c r="Y130" i="66"/>
  <c r="Q534" i="66"/>
  <c r="J31" i="47"/>
  <c r="Y274" i="66"/>
  <c r="AF1862" i="1"/>
  <c r="W827" i="66" s="1"/>
  <c r="AI1781" i="1"/>
  <c r="Z746" i="66" s="1"/>
  <c r="Y746" i="66"/>
  <c r="J24" i="47"/>
  <c r="Q766" i="66"/>
  <c r="J17" i="47"/>
  <c r="Q706" i="66"/>
  <c r="T110" i="66"/>
  <c r="K49" i="39"/>
  <c r="Q504" i="66"/>
  <c r="J53" i="46"/>
  <c r="Q351" i="66"/>
  <c r="J9" i="46"/>
  <c r="Q408" i="35"/>
  <c r="M33" i="41"/>
  <c r="Q176" i="35"/>
  <c r="M43" i="41"/>
  <c r="Q188" i="35"/>
  <c r="Q42" i="35"/>
  <c r="F13" i="58"/>
  <c r="Q736" i="66" l="1"/>
  <c r="Q274" i="66"/>
  <c r="AI1375" i="1"/>
  <c r="Z340" i="66" s="1"/>
  <c r="A3" i="68"/>
  <c r="T66" i="66"/>
  <c r="K21" i="39"/>
  <c r="AH1145" i="1"/>
  <c r="Y110" i="66" s="1"/>
  <c r="Y237" i="35"/>
  <c r="Q362" i="66"/>
  <c r="AB1937" i="1"/>
  <c r="S902" i="66" s="1"/>
  <c r="G113" i="59"/>
  <c r="Q494" i="66"/>
  <c r="AI1882" i="1"/>
  <c r="Z847" i="66" s="1"/>
  <c r="AI218" i="1"/>
  <c r="Z53" i="35" s="1"/>
  <c r="Q716" i="66"/>
  <c r="Q867" i="66"/>
  <c r="AI1862" i="1"/>
  <c r="Z827" i="66" s="1"/>
  <c r="P900" i="66"/>
  <c r="AI1580" i="1"/>
  <c r="Z545" i="66" s="1"/>
  <c r="AI1408" i="1"/>
  <c r="Z373" i="66" s="1"/>
  <c r="Q674" i="66"/>
  <c r="AI1175" i="1"/>
  <c r="Z140" i="66" s="1"/>
  <c r="J46" i="47"/>
  <c r="AI1912" i="1"/>
  <c r="Z877" i="66" s="1"/>
  <c r="G11" i="54"/>
  <c r="A2" i="54" s="1"/>
  <c r="Q440" i="66"/>
  <c r="Q48" i="66"/>
  <c r="K79" i="39"/>
  <c r="Y263" i="66"/>
  <c r="Q231" i="66"/>
  <c r="Q38" i="66"/>
  <c r="Q696" i="66"/>
  <c r="AI1902" i="1"/>
  <c r="Z867" i="66" s="1"/>
  <c r="Q497" i="35"/>
  <c r="T877" i="66"/>
  <c r="G140" i="59"/>
  <c r="Q318" i="66"/>
  <c r="AI1947" i="1"/>
  <c r="Z912" i="66" s="1"/>
  <c r="AH1935" i="1"/>
  <c r="AH1937" i="1" s="1"/>
  <c r="Q263" i="66"/>
  <c r="H900" i="66"/>
  <c r="Y283" i="35"/>
  <c r="AI1287" i="1"/>
  <c r="Z252" i="66" s="1"/>
  <c r="AI1083" i="1"/>
  <c r="Z48" i="66" s="1"/>
  <c r="AI793" i="1"/>
  <c r="Z627" i="35" s="1"/>
  <c r="AI1030" i="1"/>
  <c r="Z864" i="35" s="1"/>
  <c r="Y564" i="66"/>
  <c r="Q373" i="35"/>
  <c r="G47" i="59"/>
  <c r="H12" i="37"/>
  <c r="A2" i="37" s="1"/>
  <c r="Y18" i="73"/>
  <c r="Q400" i="66"/>
  <c r="Q514" i="66"/>
  <c r="AI1831" i="1"/>
  <c r="Z796" i="66" s="1"/>
  <c r="Y663" i="66"/>
  <c r="Q524" i="66"/>
  <c r="Q827" i="66"/>
  <c r="Y683" i="66"/>
  <c r="Q170" i="66"/>
  <c r="AI965" i="1"/>
  <c r="Z799" i="35" s="1"/>
  <c r="AI1649" i="1"/>
  <c r="Z614" i="66" s="1"/>
  <c r="AI778" i="1"/>
  <c r="Z612" i="35" s="1"/>
  <c r="H22" i="45"/>
  <c r="AI1353" i="1"/>
  <c r="Z318" i="66" s="1"/>
  <c r="Q569" i="35"/>
  <c r="J70" i="47"/>
  <c r="Q211" i="66"/>
  <c r="Q604" i="66"/>
  <c r="AI296" i="1"/>
  <c r="Z131" i="35" s="1"/>
  <c r="AI1791" i="1"/>
  <c r="Z756" i="66" s="1"/>
  <c r="AI1236" i="1"/>
  <c r="Z201" i="66" s="1"/>
  <c r="AI1397" i="1"/>
  <c r="Z362" i="66" s="1"/>
  <c r="Q99" i="66"/>
  <c r="Q877" i="66"/>
  <c r="AI1386" i="1"/>
  <c r="Z351" i="66" s="1"/>
  <c r="AI1123" i="1"/>
  <c r="Z88" i="66" s="1"/>
  <c r="A3" i="69"/>
  <c r="E6" i="69" s="1"/>
  <c r="Q484" i="66"/>
  <c r="Y241" i="66"/>
  <c r="AI573" i="1"/>
  <c r="Z408" i="35" s="1"/>
  <c r="AI607" i="1"/>
  <c r="Z442" i="35" s="1"/>
  <c r="AI1112" i="1"/>
  <c r="Z77" i="66" s="1"/>
  <c r="Q475" i="35"/>
  <c r="Q788" i="35"/>
  <c r="AI1872" i="1"/>
  <c r="Z837" i="66" s="1"/>
  <c r="Q460" i="66"/>
  <c r="Q683" i="66"/>
  <c r="Q252" i="66"/>
  <c r="H13" i="84"/>
  <c r="A3" i="84" s="1"/>
  <c r="K152" i="39"/>
  <c r="G55" i="59"/>
  <c r="AI1342" i="1"/>
  <c r="Z307" i="66" s="1"/>
  <c r="Q285" i="66"/>
  <c r="AI207" i="1"/>
  <c r="Z42" i="35" s="1"/>
  <c r="G10" i="59"/>
  <c r="Q892" i="66"/>
  <c r="Y643" i="66"/>
  <c r="AI1072" i="1"/>
  <c r="Z38" i="66" s="1"/>
  <c r="H43" i="45"/>
  <c r="Q786" i="66"/>
  <c r="AI262" i="1"/>
  <c r="Z97" i="35" s="1"/>
  <c r="Y484" i="66"/>
  <c r="AI1892" i="1"/>
  <c r="Z857" i="66" s="1"/>
  <c r="Y786" i="66"/>
  <c r="J12" i="48"/>
  <c r="A2" i="48" s="1"/>
  <c r="A4" i="73"/>
  <c r="C28" i="70" s="1"/>
  <c r="D28" i="70" s="1"/>
  <c r="Y261" i="35"/>
  <c r="AI1155" i="1"/>
  <c r="Z120" i="66" s="1"/>
  <c r="AI1852" i="1"/>
  <c r="Z817" i="66" s="1"/>
  <c r="Q842" i="35"/>
  <c r="G106" i="59"/>
  <c r="A2" i="65"/>
  <c r="J63" i="46"/>
  <c r="AI538" i="1"/>
  <c r="Z373" i="35" s="1"/>
  <c r="Q796" i="66"/>
  <c r="G127" i="59"/>
  <c r="J95" i="47"/>
  <c r="J37" i="49"/>
  <c r="Q294" i="35"/>
  <c r="AI1019" i="1"/>
  <c r="Z853" i="35" s="1"/>
  <c r="Y410" i="66"/>
  <c r="T19" i="66"/>
  <c r="Y153" i="35"/>
  <c r="Q329" i="66"/>
  <c r="G86" i="59"/>
  <c r="Y362" i="35"/>
  <c r="AI527" i="1"/>
  <c r="Z362" i="35" s="1"/>
  <c r="Y86" i="35"/>
  <c r="J45" i="49"/>
  <c r="Q201" i="66"/>
  <c r="AI1052" i="1"/>
  <c r="Z19" i="66" s="1"/>
  <c r="AI1320" i="1"/>
  <c r="Z285" i="66" s="1"/>
  <c r="Q653" i="66"/>
  <c r="AI240" i="1"/>
  <c r="Z75" i="35" s="1"/>
  <c r="AI414" i="1"/>
  <c r="Z249" i="35" s="1"/>
  <c r="AI493" i="1"/>
  <c r="Z328" i="35" s="1"/>
  <c r="AI481" i="1"/>
  <c r="Z316" i="35" s="1"/>
  <c r="K28" i="39"/>
  <c r="Y99" i="66"/>
  <c r="Q296" i="66"/>
  <c r="V1" i="1"/>
  <c r="Y892" i="66"/>
  <c r="AI1927" i="1"/>
  <c r="Z892" i="66" s="1"/>
  <c r="Y329" i="66"/>
  <c r="AI1364" i="1"/>
  <c r="Z329" i="66" s="1"/>
  <c r="Y430" i="35"/>
  <c r="AI595" i="1"/>
  <c r="Z430" i="35" s="1"/>
  <c r="A2" i="36"/>
  <c r="Y226" i="35"/>
  <c r="AI1185" i="1"/>
  <c r="Z150" i="66" s="1"/>
  <c r="Y726" i="66"/>
  <c r="AI1761" i="1"/>
  <c r="Z726" i="66" s="1"/>
  <c r="Y514" i="66"/>
  <c r="AI1549" i="1"/>
  <c r="Z514" i="66" s="1"/>
  <c r="T867" i="66"/>
  <c r="K136" i="39"/>
  <c r="Y460" i="66"/>
  <c r="AI1495" i="1"/>
  <c r="Z460" i="66" s="1"/>
  <c r="Q86" i="35"/>
  <c r="F4" i="79"/>
  <c r="Y153" i="66"/>
  <c r="AH1195" i="1"/>
  <c r="Y160" i="66" s="1"/>
  <c r="H36" i="45"/>
  <c r="Q66" i="66"/>
  <c r="Q912" i="66"/>
  <c r="H13" i="80"/>
  <c r="A2" i="80" s="1"/>
  <c r="T912" i="66"/>
  <c r="I50" i="43"/>
  <c r="Y44" i="79"/>
  <c r="AI41" i="1"/>
  <c r="Z44" i="79" s="1"/>
  <c r="Y20" i="79"/>
  <c r="AI17" i="1"/>
  <c r="AI29" i="1"/>
  <c r="Y32" i="79"/>
  <c r="O1" i="1"/>
  <c r="T44" i="79"/>
  <c r="F5" i="79" s="1"/>
  <c r="A6" i="79" s="1"/>
  <c r="R1" i="1"/>
  <c r="Y296" i="66"/>
  <c r="AI1331" i="1"/>
  <c r="Z296" i="66" s="1"/>
  <c r="Y420" i="66"/>
  <c r="AI1455" i="1"/>
  <c r="Z420" i="66" s="1"/>
  <c r="AI516" i="1"/>
  <c r="Z351" i="35" s="1"/>
  <c r="Y351" i="35"/>
  <c r="Y214" i="35"/>
  <c r="AI379" i="1"/>
  <c r="Z214" i="35" s="1"/>
  <c r="W26" i="51"/>
  <c r="AI148" i="1"/>
  <c r="X26" i="51" s="1"/>
  <c r="Y20" i="35"/>
  <c r="AI185" i="1"/>
  <c r="Z20" i="35" s="1"/>
  <c r="Y736" i="66"/>
  <c r="AI1771" i="1"/>
  <c r="Z736" i="66" s="1"/>
  <c r="Y339" i="35"/>
  <c r="AI504" i="1"/>
  <c r="Z339" i="35" s="1"/>
  <c r="P153" i="66"/>
  <c r="Y1195" i="1"/>
  <c r="Q430" i="66"/>
  <c r="AI618" i="1"/>
  <c r="Z453" i="35" s="1"/>
  <c r="Y453" i="35"/>
  <c r="AI1658" i="1"/>
  <c r="Z623" i="66" s="1"/>
  <c r="Y623" i="66"/>
  <c r="AI1751" i="1"/>
  <c r="Z716" i="66" s="1"/>
  <c r="Y716" i="66"/>
  <c r="AI1008" i="1"/>
  <c r="Z842" i="35" s="1"/>
  <c r="Y788" i="35"/>
  <c r="AI954" i="1"/>
  <c r="Z788" i="35" s="1"/>
  <c r="Z1185" i="1"/>
  <c r="P150" i="66"/>
  <c r="Y430" i="66"/>
  <c r="AI1465" i="1"/>
  <c r="Z430" i="66" s="1"/>
  <c r="I17" i="43"/>
  <c r="Q307" i="66"/>
  <c r="Y601" i="35"/>
  <c r="AI767" i="1"/>
  <c r="Z601" i="35" s="1"/>
  <c r="Y776" i="66"/>
  <c r="AI1811" i="1"/>
  <c r="Z776" i="66" s="1"/>
  <c r="AI229" i="1"/>
  <c r="Z64" i="35" s="1"/>
  <c r="Y464" i="35"/>
  <c r="AI629" i="1"/>
  <c r="Z464" i="35" s="1"/>
  <c r="Y164" i="35"/>
  <c r="AI329" i="1"/>
  <c r="Z164" i="35" s="1"/>
  <c r="Y109" i="35"/>
  <c r="AI274" i="1"/>
  <c r="Z109" i="35" s="1"/>
  <c r="V470" i="66"/>
  <c r="AF1505" i="1"/>
  <c r="Y811" i="35"/>
  <c r="AI977" i="1"/>
  <c r="Z811" i="35" s="1"/>
  <c r="AI1101" i="1"/>
  <c r="Z66" i="66" s="1"/>
  <c r="D17" i="70"/>
  <c r="Y584" i="66"/>
  <c r="AI1619" i="1"/>
  <c r="Z584" i="66" s="1"/>
  <c r="H50" i="45"/>
  <c r="Q594" i="66"/>
  <c r="A2" i="76"/>
  <c r="T827" i="66"/>
  <c r="P902" i="66"/>
  <c r="Z1937" i="1"/>
  <c r="J73" i="46" s="1"/>
  <c r="AI561" i="1"/>
  <c r="Z396" i="35" s="1"/>
  <c r="Y396" i="35"/>
  <c r="AI470" i="1"/>
  <c r="Z305" i="35" s="1"/>
  <c r="Y470" i="66"/>
  <c r="AI1505" i="1"/>
  <c r="Z470" i="66" s="1"/>
  <c r="Y823" i="35"/>
  <c r="AI989" i="1"/>
  <c r="Z823" i="35" s="1"/>
  <c r="Y555" i="66"/>
  <c r="AI1590" i="1"/>
  <c r="Z555" i="66" s="1"/>
  <c r="A2" i="31"/>
  <c r="A3" i="75"/>
  <c r="C24" i="70"/>
  <c r="W18" i="51"/>
  <c r="AI141" i="1"/>
  <c r="X18" i="51" s="1"/>
  <c r="A4" i="60"/>
  <c r="C26" i="70" s="1"/>
  <c r="D26" i="70" s="1"/>
  <c r="Y142" i="35"/>
  <c r="AI307" i="1"/>
  <c r="Z142" i="35" s="1"/>
  <c r="Y385" i="35"/>
  <c r="AI550" i="1"/>
  <c r="Z385" i="35" s="1"/>
  <c r="Q18" i="51"/>
  <c r="D10" i="70" s="1"/>
  <c r="H13" i="45"/>
  <c r="Y120" i="35"/>
  <c r="AI285" i="1"/>
  <c r="Z120" i="35" s="1"/>
  <c r="Y419" i="35"/>
  <c r="AI584" i="1"/>
  <c r="Z419" i="35" s="1"/>
  <c r="Y766" i="66"/>
  <c r="AI1801" i="1"/>
  <c r="Z766" i="66" s="1"/>
  <c r="I9" i="53"/>
  <c r="A2" i="53" s="1"/>
  <c r="Q153" i="35"/>
  <c r="A2" i="58"/>
  <c r="F3" i="35"/>
  <c r="AC1937" i="1" l="1"/>
  <c r="T902" i="66" s="1"/>
  <c r="AI1145" i="1"/>
  <c r="Z110" i="66" s="1"/>
  <c r="AC2369" i="1"/>
  <c r="Y900" i="66"/>
  <c r="A8" i="35"/>
  <c r="C25" i="70" s="1"/>
  <c r="D25" i="70" s="1"/>
  <c r="I19" i="70" s="1"/>
  <c r="A2" i="47"/>
  <c r="I24" i="70"/>
  <c r="I27" i="70" s="1"/>
  <c r="M2399" i="1"/>
  <c r="AI2399" i="1" s="1"/>
  <c r="K2423" i="1" s="1"/>
  <c r="A2" i="49"/>
  <c r="A2" i="39"/>
  <c r="F2" i="35"/>
  <c r="A4" i="35" s="1"/>
  <c r="A2" i="43"/>
  <c r="AI1195" i="1"/>
  <c r="Z160" i="66" s="1"/>
  <c r="E41" i="1"/>
  <c r="G41" i="1" s="1"/>
  <c r="G43" i="1" s="1"/>
  <c r="H43" i="1" s="1"/>
  <c r="Z32" i="79"/>
  <c r="E29" i="1"/>
  <c r="Z20" i="79"/>
  <c r="Y1" i="1"/>
  <c r="AB1" i="1" s="1"/>
  <c r="E17" i="1"/>
  <c r="A2" i="45"/>
  <c r="M11" i="41"/>
  <c r="B2" i="41" s="1"/>
  <c r="Q150" i="66"/>
  <c r="P160" i="66"/>
  <c r="Z1195" i="1"/>
  <c r="A2" i="46"/>
  <c r="Q902" i="66"/>
  <c r="AI1937" i="1"/>
  <c r="Z902" i="66" s="1"/>
  <c r="Y902" i="66"/>
  <c r="W470" i="66"/>
  <c r="F4" i="66" s="1"/>
  <c r="AF2369" i="1"/>
  <c r="D3" i="51"/>
  <c r="E4" i="60"/>
  <c r="A7" i="35"/>
  <c r="C22" i="70" s="1"/>
  <c r="D22" i="70" s="1"/>
  <c r="K2422" i="1" l="1"/>
  <c r="E43" i="1"/>
  <c r="I43" i="1" s="1"/>
  <c r="E19" i="1"/>
  <c r="G17" i="1"/>
  <c r="G19" i="1" s="1"/>
  <c r="H19" i="1" s="1"/>
  <c r="E31" i="1"/>
  <c r="G29" i="1"/>
  <c r="G31" i="1" s="1"/>
  <c r="H31" i="1" s="1"/>
  <c r="Q160" i="66"/>
  <c r="P5" i="66" s="1"/>
  <c r="G63" i="59"/>
  <c r="A2" i="59" s="1"/>
  <c r="Z2369" i="1"/>
  <c r="AA2371" i="1" s="1"/>
  <c r="AA2374" i="1" s="1"/>
  <c r="L2193" i="1"/>
  <c r="C10" i="70"/>
  <c r="A2" i="51"/>
  <c r="A5" i="39" s="1"/>
  <c r="A6" i="39" s="1"/>
  <c r="F3" i="66" l="1"/>
  <c r="F5" i="66" s="1"/>
  <c r="A5" i="66" s="1"/>
  <c r="C23" i="70" s="1"/>
  <c r="D23" i="70" s="1"/>
  <c r="D63" i="70" s="1"/>
  <c r="C65" i="70" s="1"/>
  <c r="I31" i="1"/>
  <c r="H5" i="1"/>
  <c r="I19" i="1"/>
  <c r="K2415" i="1"/>
  <c r="C63" i="70" l="1"/>
  <c r="C67" i="70" s="1"/>
  <c r="I18" i="70"/>
  <c r="I20" i="70" s="1"/>
  <c r="I29" i="70" s="1"/>
  <c r="I31" i="70" s="1"/>
  <c r="I3" i="1"/>
</calcChain>
</file>

<file path=xl/sharedStrings.xml><?xml version="1.0" encoding="utf-8"?>
<sst xmlns="http://schemas.openxmlformats.org/spreadsheetml/2006/main" count="3102" uniqueCount="1173">
  <si>
    <t>Cornerstone Payroll Solutions (and Accurate PEO Strategies, now Coastal Employer Strategies)</t>
  </si>
  <si>
    <t>Revenue to CES</t>
  </si>
  <si>
    <t xml:space="preserve">Enter Total SUTA credit given to client Column U. </t>
  </si>
  <si>
    <t>Notes: This is my best attempt to map activity into and out of Cornerstone Payroll Solutions and Accurate PEO Strategies (both of which operate out of Synovus). Cornerstone is approved for Treasure Mgmt, so money going out (ACH and wires) are sent out from Cornerstone.</t>
  </si>
  <si>
    <t>this color means cell will auto populate from another entry</t>
  </si>
  <si>
    <t>AIU USA checklist</t>
  </si>
  <si>
    <t>Preferred Staffing</t>
  </si>
  <si>
    <t>SUTA Credit</t>
  </si>
  <si>
    <t>Jason Ruben</t>
  </si>
  <si>
    <t>Ruben Comm Adjustment</t>
  </si>
  <si>
    <t>yellow means enter data here</t>
  </si>
  <si>
    <t xml:space="preserve">ENTER DEPOSIT 1 TO CES 0007 (Page 1 WC Report) </t>
  </si>
  <si>
    <t>Pay Agents means money allocated to pay agents their commissions</t>
  </si>
  <si>
    <t xml:space="preserve">ENTER DEPOSIT 2 TO CES 0007 (Page 2 WC Report) </t>
  </si>
  <si>
    <t>2021 Dec</t>
  </si>
  <si>
    <t>Jan Com report</t>
  </si>
  <si>
    <t xml:space="preserve">ENTER DEPOSIT 3 TO CES 0007 (Page 3 WC Report) </t>
  </si>
  <si>
    <t>January</t>
  </si>
  <si>
    <t>Feb Com Report</t>
  </si>
  <si>
    <t>red font means money is late or is a reminder to record the entry</t>
  </si>
  <si>
    <t>Auto Sum: Grand Total of WC Report</t>
  </si>
  <si>
    <t>Feb</t>
  </si>
  <si>
    <t>March Com Report</t>
  </si>
  <si>
    <t>Does this match below:</t>
  </si>
  <si>
    <t>March</t>
  </si>
  <si>
    <t>April Com Report</t>
  </si>
  <si>
    <t>GROSS IN</t>
  </si>
  <si>
    <t>IN</t>
  </si>
  <si>
    <t xml:space="preserve">OUT </t>
  </si>
  <si>
    <t>NOTES</t>
  </si>
  <si>
    <t>Auto Summed: Grand Total of Below Categories 1,2,3</t>
  </si>
  <si>
    <t>April</t>
  </si>
  <si>
    <t>May Com Report</t>
  </si>
  <si>
    <t xml:space="preserve">WC REPORT  OR PAID COMMISSION </t>
  </si>
  <si>
    <t>$</t>
  </si>
  <si>
    <t>Corp</t>
  </si>
  <si>
    <t>May</t>
  </si>
  <si>
    <t>June Com Report</t>
  </si>
  <si>
    <r>
      <t xml:space="preserve">INVOICE </t>
    </r>
    <r>
      <rPr>
        <b/>
        <sz val="11"/>
        <color rgb="FFFF0000"/>
        <rFont val="Calibri"/>
        <family val="2"/>
        <scheme val="minor"/>
      </rPr>
      <t>PCS</t>
    </r>
    <r>
      <rPr>
        <sz val="11"/>
        <color rgb="FFFF0000"/>
        <rFont val="Calibri"/>
        <family val="2"/>
        <scheme val="minor"/>
      </rPr>
      <t xml:space="preserve"> (Pay Agents Plus Greg Override)</t>
    </r>
  </si>
  <si>
    <t>CES Coastal Employment Services</t>
  </si>
  <si>
    <t>June</t>
  </si>
  <si>
    <t>July Com Report</t>
  </si>
  <si>
    <r>
      <t xml:space="preserve">WC Report </t>
    </r>
    <r>
      <rPr>
        <b/>
        <sz val="11"/>
        <color theme="1"/>
        <rFont val="Calibri"/>
        <family val="2"/>
        <scheme val="minor"/>
      </rPr>
      <t>Enterprise HR</t>
    </r>
    <r>
      <rPr>
        <sz val="11"/>
        <color theme="1"/>
        <rFont val="Calibri"/>
        <family val="2"/>
        <scheme val="minor"/>
      </rPr>
      <t xml:space="preserve"> (Commission)</t>
    </r>
  </si>
  <si>
    <t xml:space="preserve">(in) deposits to cornestone payroll </t>
  </si>
  <si>
    <t>July</t>
  </si>
  <si>
    <t>Aug Com Report</t>
  </si>
  <si>
    <t>Coastal Employment Services, LLC</t>
  </si>
  <si>
    <t>Aug</t>
  </si>
  <si>
    <t>Sept Com Report</t>
  </si>
  <si>
    <t>Sept</t>
  </si>
  <si>
    <t>Oct Com Report</t>
  </si>
  <si>
    <t>(in) deposits to cornerstone payroll</t>
  </si>
  <si>
    <t>Oct</t>
  </si>
  <si>
    <t>Nov Com Report</t>
  </si>
  <si>
    <t>Nov</t>
  </si>
  <si>
    <t>Dec Com Report</t>
  </si>
  <si>
    <t xml:space="preserve">WRA Enterprises </t>
  </si>
  <si>
    <t xml:space="preserve">(in) deposits to cornerstone payroll </t>
  </si>
  <si>
    <t>Astrategies Out</t>
  </si>
  <si>
    <t>WRA Enterprises</t>
  </si>
  <si>
    <t>Enter total adjustment to Jason Commission from Column R.  ---&gt;</t>
  </si>
  <si>
    <t>brokers out</t>
  </si>
  <si>
    <t>Staffing Advantage - Florida</t>
  </si>
  <si>
    <t>Use paranthesis!!!</t>
  </si>
  <si>
    <r>
      <rPr>
        <b/>
        <sz val="11"/>
        <rFont val="Calibri"/>
        <family val="2"/>
        <scheme val="minor"/>
      </rPr>
      <t>HR Business Solutions</t>
    </r>
    <r>
      <rPr>
        <sz val="11"/>
        <rFont val="Calibri"/>
        <family val="2"/>
        <scheme val="minor"/>
      </rPr>
      <t xml:space="preserve"> dba APS PEO Distribution Paper Check</t>
    </r>
  </si>
  <si>
    <t>(in quarterly), received 12.28/2020</t>
  </si>
  <si>
    <r>
      <t xml:space="preserve">WC Report </t>
    </r>
    <r>
      <rPr>
        <b/>
        <sz val="11"/>
        <rFont val="Calibri"/>
        <family val="2"/>
        <scheme val="minor"/>
      </rPr>
      <t>Vensure/Harbor</t>
    </r>
  </si>
  <si>
    <t>(in) deposits to strategies</t>
  </si>
  <si>
    <t>PAID OUT AFTER RECEIVING WIRE:  INVOICE Staffing Advantage (Pay Agents)</t>
  </si>
  <si>
    <t>Staffing Advantage</t>
  </si>
  <si>
    <t>Ach Receipt</t>
  </si>
  <si>
    <t>`</t>
  </si>
  <si>
    <t>see far right tab. (in) reimburse for last month's expenses related to CES / (out) prior month total expense</t>
  </si>
  <si>
    <t>Category 1</t>
  </si>
  <si>
    <t>Ach Receipt Advances</t>
  </si>
  <si>
    <t>tline</t>
  </si>
  <si>
    <t>(in) quarterly, received 4/2020</t>
  </si>
  <si>
    <t>Gore &amp; Associates Management</t>
  </si>
  <si>
    <r>
      <rPr>
        <b/>
        <i/>
        <sz val="10"/>
        <color rgb="FFFF0000"/>
        <rFont val="Calibri"/>
        <family val="2"/>
        <scheme val="minor"/>
      </rPr>
      <t>INVOICE ABS1 National HR</t>
    </r>
    <r>
      <rPr>
        <i/>
        <sz val="10"/>
        <color rgb="FFFF0000"/>
        <rFont val="Calibri"/>
        <family val="2"/>
        <scheme val="minor"/>
      </rPr>
      <t xml:space="preserve">  (reports filed in separate folder)</t>
    </r>
  </si>
  <si>
    <r>
      <t xml:space="preserve">WC Report </t>
    </r>
    <r>
      <rPr>
        <b/>
        <sz val="11"/>
        <rFont val="Calibri"/>
        <family val="2"/>
        <scheme val="minor"/>
      </rPr>
      <t>APS PEO</t>
    </r>
    <r>
      <rPr>
        <sz val="11"/>
        <rFont val="Calibri"/>
        <family val="2"/>
        <scheme val="minor"/>
      </rPr>
      <t xml:space="preserve"> (Commission Greg, report filed in separate folder)</t>
    </r>
  </si>
  <si>
    <t xml:space="preserve">Gore &amp; Associates Management </t>
  </si>
  <si>
    <r>
      <t xml:space="preserve">WC Report </t>
    </r>
    <r>
      <rPr>
        <b/>
        <sz val="11"/>
        <rFont val="Calibri"/>
        <family val="2"/>
        <scheme val="minor"/>
      </rPr>
      <t>APS ASO</t>
    </r>
    <r>
      <rPr>
        <sz val="11"/>
        <rFont val="Calibri"/>
        <family val="2"/>
        <scheme val="minor"/>
      </rPr>
      <t xml:space="preserve"> (Commission, Greg, report filed in separate folder)</t>
    </r>
  </si>
  <si>
    <t>zero?</t>
  </si>
  <si>
    <t>PEO Exhange (Avance / Elysian) Comm Report (report filed in separate folder)</t>
  </si>
  <si>
    <t>(in) deposits to strategies, estimate</t>
  </si>
  <si>
    <t>Staffing 2000, Inc.</t>
  </si>
  <si>
    <t>Wire From CES  and Requisite Payment out Miscellanous</t>
  </si>
  <si>
    <t xml:space="preserve">Staffing 2000, Inc. </t>
  </si>
  <si>
    <t>DISBURSEMENTS / DISTRIBUTIONS</t>
  </si>
  <si>
    <t>Category 2</t>
  </si>
  <si>
    <t>Date:</t>
  </si>
  <si>
    <t>C &amp; G Ag</t>
  </si>
  <si>
    <t xml:space="preserve"> Income: Wire from CES </t>
  </si>
  <si>
    <t>Date - From - To - Details</t>
  </si>
  <si>
    <t>Joyful Living</t>
  </si>
  <si>
    <t>Joyful Home</t>
  </si>
  <si>
    <t>SETUP FEE INCOME</t>
  </si>
  <si>
    <t>Category 3</t>
  </si>
  <si>
    <t>Setup  Fee / Early Cert Fee</t>
  </si>
  <si>
    <t>Grand Total Above</t>
  </si>
  <si>
    <t>Total On Comm Report from AIU USA</t>
  </si>
  <si>
    <t>Difference (should be zero)</t>
  </si>
  <si>
    <t>Date deposit is confirmed to CES</t>
  </si>
  <si>
    <t>Net Revenue After  all Personnel Expenses</t>
  </si>
  <si>
    <t>nite</t>
  </si>
  <si>
    <t>Total Payroll Run IMPERATIVE and SPARTAN</t>
  </si>
  <si>
    <t xml:space="preserve">                                                                                                                                                                                                                                          J1         </t>
  </si>
  <si>
    <t>Paid to Agents</t>
  </si>
  <si>
    <t>Paid to Internal Rep</t>
  </si>
  <si>
    <t>Paid to Internal Rep 2</t>
  </si>
  <si>
    <t>Paid to Greg (Covers ACH Fees)</t>
  </si>
  <si>
    <t>Total Paid Out</t>
  </si>
  <si>
    <t xml:space="preserve">Total Premium </t>
  </si>
  <si>
    <t>oas</t>
  </si>
  <si>
    <t xml:space="preserve">Accurate PEO Strategies </t>
  </si>
  <si>
    <t>INVOICE IMP:</t>
  </si>
  <si>
    <t xml:space="preserve">Invoices: Dropbox-Imperative ACH - </t>
  </si>
  <si>
    <t xml:space="preserve">                            Accurate Payroll Strategies</t>
  </si>
  <si>
    <t>Accurate Payroll Strategies</t>
  </si>
  <si>
    <t xml:space="preserve">Thank you for referring business to the brokerage division of APS. </t>
  </si>
  <si>
    <t>Actual</t>
  </si>
  <si>
    <t>Billed</t>
  </si>
  <si>
    <t xml:space="preserve">Amount to Send me </t>
  </si>
  <si>
    <t>Agent</t>
  </si>
  <si>
    <t>Internal</t>
  </si>
  <si>
    <t>Internal 2</t>
  </si>
  <si>
    <t>Code</t>
  </si>
  <si>
    <t>Admin After EmpCo</t>
  </si>
  <si>
    <t>Comp After EmpCo</t>
  </si>
  <si>
    <t>Payout Sales People</t>
  </si>
  <si>
    <t>Profit on SUTA</t>
  </si>
  <si>
    <t>Partners to Split</t>
  </si>
  <si>
    <t>Per Partner</t>
  </si>
  <si>
    <t>Program</t>
  </si>
  <si>
    <t>Client</t>
  </si>
  <si>
    <t>Bundled Billed</t>
  </si>
  <si>
    <t>Payroll</t>
  </si>
  <si>
    <t>Hard Cost Comp</t>
  </si>
  <si>
    <t>Billed Comp</t>
  </si>
  <si>
    <t>Premium</t>
  </si>
  <si>
    <t>Taxes</t>
  </si>
  <si>
    <t>Hard Cost Admin</t>
  </si>
  <si>
    <t xml:space="preserve"> Total Admin Fee %</t>
  </si>
  <si>
    <t>Total Billed</t>
  </si>
  <si>
    <t>Admin Comm</t>
  </si>
  <si>
    <t>Suta Comm</t>
  </si>
  <si>
    <t>Premium Commision</t>
  </si>
  <si>
    <t>Total</t>
  </si>
  <si>
    <t>Override Admin</t>
  </si>
  <si>
    <t>Override Premium</t>
  </si>
  <si>
    <t>Greg Override Admin</t>
  </si>
  <si>
    <t>Greg Override Premium</t>
  </si>
  <si>
    <t>Greg Total</t>
  </si>
  <si>
    <t>%</t>
  </si>
  <si>
    <t>Broker: PEO Advisors</t>
  </si>
  <si>
    <t>Jimmie Ragans Farm</t>
  </si>
  <si>
    <t>FL0083</t>
  </si>
  <si>
    <t>OT</t>
  </si>
  <si>
    <t>FL</t>
  </si>
  <si>
    <t>FL5535</t>
  </si>
  <si>
    <t>Beginning of Outsourced Staffing business</t>
  </si>
  <si>
    <t>Rose Employement Svc</t>
  </si>
  <si>
    <t>Broker: Chris Donahue</t>
  </si>
  <si>
    <t>Designer Decks</t>
  </si>
  <si>
    <t>FL5403</t>
  </si>
  <si>
    <t>FL8742</t>
  </si>
  <si>
    <t>Harbor</t>
  </si>
  <si>
    <t>Total Roadside</t>
  </si>
  <si>
    <t>FL8810</t>
  </si>
  <si>
    <t>Rose Employment Svc</t>
  </si>
  <si>
    <t>Broker: PEO Advisors II, LLC</t>
  </si>
  <si>
    <t>Bundled</t>
  </si>
  <si>
    <t>Campbell Moving / Ace</t>
  </si>
  <si>
    <t>FL8293</t>
  </si>
  <si>
    <t>Broker: Dynamic</t>
  </si>
  <si>
    <t>EcoStruction</t>
  </si>
  <si>
    <t>FL5606</t>
  </si>
  <si>
    <t xml:space="preserve">Broker: PCS </t>
  </si>
  <si>
    <t>Rousseau Contractors</t>
  </si>
  <si>
    <t xml:space="preserve">EFFECTIVE: </t>
  </si>
  <si>
    <t>Broker: SS&amp;L</t>
  </si>
  <si>
    <t>Omni Equipment</t>
  </si>
  <si>
    <t>FL0042</t>
  </si>
  <si>
    <t>Broker: Greg</t>
  </si>
  <si>
    <t>GWA</t>
  </si>
  <si>
    <t>JG</t>
  </si>
  <si>
    <t>Broker: Jose G</t>
  </si>
  <si>
    <t>Hermanos Delivery, LLC</t>
  </si>
  <si>
    <t>FL7230</t>
  </si>
  <si>
    <t>EHR</t>
  </si>
  <si>
    <t>Broker: 3SES</t>
  </si>
  <si>
    <t>Hemphill Towing</t>
  </si>
  <si>
    <t>Total Payroll / Premium</t>
  </si>
  <si>
    <t>Staff Direct</t>
  </si>
  <si>
    <t xml:space="preserve">Broker: SS&amp;L </t>
  </si>
  <si>
    <t>GDB</t>
  </si>
  <si>
    <t>pcs</t>
  </si>
  <si>
    <t>Broker: ELS</t>
  </si>
  <si>
    <t>American Finance Adjustors (AFA)</t>
  </si>
  <si>
    <t>APS Strategies</t>
  </si>
  <si>
    <t>Edwards Woods</t>
  </si>
  <si>
    <t>NC2731</t>
  </si>
  <si>
    <t>TERMED</t>
  </si>
  <si>
    <t>SC2731</t>
  </si>
  <si>
    <t>Oak Valley</t>
  </si>
  <si>
    <t>VA2731</t>
  </si>
  <si>
    <t xml:space="preserve">Total APS Strategies Payroll </t>
  </si>
  <si>
    <t>Beginning of Staffing Advantage business</t>
  </si>
  <si>
    <t>SA</t>
  </si>
  <si>
    <t>Broker: Get Leyed Enterprises</t>
  </si>
  <si>
    <t>GSD Construction Services, LLC</t>
  </si>
  <si>
    <t>Moved to CES 1.2021</t>
  </si>
  <si>
    <t>IL8742</t>
  </si>
  <si>
    <t>PCS</t>
  </si>
  <si>
    <t>Jose G</t>
  </si>
  <si>
    <t>Broker: PEO Depot</t>
  </si>
  <si>
    <t>H &amp; H Debris Removal, LLC</t>
  </si>
  <si>
    <t>FL 9403</t>
  </si>
  <si>
    <t>WRA SA</t>
  </si>
  <si>
    <t>Broker: Jeff Kaplan</t>
  </si>
  <si>
    <t>Storm Group Roofing, LLC</t>
  </si>
  <si>
    <t>MN 5606</t>
  </si>
  <si>
    <t>MN 8742</t>
  </si>
  <si>
    <t>MN 8810</t>
  </si>
  <si>
    <t xml:space="preserve">Broker: </t>
  </si>
  <si>
    <t xml:space="preserve"> R &amp; J Contracting</t>
  </si>
  <si>
    <t>FL5645</t>
  </si>
  <si>
    <t>FL5445</t>
  </si>
  <si>
    <t>Brokers: Owen Adv &amp; Performance</t>
  </si>
  <si>
    <t>ENA Trades: Roofing Division</t>
  </si>
  <si>
    <t>IL5551 Roofers</t>
  </si>
  <si>
    <t>XX0000</t>
  </si>
  <si>
    <t>ENA Trades: Junk / Debris Division</t>
  </si>
  <si>
    <t>IL 5551 Junk</t>
  </si>
  <si>
    <t>Last Chance Enterprises</t>
  </si>
  <si>
    <t>FL7720</t>
  </si>
  <si>
    <t>Pat Green's Lawn Services</t>
  </si>
  <si>
    <t>FL0106</t>
  </si>
  <si>
    <t>Broker: Axis Group</t>
  </si>
  <si>
    <t>North American Chimney &amp; Gutter Corp</t>
  </si>
  <si>
    <t>NY5445</t>
  </si>
  <si>
    <t>Moved to CES 1/2021</t>
  </si>
  <si>
    <t>Effective Dec commission check, add 4 points in for Jeff's commission on both codes (Greg, to-do list)</t>
  </si>
  <si>
    <t>Triton Recovery and Commercial Svcs, LLC</t>
  </si>
  <si>
    <t>GA7228</t>
  </si>
  <si>
    <t>no commissions to be paid in office or sales</t>
  </si>
  <si>
    <t>GA8810</t>
  </si>
  <si>
    <t>moved to CES 1/2021</t>
  </si>
  <si>
    <t>WERX</t>
  </si>
  <si>
    <t>FL5102</t>
  </si>
  <si>
    <t>Select Interiors Corp</t>
  </si>
  <si>
    <t>NY5474</t>
  </si>
  <si>
    <t>Waterfront Staffing</t>
  </si>
  <si>
    <t xml:space="preserve">Broker: EZ WCS </t>
  </si>
  <si>
    <t>G&amp;R Yacht</t>
  </si>
  <si>
    <t>FL6824</t>
  </si>
  <si>
    <t>Chargeback to commmissioned payroll</t>
  </si>
  <si>
    <t>FL3057</t>
  </si>
  <si>
    <t>TERMED FOR NONPAYMENT</t>
  </si>
  <si>
    <t>Broker: PEO Exchange</t>
  </si>
  <si>
    <t>Suncoast Defensive Driving School</t>
  </si>
  <si>
    <t>FL8868</t>
  </si>
  <si>
    <t>Movealldotcom  - High Tier Commission</t>
  </si>
  <si>
    <t>CT8293</t>
  </si>
  <si>
    <t>EFFECTIVE 1/2021</t>
  </si>
  <si>
    <t>Movealldotcom - Mid Tier Commission</t>
  </si>
  <si>
    <t>NC8293</t>
  </si>
  <si>
    <t>Movealldotcom - Low Tier Commission</t>
  </si>
  <si>
    <t>CT8017</t>
  </si>
  <si>
    <t>NC8742</t>
  </si>
  <si>
    <t>CT8810</t>
  </si>
  <si>
    <t>CT8742</t>
  </si>
  <si>
    <t>NC8810</t>
  </si>
  <si>
    <t>TFS Group Orlando FL 9052  Payroll</t>
  </si>
  <si>
    <t>FL9052</t>
  </si>
  <si>
    <t xml:space="preserve">TFS Group Orlando II FL 9052 Payroll </t>
  </si>
  <si>
    <t xml:space="preserve">TFS Group Orlando III FL 9052 Payroll </t>
  </si>
  <si>
    <t>TFS Tampa Westshore FL 9052 Payroll</t>
  </si>
  <si>
    <t>withheld for nonpayment</t>
  </si>
  <si>
    <t>TFS Group Orlando II FL 9058 Payroll (Restaurant)</t>
  </si>
  <si>
    <t>FL9058</t>
  </si>
  <si>
    <t>TFS Group Orlando III FL 9058 Payroll (Restaurant)</t>
  </si>
  <si>
    <t>TFS ATL Intercontinental GA 8810</t>
  </si>
  <si>
    <t>TFS ATL Intercontinental GA 9052</t>
  </si>
  <si>
    <t>GA9052</t>
  </si>
  <si>
    <t>TFS ATL Intercontinental GA 9058</t>
  </si>
  <si>
    <t>GA9058</t>
  </si>
  <si>
    <t>TFS New Orleans (NO) LA 9052</t>
  </si>
  <si>
    <t>LA9052</t>
  </si>
  <si>
    <t>TFS New Orleans (NO) LA 9058</t>
  </si>
  <si>
    <t>LA9058</t>
  </si>
  <si>
    <t>kr</t>
  </si>
  <si>
    <t xml:space="preserve">Reliable Associates - Coreslab </t>
  </si>
  <si>
    <t>FL4034</t>
  </si>
  <si>
    <t>SUTA CREDIT</t>
  </si>
  <si>
    <t xml:space="preserve">Broker: Dynamic </t>
  </si>
  <si>
    <t>My Place in Recovery</t>
  </si>
  <si>
    <t>FL8864</t>
  </si>
  <si>
    <t>Broker: ABS1</t>
  </si>
  <si>
    <t>Chantilly Lace Manor</t>
  </si>
  <si>
    <t>FL8829</t>
  </si>
  <si>
    <t>Ameri-Pride Pest Contro Svcs</t>
  </si>
  <si>
    <t>Broker: Sihle Insurance</t>
  </si>
  <si>
    <t>Hood Land Services</t>
  </si>
  <si>
    <t>Broker: PCS</t>
  </si>
  <si>
    <t>LB Tree Solutions</t>
  </si>
  <si>
    <t>jg</t>
  </si>
  <si>
    <t>Nancy Plaisted Family Trust</t>
  </si>
  <si>
    <t>Rosanio Godinez</t>
  </si>
  <si>
    <t>Broker: EZ WCS</t>
  </si>
  <si>
    <t>Tow Boys</t>
  </si>
  <si>
    <t>FL7219</t>
  </si>
  <si>
    <t>Termed</t>
  </si>
  <si>
    <t>Hondunica Rebars, LLC</t>
  </si>
  <si>
    <t>FL5213</t>
  </si>
  <si>
    <t>$800 gross payroll commission withheld</t>
  </si>
  <si>
    <t>TERMED: owes $800.00</t>
  </si>
  <si>
    <t>Union PM Services</t>
  </si>
  <si>
    <t>FL9170</t>
  </si>
  <si>
    <t>VIP Roofing</t>
  </si>
  <si>
    <t>FL5551</t>
  </si>
  <si>
    <t>Broker: Greg Arnold</t>
  </si>
  <si>
    <t>Most Trusted Construction, LLC</t>
  </si>
  <si>
    <t>Metro Landscapes</t>
  </si>
  <si>
    <t>CA0042</t>
  </si>
  <si>
    <t>CA8810</t>
  </si>
  <si>
    <t>EFFECTIVE: June 2020</t>
  </si>
  <si>
    <t>Moved to CES June 2021</t>
  </si>
  <si>
    <t>CA8742</t>
  </si>
  <si>
    <t>Cache Brothers, Construction, Inc.</t>
  </si>
  <si>
    <t>FL5215</t>
  </si>
  <si>
    <t xml:space="preserve">Broker: Chuck Barreto </t>
  </si>
  <si>
    <t>South Florida Stucco</t>
  </si>
  <si>
    <t>EFFECTIVE: 10/2021</t>
  </si>
  <si>
    <t>FL5022</t>
  </si>
  <si>
    <t>Metropolitan Med Transport</t>
  </si>
  <si>
    <t>NJ7380</t>
  </si>
  <si>
    <t>NJ 8810</t>
  </si>
  <si>
    <t>Threat Management Group</t>
  </si>
  <si>
    <t>FL8832</t>
  </si>
  <si>
    <t>EFFECTIVE: 11/2021</t>
  </si>
  <si>
    <t>Baldwin Roofing Company</t>
  </si>
  <si>
    <t>MOVED TO CES</t>
  </si>
  <si>
    <t xml:space="preserve">Broker: Axis Group </t>
  </si>
  <si>
    <t>Sunset Contractors</t>
  </si>
  <si>
    <t>RVG Construction LLC</t>
  </si>
  <si>
    <t>Actual SUTA</t>
  </si>
  <si>
    <t>Billed SUTA</t>
  </si>
  <si>
    <t>Integrity Services</t>
  </si>
  <si>
    <t>EFFECTIVE 3/2020</t>
  </si>
  <si>
    <t xml:space="preserve">Reminder: 1/2 futa suta profit commissions </t>
  </si>
  <si>
    <t>MA8742</t>
  </si>
  <si>
    <t>this account has cutoffs</t>
  </si>
  <si>
    <t>CUTOFFS:</t>
  </si>
  <si>
    <t>MA8810</t>
  </si>
  <si>
    <t>MA $15,000</t>
  </si>
  <si>
    <t>NY $11,600</t>
  </si>
  <si>
    <t>NY8742</t>
  </si>
  <si>
    <t>PA $10,000</t>
  </si>
  <si>
    <t>PA0949</t>
  </si>
  <si>
    <t>Aron's Towing and Recovery</t>
  </si>
  <si>
    <t>FL8380</t>
  </si>
  <si>
    <t>Munroe Forest and Wildlife Management</t>
  </si>
  <si>
    <t>Broker: PEO Advisors II</t>
  </si>
  <si>
    <t>Sunshine cleaning</t>
  </si>
  <si>
    <t>Coastline Tree Service and Landscaping</t>
  </si>
  <si>
    <t>Broker: Chuck Barreto</t>
  </si>
  <si>
    <t>Bay Site Works, LLC</t>
  </si>
  <si>
    <t>EFFECTIVE: 2/2020</t>
  </si>
  <si>
    <t>Bernell Rhone dba Rhone Racing</t>
  </si>
  <si>
    <t>FL7205</t>
  </si>
  <si>
    <t>Note: this report says CES for IL code, is this correct/ I thought CES was FL only</t>
  </si>
  <si>
    <t>MN0006</t>
  </si>
  <si>
    <t>IL0083</t>
  </si>
  <si>
    <t>Bridge Builders Newark, LLC</t>
  </si>
  <si>
    <t>NJ8742</t>
  </si>
  <si>
    <t>NJ8810</t>
  </si>
  <si>
    <t>NJ9014</t>
  </si>
  <si>
    <t>NJ9402</t>
  </si>
  <si>
    <t>NJ6217</t>
  </si>
  <si>
    <t>DRN Moving Inc.</t>
  </si>
  <si>
    <t>DROP COMMISH TO 1% EFF FEB REPORT</t>
  </si>
  <si>
    <t>3CJR Painting Inc. dba Fresh Coat Painters</t>
  </si>
  <si>
    <t>NV5474</t>
  </si>
  <si>
    <t>EFFECTIVE: Jan 2022</t>
  </si>
  <si>
    <t>The Bigger Picture Construction Inc</t>
  </si>
  <si>
    <t>Transcendence Landscape</t>
  </si>
  <si>
    <t>EFFECTIVE: April 2020</t>
  </si>
  <si>
    <t>Innovative Environmental Services, Inc.</t>
  </si>
  <si>
    <t>Patriot Power and Emergency Services</t>
  </si>
  <si>
    <t>FL7538</t>
  </si>
  <si>
    <t>Moved to SA-TRION: May 2021</t>
  </si>
  <si>
    <t>Coast to Coast</t>
  </si>
  <si>
    <t>FL5069</t>
  </si>
  <si>
    <t>Howco Environmental</t>
  </si>
  <si>
    <t>FL4740</t>
  </si>
  <si>
    <t>EFFECTIVE: 8/2021</t>
  </si>
  <si>
    <t>Honor Cutoffs to Client</t>
  </si>
  <si>
    <t>Broker: National HR</t>
  </si>
  <si>
    <t>Sure Exhaust Duct &amp; Fire Prevention</t>
  </si>
  <si>
    <t>NJ3724</t>
  </si>
  <si>
    <t>EFFECTIVE: 10/2020</t>
  </si>
  <si>
    <t>Proactive Management Solutions, LLC</t>
  </si>
  <si>
    <t>FL5057</t>
  </si>
  <si>
    <t>Returned to SA 2/2021</t>
  </si>
  <si>
    <t>Broker: PCS Leasing</t>
  </si>
  <si>
    <t>Note: Broker earns 1/2 of SUTA cutoffs</t>
  </si>
  <si>
    <t xml:space="preserve">Joe's Window &amp; Pressure Washing </t>
  </si>
  <si>
    <t>FL9014</t>
  </si>
  <si>
    <t>Note: Broker earns 1/2 SUTA cutoffs</t>
  </si>
  <si>
    <t>Kirk and Sons</t>
  </si>
  <si>
    <t>GA7219</t>
  </si>
  <si>
    <t>EFFECTIVE: 11/2020</t>
  </si>
  <si>
    <t>TERMED 1/2021</t>
  </si>
  <si>
    <t>Client Name:</t>
  </si>
  <si>
    <t>Total Staffing Advantage Payroll</t>
  </si>
  <si>
    <t xml:space="preserve">END OF STAFFING ADVANTAGE BUSINESS </t>
  </si>
  <si>
    <t>BEGINNING OF GORE EHR BUSINESS</t>
  </si>
  <si>
    <t>EHR GORE</t>
  </si>
  <si>
    <t>HLM Protectective Services</t>
  </si>
  <si>
    <t>EFFECTIVE: 2/2022</t>
  </si>
  <si>
    <t>Broker: USA AIU</t>
  </si>
  <si>
    <t>Big Country Contracting II</t>
  </si>
  <si>
    <t>FL5651</t>
  </si>
  <si>
    <t>Moved to CES</t>
  </si>
  <si>
    <t xml:space="preserve">Stay Dry Roofing </t>
  </si>
  <si>
    <t>Broker: AIU USA</t>
  </si>
  <si>
    <t>JRS Construction and Reroofing, LLC</t>
  </si>
  <si>
    <t>Wright Roofing Company</t>
  </si>
  <si>
    <t>Total Gore payroll</t>
  </si>
  <si>
    <t>END OF GORE EHR BUSINESS</t>
  </si>
  <si>
    <t>BEGINNING OF COASTAL EMPLOYMENT SERVICES</t>
  </si>
  <si>
    <t>Employernomics</t>
  </si>
  <si>
    <t>CES</t>
  </si>
  <si>
    <t>Secured Roofing and Restoration</t>
  </si>
  <si>
    <t>Broker: Noble Ink</t>
  </si>
  <si>
    <t>EFFECTIVE: 3/2021</t>
  </si>
  <si>
    <t>Rock Solid Restoration of Central Florida</t>
  </si>
  <si>
    <t>FL8742/8810</t>
  </si>
  <si>
    <t>Broker: Kelsey Rivera</t>
  </si>
  <si>
    <t>Dad &amp; Son CM, LLC</t>
  </si>
  <si>
    <t>EFFECTIVE: 3/2022</t>
  </si>
  <si>
    <t>DJ Hauling</t>
  </si>
  <si>
    <t>Effective 09/2021</t>
  </si>
  <si>
    <t>Paradise Palm Services</t>
  </si>
  <si>
    <t>ley</t>
  </si>
  <si>
    <t>CES - EHR</t>
  </si>
  <si>
    <t>dropped 0.5 8/1/20</t>
  </si>
  <si>
    <t>dropped 8/1 subject to ssl approval</t>
  </si>
  <si>
    <t>Jose</t>
  </si>
  <si>
    <t>Advanced Roofing South (ARS)</t>
  </si>
  <si>
    <t>Long Lasting Roofing</t>
  </si>
  <si>
    <t>Comm</t>
  </si>
  <si>
    <t>2.15 / 6.44%</t>
  </si>
  <si>
    <t>RVG Construction</t>
  </si>
  <si>
    <t>Florida First Roofing</t>
  </si>
  <si>
    <t>Banks Brothers 2: Non Ocean Exposure</t>
  </si>
  <si>
    <t>FL7380</t>
  </si>
  <si>
    <t>Dolphin Roofing</t>
  </si>
  <si>
    <t>No Commission to Agent</t>
  </si>
  <si>
    <t>Broker: Creative Employment Solutions</t>
  </si>
  <si>
    <t>varies per code</t>
  </si>
  <si>
    <t>Rogue Works LLC dba A Screen Repair</t>
  </si>
  <si>
    <t>Note: broker earns 1/2 SUTA cutoffs</t>
  </si>
  <si>
    <t>Tree Solutions of Florida, LLC</t>
  </si>
  <si>
    <t>EFFECTIVE: 2022</t>
  </si>
  <si>
    <t>Dan Tennis Roofing</t>
  </si>
  <si>
    <t>EFFECTIVE: 6/2020</t>
  </si>
  <si>
    <t>FL 8810</t>
  </si>
  <si>
    <t>OC Security</t>
  </si>
  <si>
    <t>American Fiber Green</t>
  </si>
  <si>
    <t>CA9424</t>
  </si>
  <si>
    <t>CA7219</t>
  </si>
  <si>
    <t>Big Country Contracting, LLC</t>
  </si>
  <si>
    <t>FLXXXX</t>
  </si>
  <si>
    <t xml:space="preserve">formerly </t>
  </si>
  <si>
    <t>Ruth General Services, Inc.</t>
  </si>
  <si>
    <t>C &amp; S Fence</t>
  </si>
  <si>
    <t>FL6400</t>
  </si>
  <si>
    <t>Green Home Improvements Plus, LLC</t>
  </si>
  <si>
    <t>Pinnacle Tree Professionals, Inc</t>
  </si>
  <si>
    <t>IL 0083</t>
  </si>
  <si>
    <t>Moved to CES division for IL 10.2020</t>
  </si>
  <si>
    <t>Commssion</t>
  </si>
  <si>
    <t>Beyond Financial</t>
  </si>
  <si>
    <t>CA8290</t>
  </si>
  <si>
    <t>CA8291</t>
  </si>
  <si>
    <t>CA8292</t>
  </si>
  <si>
    <t>CA8846</t>
  </si>
  <si>
    <t>broker earns 1/2 SUTA cutoffs</t>
  </si>
  <si>
    <t>Returned to SA: 2/2021 mid month</t>
  </si>
  <si>
    <t>NY5645</t>
  </si>
  <si>
    <t>Donna's Restaurant and Cocktail Lounge</t>
  </si>
  <si>
    <t>FL9082</t>
  </si>
  <si>
    <t>EFFECTIVE: 5/2021</t>
  </si>
  <si>
    <t>OJ Services</t>
  </si>
  <si>
    <t>EFFECTIVE: 6/2021</t>
  </si>
  <si>
    <t xml:space="preserve">Coastal Employment Services </t>
  </si>
  <si>
    <t>internal staff</t>
  </si>
  <si>
    <t>Superior Tree Service</t>
  </si>
  <si>
    <t>CA0106</t>
  </si>
  <si>
    <t>Walker &amp; Company</t>
  </si>
  <si>
    <t>EFFECTIVE: 12/2021</t>
  </si>
  <si>
    <t>Hard Cost Comp %</t>
  </si>
  <si>
    <t>Hard Cost Comp $</t>
  </si>
  <si>
    <t>United Labor Services (pays ? months behind)</t>
  </si>
  <si>
    <t>CA 0040</t>
  </si>
  <si>
    <t>CA 0045</t>
  </si>
  <si>
    <t>CA 0016</t>
  </si>
  <si>
    <t>CA 0172</t>
  </si>
  <si>
    <t>Payment Due Thru Payroll DEC 2021 (After Pays Feb was entered)</t>
  </si>
  <si>
    <t>CA 8810</t>
  </si>
  <si>
    <t>EFFECTIVE 2/2021</t>
  </si>
  <si>
    <t>Double C Bar Ranch, Inc.</t>
  </si>
  <si>
    <t>FL8828</t>
  </si>
  <si>
    <t>Clean Cut Power Wash &amp; Seal, LLC</t>
  </si>
  <si>
    <t>Storm Restoration Services (SRS)</t>
  </si>
  <si>
    <t>Stenn Solutions dba Employernomics</t>
  </si>
  <si>
    <t>OH8723</t>
  </si>
  <si>
    <t>CES (Auto Feeds From FLOW)</t>
  </si>
  <si>
    <t>Broker: BSS</t>
  </si>
  <si>
    <t>Coastal Group, Inc.</t>
  </si>
  <si>
    <t>XX</t>
  </si>
  <si>
    <t>revenue to fund this expense is</t>
  </si>
  <si>
    <t>Gore and Associates Mgmt Co</t>
  </si>
  <si>
    <t>ACH'd to CES by USA AIU</t>
  </si>
  <si>
    <t>EFFECTIVE: 1/2022</t>
  </si>
  <si>
    <t>Broker: Liberty Blue Options</t>
  </si>
  <si>
    <t>broker earns 1/2 of cutoffs</t>
  </si>
  <si>
    <t>FL5437</t>
  </si>
  <si>
    <t>JMR Roofing</t>
  </si>
  <si>
    <t>Elite Restoration Corp</t>
  </si>
  <si>
    <t>Legion Roofing</t>
  </si>
  <si>
    <t>LIB</t>
  </si>
  <si>
    <t>Reliable Tree</t>
  </si>
  <si>
    <t>Broker: Jason Ruben</t>
  </si>
  <si>
    <t>Gross Profit</t>
  </si>
  <si>
    <t>50% of Gross Profit</t>
  </si>
  <si>
    <t>Net to Jason Ruben</t>
  </si>
  <si>
    <t>Preferred Staffing - EFFECTIVE  10/2021</t>
  </si>
  <si>
    <t>AHEPA EPIPHANY CITY FOUNDATION (SUSPENDED)</t>
  </si>
  <si>
    <t>kr 0.15</t>
  </si>
  <si>
    <t>Preferred Staffing - EFFECTIVE: 11/2020</t>
  </si>
  <si>
    <t xml:space="preserve">GREEK BOYS CHOICE </t>
  </si>
  <si>
    <t>FL8018</t>
  </si>
  <si>
    <t>kr 0.25</t>
  </si>
  <si>
    <t>ASH ANN ROOFING</t>
  </si>
  <si>
    <t>JR Direct - EFFECTIVE 6/2021</t>
  </si>
  <si>
    <t>UPRIGHT SCAFFOLD &amp; CONST</t>
  </si>
  <si>
    <t>JR Direct - EFFECTIVE 7/2021</t>
  </si>
  <si>
    <t>Home Restoration Cons HRC ROOFING</t>
  </si>
  <si>
    <t>JR Direct - EFFECTIVE: 05/2021</t>
  </si>
  <si>
    <t>VALOR TREE SPECIALISTS (SUSPENDED)</t>
  </si>
  <si>
    <t>VALOR TREE SPECIALISTS</t>
  </si>
  <si>
    <t>JR Direct - EFFECTIVE: 11/2020</t>
  </si>
  <si>
    <t>MINZY'S LAWN MAINTENANCE</t>
  </si>
  <si>
    <t>JR Direct - EFFECTIVE: 12/2020</t>
  </si>
  <si>
    <t>DO IT RIGHT COMMUNICATION</t>
  </si>
  <si>
    <t>FL7600</t>
  </si>
  <si>
    <t>MO7600</t>
  </si>
  <si>
    <t>Preferred Staffing - EFFECTIVE  2/2021</t>
  </si>
  <si>
    <t>PERFECTION PRESSURE WASHING</t>
  </si>
  <si>
    <t>Preferred Staffing - EFFECTIVE 1/2021</t>
  </si>
  <si>
    <t>A.M. ROOFING AND WATERPROOFING</t>
  </si>
  <si>
    <t>Preferred Staffing - EFFECTIVE 12/2021</t>
  </si>
  <si>
    <t>KINGDOM VISION CONSTRUCTION CORP</t>
  </si>
  <si>
    <t>Preferred Staffing - EFFECTIVE 6/2021</t>
  </si>
  <si>
    <t>IRON CITY CONSTRUCTION</t>
  </si>
  <si>
    <t>Preferred Staffing - EFFECTIVE: 09/2021</t>
  </si>
  <si>
    <t>ALL FLORIDA STATE ROOFING LLC</t>
  </si>
  <si>
    <t xml:space="preserve">DOUBLE J ROOFING </t>
  </si>
  <si>
    <t xml:space="preserve">MITCHELL ROOF SYSTEMS </t>
  </si>
  <si>
    <t>PREMIO FOODS</t>
  </si>
  <si>
    <t>FL2095</t>
  </si>
  <si>
    <t>PROFESSIONAL PRESSURE UNLIM</t>
  </si>
  <si>
    <t xml:space="preserve">RECOVERY CENTER &amp; MANAGEMENT </t>
  </si>
  <si>
    <t xml:space="preserve">TYER'S ROOFING &amp; SONS INC </t>
  </si>
  <si>
    <t>Preferred Staffing - EFFECTIVE: 12/2020</t>
  </si>
  <si>
    <t>CLIFF DAVIS</t>
  </si>
  <si>
    <t>Ireti - EFFECTIVE 10/2021</t>
  </si>
  <si>
    <t>A LEAKPROOF ROOF</t>
  </si>
  <si>
    <t>A PERFECT CUT</t>
  </si>
  <si>
    <t>FL5221</t>
  </si>
  <si>
    <t>AEGIS ROOFING</t>
  </si>
  <si>
    <t>DIAMOND FRAMELESS SHOWERS AND MIRRORS</t>
  </si>
  <si>
    <t>DISCOVER MARBLE AND GRANITE OF SW FL</t>
  </si>
  <si>
    <t>FL5348</t>
  </si>
  <si>
    <t>FRANK'S TIRE PROTECTION INC</t>
  </si>
  <si>
    <t>FL5188</t>
  </si>
  <si>
    <t>G FORCE ROOFING</t>
  </si>
  <si>
    <t>LAMAR ENTERPRISES</t>
  </si>
  <si>
    <t>MARKIE LLC SERVPRO OF W HOLLYWOOD</t>
  </si>
  <si>
    <t>PRIDE USA DBA PRIDE ROOFING</t>
  </si>
  <si>
    <t>FL5551 and 5551E</t>
  </si>
  <si>
    <t>kr 0.1</t>
  </si>
  <si>
    <t>Ireti - EFFECTIVE 3/2022</t>
  </si>
  <si>
    <t>NOYOLA ROOFING</t>
  </si>
  <si>
    <t>STABILITY ROOFING &amp; Contracting</t>
  </si>
  <si>
    <t>Ireti - EFFECTIVE 2/2022</t>
  </si>
  <si>
    <t>AGRARIAN LAND &amp; POND</t>
  </si>
  <si>
    <t>TOTAL MAINTENANCE GROUP</t>
  </si>
  <si>
    <t>kr 0.5</t>
  </si>
  <si>
    <t>VALLES ROOFING INC</t>
  </si>
  <si>
    <t>Brassington - EFFECTIVE 12/2022</t>
  </si>
  <si>
    <t>BRACCO DIAGNOSTICS</t>
  </si>
  <si>
    <t>NY8810</t>
  </si>
  <si>
    <t>End of Marketing Arm Jason Ruben</t>
  </si>
  <si>
    <t>1/2 of SUTA CREDIT IN ()</t>
  </si>
  <si>
    <t>SUTA CREDIT &gt;&gt;&gt;&gt;&gt;&gt;&gt;&gt;&gt;&gt;&gt;&gt;&gt;&gt;&gt;&gt;&gt;&gt;&gt;&gt;</t>
  </si>
  <si>
    <t>Jason Ruben's Staffing Total Payroll</t>
  </si>
  <si>
    <t xml:space="preserve">CES Internal Staff Payroll </t>
  </si>
  <si>
    <t>Randy / Greg</t>
  </si>
  <si>
    <t>FL 8742</t>
  </si>
  <si>
    <t>End of CES Business: All Accounts Including Jason Ruben and CES EHR</t>
  </si>
  <si>
    <t>End of CES Business</t>
  </si>
  <si>
    <t>START WATERFRONT STAFFING BUSINESS</t>
  </si>
  <si>
    <t>Waterfront</t>
  </si>
  <si>
    <t xml:space="preserve">Agua Construction </t>
  </si>
  <si>
    <t>FL6006F</t>
  </si>
  <si>
    <t>Banks Brothers</t>
  </si>
  <si>
    <t>FV St. Andrews Bay Challenger</t>
  </si>
  <si>
    <t>FL9014F</t>
  </si>
  <si>
    <t>EFFECTIVE 10/2020</t>
  </si>
  <si>
    <t>Secured Dock Builders</t>
  </si>
  <si>
    <t>Yachts Mare</t>
  </si>
  <si>
    <t>FL6834F</t>
  </si>
  <si>
    <t>Jax Boat Rentals</t>
  </si>
  <si>
    <t>FL9016</t>
  </si>
  <si>
    <t>EFFECTIVE 04/2020</t>
  </si>
  <si>
    <t>Compass Marine Group</t>
  </si>
  <si>
    <t>EFFECTIVE 01/2022</t>
  </si>
  <si>
    <t>Broker: Employernomics</t>
  </si>
  <si>
    <t>WB Williamson,Inc.</t>
  </si>
  <si>
    <t>END WATERFRONT STAFFING BUSINESS</t>
  </si>
  <si>
    <t>START C &amp; G  AG STAFFING BUSINESS</t>
  </si>
  <si>
    <t>C &amp; G Agri</t>
  </si>
  <si>
    <t>Broker: POC Sean Riley</t>
  </si>
  <si>
    <t>Tanis Harvesting</t>
  </si>
  <si>
    <t>FL2105</t>
  </si>
  <si>
    <t>FL0037</t>
  </si>
  <si>
    <t>FL0016</t>
  </si>
  <si>
    <t>END C &amp; G  AG STAFFING BUSINESS</t>
  </si>
  <si>
    <t>ALL DIVISIONS COASTAL</t>
  </si>
  <si>
    <t>Start Brokered Business</t>
  </si>
  <si>
    <t>ALL CLIENTS AGENT TTL</t>
  </si>
  <si>
    <t>ALL INTL TTL</t>
  </si>
  <si>
    <t>ALL INTL 2 TTL</t>
  </si>
  <si>
    <t>COMMISSION</t>
  </si>
  <si>
    <t xml:space="preserve">   **ENTER DATA IN YELLOW FIELDS ONLY**</t>
  </si>
  <si>
    <t>synovus</t>
  </si>
  <si>
    <t>PD BY</t>
  </si>
  <si>
    <t>ROSE FOR SIRACUSA CLIENTS</t>
  </si>
  <si>
    <t>ROSE</t>
  </si>
  <si>
    <t>Jimmy Henderson</t>
  </si>
  <si>
    <t>John Zametti</t>
  </si>
  <si>
    <t>Florida Framing</t>
  </si>
  <si>
    <t>Turner Guld Coast</t>
  </si>
  <si>
    <t>TOTAL PAYROLL ROSE</t>
  </si>
  <si>
    <t>FOR</t>
  </si>
  <si>
    <t>ENTERPRISE</t>
  </si>
  <si>
    <t>Parsa</t>
  </si>
  <si>
    <t>SS&amp;R Construction</t>
  </si>
  <si>
    <t>Watercare Irrigation</t>
  </si>
  <si>
    <t>Harpers Fire</t>
  </si>
  <si>
    <t>Mow Time Lawn</t>
  </si>
  <si>
    <t>Huey's Works</t>
  </si>
  <si>
    <t>CeilingUSA</t>
  </si>
  <si>
    <t>Highlander Construction</t>
  </si>
  <si>
    <t>A1 Cleaning Systems</t>
  </si>
  <si>
    <t>Complete Construction</t>
  </si>
  <si>
    <t>Goya Corp</t>
  </si>
  <si>
    <t xml:space="preserve">ENTERPRISE </t>
  </si>
  <si>
    <t xml:space="preserve">TOTAL PAYROLL ENTERPRISE </t>
  </si>
  <si>
    <t>FOR Brokering (client name)</t>
  </si>
  <si>
    <t xml:space="preserve">RS INSURANCE </t>
  </si>
  <si>
    <t>ABS1</t>
  </si>
  <si>
    <t xml:space="preserve">USA AIU </t>
  </si>
  <si>
    <t>WRA ENTERPRISES</t>
  </si>
  <si>
    <t xml:space="preserve">USA AIU III </t>
  </si>
  <si>
    <t>Harvesters</t>
  </si>
  <si>
    <t>USA AIU II</t>
  </si>
  <si>
    <t>EHR GORE: Enter gross commiss:</t>
  </si>
  <si>
    <t>Net Revenue</t>
  </si>
  <si>
    <t>Tampa Office ALL Clients</t>
  </si>
  <si>
    <t>Paid to Agents, Internal Reps, Internal Reps 2</t>
  </si>
  <si>
    <t>Internal Override Net Greg</t>
  </si>
  <si>
    <t>Brokered Business Net Greg</t>
  </si>
  <si>
    <t xml:space="preserve">Partner Dividend         Paid From Accurate PEO Strategies </t>
  </si>
  <si>
    <t>Paid To: Randal Gore</t>
  </si>
  <si>
    <t>Division</t>
  </si>
  <si>
    <t>Amount</t>
  </si>
  <si>
    <t>Staffing Advantage (Partner Split)</t>
  </si>
  <si>
    <t>CES  (Partner Split)</t>
  </si>
  <si>
    <t>Notes  and / or Exception Deposits</t>
  </si>
  <si>
    <t>INVOICE: Waterfront Staffing</t>
  </si>
  <si>
    <t>TOTAL NEEDED TO PAY REPS AND INTERNALS</t>
  </si>
  <si>
    <t>Pays Agent(s)/Rep(s)</t>
  </si>
  <si>
    <t xml:space="preserve">Based on Total Payroll of </t>
  </si>
  <si>
    <t>Primary Agent</t>
  </si>
  <si>
    <t>Internal Rep</t>
  </si>
  <si>
    <t>Internal Rep II</t>
  </si>
  <si>
    <t>Partner Split: Greg</t>
  </si>
  <si>
    <t xml:space="preserve">Invoice: Staffing Advantage Commissions </t>
  </si>
  <si>
    <t>Agents</t>
  </si>
  <si>
    <t>Internal Reps</t>
  </si>
  <si>
    <t>COMMISSION PAYOUTS PER CORP</t>
  </si>
  <si>
    <t>TOTAL INVOICED FOR STAFF ADVANTAGE</t>
  </si>
  <si>
    <t>TOTAL INVOICED FOR COMMISSIONS FOR GORE EHR CLENTS</t>
  </si>
  <si>
    <t>Hard Cost</t>
  </si>
  <si>
    <t>BEGIN STAFF ADVANTAGE: INVO / WRA / TRION / LIGHTSOURCE-TORCH CLIENTS</t>
  </si>
  <si>
    <t>Cutoffs?</t>
  </si>
  <si>
    <t>INVOICE CES</t>
  </si>
  <si>
    <t>INVOICE</t>
  </si>
  <si>
    <t>TOTAL INVOICE</t>
  </si>
  <si>
    <t>Overrides</t>
  </si>
  <si>
    <t>TOTAL</t>
  </si>
  <si>
    <t xml:space="preserve">Based on Commissions on Total Payroll of </t>
  </si>
  <si>
    <t>REP 1</t>
  </si>
  <si>
    <t>REP 2</t>
  </si>
  <si>
    <t>REP 3</t>
  </si>
  <si>
    <t>above includes United Labor</t>
  </si>
  <si>
    <t>INVOICE 2: CES EXPENSE REIMBURSEMENT</t>
  </si>
  <si>
    <t>Includes Expenses to Cornerstone Payroll Solutions Related to CES Activity</t>
  </si>
  <si>
    <t>Line item provided to Bryon Scott and Randy Gore upon request.</t>
  </si>
  <si>
    <t>INVOICE C &amp; G Agri</t>
  </si>
  <si>
    <t>COMM</t>
  </si>
  <si>
    <t>PCS Monthly Commissions Deductions Report</t>
  </si>
  <si>
    <t xml:space="preserve">To Be Deducted From Commission </t>
  </si>
  <si>
    <t xml:space="preserve">Commissions: </t>
  </si>
  <si>
    <t>Agent Commissions Plus Greg Override</t>
  </si>
  <si>
    <t>Extra:</t>
  </si>
  <si>
    <t>client name and collection reason</t>
  </si>
  <si>
    <t xml:space="preserve">Extra: </t>
  </si>
  <si>
    <t>Commission</t>
  </si>
  <si>
    <t>PD TO: 3-SES TOMMY DURRANCE</t>
  </si>
  <si>
    <t>Paid to: APS Insurance Services (Chuck Barreto)</t>
  </si>
  <si>
    <t>Admin</t>
  </si>
  <si>
    <t>Business Solutions Services</t>
  </si>
  <si>
    <t>Attn: Curtis Donovan</t>
  </si>
  <si>
    <t>239-289-1234</t>
  </si>
  <si>
    <t>curtis@onsitesvcs.net</t>
  </si>
  <si>
    <t>PD TO: Dynamic Employer Solutions</t>
  </si>
  <si>
    <t xml:space="preserve">PD TO:  EZ WC </t>
  </si>
  <si>
    <t xml:space="preserve">Commission </t>
  </si>
  <si>
    <t>PD TO: ELS</t>
  </si>
  <si>
    <t xml:space="preserve"> PD TO: Employernomics</t>
  </si>
  <si>
    <t>PD TO:  GET LEYED ENTERPRISES, LLC</t>
  </si>
  <si>
    <t>CES: A Division of Coastal Group</t>
  </si>
  <si>
    <t>Paid To: J Gregory Group: Jason Rubin</t>
  </si>
  <si>
    <t>Billed Rate</t>
  </si>
  <si>
    <t>Gross Wage</t>
  </si>
  <si>
    <t>Net % to Jason Ruben</t>
  </si>
  <si>
    <t>Commission %</t>
  </si>
  <si>
    <t>Commission $</t>
  </si>
  <si>
    <t>PD TO:  JOSE GONZALEZ</t>
  </si>
  <si>
    <t>Email to: jgonzalez@usa4insurance.com</t>
  </si>
  <si>
    <t>Rate</t>
  </si>
  <si>
    <t>PD TO: Liberty Blue Options</t>
  </si>
  <si>
    <t>CES - Staffing Advantage - Coastal Group</t>
  </si>
  <si>
    <t>Paid to: Noble Ink HR, Chris Donahue</t>
  </si>
  <si>
    <t>Client Name</t>
  </si>
  <si>
    <t>Enter Payroll Below</t>
  </si>
  <si>
    <t xml:space="preserve">W/C Client Invoice Rate </t>
  </si>
  <si>
    <t xml:space="preserve"> PD: PEO Advantage LLC (Axis Group)</t>
  </si>
  <si>
    <t>PD TO: PEO ADVISORS  II</t>
  </si>
  <si>
    <t>PD TO: PEO ADVISORS</t>
  </si>
  <si>
    <t>PD TO PEO DEPOT</t>
  </si>
  <si>
    <t>Paid To: PEO Exchange</t>
  </si>
  <si>
    <t>Billed WC Rate</t>
  </si>
  <si>
    <t>Billed Premium</t>
  </si>
  <si>
    <t>Total Admin Fee</t>
  </si>
  <si>
    <t>Billed Admin</t>
  </si>
  <si>
    <t>Actual GAP Commission %</t>
  </si>
  <si>
    <t xml:space="preserve">Total Commission </t>
  </si>
  <si>
    <t>PD TO: Professional Outsource Consultants, Inc. (Sean Riley)</t>
  </si>
  <si>
    <t>PD TO: SS&amp;L</t>
  </si>
  <si>
    <t>ATTN Stacy Mathis</t>
  </si>
  <si>
    <t>commissions@ssandlnow.com</t>
  </si>
  <si>
    <t>PD TO: AIU USA</t>
  </si>
  <si>
    <t>PD TO: WAMR</t>
  </si>
  <si>
    <t>ATTN Bill Rhodes</t>
  </si>
  <si>
    <t>billrhodes11@comcast.net</t>
  </si>
  <si>
    <t>Partner Expense Report (PSE)</t>
  </si>
  <si>
    <t>Percentage of Work Shared with Randy Partnerships</t>
  </si>
  <si>
    <t>Grand Total</t>
  </si>
  <si>
    <t>Date</t>
  </si>
  <si>
    <t>Kelsey  Rivera - Negron</t>
  </si>
  <si>
    <t>Hrs</t>
  </si>
  <si>
    <t>ER FICA</t>
  </si>
  <si>
    <t>ER FUTA</t>
  </si>
  <si>
    <t>ER SUTA</t>
  </si>
  <si>
    <t>ER 401k Contribution (5%)</t>
  </si>
  <si>
    <t>Kelsey (80 x $18.45) + 401k Expense</t>
  </si>
  <si>
    <t>Anna telemarkets our services exclusively, reports daily to megan and I # of calls and # of leads. Anna emails all leads to Axis Group and cc's me. Axis closes deals. Most of Anna expense is covered by our half of setup fees. This is why CES is charged only a fraction of Anna expense</t>
  </si>
  <si>
    <t>$5.50/hr + 18.50 benefits + paypal fee</t>
  </si>
  <si>
    <t>Vicky</t>
  </si>
  <si>
    <t>Dropbox ($12.50/month)</t>
  </si>
  <si>
    <t># Users</t>
  </si>
  <si>
    <t>Greg, Gina, Julia, Kelsey, Megan</t>
  </si>
  <si>
    <t>Health Ben FBLUE</t>
  </si>
  <si>
    <t>Kelsey</t>
  </si>
  <si>
    <t>List New Expense Here</t>
  </si>
  <si>
    <t>#</t>
  </si>
  <si>
    <t>Paypal Fee $7</t>
  </si>
  <si>
    <t>Cornerstone: Florida</t>
  </si>
  <si>
    <t>Pay:</t>
  </si>
  <si>
    <t>Cornerstone Florida</t>
  </si>
  <si>
    <t>Client and Broker</t>
  </si>
  <si>
    <t>PAY</t>
  </si>
  <si>
    <t>Commissionable Premium %</t>
  </si>
  <si>
    <t>Jerry Override Admin</t>
  </si>
  <si>
    <t>Jerry Commission</t>
  </si>
  <si>
    <t>Broker: None</t>
  </si>
  <si>
    <t>Broker: Kathy Robertson</t>
  </si>
  <si>
    <t>Broker: Pritchards Insurance</t>
  </si>
  <si>
    <t>Broker: Prichards Insurance</t>
  </si>
  <si>
    <t>Broker:  Adolfo</t>
  </si>
  <si>
    <t>Jerry paid by britny</t>
  </si>
  <si>
    <t>Pay</t>
  </si>
  <si>
    <t xml:space="preserve"> Premium Commision</t>
  </si>
  <si>
    <t>Pay: Bill Eisenmann</t>
  </si>
  <si>
    <t>Tommy Override Admin</t>
  </si>
  <si>
    <t>Tommy Override Premium</t>
  </si>
  <si>
    <t>Bill Override Admin</t>
  </si>
  <si>
    <t>Broker: Amanda</t>
  </si>
  <si>
    <t>Broker: Jim Cote</t>
  </si>
  <si>
    <t>The Pallet Express Corp</t>
  </si>
  <si>
    <t>Broker: Frank Lewis</t>
  </si>
  <si>
    <t>Nature Scape Co</t>
  </si>
  <si>
    <t>NJ9102</t>
  </si>
  <si>
    <t>William Still LLC dba Mercy Life</t>
  </si>
  <si>
    <t>NJ0807</t>
  </si>
  <si>
    <t>total to pay</t>
  </si>
  <si>
    <t>CUSTOMER</t>
  </si>
  <si>
    <t>AGENT</t>
  </si>
  <si>
    <t>July Pays August 16</t>
  </si>
  <si>
    <t>CPEO SHELL COMPANY</t>
  </si>
  <si>
    <t>A</t>
  </si>
  <si>
    <t>CLIENT ID</t>
  </si>
  <si>
    <t>SUPERIOR INSTALLATION</t>
  </si>
  <si>
    <t>PEO AMERICA - Bill J</t>
  </si>
  <si>
    <t>FIRST STAR HR</t>
  </si>
  <si>
    <t>ALL FLORIDA RAM JACK</t>
  </si>
  <si>
    <t>AIA - JASON FARQUAR</t>
  </si>
  <si>
    <t>CORNERSTONE UW</t>
  </si>
  <si>
    <t>NPZ Painting &amp; Flooring, Inc.</t>
  </si>
  <si>
    <t>Employee Leasing Strategies</t>
  </si>
  <si>
    <t>Aredondo Felipe Painting</t>
  </si>
  <si>
    <t>ERWIN INS - Bobby Erwin</t>
  </si>
  <si>
    <t>Altec</t>
  </si>
  <si>
    <t>Pathways Recovery Center, LLC</t>
  </si>
  <si>
    <t>Magaya Insurance - Michael Drath</t>
  </si>
  <si>
    <t>MAGIC TOWING &amp; RECOVERY, INC.</t>
  </si>
  <si>
    <t>Ramsey Transport, LLC</t>
  </si>
  <si>
    <t>Building Exterior Solutions, Inc.</t>
  </si>
  <si>
    <t>Employernomics - Will Tenney</t>
  </si>
  <si>
    <t>Stocker &amp; Associates</t>
  </si>
  <si>
    <t>WAMR LLC. - Bill Rhodes</t>
  </si>
  <si>
    <t>RAMSEY CONTRACTING SERVICES LLC</t>
  </si>
  <si>
    <t>Ultra Home</t>
  </si>
  <si>
    <t>Tspearo Services</t>
  </si>
  <si>
    <t>MR Crafts, Inc</t>
  </si>
  <si>
    <t>SOURCE ONE PARTNERS</t>
  </si>
  <si>
    <t>1st Auto &amp; 1st Transport</t>
  </si>
  <si>
    <t>5020 &amp; 5093</t>
  </si>
  <si>
    <t>Triad Cleaning</t>
  </si>
  <si>
    <t>Kynaston Construction</t>
  </si>
  <si>
    <t>PEO Pros</t>
  </si>
  <si>
    <t>RB Custom Welding</t>
  </si>
  <si>
    <t>DYNAMIC - LOGAN TUCK</t>
  </si>
  <si>
    <t>EXTREME YOUTH SPORTS</t>
  </si>
  <si>
    <t>PEO Advisors</t>
  </si>
  <si>
    <t>Digital Mavericks</t>
  </si>
  <si>
    <t>KDG Wildcat</t>
  </si>
  <si>
    <t>Beckys Dinner</t>
  </si>
  <si>
    <t>ZIMMER CONSTRUCTION CONSULTs</t>
  </si>
  <si>
    <t>Complete Claim Services</t>
  </si>
  <si>
    <t>WS Sod &amp; Landscape</t>
  </si>
  <si>
    <t>Master Excavators</t>
  </si>
  <si>
    <t>bIZsOLVE</t>
  </si>
  <si>
    <t>Brad's Pressure Washing Inc</t>
  </si>
  <si>
    <t>HOOSIER HOWARD</t>
  </si>
  <si>
    <t>NEW</t>
  </si>
  <si>
    <t>CES1</t>
  </si>
  <si>
    <t>Candid Care, LLC</t>
  </si>
  <si>
    <t>Viking Underwriters</t>
  </si>
  <si>
    <t>Department</t>
  </si>
  <si>
    <t>Broker: Midas Group</t>
  </si>
  <si>
    <t>Hoosier Howard Window Washing, LLC</t>
  </si>
  <si>
    <t>Hoffman Insurance Consultants</t>
  </si>
  <si>
    <t>Subtotals</t>
  </si>
  <si>
    <t>Due:</t>
  </si>
  <si>
    <t>Hilary Marino</t>
  </si>
  <si>
    <t>IL8742/8810</t>
  </si>
  <si>
    <t>UT 5551</t>
  </si>
  <si>
    <t>Effective: 4/2022</t>
  </si>
  <si>
    <t>Body Armour Demolition, Inc.</t>
  </si>
  <si>
    <t>EFFECTIVE: 4/2022</t>
  </si>
  <si>
    <t>Brassington - EFFECTIVE 04/2022</t>
  </si>
  <si>
    <t>SHERWIN WILLIAMS</t>
  </si>
  <si>
    <t>EFFECTIVE 3/2022</t>
  </si>
  <si>
    <t>Noble Ink</t>
  </si>
  <si>
    <t>Darcy Roofing, LLC</t>
  </si>
  <si>
    <t>Ireti - EFFECTIVE 03/2022</t>
  </si>
  <si>
    <t>Ireti - EFFECTIVE 03/2021</t>
  </si>
  <si>
    <t>JB IMPACT</t>
  </si>
  <si>
    <t>Jeb's Above &amp; Beyond Tree Service</t>
  </si>
  <si>
    <t xml:space="preserve">Paid Ellen: Amount $7/ hr. </t>
  </si>
  <si>
    <t>Anna Suarez (last day 5/6/22)</t>
  </si>
  <si>
    <t>PD TO: Employer Solutions Group, Inc.</t>
  </si>
  <si>
    <t>Coastal Employer Strategies</t>
  </si>
  <si>
    <t>CES-EOI</t>
  </si>
  <si>
    <t>Broker: Employer Solutions Group</t>
  </si>
  <si>
    <t>Twin Cities - P&amp;M Truss</t>
  </si>
  <si>
    <t>eliot@hbiconnect.com</t>
  </si>
  <si>
    <t>Attn: Eliot Cohen</t>
  </si>
  <si>
    <t xml:space="preserve"> Partner(s) Income: Wire from Sadv</t>
  </si>
  <si>
    <t>ADVANCES TO BROKERS (PRIOR TO RELEASE OF END OF MONTH COMMISSIONS)</t>
  </si>
  <si>
    <t xml:space="preserve">IF commission is already paid out, then the advance goes onto next month flow </t>
  </si>
  <si>
    <t>Note: Advances must be totaled and subtracted from broker's commission report (Greg)</t>
  </si>
  <si>
    <t xml:space="preserve">Coastal Group, Inc. </t>
  </si>
  <si>
    <t>EFFECTIVE: 5/2022</t>
  </si>
  <si>
    <t>FL8810 / 5551</t>
  </si>
  <si>
    <t>Preferred Staffing - EFFECTIVE: 05/2022</t>
  </si>
  <si>
    <t>JV Roofing dba Vilchis Inc.</t>
  </si>
  <si>
    <t>MN2802</t>
  </si>
  <si>
    <t>per code</t>
  </si>
  <si>
    <t>WC Report Key HR</t>
  </si>
  <si>
    <t>NC8232</t>
  </si>
  <si>
    <t>IN8232</t>
  </si>
  <si>
    <t>Disbursements</t>
  </si>
  <si>
    <t>XXXX</t>
  </si>
  <si>
    <t>CLOVER ROOFING HC ROOFING</t>
  </si>
  <si>
    <t>comm adj 0.825 8742</t>
  </si>
  <si>
    <t>comm adj 0..825 8810</t>
  </si>
  <si>
    <t>Adjusted End of Month Payment</t>
  </si>
  <si>
    <t>Total Advances Received on Prior Fridays</t>
  </si>
  <si>
    <t>EFFECTIVE 4/2018</t>
  </si>
  <si>
    <t>com adj 0.945% 5535 july comm</t>
  </si>
  <si>
    <t>Twin Cities - Alloy Welding &amp; Mfg</t>
  </si>
  <si>
    <t>Twin Cities - Restoration Technologies, Inc.</t>
  </si>
  <si>
    <t>MN5221</t>
  </si>
  <si>
    <t>MN3632</t>
  </si>
  <si>
    <t>EFFECTIVE: 6/2022</t>
  </si>
  <si>
    <t>CES - EOI</t>
  </si>
  <si>
    <t>CA4034</t>
  </si>
  <si>
    <t>The Momentum Group - Inland Concrete</t>
  </si>
  <si>
    <t>Keystone General Contracting, LLC</t>
  </si>
  <si>
    <t>LA8810</t>
  </si>
  <si>
    <t>see per code</t>
  </si>
  <si>
    <t>Fullness Roof Loaders / Fullness Roofing</t>
  </si>
  <si>
    <t>pace</t>
  </si>
  <si>
    <t>Pace Home Solutions, LLC</t>
  </si>
  <si>
    <t>Creative Employment Solutions Inc. Formerly PCS Leasing</t>
  </si>
  <si>
    <t>PCS Invoice (Reduced from Comm)</t>
  </si>
  <si>
    <t>Gross Receivables</t>
  </si>
  <si>
    <t>Paid Out</t>
  </si>
  <si>
    <t>Gore EOI</t>
  </si>
  <si>
    <t>Gore- EOI</t>
  </si>
  <si>
    <t>Gore-EOI</t>
  </si>
  <si>
    <t>Broker: CES</t>
  </si>
  <si>
    <t>FreshPac, LLC</t>
  </si>
  <si>
    <t>NC2802</t>
  </si>
  <si>
    <t>84 Lumber (1)</t>
  </si>
  <si>
    <t>DE907</t>
  </si>
  <si>
    <t>Peak Truss Builders, LLC</t>
  </si>
  <si>
    <t>NC2081</t>
  </si>
  <si>
    <t>NC 2081</t>
  </si>
  <si>
    <t>Villari Brothers, LLC (1)</t>
  </si>
  <si>
    <t>Villari Brothers, LLC (2)</t>
  </si>
  <si>
    <t>Total payroll Gore - EOI</t>
  </si>
  <si>
    <t>TOTAL NEEDED TO PAY INTERNALS</t>
  </si>
  <si>
    <t>Carter Lumber (1)</t>
  </si>
  <si>
    <t>Carter Lumber (2)</t>
  </si>
  <si>
    <t>Carter Lumber (3)</t>
  </si>
  <si>
    <t>INVOICE FOR: OVERRIDE ON EOI CLIENTS</t>
  </si>
  <si>
    <t xml:space="preserve">PAYABLE TO CES </t>
  </si>
  <si>
    <t>INVOICE FROM: Coastal Employment Services (CES)</t>
  </si>
  <si>
    <t>INVOICE TO: GORE ACCOUNT 03237          -    PERIOD:</t>
  </si>
  <si>
    <t>TTL PAYROLL</t>
  </si>
  <si>
    <t>EFFECTIVE 7/2022</t>
  </si>
  <si>
    <t>AL8021</t>
  </si>
  <si>
    <t>Broker: Carolina PEO, Inc.</t>
  </si>
  <si>
    <t>Paid To CarolinaPEO, Inc.</t>
  </si>
  <si>
    <t>Attn: Jef Fullagar</t>
  </si>
  <si>
    <t>jef@carolinapeo.com</t>
  </si>
  <si>
    <t>Dakota Grogan</t>
  </si>
  <si>
    <t>EFFECTIVE: 7/2022</t>
  </si>
  <si>
    <t>TN5645</t>
  </si>
  <si>
    <t>Preferred Staffing - EFFECTIVE: 8/2022</t>
  </si>
  <si>
    <t>Brassington - EFFECTIVE 07/2022</t>
  </si>
  <si>
    <t>CNPC USA, Inc.</t>
  </si>
  <si>
    <t>TX4511</t>
  </si>
  <si>
    <t>Broker: Frank Vitale Insurance Agency</t>
  </si>
  <si>
    <t>EFFECTIVE: 07/2022</t>
  </si>
  <si>
    <t>John Neff DBA JD Tree Service</t>
  </si>
  <si>
    <t>Commission Varies Per Code</t>
  </si>
  <si>
    <t>Accurate Payroll Strategies - Coastal Corporations</t>
  </si>
  <si>
    <t>Total Per Client</t>
  </si>
  <si>
    <t xml:space="preserve"> PD TO: Frank Vitale Insurance Agency</t>
  </si>
  <si>
    <t>ATTN: Frank Vitale</t>
  </si>
  <si>
    <t xml:space="preserve"> EMAIL: fvitale99@gmail.com</t>
  </si>
  <si>
    <t>aiu</t>
  </si>
  <si>
    <t>JR Direct - EFFECTIVE 07/2022</t>
  </si>
  <si>
    <t>J MOSS CONSTRUCTION</t>
  </si>
  <si>
    <t>WCH Debris Removal</t>
  </si>
  <si>
    <t>kr0.25</t>
  </si>
  <si>
    <t>Partner(s) Income Wire from Gore &amp; Associates to then distribute</t>
  </si>
  <si>
    <t>Partner(s) Income Wire Staffing Advantage to then distribute</t>
  </si>
  <si>
    <t>Gore &amp; Associates  (Partner Split)</t>
  </si>
  <si>
    <t>PD TO: CAMILO SKINNER</t>
  </si>
  <si>
    <t>camilo@pacehomesolutions.com</t>
  </si>
  <si>
    <t>EMAIL:</t>
  </si>
  <si>
    <t>Coastal Employer Services</t>
  </si>
  <si>
    <t>$45 due for 2022 July Pays August</t>
  </si>
  <si>
    <t>$35 due for 2022 June Pays 2022 July</t>
  </si>
  <si>
    <t>creative</t>
  </si>
  <si>
    <t>Red Ladder Construction, LLC</t>
  </si>
  <si>
    <t>Twin Cities - Artisan Beer Warehouse</t>
  </si>
  <si>
    <t>MN7390</t>
  </si>
  <si>
    <t>EFFECTIVE: 8/2022</t>
  </si>
  <si>
    <t>Industrus LLC dba The Roof Experts</t>
  </si>
  <si>
    <t>Continental Staffing - Department of Financial Services</t>
  </si>
  <si>
    <t>Lunex Power Inc</t>
  </si>
  <si>
    <t>Brassington - EFFECTIVE 08/2022</t>
  </si>
  <si>
    <r>
      <t xml:space="preserve">WC Report </t>
    </r>
    <r>
      <rPr>
        <b/>
        <sz val="11"/>
        <rFont val="Calibri"/>
        <family val="2"/>
        <scheme val="minor"/>
      </rPr>
      <t>Fortem</t>
    </r>
    <r>
      <rPr>
        <sz val="11"/>
        <rFont val="Calibri"/>
        <family val="2"/>
        <scheme val="minor"/>
      </rPr>
      <t xml:space="preserve"> </t>
    </r>
    <r>
      <rPr>
        <b/>
        <sz val="11"/>
        <rFont val="Calibri"/>
        <family val="2"/>
        <scheme val="minor"/>
      </rPr>
      <t>Employers HR</t>
    </r>
    <r>
      <rPr>
        <sz val="11"/>
        <rFont val="Calibri"/>
        <family val="2"/>
        <scheme val="minor"/>
      </rPr>
      <t xml:space="preserve"> (Hemphill account)</t>
    </r>
  </si>
  <si>
    <t>$2,057.01 Carter override was wired to Synovus, instead to to CES, so here is your half</t>
  </si>
  <si>
    <t>$45 due for 2022 August Pays Sept</t>
  </si>
  <si>
    <t xml:space="preserve"> Income: Wire from Staffing Advantage </t>
  </si>
  <si>
    <t>Axiom Contracting Group, LLC</t>
  </si>
  <si>
    <t>EFFECTIVE: 10/2022</t>
  </si>
  <si>
    <t>Flip Circus</t>
  </si>
  <si>
    <t>EFFECTIVE 09/2022</t>
  </si>
  <si>
    <t>FL9083</t>
  </si>
  <si>
    <t>EFFECTIVE: 9/2022</t>
  </si>
  <si>
    <t>J&amp;M Roofing Services Inc.</t>
  </si>
  <si>
    <t>Jacksonwest, LLC dba Sharpe Roofing</t>
  </si>
  <si>
    <t>EFFECTIVE 9/2022</t>
  </si>
  <si>
    <t>Broker: Creative Employer Services</t>
  </si>
  <si>
    <t>Zollars Landscaping &amp; Irrigation, LLC</t>
  </si>
  <si>
    <t>Twin Cities - Minnesota Bolt &amp; Nut Compay</t>
  </si>
  <si>
    <t>MN8029</t>
  </si>
  <si>
    <t>CA2812</t>
  </si>
  <si>
    <t>Broker: Randal Gore</t>
  </si>
  <si>
    <t>Bodybar Florida, LLC dba Bodybar Pilates</t>
  </si>
  <si>
    <t>Client:</t>
  </si>
  <si>
    <t>EFFECTIVE:</t>
  </si>
  <si>
    <t>FL9063</t>
  </si>
  <si>
    <t>no comm paid</t>
  </si>
  <si>
    <t>The Momentum Group - Ivar's Display</t>
  </si>
  <si>
    <t>$45 due for 2022 September Pays October</t>
  </si>
  <si>
    <r>
      <rPr>
        <b/>
        <i/>
        <sz val="10"/>
        <rFont val="Calibri"/>
        <family val="2"/>
        <scheme val="minor"/>
      </rPr>
      <t>#1  INVOICE CES</t>
    </r>
    <r>
      <rPr>
        <i/>
        <sz val="10"/>
        <rFont val="Calibri"/>
        <family val="2"/>
        <scheme val="minor"/>
      </rPr>
      <t xml:space="preserve"> (Pay Agents): Paid Out After Receiving Wire</t>
    </r>
  </si>
  <si>
    <r>
      <rPr>
        <b/>
        <i/>
        <sz val="10"/>
        <rFont val="Calibri"/>
        <family val="2"/>
        <scheme val="minor"/>
      </rPr>
      <t xml:space="preserve">#2 INVOICE CES: Expense Reimbursement </t>
    </r>
    <r>
      <rPr>
        <i/>
        <sz val="10"/>
        <rFont val="Calibri"/>
        <family val="2"/>
        <scheme val="minor"/>
      </rPr>
      <t>(Office and Staff Expenses)</t>
    </r>
  </si>
  <si>
    <r>
      <t>INVOICE Gore</t>
    </r>
    <r>
      <rPr>
        <i/>
        <sz val="10"/>
        <rFont val="Calibri"/>
        <family val="2"/>
        <scheme val="minor"/>
      </rPr>
      <t xml:space="preserve"> (Pay Agents)</t>
    </r>
    <r>
      <rPr>
        <b/>
        <i/>
        <sz val="10"/>
        <rFont val="Calibri"/>
        <family val="2"/>
        <scheme val="minor"/>
      </rPr>
      <t>:</t>
    </r>
    <r>
      <rPr>
        <i/>
        <sz val="10"/>
        <rFont val="Calibri"/>
        <family val="2"/>
        <scheme val="minor"/>
      </rPr>
      <t xml:space="preserve"> Paid Out After Receiving Wire</t>
    </r>
  </si>
  <si>
    <r>
      <rPr>
        <b/>
        <i/>
        <sz val="10"/>
        <rFont val="Calibri"/>
        <family val="2"/>
        <scheme val="minor"/>
      </rPr>
      <t xml:space="preserve"> INVOICE Waterfront Staffing </t>
    </r>
    <r>
      <rPr>
        <i/>
        <sz val="10"/>
        <rFont val="Calibri"/>
        <family val="2"/>
        <scheme val="minor"/>
      </rPr>
      <t xml:space="preserve"> (Pay Agents): Paid Out After Receiving Wire</t>
    </r>
  </si>
  <si>
    <t>Pine Roofing Services</t>
  </si>
  <si>
    <t>A1  Personnel - Harvest Select</t>
  </si>
  <si>
    <r>
      <t>WC Report</t>
    </r>
    <r>
      <rPr>
        <b/>
        <sz val="11"/>
        <rFont val="Calibri"/>
        <family val="2"/>
        <scheme val="minor"/>
      </rPr>
      <t xml:space="preserve"> Rose Employment</t>
    </r>
    <r>
      <rPr>
        <sz val="11"/>
        <rFont val="Calibri"/>
        <family val="2"/>
        <scheme val="minor"/>
      </rPr>
      <t xml:space="preserve"> (Pay Agents Plus Greg Override)</t>
    </r>
  </si>
  <si>
    <r>
      <t xml:space="preserve">WC Report </t>
    </r>
    <r>
      <rPr>
        <b/>
        <sz val="11"/>
        <rFont val="Calibri"/>
        <family val="2"/>
        <scheme val="minor"/>
      </rPr>
      <t xml:space="preserve">Rose Employment II </t>
    </r>
    <r>
      <rPr>
        <sz val="11"/>
        <rFont val="Calibri"/>
        <family val="2"/>
        <scheme val="minor"/>
      </rPr>
      <t>(SS&amp;L)</t>
    </r>
  </si>
  <si>
    <r>
      <rPr>
        <b/>
        <i/>
        <sz val="10"/>
        <rFont val="Calibri"/>
        <family val="2"/>
        <scheme val="minor"/>
      </rPr>
      <t xml:space="preserve"> INVOICE C&amp;G Ag</t>
    </r>
    <r>
      <rPr>
        <i/>
        <sz val="10"/>
        <rFont val="Calibri"/>
        <family val="2"/>
        <scheme val="minor"/>
      </rPr>
      <t xml:space="preserve"> (Pay Agents): Paid Out After Receiving Wire</t>
    </r>
  </si>
  <si>
    <t xml:space="preserve">Broker: PEO Advisors </t>
  </si>
  <si>
    <t>a Coastal Group affiliate</t>
  </si>
  <si>
    <t>Consulting: Office Design and Build</t>
  </si>
  <si>
    <t>Item</t>
  </si>
  <si>
    <t>Paid On</t>
  </si>
  <si>
    <t>Pay Method</t>
  </si>
  <si>
    <t xml:space="preserve">ACH </t>
  </si>
  <si>
    <t>ALL PAYROLL</t>
  </si>
  <si>
    <t>ARAI Americas</t>
  </si>
  <si>
    <t>VA8810</t>
  </si>
  <si>
    <t>IL4828</t>
  </si>
  <si>
    <t>KY4828</t>
  </si>
  <si>
    <t>Red Star Solutions, Inc</t>
  </si>
  <si>
    <t>Sophia Construction, Inc.</t>
  </si>
  <si>
    <t xml:space="preserve">Attn: Stacy </t>
  </si>
  <si>
    <t>commissions@compinsurance.org </t>
  </si>
  <si>
    <t>Paid To Comp Insurance Solutions, LLC</t>
  </si>
  <si>
    <t>CES NO JASON RUBIN ACTIVITY</t>
  </si>
  <si>
    <t>CES Marketing Arm: Jason Rubin / J Gregory / Preferred Staffing</t>
  </si>
  <si>
    <t>White Water Corp</t>
  </si>
  <si>
    <t>FL5610</t>
  </si>
  <si>
    <t>PD TO: Ricky Gonzalez</t>
  </si>
  <si>
    <t xml:space="preserve">Broker:  </t>
  </si>
  <si>
    <t>Broker: Ricky Gonzalez</t>
  </si>
  <si>
    <t>CES - Fortem</t>
  </si>
  <si>
    <t>Body Bar Florida, LLC dba Bodybar Pilates</t>
  </si>
  <si>
    <t>EFFECTIVE: 11/2022</t>
  </si>
  <si>
    <t>Broker: Comp Insurance</t>
  </si>
  <si>
    <t>Arch Enterprises, Inc.</t>
  </si>
  <si>
    <t xml:space="preserve">FL8810 </t>
  </si>
  <si>
    <t>EFFECTIVE 10/2022</t>
  </si>
  <si>
    <t>$45 due for 2022 October Pays Nov</t>
  </si>
  <si>
    <t>Chris@LBOptions.com</t>
  </si>
  <si>
    <t>Setup Fee</t>
  </si>
  <si>
    <t>JR Direct - TERM COLLECTION</t>
  </si>
  <si>
    <t xml:space="preserve">Twin cities - Johnson Brothers </t>
  </si>
  <si>
    <t>The Momentum Group - Sigma</t>
  </si>
  <si>
    <t>The Momentum Group - Sim-Co</t>
  </si>
  <si>
    <t>The Momentum Group - TuffStuff Fitness</t>
  </si>
  <si>
    <t>The Momentum Group - Best Brakes</t>
  </si>
  <si>
    <t>CA8018</t>
  </si>
  <si>
    <t>CA3560</t>
  </si>
  <si>
    <t>CA3632</t>
  </si>
  <si>
    <t>Ellis Roofing</t>
  </si>
  <si>
    <t>STCODE</t>
  </si>
  <si>
    <t>START CES STRATEGIES - INSOURCE 9383</t>
  </si>
  <si>
    <t>END CES STRATEGIES INSOURCE 9383</t>
  </si>
  <si>
    <t>INVOICE CESTRATEGIES 9383</t>
  </si>
  <si>
    <t>TOTAL PAYROLL CES STRATEGIES ACCOUNT 9383</t>
  </si>
  <si>
    <t>Florida Metal Roofing, Inc.</t>
  </si>
  <si>
    <t>EFFECTIVE:  11/2022</t>
  </si>
  <si>
    <t>Harrison Roofing of Central Florida, LLC</t>
  </si>
  <si>
    <t>Lightning Fast Roofing &amp; Solar</t>
  </si>
  <si>
    <t>EFFECTIVE 11/2022</t>
  </si>
  <si>
    <t>St. Cloud Towing &amp; Collision</t>
  </si>
  <si>
    <t>CEST 9383</t>
  </si>
  <si>
    <t>Moved to CEST 11/2022</t>
  </si>
  <si>
    <t>Breakdown of Advances</t>
  </si>
  <si>
    <t>Coastal Roofing Solutions, LLC</t>
  </si>
  <si>
    <t>EFFECTIVE: 2/2021</t>
  </si>
  <si>
    <t>10/17-10/30</t>
  </si>
  <si>
    <t>10/31-11/13</t>
  </si>
  <si>
    <t>11/14-11/27</t>
  </si>
  <si>
    <r>
      <rPr>
        <b/>
        <i/>
        <sz val="10"/>
        <rFont val="Calibri"/>
        <family val="2"/>
        <scheme val="minor"/>
      </rPr>
      <t xml:space="preserve"> INVOICE CEStrategies 9383 </t>
    </r>
    <r>
      <rPr>
        <i/>
        <sz val="10"/>
        <rFont val="Calibri"/>
        <family val="2"/>
        <scheme val="minor"/>
      </rPr>
      <t xml:space="preserve"> (Pay Agents): Paid Out After Receiving Wire</t>
    </r>
  </si>
  <si>
    <t>Previously paid to JRK Enterprise Consulting</t>
  </si>
  <si>
    <t>PAID TO WORKERS COMPENSATION CONSULTANTS, LLC</t>
  </si>
  <si>
    <t>$45 due for 2022 Nov Pays Dec</t>
  </si>
  <si>
    <t>()</t>
  </si>
  <si>
    <t>2022 12 Pays 2023 01</t>
  </si>
  <si>
    <t>Conrad Phillips dba Revolution Restoration</t>
  </si>
  <si>
    <t>EFFECTIVE: 12/2022</t>
  </si>
  <si>
    <t>TN551</t>
  </si>
  <si>
    <t>TN8810</t>
  </si>
  <si>
    <t>ABS1 Nat HR</t>
  </si>
  <si>
    <t>Jaxon Maintenance</t>
  </si>
  <si>
    <t>SUM TOTAL</t>
  </si>
  <si>
    <t>Fiddler's Quality Roofing</t>
  </si>
  <si>
    <t>High Inspectations</t>
  </si>
  <si>
    <t>Responsive Drip</t>
  </si>
  <si>
    <t>RJ Carpentry &amp; Roofing, LLC</t>
  </si>
  <si>
    <t>Terk's Roofing, Inc.</t>
  </si>
  <si>
    <t>Key's Carpet Lady</t>
  </si>
  <si>
    <t>Triune Builders</t>
  </si>
  <si>
    <t>Per Code</t>
  </si>
  <si>
    <t>Suncoast Roofs, Inc.</t>
  </si>
  <si>
    <t>Client Receives Cutoffs</t>
  </si>
  <si>
    <t>PD TO: THE WORKERS COMP COUPLE (MEINSTER ENTEPRISES)</t>
  </si>
  <si>
    <t>Broker: The Workers Comp Couple</t>
  </si>
  <si>
    <t>100 Percent Construction LLC</t>
  </si>
  <si>
    <t>Twin Cities - International Parts Supply</t>
  </si>
  <si>
    <t>MN8048</t>
  </si>
  <si>
    <t>MN8048 (if any) pays only 0.15%</t>
  </si>
  <si>
    <t>Hall Bros Roofing &amp; Construction</t>
  </si>
  <si>
    <t>Howell Construction</t>
  </si>
  <si>
    <t>Johnny Gray dba Roof Systems International</t>
  </si>
  <si>
    <t>TX5551</t>
  </si>
  <si>
    <t>NC5551</t>
  </si>
  <si>
    <t>Paid To NPN Brokers, LLC</t>
  </si>
  <si>
    <t>Attn: Brian Schwechter</t>
  </si>
  <si>
    <t>brian@npnbrokers.com</t>
  </si>
  <si>
    <t>Broker: NPN Brokers, LLC</t>
  </si>
  <si>
    <t>Living Green Tree Services, LLC</t>
  </si>
  <si>
    <t>Tomorrow Today FL, LLC</t>
  </si>
  <si>
    <t>COLLECTION (2% DUE IF PAID)</t>
  </si>
  <si>
    <t>Vanderprises, LLC</t>
  </si>
  <si>
    <t>Per code</t>
  </si>
  <si>
    <t>Liberty Blue Options</t>
  </si>
  <si>
    <t>12/23  - From Synovus - To - Dave Freeman: Advance</t>
  </si>
  <si>
    <t>12/30  -From Synovus - To - Dave Freeman: Advance</t>
  </si>
  <si>
    <t>1/6  -From Synovus - To - Dave Freeman: Advance</t>
  </si>
  <si>
    <t>1/13  -From Synovus - To - Dave Freeman: Advance</t>
  </si>
  <si>
    <t>1/20 - From Synovus - To - Dave Freeman: Advance</t>
  </si>
  <si>
    <t>new rate 2023? 27.62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</si>
</sst>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7" formatCode="&quot;$&quot;#,##0.00_);\(&quot;$&quot;#,##0.00\)"/>
    <numFmt numFmtId="8" formatCode="&quot;$&quot;#,##0.00_);[Red]\(&quot;$&quot;#,##0.00\)"/>
    <numFmt numFmtId="44" formatCode="_(&quot;$&quot;* #,##0.00_);_(&quot;$&quot;* \(#,##0.00\);_(&quot;$&quot;* &quot;-&quot;??_);_(@_)"/>
    <numFmt numFmtId="43" formatCode="_(* #,##0.00_);_(* \(#,##0.00\);_(* &quot;-&quot;??_);_(@_)"/>
    <numFmt numFmtId="164" formatCode="&quot;$&quot;#,##0.00"/>
    <numFmt numFmtId="165" formatCode="_(\$* #,##0.00_);_(\$* \(#,##0.00\);_(\$* \-??_);_(@_)"/>
    <numFmt numFmtId="166" formatCode="0.0%"/>
    <numFmt numFmtId="167" formatCode="0.000%"/>
    <numFmt numFmtId="168" formatCode="&quot;$&quot;#,##0.00;[Red]&quot;$&quot;#,##0.00"/>
    <numFmt numFmtId="169" formatCode="[$-10409]&quot;$&quot;#,##0.00;\(&quot;$&quot;#,##0.00\)"/>
    <numFmt numFmtId="170" formatCode="0.000"/>
  </numFmts>
  <fonts count="12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6"/>
      <name val="Calibri"/>
      <family val="2"/>
      <scheme val="minor"/>
    </font>
    <font>
      <b/>
      <sz val="16"/>
      <color theme="9"/>
      <name val="Calibri"/>
      <family val="2"/>
      <scheme val="minor"/>
    </font>
    <font>
      <sz val="16"/>
      <color theme="1"/>
      <name val="Calibri"/>
      <family val="2"/>
      <scheme val="minor"/>
    </font>
    <font>
      <sz val="18"/>
      <color theme="1"/>
      <name val="Calibri"/>
      <family val="2"/>
      <scheme val="minor"/>
    </font>
    <font>
      <sz val="28"/>
      <name val="Calibri"/>
      <family val="2"/>
      <scheme val="minor"/>
    </font>
    <font>
      <b/>
      <sz val="16"/>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8"/>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Arial"/>
      <family val="2"/>
    </font>
    <font>
      <sz val="11"/>
      <color indexed="8"/>
      <name val="Calibri"/>
      <family val="2"/>
    </font>
    <font>
      <u/>
      <sz val="10"/>
      <color indexed="12"/>
      <name val="Arial"/>
      <family val="2"/>
    </font>
    <font>
      <u/>
      <sz val="11"/>
      <color theme="10"/>
      <name val="Calibri"/>
      <family val="2"/>
    </font>
    <font>
      <b/>
      <sz val="11"/>
      <color theme="9"/>
      <name val="Calibri"/>
      <family val="2"/>
      <scheme val="minor"/>
    </font>
    <font>
      <b/>
      <sz val="14"/>
      <color theme="1"/>
      <name val="Calibri"/>
      <family val="2"/>
      <scheme val="minor"/>
    </font>
    <font>
      <sz val="18"/>
      <color theme="0"/>
      <name val="Calibri"/>
      <family val="2"/>
      <scheme val="minor"/>
    </font>
    <font>
      <b/>
      <sz val="18"/>
      <name val="Calibri"/>
      <family val="2"/>
      <scheme val="minor"/>
    </font>
    <font>
      <b/>
      <sz val="14"/>
      <name val="Calibri"/>
      <family val="2"/>
      <scheme val="minor"/>
    </font>
    <font>
      <b/>
      <sz val="18"/>
      <color theme="1"/>
      <name val="Calibri"/>
      <family val="2"/>
      <scheme val="minor"/>
    </font>
    <font>
      <sz val="20"/>
      <color theme="1"/>
      <name val="Calibri"/>
      <family val="2"/>
      <scheme val="minor"/>
    </font>
    <font>
      <sz val="22"/>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scheme val="minor"/>
    </font>
    <font>
      <b/>
      <sz val="8"/>
      <name val="Calibri"/>
      <family val="2"/>
      <scheme val="minor"/>
    </font>
    <font>
      <sz val="10"/>
      <color rgb="FF000000"/>
      <name val="Times New Roman"/>
      <family val="1"/>
    </font>
    <font>
      <sz val="9"/>
      <name val="Calibri"/>
      <family val="2"/>
      <scheme val="minor"/>
    </font>
    <font>
      <sz val="24"/>
      <name val="Calibri"/>
      <family val="2"/>
      <scheme val="minor"/>
    </font>
    <font>
      <b/>
      <sz val="9"/>
      <name val="Calibri"/>
      <family val="2"/>
      <scheme val="minor"/>
    </font>
    <font>
      <b/>
      <sz val="9"/>
      <color theme="1"/>
      <name val="Calibri"/>
      <family val="2"/>
      <scheme val="minor"/>
    </font>
    <font>
      <i/>
      <sz val="11"/>
      <color theme="1"/>
      <name val="Calibri"/>
      <family val="2"/>
      <scheme val="minor"/>
    </font>
    <font>
      <sz val="10"/>
      <color rgb="FF000000"/>
      <name val="Times New Roman"/>
      <family val="1"/>
    </font>
    <font>
      <b/>
      <sz val="14"/>
      <color rgb="FF000000"/>
      <name val="Calibri"/>
      <family val="2"/>
      <scheme val="minor"/>
    </font>
    <font>
      <b/>
      <sz val="12"/>
      <color rgb="FF000000"/>
      <name val="Calibri"/>
      <family val="2"/>
      <scheme val="minor"/>
    </font>
    <font>
      <sz val="12"/>
      <color rgb="FF000000"/>
      <name val="Calibri"/>
      <family val="2"/>
      <scheme val="minor"/>
    </font>
    <font>
      <sz val="10"/>
      <color rgb="FF000000"/>
      <name val="Calibri"/>
      <family val="2"/>
      <scheme val="minor"/>
    </font>
    <font>
      <b/>
      <sz val="10"/>
      <color theme="1"/>
      <name val="Calibri"/>
      <family val="2"/>
      <scheme val="minor"/>
    </font>
    <font>
      <b/>
      <sz val="8"/>
      <color theme="0"/>
      <name val="Calibri"/>
      <family val="2"/>
      <scheme val="minor"/>
    </font>
    <font>
      <sz val="10"/>
      <color rgb="FF000000"/>
      <name val="Times New Roman"/>
      <family val="1"/>
    </font>
    <font>
      <sz val="10"/>
      <color rgb="FF000000"/>
      <name val="Times New Roman"/>
      <family val="1"/>
    </font>
    <font>
      <strike/>
      <sz val="18"/>
      <color theme="1"/>
      <name val="Calibri"/>
      <family val="2"/>
      <scheme val="minor"/>
    </font>
    <font>
      <b/>
      <sz val="10"/>
      <name val="Calibri"/>
      <family val="2"/>
      <scheme val="minor"/>
    </font>
    <font>
      <b/>
      <sz val="11"/>
      <color rgb="FF00B050"/>
      <name val="Calibri"/>
      <family val="2"/>
      <scheme val="minor"/>
    </font>
    <font>
      <b/>
      <sz val="10"/>
      <color rgb="FF00B050"/>
      <name val="Calibri"/>
      <family val="2"/>
      <scheme val="minor"/>
    </font>
    <font>
      <b/>
      <sz val="10"/>
      <color rgb="FFFF0000"/>
      <name val="Calibri"/>
      <family val="2"/>
      <scheme val="minor"/>
    </font>
    <font>
      <b/>
      <sz val="8"/>
      <color theme="1"/>
      <name val="Calibri"/>
      <family val="2"/>
      <scheme val="minor"/>
    </font>
    <font>
      <sz val="11"/>
      <color rgb="FF00B050"/>
      <name val="Calibri"/>
      <family val="2"/>
      <scheme val="minor"/>
    </font>
    <font>
      <sz val="14"/>
      <color theme="1"/>
      <name val="Calibri"/>
      <family val="2"/>
      <scheme val="minor"/>
    </font>
    <font>
      <sz val="20"/>
      <name val="Calibri"/>
      <family val="2"/>
      <scheme val="minor"/>
    </font>
    <font>
      <sz val="14"/>
      <color theme="0"/>
      <name val="Calibri"/>
      <family val="2"/>
      <scheme val="minor"/>
    </font>
    <font>
      <sz val="16"/>
      <color theme="0"/>
      <name val="Calibri"/>
      <family val="2"/>
      <scheme val="minor"/>
    </font>
    <font>
      <b/>
      <sz val="16"/>
      <color theme="0"/>
      <name val="Calibri"/>
      <family val="2"/>
      <scheme val="minor"/>
    </font>
    <font>
      <u/>
      <sz val="11"/>
      <color theme="10"/>
      <name val="Calibri"/>
      <family val="2"/>
      <scheme val="minor"/>
    </font>
    <font>
      <b/>
      <sz val="20"/>
      <color theme="1"/>
      <name val="Calibri"/>
      <family val="2"/>
      <scheme val="minor"/>
    </font>
    <font>
      <sz val="16"/>
      <color rgb="FFFF0000"/>
      <name val="Calibri"/>
      <family val="2"/>
      <scheme val="minor"/>
    </font>
    <font>
      <sz val="12"/>
      <color theme="0"/>
      <name val="Calibri"/>
      <family val="2"/>
      <scheme val="minor"/>
    </font>
    <font>
      <b/>
      <sz val="12"/>
      <color theme="0"/>
      <name val="Calibri"/>
      <family val="2"/>
      <scheme val="minor"/>
    </font>
    <font>
      <sz val="12"/>
      <color theme="1"/>
      <name val="Calibri"/>
      <family val="2"/>
      <scheme val="minor"/>
    </font>
    <font>
      <b/>
      <i/>
      <sz val="10"/>
      <color theme="1"/>
      <name val="Calibri"/>
      <family val="2"/>
      <scheme val="minor"/>
    </font>
    <font>
      <sz val="6"/>
      <color rgb="FF000000"/>
      <name val="Arial"/>
      <family val="2"/>
    </font>
    <font>
      <sz val="11"/>
      <color rgb="FF000000"/>
      <name val="Calibri"/>
      <family val="2"/>
      <scheme val="minor"/>
    </font>
    <font>
      <sz val="10"/>
      <color theme="0"/>
      <name val="Calibri"/>
      <family val="2"/>
      <scheme val="minor"/>
    </font>
    <font>
      <b/>
      <sz val="18"/>
      <color theme="0"/>
      <name val="Calibri"/>
      <family val="2"/>
      <scheme val="minor"/>
    </font>
    <font>
      <b/>
      <sz val="11"/>
      <color theme="8" tint="0.59999389629810485"/>
      <name val="Calibri"/>
      <family val="2"/>
      <scheme val="minor"/>
    </font>
    <font>
      <sz val="9"/>
      <color rgb="FFFF0000"/>
      <name val="Calibri"/>
      <family val="2"/>
      <scheme val="minor"/>
    </font>
    <font>
      <b/>
      <sz val="12"/>
      <color theme="1"/>
      <name val="Calibri"/>
      <family val="2"/>
      <scheme val="minor"/>
    </font>
    <font>
      <b/>
      <sz val="12"/>
      <name val="Calibri"/>
      <family val="2"/>
      <scheme val="minor"/>
    </font>
    <font>
      <sz val="12"/>
      <name val="Calibri"/>
      <family val="2"/>
      <scheme val="minor"/>
    </font>
    <font>
      <sz val="12"/>
      <color rgb="FFFF0000"/>
      <name val="Calibri"/>
      <family val="2"/>
      <scheme val="minor"/>
    </font>
    <font>
      <b/>
      <i/>
      <sz val="11"/>
      <color theme="1"/>
      <name val="Calibri"/>
      <family val="2"/>
      <scheme val="minor"/>
    </font>
    <font>
      <sz val="10"/>
      <color indexed="8"/>
      <name val="Times New Roman"/>
      <family val="1"/>
    </font>
    <font>
      <i/>
      <sz val="11"/>
      <color rgb="FFFF0000"/>
      <name val="Calibri"/>
      <family val="2"/>
      <scheme val="minor"/>
    </font>
    <font>
      <sz val="11"/>
      <name val="Calibri"/>
      <family val="2"/>
    </font>
    <font>
      <sz val="10"/>
      <name val="Arial"/>
      <family val="2"/>
    </font>
    <font>
      <sz val="8"/>
      <color theme="1"/>
      <name val="Calibri"/>
      <family val="2"/>
      <scheme val="minor"/>
    </font>
    <font>
      <sz val="12"/>
      <name val="Calibri"/>
      <family val="2"/>
    </font>
    <font>
      <sz val="10"/>
      <color rgb="FF000000"/>
      <name val="Verdana"/>
      <family val="2"/>
    </font>
    <font>
      <sz val="10"/>
      <color rgb="FF000000"/>
      <name val="Arial"/>
      <family val="2"/>
    </font>
    <font>
      <i/>
      <sz val="11"/>
      <name val="Calibri"/>
      <family val="2"/>
      <scheme val="minor"/>
    </font>
    <font>
      <b/>
      <sz val="24"/>
      <color theme="1"/>
      <name val="Calibri"/>
      <family val="2"/>
      <scheme val="minor"/>
    </font>
    <font>
      <sz val="9"/>
      <color rgb="FF000000"/>
      <name val="Arial"/>
      <family val="2"/>
    </font>
    <font>
      <b/>
      <sz val="14"/>
      <color theme="1"/>
      <name val="Verdana"/>
      <family val="2"/>
    </font>
    <font>
      <sz val="11"/>
      <color theme="1"/>
      <name val="Verdana"/>
      <family val="2"/>
    </font>
    <font>
      <sz val="14"/>
      <color theme="1"/>
      <name val="Verdana"/>
      <family val="2"/>
    </font>
    <font>
      <b/>
      <sz val="11"/>
      <name val="Verdana"/>
      <family val="2"/>
    </font>
    <font>
      <b/>
      <sz val="11"/>
      <color theme="1"/>
      <name val="Verdana"/>
      <family val="2"/>
    </font>
    <font>
      <sz val="11"/>
      <name val="Verdana"/>
      <family val="2"/>
    </font>
    <font>
      <sz val="11"/>
      <color rgb="FF7030A0"/>
      <name val="Calibri"/>
      <family val="2"/>
      <scheme val="minor"/>
    </font>
    <font>
      <b/>
      <sz val="9"/>
      <name val="Calibri"/>
      <family val="2"/>
    </font>
    <font>
      <b/>
      <sz val="11"/>
      <color rgb="FF7030A0"/>
      <name val="Calibri"/>
      <family val="2"/>
      <scheme val="minor"/>
    </font>
    <font>
      <b/>
      <sz val="11"/>
      <color rgb="FFFFFF00"/>
      <name val="Calibri"/>
      <family val="2"/>
      <scheme val="minor"/>
    </font>
    <font>
      <i/>
      <sz val="10"/>
      <color rgb="FFFF0000"/>
      <name val="Calibri"/>
      <family val="2"/>
      <scheme val="minor"/>
    </font>
    <font>
      <sz val="11"/>
      <color theme="5" tint="-0.249977111117893"/>
      <name val="Calibri"/>
      <family val="2"/>
      <scheme val="minor"/>
    </font>
    <font>
      <b/>
      <sz val="11"/>
      <color theme="5" tint="-0.249977111117893"/>
      <name val="Calibri"/>
      <family val="2"/>
      <scheme val="minor"/>
    </font>
    <font>
      <b/>
      <i/>
      <sz val="10"/>
      <color rgb="FFFF0000"/>
      <name val="Calibri"/>
      <family val="2"/>
      <scheme val="minor"/>
    </font>
    <font>
      <sz val="11"/>
      <color theme="9" tint="-0.249977111117893"/>
      <name val="Calibri"/>
      <family val="2"/>
      <scheme val="minor"/>
    </font>
    <font>
      <i/>
      <sz val="11"/>
      <color theme="0"/>
      <name val="Calibri"/>
      <family val="2"/>
      <scheme val="minor"/>
    </font>
    <font>
      <sz val="8"/>
      <color rgb="FFFF0000"/>
      <name val="Calibri"/>
      <family val="2"/>
      <scheme val="minor"/>
    </font>
    <font>
      <sz val="14"/>
      <name val="Calibri"/>
      <family val="2"/>
      <scheme val="minor"/>
    </font>
    <font>
      <i/>
      <sz val="10"/>
      <name val="Calibri"/>
      <family val="2"/>
      <scheme val="minor"/>
    </font>
    <font>
      <b/>
      <i/>
      <sz val="10"/>
      <name val="Calibri"/>
      <family val="2"/>
      <scheme val="minor"/>
    </font>
    <font>
      <i/>
      <sz val="10"/>
      <color theme="1"/>
      <name val="Calibri"/>
      <family val="2"/>
      <scheme val="minor"/>
    </font>
    <font>
      <sz val="11"/>
      <name val="Cambria"/>
      <family val="2"/>
      <scheme val="major"/>
    </font>
  </fonts>
  <fills count="8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3" tint="0.39997558519241921"/>
        <bgColor indexed="64"/>
      </patternFill>
    </fill>
    <fill>
      <patternFill patternType="solid">
        <fgColor rgb="FFFFFF00"/>
        <bgColor indexed="64"/>
      </patternFill>
    </fill>
    <fill>
      <patternFill patternType="solid">
        <fgColor theme="6"/>
        <bgColor indexed="64"/>
      </patternFill>
    </fill>
    <fill>
      <patternFill patternType="solid">
        <fgColor theme="9"/>
        <bgColor rgb="FF000000"/>
      </patternFill>
    </fill>
    <fill>
      <patternFill patternType="solid">
        <fgColor theme="3" tint="0.39997558519241921"/>
        <bgColor rgb="FF000000"/>
      </patternFill>
    </fill>
    <fill>
      <patternFill patternType="solid">
        <fgColor rgb="FF9BBB59"/>
        <bgColor rgb="FF000000"/>
      </patternFill>
    </fill>
    <fill>
      <patternFill patternType="solid">
        <fgColor theme="9"/>
        <bgColor indexed="64"/>
      </patternFill>
    </fill>
    <fill>
      <patternFill patternType="solid">
        <fgColor theme="6"/>
        <bgColor rgb="FF000000"/>
      </patternFill>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5" tint="-0.249977111117893"/>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7030A0"/>
        <bgColor indexed="64"/>
      </patternFill>
    </fill>
    <fill>
      <patternFill patternType="solid">
        <fgColor theme="7" tint="-0.249977111117893"/>
        <bgColor indexed="64"/>
      </patternFill>
    </fill>
    <fill>
      <patternFill patternType="solid">
        <fgColor theme="3"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6"/>
      </patternFill>
    </fill>
    <fill>
      <patternFill patternType="solid">
        <fgColor theme="0" tint="-0.14999847407452621"/>
        <bgColor indexed="64"/>
      </patternFill>
    </fill>
    <fill>
      <patternFill patternType="solid">
        <fgColor theme="4"/>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theme="1" tint="0.34998626667073579"/>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auto="1"/>
      </left>
      <right style="thin">
        <color auto="1"/>
      </right>
      <top/>
      <bottom style="thin">
        <color auto="1"/>
      </bottom>
      <diagonal/>
    </border>
    <border>
      <left style="thin">
        <color indexed="64"/>
      </left>
      <right style="thin">
        <color indexed="64"/>
      </right>
      <top/>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right style="medium">
        <color indexed="64"/>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medium">
        <color indexed="64"/>
      </right>
      <top style="medium">
        <color indexed="64"/>
      </top>
      <bottom style="medium">
        <color indexed="64"/>
      </bottom>
      <diagonal/>
    </border>
    <border>
      <left/>
      <right/>
      <top/>
      <bottom style="double">
        <color indexed="64"/>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bottom/>
      <diagonal/>
    </border>
  </borders>
  <cellStyleXfs count="1634">
    <xf numFmtId="0" fontId="0" fillId="0" borderId="0"/>
    <xf numFmtId="44" fontId="1" fillId="0" borderId="0" applyFont="0" applyFill="0" applyBorder="0" applyAlignment="0" applyProtection="0"/>
    <xf numFmtId="9" fontId="1" fillId="0" borderId="0" applyFont="0" applyFill="0" applyBorder="0" applyAlignment="0" applyProtection="0"/>
    <xf numFmtId="0" fontId="14" fillId="0" borderId="0" applyNumberFormat="0" applyFill="0" applyBorder="0" applyAlignment="0" applyProtection="0"/>
    <xf numFmtId="0" fontId="15" fillId="0" borderId="3" applyNumberFormat="0" applyFill="0" applyAlignment="0" applyProtection="0"/>
    <xf numFmtId="0" fontId="16" fillId="0" borderId="4" applyNumberFormat="0" applyFill="0" applyAlignment="0" applyProtection="0"/>
    <xf numFmtId="0" fontId="17" fillId="0" borderId="5" applyNumberFormat="0" applyFill="0" applyAlignment="0" applyProtection="0"/>
    <xf numFmtId="0" fontId="17" fillId="0" borderId="0" applyNumberFormat="0" applyFill="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0" applyNumberFormat="0" applyBorder="0" applyAlignment="0" applyProtection="0"/>
    <xf numFmtId="0" fontId="21" fillId="6" borderId="6" applyNumberFormat="0" applyAlignment="0" applyProtection="0"/>
    <xf numFmtId="0" fontId="22" fillId="7" borderId="7" applyNumberFormat="0" applyAlignment="0" applyProtection="0"/>
    <xf numFmtId="0" fontId="23" fillId="7" borderId="6" applyNumberFormat="0" applyAlignment="0" applyProtection="0"/>
    <xf numFmtId="0" fontId="24" fillId="0" borderId="8" applyNumberFormat="0" applyFill="0" applyAlignment="0" applyProtection="0"/>
    <xf numFmtId="0" fontId="25" fillId="8" borderId="9" applyNumberFormat="0" applyAlignment="0" applyProtection="0"/>
    <xf numFmtId="0" fontId="2" fillId="0" borderId="0" applyNumberFormat="0" applyFill="0" applyBorder="0" applyAlignment="0" applyProtection="0"/>
    <xf numFmtId="0" fontId="1" fillId="9" borderId="10" applyNumberFormat="0" applyFont="0" applyAlignment="0" applyProtection="0"/>
    <xf numFmtId="0" fontId="26" fillId="0" borderId="0" applyNumberFormat="0" applyFill="0" applyBorder="0" applyAlignment="0" applyProtection="0"/>
    <xf numFmtId="0" fontId="3" fillId="0" borderId="11" applyNumberFormat="0" applyFill="0" applyAlignment="0" applyProtection="0"/>
    <xf numFmtId="0" fontId="2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7" fillId="17" borderId="0" applyNumberFormat="0" applyBorder="0" applyAlignment="0" applyProtection="0"/>
    <xf numFmtId="0" fontId="2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7" fillId="33" borderId="0" applyNumberFormat="0" applyBorder="0" applyAlignment="0" applyProtection="0"/>
    <xf numFmtId="0" fontId="28" fillId="0" borderId="0"/>
    <xf numFmtId="0" fontId="28" fillId="0" borderId="0"/>
    <xf numFmtId="0" fontId="28" fillId="0" borderId="0"/>
    <xf numFmtId="9" fontId="28" fillId="0" borderId="0" applyFont="0" applyFill="0" applyBorder="0" applyAlignment="0" applyProtection="0"/>
    <xf numFmtId="0" fontId="1" fillId="0" borderId="0"/>
    <xf numFmtId="0" fontId="1" fillId="0" borderId="0"/>
    <xf numFmtId="0" fontId="14" fillId="0" borderId="0" applyNumberForma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43" fontId="2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9"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165" fontId="28" fillId="0" borderId="0"/>
    <xf numFmtId="165" fontId="28" fillId="0" borderId="0"/>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28" fillId="0" borderId="0"/>
    <xf numFmtId="0" fontId="29" fillId="0" borderId="0"/>
    <xf numFmtId="0" fontId="28"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0" fontId="29" fillId="9" borderId="10" applyNumberFormat="0" applyFont="0" applyAlignment="0" applyProtection="0"/>
    <xf numFmtId="9" fontId="28" fillId="0" borderId="0" applyFont="0" applyFill="0" applyBorder="0" applyAlignment="0" applyProtection="0"/>
    <xf numFmtId="9" fontId="2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8" fillId="0" borderId="0" applyFont="0" applyFill="0" applyBorder="0" applyAlignment="0" applyProtection="0"/>
    <xf numFmtId="0" fontId="45" fillId="0" borderId="0"/>
    <xf numFmtId="0" fontId="51" fillId="0" borderId="0"/>
    <xf numFmtId="0" fontId="58" fillId="0" borderId="0"/>
    <xf numFmtId="0" fontId="59" fillId="0" borderId="0"/>
    <xf numFmtId="0" fontId="45" fillId="0" borderId="0"/>
    <xf numFmtId="0" fontId="45" fillId="0" borderId="0"/>
    <xf numFmtId="0" fontId="45" fillId="0" borderId="0"/>
    <xf numFmtId="0" fontId="72" fillId="0" borderId="0" applyNumberFormat="0" applyFill="0" applyBorder="0" applyAlignment="0" applyProtection="0"/>
    <xf numFmtId="0" fontId="80" fillId="0" borderId="0"/>
    <xf numFmtId="0" fontId="29" fillId="60" borderId="0" applyNumberFormat="0" applyBorder="0" applyAlignment="0" applyProtection="0"/>
    <xf numFmtId="0" fontId="29" fillId="60" borderId="0" applyNumberFormat="0" applyBorder="0" applyAlignment="0" applyProtection="0"/>
    <xf numFmtId="0" fontId="29" fillId="61" borderId="0" applyNumberFormat="0" applyBorder="0" applyAlignment="0" applyProtection="0"/>
    <xf numFmtId="0" fontId="29" fillId="61"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4" borderId="0" applyNumberFormat="0" applyBorder="0" applyAlignment="0" applyProtection="0"/>
    <xf numFmtId="0" fontId="29" fillId="64" borderId="0" applyNumberFormat="0" applyBorder="0" applyAlignment="0" applyProtection="0"/>
    <xf numFmtId="0" fontId="29" fillId="65" borderId="0" applyNumberFormat="0" applyBorder="0" applyAlignment="0" applyProtection="0"/>
    <xf numFmtId="0" fontId="29" fillId="65"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29" fillId="67" borderId="0" applyNumberFormat="0" applyBorder="0" applyAlignment="0" applyProtection="0"/>
    <xf numFmtId="0" fontId="29" fillId="67" borderId="0" applyNumberFormat="0" applyBorder="0" applyAlignment="0" applyProtection="0"/>
    <xf numFmtId="0" fontId="29" fillId="68" borderId="0" applyNumberFormat="0" applyBorder="0" applyAlignment="0" applyProtection="0"/>
    <xf numFmtId="0" fontId="29" fillId="68"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29" fillId="69" borderId="0" applyNumberFormat="0" applyBorder="0" applyAlignment="0" applyProtection="0"/>
    <xf numFmtId="0" fontId="29" fillId="69" borderId="0" applyNumberFormat="0" applyBorder="0" applyAlignment="0" applyProtection="0"/>
    <xf numFmtId="0" fontId="29" fillId="0" borderId="0"/>
    <xf numFmtId="0" fontId="29" fillId="0" borderId="0"/>
    <xf numFmtId="0" fontId="29" fillId="0" borderId="0"/>
    <xf numFmtId="0" fontId="29" fillId="0" borderId="0"/>
    <xf numFmtId="0" fontId="90" fillId="0" borderId="0"/>
    <xf numFmtId="0" fontId="90" fillId="0" borderId="0"/>
    <xf numFmtId="0" fontId="9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29" fillId="70" borderId="39" applyNumberFormat="0" applyFont="0" applyAlignment="0" applyProtection="0"/>
    <xf numFmtId="0" fontId="93" fillId="0" borderId="0"/>
    <xf numFmtId="0" fontId="93" fillId="0" borderId="0"/>
    <xf numFmtId="43" fontId="1" fillId="0" borderId="0" applyFont="0" applyFill="0" applyBorder="0" applyAlignment="0" applyProtection="0"/>
  </cellStyleXfs>
  <cellXfs count="1541">
    <xf numFmtId="0" fontId="0" fillId="0" borderId="0" xfId="0"/>
    <xf numFmtId="0" fontId="4" fillId="0" borderId="0" xfId="0" applyFont="1" applyAlignment="1">
      <alignment vertical="center"/>
    </xf>
    <xf numFmtId="0" fontId="5" fillId="0" borderId="0" xfId="0" applyFont="1" applyAlignment="1">
      <alignment horizontal="left" vertical="center"/>
    </xf>
    <xf numFmtId="0" fontId="7" fillId="0" borderId="0" xfId="0" applyFont="1"/>
    <xf numFmtId="0" fontId="8" fillId="0" borderId="0" xfId="0" applyFont="1" applyAlignment="1">
      <alignment horizontal="center" vertical="center"/>
    </xf>
    <xf numFmtId="10" fontId="11" fillId="0" borderId="0" xfId="0" applyNumberFormat="1" applyFont="1" applyAlignment="1">
      <alignment wrapText="1"/>
    </xf>
    <xf numFmtId="0" fontId="11" fillId="0" borderId="0" xfId="0" applyFont="1" applyAlignment="1">
      <alignment wrapText="1"/>
    </xf>
    <xf numFmtId="0" fontId="0" fillId="2" borderId="2" xfId="0" applyFill="1" applyBorder="1"/>
    <xf numFmtId="0" fontId="2" fillId="2" borderId="2" xfId="0" applyFont="1" applyFill="1" applyBorder="1"/>
    <xf numFmtId="10" fontId="0" fillId="2" borderId="2" xfId="2" applyNumberFormat="1" applyFont="1" applyFill="1" applyBorder="1"/>
    <xf numFmtId="44" fontId="0" fillId="2" borderId="2" xfId="1" applyFont="1" applyFill="1" applyBorder="1"/>
    <xf numFmtId="0" fontId="12" fillId="0" borderId="0" xfId="0" applyFont="1"/>
    <xf numFmtId="4" fontId="12" fillId="0" borderId="0" xfId="0" applyNumberFormat="1" applyFont="1"/>
    <xf numFmtId="10" fontId="12" fillId="0" borderId="0" xfId="0" applyNumberFormat="1" applyFont="1"/>
    <xf numFmtId="10" fontId="11" fillId="2" borderId="2" xfId="2" applyNumberFormat="1" applyFont="1" applyFill="1" applyBorder="1" applyAlignment="1">
      <alignment horizontal="center" vertical="center"/>
    </xf>
    <xf numFmtId="10" fontId="3" fillId="2" borderId="2" xfId="2" applyNumberFormat="1" applyFont="1" applyFill="1" applyBorder="1" applyAlignment="1">
      <alignment horizontal="center" vertical="center"/>
    </xf>
    <xf numFmtId="44" fontId="12" fillId="0" borderId="0" xfId="2" applyNumberFormat="1" applyFont="1"/>
    <xf numFmtId="10" fontId="0" fillId="0" borderId="0" xfId="0" applyNumberFormat="1"/>
    <xf numFmtId="10" fontId="1" fillId="0" borderId="0" xfId="2" applyNumberFormat="1" applyAlignment="1">
      <alignment horizontal="center" vertical="center"/>
    </xf>
    <xf numFmtId="10" fontId="3" fillId="0" borderId="0" xfId="2" applyNumberFormat="1" applyFont="1" applyAlignment="1">
      <alignment horizontal="center" vertical="center"/>
    </xf>
    <xf numFmtId="10" fontId="1" fillId="0" borderId="0" xfId="2" applyNumberFormat="1" applyAlignment="1">
      <alignment horizontal="right" vertical="center"/>
    </xf>
    <xf numFmtId="10" fontId="0" fillId="0" borderId="0" xfId="2" applyNumberFormat="1" applyFont="1" applyAlignment="1">
      <alignment horizontal="center" vertical="center"/>
    </xf>
    <xf numFmtId="44" fontId="0" fillId="0" borderId="0" xfId="1" applyFont="1"/>
    <xf numFmtId="44" fontId="12" fillId="0" borderId="0" xfId="1" applyFont="1"/>
    <xf numFmtId="10" fontId="7" fillId="0" borderId="0" xfId="2" applyNumberFormat="1" applyFont="1"/>
    <xf numFmtId="44" fontId="7" fillId="0" borderId="2" xfId="1" applyFont="1" applyBorder="1"/>
    <xf numFmtId="44" fontId="1" fillId="0" borderId="0" xfId="1"/>
    <xf numFmtId="44" fontId="7" fillId="0" borderId="0" xfId="1" applyFont="1"/>
    <xf numFmtId="44" fontId="12" fillId="0" borderId="0" xfId="0" applyNumberFormat="1" applyFont="1"/>
    <xf numFmtId="44" fontId="13" fillId="0" borderId="2" xfId="1" applyFont="1" applyBorder="1"/>
    <xf numFmtId="10" fontId="6" fillId="0" borderId="0" xfId="0" applyNumberFormat="1" applyFont="1" applyAlignment="1">
      <alignment horizontal="center"/>
    </xf>
    <xf numFmtId="0" fontId="6" fillId="0" borderId="0" xfId="0" applyFont="1" applyAlignment="1">
      <alignment horizontal="center"/>
    </xf>
    <xf numFmtId="0" fontId="0" fillId="0" borderId="0" xfId="0" applyAlignment="1">
      <alignment horizontal="center"/>
    </xf>
    <xf numFmtId="0" fontId="0" fillId="0" borderId="0" xfId="0" applyAlignment="1">
      <alignment wrapText="1"/>
    </xf>
    <xf numFmtId="10" fontId="11" fillId="0" borderId="0" xfId="2" applyNumberFormat="1" applyFont="1" applyAlignment="1">
      <alignment wrapText="1"/>
    </xf>
    <xf numFmtId="0" fontId="3" fillId="2" borderId="2" xfId="0" applyFont="1" applyFill="1" applyBorder="1" applyAlignment="1">
      <alignment horizontal="center"/>
    </xf>
    <xf numFmtId="10" fontId="12" fillId="0" borderId="0" xfId="2" applyNumberFormat="1" applyFont="1"/>
    <xf numFmtId="44" fontId="11" fillId="2" borderId="2" xfId="1" applyFont="1" applyFill="1" applyBorder="1"/>
    <xf numFmtId="10" fontId="0" fillId="0" borderId="0" xfId="2" applyNumberFormat="1" applyFont="1"/>
    <xf numFmtId="4" fontId="2" fillId="0" borderId="0" xfId="0" applyNumberFormat="1" applyFont="1"/>
    <xf numFmtId="0" fontId="2" fillId="0" borderId="0" xfId="0" applyFont="1"/>
    <xf numFmtId="0" fontId="11" fillId="0" borderId="0" xfId="0" applyFont="1"/>
    <xf numFmtId="0" fontId="11" fillId="2" borderId="2" xfId="0" applyFont="1" applyFill="1" applyBorder="1" applyAlignment="1">
      <alignment horizontal="center"/>
    </xf>
    <xf numFmtId="0" fontId="11" fillId="2" borderId="2" xfId="0" applyFont="1" applyFill="1" applyBorder="1"/>
    <xf numFmtId="10" fontId="11" fillId="2" borderId="2" xfId="0" applyNumberFormat="1" applyFont="1" applyFill="1" applyBorder="1"/>
    <xf numFmtId="2" fontId="12" fillId="0" borderId="0" xfId="0" applyNumberFormat="1" applyFont="1"/>
    <xf numFmtId="0" fontId="3" fillId="2" borderId="2" xfId="0" applyFont="1" applyFill="1" applyBorder="1"/>
    <xf numFmtId="0" fontId="10" fillId="2" borderId="2" xfId="0" applyFont="1" applyFill="1" applyBorder="1"/>
    <xf numFmtId="10" fontId="2" fillId="0" borderId="0" xfId="2" applyNumberFormat="1" applyFont="1"/>
    <xf numFmtId="44" fontId="2" fillId="0" borderId="0" xfId="1" applyFont="1"/>
    <xf numFmtId="10" fontId="2" fillId="0" borderId="0" xfId="0" applyNumberFormat="1" applyFont="1"/>
    <xf numFmtId="44" fontId="13" fillId="0" borderId="0" xfId="1" applyFont="1"/>
    <xf numFmtId="10" fontId="3" fillId="0" borderId="0" xfId="2" applyNumberFormat="1" applyFont="1"/>
    <xf numFmtId="10" fontId="1" fillId="0" borderId="0" xfId="2" applyNumberFormat="1"/>
    <xf numFmtId="167" fontId="0" fillId="0" borderId="0" xfId="0" applyNumberFormat="1"/>
    <xf numFmtId="167" fontId="3" fillId="2" borderId="2" xfId="2" applyNumberFormat="1" applyFont="1" applyFill="1" applyBorder="1"/>
    <xf numFmtId="10" fontId="3" fillId="34" borderId="0" xfId="2" applyNumberFormat="1" applyFont="1" applyFill="1"/>
    <xf numFmtId="10" fontId="0" fillId="34" borderId="0" xfId="0" applyNumberFormat="1" applyFill="1"/>
    <xf numFmtId="10" fontId="0" fillId="34" borderId="0" xfId="2" applyNumberFormat="1" applyFont="1" applyFill="1"/>
    <xf numFmtId="44" fontId="0" fillId="34" borderId="0" xfId="1" applyFont="1" applyFill="1"/>
    <xf numFmtId="44" fontId="0" fillId="34" borderId="0" xfId="1" applyFont="1" applyFill="1" applyAlignment="1">
      <alignment horizontal="right"/>
    </xf>
    <xf numFmtId="0" fontId="0" fillId="36" borderId="0" xfId="0" applyFill="1"/>
    <xf numFmtId="0" fontId="27" fillId="0" borderId="0" xfId="0" applyFont="1"/>
    <xf numFmtId="10" fontId="27" fillId="0" borderId="0" xfId="0" applyNumberFormat="1" applyFont="1"/>
    <xf numFmtId="10" fontId="27" fillId="0" borderId="0" xfId="2" applyNumberFormat="1" applyFont="1"/>
    <xf numFmtId="44" fontId="27" fillId="0" borderId="0" xfId="1" applyFont="1"/>
    <xf numFmtId="44" fontId="34" fillId="0" borderId="0" xfId="2" applyNumberFormat="1" applyFont="1"/>
    <xf numFmtId="10" fontId="34" fillId="0" borderId="0" xfId="2" applyNumberFormat="1" applyFont="1"/>
    <xf numFmtId="0" fontId="2" fillId="0" borderId="0" xfId="0" applyFont="1" applyAlignment="1">
      <alignment wrapText="1"/>
    </xf>
    <xf numFmtId="10" fontId="11" fillId="0" borderId="0" xfId="2" applyNumberFormat="1" applyFont="1"/>
    <xf numFmtId="0" fontId="12" fillId="36" borderId="0" xfId="0" applyFont="1" applyFill="1"/>
    <xf numFmtId="4" fontId="12" fillId="36" borderId="0" xfId="0" applyNumberFormat="1" applyFont="1" applyFill="1"/>
    <xf numFmtId="10" fontId="12" fillId="36" borderId="0" xfId="2" applyNumberFormat="1" applyFont="1" applyFill="1"/>
    <xf numFmtId="0" fontId="2" fillId="36" borderId="0" xfId="0" applyFont="1" applyFill="1"/>
    <xf numFmtId="10" fontId="2" fillId="36" borderId="0" xfId="2" applyNumberFormat="1" applyFont="1" applyFill="1"/>
    <xf numFmtId="0" fontId="8" fillId="36" borderId="0" xfId="0" applyFont="1" applyFill="1" applyAlignment="1">
      <alignment horizontal="center" vertical="center"/>
    </xf>
    <xf numFmtId="0" fontId="9" fillId="36" borderId="1" xfId="0" applyFont="1" applyFill="1" applyBorder="1" applyAlignment="1">
      <alignment horizontal="center" vertical="center" wrapText="1"/>
    </xf>
    <xf numFmtId="0" fontId="0" fillId="36" borderId="0" xfId="0" applyFill="1" applyAlignment="1">
      <alignment wrapText="1"/>
    </xf>
    <xf numFmtId="0" fontId="10" fillId="36" borderId="0" xfId="0" applyFont="1" applyFill="1" applyAlignment="1">
      <alignment wrapText="1"/>
    </xf>
    <xf numFmtId="10" fontId="10" fillId="36" borderId="0" xfId="2" applyNumberFormat="1" applyFont="1" applyFill="1" applyAlignment="1">
      <alignment wrapText="1"/>
    </xf>
    <xf numFmtId="10" fontId="11" fillId="36" borderId="0" xfId="0" applyNumberFormat="1" applyFont="1" applyFill="1" applyAlignment="1">
      <alignment wrapText="1"/>
    </xf>
    <xf numFmtId="0" fontId="3" fillId="0" borderId="0" xfId="0" applyFont="1" applyAlignment="1">
      <alignment horizontal="center"/>
    </xf>
    <xf numFmtId="0" fontId="3" fillId="0" borderId="0" xfId="0" applyFont="1"/>
    <xf numFmtId="167" fontId="3" fillId="0" borderId="0" xfId="2" applyNumberFormat="1" applyFont="1"/>
    <xf numFmtId="10" fontId="3" fillId="0" borderId="0" xfId="0" applyNumberFormat="1" applyFont="1"/>
    <xf numFmtId="0" fontId="11" fillId="0" borderId="0" xfId="0" applyFont="1" applyAlignment="1">
      <alignment horizontal="center"/>
    </xf>
    <xf numFmtId="10" fontId="11" fillId="0" borderId="0" xfId="0" applyNumberFormat="1" applyFont="1"/>
    <xf numFmtId="167" fontId="1" fillId="0" borderId="0" xfId="0" applyNumberFormat="1" applyFont="1"/>
    <xf numFmtId="44" fontId="33" fillId="34" borderId="0" xfId="2" applyNumberFormat="1" applyFont="1" applyFill="1"/>
    <xf numFmtId="44" fontId="0" fillId="0" borderId="0" xfId="0" applyNumberFormat="1"/>
    <xf numFmtId="4" fontId="0" fillId="0" borderId="0" xfId="0" applyNumberFormat="1"/>
    <xf numFmtId="10" fontId="3" fillId="0" borderId="0" xfId="0" applyNumberFormat="1" applyFont="1" applyAlignment="1">
      <alignment horizontal="center"/>
    </xf>
    <xf numFmtId="10" fontId="3" fillId="0" borderId="0" xfId="2" applyNumberFormat="1" applyFont="1" applyAlignment="1">
      <alignment horizontal="center"/>
    </xf>
    <xf numFmtId="10" fontId="12" fillId="0" borderId="0" xfId="2" applyNumberFormat="1" applyFont="1" applyAlignment="1">
      <alignment wrapText="1"/>
    </xf>
    <xf numFmtId="44" fontId="12" fillId="0" borderId="0" xfId="1" applyFont="1" applyAlignment="1">
      <alignment wrapText="1"/>
    </xf>
    <xf numFmtId="44" fontId="3" fillId="0" borderId="0" xfId="1" applyFont="1" applyAlignment="1">
      <alignment wrapText="1"/>
    </xf>
    <xf numFmtId="0" fontId="3" fillId="0" borderId="0" xfId="0" applyFont="1" applyAlignment="1">
      <alignment horizontal="center" wrapText="1"/>
    </xf>
    <xf numFmtId="0" fontId="13" fillId="0" borderId="0" xfId="0" applyFont="1"/>
    <xf numFmtId="44" fontId="36" fillId="34" borderId="0" xfId="2" applyNumberFormat="1" applyFont="1" applyFill="1"/>
    <xf numFmtId="44" fontId="9" fillId="0" borderId="1" xfId="0" applyNumberFormat="1" applyFont="1" applyBorder="1" applyAlignment="1">
      <alignment horizontal="center" vertical="center" wrapText="1"/>
    </xf>
    <xf numFmtId="44" fontId="10" fillId="0" borderId="0" xfId="0" applyNumberFormat="1" applyFont="1"/>
    <xf numFmtId="44" fontId="10" fillId="2" borderId="2" xfId="0" applyNumberFormat="1" applyFont="1" applyFill="1" applyBorder="1"/>
    <xf numFmtId="44" fontId="2" fillId="0" borderId="0" xfId="2" applyNumberFormat="1" applyFont="1"/>
    <xf numFmtId="44" fontId="3" fillId="2" borderId="2" xfId="2" applyNumberFormat="1" applyFont="1" applyFill="1" applyBorder="1"/>
    <xf numFmtId="44" fontId="6" fillId="0" borderId="0" xfId="1" applyFont="1"/>
    <xf numFmtId="44" fontId="2" fillId="0" borderId="0" xfId="0" applyNumberFormat="1" applyFont="1"/>
    <xf numFmtId="44" fontId="6" fillId="0" borderId="0" xfId="2" applyNumberFormat="1" applyFont="1" applyAlignment="1">
      <alignment horizontal="center"/>
    </xf>
    <xf numFmtId="44" fontId="11" fillId="0" borderId="0" xfId="0" applyNumberFormat="1" applyFont="1"/>
    <xf numFmtId="44" fontId="11" fillId="0" borderId="0" xfId="1" applyFont="1"/>
    <xf numFmtId="44" fontId="7" fillId="0" borderId="0" xfId="0" applyNumberFormat="1" applyFont="1"/>
    <xf numFmtId="44" fontId="3" fillId="0" borderId="0" xfId="1" applyFont="1"/>
    <xf numFmtId="44" fontId="10" fillId="0" borderId="0" xfId="0" applyNumberFormat="1" applyFont="1" applyAlignment="1">
      <alignment wrapText="1"/>
    </xf>
    <xf numFmtId="44" fontId="3" fillId="0" borderId="0" xfId="0" applyNumberFormat="1" applyFont="1"/>
    <xf numFmtId="44" fontId="1" fillId="0" borderId="0" xfId="2" applyNumberFormat="1"/>
    <xf numFmtId="44" fontId="1" fillId="0" borderId="0" xfId="0" applyNumberFormat="1" applyFont="1"/>
    <xf numFmtId="44" fontId="6" fillId="0" borderId="0" xfId="0" applyNumberFormat="1" applyFont="1" applyAlignment="1">
      <alignment horizontal="center"/>
    </xf>
    <xf numFmtId="44" fontId="0" fillId="0" borderId="0" xfId="2" applyNumberFormat="1" applyFont="1"/>
    <xf numFmtId="44" fontId="3" fillId="2" borderId="2" xfId="1" applyFont="1" applyFill="1" applyBorder="1"/>
    <xf numFmtId="44" fontId="12" fillId="0" borderId="0" xfId="2" applyNumberFormat="1" applyFont="1" applyAlignment="1">
      <alignment wrapText="1"/>
    </xf>
    <xf numFmtId="44" fontId="11" fillId="0" borderId="0" xfId="2" applyNumberFormat="1" applyFont="1"/>
    <xf numFmtId="44" fontId="6" fillId="0" borderId="0" xfId="2" applyNumberFormat="1" applyFont="1"/>
    <xf numFmtId="44" fontId="3" fillId="0" borderId="0" xfId="2" applyNumberFormat="1" applyFont="1"/>
    <xf numFmtId="44" fontId="11" fillId="2" borderId="2" xfId="2" applyNumberFormat="1" applyFont="1" applyFill="1" applyBorder="1"/>
    <xf numFmtId="10" fontId="1" fillId="0" borderId="0" xfId="0" applyNumberFormat="1" applyFont="1"/>
    <xf numFmtId="10" fontId="12" fillId="0" borderId="0" xfId="1" applyNumberFormat="1" applyFont="1" applyAlignment="1">
      <alignment wrapText="1"/>
    </xf>
    <xf numFmtId="8" fontId="0" fillId="0" borderId="0" xfId="0" applyNumberFormat="1"/>
    <xf numFmtId="0" fontId="12" fillId="2" borderId="2" xfId="0" applyFont="1" applyFill="1" applyBorder="1"/>
    <xf numFmtId="10" fontId="12" fillId="2" borderId="2" xfId="2" applyNumberFormat="1" applyFont="1" applyFill="1" applyBorder="1"/>
    <xf numFmtId="10" fontId="2" fillId="2" borderId="2" xfId="2" applyNumberFormat="1" applyFont="1" applyFill="1" applyBorder="1"/>
    <xf numFmtId="0" fontId="12" fillId="0" borderId="0" xfId="0" applyFont="1" applyAlignment="1">
      <alignment wrapText="1"/>
    </xf>
    <xf numFmtId="0" fontId="3" fillId="2" borderId="2" xfId="0" applyFont="1" applyFill="1" applyBorder="1" applyAlignment="1">
      <alignment horizontal="center" wrapText="1"/>
    </xf>
    <xf numFmtId="0" fontId="8" fillId="0" borderId="13" xfId="0" applyFont="1" applyBorder="1" applyAlignment="1">
      <alignment horizontal="center" vertical="center"/>
    </xf>
    <xf numFmtId="44" fontId="9" fillId="0" borderId="14" xfId="0" applyNumberFormat="1" applyFont="1" applyBorder="1" applyAlignment="1">
      <alignment horizontal="center" vertical="center" wrapText="1"/>
    </xf>
    <xf numFmtId="44" fontId="38" fillId="0" borderId="14" xfId="0" applyNumberFormat="1" applyFont="1" applyBorder="1" applyAlignment="1">
      <alignment vertical="center"/>
    </xf>
    <xf numFmtId="0" fontId="0" fillId="0" borderId="0" xfId="0" applyAlignment="1">
      <alignment horizontal="right"/>
    </xf>
    <xf numFmtId="0" fontId="39" fillId="0" borderId="0" xfId="0" applyFont="1" applyAlignment="1">
      <alignment horizontal="center" vertical="center"/>
    </xf>
    <xf numFmtId="0" fontId="11" fillId="37" borderId="0" xfId="0" applyFont="1" applyFill="1"/>
    <xf numFmtId="44" fontId="13" fillId="0" borderId="0" xfId="0" applyNumberFormat="1" applyFont="1"/>
    <xf numFmtId="166" fontId="12" fillId="0" borderId="0" xfId="0" applyNumberFormat="1" applyFont="1"/>
    <xf numFmtId="0" fontId="32" fillId="0" borderId="0" xfId="0" applyFont="1"/>
    <xf numFmtId="0" fontId="35" fillId="0" borderId="0" xfId="0" applyFont="1" applyAlignment="1">
      <alignment horizontal="right" vertical="center"/>
    </xf>
    <xf numFmtId="43" fontId="41" fillId="0" borderId="0" xfId="0" applyNumberFormat="1" applyFont="1"/>
    <xf numFmtId="43" fontId="41" fillId="0" borderId="1" xfId="0" applyNumberFormat="1" applyFont="1" applyBorder="1"/>
    <xf numFmtId="0" fontId="41" fillId="0" borderId="0" xfId="0" applyFont="1"/>
    <xf numFmtId="43" fontId="41" fillId="0" borderId="15" xfId="0" applyNumberFormat="1" applyFont="1" applyBorder="1"/>
    <xf numFmtId="43" fontId="41" fillId="0" borderId="0" xfId="0" applyNumberFormat="1" applyFont="1" applyAlignment="1">
      <alignment wrapText="1"/>
    </xf>
    <xf numFmtId="43" fontId="41" fillId="0" borderId="0" xfId="0" applyNumberFormat="1" applyFont="1" applyAlignment="1">
      <alignment horizontal="center" vertical="center" wrapText="1"/>
    </xf>
    <xf numFmtId="43" fontId="41" fillId="0" borderId="0" xfId="0" applyNumberFormat="1" applyFont="1" applyAlignment="1">
      <alignment horizontal="center" wrapText="1"/>
    </xf>
    <xf numFmtId="164" fontId="9" fillId="0" borderId="1" xfId="0" applyNumberFormat="1" applyFont="1" applyBorder="1" applyAlignment="1">
      <alignment horizontal="center" vertical="center" wrapText="1"/>
    </xf>
    <xf numFmtId="44" fontId="0" fillId="0" borderId="1" xfId="0" applyNumberFormat="1" applyBorder="1"/>
    <xf numFmtId="0" fontId="43" fillId="0" borderId="0" xfId="0" applyFont="1" applyAlignment="1">
      <alignment horizontal="left"/>
    </xf>
    <xf numFmtId="0" fontId="44" fillId="0" borderId="0" xfId="0" applyFont="1" applyAlignment="1">
      <alignment horizontal="center" vertical="center"/>
    </xf>
    <xf numFmtId="44" fontId="43" fillId="0" borderId="0" xfId="1" applyFont="1" applyAlignment="1">
      <alignment horizontal="left" vertical="center" wrapText="1"/>
    </xf>
    <xf numFmtId="0" fontId="44" fillId="0" borderId="0" xfId="0" applyFont="1" applyAlignment="1">
      <alignment horizontal="left" vertical="center" wrapText="1"/>
    </xf>
    <xf numFmtId="44" fontId="9" fillId="0" borderId="0" xfId="1" applyFont="1" applyAlignment="1">
      <alignment horizontal="center" vertical="center" wrapText="1"/>
    </xf>
    <xf numFmtId="10" fontId="37" fillId="2" borderId="2" xfId="2" applyNumberFormat="1" applyFont="1" applyFill="1" applyBorder="1"/>
    <xf numFmtId="0" fontId="44" fillId="2" borderId="0" xfId="0" applyFont="1" applyFill="1" applyAlignment="1">
      <alignment horizontal="left" vertical="center"/>
    </xf>
    <xf numFmtId="166" fontId="11" fillId="2" borderId="2" xfId="2" applyNumberFormat="1" applyFont="1" applyFill="1" applyBorder="1"/>
    <xf numFmtId="10" fontId="3" fillId="2" borderId="2" xfId="2" applyNumberFormat="1" applyFont="1" applyFill="1" applyBorder="1"/>
    <xf numFmtId="10" fontId="11" fillId="2" borderId="2" xfId="2" applyNumberFormat="1" applyFont="1" applyFill="1" applyBorder="1"/>
    <xf numFmtId="10" fontId="3" fillId="2" borderId="2" xfId="0" applyNumberFormat="1" applyFont="1" applyFill="1" applyBorder="1"/>
    <xf numFmtId="0" fontId="6" fillId="0" borderId="0" xfId="0" applyFont="1"/>
    <xf numFmtId="10" fontId="6" fillId="0" borderId="0" xfId="2" applyNumberFormat="1" applyFont="1"/>
    <xf numFmtId="164" fontId="6" fillId="0" borderId="0" xfId="0" applyNumberFormat="1" applyFont="1"/>
    <xf numFmtId="44" fontId="7" fillId="0" borderId="0" xfId="2" applyNumberFormat="1" applyFont="1"/>
    <xf numFmtId="0" fontId="37" fillId="0" borderId="0" xfId="0" applyFont="1"/>
    <xf numFmtId="0" fontId="43" fillId="0" borderId="0" xfId="0" applyFont="1" applyAlignment="1">
      <alignment horizontal="left" vertical="center" wrapText="1"/>
    </xf>
    <xf numFmtId="10" fontId="44" fillId="0" borderId="0" xfId="2" applyNumberFormat="1" applyFont="1" applyAlignment="1">
      <alignment horizontal="left" vertical="center" wrapText="1"/>
    </xf>
    <xf numFmtId="10" fontId="43" fillId="0" borderId="0" xfId="2" applyNumberFormat="1" applyFont="1" applyAlignment="1">
      <alignment horizontal="left" vertical="center" wrapText="1"/>
    </xf>
    <xf numFmtId="44" fontId="44" fillId="0" borderId="0" xfId="1" applyFont="1" applyAlignment="1">
      <alignment horizontal="left" vertical="center" wrapText="1"/>
    </xf>
    <xf numFmtId="10" fontId="44" fillId="0" borderId="0" xfId="0" applyNumberFormat="1" applyFont="1" applyAlignment="1">
      <alignment horizontal="left" vertical="center" wrapText="1"/>
    </xf>
    <xf numFmtId="0" fontId="0" fillId="2" borderId="0" xfId="0" applyFill="1"/>
    <xf numFmtId="8" fontId="42" fillId="34" borderId="0" xfId="1" applyNumberFormat="1" applyFont="1" applyFill="1"/>
    <xf numFmtId="0" fontId="0" fillId="38" borderId="0" xfId="0" applyFill="1"/>
    <xf numFmtId="0" fontId="0" fillId="0" borderId="2" xfId="0" applyBorder="1"/>
    <xf numFmtId="44" fontId="42" fillId="2" borderId="0" xfId="0" applyNumberFormat="1" applyFont="1" applyFill="1" applyAlignment="1">
      <alignment horizontal="right"/>
    </xf>
    <xf numFmtId="0" fontId="2" fillId="2" borderId="0" xfId="0" applyFont="1" applyFill="1"/>
    <xf numFmtId="10" fontId="0" fillId="2" borderId="0" xfId="2" applyNumberFormat="1" applyFont="1" applyFill="1"/>
    <xf numFmtId="44" fontId="0" fillId="2" borderId="0" xfId="1" applyFont="1" applyFill="1"/>
    <xf numFmtId="10" fontId="0" fillId="2" borderId="0" xfId="0" applyNumberFormat="1" applyFill="1"/>
    <xf numFmtId="44" fontId="7" fillId="2" borderId="0" xfId="2" applyNumberFormat="1" applyFont="1" applyFill="1"/>
    <xf numFmtId="44" fontId="7" fillId="2" borderId="0" xfId="1" applyFont="1" applyFill="1"/>
    <xf numFmtId="2" fontId="0" fillId="2" borderId="0" xfId="0" applyNumberFormat="1" applyFill="1"/>
    <xf numFmtId="10" fontId="11" fillId="2" borderId="0" xfId="2" applyNumberFormat="1" applyFont="1" applyFill="1"/>
    <xf numFmtId="0" fontId="11" fillId="2" borderId="0" xfId="2" applyNumberFormat="1" applyFont="1" applyFill="1" applyAlignment="1">
      <alignment horizontal="left"/>
    </xf>
    <xf numFmtId="0" fontId="11" fillId="2" borderId="2" xfId="2" applyNumberFormat="1" applyFont="1" applyFill="1" applyBorder="1" applyAlignment="1">
      <alignment horizontal="left"/>
    </xf>
    <xf numFmtId="0" fontId="11" fillId="36" borderId="0" xfId="0" applyFont="1" applyFill="1"/>
    <xf numFmtId="0" fontId="43" fillId="0" borderId="0" xfId="1" applyNumberFormat="1" applyFont="1"/>
    <xf numFmtId="0" fontId="11" fillId="36" borderId="0" xfId="0" applyFont="1" applyFill="1" applyAlignment="1">
      <alignment horizontal="center"/>
    </xf>
    <xf numFmtId="0" fontId="11" fillId="36" borderId="0" xfId="0" applyFont="1" applyFill="1" applyAlignment="1">
      <alignment wrapText="1"/>
    </xf>
    <xf numFmtId="44" fontId="12" fillId="36" borderId="0" xfId="1" applyFont="1" applyFill="1"/>
    <xf numFmtId="44" fontId="7" fillId="0" borderId="1" xfId="0" applyNumberFormat="1" applyFont="1" applyBorder="1"/>
    <xf numFmtId="44" fontId="7" fillId="36" borderId="0" xfId="1" applyFont="1" applyFill="1"/>
    <xf numFmtId="0" fontId="12" fillId="38" borderId="0" xfId="0" applyFont="1" applyFill="1"/>
    <xf numFmtId="4" fontId="0" fillId="0" borderId="2" xfId="0" applyNumberFormat="1" applyBorder="1"/>
    <xf numFmtId="0" fontId="4" fillId="36" borderId="0" xfId="0" applyFont="1" applyFill="1" applyAlignment="1">
      <alignment vertical="center"/>
    </xf>
    <xf numFmtId="0" fontId="47" fillId="36" borderId="0" xfId="0" applyFont="1" applyFill="1" applyAlignment="1">
      <alignment horizontal="center" vertical="center"/>
    </xf>
    <xf numFmtId="164" fontId="12" fillId="0" borderId="0" xfId="0" applyNumberFormat="1" applyFont="1"/>
    <xf numFmtId="44" fontId="7" fillId="36" borderId="0" xfId="2" applyNumberFormat="1" applyFont="1" applyFill="1"/>
    <xf numFmtId="0" fontId="11" fillId="38" borderId="0" xfId="0" applyFont="1" applyFill="1"/>
    <xf numFmtId="0" fontId="10" fillId="38" borderId="0" xfId="0" applyFont="1" applyFill="1"/>
    <xf numFmtId="0" fontId="12" fillId="2" borderId="0" xfId="0" applyFont="1" applyFill="1"/>
    <xf numFmtId="0" fontId="40" fillId="0" borderId="0" xfId="0" applyFont="1" applyAlignment="1">
      <alignment wrapText="1"/>
    </xf>
    <xf numFmtId="0" fontId="46" fillId="0" borderId="0" xfId="0" applyFont="1" applyAlignment="1">
      <alignment wrapText="1"/>
    </xf>
    <xf numFmtId="10" fontId="48" fillId="0" borderId="0" xfId="2" applyNumberFormat="1" applyFont="1" applyAlignment="1">
      <alignment wrapText="1"/>
    </xf>
    <xf numFmtId="10" fontId="46" fillId="0" borderId="0" xfId="2" applyNumberFormat="1" applyFont="1" applyAlignment="1">
      <alignment wrapText="1"/>
    </xf>
    <xf numFmtId="44" fontId="46" fillId="0" borderId="0" xfId="1" applyFont="1" applyAlignment="1">
      <alignment wrapText="1"/>
    </xf>
    <xf numFmtId="44" fontId="49" fillId="0" borderId="0" xfId="1" applyFont="1" applyAlignment="1">
      <alignment wrapText="1"/>
    </xf>
    <xf numFmtId="10" fontId="48" fillId="0" borderId="0" xfId="0" applyNumberFormat="1" applyFont="1" applyAlignment="1">
      <alignment wrapText="1"/>
    </xf>
    <xf numFmtId="0" fontId="48" fillId="0" borderId="0" xfId="0" applyFont="1" applyAlignment="1">
      <alignment wrapText="1"/>
    </xf>
    <xf numFmtId="164" fontId="36" fillId="0" borderId="0" xfId="0" applyNumberFormat="1" applyFont="1" applyAlignment="1">
      <alignment horizontal="left" vertical="center"/>
    </xf>
    <xf numFmtId="164" fontId="33" fillId="0" borderId="0" xfId="0" applyNumberFormat="1" applyFont="1" applyAlignment="1">
      <alignment horizontal="left" vertical="center"/>
    </xf>
    <xf numFmtId="164" fontId="33" fillId="0" borderId="12" xfId="0" applyNumberFormat="1" applyFont="1" applyBorder="1" applyAlignment="1">
      <alignment horizontal="left" vertical="center"/>
    </xf>
    <xf numFmtId="8" fontId="42" fillId="0" borderId="0" xfId="1" applyNumberFormat="1" applyFont="1"/>
    <xf numFmtId="44" fontId="0" fillId="0" borderId="0" xfId="1" applyFont="1" applyAlignment="1">
      <alignment horizontal="right"/>
    </xf>
    <xf numFmtId="44" fontId="36" fillId="0" borderId="0" xfId="2" applyNumberFormat="1" applyFont="1"/>
    <xf numFmtId="44" fontId="33" fillId="0" borderId="0" xfId="2" applyNumberFormat="1" applyFont="1"/>
    <xf numFmtId="10" fontId="3" fillId="0" borderId="0" xfId="2" applyNumberFormat="1" applyFont="1" applyAlignment="1">
      <alignment wrapText="1"/>
    </xf>
    <xf numFmtId="0" fontId="12" fillId="0" borderId="0" xfId="0" applyFont="1" applyAlignment="1">
      <alignment horizontal="left"/>
    </xf>
    <xf numFmtId="0" fontId="50" fillId="0" borderId="0" xfId="0" applyFont="1"/>
    <xf numFmtId="0" fontId="33" fillId="36" borderId="0" xfId="0" applyFont="1" applyFill="1"/>
    <xf numFmtId="0" fontId="3" fillId="36" borderId="0" xfId="0" applyFont="1" applyFill="1"/>
    <xf numFmtId="0" fontId="37" fillId="36" borderId="0" xfId="0" applyFont="1" applyFill="1"/>
    <xf numFmtId="0" fontId="44" fillId="36" borderId="0" xfId="0" applyFont="1" applyFill="1" applyAlignment="1">
      <alignment horizontal="center" vertical="center"/>
    </xf>
    <xf numFmtId="10" fontId="44" fillId="36" borderId="0" xfId="2" applyNumberFormat="1" applyFont="1" applyFill="1" applyAlignment="1">
      <alignment horizontal="left" vertical="center" wrapText="1"/>
    </xf>
    <xf numFmtId="44" fontId="44" fillId="36" borderId="0" xfId="1" applyFont="1" applyFill="1" applyAlignment="1">
      <alignment horizontal="left" vertical="center" wrapText="1"/>
    </xf>
    <xf numFmtId="10" fontId="44" fillId="36" borderId="0" xfId="0" applyNumberFormat="1" applyFont="1" applyFill="1" applyAlignment="1">
      <alignment horizontal="left" vertical="center" wrapText="1"/>
    </xf>
    <xf numFmtId="0" fontId="44" fillId="36" borderId="0" xfId="0" applyFont="1" applyFill="1" applyAlignment="1">
      <alignment horizontal="left" vertical="center" wrapText="1"/>
    </xf>
    <xf numFmtId="0" fontId="44" fillId="36" borderId="0" xfId="0" applyFont="1" applyFill="1" applyAlignment="1">
      <alignment horizontal="left" vertical="center"/>
    </xf>
    <xf numFmtId="0" fontId="0" fillId="36" borderId="0" xfId="0" applyFill="1" applyAlignment="1">
      <alignment horizontal="right"/>
    </xf>
    <xf numFmtId="44" fontId="0" fillId="36" borderId="0" xfId="1" applyFont="1" applyFill="1"/>
    <xf numFmtId="10" fontId="0" fillId="36" borderId="0" xfId="2" applyNumberFormat="1" applyFont="1" applyFill="1"/>
    <xf numFmtId="44" fontId="3" fillId="36" borderId="0" xfId="0" applyNumberFormat="1" applyFont="1" applyFill="1" applyAlignment="1">
      <alignment horizontal="left" vertical="center"/>
    </xf>
    <xf numFmtId="0" fontId="3" fillId="2" borderId="2" xfId="0" applyFont="1" applyFill="1" applyBorder="1" applyAlignment="1">
      <alignment horizontal="left"/>
    </xf>
    <xf numFmtId="0" fontId="0" fillId="39" borderId="0" xfId="0" applyFill="1"/>
    <xf numFmtId="0" fontId="52" fillId="0" borderId="0" xfId="0" applyFont="1"/>
    <xf numFmtId="168" fontId="52" fillId="0" borderId="0" xfId="0" applyNumberFormat="1" applyFont="1" applyAlignment="1">
      <alignment horizontal="center" vertical="center" wrapText="1"/>
    </xf>
    <xf numFmtId="168" fontId="52" fillId="0" borderId="0" xfId="0" applyNumberFormat="1" applyFont="1" applyAlignment="1">
      <alignment horizontal="center" vertical="center"/>
    </xf>
    <xf numFmtId="168" fontId="53" fillId="0" borderId="0" xfId="0" applyNumberFormat="1" applyFont="1" applyAlignment="1">
      <alignment horizontal="center" vertical="center" wrapText="1"/>
    </xf>
    <xf numFmtId="0" fontId="54" fillId="40" borderId="0" xfId="0" applyFont="1" applyFill="1"/>
    <xf numFmtId="0" fontId="54" fillId="42" borderId="0" xfId="0" applyFont="1" applyFill="1"/>
    <xf numFmtId="0" fontId="0" fillId="43" borderId="0" xfId="0" applyFill="1"/>
    <xf numFmtId="0" fontId="54" fillId="44" borderId="0" xfId="0" applyFont="1" applyFill="1"/>
    <xf numFmtId="0" fontId="54" fillId="39" borderId="0" xfId="0" applyFont="1" applyFill="1"/>
    <xf numFmtId="0" fontId="55" fillId="41" borderId="0" xfId="0" applyFont="1" applyFill="1"/>
    <xf numFmtId="0" fontId="55" fillId="42" borderId="0" xfId="0" applyFont="1" applyFill="1"/>
    <xf numFmtId="0" fontId="55" fillId="40" borderId="0" xfId="0" applyFont="1" applyFill="1"/>
    <xf numFmtId="0" fontId="41" fillId="39" borderId="0" xfId="0" applyFont="1" applyFill="1"/>
    <xf numFmtId="0" fontId="55" fillId="44" borderId="0" xfId="0" applyFont="1" applyFill="1"/>
    <xf numFmtId="0" fontId="55" fillId="39" borderId="0" xfId="0" applyFont="1" applyFill="1"/>
    <xf numFmtId="0" fontId="41" fillId="43" borderId="0" xfId="0" applyFont="1" applyFill="1"/>
    <xf numFmtId="168" fontId="55" fillId="39" borderId="0" xfId="0" applyNumberFormat="1" applyFont="1" applyFill="1" applyAlignment="1">
      <alignment horizontal="center" vertical="center"/>
    </xf>
    <xf numFmtId="0" fontId="56" fillId="39" borderId="0" xfId="0" applyFont="1" applyFill="1" applyAlignment="1">
      <alignment horizontal="center"/>
    </xf>
    <xf numFmtId="0" fontId="55" fillId="43" borderId="0" xfId="0" applyFont="1" applyFill="1"/>
    <xf numFmtId="0" fontId="56" fillId="43" borderId="0" xfId="0" applyFont="1" applyFill="1" applyAlignment="1">
      <alignment horizontal="center"/>
    </xf>
    <xf numFmtId="168" fontId="55" fillId="0" borderId="0" xfId="0" applyNumberFormat="1" applyFont="1" applyAlignment="1">
      <alignment horizontal="center" vertical="center"/>
    </xf>
    <xf numFmtId="0" fontId="56" fillId="0" borderId="0" xfId="0" applyFont="1" applyAlignment="1">
      <alignment horizontal="center"/>
    </xf>
    <xf numFmtId="0" fontId="52" fillId="0" borderId="0" xfId="0" applyFont="1" applyAlignment="1">
      <alignment horizontal="center" wrapText="1"/>
    </xf>
    <xf numFmtId="44" fontId="56" fillId="0" borderId="0" xfId="1" applyFont="1" applyAlignment="1">
      <alignment horizontal="center"/>
    </xf>
    <xf numFmtId="168" fontId="55" fillId="42" borderId="0" xfId="0" applyNumberFormat="1" applyFont="1" applyFill="1" applyAlignment="1">
      <alignment horizontal="right" vertical="center"/>
    </xf>
    <xf numFmtId="168" fontId="55" fillId="40" borderId="0" xfId="0" applyNumberFormat="1" applyFont="1" applyFill="1" applyAlignment="1">
      <alignment horizontal="right" vertical="center"/>
    </xf>
    <xf numFmtId="168" fontId="41" fillId="39" borderId="0" xfId="1" applyNumberFormat="1" applyFont="1" applyFill="1" applyAlignment="1">
      <alignment horizontal="right"/>
    </xf>
    <xf numFmtId="168" fontId="55" fillId="39" borderId="0" xfId="0" applyNumberFormat="1" applyFont="1" applyFill="1" applyAlignment="1">
      <alignment horizontal="right" vertical="center"/>
    </xf>
    <xf numFmtId="168" fontId="41" fillId="39" borderId="0" xfId="0" applyNumberFormat="1" applyFont="1" applyFill="1" applyAlignment="1">
      <alignment horizontal="right"/>
    </xf>
    <xf numFmtId="168" fontId="41" fillId="43" borderId="0" xfId="0" applyNumberFormat="1" applyFont="1" applyFill="1" applyAlignment="1">
      <alignment horizontal="right" vertical="center"/>
    </xf>
    <xf numFmtId="168" fontId="41" fillId="39" borderId="0" xfId="0" applyNumberFormat="1" applyFont="1" applyFill="1" applyAlignment="1">
      <alignment horizontal="right" vertical="center"/>
    </xf>
    <xf numFmtId="168" fontId="55" fillId="0" borderId="0" xfId="0" applyNumberFormat="1" applyFont="1" applyAlignment="1">
      <alignment horizontal="right" vertical="center"/>
    </xf>
    <xf numFmtId="43" fontId="41" fillId="0" borderId="0" xfId="0" applyNumberFormat="1" applyFont="1" applyAlignment="1">
      <alignment horizontal="right"/>
    </xf>
    <xf numFmtId="0" fontId="54" fillId="37" borderId="0" xfId="0" applyFont="1" applyFill="1"/>
    <xf numFmtId="0" fontId="55" fillId="37" borderId="0" xfId="0" applyFont="1" applyFill="1"/>
    <xf numFmtId="168" fontId="55" fillId="37" borderId="0" xfId="0" applyNumberFormat="1" applyFont="1" applyFill="1" applyAlignment="1">
      <alignment horizontal="right" vertical="center"/>
    </xf>
    <xf numFmtId="168" fontId="55" fillId="37" borderId="0" xfId="0" applyNumberFormat="1" applyFont="1" applyFill="1" applyAlignment="1">
      <alignment horizontal="center" vertical="center"/>
    </xf>
    <xf numFmtId="0" fontId="56" fillId="37" borderId="0" xfId="0" applyFont="1" applyFill="1" applyAlignment="1">
      <alignment horizontal="center"/>
    </xf>
    <xf numFmtId="0" fontId="56" fillId="37" borderId="0" xfId="0" applyFont="1" applyFill="1" applyAlignment="1">
      <alignment horizontal="center" vertical="center"/>
    </xf>
    <xf numFmtId="0" fontId="56" fillId="39" borderId="0" xfId="0" applyFont="1" applyFill="1" applyAlignment="1">
      <alignment horizontal="center" vertical="center"/>
    </xf>
    <xf numFmtId="0" fontId="56" fillId="43" borderId="0" xfId="0" applyFont="1" applyFill="1" applyAlignment="1">
      <alignment horizontal="center" vertical="center"/>
    </xf>
    <xf numFmtId="0" fontId="0" fillId="45" borderId="0" xfId="0" applyFill="1"/>
    <xf numFmtId="44" fontId="38" fillId="0" borderId="0" xfId="0" applyNumberFormat="1" applyFont="1"/>
    <xf numFmtId="0" fontId="44" fillId="0" borderId="0" xfId="0" applyFont="1" applyAlignment="1">
      <alignment horizontal="left"/>
    </xf>
    <xf numFmtId="10" fontId="57" fillId="0" borderId="0" xfId="2" applyNumberFormat="1" applyFont="1" applyAlignment="1">
      <alignment horizontal="left" vertical="center" wrapText="1"/>
    </xf>
    <xf numFmtId="0" fontId="57" fillId="0" borderId="0" xfId="0" applyFont="1" applyAlignment="1">
      <alignment horizontal="left" vertical="center" wrapText="1"/>
    </xf>
    <xf numFmtId="0" fontId="57" fillId="0" borderId="0" xfId="0" applyFont="1" applyAlignment="1">
      <alignment horizontal="left" vertical="center"/>
    </xf>
    <xf numFmtId="2" fontId="0" fillId="36" borderId="0" xfId="0" applyNumberFormat="1" applyFill="1"/>
    <xf numFmtId="0" fontId="3" fillId="0" borderId="0" xfId="0" applyFont="1" applyAlignment="1">
      <alignment wrapText="1"/>
    </xf>
    <xf numFmtId="0" fontId="11" fillId="35" borderId="0" xfId="0" applyFont="1" applyFill="1"/>
    <xf numFmtId="44" fontId="7" fillId="0" borderId="1" xfId="1" applyFont="1" applyBorder="1" applyAlignment="1">
      <alignment vertical="center"/>
    </xf>
    <xf numFmtId="44" fontId="3" fillId="0" borderId="1" xfId="0" applyNumberFormat="1" applyFont="1" applyBorder="1"/>
    <xf numFmtId="44" fontId="43" fillId="0" borderId="1" xfId="0" applyNumberFormat="1" applyFont="1" applyBorder="1" applyAlignment="1">
      <alignment horizontal="left"/>
    </xf>
    <xf numFmtId="0" fontId="61" fillId="0" borderId="0" xfId="0" applyFont="1" applyAlignment="1">
      <alignment horizontal="center" vertical="center"/>
    </xf>
    <xf numFmtId="10" fontId="61" fillId="0" borderId="0" xfId="2" applyNumberFormat="1" applyFont="1" applyAlignment="1">
      <alignment horizontal="center" vertical="center" wrapText="1"/>
    </xf>
    <xf numFmtId="0" fontId="61" fillId="0" borderId="0" xfId="0" applyFont="1" applyAlignment="1">
      <alignment horizontal="center" vertical="center" wrapText="1"/>
    </xf>
    <xf numFmtId="10" fontId="12" fillId="0" borderId="0" xfId="2" applyNumberFormat="1" applyFont="1" applyAlignment="1">
      <alignment vertical="center" wrapText="1"/>
    </xf>
    <xf numFmtId="10" fontId="11" fillId="47" borderId="0" xfId="0" applyNumberFormat="1" applyFont="1" applyFill="1" applyAlignment="1">
      <alignment horizontal="center"/>
    </xf>
    <xf numFmtId="10" fontId="11" fillId="47" borderId="0" xfId="2" applyNumberFormat="1" applyFont="1" applyFill="1" applyAlignment="1">
      <alignment horizontal="center"/>
    </xf>
    <xf numFmtId="0" fontId="11" fillId="47" borderId="0" xfId="0" applyFont="1" applyFill="1" applyAlignment="1">
      <alignment horizontal="center"/>
    </xf>
    <xf numFmtId="164" fontId="61" fillId="0" borderId="0" xfId="1" applyNumberFormat="1" applyFont="1" applyAlignment="1">
      <alignment horizontal="center" vertical="center"/>
    </xf>
    <xf numFmtId="164" fontId="0" fillId="46" borderId="0" xfId="1" applyNumberFormat="1" applyFont="1" applyFill="1"/>
    <xf numFmtId="10" fontId="11" fillId="2" borderId="13" xfId="2" applyNumberFormat="1" applyFont="1" applyFill="1" applyBorder="1" applyAlignment="1">
      <alignment vertical="center" wrapText="1"/>
    </xf>
    <xf numFmtId="0" fontId="42" fillId="0" borderId="0" xfId="0" applyFont="1"/>
    <xf numFmtId="44" fontId="41" fillId="0" borderId="0" xfId="1" applyFont="1"/>
    <xf numFmtId="0" fontId="61" fillId="0" borderId="0" xfId="0" applyFont="1" applyAlignment="1">
      <alignment horizontal="center"/>
    </xf>
    <xf numFmtId="0" fontId="61" fillId="0" borderId="0" xfId="0" applyFont="1" applyAlignment="1">
      <alignment horizontal="center" wrapText="1"/>
    </xf>
    <xf numFmtId="10" fontId="61" fillId="0" borderId="0" xfId="2" applyNumberFormat="1" applyFont="1" applyAlignment="1">
      <alignment horizontal="center" wrapText="1"/>
    </xf>
    <xf numFmtId="164" fontId="61" fillId="0" borderId="0" xfId="1" applyNumberFormat="1" applyFont="1" applyAlignment="1">
      <alignment horizontal="center"/>
    </xf>
    <xf numFmtId="164" fontId="42" fillId="0" borderId="0" xfId="1" applyNumberFormat="1" applyFont="1"/>
    <xf numFmtId="2" fontId="40" fillId="2" borderId="0" xfId="2" applyNumberFormat="1" applyFont="1" applyFill="1"/>
    <xf numFmtId="164" fontId="0" fillId="0" borderId="0" xfId="1" applyNumberFormat="1" applyFont="1"/>
    <xf numFmtId="164" fontId="12" fillId="0" borderId="0" xfId="1" applyNumberFormat="1" applyFont="1"/>
    <xf numFmtId="10" fontId="42" fillId="0" borderId="0" xfId="2" applyNumberFormat="1" applyFont="1"/>
    <xf numFmtId="44" fontId="42" fillId="0" borderId="0" xfId="1" applyFont="1"/>
    <xf numFmtId="0" fontId="3" fillId="2" borderId="2" xfId="0" applyFont="1" applyFill="1" applyBorder="1" applyAlignment="1">
      <alignment horizontal="right"/>
    </xf>
    <xf numFmtId="0" fontId="12" fillId="0" borderId="0" xfId="0" applyFont="1" applyAlignment="1">
      <alignment horizontal="right"/>
    </xf>
    <xf numFmtId="164" fontId="0" fillId="2" borderId="14" xfId="1" applyNumberFormat="1" applyFont="1" applyFill="1" applyBorder="1" applyAlignment="1">
      <alignment horizontal="left" vertical="center"/>
    </xf>
    <xf numFmtId="0" fontId="12" fillId="48" borderId="0" xfId="0" applyFont="1" applyFill="1" applyAlignment="1">
      <alignment horizontal="right"/>
    </xf>
    <xf numFmtId="0" fontId="3" fillId="48" borderId="0" xfId="0" applyFont="1" applyFill="1" applyAlignment="1">
      <alignment horizontal="center"/>
    </xf>
    <xf numFmtId="10" fontId="61" fillId="0" borderId="0" xfId="0" applyNumberFormat="1" applyFont="1" applyAlignment="1">
      <alignment horizontal="center" wrapText="1"/>
    </xf>
    <xf numFmtId="10" fontId="3" fillId="2" borderId="2" xfId="1" applyNumberFormat="1" applyFont="1" applyFill="1" applyBorder="1"/>
    <xf numFmtId="164" fontId="61" fillId="0" borderId="0" xfId="1" applyNumberFormat="1" applyFont="1" applyAlignment="1">
      <alignment horizontal="center" wrapText="1"/>
    </xf>
    <xf numFmtId="0" fontId="3" fillId="48" borderId="0" xfId="0" applyFont="1" applyFill="1" applyAlignment="1">
      <alignment horizontal="center" wrapText="1"/>
    </xf>
    <xf numFmtId="10" fontId="3" fillId="38" borderId="2" xfId="2" applyNumberFormat="1" applyFont="1" applyFill="1" applyBorder="1"/>
    <xf numFmtId="2" fontId="12" fillId="38" borderId="0" xfId="1" applyNumberFormat="1" applyFont="1" applyFill="1"/>
    <xf numFmtId="10" fontId="0" fillId="38" borderId="0" xfId="2" applyNumberFormat="1" applyFont="1" applyFill="1"/>
    <xf numFmtId="166" fontId="11" fillId="38" borderId="2" xfId="2" applyNumberFormat="1" applyFont="1" applyFill="1" applyBorder="1"/>
    <xf numFmtId="10" fontId="12" fillId="48" borderId="0" xfId="1" applyNumberFormat="1" applyFont="1" applyFill="1" applyAlignment="1">
      <alignment horizontal="right"/>
    </xf>
    <xf numFmtId="10" fontId="12" fillId="48" borderId="0" xfId="1" applyNumberFormat="1" applyFont="1" applyFill="1" applyAlignment="1">
      <alignment horizontal="left"/>
    </xf>
    <xf numFmtId="44" fontId="3" fillId="48" borderId="0" xfId="0" applyNumberFormat="1" applyFont="1" applyFill="1"/>
    <xf numFmtId="4" fontId="3" fillId="48" borderId="0" xfId="0" applyNumberFormat="1" applyFont="1" applyFill="1" applyAlignment="1">
      <alignment horizontal="center"/>
    </xf>
    <xf numFmtId="0" fontId="12" fillId="48" borderId="25" xfId="0" applyFont="1" applyFill="1" applyBorder="1" applyAlignment="1">
      <alignment horizontal="right"/>
    </xf>
    <xf numFmtId="4" fontId="3" fillId="48" borderId="0" xfId="0" applyNumberFormat="1" applyFont="1" applyFill="1"/>
    <xf numFmtId="0" fontId="3" fillId="48" borderId="0" xfId="0" applyFont="1" applyFill="1"/>
    <xf numFmtId="4" fontId="3" fillId="48" borderId="24" xfId="0" applyNumberFormat="1" applyFont="1" applyFill="1" applyBorder="1" applyAlignment="1">
      <alignment horizontal="center"/>
    </xf>
    <xf numFmtId="44" fontId="3" fillId="48" borderId="0" xfId="1" applyFont="1" applyFill="1"/>
    <xf numFmtId="10" fontId="3" fillId="48" borderId="23" xfId="1" applyNumberFormat="1" applyFont="1" applyFill="1" applyBorder="1" applyAlignment="1">
      <alignment horizontal="right"/>
    </xf>
    <xf numFmtId="10" fontId="3" fillId="48" borderId="27" xfId="1" applyNumberFormat="1" applyFont="1" applyFill="1" applyBorder="1" applyAlignment="1">
      <alignment horizontal="right"/>
    </xf>
    <xf numFmtId="0" fontId="12" fillId="2" borderId="0" xfId="0" applyFont="1" applyFill="1" applyAlignment="1">
      <alignment horizontal="right"/>
    </xf>
    <xf numFmtId="10" fontId="2" fillId="2" borderId="0" xfId="0" applyNumberFormat="1" applyFont="1" applyFill="1"/>
    <xf numFmtId="164" fontId="0" fillId="2" borderId="0" xfId="1" applyNumberFormat="1" applyFont="1" applyFill="1"/>
    <xf numFmtId="0" fontId="12" fillId="2" borderId="0" xfId="1" applyNumberFormat="1" applyFont="1" applyFill="1"/>
    <xf numFmtId="0" fontId="41" fillId="0" borderId="0" xfId="0" applyFont="1" applyAlignment="1">
      <alignment wrapText="1"/>
    </xf>
    <xf numFmtId="0" fontId="56" fillId="0" borderId="0" xfId="0" applyFont="1" applyAlignment="1">
      <alignment horizontal="center" vertical="center" wrapText="1"/>
    </xf>
    <xf numFmtId="44" fontId="0" fillId="48" borderId="0" xfId="1" applyFont="1" applyFill="1" applyAlignment="1">
      <alignment vertical="center"/>
    </xf>
    <xf numFmtId="0" fontId="2" fillId="2" borderId="0" xfId="0" applyFont="1" applyFill="1" applyAlignment="1">
      <alignment horizontal="right" vertical="center"/>
    </xf>
    <xf numFmtId="10" fontId="2" fillId="2" borderId="0" xfId="0" applyNumberFormat="1" applyFont="1" applyFill="1" applyAlignment="1">
      <alignment horizontal="right" vertical="center"/>
    </xf>
    <xf numFmtId="164" fontId="0" fillId="2" borderId="0" xfId="1" applyNumberFormat="1" applyFont="1" applyFill="1" applyAlignment="1">
      <alignment horizontal="left" vertical="center"/>
    </xf>
    <xf numFmtId="10" fontId="2" fillId="2" borderId="0" xfId="2" applyNumberFormat="1" applyFont="1" applyFill="1" applyAlignment="1">
      <alignment horizontal="right" vertical="center" wrapText="1"/>
    </xf>
    <xf numFmtId="0" fontId="2" fillId="2" borderId="0" xfId="0" applyFont="1" applyFill="1" applyAlignment="1">
      <alignment horizontal="center" vertical="center" wrapText="1"/>
    </xf>
    <xf numFmtId="44" fontId="2" fillId="2" borderId="0" xfId="1" applyFont="1" applyFill="1" applyAlignment="1">
      <alignment horizontal="right" vertical="center" wrapText="1"/>
    </xf>
    <xf numFmtId="164" fontId="12" fillId="2" borderId="0" xfId="2" applyNumberFormat="1" applyFont="1" applyFill="1" applyAlignment="1">
      <alignment horizontal="left" vertical="center" wrapText="1"/>
    </xf>
    <xf numFmtId="10" fontId="11" fillId="2" borderId="0" xfId="2" applyNumberFormat="1" applyFont="1" applyFill="1" applyAlignment="1">
      <alignment vertical="center" wrapText="1"/>
    </xf>
    <xf numFmtId="10" fontId="12" fillId="0" borderId="0" xfId="0" applyNumberFormat="1" applyFont="1" applyAlignment="1">
      <alignment horizontal="right"/>
    </xf>
    <xf numFmtId="10" fontId="3" fillId="48" borderId="0" xfId="1" applyNumberFormat="1" applyFont="1" applyFill="1" applyAlignment="1">
      <alignment horizontal="right"/>
    </xf>
    <xf numFmtId="44" fontId="12" fillId="0" borderId="1" xfId="1" applyFont="1" applyBorder="1"/>
    <xf numFmtId="44" fontId="12" fillId="0" borderId="13" xfId="1" applyFont="1" applyBorder="1"/>
    <xf numFmtId="44" fontId="41" fillId="0" borderId="0" xfId="0" applyNumberFormat="1" applyFont="1"/>
    <xf numFmtId="44" fontId="61" fillId="0" borderId="0" xfId="1" applyFont="1" applyAlignment="1">
      <alignment horizontal="center" wrapText="1"/>
    </xf>
    <xf numFmtId="10" fontId="12" fillId="2" borderId="0" xfId="2" applyNumberFormat="1" applyFont="1" applyFill="1" applyAlignment="1">
      <alignment vertical="center" wrapText="1"/>
    </xf>
    <xf numFmtId="10" fontId="62" fillId="2" borderId="0" xfId="2" applyNumberFormat="1" applyFont="1" applyFill="1" applyAlignment="1">
      <alignment horizontal="right" vertical="center" wrapText="1"/>
    </xf>
    <xf numFmtId="164" fontId="63" fillId="0" borderId="0" xfId="1" applyNumberFormat="1" applyFont="1" applyAlignment="1">
      <alignment horizontal="center"/>
    </xf>
    <xf numFmtId="10" fontId="10" fillId="2" borderId="0" xfId="2" applyNumberFormat="1" applyFont="1" applyFill="1" applyAlignment="1">
      <alignment horizontal="center" vertical="center" wrapText="1"/>
    </xf>
    <xf numFmtId="164" fontId="64" fillId="0" borderId="0" xfId="1" applyNumberFormat="1" applyFont="1" applyAlignment="1">
      <alignment horizontal="center"/>
    </xf>
    <xf numFmtId="44" fontId="12" fillId="48" borderId="0" xfId="1" applyFont="1" applyFill="1" applyAlignment="1">
      <alignment horizontal="left"/>
    </xf>
    <xf numFmtId="44" fontId="0" fillId="0" borderId="2" xfId="2" applyNumberFormat="1" applyFont="1" applyBorder="1"/>
    <xf numFmtId="10" fontId="11" fillId="0" borderId="0" xfId="2" applyNumberFormat="1" applyFont="1" applyAlignment="1">
      <alignment horizontal="center" wrapText="1"/>
    </xf>
    <xf numFmtId="164" fontId="11" fillId="0" borderId="0" xfId="1" applyNumberFormat="1" applyFont="1" applyAlignment="1">
      <alignment horizontal="center"/>
    </xf>
    <xf numFmtId="2" fontId="0" fillId="2" borderId="0" xfId="2" applyNumberFormat="1" applyFont="1" applyFill="1"/>
    <xf numFmtId="44" fontId="0" fillId="2" borderId="0" xfId="2" applyNumberFormat="1" applyFont="1" applyFill="1"/>
    <xf numFmtId="10" fontId="0" fillId="38" borderId="0" xfId="0" applyNumberFormat="1" applyFill="1"/>
    <xf numFmtId="0" fontId="42" fillId="0" borderId="0" xfId="0" applyFont="1" applyAlignment="1">
      <alignment horizontal="center"/>
    </xf>
    <xf numFmtId="0" fontId="42" fillId="0" borderId="0" xfId="0" applyFont="1" applyAlignment="1">
      <alignment horizontal="center" wrapText="1"/>
    </xf>
    <xf numFmtId="10" fontId="42" fillId="0" borderId="0" xfId="0" applyNumberFormat="1" applyFont="1" applyAlignment="1">
      <alignment horizontal="center" wrapText="1"/>
    </xf>
    <xf numFmtId="10" fontId="42" fillId="0" borderId="0" xfId="2" applyNumberFormat="1" applyFont="1" applyAlignment="1">
      <alignment horizontal="center" wrapText="1"/>
    </xf>
    <xf numFmtId="164" fontId="42" fillId="0" borderId="0" xfId="1" applyNumberFormat="1" applyFont="1" applyAlignment="1">
      <alignment horizontal="center" wrapText="1"/>
    </xf>
    <xf numFmtId="164" fontId="56" fillId="0" borderId="0" xfId="0" applyNumberFormat="1" applyFont="1"/>
    <xf numFmtId="10" fontId="61" fillId="0" borderId="0" xfId="0" applyNumberFormat="1" applyFont="1" applyAlignment="1">
      <alignment horizontal="center" vertical="center" wrapText="1"/>
    </xf>
    <xf numFmtId="10" fontId="2" fillId="38" borderId="0" xfId="0" applyNumberFormat="1" applyFont="1" applyFill="1"/>
    <xf numFmtId="164" fontId="42" fillId="0" borderId="0" xfId="1" applyNumberFormat="1" applyFont="1" applyAlignment="1">
      <alignment horizontal="center"/>
    </xf>
    <xf numFmtId="164" fontId="0" fillId="0" borderId="0" xfId="0" applyNumberFormat="1"/>
    <xf numFmtId="10" fontId="3" fillId="2" borderId="2" xfId="2" applyNumberFormat="1" applyFont="1" applyFill="1" applyBorder="1" applyAlignment="1">
      <alignment horizontal="right"/>
    </xf>
    <xf numFmtId="0" fontId="0" fillId="0" borderId="0" xfId="0" applyAlignment="1">
      <alignment horizontal="left"/>
    </xf>
    <xf numFmtId="167" fontId="3" fillId="38" borderId="2" xfId="2" applyNumberFormat="1" applyFont="1" applyFill="1" applyBorder="1"/>
    <xf numFmtId="10" fontId="12" fillId="38" borderId="0" xfId="2" applyNumberFormat="1" applyFont="1" applyFill="1"/>
    <xf numFmtId="10" fontId="12" fillId="38" borderId="0" xfId="0" applyNumberFormat="1" applyFont="1" applyFill="1"/>
    <xf numFmtId="10" fontId="0" fillId="0" borderId="0" xfId="1" applyNumberFormat="1" applyFont="1"/>
    <xf numFmtId="10" fontId="12" fillId="0" borderId="0" xfId="1" applyNumberFormat="1" applyFont="1"/>
    <xf numFmtId="0" fontId="63" fillId="0" borderId="0" xfId="0" applyFont="1" applyAlignment="1">
      <alignment horizontal="center" wrapText="1"/>
    </xf>
    <xf numFmtId="10" fontId="0" fillId="2" borderId="2" xfId="0" applyNumberFormat="1" applyFill="1" applyBorder="1"/>
    <xf numFmtId="10" fontId="11" fillId="38" borderId="2" xfId="2" applyNumberFormat="1" applyFont="1" applyFill="1" applyBorder="1"/>
    <xf numFmtId="44" fontId="0" fillId="0" borderId="1" xfId="1" applyFont="1" applyBorder="1"/>
    <xf numFmtId="0" fontId="0" fillId="48" borderId="0" xfId="0" applyFill="1"/>
    <xf numFmtId="0" fontId="0" fillId="38" borderId="0" xfId="0" applyFill="1" applyAlignment="1">
      <alignment vertical="center"/>
    </xf>
    <xf numFmtId="0" fontId="0" fillId="48" borderId="0" xfId="0" applyFill="1" applyAlignment="1">
      <alignment vertical="center"/>
    </xf>
    <xf numFmtId="0" fontId="0" fillId="0" borderId="0" xfId="0" applyAlignment="1">
      <alignment vertical="center"/>
    </xf>
    <xf numFmtId="0" fontId="11" fillId="48" borderId="0" xfId="0" applyFont="1" applyFill="1" applyAlignment="1">
      <alignment horizontal="left"/>
    </xf>
    <xf numFmtId="164" fontId="0" fillId="2" borderId="0" xfId="0" applyNumberFormat="1" applyFill="1" applyAlignment="1">
      <alignment horizontal="center" vertical="center"/>
    </xf>
    <xf numFmtId="0" fontId="0" fillId="2" borderId="0" xfId="0" applyFill="1" applyAlignment="1">
      <alignment vertical="center"/>
    </xf>
    <xf numFmtId="164" fontId="3" fillId="2" borderId="0" xfId="0" applyNumberFormat="1" applyFont="1" applyFill="1" applyAlignment="1">
      <alignment horizontal="center" vertical="center"/>
    </xf>
    <xf numFmtId="0" fontId="11" fillId="0" borderId="0" xfId="0" applyFont="1" applyAlignment="1">
      <alignment horizontal="right" vertical="center"/>
    </xf>
    <xf numFmtId="164" fontId="2" fillId="0" borderId="0" xfId="1" applyNumberFormat="1" applyFont="1"/>
    <xf numFmtId="164" fontId="66" fillId="0" borderId="0" xfId="1" applyNumberFormat="1" applyFont="1"/>
    <xf numFmtId="0" fontId="62" fillId="0" borderId="0" xfId="0" applyFont="1" applyAlignment="1">
      <alignment horizontal="center" wrapText="1"/>
    </xf>
    <xf numFmtId="10" fontId="11" fillId="0" borderId="0" xfId="0" applyNumberFormat="1" applyFont="1" applyAlignment="1">
      <alignment horizontal="center" wrapText="1"/>
    </xf>
    <xf numFmtId="164" fontId="10" fillId="0" borderId="0" xfId="1" applyNumberFormat="1" applyFont="1" applyAlignment="1">
      <alignment horizontal="center"/>
    </xf>
    <xf numFmtId="164" fontId="62" fillId="0" borderId="0" xfId="1" applyNumberFormat="1" applyFont="1" applyAlignment="1">
      <alignment horizontal="center"/>
    </xf>
    <xf numFmtId="164" fontId="11" fillId="0" borderId="0" xfId="1" applyNumberFormat="1" applyFont="1" applyAlignment="1">
      <alignment horizontal="center" wrapText="1"/>
    </xf>
    <xf numFmtId="10" fontId="11" fillId="47" borderId="0" xfId="0" applyNumberFormat="1" applyFont="1" applyFill="1" applyAlignment="1">
      <alignment horizontal="center" wrapText="1"/>
    </xf>
    <xf numFmtId="10" fontId="11" fillId="47" borderId="0" xfId="2" applyNumberFormat="1" applyFont="1" applyFill="1" applyAlignment="1">
      <alignment horizontal="center" wrapText="1"/>
    </xf>
    <xf numFmtId="0" fontId="11" fillId="47" borderId="0" xfId="0" applyFont="1" applyFill="1" applyAlignment="1">
      <alignment horizontal="center" wrapText="1"/>
    </xf>
    <xf numFmtId="0" fontId="0" fillId="48" borderId="22" xfId="0" applyFill="1" applyBorder="1"/>
    <xf numFmtId="0" fontId="0" fillId="48" borderId="23" xfId="0" applyFill="1" applyBorder="1"/>
    <xf numFmtId="10" fontId="0" fillId="48" borderId="23" xfId="0" applyNumberFormat="1" applyFill="1" applyBorder="1"/>
    <xf numFmtId="0" fontId="0" fillId="48" borderId="29" xfId="0" applyFill="1" applyBorder="1"/>
    <xf numFmtId="0" fontId="0" fillId="48" borderId="24" xfId="0" applyFill="1" applyBorder="1"/>
    <xf numFmtId="4" fontId="0" fillId="48" borderId="0" xfId="0" applyNumberFormat="1" applyFill="1"/>
    <xf numFmtId="4" fontId="0" fillId="38" borderId="0" xfId="0" applyNumberFormat="1" applyFill="1"/>
    <xf numFmtId="0" fontId="0" fillId="48" borderId="25" xfId="0" applyFill="1" applyBorder="1" applyAlignment="1">
      <alignment horizontal="right"/>
    </xf>
    <xf numFmtId="0" fontId="0" fillId="48" borderId="25" xfId="0" applyFill="1" applyBorder="1"/>
    <xf numFmtId="0" fontId="0" fillId="48" borderId="12" xfId="0" applyFill="1" applyBorder="1"/>
    <xf numFmtId="0" fontId="0" fillId="48" borderId="12" xfId="0" applyFill="1" applyBorder="1" applyAlignment="1">
      <alignment horizontal="center" vertical="center"/>
    </xf>
    <xf numFmtId="0" fontId="0" fillId="48" borderId="26" xfId="0" applyFill="1" applyBorder="1"/>
    <xf numFmtId="44" fontId="0" fillId="48" borderId="27" xfId="0" applyNumberFormat="1" applyFill="1" applyBorder="1"/>
    <xf numFmtId="4" fontId="0" fillId="48" borderId="27" xfId="0" applyNumberFormat="1" applyFill="1" applyBorder="1" applyAlignment="1">
      <alignment horizontal="center"/>
    </xf>
    <xf numFmtId="0" fontId="0" fillId="48" borderId="23" xfId="0" applyFill="1" applyBorder="1" applyAlignment="1">
      <alignment horizontal="center" vertical="center"/>
    </xf>
    <xf numFmtId="0" fontId="0" fillId="48" borderId="27" xfId="0" applyFill="1" applyBorder="1" applyAlignment="1">
      <alignment horizontal="center" vertical="center"/>
    </xf>
    <xf numFmtId="0" fontId="0" fillId="48" borderId="15" xfId="0" applyFill="1" applyBorder="1"/>
    <xf numFmtId="2" fontId="0" fillId="48" borderId="30" xfId="0" applyNumberFormat="1" applyFill="1" applyBorder="1"/>
    <xf numFmtId="0" fontId="0" fillId="48" borderId="0" xfId="0" applyFill="1" applyAlignment="1">
      <alignment horizontal="center" vertical="center"/>
    </xf>
    <xf numFmtId="0" fontId="0" fillId="46" borderId="0" xfId="0" applyFill="1"/>
    <xf numFmtId="44" fontId="0" fillId="46" borderId="0" xfId="1" applyFont="1" applyFill="1"/>
    <xf numFmtId="44" fontId="12" fillId="46" borderId="0" xfId="1" applyFont="1" applyFill="1"/>
    <xf numFmtId="44" fontId="0" fillId="46" borderId="0" xfId="0" applyNumberFormat="1" applyFill="1"/>
    <xf numFmtId="0" fontId="0" fillId="48" borderId="0" xfId="0" applyFill="1" applyAlignment="1">
      <alignment horizontal="right"/>
    </xf>
    <xf numFmtId="0" fontId="2" fillId="0" borderId="0" xfId="0" applyFont="1" applyAlignment="1">
      <alignment horizontal="right"/>
    </xf>
    <xf numFmtId="164" fontId="61" fillId="0" borderId="0" xfId="0" applyNumberFormat="1" applyFont="1" applyAlignment="1">
      <alignment horizontal="center"/>
    </xf>
    <xf numFmtId="164" fontId="3" fillId="2" borderId="2" xfId="2" applyNumberFormat="1" applyFont="1" applyFill="1" applyBorder="1"/>
    <xf numFmtId="0" fontId="0" fillId="49" borderId="25" xfId="0" applyFill="1" applyBorder="1"/>
    <xf numFmtId="10" fontId="3" fillId="49" borderId="0" xfId="1" applyNumberFormat="1" applyFont="1" applyFill="1" applyAlignment="1">
      <alignment horizontal="right"/>
    </xf>
    <xf numFmtId="0" fontId="0" fillId="49" borderId="0" xfId="0" applyFill="1" applyAlignment="1">
      <alignment horizontal="center" vertical="center"/>
    </xf>
    <xf numFmtId="0" fontId="0" fillId="49" borderId="0" xfId="0" applyFill="1"/>
    <xf numFmtId="44" fontId="0" fillId="49" borderId="0" xfId="0" applyNumberFormat="1" applyFill="1"/>
    <xf numFmtId="4" fontId="0" fillId="49" borderId="0" xfId="0" applyNumberFormat="1" applyFill="1" applyAlignment="1">
      <alignment horizontal="center"/>
    </xf>
    <xf numFmtId="0" fontId="11" fillId="2" borderId="2" xfId="0" applyFont="1" applyFill="1" applyBorder="1" applyAlignment="1">
      <alignment horizontal="right"/>
    </xf>
    <xf numFmtId="0" fontId="11" fillId="38" borderId="0" xfId="0" applyFont="1" applyFill="1" applyAlignment="1">
      <alignment horizontal="left"/>
    </xf>
    <xf numFmtId="164" fontId="0" fillId="2" borderId="21" xfId="0" applyNumberFormat="1" applyFill="1" applyBorder="1" applyAlignment="1">
      <alignment horizontal="center" vertical="center"/>
    </xf>
    <xf numFmtId="164" fontId="0" fillId="2" borderId="14" xfId="0" applyNumberFormat="1" applyFill="1" applyBorder="1" applyAlignment="1">
      <alignment horizontal="center" vertical="center"/>
    </xf>
    <xf numFmtId="0" fontId="3" fillId="2" borderId="0" xfId="0" applyFont="1" applyFill="1" applyAlignment="1">
      <alignment horizontal="right"/>
    </xf>
    <xf numFmtId="0" fontId="61" fillId="0" borderId="12" xfId="0" applyFont="1" applyBorder="1" applyAlignment="1">
      <alignment horizontal="center"/>
    </xf>
    <xf numFmtId="44" fontId="61" fillId="0" borderId="12" xfId="1" applyFont="1" applyBorder="1" applyAlignment="1">
      <alignment horizontal="center" wrapText="1"/>
    </xf>
    <xf numFmtId="10" fontId="61" fillId="0" borderId="12" xfId="0" applyNumberFormat="1" applyFont="1" applyBorder="1" applyAlignment="1">
      <alignment horizontal="center" wrapText="1"/>
    </xf>
    <xf numFmtId="0" fontId="0" fillId="2" borderId="12" xfId="0" applyFill="1" applyBorder="1"/>
    <xf numFmtId="44" fontId="2" fillId="2" borderId="0" xfId="1" applyFont="1" applyFill="1"/>
    <xf numFmtId="164" fontId="0" fillId="2" borderId="14" xfId="1" applyNumberFormat="1" applyFont="1" applyFill="1" applyBorder="1" applyAlignment="1">
      <alignment horizontal="center" vertical="center"/>
    </xf>
    <xf numFmtId="10" fontId="2" fillId="2" borderId="13" xfId="2" applyNumberFormat="1" applyFont="1" applyFill="1" applyBorder="1" applyAlignment="1">
      <alignment horizontal="center" vertical="center" wrapText="1"/>
    </xf>
    <xf numFmtId="44" fontId="2" fillId="2" borderId="13" xfId="1" applyFont="1" applyFill="1" applyBorder="1" applyAlignment="1">
      <alignment horizontal="center" vertical="center" wrapText="1"/>
    </xf>
    <xf numFmtId="0" fontId="3" fillId="47" borderId="0" xfId="0" applyFont="1" applyFill="1" applyAlignment="1">
      <alignment horizontal="center"/>
    </xf>
    <xf numFmtId="164" fontId="12" fillId="0" borderId="0" xfId="2" applyNumberFormat="1" applyFont="1" applyAlignment="1">
      <alignment horizontal="left" vertical="center" wrapText="1"/>
    </xf>
    <xf numFmtId="10" fontId="11" fillId="0" borderId="0" xfId="2" applyNumberFormat="1" applyFont="1" applyAlignment="1">
      <alignment vertical="center" wrapText="1"/>
    </xf>
    <xf numFmtId="164" fontId="0" fillId="0" borderId="0" xfId="0" applyNumberFormat="1" applyAlignment="1">
      <alignment horizontal="center" vertical="center"/>
    </xf>
    <xf numFmtId="44" fontId="0" fillId="0" borderId="0" xfId="1" applyFont="1" applyAlignment="1">
      <alignment horizontal="left"/>
    </xf>
    <xf numFmtId="44" fontId="42" fillId="0" borderId="0" xfId="0" applyNumberFormat="1" applyFont="1" applyAlignment="1">
      <alignment horizontal="center"/>
    </xf>
    <xf numFmtId="44" fontId="0" fillId="2" borderId="2" xfId="0" applyNumberFormat="1" applyFill="1" applyBorder="1"/>
    <xf numFmtId="0" fontId="11" fillId="0" borderId="0" xfId="0" applyFont="1" applyAlignment="1">
      <alignment horizontal="center" vertical="center" wrapText="1"/>
    </xf>
    <xf numFmtId="4" fontId="0" fillId="2" borderId="0" xfId="0" applyNumberFormat="1" applyFill="1" applyAlignment="1">
      <alignment vertical="center"/>
    </xf>
    <xf numFmtId="164" fontId="0" fillId="0" borderId="0" xfId="0" applyNumberFormat="1" applyAlignment="1">
      <alignment vertical="center"/>
    </xf>
    <xf numFmtId="2" fontId="40" fillId="2" borderId="0" xfId="2" applyNumberFormat="1" applyFont="1" applyFill="1" applyAlignment="1">
      <alignment horizontal="center"/>
    </xf>
    <xf numFmtId="44" fontId="3" fillId="0" borderId="0" xfId="1" applyFont="1" applyAlignment="1">
      <alignment horizontal="left" vertical="center"/>
    </xf>
    <xf numFmtId="164" fontId="65" fillId="0" borderId="0" xfId="0" applyNumberFormat="1" applyFont="1" applyAlignment="1">
      <alignment vertical="center"/>
    </xf>
    <xf numFmtId="4" fontId="0" fillId="38" borderId="0" xfId="0" applyNumberFormat="1" applyFill="1" applyAlignment="1">
      <alignment vertical="center"/>
    </xf>
    <xf numFmtId="0" fontId="3" fillId="48" borderId="20" xfId="0" applyFont="1" applyFill="1" applyBorder="1" applyAlignment="1">
      <alignment horizontal="center"/>
    </xf>
    <xf numFmtId="0" fontId="11" fillId="48" borderId="19" xfId="0" applyFont="1" applyFill="1" applyBorder="1" applyAlignment="1">
      <alignment horizontal="center" vertical="top" wrapText="1"/>
    </xf>
    <xf numFmtId="0" fontId="0" fillId="35" borderId="0" xfId="0" applyFill="1"/>
    <xf numFmtId="44" fontId="0" fillId="35" borderId="0" xfId="1" applyFont="1" applyFill="1"/>
    <xf numFmtId="10" fontId="0" fillId="35" borderId="0" xfId="0" applyNumberFormat="1" applyFill="1"/>
    <xf numFmtId="164" fontId="0" fillId="35" borderId="0" xfId="1" applyNumberFormat="1" applyFont="1" applyFill="1"/>
    <xf numFmtId="0" fontId="12" fillId="35" borderId="0" xfId="0" applyFont="1" applyFill="1"/>
    <xf numFmtId="0" fontId="12" fillId="51" borderId="0" xfId="0" applyFont="1" applyFill="1"/>
    <xf numFmtId="44" fontId="11" fillId="0" borderId="0" xfId="1" applyFont="1" applyAlignment="1">
      <alignment horizontal="center" wrapText="1"/>
    </xf>
    <xf numFmtId="44" fontId="11" fillId="0" borderId="0" xfId="1" applyFont="1" applyAlignment="1">
      <alignment horizontal="left" wrapText="1"/>
    </xf>
    <xf numFmtId="0" fontId="0" fillId="49" borderId="0" xfId="0" applyFill="1" applyAlignment="1">
      <alignment horizontal="right"/>
    </xf>
    <xf numFmtId="10" fontId="0" fillId="49" borderId="0" xfId="0" applyNumberFormat="1" applyFill="1"/>
    <xf numFmtId="164" fontId="0" fillId="49" borderId="0" xfId="1" applyNumberFormat="1" applyFont="1" applyFill="1"/>
    <xf numFmtId="0" fontId="12" fillId="49" borderId="0" xfId="0" applyFont="1" applyFill="1"/>
    <xf numFmtId="0" fontId="27" fillId="52" borderId="0" xfId="0" applyFont="1" applyFill="1"/>
    <xf numFmtId="10" fontId="27" fillId="52" borderId="0" xfId="0" applyNumberFormat="1" applyFont="1" applyFill="1"/>
    <xf numFmtId="164" fontId="27" fillId="52" borderId="0" xfId="1" applyNumberFormat="1" applyFont="1" applyFill="1"/>
    <xf numFmtId="0" fontId="69" fillId="49" borderId="0" xfId="0" applyFont="1" applyFill="1"/>
    <xf numFmtId="44" fontId="69" fillId="49" borderId="0" xfId="1" applyFont="1" applyFill="1"/>
    <xf numFmtId="10" fontId="0" fillId="46" borderId="0" xfId="0" applyNumberFormat="1" applyFill="1"/>
    <xf numFmtId="0" fontId="12" fillId="46" borderId="0" xfId="0" applyFont="1" applyFill="1"/>
    <xf numFmtId="44" fontId="0" fillId="0" borderId="34" xfId="2" applyNumberFormat="1" applyFont="1" applyBorder="1"/>
    <xf numFmtId="44" fontId="0" fillId="0" borderId="21" xfId="1" applyFont="1" applyBorder="1"/>
    <xf numFmtId="44" fontId="12" fillId="0" borderId="35" xfId="0" applyNumberFormat="1" applyFont="1" applyBorder="1"/>
    <xf numFmtId="44" fontId="0" fillId="0" borderId="14" xfId="1" applyFont="1" applyBorder="1"/>
    <xf numFmtId="4" fontId="0" fillId="49" borderId="0" xfId="0" applyNumberFormat="1" applyFill="1"/>
    <xf numFmtId="44" fontId="0" fillId="48" borderId="0" xfId="1" applyFont="1" applyFill="1"/>
    <xf numFmtId="44" fontId="0" fillId="38" borderId="0" xfId="1" applyFont="1" applyFill="1"/>
    <xf numFmtId="0" fontId="2" fillId="2" borderId="0" xfId="0" applyFont="1" applyFill="1" applyAlignment="1">
      <alignment horizontal="right"/>
    </xf>
    <xf numFmtId="0" fontId="2" fillId="49" borderId="0" xfId="0" applyFont="1" applyFill="1"/>
    <xf numFmtId="10" fontId="0" fillId="49" borderId="0" xfId="2" applyNumberFormat="1" applyFont="1" applyFill="1"/>
    <xf numFmtId="44" fontId="0" fillId="49" borderId="0" xfId="2" applyNumberFormat="1" applyFont="1" applyFill="1"/>
    <xf numFmtId="44" fontId="0" fillId="49" borderId="0" xfId="1" applyFont="1" applyFill="1"/>
    <xf numFmtId="0" fontId="71" fillId="49" borderId="0" xfId="0" applyFont="1" applyFill="1"/>
    <xf numFmtId="0" fontId="12" fillId="53" borderId="22" xfId="0" applyFont="1" applyFill="1" applyBorder="1" applyAlignment="1">
      <alignment horizontal="right" vertical="center"/>
    </xf>
    <xf numFmtId="44" fontId="12" fillId="53" borderId="29" xfId="0" applyNumberFormat="1" applyFont="1" applyFill="1" applyBorder="1" applyAlignment="1">
      <alignment horizontal="right" vertical="center"/>
    </xf>
    <xf numFmtId="0" fontId="12" fillId="53" borderId="26" xfId="0" applyFont="1" applyFill="1" applyBorder="1" applyAlignment="1">
      <alignment horizontal="right"/>
    </xf>
    <xf numFmtId="44" fontId="12" fillId="53" borderId="28" xfId="1" applyFont="1" applyFill="1" applyBorder="1"/>
    <xf numFmtId="0" fontId="27" fillId="35" borderId="0" xfId="0" applyFont="1" applyFill="1"/>
    <xf numFmtId="0" fontId="72" fillId="0" borderId="0" xfId="1277"/>
    <xf numFmtId="0" fontId="74" fillId="0" borderId="0" xfId="0" applyFont="1"/>
    <xf numFmtId="44" fontId="0" fillId="38" borderId="0" xfId="0" applyNumberFormat="1" applyFill="1"/>
    <xf numFmtId="0" fontId="3" fillId="2" borderId="0" xfId="0" applyFont="1" applyFill="1"/>
    <xf numFmtId="10" fontId="3" fillId="54" borderId="0" xfId="0" applyNumberFormat="1" applyFont="1" applyFill="1" applyAlignment="1">
      <alignment horizontal="center"/>
    </xf>
    <xf numFmtId="0" fontId="0" fillId="54" borderId="0" xfId="0" applyFill="1"/>
    <xf numFmtId="10" fontId="0" fillId="54" borderId="0" xfId="0" applyNumberFormat="1" applyFill="1"/>
    <xf numFmtId="44" fontId="0" fillId="54" borderId="0" xfId="1" applyFont="1" applyFill="1"/>
    <xf numFmtId="44" fontId="40" fillId="0" borderId="0" xfId="1" applyFont="1"/>
    <xf numFmtId="2" fontId="0" fillId="37" borderId="24" xfId="0" applyNumberFormat="1" applyFill="1" applyBorder="1"/>
    <xf numFmtId="0" fontId="71" fillId="37" borderId="0" xfId="0" applyFont="1" applyFill="1"/>
    <xf numFmtId="0" fontId="27" fillId="37" borderId="0" xfId="0" applyFont="1" applyFill="1"/>
    <xf numFmtId="0" fontId="12" fillId="36" borderId="0" xfId="0" applyFont="1" applyFill="1" applyAlignment="1">
      <alignment horizontal="right"/>
    </xf>
    <xf numFmtId="0" fontId="0" fillId="2" borderId="26" xfId="0" applyFill="1" applyBorder="1" applyAlignment="1">
      <alignment horizontal="right"/>
    </xf>
    <xf numFmtId="164" fontId="0" fillId="2" borderId="28" xfId="1" applyNumberFormat="1" applyFont="1" applyFill="1" applyBorder="1" applyAlignment="1">
      <alignment horizontal="left"/>
    </xf>
    <xf numFmtId="0" fontId="77" fillId="55" borderId="0" xfId="0" applyFont="1" applyFill="1"/>
    <xf numFmtId="44" fontId="0" fillId="0" borderId="0" xfId="2" applyNumberFormat="1" applyFont="1" applyBorder="1"/>
    <xf numFmtId="44" fontId="0" fillId="0" borderId="0" xfId="1" applyFont="1" applyBorder="1"/>
    <xf numFmtId="164" fontId="0" fillId="0" borderId="0" xfId="1" applyNumberFormat="1" applyFont="1" applyBorder="1"/>
    <xf numFmtId="10" fontId="0" fillId="0" borderId="0" xfId="2" applyNumberFormat="1" applyFont="1" applyFill="1"/>
    <xf numFmtId="10" fontId="0" fillId="0" borderId="0" xfId="2" applyNumberFormat="1" applyFont="1" applyBorder="1"/>
    <xf numFmtId="10" fontId="0" fillId="0" borderId="0" xfId="2" applyNumberFormat="1" applyFont="1" applyFill="1" applyBorder="1"/>
    <xf numFmtId="44" fontId="0" fillId="0" borderId="0" xfId="1" applyFont="1" applyFill="1" applyBorder="1"/>
    <xf numFmtId="44" fontId="0" fillId="0" borderId="0" xfId="1" applyFont="1" applyFill="1"/>
    <xf numFmtId="0" fontId="0" fillId="0" borderId="19" xfId="0" applyBorder="1"/>
    <xf numFmtId="0" fontId="0" fillId="0" borderId="19" xfId="0" applyBorder="1" applyAlignment="1">
      <alignment horizontal="center"/>
    </xf>
    <xf numFmtId="2" fontId="0" fillId="0" borderId="0" xfId="2" applyNumberFormat="1" applyFont="1" applyFill="1"/>
    <xf numFmtId="10" fontId="0" fillId="38" borderId="0" xfId="2" applyNumberFormat="1" applyFont="1" applyFill="1" applyBorder="1"/>
    <xf numFmtId="10" fontId="0" fillId="2" borderId="0" xfId="2" applyNumberFormat="1" applyFont="1" applyFill="1" applyBorder="1"/>
    <xf numFmtId="164" fontId="12" fillId="0" borderId="0" xfId="1" applyNumberFormat="1" applyFont="1" applyBorder="1"/>
    <xf numFmtId="2" fontId="0" fillId="2" borderId="0" xfId="2" applyNumberFormat="1" applyFont="1" applyFill="1" applyBorder="1"/>
    <xf numFmtId="44" fontId="0" fillId="2" borderId="0" xfId="1" applyFont="1" applyFill="1" applyBorder="1"/>
    <xf numFmtId="44" fontId="12" fillId="0" borderId="0" xfId="1" applyFont="1" applyBorder="1"/>
    <xf numFmtId="44" fontId="0" fillId="2" borderId="0" xfId="2" applyNumberFormat="1" applyFont="1" applyFill="1" applyBorder="1"/>
    <xf numFmtId="0" fontId="12" fillId="2" borderId="0" xfId="1" applyNumberFormat="1" applyFont="1" applyFill="1" applyBorder="1"/>
    <xf numFmtId="44" fontId="2" fillId="0" borderId="0" xfId="1" applyFont="1" applyBorder="1"/>
    <xf numFmtId="0" fontId="27" fillId="37" borderId="0" xfId="0" applyFont="1" applyFill="1" applyAlignment="1">
      <alignment horizontal="left"/>
    </xf>
    <xf numFmtId="10" fontId="27" fillId="37" borderId="0" xfId="0" applyNumberFormat="1" applyFont="1" applyFill="1"/>
    <xf numFmtId="10" fontId="27" fillId="37" borderId="0" xfId="2" applyNumberFormat="1" applyFont="1" applyFill="1"/>
    <xf numFmtId="44" fontId="27" fillId="37" borderId="0" xfId="1" applyFont="1" applyFill="1"/>
    <xf numFmtId="0" fontId="12" fillId="2" borderId="22" xfId="0" applyFont="1" applyFill="1" applyBorder="1" applyAlignment="1">
      <alignment horizontal="right"/>
    </xf>
    <xf numFmtId="164" fontId="0" fillId="2" borderId="23" xfId="1" applyNumberFormat="1" applyFont="1" applyFill="1" applyBorder="1" applyAlignment="1">
      <alignment horizontal="left" vertical="top"/>
    </xf>
    <xf numFmtId="0" fontId="0" fillId="2" borderId="23" xfId="0" applyFill="1" applyBorder="1"/>
    <xf numFmtId="0" fontId="2" fillId="2" borderId="23" xfId="0" applyFont="1" applyFill="1" applyBorder="1"/>
    <xf numFmtId="10" fontId="2" fillId="2" borderId="29" xfId="0" applyNumberFormat="1" applyFont="1" applyFill="1" applyBorder="1"/>
    <xf numFmtId="164" fontId="0" fillId="2" borderId="0" xfId="1" applyNumberFormat="1" applyFont="1" applyFill="1" applyBorder="1" applyAlignment="1">
      <alignment horizontal="left" vertical="top"/>
    </xf>
    <xf numFmtId="10" fontId="2" fillId="2" borderId="24" xfId="0" applyNumberFormat="1" applyFont="1" applyFill="1" applyBorder="1"/>
    <xf numFmtId="164" fontId="0" fillId="2" borderId="27" xfId="1" applyNumberFormat="1" applyFont="1" applyFill="1" applyBorder="1" applyAlignment="1">
      <alignment horizontal="left" vertical="top"/>
    </xf>
    <xf numFmtId="0" fontId="0" fillId="2" borderId="27" xfId="0" applyFill="1" applyBorder="1"/>
    <xf numFmtId="0" fontId="2" fillId="2" borderId="27" xfId="0" applyFont="1" applyFill="1" applyBorder="1"/>
    <xf numFmtId="10" fontId="2" fillId="2" borderId="28" xfId="0" applyNumberFormat="1" applyFont="1" applyFill="1" applyBorder="1"/>
    <xf numFmtId="44" fontId="12" fillId="2" borderId="25" xfId="0" applyNumberFormat="1" applyFont="1" applyFill="1" applyBorder="1" applyAlignment="1">
      <alignment horizontal="right"/>
    </xf>
    <xf numFmtId="44" fontId="12" fillId="2" borderId="26" xfId="0" applyNumberFormat="1" applyFont="1" applyFill="1" applyBorder="1" applyAlignment="1">
      <alignment horizontal="right"/>
    </xf>
    <xf numFmtId="44" fontId="56" fillId="0" borderId="0" xfId="1" applyFont="1" applyBorder="1" applyAlignment="1">
      <alignment horizontal="center" vertical="center"/>
    </xf>
    <xf numFmtId="44" fontId="56" fillId="0" borderId="0" xfId="0" applyNumberFormat="1" applyFont="1" applyAlignment="1">
      <alignment horizontal="left" vertical="center"/>
    </xf>
    <xf numFmtId="44" fontId="61" fillId="0" borderId="0" xfId="0" applyNumberFormat="1" applyFont="1" applyAlignment="1">
      <alignment horizontal="center" wrapText="1"/>
    </xf>
    <xf numFmtId="44" fontId="3" fillId="0" borderId="0" xfId="0" applyNumberFormat="1" applyFont="1" applyAlignment="1">
      <alignment horizontal="center"/>
    </xf>
    <xf numFmtId="0" fontId="0" fillId="57" borderId="0" xfId="0" applyFill="1"/>
    <xf numFmtId="0" fontId="2" fillId="57" borderId="0" xfId="0" applyFont="1" applyFill="1"/>
    <xf numFmtId="10" fontId="2" fillId="57" borderId="0" xfId="0" applyNumberFormat="1" applyFont="1" applyFill="1"/>
    <xf numFmtId="10" fontId="0" fillId="57" borderId="0" xfId="2" applyNumberFormat="1" applyFont="1" applyFill="1"/>
    <xf numFmtId="44" fontId="0" fillId="57" borderId="0" xfId="2" applyNumberFormat="1" applyFont="1" applyFill="1" applyBorder="1"/>
    <xf numFmtId="44" fontId="0" fillId="57" borderId="0" xfId="1" applyFont="1" applyFill="1" applyBorder="1"/>
    <xf numFmtId="44" fontId="12" fillId="57" borderId="0" xfId="0" applyNumberFormat="1" applyFont="1" applyFill="1"/>
    <xf numFmtId="44" fontId="0" fillId="57" borderId="0" xfId="0" applyNumberFormat="1" applyFill="1"/>
    <xf numFmtId="44" fontId="2" fillId="57" borderId="0" xfId="1" applyFont="1" applyFill="1"/>
    <xf numFmtId="0" fontId="27" fillId="37" borderId="0" xfId="0" applyFont="1" applyFill="1" applyAlignment="1">
      <alignment horizontal="right"/>
    </xf>
    <xf numFmtId="44" fontId="27" fillId="37" borderId="0" xfId="2" applyNumberFormat="1" applyFont="1" applyFill="1" applyBorder="1"/>
    <xf numFmtId="44" fontId="27" fillId="37" borderId="0" xfId="1" applyFont="1" applyFill="1" applyBorder="1"/>
    <xf numFmtId="44" fontId="27" fillId="37" borderId="0" xfId="0" applyNumberFormat="1" applyFont="1" applyFill="1"/>
    <xf numFmtId="0" fontId="27" fillId="57" borderId="0" xfId="0" applyFont="1" applyFill="1" applyAlignment="1">
      <alignment horizontal="right"/>
    </xf>
    <xf numFmtId="0" fontId="0" fillId="58" borderId="0" xfId="0" applyFill="1"/>
    <xf numFmtId="0" fontId="2" fillId="58" borderId="0" xfId="0" applyFont="1" applyFill="1"/>
    <xf numFmtId="10" fontId="2" fillId="58" borderId="0" xfId="0" applyNumberFormat="1" applyFont="1" applyFill="1"/>
    <xf numFmtId="10" fontId="0" fillId="58" borderId="0" xfId="2" applyNumberFormat="1" applyFont="1" applyFill="1"/>
    <xf numFmtId="44" fontId="0" fillId="58" borderId="0" xfId="2" applyNumberFormat="1" applyFont="1" applyFill="1"/>
    <xf numFmtId="44" fontId="0" fillId="58" borderId="0" xfId="1" applyFont="1" applyFill="1"/>
    <xf numFmtId="44" fontId="12" fillId="58" borderId="0" xfId="0" applyNumberFormat="1" applyFont="1" applyFill="1"/>
    <xf numFmtId="44" fontId="0" fillId="58" borderId="0" xfId="0" applyNumberFormat="1" applyFill="1"/>
    <xf numFmtId="44" fontId="2" fillId="58" borderId="0" xfId="1" applyFont="1" applyFill="1"/>
    <xf numFmtId="0" fontId="77" fillId="58" borderId="0" xfId="0" applyFont="1" applyFill="1"/>
    <xf numFmtId="0" fontId="27" fillId="58" borderId="0" xfId="0" applyFont="1" applyFill="1"/>
    <xf numFmtId="0" fontId="27" fillId="57" borderId="0" xfId="0" applyFont="1" applyFill="1" applyAlignment="1">
      <alignment horizontal="left"/>
    </xf>
    <xf numFmtId="44" fontId="12" fillId="0" borderId="0" xfId="1" applyFont="1" applyFill="1" applyBorder="1"/>
    <xf numFmtId="10" fontId="69" fillId="49" borderId="0" xfId="1" applyNumberFormat="1" applyFont="1" applyFill="1"/>
    <xf numFmtId="10" fontId="2" fillId="2" borderId="0" xfId="2" applyNumberFormat="1" applyFont="1" applyFill="1"/>
    <xf numFmtId="4" fontId="12" fillId="0" borderId="0" xfId="0" applyNumberFormat="1" applyFont="1" applyAlignment="1">
      <alignment horizontal="right"/>
    </xf>
    <xf numFmtId="44" fontId="12" fillId="0" borderId="0" xfId="1" applyFont="1" applyFill="1"/>
    <xf numFmtId="44" fontId="2" fillId="0" borderId="0" xfId="1" applyFont="1" applyFill="1"/>
    <xf numFmtId="44" fontId="0" fillId="0" borderId="36" xfId="1" applyFont="1" applyBorder="1"/>
    <xf numFmtId="44" fontId="42" fillId="0" borderId="0" xfId="1" applyFont="1" applyAlignment="1">
      <alignment horizontal="center" wrapText="1"/>
    </xf>
    <xf numFmtId="10" fontId="11" fillId="2" borderId="0" xfId="0" applyNumberFormat="1" applyFont="1" applyFill="1" applyAlignment="1">
      <alignment horizontal="center" wrapText="1"/>
    </xf>
    <xf numFmtId="2" fontId="12" fillId="2" borderId="0" xfId="1" applyNumberFormat="1" applyFont="1" applyFill="1"/>
    <xf numFmtId="10" fontId="11" fillId="2" borderId="0" xfId="2" applyNumberFormat="1" applyFont="1" applyFill="1" applyAlignment="1">
      <alignment horizontal="center" wrapText="1"/>
    </xf>
    <xf numFmtId="164" fontId="3" fillId="0" borderId="0" xfId="0" applyNumberFormat="1" applyFont="1" applyAlignment="1">
      <alignment horizontal="center" vertical="center"/>
    </xf>
    <xf numFmtId="0" fontId="2" fillId="0" borderId="0" xfId="0" applyFont="1" applyAlignment="1">
      <alignment horizontal="right" vertical="center"/>
    </xf>
    <xf numFmtId="10" fontId="2" fillId="0" borderId="0" xfId="0" applyNumberFormat="1" applyFont="1" applyAlignment="1">
      <alignment horizontal="right" vertical="center"/>
    </xf>
    <xf numFmtId="164" fontId="0" fillId="0" borderId="0" xfId="1" applyNumberFormat="1" applyFont="1" applyFill="1" applyAlignment="1">
      <alignment horizontal="left" vertical="center"/>
    </xf>
    <xf numFmtId="10" fontId="2" fillId="0" borderId="0" xfId="2" applyNumberFormat="1" applyFont="1" applyFill="1" applyAlignment="1">
      <alignment horizontal="right" vertical="center" wrapText="1"/>
    </xf>
    <xf numFmtId="10" fontId="10" fillId="0" borderId="0" xfId="2" applyNumberFormat="1" applyFont="1" applyFill="1" applyAlignment="1">
      <alignment horizontal="center" vertical="center" wrapText="1"/>
    </xf>
    <xf numFmtId="10" fontId="62" fillId="0" borderId="0" xfId="2" applyNumberFormat="1" applyFont="1" applyFill="1" applyAlignment="1">
      <alignment horizontal="right" vertical="center" wrapText="1"/>
    </xf>
    <xf numFmtId="44" fontId="0" fillId="0" borderId="38" xfId="1" applyFont="1" applyBorder="1"/>
    <xf numFmtId="0" fontId="62" fillId="2" borderId="2" xfId="0" applyFont="1" applyFill="1" applyBorder="1" applyAlignment="1">
      <alignment horizontal="center"/>
    </xf>
    <xf numFmtId="44" fontId="40" fillId="0" borderId="0" xfId="1" applyFont="1" applyFill="1"/>
    <xf numFmtId="0" fontId="0" fillId="56" borderId="0" xfId="0" applyFill="1"/>
    <xf numFmtId="44" fontId="0" fillId="56" borderId="0" xfId="1" applyFont="1" applyFill="1"/>
    <xf numFmtId="10" fontId="0" fillId="56" borderId="0" xfId="0" applyNumberFormat="1" applyFill="1"/>
    <xf numFmtId="164" fontId="0" fillId="56" borderId="0" xfId="1" applyNumberFormat="1" applyFont="1" applyFill="1"/>
    <xf numFmtId="0" fontId="12" fillId="56" borderId="0" xfId="0" applyFont="1" applyFill="1"/>
    <xf numFmtId="44" fontId="0" fillId="56" borderId="0" xfId="0" applyNumberFormat="1" applyFill="1"/>
    <xf numFmtId="44" fontId="27" fillId="56" borderId="0" xfId="1" applyFont="1" applyFill="1"/>
    <xf numFmtId="44" fontId="0" fillId="0" borderId="2" xfId="2" applyNumberFormat="1" applyFont="1" applyFill="1" applyBorder="1"/>
    <xf numFmtId="169" fontId="79" fillId="0" borderId="0" xfId="1278" applyNumberFormat="1" applyFont="1" applyAlignment="1">
      <alignment horizontal="right" vertical="top" wrapText="1" readingOrder="1"/>
    </xf>
    <xf numFmtId="44" fontId="27" fillId="35" borderId="0" xfId="1" applyFont="1" applyFill="1"/>
    <xf numFmtId="10" fontId="27" fillId="35" borderId="0" xfId="0" applyNumberFormat="1" applyFont="1" applyFill="1"/>
    <xf numFmtId="164" fontId="27" fillId="35" borderId="0" xfId="1" applyNumberFormat="1" applyFont="1" applyFill="1"/>
    <xf numFmtId="44" fontId="27" fillId="35" borderId="0" xfId="0" applyNumberFormat="1" applyFont="1" applyFill="1"/>
    <xf numFmtId="44" fontId="42" fillId="0" borderId="0" xfId="1" applyFont="1" applyAlignment="1">
      <alignment horizontal="left" wrapText="1"/>
    </xf>
    <xf numFmtId="44" fontId="12" fillId="0" borderId="0" xfId="1" applyFont="1" applyAlignment="1">
      <alignment horizontal="right"/>
    </xf>
    <xf numFmtId="164" fontId="12" fillId="38" borderId="0" xfId="1" applyNumberFormat="1" applyFont="1" applyFill="1"/>
    <xf numFmtId="44" fontId="12" fillId="38" borderId="0" xfId="1" applyFont="1" applyFill="1"/>
    <xf numFmtId="44" fontId="2" fillId="2" borderId="0" xfId="1" applyFont="1" applyFill="1" applyBorder="1"/>
    <xf numFmtId="44" fontId="0" fillId="38" borderId="0" xfId="1" applyFont="1" applyFill="1" applyBorder="1"/>
    <xf numFmtId="44" fontId="12" fillId="38" borderId="0" xfId="1" applyFont="1" applyFill="1" applyBorder="1"/>
    <xf numFmtId="44" fontId="12" fillId="2" borderId="0" xfId="1" applyFont="1" applyFill="1"/>
    <xf numFmtId="44" fontId="3" fillId="0" borderId="0" xfId="0" applyNumberFormat="1" applyFont="1" applyAlignment="1">
      <alignment horizontal="left" vertical="center"/>
    </xf>
    <xf numFmtId="44" fontId="61" fillId="0" borderId="0" xfId="0" applyNumberFormat="1" applyFont="1" applyAlignment="1">
      <alignment horizontal="center" vertical="center" wrapText="1"/>
    </xf>
    <xf numFmtId="44" fontId="2" fillId="2" borderId="0" xfId="0" applyNumberFormat="1" applyFont="1" applyFill="1"/>
    <xf numFmtId="44" fontId="42" fillId="0" borderId="0" xfId="0" applyNumberFormat="1" applyFont="1" applyAlignment="1">
      <alignment horizontal="center" wrapText="1"/>
    </xf>
    <xf numFmtId="44" fontId="0" fillId="0" borderId="0" xfId="1" applyFont="1" applyAlignment="1">
      <alignment horizontal="center"/>
    </xf>
    <xf numFmtId="8" fontId="0" fillId="38" borderId="0" xfId="1" applyNumberFormat="1" applyFont="1" applyFill="1"/>
    <xf numFmtId="44" fontId="12" fillId="35" borderId="0" xfId="1" applyFont="1" applyFill="1"/>
    <xf numFmtId="0" fontId="0" fillId="55" borderId="0" xfId="0" applyFill="1"/>
    <xf numFmtId="0" fontId="2" fillId="55" borderId="0" xfId="0" applyFont="1" applyFill="1"/>
    <xf numFmtId="10" fontId="2" fillId="55" borderId="0" xfId="0" applyNumberFormat="1" applyFont="1" applyFill="1"/>
    <xf numFmtId="10" fontId="0" fillId="55" borderId="0" xfId="2" applyNumberFormat="1" applyFont="1" applyFill="1"/>
    <xf numFmtId="44" fontId="0" fillId="55" borderId="0" xfId="2" applyNumberFormat="1" applyFont="1" applyFill="1"/>
    <xf numFmtId="44" fontId="0" fillId="55" borderId="0" xfId="1" applyFont="1" applyFill="1"/>
    <xf numFmtId="44" fontId="12" fillId="55" borderId="0" xfId="0" applyNumberFormat="1" applyFont="1" applyFill="1"/>
    <xf numFmtId="44" fontId="0" fillId="55" borderId="0" xfId="0" applyNumberFormat="1" applyFill="1"/>
    <xf numFmtId="44" fontId="2" fillId="55" borderId="0" xfId="1" applyFont="1" applyFill="1"/>
    <xf numFmtId="44" fontId="0" fillId="0" borderId="0" xfId="2" applyNumberFormat="1" applyFont="1" applyFill="1"/>
    <xf numFmtId="0" fontId="77" fillId="0" borderId="0" xfId="0" applyFont="1"/>
    <xf numFmtId="0" fontId="12" fillId="55" borderId="0" xfId="0" applyFont="1" applyFill="1"/>
    <xf numFmtId="10" fontId="3" fillId="38" borderId="0" xfId="2" applyNumberFormat="1" applyFont="1" applyFill="1" applyBorder="1"/>
    <xf numFmtId="44" fontId="11" fillId="2" borderId="0" xfId="1" applyFont="1" applyFill="1" applyAlignment="1">
      <alignment horizontal="center" wrapText="1"/>
    </xf>
    <xf numFmtId="0" fontId="11" fillId="2" borderId="0" xfId="0" applyFont="1" applyFill="1" applyAlignment="1">
      <alignment horizontal="center"/>
    </xf>
    <xf numFmtId="0" fontId="76" fillId="35" borderId="0" xfId="0" applyFont="1" applyFill="1"/>
    <xf numFmtId="0" fontId="82" fillId="35" borderId="0" xfId="0" applyFont="1" applyFill="1"/>
    <xf numFmtId="0" fontId="81" fillId="35" borderId="0" xfId="0" applyFont="1" applyFill="1"/>
    <xf numFmtId="0" fontId="82" fillId="35" borderId="0" xfId="0" applyFont="1" applyFill="1" applyAlignment="1">
      <alignment vertical="center"/>
    </xf>
    <xf numFmtId="164" fontId="12" fillId="0" borderId="14" xfId="1" applyNumberFormat="1" applyFont="1" applyFill="1" applyBorder="1" applyAlignment="1">
      <alignment horizontal="left" vertical="center"/>
    </xf>
    <xf numFmtId="10" fontId="12" fillId="0" borderId="0" xfId="2" applyNumberFormat="1" applyFont="1" applyFill="1" applyAlignment="1">
      <alignment vertical="center" wrapText="1"/>
    </xf>
    <xf numFmtId="10" fontId="11" fillId="0" borderId="13" xfId="2" applyNumberFormat="1" applyFont="1" applyFill="1" applyBorder="1" applyAlignment="1">
      <alignment vertical="center" wrapText="1"/>
    </xf>
    <xf numFmtId="164" fontId="12" fillId="0" borderId="14" xfId="0" applyNumberFormat="1" applyFont="1" applyBorder="1" applyAlignment="1">
      <alignment horizontal="center" vertical="center"/>
    </xf>
    <xf numFmtId="0" fontId="82" fillId="0" borderId="0" xfId="0" applyFont="1" applyAlignment="1">
      <alignment horizontal="center"/>
    </xf>
    <xf numFmtId="0" fontId="76" fillId="0" borderId="0" xfId="0" applyFont="1"/>
    <xf numFmtId="44" fontId="27" fillId="0" borderId="0" xfId="1" applyFont="1" applyFill="1"/>
    <xf numFmtId="44" fontId="27" fillId="0" borderId="0" xfId="0" applyNumberFormat="1" applyFont="1"/>
    <xf numFmtId="0" fontId="75" fillId="37" borderId="0" xfId="0" applyFont="1" applyFill="1" applyAlignment="1">
      <alignment horizontal="left"/>
    </xf>
    <xf numFmtId="164" fontId="0" fillId="37" borderId="0" xfId="1" applyNumberFormat="1" applyFont="1" applyFill="1" applyAlignment="1">
      <alignment horizontal="left" vertical="top"/>
    </xf>
    <xf numFmtId="0" fontId="0" fillId="37" borderId="0" xfId="0" applyFill="1"/>
    <xf numFmtId="0" fontId="2" fillId="37" borderId="0" xfId="0" applyFont="1" applyFill="1"/>
    <xf numFmtId="10" fontId="2" fillId="37" borderId="0" xfId="0" applyNumberFormat="1" applyFont="1" applyFill="1"/>
    <xf numFmtId="10" fontId="0" fillId="37" borderId="0" xfId="2" applyNumberFormat="1" applyFont="1" applyFill="1"/>
    <xf numFmtId="2" fontId="0" fillId="37" borderId="0" xfId="2" applyNumberFormat="1" applyFont="1" applyFill="1"/>
    <xf numFmtId="44" fontId="0" fillId="37" borderId="0" xfId="1" applyFont="1" applyFill="1"/>
    <xf numFmtId="44" fontId="0" fillId="37" borderId="0" xfId="2" applyNumberFormat="1" applyFont="1" applyFill="1"/>
    <xf numFmtId="0" fontId="12" fillId="37" borderId="0" xfId="1" applyNumberFormat="1" applyFont="1" applyFill="1"/>
    <xf numFmtId="0" fontId="82" fillId="0" borderId="0" xfId="0" applyFont="1"/>
    <xf numFmtId="0" fontId="11" fillId="2" borderId="0" xfId="0" applyFont="1" applyFill="1" applyAlignment="1">
      <alignment horizontal="center" wrapText="1"/>
    </xf>
    <xf numFmtId="44" fontId="12" fillId="53" borderId="29" xfId="0" applyNumberFormat="1" applyFont="1" applyFill="1" applyBorder="1"/>
    <xf numFmtId="44" fontId="12" fillId="53" borderId="28" xfId="0" applyNumberFormat="1" applyFont="1" applyFill="1" applyBorder="1"/>
    <xf numFmtId="164" fontId="3" fillId="0" borderId="0" xfId="0" applyNumberFormat="1" applyFont="1" applyAlignment="1">
      <alignment vertical="center"/>
    </xf>
    <xf numFmtId="10" fontId="83" fillId="2" borderId="0" xfId="0" applyNumberFormat="1" applyFont="1" applyFill="1" applyAlignment="1">
      <alignment horizontal="center" wrapText="1"/>
    </xf>
    <xf numFmtId="10" fontId="83" fillId="2" borderId="0" xfId="2" applyNumberFormat="1" applyFont="1" applyFill="1" applyAlignment="1">
      <alignment horizontal="center" wrapText="1"/>
    </xf>
    <xf numFmtId="164" fontId="83" fillId="2" borderId="0" xfId="1" applyNumberFormat="1" applyFont="1" applyFill="1" applyAlignment="1">
      <alignment horizontal="center"/>
    </xf>
    <xf numFmtId="164" fontId="83" fillId="2" borderId="0" xfId="1" applyNumberFormat="1" applyFont="1" applyFill="1" applyAlignment="1">
      <alignment horizontal="center" wrapText="1"/>
    </xf>
    <xf numFmtId="0" fontId="83" fillId="2" borderId="0" xfId="0" applyFont="1" applyFill="1" applyAlignment="1">
      <alignment horizontal="center" wrapText="1"/>
    </xf>
    <xf numFmtId="0" fontId="83" fillId="2" borderId="0" xfId="0" applyFont="1" applyFill="1" applyAlignment="1">
      <alignment horizontal="center"/>
    </xf>
    <xf numFmtId="10" fontId="83" fillId="2" borderId="0" xfId="2" applyNumberFormat="1" applyFont="1" applyFill="1" applyAlignment="1">
      <alignment horizontal="center"/>
    </xf>
    <xf numFmtId="44" fontId="12" fillId="2" borderId="0" xfId="0" applyNumberFormat="1" applyFont="1" applyFill="1" applyAlignment="1">
      <alignment horizontal="right"/>
    </xf>
    <xf numFmtId="0" fontId="11" fillId="0" borderId="0" xfId="0" applyFont="1" applyAlignment="1">
      <alignment horizontal="center" wrapText="1"/>
    </xf>
    <xf numFmtId="10" fontId="83" fillId="0" borderId="0" xfId="2" applyNumberFormat="1" applyFont="1" applyFill="1" applyAlignment="1">
      <alignment horizontal="center" wrapText="1"/>
    </xf>
    <xf numFmtId="164" fontId="83" fillId="0" borderId="0" xfId="1" applyNumberFormat="1" applyFont="1" applyFill="1" applyAlignment="1">
      <alignment horizontal="center"/>
    </xf>
    <xf numFmtId="164" fontId="83" fillId="0" borderId="0" xfId="1" applyNumberFormat="1" applyFont="1" applyFill="1" applyAlignment="1">
      <alignment horizontal="center" wrapText="1"/>
    </xf>
    <xf numFmtId="10" fontId="11" fillId="0" borderId="0" xfId="2" applyNumberFormat="1" applyFont="1" applyFill="1" applyAlignment="1">
      <alignment horizontal="center" wrapText="1"/>
    </xf>
    <xf numFmtId="0" fontId="83" fillId="0" borderId="0" xfId="0" applyFont="1" applyAlignment="1">
      <alignment horizontal="center" wrapText="1"/>
    </xf>
    <xf numFmtId="0" fontId="12" fillId="0" borderId="0" xfId="1" applyNumberFormat="1" applyFont="1" applyFill="1"/>
    <xf numFmtId="10" fontId="83" fillId="0" borderId="0" xfId="2" applyNumberFormat="1" applyFont="1" applyFill="1" applyAlignment="1">
      <alignment horizontal="center" vertical="center" wrapText="1"/>
    </xf>
    <xf numFmtId="10" fontId="83" fillId="0" borderId="0" xfId="2" applyNumberFormat="1" applyFont="1" applyFill="1" applyAlignment="1">
      <alignment horizontal="right" vertical="center" wrapText="1"/>
    </xf>
    <xf numFmtId="0" fontId="2" fillId="0" borderId="0" xfId="0" applyFont="1" applyAlignment="1">
      <alignment horizontal="center" vertical="center" wrapText="1"/>
    </xf>
    <xf numFmtId="44" fontId="2" fillId="0" borderId="0" xfId="1" applyFont="1" applyFill="1" applyAlignment="1">
      <alignment horizontal="right" vertical="center" wrapText="1"/>
    </xf>
    <xf numFmtId="164" fontId="12" fillId="0" borderId="0" xfId="2" applyNumberFormat="1" applyFont="1" applyFill="1" applyAlignment="1">
      <alignment horizontal="left" vertical="center" wrapText="1"/>
    </xf>
    <xf numFmtId="10" fontId="11" fillId="0" borderId="0" xfId="2" applyNumberFormat="1" applyFont="1" applyFill="1" applyAlignment="1">
      <alignment vertical="center" wrapText="1"/>
    </xf>
    <xf numFmtId="164" fontId="0" fillId="0" borderId="0" xfId="1" applyNumberFormat="1" applyFont="1" applyFill="1"/>
    <xf numFmtId="10" fontId="11" fillId="0" borderId="0" xfId="0" applyNumberFormat="1" applyFont="1" applyAlignment="1">
      <alignment horizontal="center"/>
    </xf>
    <xf numFmtId="0" fontId="83" fillId="0" borderId="0" xfId="0" applyFont="1" applyAlignment="1">
      <alignment horizontal="center"/>
    </xf>
    <xf numFmtId="0" fontId="0" fillId="0" borderId="12" xfId="0" applyBorder="1"/>
    <xf numFmtId="0" fontId="2" fillId="0" borderId="12" xfId="0" applyFont="1" applyBorder="1"/>
    <xf numFmtId="164" fontId="0" fillId="0" borderId="0" xfId="1" applyNumberFormat="1" applyFont="1" applyFill="1" applyAlignment="1">
      <alignment horizontal="left"/>
    </xf>
    <xf numFmtId="164" fontId="12" fillId="0" borderId="0" xfId="0" applyNumberFormat="1" applyFont="1" applyAlignment="1">
      <alignment horizontal="left"/>
    </xf>
    <xf numFmtId="0" fontId="3" fillId="0" borderId="12" xfId="0" applyFont="1" applyBorder="1" applyAlignment="1">
      <alignment vertical="center"/>
    </xf>
    <xf numFmtId="10" fontId="3" fillId="2" borderId="0" xfId="2" applyNumberFormat="1" applyFont="1" applyFill="1" applyBorder="1"/>
    <xf numFmtId="0" fontId="3" fillId="2" borderId="0" xfId="0" applyFont="1" applyFill="1" applyAlignment="1">
      <alignment horizontal="center"/>
    </xf>
    <xf numFmtId="44" fontId="3" fillId="2" borderId="0" xfId="1" applyFont="1" applyFill="1" applyBorder="1"/>
    <xf numFmtId="166" fontId="11" fillId="2" borderId="0" xfId="2" applyNumberFormat="1" applyFont="1" applyFill="1" applyBorder="1"/>
    <xf numFmtId="2" fontId="0" fillId="0" borderId="12" xfId="2" applyNumberFormat="1" applyFont="1" applyFill="1" applyBorder="1"/>
    <xf numFmtId="10" fontId="3" fillId="2" borderId="0" xfId="2" applyNumberFormat="1" applyFont="1" applyFill="1" applyBorder="1" applyAlignment="1">
      <alignment horizontal="center"/>
    </xf>
    <xf numFmtId="44" fontId="0" fillId="0" borderId="12" xfId="1" applyFont="1" applyFill="1" applyBorder="1"/>
    <xf numFmtId="44" fontId="0" fillId="0" borderId="12" xfId="2" applyNumberFormat="1" applyFont="1" applyFill="1" applyBorder="1"/>
    <xf numFmtId="0" fontId="12" fillId="0" borderId="12" xfId="1" applyNumberFormat="1" applyFont="1" applyFill="1" applyBorder="1"/>
    <xf numFmtId="10" fontId="1" fillId="2" borderId="0" xfId="2" applyNumberFormat="1" applyFont="1" applyFill="1" applyBorder="1"/>
    <xf numFmtId="44" fontId="0" fillId="35" borderId="0" xfId="1" applyFont="1" applyFill="1" applyBorder="1"/>
    <xf numFmtId="44" fontId="0" fillId="0" borderId="2" xfId="1" applyFont="1" applyBorder="1"/>
    <xf numFmtId="10" fontId="0" fillId="35" borderId="0" xfId="2" applyNumberFormat="1" applyFont="1" applyFill="1"/>
    <xf numFmtId="10" fontId="0" fillId="2" borderId="12" xfId="2" applyNumberFormat="1" applyFont="1" applyFill="1" applyBorder="1"/>
    <xf numFmtId="10" fontId="10" fillId="38" borderId="2" xfId="2" applyNumberFormat="1" applyFont="1" applyFill="1" applyBorder="1"/>
    <xf numFmtId="164" fontId="70" fillId="46" borderId="0" xfId="0" applyNumberFormat="1" applyFont="1" applyFill="1" applyAlignment="1">
      <alignment horizontal="center" vertical="center"/>
    </xf>
    <xf numFmtId="44" fontId="12" fillId="35" borderId="0" xfId="1" applyFont="1" applyFill="1" applyBorder="1"/>
    <xf numFmtId="0" fontId="84" fillId="0" borderId="0" xfId="0" applyFont="1"/>
    <xf numFmtId="164" fontId="12" fillId="0" borderId="0" xfId="1" applyNumberFormat="1" applyFont="1" applyFill="1"/>
    <xf numFmtId="0" fontId="41" fillId="0" borderId="0" xfId="0" applyFont="1" applyAlignment="1">
      <alignment horizontal="right"/>
    </xf>
    <xf numFmtId="164" fontId="11" fillId="0" borderId="1" xfId="0" applyNumberFormat="1" applyFont="1" applyBorder="1" applyAlignment="1">
      <alignment horizontal="right" vertical="center" wrapText="1"/>
    </xf>
    <xf numFmtId="8" fontId="12" fillId="38" borderId="0" xfId="1" applyNumberFormat="1" applyFont="1" applyFill="1" applyBorder="1"/>
    <xf numFmtId="8" fontId="12" fillId="38" borderId="0" xfId="1" applyNumberFormat="1" applyFont="1" applyFill="1"/>
    <xf numFmtId="8" fontId="0" fillId="0" borderId="0" xfId="1" applyNumberFormat="1" applyFont="1" applyFill="1"/>
    <xf numFmtId="44" fontId="11" fillId="0" borderId="0" xfId="0" applyNumberFormat="1" applyFont="1" applyAlignment="1">
      <alignment horizontal="center"/>
    </xf>
    <xf numFmtId="44" fontId="11" fillId="0" borderId="0" xfId="0" applyNumberFormat="1" applyFont="1" applyAlignment="1">
      <alignment horizontal="center" wrapText="1"/>
    </xf>
    <xf numFmtId="44" fontId="0" fillId="0" borderId="37" xfId="1" applyFont="1" applyBorder="1"/>
    <xf numFmtId="8" fontId="0" fillId="38" borderId="0" xfId="1" applyNumberFormat="1" applyFont="1" applyFill="1" applyBorder="1"/>
    <xf numFmtId="44" fontId="0" fillId="0" borderId="0" xfId="1" applyFont="1" applyAlignment="1">
      <alignment horizontal="left" vertical="center"/>
    </xf>
    <xf numFmtId="44" fontId="61" fillId="0" borderId="0" xfId="1" applyFont="1" applyAlignment="1">
      <alignment horizontal="left" wrapText="1"/>
    </xf>
    <xf numFmtId="44" fontId="61" fillId="0" borderId="0" xfId="0" applyNumberFormat="1" applyFont="1" applyAlignment="1">
      <alignment horizontal="center"/>
    </xf>
    <xf numFmtId="44" fontId="3" fillId="0" borderId="0" xfId="1" applyFont="1" applyAlignment="1">
      <alignment vertical="center"/>
    </xf>
    <xf numFmtId="8" fontId="12" fillId="0" borderId="0" xfId="0" applyNumberFormat="1" applyFont="1" applyAlignment="1">
      <alignment horizontal="right"/>
    </xf>
    <xf numFmtId="10" fontId="0" fillId="0" borderId="0" xfId="2" applyNumberFormat="1" applyFont="1" applyAlignment="1">
      <alignment horizontal="center"/>
    </xf>
    <xf numFmtId="10" fontId="12" fillId="0" borderId="0" xfId="2" applyNumberFormat="1" applyFont="1" applyAlignment="1">
      <alignment horizontal="center"/>
    </xf>
    <xf numFmtId="10" fontId="12" fillId="0" borderId="0" xfId="2" applyNumberFormat="1" applyFont="1" applyBorder="1"/>
    <xf numFmtId="7" fontId="0" fillId="0" borderId="0" xfId="1" applyNumberFormat="1" applyFont="1"/>
    <xf numFmtId="10" fontId="0" fillId="38" borderId="0" xfId="0" applyNumberFormat="1" applyFill="1" applyAlignment="1">
      <alignment horizontal="right"/>
    </xf>
    <xf numFmtId="0" fontId="70" fillId="35" borderId="0" xfId="0" applyFont="1" applyFill="1" applyAlignment="1">
      <alignment horizontal="left"/>
    </xf>
    <xf numFmtId="10" fontId="11" fillId="2" borderId="2" xfId="0" applyNumberFormat="1" applyFont="1" applyFill="1" applyBorder="1" applyAlignment="1">
      <alignment horizontal="center"/>
    </xf>
    <xf numFmtId="10" fontId="0" fillId="0" borderId="0" xfId="0" applyNumberFormat="1" applyAlignment="1">
      <alignment horizontal="left"/>
    </xf>
    <xf numFmtId="8" fontId="2" fillId="0" borderId="0" xfId="1" applyNumberFormat="1" applyFont="1"/>
    <xf numFmtId="8" fontId="2" fillId="0" borderId="0" xfId="1" applyNumberFormat="1" applyFont="1" applyBorder="1"/>
    <xf numFmtId="164" fontId="12" fillId="38" borderId="0" xfId="0" applyNumberFormat="1" applyFont="1" applyFill="1" applyAlignment="1">
      <alignment horizontal="right" wrapText="1" readingOrder="1"/>
    </xf>
    <xf numFmtId="164" fontId="0" fillId="38" borderId="0" xfId="1" applyNumberFormat="1" applyFont="1" applyFill="1" applyAlignment="1"/>
    <xf numFmtId="164" fontId="12" fillId="38" borderId="0" xfId="1" applyNumberFormat="1" applyFont="1" applyFill="1" applyAlignment="1"/>
    <xf numFmtId="8" fontId="12" fillId="0" borderId="0" xfId="1" applyNumberFormat="1" applyFont="1" applyFill="1"/>
    <xf numFmtId="164" fontId="12" fillId="0" borderId="0" xfId="0" applyNumberFormat="1" applyFont="1" applyAlignment="1">
      <alignment horizontal="center" vertical="center"/>
    </xf>
    <xf numFmtId="10" fontId="49" fillId="2" borderId="0" xfId="0" applyNumberFormat="1" applyFont="1" applyFill="1" applyAlignment="1">
      <alignment horizontal="center"/>
    </xf>
    <xf numFmtId="0" fontId="0" fillId="0" borderId="23" xfId="0" applyBorder="1"/>
    <xf numFmtId="0" fontId="0" fillId="0" borderId="25" xfId="0" applyBorder="1"/>
    <xf numFmtId="0" fontId="0" fillId="0" borderId="26" xfId="0" applyBorder="1"/>
    <xf numFmtId="0" fontId="0" fillId="0" borderId="27" xfId="0" applyBorder="1"/>
    <xf numFmtId="10" fontId="0" fillId="0" borderId="22" xfId="0" applyNumberFormat="1" applyBorder="1"/>
    <xf numFmtId="10" fontId="0" fillId="0" borderId="26" xfId="0" applyNumberFormat="1" applyBorder="1"/>
    <xf numFmtId="44" fontId="3" fillId="0" borderId="0" xfId="1" applyFont="1" applyAlignment="1">
      <alignment horizontal="center"/>
    </xf>
    <xf numFmtId="0" fontId="2" fillId="38" borderId="0" xfId="0" applyFont="1" applyFill="1"/>
    <xf numFmtId="10" fontId="49" fillId="0" borderId="0" xfId="0" applyNumberFormat="1" applyFont="1" applyAlignment="1">
      <alignment horizontal="center"/>
    </xf>
    <xf numFmtId="0" fontId="12" fillId="0" borderId="13" xfId="0" applyFont="1" applyBorder="1" applyAlignment="1">
      <alignment horizontal="right" vertical="center" wrapText="1"/>
    </xf>
    <xf numFmtId="44" fontId="12" fillId="0" borderId="13" xfId="1" applyFont="1" applyFill="1" applyBorder="1" applyAlignment="1">
      <alignment horizontal="right" vertical="center" wrapText="1"/>
    </xf>
    <xf numFmtId="0" fontId="12" fillId="0" borderId="13" xfId="0" applyFont="1" applyBorder="1" applyAlignment="1">
      <alignment vertical="center"/>
    </xf>
    <xf numFmtId="0" fontId="0" fillId="0" borderId="13" xfId="0" applyBorder="1"/>
    <xf numFmtId="164" fontId="0" fillId="0" borderId="14" xfId="0" applyNumberFormat="1" applyBorder="1"/>
    <xf numFmtId="0" fontId="0" fillId="0" borderId="13" xfId="0" applyBorder="1" applyAlignment="1">
      <alignment horizontal="right"/>
    </xf>
    <xf numFmtId="164" fontId="0" fillId="0" borderId="14" xfId="1" applyNumberFormat="1" applyFont="1" applyBorder="1" applyAlignment="1">
      <alignment horizontal="left"/>
    </xf>
    <xf numFmtId="44" fontId="0" fillId="2" borderId="0" xfId="0" applyNumberFormat="1" applyFill="1"/>
    <xf numFmtId="44" fontId="0" fillId="59" borderId="0" xfId="0" applyNumberFormat="1" applyFill="1"/>
    <xf numFmtId="0" fontId="0" fillId="59" borderId="0" xfId="0" applyFill="1"/>
    <xf numFmtId="0" fontId="0" fillId="0" borderId="29" xfId="0" applyBorder="1"/>
    <xf numFmtId="0" fontId="0" fillId="0" borderId="24" xfId="0" applyBorder="1"/>
    <xf numFmtId="44" fontId="83" fillId="0" borderId="0" xfId="2" applyNumberFormat="1" applyFont="1" applyFill="1" applyAlignment="1">
      <alignment horizontal="center"/>
    </xf>
    <xf numFmtId="16" fontId="0" fillId="0" borderId="0" xfId="0" applyNumberFormat="1"/>
    <xf numFmtId="44" fontId="0" fillId="0" borderId="0" xfId="0" applyNumberFormat="1" applyAlignment="1">
      <alignment horizontal="center"/>
    </xf>
    <xf numFmtId="164" fontId="77" fillId="0" borderId="0" xfId="0" applyNumberFormat="1" applyFont="1" applyAlignment="1">
      <alignment horizontal="center" vertical="center"/>
    </xf>
    <xf numFmtId="10" fontId="3" fillId="2" borderId="2" xfId="0" applyNumberFormat="1" applyFont="1" applyFill="1" applyBorder="1" applyAlignment="1">
      <alignment horizontal="center"/>
    </xf>
    <xf numFmtId="10" fontId="11" fillId="2" borderId="2" xfId="1" applyNumberFormat="1" applyFont="1" applyFill="1" applyBorder="1"/>
    <xf numFmtId="10" fontId="12" fillId="0" borderId="0" xfId="1" applyNumberFormat="1" applyFont="1" applyBorder="1"/>
    <xf numFmtId="0" fontId="42" fillId="0" borderId="12" xfId="0" applyFont="1" applyBorder="1" applyAlignment="1">
      <alignment horizontal="center"/>
    </xf>
    <xf numFmtId="10" fontId="0" fillId="0" borderId="1" xfId="1" applyNumberFormat="1" applyFont="1" applyBorder="1"/>
    <xf numFmtId="10" fontId="2" fillId="0" borderId="0" xfId="1" applyNumberFormat="1" applyFont="1" applyBorder="1"/>
    <xf numFmtId="10" fontId="2" fillId="0" borderId="0" xfId="1" applyNumberFormat="1" applyFont="1"/>
    <xf numFmtId="8" fontId="12" fillId="0" borderId="0" xfId="1" applyNumberFormat="1" applyFont="1" applyFill="1" applyBorder="1"/>
    <xf numFmtId="164" fontId="12" fillId="0" borderId="0" xfId="0" applyNumberFormat="1" applyFont="1" applyAlignment="1">
      <alignment horizontal="right"/>
    </xf>
    <xf numFmtId="0" fontId="3" fillId="0" borderId="0" xfId="0" applyFont="1" applyAlignment="1">
      <alignment horizontal="right" vertical="center"/>
    </xf>
    <xf numFmtId="0" fontId="86" fillId="0" borderId="0" xfId="0" applyFont="1" applyAlignment="1">
      <alignment horizontal="center"/>
    </xf>
    <xf numFmtId="44" fontId="86" fillId="0" borderId="0" xfId="1" applyFont="1" applyAlignment="1">
      <alignment horizontal="center" wrapText="1"/>
    </xf>
    <xf numFmtId="10" fontId="86" fillId="0" borderId="0" xfId="2" applyNumberFormat="1" applyFont="1" applyAlignment="1">
      <alignment horizontal="center" wrapText="1"/>
    </xf>
    <xf numFmtId="10" fontId="86" fillId="0" borderId="0" xfId="0" applyNumberFormat="1" applyFont="1" applyAlignment="1">
      <alignment horizontal="center" wrapText="1"/>
    </xf>
    <xf numFmtId="0" fontId="85" fillId="2" borderId="2" xfId="0" applyFont="1" applyFill="1" applyBorder="1" applyAlignment="1">
      <alignment horizontal="center"/>
    </xf>
    <xf numFmtId="10" fontId="77" fillId="0" borderId="0" xfId="0" applyNumberFormat="1" applyFont="1"/>
    <xf numFmtId="10" fontId="12" fillId="0" borderId="0" xfId="2" applyNumberFormat="1" applyFont="1" applyFill="1"/>
    <xf numFmtId="0" fontId="11" fillId="2" borderId="0" xfId="0" applyFont="1" applyFill="1" applyAlignment="1">
      <alignment horizontal="left"/>
    </xf>
    <xf numFmtId="0" fontId="89" fillId="38" borderId="0" xfId="0" applyFont="1" applyFill="1" applyAlignment="1">
      <alignment horizontal="right" vertical="center"/>
    </xf>
    <xf numFmtId="0" fontId="3" fillId="38" borderId="0" xfId="0" applyFont="1" applyFill="1" applyAlignment="1">
      <alignment horizontal="center" vertical="center"/>
    </xf>
    <xf numFmtId="44" fontId="3" fillId="38" borderId="0" xfId="0" applyNumberFormat="1" applyFont="1" applyFill="1" applyAlignment="1">
      <alignment horizontal="center" vertical="center"/>
    </xf>
    <xf numFmtId="44" fontId="3" fillId="38" borderId="0" xfId="0" applyNumberFormat="1" applyFont="1" applyFill="1"/>
    <xf numFmtId="44" fontId="0" fillId="0" borderId="0" xfId="2" applyNumberFormat="1" applyFont="1" applyFill="1" applyBorder="1"/>
    <xf numFmtId="44" fontId="2" fillId="0" borderId="0" xfId="1" applyFont="1" applyFill="1" applyBorder="1"/>
    <xf numFmtId="44" fontId="2" fillId="38" borderId="0" xfId="1" applyFont="1" applyFill="1"/>
    <xf numFmtId="44" fontId="0" fillId="0" borderId="34" xfId="1" applyFont="1" applyBorder="1"/>
    <xf numFmtId="44" fontId="12" fillId="0" borderId="35" xfId="1" applyFont="1" applyBorder="1"/>
    <xf numFmtId="10" fontId="11" fillId="2" borderId="2" xfId="2" applyNumberFormat="1" applyFont="1" applyFill="1" applyBorder="1" applyAlignment="1">
      <alignment horizontal="right"/>
    </xf>
    <xf numFmtId="0" fontId="76" fillId="58" borderId="0" xfId="0" applyFont="1" applyFill="1"/>
    <xf numFmtId="44" fontId="27" fillId="58" borderId="0" xfId="1" applyFont="1" applyFill="1"/>
    <xf numFmtId="0" fontId="76" fillId="37" borderId="0" xfId="0" applyFont="1" applyFill="1" applyAlignment="1">
      <alignment horizontal="right"/>
    </xf>
    <xf numFmtId="44" fontId="71" fillId="49" borderId="0" xfId="1" applyFont="1" applyFill="1"/>
    <xf numFmtId="0" fontId="76" fillId="49" borderId="0" xfId="0" applyFont="1" applyFill="1" applyAlignment="1">
      <alignment horizontal="right"/>
    </xf>
    <xf numFmtId="44" fontId="25" fillId="37" borderId="0" xfId="1" applyFont="1" applyFill="1"/>
    <xf numFmtId="0" fontId="2" fillId="0" borderId="0" xfId="0" applyFont="1" applyAlignment="1">
      <alignment horizontal="left" vertical="top" wrapText="1"/>
    </xf>
    <xf numFmtId="0" fontId="11" fillId="0" borderId="0" xfId="0" applyFont="1" applyAlignment="1">
      <alignment horizontal="left"/>
    </xf>
    <xf numFmtId="0" fontId="40" fillId="0" borderId="0" xfId="0" applyFont="1"/>
    <xf numFmtId="164" fontId="12" fillId="0" borderId="0" xfId="1" applyNumberFormat="1" applyFont="1" applyFill="1" applyBorder="1"/>
    <xf numFmtId="164" fontId="0" fillId="38" borderId="0" xfId="1" applyNumberFormat="1" applyFont="1" applyFill="1" applyBorder="1"/>
    <xf numFmtId="164" fontId="0" fillId="38" borderId="0" xfId="1" applyNumberFormat="1" applyFont="1" applyFill="1"/>
    <xf numFmtId="44" fontId="10" fillId="2" borderId="2" xfId="1" applyFont="1" applyFill="1" applyBorder="1"/>
    <xf numFmtId="0" fontId="91" fillId="0" borderId="0" xfId="0" applyFont="1"/>
    <xf numFmtId="0" fontId="10" fillId="2" borderId="2" xfId="0" applyFont="1" applyFill="1" applyBorder="1" applyAlignment="1">
      <alignment horizontal="right"/>
    </xf>
    <xf numFmtId="0" fontId="10" fillId="2" borderId="2" xfId="0" applyFont="1" applyFill="1" applyBorder="1" applyAlignment="1">
      <alignment horizontal="center"/>
    </xf>
    <xf numFmtId="44" fontId="0" fillId="0" borderId="40" xfId="2" applyNumberFormat="1" applyFont="1" applyBorder="1"/>
    <xf numFmtId="44" fontId="12" fillId="0" borderId="40" xfId="0" applyNumberFormat="1" applyFont="1" applyBorder="1"/>
    <xf numFmtId="44" fontId="0" fillId="0" borderId="40" xfId="1" applyFont="1" applyBorder="1"/>
    <xf numFmtId="44" fontId="25" fillId="35" borderId="0" xfId="1" applyFont="1" applyFill="1"/>
    <xf numFmtId="0" fontId="25" fillId="35" borderId="0" xfId="0" applyFont="1" applyFill="1"/>
    <xf numFmtId="44" fontId="25" fillId="35" borderId="0" xfId="0" applyNumberFormat="1" applyFont="1" applyFill="1"/>
    <xf numFmtId="17" fontId="0" fillId="0" borderId="0" xfId="0" applyNumberFormat="1"/>
    <xf numFmtId="8" fontId="12" fillId="35" borderId="0" xfId="1" applyNumberFormat="1" applyFont="1" applyFill="1" applyBorder="1"/>
    <xf numFmtId="44" fontId="0" fillId="71" borderId="0" xfId="0" applyNumberFormat="1" applyFill="1"/>
    <xf numFmtId="0" fontId="0" fillId="71" borderId="0" xfId="0" applyFill="1"/>
    <xf numFmtId="169" fontId="2" fillId="0" borderId="0" xfId="0" applyNumberFormat="1" applyFont="1" applyAlignment="1">
      <alignment horizontal="right"/>
    </xf>
    <xf numFmtId="169" fontId="79" fillId="0" borderId="0" xfId="0" applyNumberFormat="1" applyFont="1" applyAlignment="1">
      <alignment horizontal="right" vertical="top" wrapText="1" readingOrder="1"/>
    </xf>
    <xf numFmtId="0" fontId="92" fillId="0" borderId="0" xfId="0" applyFont="1"/>
    <xf numFmtId="0" fontId="0" fillId="0" borderId="0" xfId="0" applyAlignment="1">
      <alignment horizontal="left" wrapText="1"/>
    </xf>
    <xf numFmtId="44" fontId="25" fillId="56" borderId="0" xfId="0" applyNumberFormat="1" applyFont="1" applyFill="1"/>
    <xf numFmtId="10" fontId="0" fillId="0" borderId="0" xfId="1" applyNumberFormat="1" applyFont="1" applyBorder="1"/>
    <xf numFmtId="44" fontId="0" fillId="0" borderId="24" xfId="0" applyNumberFormat="1" applyBorder="1"/>
    <xf numFmtId="0" fontId="89" fillId="0" borderId="25" xfId="0" applyFont="1" applyBorder="1"/>
    <xf numFmtId="0" fontId="2" fillId="0" borderId="22" xfId="0" applyFont="1" applyBorder="1" applyAlignment="1">
      <alignment wrapText="1"/>
    </xf>
    <xf numFmtId="0" fontId="2" fillId="0" borderId="0" xfId="0" applyFont="1" applyAlignment="1">
      <alignment horizontal="right" wrapText="1"/>
    </xf>
    <xf numFmtId="164" fontId="0" fillId="0" borderId="0" xfId="2" applyNumberFormat="1" applyFont="1"/>
    <xf numFmtId="10" fontId="12" fillId="38" borderId="0" xfId="2" applyNumberFormat="1" applyFont="1" applyFill="1" applyBorder="1"/>
    <xf numFmtId="0" fontId="12" fillId="0" borderId="0" xfId="0" applyFont="1" applyAlignment="1">
      <alignment horizontal="right" wrapText="1"/>
    </xf>
    <xf numFmtId="10" fontId="10" fillId="2" borderId="2" xfId="2" applyNumberFormat="1" applyFont="1" applyFill="1" applyBorder="1" applyAlignment="1">
      <alignment horizontal="right"/>
    </xf>
    <xf numFmtId="44" fontId="2" fillId="0" borderId="0" xfId="0" applyNumberFormat="1" applyFont="1" applyAlignment="1">
      <alignment horizontal="right"/>
    </xf>
    <xf numFmtId="10" fontId="2" fillId="0" borderId="0" xfId="0" applyNumberFormat="1" applyFont="1" applyAlignment="1">
      <alignment horizontal="right"/>
    </xf>
    <xf numFmtId="0" fontId="46" fillId="0" borderId="0" xfId="0" applyFont="1"/>
    <xf numFmtId="0" fontId="11" fillId="2" borderId="0" xfId="0" applyFont="1" applyFill="1" applyAlignment="1">
      <alignment horizontal="right" wrapText="1"/>
    </xf>
    <xf numFmtId="0" fontId="11" fillId="2" borderId="0" xfId="0" applyFont="1" applyFill="1" applyAlignment="1">
      <alignment horizontal="right"/>
    </xf>
    <xf numFmtId="0" fontId="95" fillId="0" borderId="0" xfId="0" applyFont="1"/>
    <xf numFmtId="10" fontId="3" fillId="2" borderId="0" xfId="0" applyNumberFormat="1" applyFont="1" applyFill="1" applyAlignment="1">
      <alignment horizontal="center"/>
    </xf>
    <xf numFmtId="9" fontId="3" fillId="2" borderId="0" xfId="2" applyFont="1" applyFill="1"/>
    <xf numFmtId="0" fontId="96" fillId="0" borderId="0" xfId="0" applyFont="1" applyAlignment="1">
      <alignment vertical="top" wrapText="1" readingOrder="1"/>
    </xf>
    <xf numFmtId="9" fontId="3" fillId="38" borderId="0" xfId="2" applyFont="1" applyFill="1"/>
    <xf numFmtId="164" fontId="3" fillId="2" borderId="0" xfId="1" applyNumberFormat="1" applyFont="1" applyFill="1"/>
    <xf numFmtId="10" fontId="95" fillId="0" borderId="0" xfId="0" applyNumberFormat="1" applyFont="1"/>
    <xf numFmtId="9" fontId="3" fillId="0" borderId="0" xfId="2" applyFont="1" applyFill="1"/>
    <xf numFmtId="8" fontId="12" fillId="35" borderId="0" xfId="1" applyNumberFormat="1" applyFont="1" applyFill="1"/>
    <xf numFmtId="0" fontId="97" fillId="0" borderId="0" xfId="0" applyFont="1" applyAlignment="1">
      <alignment vertical="top" wrapText="1" readingOrder="1"/>
    </xf>
    <xf numFmtId="10" fontId="54" fillId="0" borderId="0" xfId="2" applyNumberFormat="1" applyFont="1" applyAlignment="1">
      <alignment vertical="top" wrapText="1" readingOrder="1"/>
    </xf>
    <xf numFmtId="10" fontId="87" fillId="0" borderId="0" xfId="2" applyNumberFormat="1" applyFont="1" applyAlignment="1"/>
    <xf numFmtId="0" fontId="27" fillId="72" borderId="0" xfId="0" applyFont="1" applyFill="1"/>
    <xf numFmtId="44" fontId="27" fillId="72" borderId="0" xfId="1" applyFont="1" applyFill="1"/>
    <xf numFmtId="10" fontId="27" fillId="72" borderId="0" xfId="0" applyNumberFormat="1" applyFont="1" applyFill="1"/>
    <xf numFmtId="10" fontId="27" fillId="72" borderId="0" xfId="2" applyNumberFormat="1" applyFont="1" applyFill="1"/>
    <xf numFmtId="44" fontId="27" fillId="72" borderId="0" xfId="2" applyNumberFormat="1" applyFont="1" applyFill="1" applyBorder="1"/>
    <xf numFmtId="44" fontId="27" fillId="72" borderId="0" xfId="1" applyFont="1" applyFill="1" applyBorder="1"/>
    <xf numFmtId="44" fontId="27" fillId="72" borderId="0" xfId="0" applyNumberFormat="1" applyFont="1" applyFill="1"/>
    <xf numFmtId="0" fontId="0" fillId="2" borderId="0" xfId="0" applyFill="1" applyAlignment="1">
      <alignment horizontal="right"/>
    </xf>
    <xf numFmtId="10" fontId="95" fillId="2" borderId="0" xfId="0" applyNumberFormat="1" applyFont="1" applyFill="1"/>
    <xf numFmtId="44" fontId="96" fillId="2" borderId="0" xfId="0" applyNumberFormat="1" applyFont="1" applyFill="1" applyAlignment="1">
      <alignment vertical="top" wrapText="1" readingOrder="1"/>
    </xf>
    <xf numFmtId="44" fontId="25" fillId="35" borderId="0" xfId="1" applyFont="1" applyFill="1" applyAlignment="1">
      <alignment wrapText="1"/>
    </xf>
    <xf numFmtId="0" fontId="89" fillId="0" borderId="0" xfId="0" applyFont="1"/>
    <xf numFmtId="0" fontId="0" fillId="0" borderId="41" xfId="0" applyBorder="1"/>
    <xf numFmtId="16" fontId="0" fillId="38" borderId="0" xfId="0" applyNumberFormat="1" applyFill="1"/>
    <xf numFmtId="44" fontId="0" fillId="71" borderId="0" xfId="1" applyFont="1" applyFill="1"/>
    <xf numFmtId="0" fontId="98" fillId="59" borderId="0" xfId="0" applyFont="1" applyFill="1" applyAlignment="1">
      <alignment horizontal="left"/>
    </xf>
    <xf numFmtId="0" fontId="50" fillId="59" borderId="0" xfId="0" applyFont="1" applyFill="1"/>
    <xf numFmtId="0" fontId="46" fillId="38" borderId="0" xfId="0" applyFont="1" applyFill="1"/>
    <xf numFmtId="164" fontId="12" fillId="38" borderId="0" xfId="1" applyNumberFormat="1" applyFont="1" applyFill="1" applyBorder="1"/>
    <xf numFmtId="10" fontId="12" fillId="0" borderId="0" xfId="2" applyNumberFormat="1" applyFont="1" applyFill="1" applyBorder="1"/>
    <xf numFmtId="44" fontId="3" fillId="35" borderId="2" xfId="1" applyFont="1" applyFill="1" applyBorder="1"/>
    <xf numFmtId="43" fontId="12" fillId="35" borderId="0" xfId="111" applyFont="1" applyFill="1"/>
    <xf numFmtId="0" fontId="37" fillId="0" borderId="0" xfId="0" applyFont="1" applyAlignment="1">
      <alignment horizontal="left"/>
    </xf>
    <xf numFmtId="44" fontId="11" fillId="35" borderId="2" xfId="1" applyFont="1" applyFill="1" applyBorder="1"/>
    <xf numFmtId="44" fontId="0" fillId="0" borderId="13" xfId="1" applyFont="1" applyBorder="1"/>
    <xf numFmtId="44" fontId="12" fillId="0" borderId="14" xfId="1" applyFont="1" applyBorder="1"/>
    <xf numFmtId="10" fontId="3" fillId="2" borderId="2" xfId="1" applyNumberFormat="1" applyFont="1" applyFill="1" applyBorder="1" applyAlignment="1">
      <alignment horizontal="center" vertical="center" wrapText="1"/>
    </xf>
    <xf numFmtId="10" fontId="3" fillId="2" borderId="2" xfId="2" applyNumberFormat="1" applyFont="1" applyFill="1" applyBorder="1" applyAlignment="1">
      <alignment horizontal="center" wrapText="1"/>
    </xf>
    <xf numFmtId="10" fontId="3" fillId="2" borderId="2" xfId="1" applyNumberFormat="1" applyFont="1" applyFill="1" applyBorder="1" applyAlignment="1">
      <alignment horizontal="center" wrapText="1"/>
    </xf>
    <xf numFmtId="0" fontId="2" fillId="0" borderId="25" xfId="0" applyFont="1" applyBorder="1" applyAlignment="1">
      <alignment horizontal="right"/>
    </xf>
    <xf numFmtId="164" fontId="12" fillId="2" borderId="0" xfId="1" applyNumberFormat="1" applyFont="1" applyFill="1" applyBorder="1"/>
    <xf numFmtId="164" fontId="12" fillId="2" borderId="0" xfId="1" applyNumberFormat="1" applyFont="1" applyFill="1"/>
    <xf numFmtId="10" fontId="2" fillId="0" borderId="0" xfId="2" applyNumberFormat="1" applyFont="1" applyFill="1"/>
    <xf numFmtId="0" fontId="0" fillId="0" borderId="40" xfId="0" applyBorder="1" applyAlignment="1">
      <alignment horizontal="right"/>
    </xf>
    <xf numFmtId="0" fontId="3" fillId="0" borderId="0" xfId="0" applyFont="1" applyAlignment="1">
      <alignment horizontal="right"/>
    </xf>
    <xf numFmtId="8" fontId="100" fillId="0" borderId="0" xfId="0" applyNumberFormat="1" applyFont="1"/>
    <xf numFmtId="0" fontId="11" fillId="2" borderId="2" xfId="0" applyFont="1" applyFill="1" applyBorder="1" applyAlignment="1">
      <alignment horizontal="right" wrapText="1"/>
    </xf>
    <xf numFmtId="0" fontId="0" fillId="0" borderId="0" xfId="0" applyAlignment="1">
      <alignment horizontal="right" wrapText="1"/>
    </xf>
    <xf numFmtId="0" fontId="0" fillId="0" borderId="12" xfId="0" applyBorder="1" applyAlignment="1">
      <alignment horizontal="right" wrapText="1"/>
    </xf>
    <xf numFmtId="0" fontId="3" fillId="2" borderId="0" xfId="0" applyFont="1" applyFill="1" applyAlignment="1">
      <alignment horizontal="right" wrapText="1"/>
    </xf>
    <xf numFmtId="44" fontId="2" fillId="2" borderId="2" xfId="0" applyNumberFormat="1" applyFont="1" applyFill="1" applyBorder="1"/>
    <xf numFmtId="164" fontId="3" fillId="2" borderId="2" xfId="1" applyNumberFormat="1" applyFont="1" applyFill="1" applyBorder="1"/>
    <xf numFmtId="44" fontId="0" fillId="0" borderId="12" xfId="0" applyNumberFormat="1" applyBorder="1"/>
    <xf numFmtId="10" fontId="3" fillId="2" borderId="0" xfId="2" applyNumberFormat="1" applyFont="1" applyFill="1"/>
    <xf numFmtId="10" fontId="0" fillId="2" borderId="0" xfId="1" applyNumberFormat="1" applyFont="1" applyFill="1"/>
    <xf numFmtId="44" fontId="0" fillId="0" borderId="40" xfId="0" applyNumberFormat="1" applyBorder="1"/>
    <xf numFmtId="9" fontId="3" fillId="2" borderId="0" xfId="2" applyFont="1" applyFill="1" applyAlignment="1">
      <alignment horizontal="center" wrapText="1"/>
    </xf>
    <xf numFmtId="0" fontId="101" fillId="0" borderId="0" xfId="0" applyFont="1"/>
    <xf numFmtId="0" fontId="102" fillId="0" borderId="0" xfId="0" applyFont="1"/>
    <xf numFmtId="0" fontId="103" fillId="0" borderId="0" xfId="0" applyFont="1"/>
    <xf numFmtId="0" fontId="105" fillId="2" borderId="0" xfId="0" applyFont="1" applyFill="1" applyAlignment="1">
      <alignment horizontal="center" wrapText="1"/>
    </xf>
    <xf numFmtId="0" fontId="105" fillId="2" borderId="0" xfId="0" applyFont="1" applyFill="1"/>
    <xf numFmtId="44" fontId="105" fillId="2" borderId="0" xfId="1" applyFont="1" applyFill="1"/>
    <xf numFmtId="10" fontId="105" fillId="2" borderId="0" xfId="0" applyNumberFormat="1" applyFont="1" applyFill="1" applyAlignment="1">
      <alignment horizontal="center"/>
    </xf>
    <xf numFmtId="164" fontId="105" fillId="2" borderId="0" xfId="1" applyNumberFormat="1" applyFont="1" applyFill="1" applyAlignment="1">
      <alignment wrapText="1"/>
    </xf>
    <xf numFmtId="164" fontId="102" fillId="2" borderId="0" xfId="1" applyNumberFormat="1" applyFont="1" applyFill="1"/>
    <xf numFmtId="10" fontId="27" fillId="35" borderId="0" xfId="2" applyNumberFormat="1" applyFont="1" applyFill="1"/>
    <xf numFmtId="0" fontId="80" fillId="0" borderId="0" xfId="0" applyFont="1" applyAlignment="1">
      <alignment vertical="top" wrapText="1" readingOrder="1"/>
    </xf>
    <xf numFmtId="10" fontId="12" fillId="0" borderId="0" xfId="2" applyNumberFormat="1" applyFont="1" applyFill="1" applyAlignment="1"/>
    <xf numFmtId="0" fontId="12" fillId="0" borderId="0" xfId="0" applyFont="1" applyAlignment="1">
      <alignment vertical="top" wrapText="1" readingOrder="1"/>
    </xf>
    <xf numFmtId="0" fontId="12" fillId="0" borderId="40" xfId="0" applyFont="1" applyBorder="1" applyAlignment="1">
      <alignment horizontal="right"/>
    </xf>
    <xf numFmtId="0" fontId="3" fillId="0" borderId="25" xfId="0" applyFont="1" applyBorder="1"/>
    <xf numFmtId="0" fontId="106" fillId="0" borderId="0" xfId="0" applyFont="1" applyAlignment="1">
      <alignment horizontal="right"/>
    </xf>
    <xf numFmtId="0" fontId="104" fillId="2" borderId="0" xfId="0" applyFont="1" applyFill="1" applyAlignment="1">
      <alignment horizontal="center" wrapText="1"/>
    </xf>
    <xf numFmtId="0" fontId="0" fillId="50" borderId="0" xfId="0" applyFill="1"/>
    <xf numFmtId="0" fontId="12" fillId="50" borderId="0" xfId="0" applyFont="1" applyFill="1"/>
    <xf numFmtId="0" fontId="11" fillId="0" borderId="0" xfId="0" applyFont="1" applyAlignment="1">
      <alignment horizontal="right"/>
    </xf>
    <xf numFmtId="0" fontId="46" fillId="59" borderId="0" xfId="0" applyFont="1" applyFill="1"/>
    <xf numFmtId="0" fontId="0" fillId="0" borderId="28" xfId="0" applyBorder="1"/>
    <xf numFmtId="0" fontId="46" fillId="0" borderId="0" xfId="0" applyFont="1" applyAlignment="1">
      <alignment horizontal="left"/>
    </xf>
    <xf numFmtId="10" fontId="3" fillId="2" borderId="2" xfId="2" applyNumberFormat="1" applyFont="1" applyFill="1" applyBorder="1" applyAlignment="1">
      <alignment horizontal="center"/>
    </xf>
    <xf numFmtId="10" fontId="3" fillId="35" borderId="2" xfId="2" applyNumberFormat="1" applyFont="1" applyFill="1" applyBorder="1"/>
    <xf numFmtId="10" fontId="11" fillId="35" borderId="2" xfId="2" applyNumberFormat="1" applyFont="1" applyFill="1" applyBorder="1"/>
    <xf numFmtId="167" fontId="0" fillId="0" borderId="0" xfId="2" applyNumberFormat="1" applyFont="1" applyBorder="1"/>
    <xf numFmtId="167" fontId="0" fillId="0" borderId="0" xfId="2" applyNumberFormat="1" applyFont="1"/>
    <xf numFmtId="44" fontId="12" fillId="0" borderId="0" xfId="0" applyNumberFormat="1" applyFont="1" applyAlignment="1">
      <alignment horizontal="right"/>
    </xf>
    <xf numFmtId="0" fontId="0" fillId="2" borderId="14" xfId="0" applyFill="1" applyBorder="1"/>
    <xf numFmtId="44" fontId="12" fillId="2" borderId="13" xfId="0" applyNumberFormat="1" applyFont="1" applyFill="1" applyBorder="1" applyAlignment="1">
      <alignment horizontal="right"/>
    </xf>
    <xf numFmtId="0" fontId="27" fillId="35" borderId="0" xfId="0" applyFont="1" applyFill="1" applyAlignment="1">
      <alignment horizontal="right"/>
    </xf>
    <xf numFmtId="44" fontId="27" fillId="35" borderId="0" xfId="2" applyNumberFormat="1" applyFont="1" applyFill="1" applyBorder="1"/>
    <xf numFmtId="44" fontId="27" fillId="35" borderId="0" xfId="1" applyFont="1" applyFill="1" applyBorder="1"/>
    <xf numFmtId="8" fontId="27" fillId="35" borderId="0" xfId="0" applyNumberFormat="1" applyFont="1" applyFill="1"/>
    <xf numFmtId="0" fontId="0" fillId="73" borderId="0" xfId="0" applyFill="1"/>
    <xf numFmtId="44" fontId="0" fillId="73" borderId="0" xfId="1" applyFont="1" applyFill="1"/>
    <xf numFmtId="10" fontId="0" fillId="73" borderId="0" xfId="0" applyNumberFormat="1" applyFill="1"/>
    <xf numFmtId="164" fontId="0" fillId="73" borderId="0" xfId="1" applyNumberFormat="1" applyFont="1" applyFill="1"/>
    <xf numFmtId="0" fontId="107" fillId="73" borderId="13" xfId="0" applyFont="1" applyFill="1" applyBorder="1" applyAlignment="1">
      <alignment horizontal="right"/>
    </xf>
    <xf numFmtId="44" fontId="107" fillId="73" borderId="14" xfId="0" applyNumberFormat="1" applyFont="1" applyFill="1" applyBorder="1"/>
    <xf numFmtId="8" fontId="0" fillId="38" borderId="0" xfId="0" applyNumberFormat="1" applyFill="1"/>
    <xf numFmtId="44" fontId="2" fillId="0" borderId="23" xfId="1" applyFont="1" applyBorder="1"/>
    <xf numFmtId="44" fontId="0" fillId="0" borderId="27" xfId="0" applyNumberFormat="1" applyBorder="1"/>
    <xf numFmtId="0" fontId="95" fillId="2" borderId="0" xfId="0" applyFont="1" applyFill="1" applyAlignment="1">
      <alignment horizontal="right"/>
    </xf>
    <xf numFmtId="0" fontId="0" fillId="2" borderId="0" xfId="0" applyFill="1" applyAlignment="1">
      <alignment horizontal="left" wrapText="1"/>
    </xf>
    <xf numFmtId="0" fontId="95" fillId="2" borderId="0" xfId="0" applyFont="1" applyFill="1" applyAlignment="1">
      <alignment horizontal="right" wrapText="1"/>
    </xf>
    <xf numFmtId="0" fontId="3" fillId="50" borderId="25" xfId="0" applyFont="1" applyFill="1" applyBorder="1" applyAlignment="1">
      <alignment wrapText="1"/>
    </xf>
    <xf numFmtId="44" fontId="3" fillId="50" borderId="0" xfId="1" applyFont="1" applyFill="1" applyBorder="1"/>
    <xf numFmtId="0" fontId="3" fillId="50" borderId="0" xfId="0" applyFont="1" applyFill="1"/>
    <xf numFmtId="0" fontId="3" fillId="50" borderId="0" xfId="0" applyFont="1" applyFill="1" applyAlignment="1">
      <alignment wrapText="1"/>
    </xf>
    <xf numFmtId="0" fontId="0" fillId="0" borderId="25" xfId="0" applyBorder="1" applyAlignment="1">
      <alignment wrapText="1"/>
    </xf>
    <xf numFmtId="44" fontId="0" fillId="38" borderId="40" xfId="1" applyFont="1" applyFill="1" applyBorder="1"/>
    <xf numFmtId="0" fontId="0" fillId="0" borderId="25" xfId="0" applyBorder="1" applyAlignment="1">
      <alignment horizontal="right" wrapText="1"/>
    </xf>
    <xf numFmtId="44" fontId="0" fillId="38" borderId="25" xfId="1" applyFont="1" applyFill="1" applyBorder="1"/>
    <xf numFmtId="44" fontId="0" fillId="2" borderId="25" xfId="1" applyFont="1" applyFill="1" applyBorder="1"/>
    <xf numFmtId="44" fontId="12" fillId="0" borderId="24" xfId="1" applyFont="1" applyFill="1" applyBorder="1"/>
    <xf numFmtId="0" fontId="3" fillId="2" borderId="25" xfId="0" applyFont="1" applyFill="1" applyBorder="1"/>
    <xf numFmtId="0" fontId="3" fillId="2" borderId="24" xfId="0" applyFont="1" applyFill="1" applyBorder="1"/>
    <xf numFmtId="44" fontId="1" fillId="0" borderId="24" xfId="1" applyFont="1" applyFill="1" applyBorder="1"/>
    <xf numFmtId="0" fontId="3" fillId="0" borderId="24" xfId="0" applyFont="1" applyBorder="1"/>
    <xf numFmtId="44" fontId="0" fillId="0" borderId="25" xfId="0" applyNumberFormat="1" applyBorder="1"/>
    <xf numFmtId="10" fontId="27" fillId="0" borderId="0" xfId="2" applyNumberFormat="1" applyFont="1" applyFill="1"/>
    <xf numFmtId="164" fontId="0" fillId="0" borderId="40" xfId="1" applyNumberFormat="1" applyFont="1" applyBorder="1"/>
    <xf numFmtId="0" fontId="89" fillId="0" borderId="25" xfId="0" applyFont="1" applyBorder="1" applyAlignment="1">
      <alignment horizontal="right"/>
    </xf>
    <xf numFmtId="10" fontId="12" fillId="2" borderId="0" xfId="2" applyNumberFormat="1" applyFont="1" applyFill="1"/>
    <xf numFmtId="44" fontId="96" fillId="0" borderId="0" xfId="0" applyNumberFormat="1" applyFont="1" applyAlignment="1">
      <alignment vertical="top" wrapText="1" readingOrder="1"/>
    </xf>
    <xf numFmtId="0" fontId="95" fillId="0" borderId="0" xfId="0" applyFont="1" applyAlignment="1">
      <alignment horizontal="right"/>
    </xf>
    <xf numFmtId="9" fontId="105" fillId="2" borderId="0" xfId="2" applyFont="1" applyFill="1" applyAlignment="1">
      <alignment horizontal="center" wrapText="1"/>
    </xf>
    <xf numFmtId="164" fontId="105" fillId="2" borderId="0" xfId="1" applyNumberFormat="1" applyFont="1" applyFill="1" applyAlignment="1">
      <alignment horizontal="center" wrapText="1"/>
    </xf>
    <xf numFmtId="0" fontId="108" fillId="2" borderId="0" xfId="0" applyFont="1" applyFill="1" applyAlignment="1">
      <alignment horizontal="right" wrapText="1"/>
    </xf>
    <xf numFmtId="44" fontId="96" fillId="2" borderId="0" xfId="0" applyNumberFormat="1" applyFont="1" applyFill="1" applyAlignment="1">
      <alignment horizontal="center" vertical="center" wrapText="1" readingOrder="1"/>
    </xf>
    <xf numFmtId="9" fontId="0" fillId="0" borderId="0" xfId="2" applyFont="1"/>
    <xf numFmtId="0" fontId="12" fillId="0" borderId="0" xfId="0" applyFont="1" applyAlignment="1">
      <alignment vertical="center"/>
    </xf>
    <xf numFmtId="44" fontId="12" fillId="0" borderId="0" xfId="2" applyNumberFormat="1" applyFont="1" applyBorder="1"/>
    <xf numFmtId="10" fontId="62" fillId="38" borderId="0" xfId="2" applyNumberFormat="1" applyFont="1" applyFill="1"/>
    <xf numFmtId="0" fontId="56" fillId="0" borderId="0" xfId="0" applyFont="1" applyAlignment="1">
      <alignment vertical="center"/>
    </xf>
    <xf numFmtId="0" fontId="72" fillId="0" borderId="0" xfId="1277" applyAlignment="1">
      <alignment vertical="center"/>
    </xf>
    <xf numFmtId="44" fontId="0" fillId="0" borderId="2" xfId="0" applyNumberFormat="1" applyBorder="1"/>
    <xf numFmtId="44" fontId="0" fillId="2" borderId="14" xfId="0" applyNumberFormat="1" applyFill="1" applyBorder="1"/>
    <xf numFmtId="44" fontId="95" fillId="0" borderId="0" xfId="0" applyNumberFormat="1" applyFont="1"/>
    <xf numFmtId="44" fontId="3" fillId="0" borderId="0" xfId="2" applyNumberFormat="1" applyFont="1" applyFill="1"/>
    <xf numFmtId="44" fontId="0" fillId="38" borderId="16" xfId="1" applyFont="1" applyFill="1" applyBorder="1"/>
    <xf numFmtId="0" fontId="10" fillId="0" borderId="17" xfId="0" applyFont="1" applyBorder="1" applyAlignment="1">
      <alignment horizontal="center"/>
    </xf>
    <xf numFmtId="0" fontId="12" fillId="0" borderId="12" xfId="0" applyFont="1" applyBorder="1"/>
    <xf numFmtId="10" fontId="12" fillId="74" borderId="0" xfId="0" applyNumberFormat="1" applyFont="1" applyFill="1"/>
    <xf numFmtId="10" fontId="62" fillId="0" borderId="0" xfId="2" applyNumberFormat="1" applyFont="1" applyFill="1"/>
    <xf numFmtId="10" fontId="109" fillId="38" borderId="0" xfId="2" applyNumberFormat="1" applyFont="1" applyFill="1"/>
    <xf numFmtId="10" fontId="12" fillId="2" borderId="0" xfId="0" applyNumberFormat="1" applyFont="1" applyFill="1"/>
    <xf numFmtId="44" fontId="1" fillId="38" borderId="0" xfId="1" applyFont="1" applyFill="1"/>
    <xf numFmtId="0" fontId="107" fillId="0" borderId="0" xfId="0" applyFont="1" applyAlignment="1">
      <alignment horizontal="right"/>
    </xf>
    <xf numFmtId="44" fontId="107" fillId="0" borderId="0" xfId="0" applyNumberFormat="1" applyFont="1"/>
    <xf numFmtId="44" fontId="107" fillId="75" borderId="0" xfId="0" applyNumberFormat="1" applyFont="1" applyFill="1"/>
    <xf numFmtId="0" fontId="0" fillId="75" borderId="0" xfId="0" applyFill="1"/>
    <xf numFmtId="44" fontId="0" fillId="75" borderId="0" xfId="1" applyFont="1" applyFill="1"/>
    <xf numFmtId="10" fontId="0" fillId="75" borderId="0" xfId="0" applyNumberFormat="1" applyFill="1"/>
    <xf numFmtId="164" fontId="0" fillId="75" borderId="0" xfId="1" applyNumberFormat="1" applyFont="1" applyFill="1"/>
    <xf numFmtId="0" fontId="12" fillId="75" borderId="0" xfId="0" applyFont="1" applyFill="1"/>
    <xf numFmtId="44" fontId="12" fillId="75" borderId="0" xfId="1" applyFont="1" applyFill="1"/>
    <xf numFmtId="44" fontId="12" fillId="75" borderId="0" xfId="0" applyNumberFormat="1" applyFont="1" applyFill="1"/>
    <xf numFmtId="10" fontId="61" fillId="0" borderId="12" xfId="2" applyNumberFormat="1" applyFont="1" applyBorder="1" applyAlignment="1">
      <alignment horizontal="center"/>
    </xf>
    <xf numFmtId="44" fontId="0" fillId="75" borderId="0" xfId="0" applyNumberFormat="1" applyFill="1"/>
    <xf numFmtId="44" fontId="11" fillId="2" borderId="2" xfId="0" applyNumberFormat="1" applyFont="1" applyFill="1" applyBorder="1" applyAlignment="1">
      <alignment horizontal="right"/>
    </xf>
    <xf numFmtId="44" fontId="3" fillId="2" borderId="2" xfId="0" applyNumberFormat="1" applyFont="1" applyFill="1" applyBorder="1" applyAlignment="1">
      <alignment horizontal="center"/>
    </xf>
    <xf numFmtId="44" fontId="3" fillId="38" borderId="2" xfId="2" applyNumberFormat="1" applyFont="1" applyFill="1" applyBorder="1"/>
    <xf numFmtId="44" fontId="3" fillId="35" borderId="2" xfId="2" applyNumberFormat="1" applyFont="1" applyFill="1" applyBorder="1"/>
    <xf numFmtId="44" fontId="0" fillId="0" borderId="0" xfId="0" applyNumberFormat="1" applyAlignment="1">
      <alignment horizontal="left"/>
    </xf>
    <xf numFmtId="44" fontId="0" fillId="38" borderId="0" xfId="2" applyNumberFormat="1" applyFont="1" applyFill="1" applyBorder="1"/>
    <xf numFmtId="44" fontId="0" fillId="38" borderId="0" xfId="2" applyNumberFormat="1" applyFont="1" applyFill="1"/>
    <xf numFmtId="44" fontId="107" fillId="0" borderId="0" xfId="0" applyNumberFormat="1" applyFont="1" applyAlignment="1">
      <alignment horizontal="right"/>
    </xf>
    <xf numFmtId="164" fontId="0" fillId="0" borderId="0" xfId="0" applyNumberFormat="1" applyAlignment="1">
      <alignment horizontal="left"/>
    </xf>
    <xf numFmtId="44" fontId="11" fillId="0" borderId="0" xfId="1" applyFont="1" applyAlignment="1">
      <alignment horizontal="left" vertical="center" wrapText="1"/>
    </xf>
    <xf numFmtId="8" fontId="3" fillId="0" borderId="0" xfId="0" applyNumberFormat="1" applyFont="1"/>
    <xf numFmtId="44" fontId="11" fillId="0" borderId="0" xfId="0" applyNumberFormat="1" applyFont="1" applyAlignment="1">
      <alignment horizontal="left" vertical="center" wrapText="1"/>
    </xf>
    <xf numFmtId="9" fontId="3" fillId="0" borderId="0" xfId="2" applyFont="1"/>
    <xf numFmtId="164" fontId="0" fillId="0" borderId="1" xfId="0" applyNumberFormat="1" applyBorder="1" applyAlignment="1">
      <alignment horizontal="center" vertical="center"/>
    </xf>
    <xf numFmtId="9" fontId="0" fillId="0" borderId="0" xfId="2" applyFont="1" applyAlignment="1">
      <alignment horizontal="center"/>
    </xf>
    <xf numFmtId="10" fontId="110" fillId="38" borderId="2" xfId="2" applyNumberFormat="1" applyFont="1" applyFill="1" applyBorder="1"/>
    <xf numFmtId="0" fontId="98" fillId="0" borderId="0" xfId="0" applyFont="1" applyAlignment="1">
      <alignment horizontal="left"/>
    </xf>
    <xf numFmtId="0" fontId="0" fillId="0" borderId="16" xfId="0" applyBorder="1"/>
    <xf numFmtId="0" fontId="0" fillId="0" borderId="18" xfId="0" applyBorder="1"/>
    <xf numFmtId="0" fontId="0" fillId="0" borderId="17" xfId="0" applyBorder="1"/>
    <xf numFmtId="0" fontId="41" fillId="0" borderId="40" xfId="0" applyFont="1" applyBorder="1" applyAlignment="1">
      <alignment horizontal="right"/>
    </xf>
    <xf numFmtId="16" fontId="0" fillId="74" borderId="0" xfId="0" applyNumberFormat="1" applyFill="1"/>
    <xf numFmtId="0" fontId="0" fillId="74" borderId="0" xfId="0" applyFill="1"/>
    <xf numFmtId="9" fontId="0" fillId="38" borderId="0" xfId="2" applyFont="1" applyFill="1" applyAlignment="1">
      <alignment horizontal="center"/>
    </xf>
    <xf numFmtId="9" fontId="0" fillId="0" borderId="0" xfId="2" applyFont="1" applyFill="1" applyAlignment="1">
      <alignment horizontal="center"/>
    </xf>
    <xf numFmtId="44" fontId="49" fillId="0" borderId="0" xfId="0" applyNumberFormat="1" applyFont="1"/>
    <xf numFmtId="16" fontId="49" fillId="0" borderId="0" xfId="0" applyNumberFormat="1" applyFont="1"/>
    <xf numFmtId="0" fontId="49" fillId="0" borderId="0" xfId="0" applyFont="1"/>
    <xf numFmtId="44" fontId="49" fillId="0" borderId="0" xfId="1" applyFont="1" applyFill="1"/>
    <xf numFmtId="9" fontId="49" fillId="0" borderId="0" xfId="2" applyFont="1" applyFill="1" applyAlignment="1">
      <alignment horizontal="center"/>
    </xf>
    <xf numFmtId="0" fontId="49" fillId="0" borderId="0" xfId="0" applyFont="1" applyAlignment="1">
      <alignment horizontal="right"/>
    </xf>
    <xf numFmtId="0" fontId="12" fillId="2" borderId="22" xfId="0" applyFont="1" applyFill="1" applyBorder="1" applyAlignment="1">
      <alignment horizontal="right" vertical="center"/>
    </xf>
    <xf numFmtId="44" fontId="12" fillId="2" borderId="29" xfId="0" applyNumberFormat="1" applyFont="1" applyFill="1" applyBorder="1"/>
    <xf numFmtId="0" fontId="12" fillId="2" borderId="25" xfId="0" applyFont="1" applyFill="1" applyBorder="1" applyAlignment="1">
      <alignment horizontal="right"/>
    </xf>
    <xf numFmtId="44" fontId="12" fillId="2" borderId="24" xfId="0" applyNumberFormat="1" applyFont="1" applyFill="1" applyBorder="1"/>
    <xf numFmtId="0" fontId="11" fillId="2" borderId="26" xfId="0" applyFont="1" applyFill="1" applyBorder="1" applyAlignment="1">
      <alignment horizontal="right"/>
    </xf>
    <xf numFmtId="44" fontId="11" fillId="2" borderId="28" xfId="0" applyNumberFormat="1" applyFont="1" applyFill="1" applyBorder="1"/>
    <xf numFmtId="0" fontId="25" fillId="0" borderId="0" xfId="0" applyFont="1"/>
    <xf numFmtId="44" fontId="0" fillId="0" borderId="0" xfId="1" applyFont="1" applyFill="1" applyBorder="1" applyAlignment="1">
      <alignment horizontal="center"/>
    </xf>
    <xf numFmtId="10" fontId="61" fillId="0" borderId="12" xfId="2" applyNumberFormat="1" applyFont="1" applyBorder="1" applyAlignment="1">
      <alignment horizontal="center" wrapText="1"/>
    </xf>
    <xf numFmtId="44" fontId="105" fillId="2" borderId="0" xfId="1" applyFont="1" applyFill="1" applyAlignment="1">
      <alignment horizontal="center" wrapText="1"/>
    </xf>
    <xf numFmtId="44" fontId="102" fillId="0" borderId="0" xfId="1" applyFont="1" applyFill="1" applyBorder="1" applyAlignment="1">
      <alignment horizontal="center"/>
    </xf>
    <xf numFmtId="0" fontId="11" fillId="0" borderId="0" xfId="0" applyFont="1" applyAlignment="1">
      <alignment vertical="center" wrapText="1"/>
    </xf>
    <xf numFmtId="10" fontId="12" fillId="0" borderId="0" xfId="1" applyNumberFormat="1" applyFont="1" applyFill="1" applyBorder="1"/>
    <xf numFmtId="0" fontId="11" fillId="2" borderId="2" xfId="0" applyFont="1" applyFill="1" applyBorder="1" applyAlignment="1">
      <alignment horizontal="left"/>
    </xf>
    <xf numFmtId="0" fontId="2" fillId="0" borderId="24" xfId="0" applyFont="1" applyBorder="1"/>
    <xf numFmtId="10" fontId="0" fillId="75" borderId="0" xfId="2" applyNumberFormat="1" applyFont="1" applyFill="1"/>
    <xf numFmtId="0" fontId="111" fillId="54" borderId="0" xfId="0" applyFont="1" applyFill="1" applyAlignment="1">
      <alignment horizontal="right"/>
    </xf>
    <xf numFmtId="44" fontId="12" fillId="38" borderId="0" xfId="0" applyNumberFormat="1" applyFont="1" applyFill="1"/>
    <xf numFmtId="44" fontId="112" fillId="71" borderId="25" xfId="1" applyFont="1" applyFill="1" applyBorder="1"/>
    <xf numFmtId="0" fontId="112" fillId="0" borderId="24" xfId="0" applyFont="1" applyBorder="1"/>
    <xf numFmtId="44" fontId="113" fillId="0" borderId="25" xfId="1" applyFont="1" applyFill="1" applyBorder="1"/>
    <xf numFmtId="8" fontId="0" fillId="0" borderId="0" xfId="0" applyNumberFormat="1" applyAlignment="1">
      <alignment wrapText="1"/>
    </xf>
    <xf numFmtId="0" fontId="12" fillId="0" borderId="22" xfId="0" applyFont="1" applyBorder="1" applyAlignment="1">
      <alignment horizontal="right" vertical="center"/>
    </xf>
    <xf numFmtId="164" fontId="0" fillId="0" borderId="29" xfId="0" applyNumberFormat="1" applyBorder="1" applyAlignment="1">
      <alignment horizontal="center" vertical="center"/>
    </xf>
    <xf numFmtId="0" fontId="12" fillId="0" borderId="25" xfId="0" applyFont="1" applyBorder="1" applyAlignment="1">
      <alignment horizontal="right"/>
    </xf>
    <xf numFmtId="44" fontId="12" fillId="0" borderId="24" xfId="0" applyNumberFormat="1" applyFont="1" applyBorder="1"/>
    <xf numFmtId="0" fontId="11" fillId="0" borderId="26" xfId="0" applyFont="1" applyBorder="1" applyAlignment="1">
      <alignment horizontal="right"/>
    </xf>
    <xf numFmtId="44" fontId="11" fillId="0" borderId="28" xfId="0" applyNumberFormat="1" applyFont="1" applyBorder="1"/>
    <xf numFmtId="0" fontId="38" fillId="0" borderId="0" xfId="0" applyFont="1"/>
    <xf numFmtId="0" fontId="76" fillId="35" borderId="0" xfId="0" applyFont="1" applyFill="1" applyAlignment="1">
      <alignment vertical="center"/>
    </xf>
    <xf numFmtId="0" fontId="76" fillId="35" borderId="0" xfId="0" applyFont="1" applyFill="1" applyAlignment="1">
      <alignment horizontal="left" vertical="center" wrapText="1"/>
    </xf>
    <xf numFmtId="164" fontId="38" fillId="0" borderId="1" xfId="0" applyNumberFormat="1" applyFont="1" applyBorder="1" applyAlignment="1">
      <alignment horizontal="center" vertical="center"/>
    </xf>
    <xf numFmtId="0" fontId="42" fillId="0" borderId="0" xfId="0" applyFont="1" applyAlignment="1">
      <alignment horizontal="right"/>
    </xf>
    <xf numFmtId="0" fontId="2" fillId="59" borderId="0" xfId="0" applyFont="1" applyFill="1" applyAlignment="1">
      <alignment horizontal="right"/>
    </xf>
    <xf numFmtId="0" fontId="12" fillId="59" borderId="40" xfId="0" applyFont="1" applyFill="1" applyBorder="1" applyAlignment="1">
      <alignment horizontal="right"/>
    </xf>
    <xf numFmtId="0" fontId="3" fillId="38" borderId="0" xfId="0" applyFont="1" applyFill="1"/>
    <xf numFmtId="0" fontId="12" fillId="36" borderId="40" xfId="0" applyFont="1" applyFill="1" applyBorder="1" applyAlignment="1">
      <alignment horizontal="right"/>
    </xf>
    <xf numFmtId="166" fontId="11" fillId="38" borderId="0" xfId="2" applyNumberFormat="1" applyFont="1" applyFill="1" applyBorder="1"/>
    <xf numFmtId="44" fontId="12" fillId="0" borderId="44" xfId="0" applyNumberFormat="1" applyFont="1" applyBorder="1"/>
    <xf numFmtId="44" fontId="0" fillId="0" borderId="42" xfId="0" applyNumberFormat="1" applyBorder="1"/>
    <xf numFmtId="0" fontId="98" fillId="0" borderId="0" xfId="0" applyFont="1" applyAlignment="1">
      <alignment horizontal="right"/>
    </xf>
    <xf numFmtId="10" fontId="2" fillId="38" borderId="0" xfId="2" applyNumberFormat="1" applyFont="1" applyFill="1"/>
    <xf numFmtId="44" fontId="3" fillId="0" borderId="0" xfId="1" applyFont="1" applyFill="1" applyBorder="1"/>
    <xf numFmtId="10" fontId="115" fillId="38" borderId="0" xfId="0" applyNumberFormat="1" applyFont="1" applyFill="1"/>
    <xf numFmtId="10" fontId="1" fillId="0" borderId="0" xfId="2" applyNumberFormat="1" applyFont="1" applyFill="1"/>
    <xf numFmtId="0" fontId="40" fillId="59" borderId="0" xfId="0" applyFont="1" applyFill="1"/>
    <xf numFmtId="44" fontId="0" fillId="38" borderId="25" xfId="0" applyNumberFormat="1" applyFill="1" applyBorder="1"/>
    <xf numFmtId="0" fontId="3" fillId="0" borderId="0" xfId="0" applyFont="1" applyAlignment="1">
      <alignment horizontal="left"/>
    </xf>
    <xf numFmtId="14" fontId="0" fillId="38" borderId="26" xfId="0" applyNumberFormat="1" applyFill="1" applyBorder="1"/>
    <xf numFmtId="44" fontId="94" fillId="0" borderId="0" xfId="0" applyNumberFormat="1" applyFont="1" applyAlignment="1">
      <alignment horizontal="left"/>
    </xf>
    <xf numFmtId="0" fontId="0" fillId="38" borderId="45" xfId="0" applyFill="1" applyBorder="1"/>
    <xf numFmtId="44" fontId="0" fillId="71" borderId="45" xfId="0" applyNumberFormat="1" applyFill="1" applyBorder="1"/>
    <xf numFmtId="44" fontId="0" fillId="38" borderId="12" xfId="1" applyFont="1" applyFill="1" applyBorder="1"/>
    <xf numFmtId="44" fontId="12" fillId="38" borderId="12" xfId="1" applyFont="1" applyFill="1" applyBorder="1"/>
    <xf numFmtId="10" fontId="66" fillId="38" borderId="0" xfId="2" applyNumberFormat="1" applyFont="1" applyFill="1"/>
    <xf numFmtId="0" fontId="10" fillId="0" borderId="0" xfId="0" applyFont="1"/>
    <xf numFmtId="0" fontId="11" fillId="0" borderId="2" xfId="0" applyFont="1" applyBorder="1" applyAlignment="1">
      <alignment horizontal="right"/>
    </xf>
    <xf numFmtId="0" fontId="11" fillId="0" borderId="2" xfId="0" applyFont="1" applyBorder="1" applyAlignment="1">
      <alignment horizontal="center"/>
    </xf>
    <xf numFmtId="10" fontId="0" fillId="0" borderId="0" xfId="2" applyNumberFormat="1" applyFont="1" applyBorder="1" applyAlignment="1">
      <alignment horizontal="left"/>
    </xf>
    <xf numFmtId="167" fontId="12" fillId="0" borderId="0" xfId="2" applyNumberFormat="1" applyFont="1" applyBorder="1"/>
    <xf numFmtId="44" fontId="12" fillId="55" borderId="0" xfId="1" applyFont="1" applyFill="1"/>
    <xf numFmtId="44" fontId="12" fillId="0" borderId="43" xfId="1" applyFont="1" applyBorder="1"/>
    <xf numFmtId="10" fontId="11" fillId="2" borderId="0" xfId="2" applyNumberFormat="1" applyFont="1" applyFill="1" applyBorder="1"/>
    <xf numFmtId="44" fontId="12" fillId="72" borderId="0" xfId="1" applyFont="1" applyFill="1" applyBorder="1"/>
    <xf numFmtId="44" fontId="12" fillId="2" borderId="0" xfId="0" applyNumberFormat="1" applyFont="1" applyFill="1"/>
    <xf numFmtId="10" fontId="12" fillId="2" borderId="2" xfId="0" applyNumberFormat="1" applyFont="1" applyFill="1" applyBorder="1"/>
    <xf numFmtId="44" fontId="12" fillId="0" borderId="42" xfId="0" applyNumberFormat="1" applyFont="1" applyBorder="1"/>
    <xf numFmtId="44" fontId="12" fillId="72" borderId="0" xfId="0" applyNumberFormat="1" applyFont="1" applyFill="1"/>
    <xf numFmtId="0" fontId="12" fillId="2" borderId="12" xfId="0" applyFont="1" applyFill="1" applyBorder="1"/>
    <xf numFmtId="44" fontId="12" fillId="72" borderId="0" xfId="1" applyFont="1" applyFill="1"/>
    <xf numFmtId="164" fontId="3" fillId="0" borderId="0" xfId="0" applyNumberFormat="1" applyFont="1" applyAlignment="1">
      <alignment horizontal="center" vertical="top"/>
    </xf>
    <xf numFmtId="0" fontId="0" fillId="0" borderId="0" xfId="0" applyAlignment="1">
      <alignment vertical="top"/>
    </xf>
    <xf numFmtId="44" fontId="11" fillId="0" borderId="0" xfId="1" applyFont="1" applyAlignment="1">
      <alignment horizontal="center"/>
    </xf>
    <xf numFmtId="8" fontId="0" fillId="0" borderId="0" xfId="0" applyNumberFormat="1" applyAlignment="1">
      <alignment vertical="center"/>
    </xf>
    <xf numFmtId="10" fontId="50" fillId="0" borderId="0" xfId="0" applyNumberFormat="1" applyFont="1"/>
    <xf numFmtId="9" fontId="12" fillId="0" borderId="0" xfId="2" applyFont="1"/>
    <xf numFmtId="9" fontId="3" fillId="2" borderId="2" xfId="2" applyFont="1" applyFill="1" applyBorder="1"/>
    <xf numFmtId="44" fontId="0" fillId="0" borderId="42" xfId="1" applyFont="1" applyBorder="1"/>
    <xf numFmtId="0" fontId="3" fillId="50" borderId="25" xfId="0" applyFont="1" applyFill="1" applyBorder="1" applyAlignment="1">
      <alignment horizontal="center"/>
    </xf>
    <xf numFmtId="0" fontId="3" fillId="50" borderId="24" xfId="0" applyFont="1" applyFill="1" applyBorder="1" applyAlignment="1">
      <alignment horizontal="center"/>
    </xf>
    <xf numFmtId="0" fontId="0" fillId="0" borderId="0" xfId="0" applyAlignment="1">
      <alignment horizontal="center" wrapText="1"/>
    </xf>
    <xf numFmtId="0" fontId="46" fillId="0" borderId="0" xfId="0" applyFont="1" applyAlignment="1">
      <alignment horizontal="left" wrapText="1"/>
    </xf>
    <xf numFmtId="0" fontId="71" fillId="37" borderId="27" xfId="0" applyFont="1" applyFill="1" applyBorder="1" applyAlignment="1">
      <alignment horizontal="center"/>
    </xf>
    <xf numFmtId="0" fontId="25" fillId="46" borderId="25" xfId="0" applyFont="1" applyFill="1" applyBorder="1" applyAlignment="1">
      <alignment horizontal="center" vertical="center"/>
    </xf>
    <xf numFmtId="0" fontId="25" fillId="46" borderId="0" xfId="0" applyFont="1" applyFill="1" applyAlignment="1">
      <alignment horizontal="center" vertical="center"/>
    </xf>
    <xf numFmtId="0" fontId="25" fillId="46" borderId="24" xfId="0" applyFont="1" applyFill="1" applyBorder="1" applyAlignment="1">
      <alignment horizontal="center" vertical="center"/>
    </xf>
    <xf numFmtId="164" fontId="3" fillId="0" borderId="0" xfId="0" applyNumberFormat="1" applyFont="1" applyAlignment="1">
      <alignment horizontal="left" vertical="center"/>
    </xf>
    <xf numFmtId="0" fontId="11" fillId="48" borderId="0" xfId="0" applyFont="1" applyFill="1" applyAlignment="1">
      <alignment horizontal="center" wrapText="1"/>
    </xf>
    <xf numFmtId="0" fontId="2" fillId="2" borderId="13" xfId="0" applyFont="1" applyFill="1" applyBorder="1" applyAlignment="1">
      <alignment horizontal="center" vertical="center" wrapText="1"/>
    </xf>
    <xf numFmtId="0" fontId="0" fillId="0" borderId="0" xfId="0" applyAlignment="1">
      <alignment horizontal="center" vertical="center"/>
    </xf>
    <xf numFmtId="10" fontId="11" fillId="2" borderId="0" xfId="0" applyNumberFormat="1" applyFont="1" applyFill="1" applyAlignment="1">
      <alignment horizontal="center"/>
    </xf>
    <xf numFmtId="0" fontId="11" fillId="0" borderId="0" xfId="0" applyFont="1" applyAlignment="1">
      <alignment horizontal="left" vertical="center" wrapText="1"/>
    </xf>
    <xf numFmtId="0" fontId="56"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42" fillId="0" borderId="40" xfId="0" applyFont="1" applyBorder="1" applyAlignment="1">
      <alignment horizontal="right"/>
    </xf>
    <xf numFmtId="0" fontId="12" fillId="56" borderId="40" xfId="0" applyFont="1" applyFill="1" applyBorder="1" applyAlignment="1">
      <alignment horizontal="right"/>
    </xf>
    <xf numFmtId="0" fontId="0" fillId="59" borderId="40" xfId="0" applyFill="1" applyBorder="1" applyAlignment="1">
      <alignment horizontal="right"/>
    </xf>
    <xf numFmtId="0" fontId="12" fillId="0" borderId="41" xfId="0" applyFont="1" applyBorder="1"/>
    <xf numFmtId="44" fontId="0" fillId="48" borderId="40" xfId="1" applyFont="1" applyFill="1" applyBorder="1" applyAlignment="1">
      <alignment vertical="center"/>
    </xf>
    <xf numFmtId="44" fontId="0" fillId="48" borderId="47" xfId="1" applyFont="1" applyFill="1" applyBorder="1" applyAlignment="1">
      <alignment vertical="center"/>
    </xf>
    <xf numFmtId="44" fontId="12" fillId="0" borderId="42" xfId="1" applyFont="1" applyBorder="1"/>
    <xf numFmtId="44" fontId="0" fillId="0" borderId="46" xfId="1" applyFont="1" applyBorder="1"/>
    <xf numFmtId="44" fontId="0" fillId="0" borderId="46" xfId="0" applyNumberFormat="1" applyBorder="1"/>
    <xf numFmtId="44" fontId="0" fillId="35" borderId="40" xfId="1" applyFont="1" applyFill="1" applyBorder="1"/>
    <xf numFmtId="44" fontId="2" fillId="0" borderId="41" xfId="1" applyFont="1" applyBorder="1"/>
    <xf numFmtId="44" fontId="2" fillId="0" borderId="40" xfId="1" applyFont="1" applyBorder="1"/>
    <xf numFmtId="44" fontId="0" fillId="0" borderId="40" xfId="1" applyFont="1" applyFill="1" applyBorder="1"/>
    <xf numFmtId="44" fontId="12" fillId="0" borderId="47" xfId="1" applyFont="1" applyBorder="1"/>
    <xf numFmtId="44" fontId="0" fillId="2" borderId="40" xfId="0" applyNumberFormat="1" applyFill="1" applyBorder="1"/>
    <xf numFmtId="0" fontId="0" fillId="50" borderId="42" xfId="0" applyFill="1" applyBorder="1" applyAlignment="1">
      <alignment vertical="center"/>
    </xf>
    <xf numFmtId="44" fontId="2" fillId="0" borderId="41" xfId="1" applyFont="1" applyFill="1" applyBorder="1"/>
    <xf numFmtId="10" fontId="2" fillId="0" borderId="41" xfId="0" applyNumberFormat="1" applyFont="1" applyBorder="1"/>
    <xf numFmtId="44" fontId="0" fillId="0" borderId="48" xfId="1" applyFont="1" applyBorder="1"/>
    <xf numFmtId="10" fontId="0" fillId="0" borderId="42" xfId="0" applyNumberFormat="1" applyBorder="1"/>
    <xf numFmtId="44" fontId="12" fillId="0" borderId="46" xfId="1" applyFont="1" applyBorder="1"/>
    <xf numFmtId="44" fontId="12" fillId="0" borderId="40" xfId="1" applyFont="1" applyBorder="1"/>
    <xf numFmtId="44" fontId="12" fillId="0" borderId="41" xfId="1" applyFont="1" applyBorder="1"/>
    <xf numFmtId="164" fontId="67" fillId="0" borderId="46" xfId="0" applyNumberFormat="1" applyFont="1" applyBorder="1" applyAlignment="1">
      <alignment vertical="center"/>
    </xf>
    <xf numFmtId="0" fontId="3" fillId="0" borderId="42" xfId="0" applyFont="1" applyBorder="1" applyAlignment="1">
      <alignment vertical="center"/>
    </xf>
    <xf numFmtId="0" fontId="0" fillId="0" borderId="42" xfId="0" applyBorder="1"/>
    <xf numFmtId="0" fontId="0" fillId="0" borderId="42" xfId="0" applyBorder="1" applyAlignment="1">
      <alignment vertical="center"/>
    </xf>
    <xf numFmtId="44" fontId="0" fillId="0" borderId="40" xfId="2" applyNumberFormat="1" applyFont="1" applyFill="1" applyBorder="1"/>
    <xf numFmtId="44" fontId="7" fillId="0" borderId="40" xfId="1" applyFont="1" applyBorder="1"/>
    <xf numFmtId="44" fontId="13" fillId="0" borderId="40" xfId="1" applyFont="1" applyBorder="1"/>
    <xf numFmtId="44" fontId="7" fillId="0" borderId="46" xfId="1" applyFont="1" applyBorder="1"/>
    <xf numFmtId="44" fontId="13" fillId="0" borderId="40" xfId="2" applyNumberFormat="1" applyFont="1" applyBorder="1"/>
    <xf numFmtId="44" fontId="13" fillId="0" borderId="40" xfId="0" applyNumberFormat="1" applyFont="1" applyBorder="1"/>
    <xf numFmtId="44" fontId="7" fillId="0" borderId="40" xfId="2" applyNumberFormat="1" applyFont="1" applyBorder="1"/>
    <xf numFmtId="44" fontId="13" fillId="0" borderId="46" xfId="1" applyFont="1" applyBorder="1"/>
    <xf numFmtId="44" fontId="38" fillId="0" borderId="40" xfId="0" applyNumberFormat="1" applyFont="1" applyBorder="1"/>
    <xf numFmtId="44" fontId="7" fillId="0" borderId="46" xfId="2" applyNumberFormat="1" applyFont="1" applyBorder="1"/>
    <xf numFmtId="10" fontId="2" fillId="36" borderId="40" xfId="2" applyNumberFormat="1" applyFont="1" applyFill="1" applyBorder="1"/>
    <xf numFmtId="44" fontId="7" fillId="0" borderId="40" xfId="0" applyNumberFormat="1" applyFont="1" applyBorder="1"/>
    <xf numFmtId="0" fontId="60" fillId="0" borderId="40" xfId="1" applyNumberFormat="1" applyFont="1" applyBorder="1"/>
    <xf numFmtId="0" fontId="0" fillId="0" borderId="46" xfId="0" applyBorder="1"/>
    <xf numFmtId="0" fontId="3" fillId="0" borderId="41" xfId="0" applyFont="1" applyBorder="1"/>
    <xf numFmtId="44" fontId="7" fillId="0" borderId="40" xfId="0" applyNumberFormat="1" applyFont="1" applyBorder="1" applyAlignment="1">
      <alignment vertical="center"/>
    </xf>
    <xf numFmtId="164" fontId="7" fillId="0" borderId="40" xfId="0" applyNumberFormat="1" applyFont="1" applyBorder="1"/>
    <xf numFmtId="44" fontId="7" fillId="36" borderId="40" xfId="2" applyNumberFormat="1" applyFont="1" applyFill="1" applyBorder="1"/>
    <xf numFmtId="0" fontId="4" fillId="2" borderId="47" xfId="0" applyFont="1" applyFill="1" applyBorder="1" applyAlignment="1">
      <alignment vertical="center"/>
    </xf>
    <xf numFmtId="44" fontId="0" fillId="0" borderId="12" xfId="1" applyFont="1" applyBorder="1"/>
    <xf numFmtId="170" fontId="0" fillId="0" borderId="12" xfId="0" applyNumberFormat="1" applyBorder="1"/>
    <xf numFmtId="2" fontId="41" fillId="0" borderId="0" xfId="2" applyNumberFormat="1" applyFont="1" applyFill="1"/>
    <xf numFmtId="44" fontId="12" fillId="0" borderId="2" xfId="0" applyNumberFormat="1" applyFont="1" applyBorder="1"/>
    <xf numFmtId="44" fontId="12" fillId="71" borderId="0" xfId="1" applyFont="1" applyFill="1"/>
    <xf numFmtId="44" fontId="0" fillId="76" borderId="0" xfId="1" applyFont="1" applyFill="1"/>
    <xf numFmtId="44" fontId="0" fillId="0" borderId="0" xfId="1" applyFont="1" applyFill="1" applyBorder="1" applyAlignment="1">
      <alignment horizontal="right"/>
    </xf>
    <xf numFmtId="10" fontId="66" fillId="38" borderId="0" xfId="2" applyNumberFormat="1" applyFont="1" applyFill="1" applyAlignment="1">
      <alignment horizontal="right"/>
    </xf>
    <xf numFmtId="10" fontId="12" fillId="0" borderId="0" xfId="2" applyNumberFormat="1" applyFont="1" applyFill="1" applyAlignment="1">
      <alignment horizontal="right"/>
    </xf>
    <xf numFmtId="16" fontId="50" fillId="74" borderId="0" xfId="0" applyNumberFormat="1" applyFont="1" applyFill="1"/>
    <xf numFmtId="0" fontId="50" fillId="74" borderId="0" xfId="0" applyFont="1" applyFill="1"/>
    <xf numFmtId="0" fontId="50" fillId="38" borderId="0" xfId="0" applyFont="1" applyFill="1"/>
    <xf numFmtId="44" fontId="50" fillId="0" borderId="0" xfId="1" applyFont="1" applyFill="1"/>
    <xf numFmtId="44" fontId="50" fillId="2" borderId="0" xfId="1" applyFont="1" applyFill="1"/>
    <xf numFmtId="44" fontId="50" fillId="38" borderId="0" xfId="1" applyFont="1" applyFill="1"/>
    <xf numFmtId="9" fontId="50" fillId="38" borderId="0" xfId="2" applyFont="1" applyFill="1" applyAlignment="1">
      <alignment horizontal="center"/>
    </xf>
    <xf numFmtId="44" fontId="50" fillId="2" borderId="0" xfId="0" applyNumberFormat="1" applyFont="1" applyFill="1"/>
    <xf numFmtId="16" fontId="116" fillId="35" borderId="0" xfId="0" applyNumberFormat="1" applyFont="1" applyFill="1"/>
    <xf numFmtId="0" fontId="40" fillId="0" borderId="0" xfId="0" applyFont="1" applyAlignment="1">
      <alignment horizontal="center"/>
    </xf>
    <xf numFmtId="169" fontId="80" fillId="38" borderId="0" xfId="0" applyNumberFormat="1" applyFont="1" applyFill="1" applyAlignment="1">
      <alignment horizontal="right" vertical="top" wrapText="1" readingOrder="1"/>
    </xf>
    <xf numFmtId="10" fontId="0" fillId="0" borderId="12" xfId="2" applyNumberFormat="1" applyFont="1" applyBorder="1"/>
    <xf numFmtId="0" fontId="2" fillId="38" borderId="0" xfId="0" applyFont="1" applyFill="1" applyAlignment="1">
      <alignment horizontal="right"/>
    </xf>
    <xf numFmtId="16" fontId="2" fillId="2" borderId="0" xfId="0" applyNumberFormat="1" applyFont="1" applyFill="1" applyAlignment="1">
      <alignment wrapText="1"/>
    </xf>
    <xf numFmtId="164" fontId="77" fillId="71" borderId="0" xfId="0" applyNumberFormat="1" applyFont="1" applyFill="1" applyAlignment="1">
      <alignment horizontal="left" vertical="center"/>
    </xf>
    <xf numFmtId="10" fontId="107" fillId="38" borderId="0" xfId="0" applyNumberFormat="1" applyFont="1" applyFill="1"/>
    <xf numFmtId="10" fontId="107" fillId="38" borderId="0" xfId="2" applyNumberFormat="1" applyFont="1" applyFill="1"/>
    <xf numFmtId="16" fontId="94" fillId="0" borderId="0" xfId="0" applyNumberFormat="1" applyFont="1"/>
    <xf numFmtId="164" fontId="73" fillId="0" borderId="40" xfId="0" applyNumberFormat="1" applyFont="1" applyBorder="1" applyAlignment="1">
      <alignment horizontal="center" vertical="center"/>
    </xf>
    <xf numFmtId="0" fontId="3" fillId="0" borderId="0" xfId="0" applyFont="1" applyAlignment="1">
      <alignment horizontal="left" vertical="top"/>
    </xf>
    <xf numFmtId="0" fontId="73" fillId="0" borderId="0" xfId="0" applyFont="1"/>
    <xf numFmtId="44" fontId="0" fillId="0" borderId="0" xfId="1" applyFont="1" applyAlignment="1"/>
    <xf numFmtId="10" fontId="0" fillId="0" borderId="0" xfId="2" applyNumberFormat="1" applyFont="1" applyAlignment="1"/>
    <xf numFmtId="0" fontId="9" fillId="0" borderId="0" xfId="0" applyFont="1"/>
    <xf numFmtId="0" fontId="65" fillId="0" borderId="0" xfId="0" applyFont="1"/>
    <xf numFmtId="10" fontId="65" fillId="0" borderId="0" xfId="2" applyNumberFormat="1" applyFont="1" applyAlignment="1"/>
    <xf numFmtId="10" fontId="85" fillId="2" borderId="2" xfId="2" applyNumberFormat="1" applyFont="1" applyFill="1" applyBorder="1" applyAlignment="1"/>
    <xf numFmtId="44" fontId="85" fillId="2" borderId="2" xfId="1" applyFont="1" applyFill="1" applyBorder="1" applyAlignment="1"/>
    <xf numFmtId="10" fontId="85" fillId="2" borderId="2" xfId="1" applyNumberFormat="1" applyFont="1" applyFill="1" applyBorder="1" applyAlignment="1"/>
    <xf numFmtId="8" fontId="77" fillId="0" borderId="0" xfId="1" applyNumberFormat="1" applyFont="1" applyFill="1" applyAlignment="1"/>
    <xf numFmtId="10" fontId="77" fillId="0" borderId="0" xfId="2" applyNumberFormat="1" applyFont="1" applyFill="1" applyAlignment="1"/>
    <xf numFmtId="164" fontId="87" fillId="0" borderId="0" xfId="1" applyNumberFormat="1" applyFont="1" applyAlignment="1"/>
    <xf numFmtId="44" fontId="77" fillId="0" borderId="0" xfId="1" applyFont="1" applyAlignment="1"/>
    <xf numFmtId="44" fontId="77" fillId="0" borderId="0" xfId="1" applyFont="1" applyFill="1" applyBorder="1" applyAlignment="1"/>
    <xf numFmtId="10" fontId="77" fillId="0" borderId="0" xfId="2" applyNumberFormat="1" applyFont="1" applyFill="1" applyBorder="1" applyAlignment="1"/>
    <xf numFmtId="44" fontId="77" fillId="0" borderId="0" xfId="1" applyFont="1" applyBorder="1" applyAlignment="1"/>
    <xf numFmtId="44" fontId="77" fillId="0" borderId="0" xfId="1" applyFont="1" applyFill="1" applyAlignment="1"/>
    <xf numFmtId="164" fontId="77" fillId="0" borderId="0" xfId="2" applyNumberFormat="1" applyFont="1" applyAlignment="1"/>
    <xf numFmtId="10" fontId="77" fillId="0" borderId="0" xfId="2" applyNumberFormat="1" applyFont="1" applyAlignment="1"/>
    <xf numFmtId="44" fontId="77" fillId="0" borderId="40" xfId="2" applyNumberFormat="1" applyFont="1" applyBorder="1" applyAlignment="1"/>
    <xf numFmtId="44" fontId="77" fillId="0" borderId="40" xfId="1" applyFont="1" applyBorder="1" applyAlignment="1"/>
    <xf numFmtId="0" fontId="1" fillId="0" borderId="0" xfId="0" applyFont="1"/>
    <xf numFmtId="10" fontId="3" fillId="2" borderId="2" xfId="2" applyNumberFormat="1" applyFont="1" applyFill="1" applyBorder="1" applyAlignment="1"/>
    <xf numFmtId="44" fontId="3" fillId="2" borderId="2" xfId="1" applyFont="1" applyFill="1" applyBorder="1" applyAlignment="1"/>
    <xf numFmtId="10" fontId="3" fillId="2" borderId="2" xfId="1" applyNumberFormat="1" applyFont="1" applyFill="1" applyBorder="1" applyAlignment="1"/>
    <xf numFmtId="164" fontId="0" fillId="0" borderId="0" xfId="1" applyNumberFormat="1" applyFont="1" applyFill="1" applyBorder="1" applyAlignment="1"/>
    <xf numFmtId="10" fontId="0" fillId="0" borderId="0" xfId="2" applyNumberFormat="1" applyFont="1" applyFill="1" applyBorder="1" applyAlignment="1"/>
    <xf numFmtId="164" fontId="12" fillId="0" borderId="0" xfId="1" applyNumberFormat="1" applyFont="1" applyBorder="1" applyAlignment="1"/>
    <xf numFmtId="44" fontId="0" fillId="0" borderId="0" xfId="1" applyFont="1" applyBorder="1" applyAlignment="1"/>
    <xf numFmtId="164" fontId="0" fillId="0" borderId="0" xfId="1" applyNumberFormat="1" applyFont="1" applyFill="1" applyAlignment="1"/>
    <xf numFmtId="10" fontId="0" fillId="0" borderId="0" xfId="2" applyNumberFormat="1" applyFont="1" applyFill="1" applyAlignment="1"/>
    <xf numFmtId="164" fontId="12" fillId="0" borderId="0" xfId="1" applyNumberFormat="1" applyFont="1" applyFill="1" applyAlignment="1"/>
    <xf numFmtId="44" fontId="0" fillId="0" borderId="0" xfId="1" applyFont="1" applyFill="1" applyAlignment="1"/>
    <xf numFmtId="44" fontId="2" fillId="0" borderId="0" xfId="1" applyFont="1" applyAlignment="1"/>
    <xf numFmtId="164" fontId="12" fillId="0" borderId="0" xfId="1" applyNumberFormat="1" applyFont="1" applyAlignment="1"/>
    <xf numFmtId="164" fontId="0" fillId="0" borderId="0" xfId="2" applyNumberFormat="1" applyFont="1" applyAlignment="1"/>
    <xf numFmtId="44" fontId="0" fillId="0" borderId="40" xfId="2" applyNumberFormat="1" applyFont="1" applyBorder="1" applyAlignment="1"/>
    <xf numFmtId="44" fontId="0" fillId="0" borderId="40" xfId="1" applyFont="1" applyBorder="1" applyAlignment="1"/>
    <xf numFmtId="10" fontId="12" fillId="0" borderId="0" xfId="1" applyNumberFormat="1" applyFont="1" applyAlignment="1"/>
    <xf numFmtId="10" fontId="77" fillId="0" borderId="0" xfId="1" applyNumberFormat="1" applyFont="1" applyAlignment="1"/>
    <xf numFmtId="10" fontId="77" fillId="0" borderId="0" xfId="1" applyNumberFormat="1" applyFont="1" applyBorder="1" applyAlignment="1"/>
    <xf numFmtId="44" fontId="88" fillId="0" borderId="0" xfId="1" applyFont="1" applyAlignment="1"/>
    <xf numFmtId="10" fontId="88" fillId="0" borderId="0" xfId="0" applyNumberFormat="1" applyFont="1"/>
    <xf numFmtId="44" fontId="77" fillId="0" borderId="0" xfId="2" applyNumberFormat="1" applyFont="1" applyBorder="1" applyAlignment="1"/>
    <xf numFmtId="8" fontId="12" fillId="0" borderId="0" xfId="1" applyNumberFormat="1" applyFont="1" applyFill="1" applyAlignment="1"/>
    <xf numFmtId="44" fontId="0" fillId="0" borderId="0" xfId="1" applyFont="1" applyFill="1" applyBorder="1" applyAlignment="1"/>
    <xf numFmtId="44" fontId="12" fillId="0" borderId="0" xfId="1" applyFont="1" applyFill="1" applyAlignment="1"/>
    <xf numFmtId="10" fontId="77" fillId="0" borderId="12" xfId="2" applyNumberFormat="1" applyFont="1" applyBorder="1" applyAlignment="1"/>
    <xf numFmtId="10" fontId="0" fillId="2" borderId="0" xfId="2" applyNumberFormat="1" applyFont="1" applyFill="1" applyAlignment="1"/>
    <xf numFmtId="10" fontId="0" fillId="0" borderId="0" xfId="2" applyNumberFormat="1" applyFont="1" applyBorder="1" applyAlignment="1"/>
    <xf numFmtId="44" fontId="0" fillId="0" borderId="0" xfId="2" applyNumberFormat="1" applyFont="1" applyAlignment="1"/>
    <xf numFmtId="44" fontId="0" fillId="0" borderId="0" xfId="2" applyNumberFormat="1" applyFont="1" applyBorder="1" applyAlignment="1"/>
    <xf numFmtId="167" fontId="3" fillId="2" borderId="2" xfId="2" applyNumberFormat="1" applyFont="1" applyFill="1" applyBorder="1" applyAlignment="1"/>
    <xf numFmtId="44" fontId="12" fillId="0" borderId="0" xfId="1" applyFont="1" applyAlignment="1"/>
    <xf numFmtId="164" fontId="0" fillId="0" borderId="0" xfId="1" applyNumberFormat="1" applyFont="1" applyAlignment="1"/>
    <xf numFmtId="43" fontId="3" fillId="2" borderId="2" xfId="1633" applyFont="1" applyFill="1" applyBorder="1"/>
    <xf numFmtId="16" fontId="3" fillId="0" borderId="0" xfId="0" applyNumberFormat="1" applyFont="1" applyAlignment="1">
      <alignment horizontal="left" vertical="center"/>
    </xf>
    <xf numFmtId="0" fontId="33" fillId="0" borderId="0" xfId="0" applyFont="1"/>
    <xf numFmtId="10" fontId="11" fillId="2" borderId="2" xfId="0" applyNumberFormat="1" applyFont="1" applyFill="1" applyBorder="1" applyAlignment="1">
      <alignment horizontal="right"/>
    </xf>
    <xf numFmtId="164" fontId="12" fillId="35" borderId="0" xfId="1" applyNumberFormat="1" applyFont="1" applyFill="1" applyBorder="1"/>
    <xf numFmtId="164" fontId="12" fillId="35" borderId="0" xfId="1" applyNumberFormat="1" applyFont="1" applyFill="1"/>
    <xf numFmtId="169" fontId="80" fillId="35" borderId="0" xfId="0" applyNumberFormat="1" applyFont="1" applyFill="1" applyAlignment="1">
      <alignment horizontal="right" vertical="top" wrapText="1" readingOrder="1"/>
    </xf>
    <xf numFmtId="16" fontId="117" fillId="0" borderId="0" xfId="0" applyNumberFormat="1" applyFont="1"/>
    <xf numFmtId="44" fontId="25" fillId="46" borderId="25" xfId="0" applyNumberFormat="1" applyFont="1" applyFill="1" applyBorder="1" applyAlignment="1">
      <alignment horizontal="center" vertical="center"/>
    </xf>
    <xf numFmtId="4" fontId="2" fillId="2" borderId="0" xfId="0" applyNumberFormat="1" applyFont="1" applyFill="1" applyAlignment="1">
      <alignment horizontal="center" vertical="center" wrapText="1"/>
    </xf>
    <xf numFmtId="4" fontId="11" fillId="0" borderId="0" xfId="0" applyNumberFormat="1" applyFont="1" applyAlignment="1">
      <alignment horizontal="right" vertical="center"/>
    </xf>
    <xf numFmtId="4" fontId="11" fillId="47" borderId="0" xfId="0" applyNumberFormat="1" applyFont="1" applyFill="1" applyAlignment="1">
      <alignment horizontal="center"/>
    </xf>
    <xf numFmtId="4" fontId="3" fillId="0" borderId="0" xfId="0" applyNumberFormat="1" applyFont="1" applyAlignment="1">
      <alignment horizontal="center"/>
    </xf>
    <xf numFmtId="4" fontId="11" fillId="0" borderId="0" xfId="0" applyNumberFormat="1" applyFont="1" applyAlignment="1">
      <alignment horizontal="center"/>
    </xf>
    <xf numFmtId="4" fontId="3" fillId="47" borderId="0" xfId="0" applyNumberFormat="1" applyFont="1" applyFill="1" applyAlignment="1">
      <alignment horizontal="center"/>
    </xf>
    <xf numFmtId="4" fontId="62" fillId="0" borderId="0" xfId="0" applyNumberFormat="1" applyFont="1" applyAlignment="1">
      <alignment horizontal="center" wrapText="1"/>
    </xf>
    <xf numFmtId="4" fontId="11" fillId="0" borderId="0" xfId="0" applyNumberFormat="1" applyFont="1" applyAlignment="1">
      <alignment horizontal="center" wrapText="1"/>
    </xf>
    <xf numFmtId="4" fontId="11" fillId="47" borderId="0" xfId="0" applyNumberFormat="1" applyFont="1" applyFill="1" applyAlignment="1">
      <alignment horizontal="center" wrapText="1"/>
    </xf>
    <xf numFmtId="4" fontId="25" fillId="46" borderId="25" xfId="0" applyNumberFormat="1" applyFont="1" applyFill="1" applyBorder="1" applyAlignment="1">
      <alignment horizontal="center" vertical="center"/>
    </xf>
    <xf numFmtId="4" fontId="25" fillId="46" borderId="0" xfId="0" applyNumberFormat="1" applyFont="1" applyFill="1" applyAlignment="1">
      <alignment horizontal="center" vertical="center"/>
    </xf>
    <xf numFmtId="4" fontId="25" fillId="46" borderId="24" xfId="0" applyNumberFormat="1" applyFont="1" applyFill="1" applyBorder="1" applyAlignment="1">
      <alignment horizontal="center" vertical="center"/>
    </xf>
    <xf numFmtId="4" fontId="0" fillId="46" borderId="0" xfId="0" applyNumberFormat="1" applyFill="1"/>
    <xf numFmtId="4" fontId="62" fillId="2" borderId="2" xfId="0" applyNumberFormat="1" applyFont="1" applyFill="1" applyBorder="1" applyAlignment="1">
      <alignment horizontal="center"/>
    </xf>
    <xf numFmtId="4" fontId="3" fillId="2" borderId="2" xfId="0" applyNumberFormat="1" applyFont="1" applyFill="1" applyBorder="1" applyAlignment="1">
      <alignment horizontal="center"/>
    </xf>
    <xf numFmtId="4" fontId="0" fillId="2" borderId="2" xfId="0" applyNumberFormat="1" applyFill="1" applyBorder="1"/>
    <xf numFmtId="4" fontId="0" fillId="0" borderId="0" xfId="0" applyNumberFormat="1" applyAlignment="1">
      <alignment horizontal="left"/>
    </xf>
    <xf numFmtId="4" fontId="12" fillId="2" borderId="0" xfId="0" applyNumberFormat="1" applyFont="1" applyFill="1" applyAlignment="1">
      <alignment horizontal="right"/>
    </xf>
    <xf numFmtId="4" fontId="0" fillId="2" borderId="0" xfId="0" applyNumberFormat="1" applyFill="1"/>
    <xf numFmtId="4" fontId="2" fillId="2" borderId="0" xfId="0" applyNumberFormat="1" applyFont="1" applyFill="1"/>
    <xf numFmtId="4" fontId="12" fillId="2" borderId="0" xfId="1" applyNumberFormat="1" applyFont="1" applyFill="1"/>
    <xf numFmtId="4" fontId="0" fillId="2" borderId="12" xfId="0" applyNumberFormat="1" applyFill="1" applyBorder="1"/>
    <xf numFmtId="4" fontId="0" fillId="0" borderId="0" xfId="0" applyNumberFormat="1" applyAlignment="1">
      <alignment horizontal="center"/>
    </xf>
    <xf numFmtId="4" fontId="0" fillId="0" borderId="0" xfId="0" applyNumberFormat="1" applyAlignment="1">
      <alignment horizontal="right"/>
    </xf>
    <xf numFmtId="0" fontId="75" fillId="35" borderId="0" xfId="0" applyFont="1" applyFill="1"/>
    <xf numFmtId="0" fontId="33" fillId="0" borderId="0" xfId="0" applyFont="1" applyAlignment="1">
      <alignment vertical="center"/>
    </xf>
    <xf numFmtId="0" fontId="67" fillId="0" borderId="0" xfId="0" applyFont="1" applyAlignment="1">
      <alignment vertical="center"/>
    </xf>
    <xf numFmtId="0" fontId="67" fillId="0" borderId="0" xfId="0" applyFont="1"/>
    <xf numFmtId="44" fontId="67" fillId="0" borderId="0" xfId="1" applyFont="1" applyAlignment="1">
      <alignment horizontal="left" vertical="center"/>
    </xf>
    <xf numFmtId="0" fontId="0" fillId="0" borderId="42" xfId="0" applyBorder="1" applyAlignment="1">
      <alignment horizontal="left" vertical="center"/>
    </xf>
    <xf numFmtId="164" fontId="0" fillId="0" borderId="0" xfId="1" applyNumberFormat="1" applyFont="1" applyBorder="1" applyAlignment="1">
      <alignment horizontal="center" vertical="center"/>
    </xf>
    <xf numFmtId="0" fontId="0" fillId="0" borderId="0" xfId="0" applyAlignment="1">
      <alignment horizontal="left" vertical="center"/>
    </xf>
    <xf numFmtId="10" fontId="0" fillId="71" borderId="0" xfId="2" applyNumberFormat="1" applyFont="1" applyFill="1"/>
    <xf numFmtId="164" fontId="12" fillId="71" borderId="0" xfId="1" applyNumberFormat="1" applyFont="1" applyFill="1"/>
    <xf numFmtId="0" fontId="0" fillId="0" borderId="45" xfId="0" applyBorder="1" applyAlignment="1">
      <alignment horizontal="right"/>
    </xf>
    <xf numFmtId="44" fontId="0" fillId="0" borderId="45" xfId="0" applyNumberFormat="1" applyBorder="1"/>
    <xf numFmtId="0" fontId="0" fillId="0" borderId="45" xfId="0" applyBorder="1"/>
    <xf numFmtId="44" fontId="0" fillId="36" borderId="0" xfId="1" applyFont="1" applyFill="1" applyBorder="1"/>
    <xf numFmtId="8" fontId="0" fillId="38" borderId="25" xfId="1" applyNumberFormat="1" applyFont="1" applyFill="1" applyBorder="1"/>
    <xf numFmtId="44" fontId="1" fillId="0" borderId="40" xfId="2" applyNumberFormat="1" applyFont="1" applyBorder="1"/>
    <xf numFmtId="44" fontId="1" fillId="0" borderId="40" xfId="1" applyFont="1" applyBorder="1"/>
    <xf numFmtId="44" fontId="1" fillId="0" borderId="40" xfId="1" applyFont="1" applyFill="1" applyBorder="1"/>
    <xf numFmtId="44" fontId="80" fillId="38" borderId="0" xfId="1" applyFont="1" applyFill="1" applyAlignment="1">
      <alignment horizontal="right" vertical="top" wrapText="1" readingOrder="1"/>
    </xf>
    <xf numFmtId="10" fontId="3" fillId="0" borderId="2" xfId="2" applyNumberFormat="1" applyFont="1" applyFill="1" applyBorder="1"/>
    <xf numFmtId="10" fontId="3" fillId="0" borderId="0" xfId="2" applyNumberFormat="1" applyFont="1" applyFill="1" applyBorder="1"/>
    <xf numFmtId="44" fontId="0" fillId="0" borderId="0" xfId="0" applyNumberFormat="1" applyAlignment="1">
      <alignment horizontal="right"/>
    </xf>
    <xf numFmtId="0" fontId="119" fillId="54" borderId="0" xfId="0" applyFont="1" applyFill="1" applyAlignment="1">
      <alignment horizontal="right"/>
    </xf>
    <xf numFmtId="0" fontId="120" fillId="54" borderId="0" xfId="0" applyFont="1" applyFill="1" applyAlignment="1">
      <alignment horizontal="right"/>
    </xf>
    <xf numFmtId="0" fontId="121" fillId="0" borderId="0" xfId="0" applyFont="1" applyAlignment="1">
      <alignment horizontal="center" vertical="top"/>
    </xf>
    <xf numFmtId="14" fontId="0" fillId="0" borderId="0" xfId="0" applyNumberFormat="1"/>
    <xf numFmtId="7" fontId="12" fillId="0" borderId="0" xfId="0" applyNumberFormat="1" applyFont="1" applyAlignment="1">
      <alignment horizontal="right"/>
    </xf>
    <xf numFmtId="169" fontId="12" fillId="0" borderId="0" xfId="0" applyNumberFormat="1" applyFont="1" applyAlignment="1">
      <alignment horizontal="right"/>
    </xf>
    <xf numFmtId="44" fontId="0" fillId="77" borderId="0" xfId="1" applyFont="1" applyFill="1" applyBorder="1"/>
    <xf numFmtId="44" fontId="0" fillId="77" borderId="0" xfId="1" applyFont="1" applyFill="1"/>
    <xf numFmtId="44" fontId="12" fillId="77" borderId="0" xfId="1" applyFont="1" applyFill="1"/>
    <xf numFmtId="0" fontId="3" fillId="0" borderId="12" xfId="0" applyFont="1" applyBorder="1"/>
    <xf numFmtId="0" fontId="61" fillId="0" borderId="12" xfId="0" applyFont="1" applyBorder="1" applyAlignment="1">
      <alignment horizontal="left"/>
    </xf>
    <xf numFmtId="10" fontId="61" fillId="0" borderId="12" xfId="0" applyNumberFormat="1" applyFont="1" applyBorder="1" applyAlignment="1">
      <alignment horizontal="right" wrapText="1"/>
    </xf>
    <xf numFmtId="0" fontId="61" fillId="0" borderId="12" xfId="0" applyFont="1" applyBorder="1" applyAlignment="1">
      <alignment horizontal="right"/>
    </xf>
    <xf numFmtId="16" fontId="12" fillId="38" borderId="0" xfId="0" applyNumberFormat="1" applyFont="1" applyFill="1"/>
    <xf numFmtId="164" fontId="3" fillId="0" borderId="46" xfId="1" applyNumberFormat="1" applyFont="1" applyBorder="1" applyAlignment="1">
      <alignment horizontal="center" vertical="center"/>
    </xf>
    <xf numFmtId="164" fontId="33" fillId="0" borderId="46" xfId="1" applyNumberFormat="1" applyFont="1" applyBorder="1" applyAlignment="1">
      <alignment horizontal="center" vertical="center"/>
    </xf>
    <xf numFmtId="44" fontId="3" fillId="0" borderId="46" xfId="1" applyFont="1" applyBorder="1"/>
    <xf numFmtId="10" fontId="12" fillId="0" borderId="0" xfId="1" applyNumberFormat="1" applyFont="1" applyFill="1"/>
    <xf numFmtId="0" fontId="2" fillId="0" borderId="41" xfId="0" applyFont="1" applyBorder="1"/>
    <xf numFmtId="44" fontId="2" fillId="38" borderId="0" xfId="0" applyNumberFormat="1" applyFont="1" applyFill="1"/>
    <xf numFmtId="44" fontId="2" fillId="38" borderId="41" xfId="1" applyFont="1" applyFill="1" applyBorder="1"/>
    <xf numFmtId="44" fontId="12" fillId="38" borderId="41" xfId="1" applyFont="1" applyFill="1" applyBorder="1"/>
    <xf numFmtId="44" fontId="2" fillId="38" borderId="0" xfId="1" applyFont="1" applyFill="1" applyBorder="1"/>
    <xf numFmtId="2" fontId="122" fillId="0" borderId="0" xfId="1" applyNumberFormat="1" applyFont="1"/>
    <xf numFmtId="44" fontId="12" fillId="78" borderId="0" xfId="1" applyFont="1" applyFill="1"/>
    <xf numFmtId="44" fontId="12" fillId="78" borderId="0" xfId="0" applyNumberFormat="1" applyFont="1" applyFill="1"/>
    <xf numFmtId="0" fontId="0" fillId="78" borderId="0" xfId="0" applyFill="1"/>
    <xf numFmtId="44" fontId="0" fillId="78" borderId="0" xfId="1" applyFont="1" applyFill="1"/>
    <xf numFmtId="10" fontId="0" fillId="78" borderId="0" xfId="0" applyNumberFormat="1" applyFill="1"/>
    <xf numFmtId="164" fontId="0" fillId="78" borderId="0" xfId="1" applyNumberFormat="1" applyFont="1" applyFill="1"/>
    <xf numFmtId="0" fontId="12" fillId="78" borderId="0" xfId="0" applyFont="1" applyFill="1"/>
    <xf numFmtId="44" fontId="0" fillId="78" borderId="0" xfId="0" applyNumberFormat="1" applyFill="1"/>
    <xf numFmtId="0" fontId="34" fillId="35" borderId="0" xfId="0" applyFont="1" applyFill="1"/>
    <xf numFmtId="2" fontId="122" fillId="38" borderId="0" xfId="1" applyNumberFormat="1" applyFont="1" applyFill="1"/>
    <xf numFmtId="44" fontId="0" fillId="74" borderId="0" xfId="1" applyFont="1" applyFill="1"/>
    <xf numFmtId="2" fontId="122" fillId="0" borderId="0" xfId="1" applyNumberFormat="1" applyFont="1" applyFill="1"/>
    <xf numFmtId="44" fontId="122" fillId="38" borderId="0" xfId="1" applyFont="1" applyFill="1"/>
    <xf numFmtId="44" fontId="122" fillId="0" borderId="0" xfId="1" applyFont="1" applyFill="1"/>
    <xf numFmtId="44" fontId="0" fillId="0" borderId="0" xfId="1" applyFont="1" applyFill="1" applyAlignment="1">
      <alignment horizontal="right"/>
    </xf>
    <xf numFmtId="167" fontId="3" fillId="38" borderId="40" xfId="2" applyNumberFormat="1" applyFont="1" applyFill="1" applyBorder="1"/>
    <xf numFmtId="10" fontId="0" fillId="38" borderId="40" xfId="2" applyNumberFormat="1" applyFont="1" applyFill="1" applyBorder="1"/>
    <xf numFmtId="167" fontId="3" fillId="0" borderId="0" xfId="2" applyNumberFormat="1" applyFont="1" applyFill="1" applyBorder="1"/>
    <xf numFmtId="44" fontId="12" fillId="79" borderId="0" xfId="1" applyFont="1" applyFill="1"/>
    <xf numFmtId="0" fontId="3" fillId="0" borderId="48" xfId="0" applyFont="1" applyBorder="1"/>
    <xf numFmtId="0" fontId="0" fillId="0" borderId="43" xfId="0" applyBorder="1"/>
    <xf numFmtId="44" fontId="0" fillId="0" borderId="31" xfId="0" applyNumberFormat="1" applyBorder="1"/>
    <xf numFmtId="44" fontId="0" fillId="0" borderId="49" xfId="0" applyNumberFormat="1" applyBorder="1"/>
    <xf numFmtId="44" fontId="0" fillId="0" borderId="32" xfId="0" applyNumberFormat="1" applyBorder="1"/>
    <xf numFmtId="44" fontId="0" fillId="0" borderId="33" xfId="0" applyNumberFormat="1" applyBorder="1"/>
    <xf numFmtId="164" fontId="11" fillId="0" borderId="0" xfId="0" applyNumberFormat="1" applyFont="1" applyAlignment="1">
      <alignment horizontal="center" vertical="center"/>
    </xf>
    <xf numFmtId="44" fontId="12" fillId="2" borderId="0" xfId="1" applyFont="1" applyFill="1" applyBorder="1"/>
    <xf numFmtId="44" fontId="12" fillId="71" borderId="0" xfId="1" applyFont="1" applyFill="1" applyBorder="1"/>
    <xf numFmtId="169" fontId="80" fillId="0" borderId="0" xfId="0" applyNumberFormat="1" applyFont="1" applyAlignment="1">
      <alignment horizontal="right" vertical="top" wrapText="1" readingOrder="1"/>
    </xf>
    <xf numFmtId="8" fontId="2" fillId="0" borderId="0" xfId="0" applyNumberFormat="1" applyFont="1" applyAlignment="1">
      <alignment horizontal="left"/>
    </xf>
    <xf numFmtId="0" fontId="46" fillId="38" borderId="0" xfId="0" applyFont="1" applyFill="1" applyAlignment="1">
      <alignment horizontal="left"/>
    </xf>
    <xf numFmtId="44" fontId="3" fillId="36" borderId="0" xfId="0" applyNumberFormat="1" applyFont="1" applyFill="1" applyAlignment="1">
      <alignment horizontal="center"/>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2" fillId="0" borderId="16" xfId="0" applyFont="1" applyBorder="1" applyAlignment="1">
      <alignment horizontal="left" vertical="top" wrapText="1"/>
    </xf>
    <xf numFmtId="0" fontId="2" fillId="0" borderId="18" xfId="0" applyFont="1" applyBorder="1" applyAlignment="1">
      <alignment horizontal="left" vertical="top" wrapText="1"/>
    </xf>
    <xf numFmtId="0" fontId="2" fillId="0" borderId="17" xfId="0" applyFont="1" applyBorder="1" applyAlignment="1">
      <alignment horizontal="left" vertical="top" wrapText="1"/>
    </xf>
    <xf numFmtId="0" fontId="3" fillId="50" borderId="25" xfId="0" applyFont="1" applyFill="1" applyBorder="1" applyAlignment="1">
      <alignment horizontal="center"/>
    </xf>
    <xf numFmtId="0" fontId="3" fillId="50" borderId="24" xfId="0" applyFont="1" applyFill="1" applyBorder="1" applyAlignment="1">
      <alignment horizontal="center"/>
    </xf>
    <xf numFmtId="0" fontId="10" fillId="0" borderId="25" xfId="0" applyFont="1" applyBorder="1" applyAlignment="1">
      <alignment horizontal="left" wrapText="1"/>
    </xf>
    <xf numFmtId="0" fontId="10" fillId="0" borderId="0" xfId="0" applyFont="1" applyAlignment="1">
      <alignment horizontal="left" wrapText="1"/>
    </xf>
    <xf numFmtId="0" fontId="0" fillId="0" borderId="0" xfId="0" applyAlignment="1">
      <alignment horizontal="center" wrapText="1"/>
    </xf>
    <xf numFmtId="0" fontId="10" fillId="0" borderId="22" xfId="0" applyFont="1" applyBorder="1" applyAlignment="1">
      <alignment horizontal="left" wrapText="1"/>
    </xf>
    <xf numFmtId="0" fontId="10" fillId="0" borderId="23" xfId="0" applyFont="1" applyBorder="1" applyAlignment="1">
      <alignment horizontal="left" wrapText="1"/>
    </xf>
    <xf numFmtId="0" fontId="46" fillId="0" borderId="0" xfId="0" applyFont="1" applyAlignment="1">
      <alignment horizontal="left" wrapText="1"/>
    </xf>
    <xf numFmtId="0" fontId="40" fillId="0" borderId="0" xfId="0" applyFont="1" applyAlignment="1">
      <alignment horizontal="left" wrapText="1"/>
    </xf>
    <xf numFmtId="14" fontId="3" fillId="0" borderId="22" xfId="0" applyNumberFormat="1" applyFont="1" applyBorder="1" applyAlignment="1">
      <alignment horizontal="center"/>
    </xf>
    <xf numFmtId="14" fontId="3" fillId="0" borderId="29" xfId="0" applyNumberFormat="1" applyFont="1" applyBorder="1" applyAlignment="1">
      <alignment horizontal="center"/>
    </xf>
    <xf numFmtId="0" fontId="40" fillId="38" borderId="0" xfId="0" applyFont="1" applyFill="1" applyAlignment="1">
      <alignment horizontal="left"/>
    </xf>
    <xf numFmtId="0" fontId="11" fillId="0" borderId="0" xfId="0" applyFont="1" applyAlignment="1">
      <alignment horizontal="left" vertical="center" wrapText="1"/>
    </xf>
    <xf numFmtId="164" fontId="3" fillId="0" borderId="0" xfId="0" applyNumberFormat="1" applyFont="1" applyAlignment="1">
      <alignment horizontal="left" vertical="center"/>
    </xf>
    <xf numFmtId="164" fontId="65" fillId="0" borderId="0" xfId="0" applyNumberFormat="1" applyFont="1" applyAlignment="1">
      <alignment horizontal="left" vertical="center"/>
    </xf>
    <xf numFmtId="8" fontId="0" fillId="0" borderId="22" xfId="0" applyNumberFormat="1" applyBorder="1" applyAlignment="1">
      <alignment horizontal="center" vertical="center"/>
    </xf>
    <xf numFmtId="0" fontId="0" fillId="0" borderId="23" xfId="0" applyBorder="1" applyAlignment="1">
      <alignment horizontal="center" vertical="center"/>
    </xf>
    <xf numFmtId="0" fontId="0" fillId="0" borderId="29"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71" fillId="37" borderId="27" xfId="0" applyFont="1" applyFill="1" applyBorder="1" applyAlignment="1">
      <alignment horizontal="center"/>
    </xf>
    <xf numFmtId="0" fontId="3" fillId="2" borderId="22" xfId="0" applyFont="1" applyFill="1" applyBorder="1" applyAlignment="1">
      <alignment horizontal="center" vertical="center"/>
    </xf>
    <xf numFmtId="0" fontId="3" fillId="2" borderId="29" xfId="0" applyFont="1" applyFill="1" applyBorder="1" applyAlignment="1">
      <alignment horizontal="center" vertical="center"/>
    </xf>
    <xf numFmtId="44" fontId="0" fillId="49" borderId="0" xfId="1" applyFont="1" applyFill="1" applyAlignment="1">
      <alignment horizontal="center"/>
    </xf>
    <xf numFmtId="0" fontId="0" fillId="48" borderId="0" xfId="0" applyFill="1"/>
    <xf numFmtId="0" fontId="25" fillId="46" borderId="25" xfId="0" applyFont="1" applyFill="1" applyBorder="1" applyAlignment="1">
      <alignment horizontal="center" vertical="center"/>
    </xf>
    <xf numFmtId="0" fontId="25" fillId="46" borderId="0" xfId="0" applyFont="1" applyFill="1" applyAlignment="1">
      <alignment horizontal="center" vertical="center"/>
    </xf>
    <xf numFmtId="0" fontId="25" fillId="46" borderId="24" xfId="0" applyFont="1" applyFill="1" applyBorder="1" applyAlignment="1">
      <alignment horizontal="center" vertical="center"/>
    </xf>
    <xf numFmtId="0" fontId="11" fillId="48" borderId="0" xfId="0" applyFont="1" applyFill="1" applyAlignment="1">
      <alignment horizontal="center" wrapText="1"/>
    </xf>
    <xf numFmtId="0" fontId="11" fillId="48" borderId="27" xfId="0" applyFont="1" applyFill="1" applyBorder="1" applyAlignment="1">
      <alignment horizontal="center" wrapText="1"/>
    </xf>
    <xf numFmtId="0" fontId="2" fillId="2" borderId="13" xfId="0" applyFont="1" applyFill="1" applyBorder="1" applyAlignment="1">
      <alignment horizontal="right" vertical="center"/>
    </xf>
    <xf numFmtId="0" fontId="2" fillId="2" borderId="21" xfId="0" applyFont="1" applyFill="1" applyBorder="1" applyAlignment="1">
      <alignment horizontal="right" vertical="center"/>
    </xf>
    <xf numFmtId="0" fontId="2" fillId="2" borderId="13" xfId="0" applyFont="1" applyFill="1" applyBorder="1" applyAlignment="1">
      <alignment horizontal="center" vertical="center" wrapText="1"/>
    </xf>
    <xf numFmtId="0" fontId="2" fillId="2" borderId="21" xfId="0" applyFont="1" applyFill="1" applyBorder="1" applyAlignment="1">
      <alignment horizontal="center" vertical="center" wrapText="1"/>
    </xf>
    <xf numFmtId="164" fontId="77" fillId="0" borderId="16" xfId="0" applyNumberFormat="1" applyFont="1" applyBorder="1" applyAlignment="1">
      <alignment horizontal="center" vertical="center"/>
    </xf>
    <xf numFmtId="164" fontId="77" fillId="0" borderId="18" xfId="0" applyNumberFormat="1" applyFont="1" applyBorder="1" applyAlignment="1">
      <alignment horizontal="center" vertical="center"/>
    </xf>
    <xf numFmtId="164" fontId="77" fillId="0" borderId="17" xfId="0" applyNumberFormat="1" applyFont="1" applyBorder="1" applyAlignment="1">
      <alignment horizontal="center" vertical="center"/>
    </xf>
    <xf numFmtId="0" fontId="3" fillId="2" borderId="0" xfId="0" applyFont="1" applyFill="1" applyAlignment="1">
      <alignment horizontal="center"/>
    </xf>
    <xf numFmtId="0" fontId="82" fillId="35" borderId="0" xfId="0" applyFont="1" applyFill="1" applyAlignment="1">
      <alignment horizontal="center"/>
    </xf>
    <xf numFmtId="44" fontId="73" fillId="50" borderId="46" xfId="1" applyFont="1" applyFill="1" applyBorder="1" applyAlignment="1">
      <alignment horizontal="center" vertical="center"/>
    </xf>
    <xf numFmtId="44" fontId="73" fillId="50" borderId="41" xfId="1" applyFont="1" applyFill="1" applyBorder="1" applyAlignment="1">
      <alignment horizontal="center" vertical="center"/>
    </xf>
    <xf numFmtId="44" fontId="0" fillId="50" borderId="46" xfId="1" applyFont="1" applyFill="1" applyBorder="1" applyAlignment="1">
      <alignment horizontal="center" vertical="center"/>
    </xf>
    <xf numFmtId="44" fontId="0" fillId="50" borderId="41" xfId="1" applyFont="1" applyFill="1" applyBorder="1" applyAlignment="1">
      <alignment horizontal="center" vertical="center"/>
    </xf>
    <xf numFmtId="0" fontId="0" fillId="50" borderId="41" xfId="0" applyFill="1" applyBorder="1" applyAlignment="1">
      <alignment horizontal="center" vertical="center" wrapText="1"/>
    </xf>
    <xf numFmtId="0" fontId="0" fillId="50" borderId="42" xfId="0" applyFill="1" applyBorder="1" applyAlignment="1">
      <alignment horizontal="center" vertical="center" wrapText="1"/>
    </xf>
    <xf numFmtId="44" fontId="0" fillId="0" borderId="0" xfId="1" applyFont="1" applyFill="1" applyBorder="1" applyAlignment="1">
      <alignment horizontal="center" vertical="center"/>
    </xf>
    <xf numFmtId="0" fontId="0" fillId="0" borderId="0" xfId="0" applyAlignment="1">
      <alignment horizontal="center" vertical="center"/>
    </xf>
    <xf numFmtId="0" fontId="0" fillId="0" borderId="12" xfId="0" applyBorder="1" applyAlignment="1">
      <alignment horizontal="left"/>
    </xf>
    <xf numFmtId="10" fontId="11" fillId="2" borderId="0" xfId="0" applyNumberFormat="1" applyFont="1" applyFill="1" applyAlignment="1">
      <alignment horizontal="center"/>
    </xf>
    <xf numFmtId="164" fontId="68" fillId="53" borderId="13" xfId="0" applyNumberFormat="1" applyFont="1" applyFill="1" applyBorder="1" applyAlignment="1">
      <alignment horizontal="center" vertical="center" wrapText="1"/>
    </xf>
    <xf numFmtId="164" fontId="68" fillId="53" borderId="14" xfId="0" applyNumberFormat="1" applyFont="1" applyFill="1" applyBorder="1" applyAlignment="1">
      <alignment horizontal="center" vertical="center" wrapText="1"/>
    </xf>
    <xf numFmtId="164" fontId="68" fillId="53" borderId="22" xfId="0" applyNumberFormat="1" applyFont="1" applyFill="1" applyBorder="1" applyAlignment="1">
      <alignment horizontal="center" vertical="center"/>
    </xf>
    <xf numFmtId="164" fontId="68" fillId="53" borderId="29" xfId="0" applyNumberFormat="1" applyFont="1" applyFill="1" applyBorder="1" applyAlignment="1">
      <alignment horizontal="center" vertical="center"/>
    </xf>
    <xf numFmtId="164" fontId="68" fillId="53" borderId="26" xfId="0" applyNumberFormat="1" applyFont="1" applyFill="1" applyBorder="1" applyAlignment="1">
      <alignment horizontal="center" vertical="center"/>
    </xf>
    <xf numFmtId="164" fontId="68" fillId="53" borderId="28" xfId="0" applyNumberFormat="1" applyFont="1" applyFill="1" applyBorder="1" applyAlignment="1">
      <alignment horizontal="center" vertical="center"/>
    </xf>
    <xf numFmtId="164" fontId="38" fillId="50" borderId="22" xfId="0" applyNumberFormat="1" applyFont="1" applyFill="1" applyBorder="1" applyAlignment="1">
      <alignment horizontal="center" vertical="center"/>
    </xf>
    <xf numFmtId="164" fontId="38" fillId="50" borderId="29" xfId="0" applyNumberFormat="1" applyFont="1" applyFill="1" applyBorder="1" applyAlignment="1">
      <alignment horizontal="center" vertical="center"/>
    </xf>
    <xf numFmtId="164" fontId="38" fillId="50" borderId="26" xfId="0" applyNumberFormat="1" applyFont="1" applyFill="1" applyBorder="1" applyAlignment="1">
      <alignment horizontal="center" vertical="center"/>
    </xf>
    <xf numFmtId="164" fontId="38" fillId="50" borderId="28" xfId="0" applyNumberFormat="1" applyFont="1" applyFill="1" applyBorder="1" applyAlignment="1">
      <alignment horizontal="center" vertical="center"/>
    </xf>
    <xf numFmtId="10" fontId="11" fillId="2" borderId="32" xfId="0" applyNumberFormat="1" applyFont="1" applyFill="1" applyBorder="1" applyAlignment="1">
      <alignment horizontal="center" vertical="center"/>
    </xf>
    <xf numFmtId="10" fontId="11" fillId="2" borderId="12" xfId="0" applyNumberFormat="1" applyFont="1" applyFill="1" applyBorder="1" applyAlignment="1">
      <alignment horizontal="center" vertical="center"/>
    </xf>
    <xf numFmtId="10" fontId="11" fillId="2" borderId="33" xfId="0" applyNumberFormat="1" applyFont="1" applyFill="1" applyBorder="1" applyAlignment="1">
      <alignment horizontal="center" vertical="center"/>
    </xf>
    <xf numFmtId="44" fontId="3" fillId="0" borderId="0" xfId="0" applyNumberFormat="1" applyFont="1" applyAlignment="1">
      <alignment horizontal="center" vertical="center"/>
    </xf>
    <xf numFmtId="164" fontId="11" fillId="2" borderId="48" xfId="1" applyNumberFormat="1" applyFont="1" applyFill="1" applyBorder="1" applyAlignment="1">
      <alignment horizontal="center" vertical="center"/>
    </xf>
    <xf numFmtId="164" fontId="11" fillId="2" borderId="2" xfId="1" applyNumberFormat="1" applyFont="1" applyFill="1" applyBorder="1" applyAlignment="1">
      <alignment horizontal="center" vertical="center"/>
    </xf>
    <xf numFmtId="164" fontId="11" fillId="2" borderId="43" xfId="1" applyNumberFormat="1" applyFont="1" applyFill="1" applyBorder="1" applyAlignment="1">
      <alignment horizontal="center" vertical="center"/>
    </xf>
    <xf numFmtId="164" fontId="56" fillId="0" borderId="16" xfId="1" applyNumberFormat="1" applyFont="1" applyBorder="1" applyAlignment="1">
      <alignment horizontal="center" vertical="center"/>
    </xf>
    <xf numFmtId="44" fontId="56" fillId="0" borderId="17" xfId="1" applyFont="1" applyBorder="1" applyAlignment="1">
      <alignment horizontal="center" vertical="center"/>
    </xf>
    <xf numFmtId="0" fontId="56" fillId="0" borderId="0" xfId="0" applyFont="1" applyAlignment="1">
      <alignment horizontal="left" vertical="center"/>
    </xf>
    <xf numFmtId="44" fontId="0" fillId="0" borderId="16" xfId="1" applyFont="1" applyBorder="1" applyAlignment="1">
      <alignment vertical="center"/>
    </xf>
    <xf numFmtId="44" fontId="0" fillId="0" borderId="17" xfId="1" applyFont="1" applyBorder="1" applyAlignment="1">
      <alignment vertical="center"/>
    </xf>
    <xf numFmtId="0" fontId="61" fillId="0" borderId="25" xfId="0" applyFont="1" applyBorder="1" applyAlignment="1">
      <alignment horizontal="left" vertical="center"/>
    </xf>
    <xf numFmtId="0" fontId="56" fillId="0" borderId="25" xfId="0" applyFont="1" applyBorder="1" applyAlignment="1">
      <alignment horizontal="left" vertical="center"/>
    </xf>
    <xf numFmtId="0" fontId="3" fillId="0" borderId="0" xfId="0" applyFont="1" applyAlignment="1">
      <alignment horizontal="left" vertical="center"/>
    </xf>
    <xf numFmtId="44" fontId="0" fillId="0" borderId="16" xfId="0" applyNumberFormat="1" applyBorder="1" applyAlignment="1">
      <alignment horizontal="right"/>
    </xf>
    <xf numFmtId="44" fontId="0" fillId="0" borderId="17" xfId="0" applyNumberFormat="1" applyBorder="1" applyAlignment="1">
      <alignment horizontal="right"/>
    </xf>
    <xf numFmtId="44" fontId="0" fillId="0" borderId="29" xfId="1" applyFont="1" applyFill="1" applyBorder="1" applyAlignment="1">
      <alignment horizontal="center" vertical="center"/>
    </xf>
    <xf numFmtId="44" fontId="0" fillId="0" borderId="24" xfId="1" applyFont="1" applyFill="1" applyBorder="1" applyAlignment="1">
      <alignment horizontal="center" vertical="center"/>
    </xf>
    <xf numFmtId="44" fontId="0" fillId="0" borderId="28" xfId="1" applyFont="1" applyFill="1" applyBorder="1" applyAlignment="1">
      <alignment horizontal="center" vertical="center"/>
    </xf>
    <xf numFmtId="164" fontId="3" fillId="0" borderId="0" xfId="0" applyNumberFormat="1" applyFont="1" applyAlignment="1">
      <alignment horizontal="center"/>
    </xf>
    <xf numFmtId="164" fontId="118" fillId="0" borderId="48" xfId="1" applyNumberFormat="1" applyFont="1" applyBorder="1" applyAlignment="1">
      <alignment horizontal="center" vertical="center"/>
    </xf>
    <xf numFmtId="164" fontId="118" fillId="0" borderId="43" xfId="1" applyNumberFormat="1" applyFont="1" applyBorder="1" applyAlignment="1">
      <alignment horizontal="center" vertical="center"/>
    </xf>
    <xf numFmtId="164" fontId="118" fillId="0" borderId="32" xfId="1" applyNumberFormat="1" applyFont="1" applyBorder="1" applyAlignment="1">
      <alignment horizontal="center" vertical="center"/>
    </xf>
    <xf numFmtId="164" fontId="118" fillId="0" borderId="33" xfId="1" applyNumberFormat="1" applyFont="1" applyBorder="1" applyAlignment="1">
      <alignment horizontal="center" vertical="center"/>
    </xf>
    <xf numFmtId="0" fontId="67" fillId="0" borderId="0" xfId="0" applyFont="1" applyAlignment="1">
      <alignment vertical="center"/>
    </xf>
    <xf numFmtId="0" fontId="67" fillId="0" borderId="31" xfId="0" applyFont="1" applyBorder="1" applyAlignment="1">
      <alignment horizontal="left" vertical="center"/>
    </xf>
    <xf numFmtId="0" fontId="67" fillId="0" borderId="0" xfId="0" applyFont="1" applyAlignment="1">
      <alignment horizontal="left" vertical="center"/>
    </xf>
    <xf numFmtId="164" fontId="3" fillId="0" borderId="0" xfId="0" applyNumberFormat="1" applyFont="1" applyAlignment="1">
      <alignment horizontal="center" vertical="center"/>
    </xf>
    <xf numFmtId="164" fontId="3" fillId="0" borderId="47" xfId="1" applyNumberFormat="1" applyFont="1" applyBorder="1" applyAlignment="1">
      <alignment vertical="center"/>
    </xf>
    <xf numFmtId="164" fontId="3" fillId="0" borderId="19" xfId="1" applyNumberFormat="1" applyFont="1" applyBorder="1" applyAlignment="1">
      <alignment vertical="center"/>
    </xf>
    <xf numFmtId="0" fontId="0" fillId="0" borderId="31" xfId="0" applyBorder="1" applyAlignment="1">
      <alignment horizontal="center" wrapText="1"/>
    </xf>
    <xf numFmtId="164" fontId="3" fillId="0" borderId="40" xfId="0" applyNumberFormat="1" applyFont="1" applyBorder="1" applyAlignment="1">
      <alignment horizontal="center"/>
    </xf>
    <xf numFmtId="164" fontId="3" fillId="0" borderId="46" xfId="1" applyNumberFormat="1" applyFont="1" applyBorder="1" applyAlignment="1">
      <alignment horizontal="center"/>
    </xf>
    <xf numFmtId="164" fontId="3" fillId="0" borderId="41" xfId="1" applyNumberFormat="1" applyFont="1" applyBorder="1" applyAlignment="1">
      <alignment horizontal="center"/>
    </xf>
    <xf numFmtId="164" fontId="3" fillId="0" borderId="46" xfId="1" applyNumberFormat="1" applyFont="1" applyBorder="1" applyAlignment="1">
      <alignment horizontal="center" vertical="center"/>
    </xf>
    <xf numFmtId="164" fontId="3" fillId="0" borderId="42" xfId="1" applyNumberFormat="1" applyFont="1" applyBorder="1" applyAlignment="1">
      <alignment horizontal="center" vertical="center"/>
    </xf>
    <xf numFmtId="44" fontId="3" fillId="0" borderId="47" xfId="1" applyFont="1" applyBorder="1" applyAlignment="1">
      <alignment vertical="center"/>
    </xf>
    <xf numFmtId="44" fontId="3" fillId="0" borderId="19" xfId="1" applyFont="1" applyBorder="1" applyAlignment="1">
      <alignment vertical="center"/>
    </xf>
    <xf numFmtId="44" fontId="101" fillId="0" borderId="0" xfId="1" applyFont="1" applyAlignment="1">
      <alignment horizontal="center"/>
    </xf>
    <xf numFmtId="44" fontId="3" fillId="0" borderId="47" xfId="1" applyFont="1" applyBorder="1" applyAlignment="1">
      <alignment horizontal="center" vertical="center"/>
    </xf>
    <xf numFmtId="44" fontId="3" fillId="0" borderId="19" xfId="1" applyFont="1" applyBorder="1" applyAlignment="1">
      <alignment horizontal="center" vertical="center"/>
    </xf>
    <xf numFmtId="164" fontId="33" fillId="0" borderId="46" xfId="0" applyNumberFormat="1" applyFont="1" applyBorder="1" applyAlignment="1">
      <alignment horizontal="center" vertical="center"/>
    </xf>
    <xf numFmtId="164" fontId="33" fillId="0" borderId="42" xfId="0" applyNumberFormat="1" applyFont="1" applyBorder="1" applyAlignment="1">
      <alignment horizontal="center" vertical="center"/>
    </xf>
    <xf numFmtId="164" fontId="9" fillId="0" borderId="16" xfId="0" applyNumberFormat="1" applyFont="1" applyBorder="1" applyAlignment="1">
      <alignment horizontal="center" vertical="center" wrapText="1"/>
    </xf>
    <xf numFmtId="0" fontId="9" fillId="0" borderId="17" xfId="0" applyFont="1" applyBorder="1" applyAlignment="1">
      <alignment horizontal="center" vertical="center" wrapText="1"/>
    </xf>
    <xf numFmtId="0" fontId="3" fillId="0" borderId="12" xfId="0" applyFont="1" applyBorder="1" applyAlignment="1">
      <alignment horizontal="left" vertical="center"/>
    </xf>
    <xf numFmtId="164" fontId="3" fillId="0" borderId="48" xfId="1" applyNumberFormat="1" applyFont="1" applyBorder="1" applyAlignment="1">
      <alignment horizontal="center" vertical="center"/>
    </xf>
    <xf numFmtId="164" fontId="3" fillId="0" borderId="43" xfId="1" applyNumberFormat="1" applyFont="1" applyBorder="1" applyAlignment="1">
      <alignment horizontal="center" vertical="center"/>
    </xf>
    <xf numFmtId="164" fontId="3" fillId="0" borderId="32" xfId="1" applyNumberFormat="1" applyFont="1" applyBorder="1" applyAlignment="1">
      <alignment horizontal="center" vertical="center"/>
    </xf>
    <xf numFmtId="164" fontId="3" fillId="0" borderId="33" xfId="1" applyNumberFormat="1" applyFont="1" applyBorder="1" applyAlignment="1">
      <alignment horizontal="center" vertical="center"/>
    </xf>
    <xf numFmtId="0" fontId="3" fillId="0" borderId="12" xfId="0" applyFont="1" applyBorder="1" applyAlignment="1">
      <alignment horizontal="center" vertical="center"/>
    </xf>
    <xf numFmtId="0" fontId="3" fillId="0" borderId="31" xfId="0" applyFont="1" applyBorder="1" applyAlignment="1">
      <alignment horizontal="center" vertical="center"/>
    </xf>
    <xf numFmtId="0" fontId="3" fillId="0" borderId="0" xfId="0" applyFont="1" applyAlignment="1">
      <alignment horizontal="center" vertical="center"/>
    </xf>
    <xf numFmtId="164" fontId="99" fillId="0" borderId="16" xfId="0" applyNumberFormat="1" applyFont="1" applyBorder="1" applyAlignment="1">
      <alignment horizontal="center"/>
    </xf>
    <xf numFmtId="164" fontId="99" fillId="0" borderId="17" xfId="0" applyNumberFormat="1" applyFont="1" applyBorder="1" applyAlignment="1">
      <alignment horizontal="center"/>
    </xf>
    <xf numFmtId="0" fontId="9" fillId="0" borderId="0" xfId="0" applyFont="1" applyAlignment="1">
      <alignment horizontal="left"/>
    </xf>
    <xf numFmtId="164" fontId="3" fillId="0" borderId="16" xfId="0" applyNumberFormat="1" applyFont="1" applyBorder="1" applyAlignment="1">
      <alignment horizontal="center" vertical="center"/>
    </xf>
    <xf numFmtId="164" fontId="3" fillId="0" borderId="17" xfId="0" applyNumberFormat="1" applyFont="1" applyBorder="1" applyAlignment="1">
      <alignment horizontal="center" vertical="center"/>
    </xf>
    <xf numFmtId="0" fontId="3" fillId="0" borderId="25" xfId="0" applyFont="1" applyBorder="1" applyAlignment="1">
      <alignment vertical="center"/>
    </xf>
    <xf numFmtId="0" fontId="3" fillId="0" borderId="0" xfId="0" applyFont="1" applyAlignment="1">
      <alignment vertical="center"/>
    </xf>
    <xf numFmtId="164" fontId="33" fillId="0" borderId="48" xfId="0" applyNumberFormat="1" applyFont="1" applyBorder="1" applyAlignment="1">
      <alignment horizontal="center" vertical="center"/>
    </xf>
    <xf numFmtId="164" fontId="33" fillId="0" borderId="32" xfId="0" applyNumberFormat="1" applyFont="1" applyBorder="1" applyAlignment="1">
      <alignment horizontal="center" vertical="center"/>
    </xf>
    <xf numFmtId="0" fontId="67" fillId="0" borderId="43" xfId="0" applyFont="1" applyBorder="1" applyAlignment="1">
      <alignment horizontal="left" vertical="center"/>
    </xf>
    <xf numFmtId="0" fontId="67" fillId="0" borderId="33" xfId="0" applyFont="1" applyBorder="1" applyAlignment="1">
      <alignment horizontal="left" vertical="center"/>
    </xf>
    <xf numFmtId="164" fontId="78" fillId="0" borderId="0" xfId="0" applyNumberFormat="1" applyFont="1" applyAlignment="1">
      <alignment horizontal="left" vertical="center"/>
    </xf>
    <xf numFmtId="164" fontId="3" fillId="0" borderId="48" xfId="1" applyNumberFormat="1" applyFont="1" applyBorder="1" applyAlignment="1">
      <alignment horizontal="center"/>
    </xf>
    <xf numFmtId="164" fontId="3" fillId="0" borderId="2" xfId="1" applyNumberFormat="1" applyFont="1" applyBorder="1" applyAlignment="1">
      <alignment horizontal="center"/>
    </xf>
    <xf numFmtId="164" fontId="3" fillId="0" borderId="32" xfId="1" applyNumberFormat="1" applyFont="1" applyBorder="1" applyAlignment="1">
      <alignment horizontal="center"/>
    </xf>
    <xf numFmtId="164" fontId="3" fillId="0" borderId="12" xfId="1" applyNumberFormat="1" applyFont="1" applyBorder="1" applyAlignment="1">
      <alignment horizontal="center"/>
    </xf>
    <xf numFmtId="0" fontId="3" fillId="0" borderId="43" xfId="0" applyFont="1" applyBorder="1" applyAlignment="1">
      <alignment horizontal="left"/>
    </xf>
    <xf numFmtId="0" fontId="3" fillId="0" borderId="33" xfId="0" applyFont="1" applyBorder="1" applyAlignment="1">
      <alignment horizontal="left"/>
    </xf>
    <xf numFmtId="164" fontId="56" fillId="0" borderId="0" xfId="0" applyNumberFormat="1" applyFont="1" applyAlignment="1">
      <alignment horizontal="center" vertical="center"/>
    </xf>
    <xf numFmtId="164" fontId="67" fillId="0" borderId="47" xfId="0" applyNumberFormat="1" applyFont="1" applyBorder="1" applyAlignment="1">
      <alignment horizontal="center" vertical="center"/>
    </xf>
    <xf numFmtId="164" fontId="67" fillId="0" borderId="19" xfId="0" applyNumberFormat="1" applyFont="1" applyBorder="1" applyAlignment="1">
      <alignment horizontal="center" vertical="center"/>
    </xf>
    <xf numFmtId="0" fontId="67" fillId="0" borderId="0" xfId="0" applyFont="1" applyAlignment="1">
      <alignment horizontal="center" vertical="center"/>
    </xf>
    <xf numFmtId="0" fontId="0" fillId="0" borderId="43" xfId="0" applyBorder="1" applyAlignment="1">
      <alignment horizontal="left" vertical="center"/>
    </xf>
    <xf numFmtId="0" fontId="0" fillId="0" borderId="33" xfId="0" applyBorder="1" applyAlignment="1">
      <alignment horizontal="left" vertical="center"/>
    </xf>
    <xf numFmtId="164" fontId="9" fillId="0" borderId="48" xfId="1" applyNumberFormat="1" applyFont="1" applyBorder="1" applyAlignment="1">
      <alignment horizontal="center" vertical="center"/>
    </xf>
    <xf numFmtId="164" fontId="9" fillId="0" borderId="43" xfId="1" applyNumberFormat="1" applyFont="1" applyBorder="1" applyAlignment="1">
      <alignment horizontal="center" vertical="center"/>
    </xf>
    <xf numFmtId="164" fontId="9" fillId="0" borderId="32" xfId="1" applyNumberFormat="1" applyFont="1" applyBorder="1" applyAlignment="1">
      <alignment horizontal="center" vertical="center"/>
    </xf>
    <xf numFmtId="164" fontId="9" fillId="0" borderId="33" xfId="1" applyNumberFormat="1" applyFont="1" applyBorder="1" applyAlignment="1">
      <alignment horizontal="center" vertical="center"/>
    </xf>
    <xf numFmtId="0" fontId="49" fillId="0" borderId="0" xfId="0" applyFont="1" applyAlignment="1">
      <alignment horizontal="left"/>
    </xf>
    <xf numFmtId="9" fontId="3" fillId="0" borderId="0" xfId="2" applyFont="1" applyAlignment="1">
      <alignment horizontal="center" wrapText="1"/>
    </xf>
    <xf numFmtId="44" fontId="49" fillId="0" borderId="0" xfId="0" applyNumberFormat="1" applyFont="1" applyAlignment="1">
      <alignment horizontal="left"/>
    </xf>
    <xf numFmtId="44" fontId="6" fillId="36" borderId="16" xfId="0" applyNumberFormat="1" applyFont="1" applyFill="1" applyBorder="1" applyAlignment="1">
      <alignment horizontal="center" vertical="center"/>
    </xf>
    <xf numFmtId="0" fontId="6" fillId="36" borderId="18" xfId="0" applyFont="1" applyFill="1" applyBorder="1" applyAlignment="1">
      <alignment horizontal="center" vertical="center"/>
    </xf>
    <xf numFmtId="0" fontId="6" fillId="36" borderId="17" xfId="0" applyFont="1" applyFill="1" applyBorder="1" applyAlignment="1">
      <alignment horizontal="center" vertical="center"/>
    </xf>
    <xf numFmtId="164" fontId="4" fillId="2" borderId="20" xfId="1" applyNumberFormat="1" applyFont="1" applyFill="1" applyBorder="1" applyAlignment="1">
      <alignment horizontal="center" vertical="center"/>
    </xf>
    <xf numFmtId="164" fontId="4" fillId="2" borderId="19" xfId="1" applyNumberFormat="1" applyFont="1" applyFill="1" applyBorder="1" applyAlignment="1">
      <alignment horizontal="center" vertical="center"/>
    </xf>
  </cellXfs>
  <cellStyles count="1634">
    <cellStyle name="20% - Accent1" xfId="21" builtinId="30" customBuiltin="1"/>
    <cellStyle name="20% - Accent1 2" xfId="51" xr:uid="{00000000-0005-0000-0000-000001000000}"/>
    <cellStyle name="20% - Accent1 2 2" xfId="52" xr:uid="{00000000-0005-0000-0000-000002000000}"/>
    <cellStyle name="20% - Accent1 2 2 2" xfId="53" xr:uid="{00000000-0005-0000-0000-000003000000}"/>
    <cellStyle name="20% - Accent1 2 2_INVOICE Water &amp; C&amp;G" xfId="1280" xr:uid="{418B3381-295A-4285-B1BD-5A9D1E475608}"/>
    <cellStyle name="20% - Accent1 2 3" xfId="54" xr:uid="{00000000-0005-0000-0000-000004000000}"/>
    <cellStyle name="20% - Accent1 2_INVOICE Water &amp; C&amp;G" xfId="1279" xr:uid="{56CA3EF9-B0FE-4C65-A6B4-8F0F40D6AEE8}"/>
    <cellStyle name="20% - Accent1 3" xfId="55" xr:uid="{00000000-0005-0000-0000-000005000000}"/>
    <cellStyle name="20% - Accent2" xfId="25" builtinId="34" customBuiltin="1"/>
    <cellStyle name="20% - Accent2 2" xfId="56" xr:uid="{00000000-0005-0000-0000-000007000000}"/>
    <cellStyle name="20% - Accent2 2 2" xfId="57" xr:uid="{00000000-0005-0000-0000-000008000000}"/>
    <cellStyle name="20% - Accent2 2 2 2" xfId="58" xr:uid="{00000000-0005-0000-0000-000009000000}"/>
    <cellStyle name="20% - Accent2 2 2_INVOICE Water &amp; C&amp;G" xfId="1282" xr:uid="{43104C1E-699E-4091-8AB5-B852D8FDF12E}"/>
    <cellStyle name="20% - Accent2 2 3" xfId="59" xr:uid="{00000000-0005-0000-0000-00000A000000}"/>
    <cellStyle name="20% - Accent2 2_INVOICE Water &amp; C&amp;G" xfId="1281" xr:uid="{F159AA04-D0A1-4871-AB3C-18B3D8202D49}"/>
    <cellStyle name="20% - Accent2 3" xfId="60" xr:uid="{00000000-0005-0000-0000-00000B000000}"/>
    <cellStyle name="20% - Accent3" xfId="29" builtinId="38" customBuiltin="1"/>
    <cellStyle name="20% - Accent3 2" xfId="61" xr:uid="{00000000-0005-0000-0000-00000D000000}"/>
    <cellStyle name="20% - Accent3 2 2" xfId="62" xr:uid="{00000000-0005-0000-0000-00000E000000}"/>
    <cellStyle name="20% - Accent3 2 2 2" xfId="63" xr:uid="{00000000-0005-0000-0000-00000F000000}"/>
    <cellStyle name="20% - Accent3 2 2_INVOICE Water &amp; C&amp;G" xfId="1284" xr:uid="{CA68C425-4AF9-44D7-A6CB-3B79C1D9A584}"/>
    <cellStyle name="20% - Accent3 2 3" xfId="64" xr:uid="{00000000-0005-0000-0000-000010000000}"/>
    <cellStyle name="20% - Accent3 2_INVOICE Water &amp; C&amp;G" xfId="1283" xr:uid="{9ECC5C34-12A4-4365-B054-908AF8E2DF00}"/>
    <cellStyle name="20% - Accent3 3" xfId="65" xr:uid="{00000000-0005-0000-0000-000011000000}"/>
    <cellStyle name="20% - Accent4" xfId="33" builtinId="42" customBuiltin="1"/>
    <cellStyle name="20% - Accent4 2" xfId="66" xr:uid="{00000000-0005-0000-0000-000013000000}"/>
    <cellStyle name="20% - Accent4 2 2" xfId="67" xr:uid="{00000000-0005-0000-0000-000014000000}"/>
    <cellStyle name="20% - Accent4 2 2 2" xfId="68" xr:uid="{00000000-0005-0000-0000-000015000000}"/>
    <cellStyle name="20% - Accent4 2 2_INVOICE Water &amp; C&amp;G" xfId="1286" xr:uid="{DA4F6E4E-F15F-449F-A77E-DCDC1151D609}"/>
    <cellStyle name="20% - Accent4 2 3" xfId="69" xr:uid="{00000000-0005-0000-0000-000016000000}"/>
    <cellStyle name="20% - Accent4 2_INVOICE Water &amp; C&amp;G" xfId="1285" xr:uid="{EC934B4D-C422-4A96-874A-EF9D2B9C8CA2}"/>
    <cellStyle name="20% - Accent4 3" xfId="70" xr:uid="{00000000-0005-0000-0000-000017000000}"/>
    <cellStyle name="20% - Accent5" xfId="37" builtinId="46" customBuiltin="1"/>
    <cellStyle name="20% - Accent5 2" xfId="71" xr:uid="{00000000-0005-0000-0000-000019000000}"/>
    <cellStyle name="20% - Accent5 2 2" xfId="72" xr:uid="{00000000-0005-0000-0000-00001A000000}"/>
    <cellStyle name="20% - Accent5 2 2 2" xfId="73" xr:uid="{00000000-0005-0000-0000-00001B000000}"/>
    <cellStyle name="20% - Accent5 2 2_INVOICE Water &amp; C&amp;G" xfId="1288" xr:uid="{6061DD63-2215-4ED6-9FFA-B3A9ACD6E4F4}"/>
    <cellStyle name="20% - Accent5 2 3" xfId="74" xr:uid="{00000000-0005-0000-0000-00001C000000}"/>
    <cellStyle name="20% - Accent5 2_INVOICE Water &amp; C&amp;G" xfId="1287" xr:uid="{43A718D1-0B0D-4B60-BFA7-ABF6F8161BC3}"/>
    <cellStyle name="20% - Accent5 3" xfId="75" xr:uid="{00000000-0005-0000-0000-00001D000000}"/>
    <cellStyle name="20% - Accent6" xfId="41" builtinId="50" customBuiltin="1"/>
    <cellStyle name="20% - Accent6 2" xfId="76" xr:uid="{00000000-0005-0000-0000-00001F000000}"/>
    <cellStyle name="20% - Accent6 2 2" xfId="77" xr:uid="{00000000-0005-0000-0000-000020000000}"/>
    <cellStyle name="20% - Accent6 2 2 2" xfId="78" xr:uid="{00000000-0005-0000-0000-000021000000}"/>
    <cellStyle name="20% - Accent6 2 2_INVOICE Water &amp; C&amp;G" xfId="1290" xr:uid="{A93C6F1C-0101-485E-9607-956914C24825}"/>
    <cellStyle name="20% - Accent6 2 3" xfId="79" xr:uid="{00000000-0005-0000-0000-000022000000}"/>
    <cellStyle name="20% - Accent6 2_INVOICE Water &amp; C&amp;G" xfId="1289" xr:uid="{3EE5EF13-6B3B-4AB1-B9B9-D05515F6B673}"/>
    <cellStyle name="20% - Accent6 3" xfId="80" xr:uid="{00000000-0005-0000-0000-000023000000}"/>
    <cellStyle name="40% - Accent1" xfId="22" builtinId="31" customBuiltin="1"/>
    <cellStyle name="40% - Accent1 2" xfId="81" xr:uid="{00000000-0005-0000-0000-000025000000}"/>
    <cellStyle name="40% - Accent1 2 2" xfId="82" xr:uid="{00000000-0005-0000-0000-000026000000}"/>
    <cellStyle name="40% - Accent1 2 2 2" xfId="83" xr:uid="{00000000-0005-0000-0000-000027000000}"/>
    <cellStyle name="40% - Accent1 2 2_INVOICE Water &amp; C&amp;G" xfId="1292" xr:uid="{2B91BE12-8FB3-4399-8A41-6C94FCD03B72}"/>
    <cellStyle name="40% - Accent1 2 3" xfId="84" xr:uid="{00000000-0005-0000-0000-000028000000}"/>
    <cellStyle name="40% - Accent1 2_INVOICE Water &amp; C&amp;G" xfId="1291" xr:uid="{64B6CF54-0CB9-4CC2-BB72-B45D0E4DD94B}"/>
    <cellStyle name="40% - Accent1 3" xfId="85" xr:uid="{00000000-0005-0000-0000-000029000000}"/>
    <cellStyle name="40% - Accent2" xfId="26" builtinId="35" customBuiltin="1"/>
    <cellStyle name="40% - Accent2 2" xfId="86" xr:uid="{00000000-0005-0000-0000-00002B000000}"/>
    <cellStyle name="40% - Accent2 2 2" xfId="87" xr:uid="{00000000-0005-0000-0000-00002C000000}"/>
    <cellStyle name="40% - Accent2 2 2 2" xfId="88" xr:uid="{00000000-0005-0000-0000-00002D000000}"/>
    <cellStyle name="40% - Accent2 2 2_INVOICE Water &amp; C&amp;G" xfId="1294" xr:uid="{BFECBF98-7E2B-4956-BE8A-ADEF6B3A4CED}"/>
    <cellStyle name="40% - Accent2 2 3" xfId="89" xr:uid="{00000000-0005-0000-0000-00002E000000}"/>
    <cellStyle name="40% - Accent2 2_INVOICE Water &amp; C&amp;G" xfId="1293" xr:uid="{8F6A90F6-D364-4BF1-AC5B-D2A533A9C634}"/>
    <cellStyle name="40% - Accent2 3" xfId="90" xr:uid="{00000000-0005-0000-0000-00002F000000}"/>
    <cellStyle name="40% - Accent3" xfId="30" builtinId="39" customBuiltin="1"/>
    <cellStyle name="40% - Accent3 2" xfId="91" xr:uid="{00000000-0005-0000-0000-000031000000}"/>
    <cellStyle name="40% - Accent3 2 2" xfId="92" xr:uid="{00000000-0005-0000-0000-000032000000}"/>
    <cellStyle name="40% - Accent3 2 2 2" xfId="93" xr:uid="{00000000-0005-0000-0000-000033000000}"/>
    <cellStyle name="40% - Accent3 2 2_INVOICE Water &amp; C&amp;G" xfId="1296" xr:uid="{4FBC7756-48B1-41CF-9D90-CA6E0DF316F6}"/>
    <cellStyle name="40% - Accent3 2 3" xfId="94" xr:uid="{00000000-0005-0000-0000-000034000000}"/>
    <cellStyle name="40% - Accent3 2_INVOICE Water &amp; C&amp;G" xfId="1295" xr:uid="{74AFEBEF-8615-4231-8F67-4BD9241A81AA}"/>
    <cellStyle name="40% - Accent3 3" xfId="95" xr:uid="{00000000-0005-0000-0000-000035000000}"/>
    <cellStyle name="40% - Accent4" xfId="34" builtinId="43" customBuiltin="1"/>
    <cellStyle name="40% - Accent4 2" xfId="96" xr:uid="{00000000-0005-0000-0000-000037000000}"/>
    <cellStyle name="40% - Accent4 2 2" xfId="97" xr:uid="{00000000-0005-0000-0000-000038000000}"/>
    <cellStyle name="40% - Accent4 2 2 2" xfId="98" xr:uid="{00000000-0005-0000-0000-000039000000}"/>
    <cellStyle name="40% - Accent4 2 2_INVOICE Water &amp; C&amp;G" xfId="1298" xr:uid="{92299360-4A96-4908-BA03-E53263AFA2EE}"/>
    <cellStyle name="40% - Accent4 2 3" xfId="99" xr:uid="{00000000-0005-0000-0000-00003A000000}"/>
    <cellStyle name="40% - Accent4 2_INVOICE Water &amp; C&amp;G" xfId="1297" xr:uid="{29505A80-A26A-4C27-A906-C0226D3A47BF}"/>
    <cellStyle name="40% - Accent4 3" xfId="100" xr:uid="{00000000-0005-0000-0000-00003B000000}"/>
    <cellStyle name="40% - Accent5" xfId="38" builtinId="47" customBuiltin="1"/>
    <cellStyle name="40% - Accent5 2" xfId="101" xr:uid="{00000000-0005-0000-0000-00003D000000}"/>
    <cellStyle name="40% - Accent5 2 2" xfId="102" xr:uid="{00000000-0005-0000-0000-00003E000000}"/>
    <cellStyle name="40% - Accent5 2 2 2" xfId="103" xr:uid="{00000000-0005-0000-0000-00003F000000}"/>
    <cellStyle name="40% - Accent5 2 2_INVOICE Water &amp; C&amp;G" xfId="1300" xr:uid="{0E4A8573-281F-47CC-8BD7-144A3816328D}"/>
    <cellStyle name="40% - Accent5 2 3" xfId="104" xr:uid="{00000000-0005-0000-0000-000040000000}"/>
    <cellStyle name="40% - Accent5 2_INVOICE Water &amp; C&amp;G" xfId="1299" xr:uid="{C908DF98-F35E-41BD-9836-713DD8FEAAAA}"/>
    <cellStyle name="40% - Accent5 3" xfId="105" xr:uid="{00000000-0005-0000-0000-000041000000}"/>
    <cellStyle name="40% - Accent6" xfId="42" builtinId="51" customBuiltin="1"/>
    <cellStyle name="40% - Accent6 2" xfId="106" xr:uid="{00000000-0005-0000-0000-000043000000}"/>
    <cellStyle name="40% - Accent6 2 2" xfId="107" xr:uid="{00000000-0005-0000-0000-000044000000}"/>
    <cellStyle name="40% - Accent6 2 2 2" xfId="108" xr:uid="{00000000-0005-0000-0000-000045000000}"/>
    <cellStyle name="40% - Accent6 2 2_INVOICE Water &amp; C&amp;G" xfId="1302" xr:uid="{17464B4B-F68F-422E-BB67-69415BA0A061}"/>
    <cellStyle name="40% - Accent6 2 3" xfId="109" xr:uid="{00000000-0005-0000-0000-000046000000}"/>
    <cellStyle name="40% - Accent6 2_INVOICE Water &amp; C&amp;G" xfId="1301" xr:uid="{C0F64521-4822-43BF-82D5-E2DDC3B7DB04}"/>
    <cellStyle name="40% - Accent6 3" xfId="110" xr:uid="{00000000-0005-0000-0000-000047000000}"/>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633" builtinId="3"/>
    <cellStyle name="Comma 2" xfId="111" xr:uid="{00000000-0005-0000-0000-000057000000}"/>
    <cellStyle name="Comma 3" xfId="112" xr:uid="{00000000-0005-0000-0000-000058000000}"/>
    <cellStyle name="Comma 4" xfId="113" xr:uid="{00000000-0005-0000-0000-000059000000}"/>
    <cellStyle name="Comma 4 2" xfId="114" xr:uid="{00000000-0005-0000-0000-00005A000000}"/>
    <cellStyle name="Comma 4 2 2" xfId="115" xr:uid="{00000000-0005-0000-0000-00005B000000}"/>
    <cellStyle name="Comma 4 2 2 2" xfId="116" xr:uid="{00000000-0005-0000-0000-00005C000000}"/>
    <cellStyle name="Comma 4 2 2 2 2" xfId="117" xr:uid="{00000000-0005-0000-0000-00005D000000}"/>
    <cellStyle name="Comma 4 2 2 2 2 2" xfId="118" xr:uid="{00000000-0005-0000-0000-00005E000000}"/>
    <cellStyle name="Comma 4 2 2 2 3" xfId="119" xr:uid="{00000000-0005-0000-0000-00005F000000}"/>
    <cellStyle name="Comma 4 2 2 3" xfId="120" xr:uid="{00000000-0005-0000-0000-000060000000}"/>
    <cellStyle name="Comma 4 2 2 3 2" xfId="121" xr:uid="{00000000-0005-0000-0000-000061000000}"/>
    <cellStyle name="Comma 4 2 2 3 2 2" xfId="122" xr:uid="{00000000-0005-0000-0000-000062000000}"/>
    <cellStyle name="Comma 4 2 2 3 3" xfId="123" xr:uid="{00000000-0005-0000-0000-000063000000}"/>
    <cellStyle name="Comma 4 2 2 4" xfId="124" xr:uid="{00000000-0005-0000-0000-000064000000}"/>
    <cellStyle name="Comma 4 2 2 4 2" xfId="125" xr:uid="{00000000-0005-0000-0000-000065000000}"/>
    <cellStyle name="Comma 4 2 2 5" xfId="126" xr:uid="{00000000-0005-0000-0000-000066000000}"/>
    <cellStyle name="Comma 4 2 3" xfId="127" xr:uid="{00000000-0005-0000-0000-000067000000}"/>
    <cellStyle name="Comma 4 2 3 2" xfId="128" xr:uid="{00000000-0005-0000-0000-000068000000}"/>
    <cellStyle name="Comma 4 2 3 2 2" xfId="129" xr:uid="{00000000-0005-0000-0000-000069000000}"/>
    <cellStyle name="Comma 4 2 3 3" xfId="130" xr:uid="{00000000-0005-0000-0000-00006A000000}"/>
    <cellStyle name="Comma 4 2 4" xfId="131" xr:uid="{00000000-0005-0000-0000-00006B000000}"/>
    <cellStyle name="Comma 4 2 4 2" xfId="132" xr:uid="{00000000-0005-0000-0000-00006C000000}"/>
    <cellStyle name="Comma 4 2 4 2 2" xfId="133" xr:uid="{00000000-0005-0000-0000-00006D000000}"/>
    <cellStyle name="Comma 4 2 4 3" xfId="134" xr:uid="{00000000-0005-0000-0000-00006E000000}"/>
    <cellStyle name="Comma 4 2 5" xfId="135" xr:uid="{00000000-0005-0000-0000-00006F000000}"/>
    <cellStyle name="Comma 4 2 5 2" xfId="136" xr:uid="{00000000-0005-0000-0000-000070000000}"/>
    <cellStyle name="Comma 4 2 6" xfId="137" xr:uid="{00000000-0005-0000-0000-000071000000}"/>
    <cellStyle name="Comma 4 3" xfId="138" xr:uid="{00000000-0005-0000-0000-000072000000}"/>
    <cellStyle name="Comma 4 3 2" xfId="139" xr:uid="{00000000-0005-0000-0000-000073000000}"/>
    <cellStyle name="Comma 4 3 2 2" xfId="140" xr:uid="{00000000-0005-0000-0000-000074000000}"/>
    <cellStyle name="Comma 4 3 2 2 2" xfId="141" xr:uid="{00000000-0005-0000-0000-000075000000}"/>
    <cellStyle name="Comma 4 3 2 3" xfId="142" xr:uid="{00000000-0005-0000-0000-000076000000}"/>
    <cellStyle name="Comma 4 3 3" xfId="143" xr:uid="{00000000-0005-0000-0000-000077000000}"/>
    <cellStyle name="Comma 4 3 3 2" xfId="144" xr:uid="{00000000-0005-0000-0000-000078000000}"/>
    <cellStyle name="Comma 4 3 3 2 2" xfId="145" xr:uid="{00000000-0005-0000-0000-000079000000}"/>
    <cellStyle name="Comma 4 3 3 3" xfId="146" xr:uid="{00000000-0005-0000-0000-00007A000000}"/>
    <cellStyle name="Comma 4 3 4" xfId="147" xr:uid="{00000000-0005-0000-0000-00007B000000}"/>
    <cellStyle name="Comma 4 3 4 2" xfId="148" xr:uid="{00000000-0005-0000-0000-00007C000000}"/>
    <cellStyle name="Comma 4 3 5" xfId="149" xr:uid="{00000000-0005-0000-0000-00007D000000}"/>
    <cellStyle name="Comma 4 4" xfId="150" xr:uid="{00000000-0005-0000-0000-00007E000000}"/>
    <cellStyle name="Comma 4 4 2" xfId="151" xr:uid="{00000000-0005-0000-0000-00007F000000}"/>
    <cellStyle name="Comma 4 4 2 2" xfId="152" xr:uid="{00000000-0005-0000-0000-000080000000}"/>
    <cellStyle name="Comma 4 4 3" xfId="153" xr:uid="{00000000-0005-0000-0000-000081000000}"/>
    <cellStyle name="Comma 4 5" xfId="154" xr:uid="{00000000-0005-0000-0000-000082000000}"/>
    <cellStyle name="Comma 4 5 2" xfId="155" xr:uid="{00000000-0005-0000-0000-000083000000}"/>
    <cellStyle name="Comma 4 5 2 2" xfId="156" xr:uid="{00000000-0005-0000-0000-000084000000}"/>
    <cellStyle name="Comma 4 5 3" xfId="157" xr:uid="{00000000-0005-0000-0000-000085000000}"/>
    <cellStyle name="Comma 4 6" xfId="158" xr:uid="{00000000-0005-0000-0000-000086000000}"/>
    <cellStyle name="Comma 4 6 2" xfId="159" xr:uid="{00000000-0005-0000-0000-000087000000}"/>
    <cellStyle name="Comma 4 7" xfId="160" xr:uid="{00000000-0005-0000-0000-000088000000}"/>
    <cellStyle name="Comma 5" xfId="161" xr:uid="{00000000-0005-0000-0000-000089000000}"/>
    <cellStyle name="Comma 5 2" xfId="162" xr:uid="{00000000-0005-0000-0000-00008A000000}"/>
    <cellStyle name="Comma 5 2 2" xfId="163" xr:uid="{00000000-0005-0000-0000-00008B000000}"/>
    <cellStyle name="Comma 5 2 2 2" xfId="164" xr:uid="{00000000-0005-0000-0000-00008C000000}"/>
    <cellStyle name="Comma 5 2 2 2 2" xfId="165" xr:uid="{00000000-0005-0000-0000-00008D000000}"/>
    <cellStyle name="Comma 5 2 2 3" xfId="166" xr:uid="{00000000-0005-0000-0000-00008E000000}"/>
    <cellStyle name="Comma 5 2 3" xfId="167" xr:uid="{00000000-0005-0000-0000-00008F000000}"/>
    <cellStyle name="Comma 5 2 3 2" xfId="168" xr:uid="{00000000-0005-0000-0000-000090000000}"/>
    <cellStyle name="Comma 5 2 3 2 2" xfId="169" xr:uid="{00000000-0005-0000-0000-000091000000}"/>
    <cellStyle name="Comma 5 2 3 3" xfId="170" xr:uid="{00000000-0005-0000-0000-000092000000}"/>
    <cellStyle name="Comma 5 2 4" xfId="171" xr:uid="{00000000-0005-0000-0000-000093000000}"/>
    <cellStyle name="Comma 5 2 4 2" xfId="172" xr:uid="{00000000-0005-0000-0000-000094000000}"/>
    <cellStyle name="Comma 5 2 5" xfId="173" xr:uid="{00000000-0005-0000-0000-000095000000}"/>
    <cellStyle name="Comma 5 3" xfId="174" xr:uid="{00000000-0005-0000-0000-000096000000}"/>
    <cellStyle name="Comma 5 3 2" xfId="175" xr:uid="{00000000-0005-0000-0000-000097000000}"/>
    <cellStyle name="Comma 5 3 2 2" xfId="176" xr:uid="{00000000-0005-0000-0000-000098000000}"/>
    <cellStyle name="Comma 5 3 3" xfId="177" xr:uid="{00000000-0005-0000-0000-000099000000}"/>
    <cellStyle name="Comma 5 4" xfId="178" xr:uid="{00000000-0005-0000-0000-00009A000000}"/>
    <cellStyle name="Comma 5 4 2" xfId="179" xr:uid="{00000000-0005-0000-0000-00009B000000}"/>
    <cellStyle name="Comma 5 4 2 2" xfId="180" xr:uid="{00000000-0005-0000-0000-00009C000000}"/>
    <cellStyle name="Comma 5 4 3" xfId="181" xr:uid="{00000000-0005-0000-0000-00009D000000}"/>
    <cellStyle name="Comma 5 5" xfId="182" xr:uid="{00000000-0005-0000-0000-00009E000000}"/>
    <cellStyle name="Comma 5 5 2" xfId="183" xr:uid="{00000000-0005-0000-0000-00009F000000}"/>
    <cellStyle name="Comma 5 6" xfId="184" xr:uid="{00000000-0005-0000-0000-0000A0000000}"/>
    <cellStyle name="Comma 6" xfId="185" xr:uid="{00000000-0005-0000-0000-0000A1000000}"/>
    <cellStyle name="Comma 6 2" xfId="186" xr:uid="{00000000-0005-0000-0000-0000A2000000}"/>
    <cellStyle name="Comma 6 2 2" xfId="187" xr:uid="{00000000-0005-0000-0000-0000A3000000}"/>
    <cellStyle name="Comma 6 3" xfId="188" xr:uid="{00000000-0005-0000-0000-0000A4000000}"/>
    <cellStyle name="Currency" xfId="1" builtinId="4"/>
    <cellStyle name="Currency 2" xfId="190" xr:uid="{00000000-0005-0000-0000-0000A6000000}"/>
    <cellStyle name="Currency 3" xfId="191" xr:uid="{00000000-0005-0000-0000-0000A7000000}"/>
    <cellStyle name="Currency 3 2" xfId="192" xr:uid="{00000000-0005-0000-0000-0000A8000000}"/>
    <cellStyle name="Currency 4" xfId="193" xr:uid="{00000000-0005-0000-0000-0000A9000000}"/>
    <cellStyle name="Currency 4 10" xfId="194" xr:uid="{00000000-0005-0000-0000-0000AA000000}"/>
    <cellStyle name="Currency 4 10 2" xfId="195" xr:uid="{00000000-0005-0000-0000-0000AB000000}"/>
    <cellStyle name="Currency 4 10 2 2" xfId="196" xr:uid="{00000000-0005-0000-0000-0000AC000000}"/>
    <cellStyle name="Currency 4 10 3" xfId="197" xr:uid="{00000000-0005-0000-0000-0000AD000000}"/>
    <cellStyle name="Currency 4 11" xfId="198" xr:uid="{00000000-0005-0000-0000-0000AE000000}"/>
    <cellStyle name="Currency 4 11 2" xfId="199" xr:uid="{00000000-0005-0000-0000-0000AF000000}"/>
    <cellStyle name="Currency 4 12" xfId="200" xr:uid="{00000000-0005-0000-0000-0000B0000000}"/>
    <cellStyle name="Currency 4 2" xfId="201" xr:uid="{00000000-0005-0000-0000-0000B1000000}"/>
    <cellStyle name="Currency 4 2 2" xfId="202" xr:uid="{00000000-0005-0000-0000-0000B2000000}"/>
    <cellStyle name="Currency 4 2 2 2" xfId="203" xr:uid="{00000000-0005-0000-0000-0000B3000000}"/>
    <cellStyle name="Currency 4 2 2 2 2" xfId="204" xr:uid="{00000000-0005-0000-0000-0000B4000000}"/>
    <cellStyle name="Currency 4 2 2 2 2 2" xfId="205" xr:uid="{00000000-0005-0000-0000-0000B5000000}"/>
    <cellStyle name="Currency 4 2 2 2 2 2 2" xfId="206" xr:uid="{00000000-0005-0000-0000-0000B6000000}"/>
    <cellStyle name="Currency 4 2 2 2 2 3" xfId="207" xr:uid="{00000000-0005-0000-0000-0000B7000000}"/>
    <cellStyle name="Currency 4 2 2 2 3" xfId="208" xr:uid="{00000000-0005-0000-0000-0000B8000000}"/>
    <cellStyle name="Currency 4 2 2 2 3 2" xfId="209" xr:uid="{00000000-0005-0000-0000-0000B9000000}"/>
    <cellStyle name="Currency 4 2 2 2 3 2 2" xfId="210" xr:uid="{00000000-0005-0000-0000-0000BA000000}"/>
    <cellStyle name="Currency 4 2 2 2 3 3" xfId="211" xr:uid="{00000000-0005-0000-0000-0000BB000000}"/>
    <cellStyle name="Currency 4 2 2 2 4" xfId="212" xr:uid="{00000000-0005-0000-0000-0000BC000000}"/>
    <cellStyle name="Currency 4 2 2 2 4 2" xfId="213" xr:uid="{00000000-0005-0000-0000-0000BD000000}"/>
    <cellStyle name="Currency 4 2 2 2 5" xfId="214" xr:uid="{00000000-0005-0000-0000-0000BE000000}"/>
    <cellStyle name="Currency 4 2 2 3" xfId="215" xr:uid="{00000000-0005-0000-0000-0000BF000000}"/>
    <cellStyle name="Currency 4 2 2 3 2" xfId="216" xr:uid="{00000000-0005-0000-0000-0000C0000000}"/>
    <cellStyle name="Currency 4 2 2 3 2 2" xfId="217" xr:uid="{00000000-0005-0000-0000-0000C1000000}"/>
    <cellStyle name="Currency 4 2 2 3 3" xfId="218" xr:uid="{00000000-0005-0000-0000-0000C2000000}"/>
    <cellStyle name="Currency 4 2 2 4" xfId="219" xr:uid="{00000000-0005-0000-0000-0000C3000000}"/>
    <cellStyle name="Currency 4 2 2 4 2" xfId="220" xr:uid="{00000000-0005-0000-0000-0000C4000000}"/>
    <cellStyle name="Currency 4 2 2 4 2 2" xfId="221" xr:uid="{00000000-0005-0000-0000-0000C5000000}"/>
    <cellStyle name="Currency 4 2 2 4 3" xfId="222" xr:uid="{00000000-0005-0000-0000-0000C6000000}"/>
    <cellStyle name="Currency 4 2 2 5" xfId="223" xr:uid="{00000000-0005-0000-0000-0000C7000000}"/>
    <cellStyle name="Currency 4 2 2 5 2" xfId="224" xr:uid="{00000000-0005-0000-0000-0000C8000000}"/>
    <cellStyle name="Currency 4 2 2 6" xfId="225" xr:uid="{00000000-0005-0000-0000-0000C9000000}"/>
    <cellStyle name="Currency 4 2 3" xfId="226" xr:uid="{00000000-0005-0000-0000-0000CA000000}"/>
    <cellStyle name="Currency 4 2 3 2" xfId="227" xr:uid="{00000000-0005-0000-0000-0000CB000000}"/>
    <cellStyle name="Currency 4 2 3 2 2" xfId="228" xr:uid="{00000000-0005-0000-0000-0000CC000000}"/>
    <cellStyle name="Currency 4 2 3 2 2 2" xfId="229" xr:uid="{00000000-0005-0000-0000-0000CD000000}"/>
    <cellStyle name="Currency 4 2 3 2 3" xfId="230" xr:uid="{00000000-0005-0000-0000-0000CE000000}"/>
    <cellStyle name="Currency 4 2 3 3" xfId="231" xr:uid="{00000000-0005-0000-0000-0000CF000000}"/>
    <cellStyle name="Currency 4 2 3 3 2" xfId="232" xr:uid="{00000000-0005-0000-0000-0000D0000000}"/>
    <cellStyle name="Currency 4 2 3 3 2 2" xfId="233" xr:uid="{00000000-0005-0000-0000-0000D1000000}"/>
    <cellStyle name="Currency 4 2 3 3 3" xfId="234" xr:uid="{00000000-0005-0000-0000-0000D2000000}"/>
    <cellStyle name="Currency 4 2 3 4" xfId="235" xr:uid="{00000000-0005-0000-0000-0000D3000000}"/>
    <cellStyle name="Currency 4 2 3 4 2" xfId="236" xr:uid="{00000000-0005-0000-0000-0000D4000000}"/>
    <cellStyle name="Currency 4 2 3 5" xfId="237" xr:uid="{00000000-0005-0000-0000-0000D5000000}"/>
    <cellStyle name="Currency 4 2 4" xfId="238" xr:uid="{00000000-0005-0000-0000-0000D6000000}"/>
    <cellStyle name="Currency 4 2 4 2" xfId="239" xr:uid="{00000000-0005-0000-0000-0000D7000000}"/>
    <cellStyle name="Currency 4 2 4 2 2" xfId="240" xr:uid="{00000000-0005-0000-0000-0000D8000000}"/>
    <cellStyle name="Currency 4 2 4 3" xfId="241" xr:uid="{00000000-0005-0000-0000-0000D9000000}"/>
    <cellStyle name="Currency 4 2 5" xfId="242" xr:uid="{00000000-0005-0000-0000-0000DA000000}"/>
    <cellStyle name="Currency 4 2 5 2" xfId="243" xr:uid="{00000000-0005-0000-0000-0000DB000000}"/>
    <cellStyle name="Currency 4 2 5 2 2" xfId="244" xr:uid="{00000000-0005-0000-0000-0000DC000000}"/>
    <cellStyle name="Currency 4 2 5 3" xfId="245" xr:uid="{00000000-0005-0000-0000-0000DD000000}"/>
    <cellStyle name="Currency 4 2 6" xfId="246" xr:uid="{00000000-0005-0000-0000-0000DE000000}"/>
    <cellStyle name="Currency 4 2 6 2" xfId="247" xr:uid="{00000000-0005-0000-0000-0000DF000000}"/>
    <cellStyle name="Currency 4 2 7" xfId="248" xr:uid="{00000000-0005-0000-0000-0000E0000000}"/>
    <cellStyle name="Currency 4 2 8" xfId="249" xr:uid="{00000000-0005-0000-0000-0000E1000000}"/>
    <cellStyle name="Currency 4 3" xfId="250" xr:uid="{00000000-0005-0000-0000-0000E2000000}"/>
    <cellStyle name="Currency 4 3 2" xfId="251" xr:uid="{00000000-0005-0000-0000-0000E3000000}"/>
    <cellStyle name="Currency 4 3 2 2" xfId="252" xr:uid="{00000000-0005-0000-0000-0000E4000000}"/>
    <cellStyle name="Currency 4 3 2 2 2" xfId="253" xr:uid="{00000000-0005-0000-0000-0000E5000000}"/>
    <cellStyle name="Currency 4 3 2 2 2 2" xfId="254" xr:uid="{00000000-0005-0000-0000-0000E6000000}"/>
    <cellStyle name="Currency 4 3 2 2 2 2 2" xfId="255" xr:uid="{00000000-0005-0000-0000-0000E7000000}"/>
    <cellStyle name="Currency 4 3 2 2 2 3" xfId="256" xr:uid="{00000000-0005-0000-0000-0000E8000000}"/>
    <cellStyle name="Currency 4 3 2 2 3" xfId="257" xr:uid="{00000000-0005-0000-0000-0000E9000000}"/>
    <cellStyle name="Currency 4 3 2 2 3 2" xfId="258" xr:uid="{00000000-0005-0000-0000-0000EA000000}"/>
    <cellStyle name="Currency 4 3 2 2 3 2 2" xfId="259" xr:uid="{00000000-0005-0000-0000-0000EB000000}"/>
    <cellStyle name="Currency 4 3 2 2 3 3" xfId="260" xr:uid="{00000000-0005-0000-0000-0000EC000000}"/>
    <cellStyle name="Currency 4 3 2 2 4" xfId="261" xr:uid="{00000000-0005-0000-0000-0000ED000000}"/>
    <cellStyle name="Currency 4 3 2 2 4 2" xfId="262" xr:uid="{00000000-0005-0000-0000-0000EE000000}"/>
    <cellStyle name="Currency 4 3 2 2 5" xfId="263" xr:uid="{00000000-0005-0000-0000-0000EF000000}"/>
    <cellStyle name="Currency 4 3 2 3" xfId="264" xr:uid="{00000000-0005-0000-0000-0000F0000000}"/>
    <cellStyle name="Currency 4 3 2 3 2" xfId="265" xr:uid="{00000000-0005-0000-0000-0000F1000000}"/>
    <cellStyle name="Currency 4 3 2 3 2 2" xfId="266" xr:uid="{00000000-0005-0000-0000-0000F2000000}"/>
    <cellStyle name="Currency 4 3 2 3 3" xfId="267" xr:uid="{00000000-0005-0000-0000-0000F3000000}"/>
    <cellStyle name="Currency 4 3 2 4" xfId="268" xr:uid="{00000000-0005-0000-0000-0000F4000000}"/>
    <cellStyle name="Currency 4 3 2 4 2" xfId="269" xr:uid="{00000000-0005-0000-0000-0000F5000000}"/>
    <cellStyle name="Currency 4 3 2 4 2 2" xfId="270" xr:uid="{00000000-0005-0000-0000-0000F6000000}"/>
    <cellStyle name="Currency 4 3 2 4 3" xfId="271" xr:uid="{00000000-0005-0000-0000-0000F7000000}"/>
    <cellStyle name="Currency 4 3 2 5" xfId="272" xr:uid="{00000000-0005-0000-0000-0000F8000000}"/>
    <cellStyle name="Currency 4 3 2 5 2" xfId="273" xr:uid="{00000000-0005-0000-0000-0000F9000000}"/>
    <cellStyle name="Currency 4 3 2 6" xfId="274" xr:uid="{00000000-0005-0000-0000-0000FA000000}"/>
    <cellStyle name="Currency 4 3 3" xfId="275" xr:uid="{00000000-0005-0000-0000-0000FB000000}"/>
    <cellStyle name="Currency 4 3 3 2" xfId="276" xr:uid="{00000000-0005-0000-0000-0000FC000000}"/>
    <cellStyle name="Currency 4 3 3 2 2" xfId="277" xr:uid="{00000000-0005-0000-0000-0000FD000000}"/>
    <cellStyle name="Currency 4 3 3 2 2 2" xfId="278" xr:uid="{00000000-0005-0000-0000-0000FE000000}"/>
    <cellStyle name="Currency 4 3 3 2 3" xfId="279" xr:uid="{00000000-0005-0000-0000-0000FF000000}"/>
    <cellStyle name="Currency 4 3 3 3" xfId="280" xr:uid="{00000000-0005-0000-0000-000000010000}"/>
    <cellStyle name="Currency 4 3 3 3 2" xfId="281" xr:uid="{00000000-0005-0000-0000-000001010000}"/>
    <cellStyle name="Currency 4 3 3 3 2 2" xfId="282" xr:uid="{00000000-0005-0000-0000-000002010000}"/>
    <cellStyle name="Currency 4 3 3 3 3" xfId="283" xr:uid="{00000000-0005-0000-0000-000003010000}"/>
    <cellStyle name="Currency 4 3 3 4" xfId="284" xr:uid="{00000000-0005-0000-0000-000004010000}"/>
    <cellStyle name="Currency 4 3 3 4 2" xfId="285" xr:uid="{00000000-0005-0000-0000-000005010000}"/>
    <cellStyle name="Currency 4 3 3 5" xfId="286" xr:uid="{00000000-0005-0000-0000-000006010000}"/>
    <cellStyle name="Currency 4 3 4" xfId="287" xr:uid="{00000000-0005-0000-0000-000007010000}"/>
    <cellStyle name="Currency 4 3 4 2" xfId="288" xr:uid="{00000000-0005-0000-0000-000008010000}"/>
    <cellStyle name="Currency 4 3 4 2 2" xfId="289" xr:uid="{00000000-0005-0000-0000-000009010000}"/>
    <cellStyle name="Currency 4 3 4 3" xfId="290" xr:uid="{00000000-0005-0000-0000-00000A010000}"/>
    <cellStyle name="Currency 4 3 5" xfId="291" xr:uid="{00000000-0005-0000-0000-00000B010000}"/>
    <cellStyle name="Currency 4 3 5 2" xfId="292" xr:uid="{00000000-0005-0000-0000-00000C010000}"/>
    <cellStyle name="Currency 4 3 5 2 2" xfId="293" xr:uid="{00000000-0005-0000-0000-00000D010000}"/>
    <cellStyle name="Currency 4 3 5 3" xfId="294" xr:uid="{00000000-0005-0000-0000-00000E010000}"/>
    <cellStyle name="Currency 4 3 6" xfId="295" xr:uid="{00000000-0005-0000-0000-00000F010000}"/>
    <cellStyle name="Currency 4 3 6 2" xfId="296" xr:uid="{00000000-0005-0000-0000-000010010000}"/>
    <cellStyle name="Currency 4 3 7" xfId="297" xr:uid="{00000000-0005-0000-0000-000011010000}"/>
    <cellStyle name="Currency 4 4" xfId="298" xr:uid="{00000000-0005-0000-0000-000012010000}"/>
    <cellStyle name="Currency 4 4 2" xfId="299" xr:uid="{00000000-0005-0000-0000-000013010000}"/>
    <cellStyle name="Currency 4 4 2 2" xfId="300" xr:uid="{00000000-0005-0000-0000-000014010000}"/>
    <cellStyle name="Currency 4 4 2 2 2" xfId="301" xr:uid="{00000000-0005-0000-0000-000015010000}"/>
    <cellStyle name="Currency 4 4 2 2 2 2" xfId="302" xr:uid="{00000000-0005-0000-0000-000016010000}"/>
    <cellStyle name="Currency 4 4 2 2 3" xfId="303" xr:uid="{00000000-0005-0000-0000-000017010000}"/>
    <cellStyle name="Currency 4 4 2 3" xfId="304" xr:uid="{00000000-0005-0000-0000-000018010000}"/>
    <cellStyle name="Currency 4 4 2 3 2" xfId="305" xr:uid="{00000000-0005-0000-0000-000019010000}"/>
    <cellStyle name="Currency 4 4 2 3 2 2" xfId="306" xr:uid="{00000000-0005-0000-0000-00001A010000}"/>
    <cellStyle name="Currency 4 4 2 3 3" xfId="307" xr:uid="{00000000-0005-0000-0000-00001B010000}"/>
    <cellStyle name="Currency 4 4 2 4" xfId="308" xr:uid="{00000000-0005-0000-0000-00001C010000}"/>
    <cellStyle name="Currency 4 4 2 4 2" xfId="309" xr:uid="{00000000-0005-0000-0000-00001D010000}"/>
    <cellStyle name="Currency 4 4 2 5" xfId="310" xr:uid="{00000000-0005-0000-0000-00001E010000}"/>
    <cellStyle name="Currency 4 4 3" xfId="311" xr:uid="{00000000-0005-0000-0000-00001F010000}"/>
    <cellStyle name="Currency 4 4 3 2" xfId="312" xr:uid="{00000000-0005-0000-0000-000020010000}"/>
    <cellStyle name="Currency 4 4 3 2 2" xfId="313" xr:uid="{00000000-0005-0000-0000-000021010000}"/>
    <cellStyle name="Currency 4 4 3 3" xfId="314" xr:uid="{00000000-0005-0000-0000-000022010000}"/>
    <cellStyle name="Currency 4 4 4" xfId="315" xr:uid="{00000000-0005-0000-0000-000023010000}"/>
    <cellStyle name="Currency 4 4 4 2" xfId="316" xr:uid="{00000000-0005-0000-0000-000024010000}"/>
    <cellStyle name="Currency 4 4 4 2 2" xfId="317" xr:uid="{00000000-0005-0000-0000-000025010000}"/>
    <cellStyle name="Currency 4 4 4 3" xfId="318" xr:uid="{00000000-0005-0000-0000-000026010000}"/>
    <cellStyle name="Currency 4 4 5" xfId="319" xr:uid="{00000000-0005-0000-0000-000027010000}"/>
    <cellStyle name="Currency 4 4 5 2" xfId="320" xr:uid="{00000000-0005-0000-0000-000028010000}"/>
    <cellStyle name="Currency 4 4 6" xfId="321" xr:uid="{00000000-0005-0000-0000-000029010000}"/>
    <cellStyle name="Currency 4 5" xfId="322" xr:uid="{00000000-0005-0000-0000-00002A010000}"/>
    <cellStyle name="Currency 4 5 2" xfId="323" xr:uid="{00000000-0005-0000-0000-00002B010000}"/>
    <cellStyle name="Currency 4 5 2 2" xfId="324" xr:uid="{00000000-0005-0000-0000-00002C010000}"/>
    <cellStyle name="Currency 4 5 2 2 2" xfId="325" xr:uid="{00000000-0005-0000-0000-00002D010000}"/>
    <cellStyle name="Currency 4 5 2 2 2 2" xfId="326" xr:uid="{00000000-0005-0000-0000-00002E010000}"/>
    <cellStyle name="Currency 4 5 2 2 3" xfId="327" xr:uid="{00000000-0005-0000-0000-00002F010000}"/>
    <cellStyle name="Currency 4 5 2 3" xfId="328" xr:uid="{00000000-0005-0000-0000-000030010000}"/>
    <cellStyle name="Currency 4 5 2 3 2" xfId="329" xr:uid="{00000000-0005-0000-0000-000031010000}"/>
    <cellStyle name="Currency 4 5 2 3 2 2" xfId="330" xr:uid="{00000000-0005-0000-0000-000032010000}"/>
    <cellStyle name="Currency 4 5 2 3 3" xfId="331" xr:uid="{00000000-0005-0000-0000-000033010000}"/>
    <cellStyle name="Currency 4 5 2 4" xfId="332" xr:uid="{00000000-0005-0000-0000-000034010000}"/>
    <cellStyle name="Currency 4 5 2 4 2" xfId="333" xr:uid="{00000000-0005-0000-0000-000035010000}"/>
    <cellStyle name="Currency 4 5 2 5" xfId="334" xr:uid="{00000000-0005-0000-0000-000036010000}"/>
    <cellStyle name="Currency 4 5 3" xfId="335" xr:uid="{00000000-0005-0000-0000-000037010000}"/>
    <cellStyle name="Currency 4 5 3 2" xfId="336" xr:uid="{00000000-0005-0000-0000-000038010000}"/>
    <cellStyle name="Currency 4 5 3 2 2" xfId="337" xr:uid="{00000000-0005-0000-0000-000039010000}"/>
    <cellStyle name="Currency 4 5 3 3" xfId="338" xr:uid="{00000000-0005-0000-0000-00003A010000}"/>
    <cellStyle name="Currency 4 5 4" xfId="339" xr:uid="{00000000-0005-0000-0000-00003B010000}"/>
    <cellStyle name="Currency 4 5 4 2" xfId="340" xr:uid="{00000000-0005-0000-0000-00003C010000}"/>
    <cellStyle name="Currency 4 5 4 2 2" xfId="341" xr:uid="{00000000-0005-0000-0000-00003D010000}"/>
    <cellStyle name="Currency 4 5 4 3" xfId="342" xr:uid="{00000000-0005-0000-0000-00003E010000}"/>
    <cellStyle name="Currency 4 5 5" xfId="343" xr:uid="{00000000-0005-0000-0000-00003F010000}"/>
    <cellStyle name="Currency 4 5 5 2" xfId="344" xr:uid="{00000000-0005-0000-0000-000040010000}"/>
    <cellStyle name="Currency 4 5 6" xfId="345" xr:uid="{00000000-0005-0000-0000-000041010000}"/>
    <cellStyle name="Currency 4 6" xfId="346" xr:uid="{00000000-0005-0000-0000-000042010000}"/>
    <cellStyle name="Currency 4 6 2" xfId="347" xr:uid="{00000000-0005-0000-0000-000043010000}"/>
    <cellStyle name="Currency 4 6 2 2" xfId="348" xr:uid="{00000000-0005-0000-0000-000044010000}"/>
    <cellStyle name="Currency 4 6 2 2 2" xfId="349" xr:uid="{00000000-0005-0000-0000-000045010000}"/>
    <cellStyle name="Currency 4 6 2 3" xfId="350" xr:uid="{00000000-0005-0000-0000-000046010000}"/>
    <cellStyle name="Currency 4 6 3" xfId="351" xr:uid="{00000000-0005-0000-0000-000047010000}"/>
    <cellStyle name="Currency 4 6 3 2" xfId="352" xr:uid="{00000000-0005-0000-0000-000048010000}"/>
    <cellStyle name="Currency 4 6 3 2 2" xfId="353" xr:uid="{00000000-0005-0000-0000-000049010000}"/>
    <cellStyle name="Currency 4 6 3 3" xfId="354" xr:uid="{00000000-0005-0000-0000-00004A010000}"/>
    <cellStyle name="Currency 4 6 4" xfId="355" xr:uid="{00000000-0005-0000-0000-00004B010000}"/>
    <cellStyle name="Currency 4 6 4 2" xfId="356" xr:uid="{00000000-0005-0000-0000-00004C010000}"/>
    <cellStyle name="Currency 4 6 5" xfId="357" xr:uid="{00000000-0005-0000-0000-00004D010000}"/>
    <cellStyle name="Currency 4 7" xfId="358" xr:uid="{00000000-0005-0000-0000-00004E010000}"/>
    <cellStyle name="Currency 4 7 2" xfId="359" xr:uid="{00000000-0005-0000-0000-00004F010000}"/>
    <cellStyle name="Currency 4 7 2 2" xfId="360" xr:uid="{00000000-0005-0000-0000-000050010000}"/>
    <cellStyle name="Currency 4 7 2 2 2" xfId="361" xr:uid="{00000000-0005-0000-0000-000051010000}"/>
    <cellStyle name="Currency 4 7 2 3" xfId="362" xr:uid="{00000000-0005-0000-0000-000052010000}"/>
    <cellStyle name="Currency 4 7 3" xfId="363" xr:uid="{00000000-0005-0000-0000-000053010000}"/>
    <cellStyle name="Currency 4 7 3 2" xfId="364" xr:uid="{00000000-0005-0000-0000-000054010000}"/>
    <cellStyle name="Currency 4 7 4" xfId="365" xr:uid="{00000000-0005-0000-0000-000055010000}"/>
    <cellStyle name="Currency 4 8" xfId="366" xr:uid="{00000000-0005-0000-0000-000056010000}"/>
    <cellStyle name="Currency 4 8 2" xfId="367" xr:uid="{00000000-0005-0000-0000-000057010000}"/>
    <cellStyle name="Currency 4 8 2 2" xfId="368" xr:uid="{00000000-0005-0000-0000-000058010000}"/>
    <cellStyle name="Currency 4 8 2 2 2" xfId="369" xr:uid="{00000000-0005-0000-0000-000059010000}"/>
    <cellStyle name="Currency 4 8 2 3" xfId="370" xr:uid="{00000000-0005-0000-0000-00005A010000}"/>
    <cellStyle name="Currency 4 8 3" xfId="371" xr:uid="{00000000-0005-0000-0000-00005B010000}"/>
    <cellStyle name="Currency 4 8 3 2" xfId="372" xr:uid="{00000000-0005-0000-0000-00005C010000}"/>
    <cellStyle name="Currency 4 8 4" xfId="373" xr:uid="{00000000-0005-0000-0000-00005D010000}"/>
    <cellStyle name="Currency 4 9" xfId="374" xr:uid="{00000000-0005-0000-0000-00005E010000}"/>
    <cellStyle name="Currency 4 9 2" xfId="375" xr:uid="{00000000-0005-0000-0000-00005F010000}"/>
    <cellStyle name="Currency 4 9 2 2" xfId="376" xr:uid="{00000000-0005-0000-0000-000060010000}"/>
    <cellStyle name="Currency 4 9 3" xfId="377" xr:uid="{00000000-0005-0000-0000-000061010000}"/>
    <cellStyle name="Currency 5" xfId="378" xr:uid="{00000000-0005-0000-0000-000062010000}"/>
    <cellStyle name="Currency 5 2" xfId="379" xr:uid="{00000000-0005-0000-0000-000063010000}"/>
    <cellStyle name="Currency 5 2 2" xfId="380" xr:uid="{00000000-0005-0000-0000-000064010000}"/>
    <cellStyle name="Currency 5 2 2 2" xfId="381" xr:uid="{00000000-0005-0000-0000-000065010000}"/>
    <cellStyle name="Currency 5 2 2 2 2" xfId="382" xr:uid="{00000000-0005-0000-0000-000066010000}"/>
    <cellStyle name="Currency 5 2 2 3" xfId="383" xr:uid="{00000000-0005-0000-0000-000067010000}"/>
    <cellStyle name="Currency 5 2 3" xfId="384" xr:uid="{00000000-0005-0000-0000-000068010000}"/>
    <cellStyle name="Currency 5 2 3 2" xfId="385" xr:uid="{00000000-0005-0000-0000-000069010000}"/>
    <cellStyle name="Currency 5 2 3 2 2" xfId="386" xr:uid="{00000000-0005-0000-0000-00006A010000}"/>
    <cellStyle name="Currency 5 2 3 3" xfId="387" xr:uid="{00000000-0005-0000-0000-00006B010000}"/>
    <cellStyle name="Currency 5 2 4" xfId="388" xr:uid="{00000000-0005-0000-0000-00006C010000}"/>
    <cellStyle name="Currency 5 2 4 2" xfId="389" xr:uid="{00000000-0005-0000-0000-00006D010000}"/>
    <cellStyle name="Currency 5 2 5" xfId="390" xr:uid="{00000000-0005-0000-0000-00006E010000}"/>
    <cellStyle name="Currency 5 3" xfId="391" xr:uid="{00000000-0005-0000-0000-00006F010000}"/>
    <cellStyle name="Currency 5 3 2" xfId="392" xr:uid="{00000000-0005-0000-0000-000070010000}"/>
    <cellStyle name="Currency 5 3 2 2" xfId="393" xr:uid="{00000000-0005-0000-0000-000071010000}"/>
    <cellStyle name="Currency 5 3 3" xfId="394" xr:uid="{00000000-0005-0000-0000-000072010000}"/>
    <cellStyle name="Currency 5 4" xfId="395" xr:uid="{00000000-0005-0000-0000-000073010000}"/>
    <cellStyle name="Currency 5 4 2" xfId="396" xr:uid="{00000000-0005-0000-0000-000074010000}"/>
    <cellStyle name="Currency 5 4 2 2" xfId="397" xr:uid="{00000000-0005-0000-0000-000075010000}"/>
    <cellStyle name="Currency 5 4 3" xfId="398" xr:uid="{00000000-0005-0000-0000-000076010000}"/>
    <cellStyle name="Currency 5 5" xfId="399" xr:uid="{00000000-0005-0000-0000-000077010000}"/>
    <cellStyle name="Currency 5 5 2" xfId="400" xr:uid="{00000000-0005-0000-0000-000078010000}"/>
    <cellStyle name="Currency 5 6" xfId="401" xr:uid="{00000000-0005-0000-0000-000079010000}"/>
    <cellStyle name="Currency 6" xfId="402" xr:uid="{00000000-0005-0000-0000-00007A010000}"/>
    <cellStyle name="Currency 7" xfId="403" xr:uid="{00000000-0005-0000-0000-00007B010000}"/>
    <cellStyle name="Currency 8" xfId="189" xr:uid="{00000000-0005-0000-0000-00007C010000}"/>
    <cellStyle name="Excel Built-in Currency" xfId="404" xr:uid="{00000000-0005-0000-0000-00007D010000}"/>
    <cellStyle name="Excel Built-in Currency 2" xfId="405" xr:uid="{00000000-0005-0000-0000-00007E010000}"/>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277" builtinId="8"/>
    <cellStyle name="Hyperlink 2" xfId="406" xr:uid="{00000000-0005-0000-0000-000086010000}"/>
    <cellStyle name="Hyperlink 2 2" xfId="407" xr:uid="{00000000-0005-0000-0000-000087010000}"/>
    <cellStyle name="Hyperlink 3" xfId="408" xr:uid="{00000000-0005-0000-0000-000088010000}"/>
    <cellStyle name="Input" xfId="11" builtinId="20" customBuiltin="1"/>
    <cellStyle name="Linked Cell" xfId="14" builtinId="24" customBuiltin="1"/>
    <cellStyle name="Neutral" xfId="10" builtinId="28" customBuiltin="1"/>
    <cellStyle name="Normal" xfId="0" builtinId="0"/>
    <cellStyle name="Normal 10" xfId="49" xr:uid="{00000000-0005-0000-0000-00008D010000}"/>
    <cellStyle name="Normal 10 2" xfId="409" xr:uid="{00000000-0005-0000-0000-00008E010000}"/>
    <cellStyle name="Normal 10 2 2" xfId="410" xr:uid="{00000000-0005-0000-0000-00008F010000}"/>
    <cellStyle name="Normal 10 2_INVOICE Water &amp; C&amp;G" xfId="1304" xr:uid="{4F3F9A6C-7B8B-43C4-8F04-2B7AA86F871B}"/>
    <cellStyle name="Normal 10 3" xfId="411" xr:uid="{00000000-0005-0000-0000-000090010000}"/>
    <cellStyle name="Normal 10 4" xfId="45" xr:uid="{00000000-0005-0000-0000-000091010000}"/>
    <cellStyle name="Normal 10_INVOICE Water &amp; C&amp;G" xfId="1303" xr:uid="{7B0C67B5-FE64-4F91-AB31-4060D202197E}"/>
    <cellStyle name="Normal 11" xfId="412" xr:uid="{00000000-0005-0000-0000-000092010000}"/>
    <cellStyle name="Normal 11 2" xfId="413" xr:uid="{00000000-0005-0000-0000-000093010000}"/>
    <cellStyle name="Normal 11 2 2" xfId="414" xr:uid="{00000000-0005-0000-0000-000094010000}"/>
    <cellStyle name="Normal 11 2_INVOICE Water &amp; C&amp;G" xfId="1306" xr:uid="{EFC36433-A755-4134-870D-306130650AF2}"/>
    <cellStyle name="Normal 11 3" xfId="415" xr:uid="{00000000-0005-0000-0000-000095010000}"/>
    <cellStyle name="Normal 11_INVOICE Water &amp; C&amp;G" xfId="1305" xr:uid="{F3D78778-6FBB-47C8-90B4-EB2FA780A628}"/>
    <cellStyle name="Normal 12" xfId="416" xr:uid="{00000000-0005-0000-0000-000096010000}"/>
    <cellStyle name="Normal 13" xfId="44" xr:uid="{00000000-0005-0000-0000-000097010000}"/>
    <cellStyle name="Normal 14" xfId="48" xr:uid="{00000000-0005-0000-0000-000098010000}"/>
    <cellStyle name="Normal 15" xfId="1270" xr:uid="{00000000-0005-0000-0000-000099010000}"/>
    <cellStyle name="Normal 16" xfId="1271" xr:uid="{00000000-0005-0000-0000-00009A010000}"/>
    <cellStyle name="Normal 16 2" xfId="1274" xr:uid="{00000000-0005-0000-0000-00009B010000}"/>
    <cellStyle name="Normal 16_INVOICE Water &amp; C&amp;G" xfId="1307" xr:uid="{959AC24D-F4A9-41FC-81AC-D16F1B887B7F}"/>
    <cellStyle name="Normal 17" xfId="1272" xr:uid="{00000000-0005-0000-0000-00009C010000}"/>
    <cellStyle name="Normal 17 2" xfId="1275" xr:uid="{00000000-0005-0000-0000-00009D010000}"/>
    <cellStyle name="Normal 17_INVOICE Water &amp; C&amp;G" xfId="1308" xr:uid="{B71F3A93-F1E9-4D6A-A3D5-89ADE09B7506}"/>
    <cellStyle name="Normal 18" xfId="1273" xr:uid="{00000000-0005-0000-0000-00009E010000}"/>
    <cellStyle name="Normal 18 2" xfId="1276" xr:uid="{00000000-0005-0000-0000-00009F010000}"/>
    <cellStyle name="Normal 18_INVOICE Water &amp; C&amp;G" xfId="1309" xr:uid="{0868DE2B-E30E-4CCD-9015-E4EF34DD60C0}"/>
    <cellStyle name="Normal 19" xfId="1278" xr:uid="{DD71E2C5-C664-4948-9E97-7A0FAFEDF3EA}"/>
    <cellStyle name="Normal 2" xfId="417" xr:uid="{00000000-0005-0000-0000-0000A0010000}"/>
    <cellStyle name="Normal 2 2" xfId="46" xr:uid="{00000000-0005-0000-0000-0000A1010000}"/>
    <cellStyle name="Normal 2 3" xfId="418" xr:uid="{00000000-0005-0000-0000-0000A2010000}"/>
    <cellStyle name="Normal 20" xfId="1631" xr:uid="{5AE1ACFD-8D18-472D-A617-D992C3A4D71A}"/>
    <cellStyle name="Normal 21" xfId="1632" xr:uid="{19B8DD5D-7C69-4B34-BDB8-A2042E4C7AED}"/>
    <cellStyle name="Normal 3" xfId="419" xr:uid="{00000000-0005-0000-0000-0000A3010000}"/>
    <cellStyle name="Normal 3 2" xfId="420" xr:uid="{00000000-0005-0000-0000-0000A4010000}"/>
    <cellStyle name="Normal 4" xfId="421" xr:uid="{00000000-0005-0000-0000-0000A5010000}"/>
    <cellStyle name="Normal 4 10" xfId="422" xr:uid="{00000000-0005-0000-0000-0000A6010000}"/>
    <cellStyle name="Normal 4 10 2" xfId="423" xr:uid="{00000000-0005-0000-0000-0000A7010000}"/>
    <cellStyle name="Normal 4 10 2 2" xfId="424" xr:uid="{00000000-0005-0000-0000-0000A8010000}"/>
    <cellStyle name="Normal 4 10 2_INVOICE Water &amp; C&amp;G" xfId="1311" xr:uid="{0AC4BFCC-5D0A-400C-986F-AAA79C1D91B4}"/>
    <cellStyle name="Normal 4 10 3" xfId="425" xr:uid="{00000000-0005-0000-0000-0000A9010000}"/>
    <cellStyle name="Normal 4 10_INVOICE Water &amp; C&amp;G" xfId="1310" xr:uid="{24A66308-9160-4E69-BB81-47229D103E8D}"/>
    <cellStyle name="Normal 4 11" xfId="426" xr:uid="{00000000-0005-0000-0000-0000AA010000}"/>
    <cellStyle name="Normal 4 11 2" xfId="427" xr:uid="{00000000-0005-0000-0000-0000AB010000}"/>
    <cellStyle name="Normal 4 11 2 2" xfId="428" xr:uid="{00000000-0005-0000-0000-0000AC010000}"/>
    <cellStyle name="Normal 4 11 2_INVOICE Water &amp; C&amp;G" xfId="1313" xr:uid="{484BC21C-59EA-40E1-B9FB-4A8702FDDAA2}"/>
    <cellStyle name="Normal 4 11 3" xfId="429" xr:uid="{00000000-0005-0000-0000-0000AD010000}"/>
    <cellStyle name="Normal 4 11_INVOICE Water &amp; C&amp;G" xfId="1312" xr:uid="{14E2EB8C-D52E-405C-90D7-3158E0EFDD75}"/>
    <cellStyle name="Normal 4 12" xfId="430" xr:uid="{00000000-0005-0000-0000-0000AE010000}"/>
    <cellStyle name="Normal 4 12 2" xfId="431" xr:uid="{00000000-0005-0000-0000-0000AF010000}"/>
    <cellStyle name="Normal 4 12_INVOICE Water &amp; C&amp;G" xfId="1314" xr:uid="{1322D546-C9F4-4FF9-9B0D-6DF5D5DAFD50}"/>
    <cellStyle name="Normal 4 13" xfId="432" xr:uid="{00000000-0005-0000-0000-0000B0010000}"/>
    <cellStyle name="Normal 4 14" xfId="433" xr:uid="{00000000-0005-0000-0000-0000B1010000}"/>
    <cellStyle name="Normal 4 15" xfId="434" xr:uid="{00000000-0005-0000-0000-0000B2010000}"/>
    <cellStyle name="Normal 4 2" xfId="435" xr:uid="{00000000-0005-0000-0000-0000B3010000}"/>
    <cellStyle name="Normal 4 2 10" xfId="436" xr:uid="{00000000-0005-0000-0000-0000B4010000}"/>
    <cellStyle name="Normal 4 2 11" xfId="437" xr:uid="{00000000-0005-0000-0000-0000B5010000}"/>
    <cellStyle name="Normal 4 2 2" xfId="438" xr:uid="{00000000-0005-0000-0000-0000B6010000}"/>
    <cellStyle name="Normal 4 2 2 2" xfId="439" xr:uid="{00000000-0005-0000-0000-0000B7010000}"/>
    <cellStyle name="Normal 4 2 2 2 2" xfId="440" xr:uid="{00000000-0005-0000-0000-0000B8010000}"/>
    <cellStyle name="Normal 4 2 2 2 2 2" xfId="441" xr:uid="{00000000-0005-0000-0000-0000B9010000}"/>
    <cellStyle name="Normal 4 2 2 2 2 2 2" xfId="442" xr:uid="{00000000-0005-0000-0000-0000BA010000}"/>
    <cellStyle name="Normal 4 2 2 2 2 2 2 2" xfId="443" xr:uid="{00000000-0005-0000-0000-0000BB010000}"/>
    <cellStyle name="Normal 4 2 2 2 2 2 2_INVOICE Water &amp; C&amp;G" xfId="1319" xr:uid="{E95272C1-2751-45DE-828A-F4F6D6E6ABA7}"/>
    <cellStyle name="Normal 4 2 2 2 2 2 3" xfId="444" xr:uid="{00000000-0005-0000-0000-0000BC010000}"/>
    <cellStyle name="Normal 4 2 2 2 2 2_INVOICE Water &amp; C&amp;G" xfId="1318" xr:uid="{76EF8597-9DB3-46CF-B303-901415A0C665}"/>
    <cellStyle name="Normal 4 2 2 2 2 3" xfId="445" xr:uid="{00000000-0005-0000-0000-0000BD010000}"/>
    <cellStyle name="Normal 4 2 2 2 2 3 2" xfId="446" xr:uid="{00000000-0005-0000-0000-0000BE010000}"/>
    <cellStyle name="Normal 4 2 2 2 2 3 2 2" xfId="447" xr:uid="{00000000-0005-0000-0000-0000BF010000}"/>
    <cellStyle name="Normal 4 2 2 2 2 3 2_INVOICE Water &amp; C&amp;G" xfId="1321" xr:uid="{53A3CB82-71BF-4B7E-BBF1-ED32535CD169}"/>
    <cellStyle name="Normal 4 2 2 2 2 3 3" xfId="448" xr:uid="{00000000-0005-0000-0000-0000C0010000}"/>
    <cellStyle name="Normal 4 2 2 2 2 3_INVOICE Water &amp; C&amp;G" xfId="1320" xr:uid="{8F9C5386-ECC6-4ECF-9E87-16AC0716779A}"/>
    <cellStyle name="Normal 4 2 2 2 2 4" xfId="449" xr:uid="{00000000-0005-0000-0000-0000C1010000}"/>
    <cellStyle name="Normal 4 2 2 2 2 4 2" xfId="450" xr:uid="{00000000-0005-0000-0000-0000C2010000}"/>
    <cellStyle name="Normal 4 2 2 2 2 4_INVOICE Water &amp; C&amp;G" xfId="1322" xr:uid="{2695D352-DECB-4BCA-BD83-515B5DAAD33F}"/>
    <cellStyle name="Normal 4 2 2 2 2 5" xfId="451" xr:uid="{00000000-0005-0000-0000-0000C3010000}"/>
    <cellStyle name="Normal 4 2 2 2 2_INVOICE Water &amp; C&amp;G" xfId="1317" xr:uid="{C20F0218-19D9-4989-A5A7-06B68048E4C5}"/>
    <cellStyle name="Normal 4 2 2 2 3" xfId="452" xr:uid="{00000000-0005-0000-0000-0000C4010000}"/>
    <cellStyle name="Normal 4 2 2 2 3 2" xfId="453" xr:uid="{00000000-0005-0000-0000-0000C5010000}"/>
    <cellStyle name="Normal 4 2 2 2 3 2 2" xfId="454" xr:uid="{00000000-0005-0000-0000-0000C6010000}"/>
    <cellStyle name="Normal 4 2 2 2 3 2_INVOICE Water &amp; C&amp;G" xfId="1324" xr:uid="{21DD8314-8C96-4BEE-9B2B-1D479D388BA6}"/>
    <cellStyle name="Normal 4 2 2 2 3 3" xfId="455" xr:uid="{00000000-0005-0000-0000-0000C7010000}"/>
    <cellStyle name="Normal 4 2 2 2 3_INVOICE Water &amp; C&amp;G" xfId="1323" xr:uid="{BC7A7955-C0C5-4A9A-8B9C-EECE02D985CF}"/>
    <cellStyle name="Normal 4 2 2 2 4" xfId="456" xr:uid="{00000000-0005-0000-0000-0000C8010000}"/>
    <cellStyle name="Normal 4 2 2 2 4 2" xfId="457" xr:uid="{00000000-0005-0000-0000-0000C9010000}"/>
    <cellStyle name="Normal 4 2 2 2 4 2 2" xfId="458" xr:uid="{00000000-0005-0000-0000-0000CA010000}"/>
    <cellStyle name="Normal 4 2 2 2 4 2_INVOICE Water &amp; C&amp;G" xfId="1326" xr:uid="{D3477E50-60CE-421B-A725-F945F6A8132A}"/>
    <cellStyle name="Normal 4 2 2 2 4 3" xfId="459" xr:uid="{00000000-0005-0000-0000-0000CB010000}"/>
    <cellStyle name="Normal 4 2 2 2 4_INVOICE Water &amp; C&amp;G" xfId="1325" xr:uid="{269F8FF8-92F9-40BA-90A9-CF87650B9E8A}"/>
    <cellStyle name="Normal 4 2 2 2 5" xfId="460" xr:uid="{00000000-0005-0000-0000-0000CC010000}"/>
    <cellStyle name="Normal 4 2 2 2 5 2" xfId="461" xr:uid="{00000000-0005-0000-0000-0000CD010000}"/>
    <cellStyle name="Normal 4 2 2 2 5_INVOICE Water &amp; C&amp;G" xfId="1327" xr:uid="{EB33BB6A-0369-45A5-BB92-385952CE5DB6}"/>
    <cellStyle name="Normal 4 2 2 2 6" xfId="462" xr:uid="{00000000-0005-0000-0000-0000CE010000}"/>
    <cellStyle name="Normal 4 2 2 2_INVOICE Water &amp; C&amp;G" xfId="1316" xr:uid="{ABAB8AB7-26E9-4CB5-8B20-50649453DF6C}"/>
    <cellStyle name="Normal 4 2 2 3" xfId="463" xr:uid="{00000000-0005-0000-0000-0000CF010000}"/>
    <cellStyle name="Normal 4 2 2 3 2" xfId="464" xr:uid="{00000000-0005-0000-0000-0000D0010000}"/>
    <cellStyle name="Normal 4 2 2 3 2 2" xfId="465" xr:uid="{00000000-0005-0000-0000-0000D1010000}"/>
    <cellStyle name="Normal 4 2 2 3 2 2 2" xfId="466" xr:uid="{00000000-0005-0000-0000-0000D2010000}"/>
    <cellStyle name="Normal 4 2 2 3 2 2_INVOICE Water &amp; C&amp;G" xfId="1330" xr:uid="{AF252F31-3ACB-445F-8A93-C3DF8569715F}"/>
    <cellStyle name="Normal 4 2 2 3 2 3" xfId="467" xr:uid="{00000000-0005-0000-0000-0000D3010000}"/>
    <cellStyle name="Normal 4 2 2 3 2_INVOICE Water &amp; C&amp;G" xfId="1329" xr:uid="{6BC00271-9550-4B95-9F91-01586000B218}"/>
    <cellStyle name="Normal 4 2 2 3 3" xfId="468" xr:uid="{00000000-0005-0000-0000-0000D4010000}"/>
    <cellStyle name="Normal 4 2 2 3 3 2" xfId="469" xr:uid="{00000000-0005-0000-0000-0000D5010000}"/>
    <cellStyle name="Normal 4 2 2 3 3 2 2" xfId="470" xr:uid="{00000000-0005-0000-0000-0000D6010000}"/>
    <cellStyle name="Normal 4 2 2 3 3 2_INVOICE Water &amp; C&amp;G" xfId="1332" xr:uid="{BB277CE2-85F2-42AA-BFBC-0EED204B2A0E}"/>
    <cellStyle name="Normal 4 2 2 3 3 3" xfId="471" xr:uid="{00000000-0005-0000-0000-0000D7010000}"/>
    <cellStyle name="Normal 4 2 2 3 3_INVOICE Water &amp; C&amp;G" xfId="1331" xr:uid="{58442571-6C42-4FC4-A3BF-EA65E983F28D}"/>
    <cellStyle name="Normal 4 2 2 3 4" xfId="472" xr:uid="{00000000-0005-0000-0000-0000D8010000}"/>
    <cellStyle name="Normal 4 2 2 3 4 2" xfId="473" xr:uid="{00000000-0005-0000-0000-0000D9010000}"/>
    <cellStyle name="Normal 4 2 2 3 4_INVOICE Water &amp; C&amp;G" xfId="1333" xr:uid="{25D90B63-890D-4BEB-AC0F-36A95D478C9A}"/>
    <cellStyle name="Normal 4 2 2 3 5" xfId="474" xr:uid="{00000000-0005-0000-0000-0000DA010000}"/>
    <cellStyle name="Normal 4 2 2 3_INVOICE Water &amp; C&amp;G" xfId="1328" xr:uid="{B916C926-432D-4BC1-BB79-AB7660A91C2D}"/>
    <cellStyle name="Normal 4 2 2 4" xfId="475" xr:uid="{00000000-0005-0000-0000-0000DB010000}"/>
    <cellStyle name="Normal 4 2 2 4 2" xfId="476" xr:uid="{00000000-0005-0000-0000-0000DC010000}"/>
    <cellStyle name="Normal 4 2 2 4 2 2" xfId="477" xr:uid="{00000000-0005-0000-0000-0000DD010000}"/>
    <cellStyle name="Normal 4 2 2 4 2_INVOICE Water &amp; C&amp;G" xfId="1335" xr:uid="{523B5A91-5C5E-4664-82BB-54F1927F8154}"/>
    <cellStyle name="Normal 4 2 2 4 3" xfId="478" xr:uid="{00000000-0005-0000-0000-0000DE010000}"/>
    <cellStyle name="Normal 4 2 2 4_INVOICE Water &amp; C&amp;G" xfId="1334" xr:uid="{9203E611-145E-458B-9332-9631949C815D}"/>
    <cellStyle name="Normal 4 2 2 5" xfId="479" xr:uid="{00000000-0005-0000-0000-0000DF010000}"/>
    <cellStyle name="Normal 4 2 2 5 2" xfId="480" xr:uid="{00000000-0005-0000-0000-0000E0010000}"/>
    <cellStyle name="Normal 4 2 2 5 2 2" xfId="481" xr:uid="{00000000-0005-0000-0000-0000E1010000}"/>
    <cellStyle name="Normal 4 2 2 5 2_INVOICE Water &amp; C&amp;G" xfId="1337" xr:uid="{99FBC3BE-F7A7-45F6-91E6-3BDD710DD87C}"/>
    <cellStyle name="Normal 4 2 2 5 3" xfId="482" xr:uid="{00000000-0005-0000-0000-0000E2010000}"/>
    <cellStyle name="Normal 4 2 2 5_INVOICE Water &amp; C&amp;G" xfId="1336" xr:uid="{412A8C1D-B35D-4E31-B289-8760C7C0F81E}"/>
    <cellStyle name="Normal 4 2 2 6" xfId="483" xr:uid="{00000000-0005-0000-0000-0000E3010000}"/>
    <cellStyle name="Normal 4 2 2 6 2" xfId="484" xr:uid="{00000000-0005-0000-0000-0000E4010000}"/>
    <cellStyle name="Normal 4 2 2 6_INVOICE Water &amp; C&amp;G" xfId="1338" xr:uid="{5AD43F10-621A-4E7F-AC29-49EF9A8D36F2}"/>
    <cellStyle name="Normal 4 2 2 7" xfId="485" xr:uid="{00000000-0005-0000-0000-0000E5010000}"/>
    <cellStyle name="Normal 4 2 2 8" xfId="486" xr:uid="{00000000-0005-0000-0000-0000E6010000}"/>
    <cellStyle name="Normal 4 2 2_INVOICE Water &amp; C&amp;G" xfId="1315" xr:uid="{B24FD35F-B0F0-4191-BF40-0E78D56A358C}"/>
    <cellStyle name="Normal 4 2 3" xfId="487" xr:uid="{00000000-0005-0000-0000-0000E7010000}"/>
    <cellStyle name="Normal 4 2 3 2" xfId="488" xr:uid="{00000000-0005-0000-0000-0000E8010000}"/>
    <cellStyle name="Normal 4 2 3 2 2" xfId="489" xr:uid="{00000000-0005-0000-0000-0000E9010000}"/>
    <cellStyle name="Normal 4 2 3 2 2 2" xfId="490" xr:uid="{00000000-0005-0000-0000-0000EA010000}"/>
    <cellStyle name="Normal 4 2 3 2 2 2 2" xfId="491" xr:uid="{00000000-0005-0000-0000-0000EB010000}"/>
    <cellStyle name="Normal 4 2 3 2 2 2_INVOICE Water &amp; C&amp;G" xfId="1342" xr:uid="{E13485C4-0D66-4049-B27A-CBD5472D23FE}"/>
    <cellStyle name="Normal 4 2 3 2 2 3" xfId="492" xr:uid="{00000000-0005-0000-0000-0000EC010000}"/>
    <cellStyle name="Normal 4 2 3 2 2_INVOICE Water &amp; C&amp;G" xfId="1341" xr:uid="{065F147F-0F27-4A33-9008-4445F245D273}"/>
    <cellStyle name="Normal 4 2 3 2 3" xfId="493" xr:uid="{00000000-0005-0000-0000-0000ED010000}"/>
    <cellStyle name="Normal 4 2 3 2 3 2" xfId="494" xr:uid="{00000000-0005-0000-0000-0000EE010000}"/>
    <cellStyle name="Normal 4 2 3 2 3 2 2" xfId="495" xr:uid="{00000000-0005-0000-0000-0000EF010000}"/>
    <cellStyle name="Normal 4 2 3 2 3 2_INVOICE Water &amp; C&amp;G" xfId="1344" xr:uid="{2169A316-DDB5-4358-8B10-9E97A5A91B54}"/>
    <cellStyle name="Normal 4 2 3 2 3 3" xfId="496" xr:uid="{00000000-0005-0000-0000-0000F0010000}"/>
    <cellStyle name="Normal 4 2 3 2 3_INVOICE Water &amp; C&amp;G" xfId="1343" xr:uid="{DB684310-94A4-45F9-8102-3EF0B2B7124F}"/>
    <cellStyle name="Normal 4 2 3 2 4" xfId="497" xr:uid="{00000000-0005-0000-0000-0000F1010000}"/>
    <cellStyle name="Normal 4 2 3 2 4 2" xfId="498" xr:uid="{00000000-0005-0000-0000-0000F2010000}"/>
    <cellStyle name="Normal 4 2 3 2 4_INVOICE Water &amp; C&amp;G" xfId="1345" xr:uid="{D3148F08-89AF-4856-88D0-A27F479D248A}"/>
    <cellStyle name="Normal 4 2 3 2 5" xfId="499" xr:uid="{00000000-0005-0000-0000-0000F3010000}"/>
    <cellStyle name="Normal 4 2 3 2_INVOICE Water &amp; C&amp;G" xfId="1340" xr:uid="{BD6D9EAC-4028-45BF-8745-10AC155DEB9E}"/>
    <cellStyle name="Normal 4 2 3 3" xfId="500" xr:uid="{00000000-0005-0000-0000-0000F4010000}"/>
    <cellStyle name="Normal 4 2 3 3 2" xfId="501" xr:uid="{00000000-0005-0000-0000-0000F5010000}"/>
    <cellStyle name="Normal 4 2 3 3 2 2" xfId="502" xr:uid="{00000000-0005-0000-0000-0000F6010000}"/>
    <cellStyle name="Normal 4 2 3 3 2_INVOICE Water &amp; C&amp;G" xfId="1347" xr:uid="{69F92A86-164F-4975-857F-A4EA86FD4105}"/>
    <cellStyle name="Normal 4 2 3 3 3" xfId="503" xr:uid="{00000000-0005-0000-0000-0000F7010000}"/>
    <cellStyle name="Normal 4 2 3 3_INVOICE Water &amp; C&amp;G" xfId="1346" xr:uid="{904B45CF-7912-435A-B8C8-697A08F1D882}"/>
    <cellStyle name="Normal 4 2 3 4" xfId="504" xr:uid="{00000000-0005-0000-0000-0000F8010000}"/>
    <cellStyle name="Normal 4 2 3 4 2" xfId="505" xr:uid="{00000000-0005-0000-0000-0000F9010000}"/>
    <cellStyle name="Normal 4 2 3 4 2 2" xfId="506" xr:uid="{00000000-0005-0000-0000-0000FA010000}"/>
    <cellStyle name="Normal 4 2 3 4 2_INVOICE Water &amp; C&amp;G" xfId="1349" xr:uid="{1FCD9484-FEFC-4FBB-8FB5-2726837A9958}"/>
    <cellStyle name="Normal 4 2 3 4 3" xfId="507" xr:uid="{00000000-0005-0000-0000-0000FB010000}"/>
    <cellStyle name="Normal 4 2 3 4_INVOICE Water &amp; C&amp;G" xfId="1348" xr:uid="{B125A76E-508B-4B17-B686-62C0EFB13311}"/>
    <cellStyle name="Normal 4 2 3 5" xfId="508" xr:uid="{00000000-0005-0000-0000-0000FC010000}"/>
    <cellStyle name="Normal 4 2 3 5 2" xfId="509" xr:uid="{00000000-0005-0000-0000-0000FD010000}"/>
    <cellStyle name="Normal 4 2 3 5_INVOICE Water &amp; C&amp;G" xfId="1350" xr:uid="{E64A7DDA-08F1-4448-B64E-819BA8366C63}"/>
    <cellStyle name="Normal 4 2 3 6" xfId="510" xr:uid="{00000000-0005-0000-0000-0000FE010000}"/>
    <cellStyle name="Normal 4 2 3_INVOICE Water &amp; C&amp;G" xfId="1339" xr:uid="{17CFD908-9232-418A-8D55-05C594CA1AEB}"/>
    <cellStyle name="Normal 4 2 4" xfId="511" xr:uid="{00000000-0005-0000-0000-0000FF010000}"/>
    <cellStyle name="Normal 4 2 4 2" xfId="512" xr:uid="{00000000-0005-0000-0000-000000020000}"/>
    <cellStyle name="Normal 4 2 4 2 2" xfId="513" xr:uid="{00000000-0005-0000-0000-000001020000}"/>
    <cellStyle name="Normal 4 2 4 2 2 2" xfId="514" xr:uid="{00000000-0005-0000-0000-000002020000}"/>
    <cellStyle name="Normal 4 2 4 2 2 2 2" xfId="515" xr:uid="{00000000-0005-0000-0000-000003020000}"/>
    <cellStyle name="Normal 4 2 4 2 2 2_INVOICE Water &amp; C&amp;G" xfId="1354" xr:uid="{8660F08B-8AB9-452E-B6B5-FAC87A6BFF1D}"/>
    <cellStyle name="Normal 4 2 4 2 2 3" xfId="516" xr:uid="{00000000-0005-0000-0000-000004020000}"/>
    <cellStyle name="Normal 4 2 4 2 2_INVOICE Water &amp; C&amp;G" xfId="1353" xr:uid="{4B9E66F6-606F-42A7-A874-149D159CCC93}"/>
    <cellStyle name="Normal 4 2 4 2 3" xfId="517" xr:uid="{00000000-0005-0000-0000-000005020000}"/>
    <cellStyle name="Normal 4 2 4 2 3 2" xfId="518" xr:uid="{00000000-0005-0000-0000-000006020000}"/>
    <cellStyle name="Normal 4 2 4 2 3 2 2" xfId="519" xr:uid="{00000000-0005-0000-0000-000007020000}"/>
    <cellStyle name="Normal 4 2 4 2 3 2_INVOICE Water &amp; C&amp;G" xfId="1356" xr:uid="{AA00404C-770B-4471-83C8-24A34A22ED86}"/>
    <cellStyle name="Normal 4 2 4 2 3 3" xfId="520" xr:uid="{00000000-0005-0000-0000-000008020000}"/>
    <cellStyle name="Normal 4 2 4 2 3_INVOICE Water &amp; C&amp;G" xfId="1355" xr:uid="{DECA11FD-93ED-4B83-B676-2C87354BB215}"/>
    <cellStyle name="Normal 4 2 4 2 4" xfId="521" xr:uid="{00000000-0005-0000-0000-000009020000}"/>
    <cellStyle name="Normal 4 2 4 2 4 2" xfId="522" xr:uid="{00000000-0005-0000-0000-00000A020000}"/>
    <cellStyle name="Normal 4 2 4 2 4_INVOICE Water &amp; C&amp;G" xfId="1357" xr:uid="{C812F444-87FC-480C-8CBB-62447801EE09}"/>
    <cellStyle name="Normal 4 2 4 2 5" xfId="523" xr:uid="{00000000-0005-0000-0000-00000B020000}"/>
    <cellStyle name="Normal 4 2 4 2_INVOICE Water &amp; C&amp;G" xfId="1352" xr:uid="{39B110CB-E122-43F5-9D9D-B24F6A9538CF}"/>
    <cellStyle name="Normal 4 2 4 3" xfId="524" xr:uid="{00000000-0005-0000-0000-00000C020000}"/>
    <cellStyle name="Normal 4 2 4 3 2" xfId="525" xr:uid="{00000000-0005-0000-0000-00000D020000}"/>
    <cellStyle name="Normal 4 2 4 3 2 2" xfId="526" xr:uid="{00000000-0005-0000-0000-00000E020000}"/>
    <cellStyle name="Normal 4 2 4 3 2_INVOICE Water &amp; C&amp;G" xfId="1359" xr:uid="{CF8710E4-4A5E-4276-B188-7ED9432CAAC0}"/>
    <cellStyle name="Normal 4 2 4 3 3" xfId="527" xr:uid="{00000000-0005-0000-0000-00000F020000}"/>
    <cellStyle name="Normal 4 2 4 3_INVOICE Water &amp; C&amp;G" xfId="1358" xr:uid="{7A39F9E1-760A-4712-80B1-6F80E43D9C3F}"/>
    <cellStyle name="Normal 4 2 4 4" xfId="528" xr:uid="{00000000-0005-0000-0000-000010020000}"/>
    <cellStyle name="Normal 4 2 4 4 2" xfId="529" xr:uid="{00000000-0005-0000-0000-000011020000}"/>
    <cellStyle name="Normal 4 2 4 4 2 2" xfId="530" xr:uid="{00000000-0005-0000-0000-000012020000}"/>
    <cellStyle name="Normal 4 2 4 4 2_INVOICE Water &amp; C&amp;G" xfId="1361" xr:uid="{6B12844E-193C-4F7F-9C30-BC30E3EF9F8B}"/>
    <cellStyle name="Normal 4 2 4 4 3" xfId="531" xr:uid="{00000000-0005-0000-0000-000013020000}"/>
    <cellStyle name="Normal 4 2 4 4_INVOICE Water &amp; C&amp;G" xfId="1360" xr:uid="{A3224BE2-88E9-47B8-B112-447A7B7CEE1F}"/>
    <cellStyle name="Normal 4 2 4 5" xfId="532" xr:uid="{00000000-0005-0000-0000-000014020000}"/>
    <cellStyle name="Normal 4 2 4 5 2" xfId="533" xr:uid="{00000000-0005-0000-0000-000015020000}"/>
    <cellStyle name="Normal 4 2 4 5_INVOICE Water &amp; C&amp;G" xfId="1362" xr:uid="{65CE7E78-3CC2-4EE1-A782-544526B3DE9F}"/>
    <cellStyle name="Normal 4 2 4 6" xfId="534" xr:uid="{00000000-0005-0000-0000-000016020000}"/>
    <cellStyle name="Normal 4 2 4_INVOICE Water &amp; C&amp;G" xfId="1351" xr:uid="{553E1C74-4169-4E21-88C2-1880E3C35D8F}"/>
    <cellStyle name="Normal 4 2 5" xfId="535" xr:uid="{00000000-0005-0000-0000-000017020000}"/>
    <cellStyle name="Normal 4 2 5 2" xfId="536" xr:uid="{00000000-0005-0000-0000-000018020000}"/>
    <cellStyle name="Normal 4 2 5 2 2" xfId="537" xr:uid="{00000000-0005-0000-0000-000019020000}"/>
    <cellStyle name="Normal 4 2 5 2 2 2" xfId="538" xr:uid="{00000000-0005-0000-0000-00001A020000}"/>
    <cellStyle name="Normal 4 2 5 2 2_INVOICE Water &amp; C&amp;G" xfId="1365" xr:uid="{E32C9432-A9BE-4E38-8787-E1AB69F43910}"/>
    <cellStyle name="Normal 4 2 5 2 3" xfId="539" xr:uid="{00000000-0005-0000-0000-00001B020000}"/>
    <cellStyle name="Normal 4 2 5 2_INVOICE Water &amp; C&amp;G" xfId="1364" xr:uid="{B8D4CC2D-3069-4326-A356-72624FBD067B}"/>
    <cellStyle name="Normal 4 2 5 3" xfId="540" xr:uid="{00000000-0005-0000-0000-00001C020000}"/>
    <cellStyle name="Normal 4 2 5 3 2" xfId="541" xr:uid="{00000000-0005-0000-0000-00001D020000}"/>
    <cellStyle name="Normal 4 2 5 3 2 2" xfId="542" xr:uid="{00000000-0005-0000-0000-00001E020000}"/>
    <cellStyle name="Normal 4 2 5 3 2_INVOICE Water &amp; C&amp;G" xfId="1367" xr:uid="{91BFCD9F-B584-4FE6-BD65-A45DF22B2CCE}"/>
    <cellStyle name="Normal 4 2 5 3 3" xfId="543" xr:uid="{00000000-0005-0000-0000-00001F020000}"/>
    <cellStyle name="Normal 4 2 5 3_INVOICE Water &amp; C&amp;G" xfId="1366" xr:uid="{E8A0CF0D-4C8A-4A3E-A352-AB6C6A574F29}"/>
    <cellStyle name="Normal 4 2 5 4" xfId="544" xr:uid="{00000000-0005-0000-0000-000020020000}"/>
    <cellStyle name="Normal 4 2 5 4 2" xfId="545" xr:uid="{00000000-0005-0000-0000-000021020000}"/>
    <cellStyle name="Normal 4 2 5 4_INVOICE Water &amp; C&amp;G" xfId="1368" xr:uid="{7303FC7F-868D-4C26-A1A3-F5A8DD8C438F}"/>
    <cellStyle name="Normal 4 2 5 5" xfId="546" xr:uid="{00000000-0005-0000-0000-000022020000}"/>
    <cellStyle name="Normal 4 2 5_INVOICE Water &amp; C&amp;G" xfId="1363" xr:uid="{B9B5C46D-15F7-4041-B88A-122EF90F623F}"/>
    <cellStyle name="Normal 4 2 6" xfId="547" xr:uid="{00000000-0005-0000-0000-000023020000}"/>
    <cellStyle name="Normal 4 2 6 2" xfId="548" xr:uid="{00000000-0005-0000-0000-000024020000}"/>
    <cellStyle name="Normal 4 2 6 2 2" xfId="549" xr:uid="{00000000-0005-0000-0000-000025020000}"/>
    <cellStyle name="Normal 4 2 6 2 2 2" xfId="550" xr:uid="{00000000-0005-0000-0000-000026020000}"/>
    <cellStyle name="Normal 4 2 6 2 2_INVOICE Water &amp; C&amp;G" xfId="1371" xr:uid="{C295949E-B96A-4032-AEEA-F177B0326C3A}"/>
    <cellStyle name="Normal 4 2 6 2 3" xfId="551" xr:uid="{00000000-0005-0000-0000-000027020000}"/>
    <cellStyle name="Normal 4 2 6 2_INVOICE Water &amp; C&amp;G" xfId="1370" xr:uid="{0295C2E4-E691-4C01-B095-76628ED55FF9}"/>
    <cellStyle name="Normal 4 2 6 3" xfId="552" xr:uid="{00000000-0005-0000-0000-000028020000}"/>
    <cellStyle name="Normal 4 2 6 3 2" xfId="553" xr:uid="{00000000-0005-0000-0000-000029020000}"/>
    <cellStyle name="Normal 4 2 6 3_INVOICE Water &amp; C&amp;G" xfId="1372" xr:uid="{051E76CC-9DA7-4672-9D4D-EA88A01C3D56}"/>
    <cellStyle name="Normal 4 2 6 4" xfId="554" xr:uid="{00000000-0005-0000-0000-00002A020000}"/>
    <cellStyle name="Normal 4 2 6_INVOICE Water &amp; C&amp;G" xfId="1369" xr:uid="{0EDFF2AC-AC5B-4E32-89D4-9D53DC2AC6B8}"/>
    <cellStyle name="Normal 4 2 7" xfId="555" xr:uid="{00000000-0005-0000-0000-00002B020000}"/>
    <cellStyle name="Normal 4 2 7 2" xfId="556" xr:uid="{00000000-0005-0000-0000-00002C020000}"/>
    <cellStyle name="Normal 4 2 7 2 2" xfId="557" xr:uid="{00000000-0005-0000-0000-00002D020000}"/>
    <cellStyle name="Normal 4 2 7 2_INVOICE Water &amp; C&amp;G" xfId="1374" xr:uid="{7EB71F7C-4441-40FD-A22F-FB54B4AFAA5A}"/>
    <cellStyle name="Normal 4 2 7 3" xfId="558" xr:uid="{00000000-0005-0000-0000-00002E020000}"/>
    <cellStyle name="Normal 4 2 7_INVOICE Water &amp; C&amp;G" xfId="1373" xr:uid="{2CE0DFAC-2076-46A3-BEB2-0F97B2EAA77C}"/>
    <cellStyle name="Normal 4 2 8" xfId="559" xr:uid="{00000000-0005-0000-0000-00002F020000}"/>
    <cellStyle name="Normal 4 2 8 2" xfId="560" xr:uid="{00000000-0005-0000-0000-000030020000}"/>
    <cellStyle name="Normal 4 2 8 2 2" xfId="561" xr:uid="{00000000-0005-0000-0000-000031020000}"/>
    <cellStyle name="Normal 4 2 8 2_INVOICE Water &amp; C&amp;G" xfId="1376" xr:uid="{48FF96F0-4EDD-46DB-9C6E-57FBA8978937}"/>
    <cellStyle name="Normal 4 2 8 3" xfId="562" xr:uid="{00000000-0005-0000-0000-000032020000}"/>
    <cellStyle name="Normal 4 2 8_INVOICE Water &amp; C&amp;G" xfId="1375" xr:uid="{02B10DC4-C4C0-458F-9FE5-195B866B283C}"/>
    <cellStyle name="Normal 4 2 9" xfId="563" xr:uid="{00000000-0005-0000-0000-000033020000}"/>
    <cellStyle name="Normal 4 2 9 2" xfId="564" xr:uid="{00000000-0005-0000-0000-000034020000}"/>
    <cellStyle name="Normal 4 2 9_INVOICE Water &amp; C&amp;G" xfId="1377" xr:uid="{49423FF0-E023-4D63-883D-F88098396C46}"/>
    <cellStyle name="Normal 4 3" xfId="565" xr:uid="{00000000-0005-0000-0000-000035020000}"/>
    <cellStyle name="Normal 4 3 2" xfId="566" xr:uid="{00000000-0005-0000-0000-000036020000}"/>
    <cellStyle name="Normal 4 3 2 2" xfId="567" xr:uid="{00000000-0005-0000-0000-000037020000}"/>
    <cellStyle name="Normal 4 3 2 2 2" xfId="568" xr:uid="{00000000-0005-0000-0000-000038020000}"/>
    <cellStyle name="Normal 4 3 2 2 2 2" xfId="569" xr:uid="{00000000-0005-0000-0000-000039020000}"/>
    <cellStyle name="Normal 4 3 2 2 2 2 2" xfId="570" xr:uid="{00000000-0005-0000-0000-00003A020000}"/>
    <cellStyle name="Normal 4 3 2 2 2 2_INVOICE Water &amp; C&amp;G" xfId="1382" xr:uid="{803E1263-46E1-433F-B78C-06DF4D444EE2}"/>
    <cellStyle name="Normal 4 3 2 2 2 3" xfId="571" xr:uid="{00000000-0005-0000-0000-00003B020000}"/>
    <cellStyle name="Normal 4 3 2 2 2_INVOICE Water &amp; C&amp;G" xfId="1381" xr:uid="{21ECB48A-519B-42D4-8568-DABD8DC004DC}"/>
    <cellStyle name="Normal 4 3 2 2 3" xfId="572" xr:uid="{00000000-0005-0000-0000-00003C020000}"/>
    <cellStyle name="Normal 4 3 2 2 3 2" xfId="573" xr:uid="{00000000-0005-0000-0000-00003D020000}"/>
    <cellStyle name="Normal 4 3 2 2 3 2 2" xfId="574" xr:uid="{00000000-0005-0000-0000-00003E020000}"/>
    <cellStyle name="Normal 4 3 2 2 3 2_INVOICE Water &amp; C&amp;G" xfId="1384" xr:uid="{0C7E39DE-386D-4C9A-A01C-208CF448854C}"/>
    <cellStyle name="Normal 4 3 2 2 3 3" xfId="575" xr:uid="{00000000-0005-0000-0000-00003F020000}"/>
    <cellStyle name="Normal 4 3 2 2 3_INVOICE Water &amp; C&amp;G" xfId="1383" xr:uid="{8F685A1C-D8FB-4524-92B6-64C964F1C6D6}"/>
    <cellStyle name="Normal 4 3 2 2 4" xfId="576" xr:uid="{00000000-0005-0000-0000-000040020000}"/>
    <cellStyle name="Normal 4 3 2 2 4 2" xfId="577" xr:uid="{00000000-0005-0000-0000-000041020000}"/>
    <cellStyle name="Normal 4 3 2 2 4_INVOICE Water &amp; C&amp;G" xfId="1385" xr:uid="{EB5B6F59-BB2A-4381-B456-F97DD0561397}"/>
    <cellStyle name="Normal 4 3 2 2 5" xfId="578" xr:uid="{00000000-0005-0000-0000-000042020000}"/>
    <cellStyle name="Normal 4 3 2 2_INVOICE Water &amp; C&amp;G" xfId="1380" xr:uid="{2FBADF6B-9F33-42ED-986F-5C21F127D1F3}"/>
    <cellStyle name="Normal 4 3 2 3" xfId="579" xr:uid="{00000000-0005-0000-0000-000043020000}"/>
    <cellStyle name="Normal 4 3 2 3 2" xfId="580" xr:uid="{00000000-0005-0000-0000-000044020000}"/>
    <cellStyle name="Normal 4 3 2 3 2 2" xfId="581" xr:uid="{00000000-0005-0000-0000-000045020000}"/>
    <cellStyle name="Normal 4 3 2 3 2_INVOICE Water &amp; C&amp;G" xfId="1387" xr:uid="{5F62B59D-E586-4E2C-ACA5-FE4EA83130F2}"/>
    <cellStyle name="Normal 4 3 2 3 3" xfId="582" xr:uid="{00000000-0005-0000-0000-000046020000}"/>
    <cellStyle name="Normal 4 3 2 3_INVOICE Water &amp; C&amp;G" xfId="1386" xr:uid="{39ACF770-690C-4E2F-A118-F730501DA534}"/>
    <cellStyle name="Normal 4 3 2 4" xfId="583" xr:uid="{00000000-0005-0000-0000-000047020000}"/>
    <cellStyle name="Normal 4 3 2 4 2" xfId="584" xr:uid="{00000000-0005-0000-0000-000048020000}"/>
    <cellStyle name="Normal 4 3 2 4 2 2" xfId="585" xr:uid="{00000000-0005-0000-0000-000049020000}"/>
    <cellStyle name="Normal 4 3 2 4 2_INVOICE Water &amp; C&amp;G" xfId="1389" xr:uid="{27409D8E-E761-4CD8-8888-525AFBE0E0CC}"/>
    <cellStyle name="Normal 4 3 2 4 3" xfId="586" xr:uid="{00000000-0005-0000-0000-00004A020000}"/>
    <cellStyle name="Normal 4 3 2 4_INVOICE Water &amp; C&amp;G" xfId="1388" xr:uid="{80D9F03D-48A0-46C1-9254-11AC77AD232A}"/>
    <cellStyle name="Normal 4 3 2 5" xfId="587" xr:uid="{00000000-0005-0000-0000-00004B020000}"/>
    <cellStyle name="Normal 4 3 2 5 2" xfId="588" xr:uid="{00000000-0005-0000-0000-00004C020000}"/>
    <cellStyle name="Normal 4 3 2 5_INVOICE Water &amp; C&amp;G" xfId="1390" xr:uid="{302A7DDB-35EC-442F-8113-83A1F6C230F6}"/>
    <cellStyle name="Normal 4 3 2 6" xfId="589" xr:uid="{00000000-0005-0000-0000-00004D020000}"/>
    <cellStyle name="Normal 4 3 2 7" xfId="590" xr:uid="{00000000-0005-0000-0000-00004E020000}"/>
    <cellStyle name="Normal 4 3 2_INVOICE Water &amp; C&amp;G" xfId="1379" xr:uid="{26DB349F-9AB1-4886-B149-C32FD171128C}"/>
    <cellStyle name="Normal 4 3 3" xfId="591" xr:uid="{00000000-0005-0000-0000-00004F020000}"/>
    <cellStyle name="Normal 4 3 3 2" xfId="592" xr:uid="{00000000-0005-0000-0000-000050020000}"/>
    <cellStyle name="Normal 4 3 3 2 2" xfId="593" xr:uid="{00000000-0005-0000-0000-000051020000}"/>
    <cellStyle name="Normal 4 3 3 2 2 2" xfId="594" xr:uid="{00000000-0005-0000-0000-000052020000}"/>
    <cellStyle name="Normal 4 3 3 2 2_INVOICE Water &amp; C&amp;G" xfId="1393" xr:uid="{AB787D2E-B94B-4A31-929A-27A7B8CCC43B}"/>
    <cellStyle name="Normal 4 3 3 2 3" xfId="595" xr:uid="{00000000-0005-0000-0000-000053020000}"/>
    <cellStyle name="Normal 4 3 3 2_INVOICE Water &amp; C&amp;G" xfId="1392" xr:uid="{8F0F7BD1-DEFD-413C-B450-88CBA38385FA}"/>
    <cellStyle name="Normal 4 3 3 3" xfId="596" xr:uid="{00000000-0005-0000-0000-000054020000}"/>
    <cellStyle name="Normal 4 3 3 3 2" xfId="597" xr:uid="{00000000-0005-0000-0000-000055020000}"/>
    <cellStyle name="Normal 4 3 3 3 2 2" xfId="598" xr:uid="{00000000-0005-0000-0000-000056020000}"/>
    <cellStyle name="Normal 4 3 3 3 2_INVOICE Water &amp; C&amp;G" xfId="1395" xr:uid="{DB83D83D-362B-4CDB-A9D2-AFB345FC07D1}"/>
    <cellStyle name="Normal 4 3 3 3 3" xfId="599" xr:uid="{00000000-0005-0000-0000-000057020000}"/>
    <cellStyle name="Normal 4 3 3 3_INVOICE Water &amp; C&amp;G" xfId="1394" xr:uid="{32598D54-69A3-45C7-B62E-D1064CC41E4B}"/>
    <cellStyle name="Normal 4 3 3 4" xfId="600" xr:uid="{00000000-0005-0000-0000-000058020000}"/>
    <cellStyle name="Normal 4 3 3 4 2" xfId="601" xr:uid="{00000000-0005-0000-0000-000059020000}"/>
    <cellStyle name="Normal 4 3 3 4_INVOICE Water &amp; C&amp;G" xfId="1396" xr:uid="{9F2AB8FA-B973-4319-B6E1-6F5A460B34D8}"/>
    <cellStyle name="Normal 4 3 3 5" xfId="602" xr:uid="{00000000-0005-0000-0000-00005A020000}"/>
    <cellStyle name="Normal 4 3 3_INVOICE Water &amp; C&amp;G" xfId="1391" xr:uid="{803E6998-DCC3-4477-B979-143B3B91DAA4}"/>
    <cellStyle name="Normal 4 3 4" xfId="603" xr:uid="{00000000-0005-0000-0000-00005B020000}"/>
    <cellStyle name="Normal 4 3 4 2" xfId="604" xr:uid="{00000000-0005-0000-0000-00005C020000}"/>
    <cellStyle name="Normal 4 3 4 2 2" xfId="605" xr:uid="{00000000-0005-0000-0000-00005D020000}"/>
    <cellStyle name="Normal 4 3 4 2_INVOICE Water &amp; C&amp;G" xfId="1398" xr:uid="{EEF5CACD-B45C-4BC0-B9D1-57341B166CBE}"/>
    <cellStyle name="Normal 4 3 4 3" xfId="606" xr:uid="{00000000-0005-0000-0000-00005E020000}"/>
    <cellStyle name="Normal 4 3 4_INVOICE Water &amp; C&amp;G" xfId="1397" xr:uid="{50486C0E-5821-42ED-BC3F-390CA7888F67}"/>
    <cellStyle name="Normal 4 3 5" xfId="607" xr:uid="{00000000-0005-0000-0000-00005F020000}"/>
    <cellStyle name="Normal 4 3 5 2" xfId="608" xr:uid="{00000000-0005-0000-0000-000060020000}"/>
    <cellStyle name="Normal 4 3 5 2 2" xfId="609" xr:uid="{00000000-0005-0000-0000-000061020000}"/>
    <cellStyle name="Normal 4 3 5 2_INVOICE Water &amp; C&amp;G" xfId="1400" xr:uid="{B7856A5E-40DB-4FB2-8326-8CED3A996F73}"/>
    <cellStyle name="Normal 4 3 5 3" xfId="610" xr:uid="{00000000-0005-0000-0000-000062020000}"/>
    <cellStyle name="Normal 4 3 5_INVOICE Water &amp; C&amp;G" xfId="1399" xr:uid="{480781FD-A40B-4E0E-85DB-C5DA6CCED645}"/>
    <cellStyle name="Normal 4 3 6" xfId="611" xr:uid="{00000000-0005-0000-0000-000063020000}"/>
    <cellStyle name="Normal 4 3 6 2" xfId="612" xr:uid="{00000000-0005-0000-0000-000064020000}"/>
    <cellStyle name="Normal 4 3 6_INVOICE Water &amp; C&amp;G" xfId="1401" xr:uid="{AFF37F62-4C9F-42EB-A74F-1DAD9C84EDF3}"/>
    <cellStyle name="Normal 4 3 7" xfId="613" xr:uid="{00000000-0005-0000-0000-000065020000}"/>
    <cellStyle name="Normal 4 3 8" xfId="614" xr:uid="{00000000-0005-0000-0000-000066020000}"/>
    <cellStyle name="Normal 4 3_INVOICE Water &amp; C&amp;G" xfId="1378" xr:uid="{87D633CA-8C61-4AE4-B793-C71B6C411B3C}"/>
    <cellStyle name="Normal 4 4" xfId="615" xr:uid="{00000000-0005-0000-0000-000067020000}"/>
    <cellStyle name="Normal 4 4 10" xfId="616" xr:uid="{00000000-0005-0000-0000-000068020000}"/>
    <cellStyle name="Normal 4 4 2" xfId="617" xr:uid="{00000000-0005-0000-0000-000069020000}"/>
    <cellStyle name="Normal 4 4 2 2" xfId="618" xr:uid="{00000000-0005-0000-0000-00006A020000}"/>
    <cellStyle name="Normal 4 4 2 2 2" xfId="619" xr:uid="{00000000-0005-0000-0000-00006B020000}"/>
    <cellStyle name="Normal 4 4 2 2 2 2" xfId="620" xr:uid="{00000000-0005-0000-0000-00006C020000}"/>
    <cellStyle name="Normal 4 4 2 2 2 2 2" xfId="621" xr:uid="{00000000-0005-0000-0000-00006D020000}"/>
    <cellStyle name="Normal 4 4 2 2 2 2_INVOICE Water &amp; C&amp;G" xfId="1406" xr:uid="{BBC50499-552B-4C6D-9EF6-F1A1F77290FA}"/>
    <cellStyle name="Normal 4 4 2 2 2 3" xfId="622" xr:uid="{00000000-0005-0000-0000-00006E020000}"/>
    <cellStyle name="Normal 4 4 2 2 2_INVOICE Water &amp; C&amp;G" xfId="1405" xr:uid="{675D02BB-8850-41C6-88A5-93A22593CF6C}"/>
    <cellStyle name="Normal 4 4 2 2 3" xfId="623" xr:uid="{00000000-0005-0000-0000-00006F020000}"/>
    <cellStyle name="Normal 4 4 2 2 3 2" xfId="624" xr:uid="{00000000-0005-0000-0000-000070020000}"/>
    <cellStyle name="Normal 4 4 2 2 3 2 2" xfId="625" xr:uid="{00000000-0005-0000-0000-000071020000}"/>
    <cellStyle name="Normal 4 4 2 2 3 2_INVOICE Water &amp; C&amp;G" xfId="1408" xr:uid="{08D49338-0339-4D61-9CE3-F7A344D21666}"/>
    <cellStyle name="Normal 4 4 2 2 3 3" xfId="626" xr:uid="{00000000-0005-0000-0000-000072020000}"/>
    <cellStyle name="Normal 4 4 2 2 3_INVOICE Water &amp; C&amp;G" xfId="1407" xr:uid="{A33264D6-B6FA-44A8-AA17-4C2372B248B9}"/>
    <cellStyle name="Normal 4 4 2 2 4" xfId="627" xr:uid="{00000000-0005-0000-0000-000073020000}"/>
    <cellStyle name="Normal 4 4 2 2 4 2" xfId="628" xr:uid="{00000000-0005-0000-0000-000074020000}"/>
    <cellStyle name="Normal 4 4 2 2 4_INVOICE Water &amp; C&amp;G" xfId="1409" xr:uid="{DBD55D50-4ADA-40CE-BF6E-7E3B579B0B3D}"/>
    <cellStyle name="Normal 4 4 2 2 5" xfId="629" xr:uid="{00000000-0005-0000-0000-000075020000}"/>
    <cellStyle name="Normal 4 4 2 2_INVOICE Water &amp; C&amp;G" xfId="1404" xr:uid="{973905FA-273D-439A-A369-9281CDB0E4E0}"/>
    <cellStyle name="Normal 4 4 2 3" xfId="630" xr:uid="{00000000-0005-0000-0000-000076020000}"/>
    <cellStyle name="Normal 4 4 2 3 2" xfId="631" xr:uid="{00000000-0005-0000-0000-000077020000}"/>
    <cellStyle name="Normal 4 4 2 3 2 2" xfId="632" xr:uid="{00000000-0005-0000-0000-000078020000}"/>
    <cellStyle name="Normal 4 4 2 3 2_INVOICE Water &amp; C&amp;G" xfId="1411" xr:uid="{3139591D-D58B-4288-8522-1772CED42F3D}"/>
    <cellStyle name="Normal 4 4 2 3 3" xfId="633" xr:uid="{00000000-0005-0000-0000-000079020000}"/>
    <cellStyle name="Normal 4 4 2 3_INVOICE Water &amp; C&amp;G" xfId="1410" xr:uid="{9F8A56C9-2E5B-4683-9C8B-E6AD1BAEE153}"/>
    <cellStyle name="Normal 4 4 2 4" xfId="634" xr:uid="{00000000-0005-0000-0000-00007A020000}"/>
    <cellStyle name="Normal 4 4 2 4 2" xfId="635" xr:uid="{00000000-0005-0000-0000-00007B020000}"/>
    <cellStyle name="Normal 4 4 2 4 2 2" xfId="636" xr:uid="{00000000-0005-0000-0000-00007C020000}"/>
    <cellStyle name="Normal 4 4 2 4 2_INVOICE Water &amp; C&amp;G" xfId="1413" xr:uid="{87DFAD27-E72A-4EB9-A723-30C9F1CA0B01}"/>
    <cellStyle name="Normal 4 4 2 4 3" xfId="637" xr:uid="{00000000-0005-0000-0000-00007D020000}"/>
    <cellStyle name="Normal 4 4 2 4_INVOICE Water &amp; C&amp;G" xfId="1412" xr:uid="{FEFC9A40-3C54-4B65-8242-7A2F2A0F117E}"/>
    <cellStyle name="Normal 4 4 2 5" xfId="638" xr:uid="{00000000-0005-0000-0000-00007E020000}"/>
    <cellStyle name="Normal 4 4 2 5 2" xfId="639" xr:uid="{00000000-0005-0000-0000-00007F020000}"/>
    <cellStyle name="Normal 4 4 2 5_INVOICE Water &amp; C&amp;G" xfId="1414" xr:uid="{38CA6005-05B9-4394-A89B-93A55773A026}"/>
    <cellStyle name="Normal 4 4 2 6" xfId="640" xr:uid="{00000000-0005-0000-0000-000080020000}"/>
    <cellStyle name="Normal 4 4 2 7" xfId="641" xr:uid="{00000000-0005-0000-0000-000081020000}"/>
    <cellStyle name="Normal 4 4 2_INVOICE Water &amp; C&amp;G" xfId="1403" xr:uid="{25E702B5-7698-4DB0-94EA-86080F3B90FA}"/>
    <cellStyle name="Normal 4 4 3" xfId="642" xr:uid="{00000000-0005-0000-0000-000082020000}"/>
    <cellStyle name="Normal 4 4 3 2" xfId="643" xr:uid="{00000000-0005-0000-0000-000083020000}"/>
    <cellStyle name="Normal 4 4 3 2 2" xfId="644" xr:uid="{00000000-0005-0000-0000-000084020000}"/>
    <cellStyle name="Normal 4 4 3 2 2 2" xfId="645" xr:uid="{00000000-0005-0000-0000-000085020000}"/>
    <cellStyle name="Normal 4 4 3 2 2_INVOICE Water &amp; C&amp;G" xfId="1417" xr:uid="{FBE0FD7F-2959-4AC6-B548-008A528ADE4C}"/>
    <cellStyle name="Normal 4 4 3 2 3" xfId="646" xr:uid="{00000000-0005-0000-0000-000086020000}"/>
    <cellStyle name="Normal 4 4 3 2_INVOICE Water &amp; C&amp;G" xfId="1416" xr:uid="{8FAEAD62-6E3E-4411-9C45-E1BBB5EEA6C2}"/>
    <cellStyle name="Normal 4 4 3 3" xfId="647" xr:uid="{00000000-0005-0000-0000-000087020000}"/>
    <cellStyle name="Normal 4 4 3 3 2" xfId="648" xr:uid="{00000000-0005-0000-0000-000088020000}"/>
    <cellStyle name="Normal 4 4 3 3 2 2" xfId="649" xr:uid="{00000000-0005-0000-0000-000089020000}"/>
    <cellStyle name="Normal 4 4 3 3 2_INVOICE Water &amp; C&amp;G" xfId="1419" xr:uid="{213F1396-1BDF-47A0-9503-75E2F99226D5}"/>
    <cellStyle name="Normal 4 4 3 3 3" xfId="650" xr:uid="{00000000-0005-0000-0000-00008A020000}"/>
    <cellStyle name="Normal 4 4 3 3_INVOICE Water &amp; C&amp;G" xfId="1418" xr:uid="{34035F44-EF2C-48CB-AC43-1301EB5478E1}"/>
    <cellStyle name="Normal 4 4 3 4" xfId="651" xr:uid="{00000000-0005-0000-0000-00008B020000}"/>
    <cellStyle name="Normal 4 4 3 4 2" xfId="652" xr:uid="{00000000-0005-0000-0000-00008C020000}"/>
    <cellStyle name="Normal 4 4 3 4_INVOICE Water &amp; C&amp;G" xfId="1420" xr:uid="{629411FA-0BB4-4D33-86ED-514974005E06}"/>
    <cellStyle name="Normal 4 4 3 5" xfId="653" xr:uid="{00000000-0005-0000-0000-00008D020000}"/>
    <cellStyle name="Normal 4 4 3_INVOICE Water &amp; C&amp;G" xfId="1415" xr:uid="{CEC156BD-DC49-41B1-AD93-AFAA3B8BD56E}"/>
    <cellStyle name="Normal 4 4 4" xfId="654" xr:uid="{00000000-0005-0000-0000-00008E020000}"/>
    <cellStyle name="Normal 4 4 4 2" xfId="655" xr:uid="{00000000-0005-0000-0000-00008F020000}"/>
    <cellStyle name="Normal 4 4 4 2 2" xfId="656" xr:uid="{00000000-0005-0000-0000-000090020000}"/>
    <cellStyle name="Normal 4 4 4 2_INVOICE Water &amp; C&amp;G" xfId="1422" xr:uid="{08457637-E064-4F35-9EAF-77DA72A11BC3}"/>
    <cellStyle name="Normal 4 4 4 3" xfId="657" xr:uid="{00000000-0005-0000-0000-000091020000}"/>
    <cellStyle name="Normal 4 4 4_INVOICE Water &amp; C&amp;G" xfId="1421" xr:uid="{CEA73485-3731-453A-A99A-B0E18B53FFE0}"/>
    <cellStyle name="Normal 4 4 5" xfId="658" xr:uid="{00000000-0005-0000-0000-000092020000}"/>
    <cellStyle name="Normal 4 4 5 2" xfId="659" xr:uid="{00000000-0005-0000-0000-000093020000}"/>
    <cellStyle name="Normal 4 4 5 2 2" xfId="660" xr:uid="{00000000-0005-0000-0000-000094020000}"/>
    <cellStyle name="Normal 4 4 5 2_INVOICE Water &amp; C&amp;G" xfId="1424" xr:uid="{93DF076E-B9C3-409E-9A12-003F8C2CF2D2}"/>
    <cellStyle name="Normal 4 4 5 3" xfId="661" xr:uid="{00000000-0005-0000-0000-000095020000}"/>
    <cellStyle name="Normal 4 4 5_INVOICE Water &amp; C&amp;G" xfId="1423" xr:uid="{17B72142-B5D2-4BFB-A5C3-94CB88422365}"/>
    <cellStyle name="Normal 4 4 6" xfId="662" xr:uid="{00000000-0005-0000-0000-000096020000}"/>
    <cellStyle name="Normal 4 4 6 2" xfId="663" xr:uid="{00000000-0005-0000-0000-000097020000}"/>
    <cellStyle name="Normal 4 4 6_INVOICE Water &amp; C&amp;G" xfId="1425" xr:uid="{85B55FE6-3A36-458D-9104-A7CCC2594FB9}"/>
    <cellStyle name="Normal 4 4 7" xfId="664" xr:uid="{00000000-0005-0000-0000-000098020000}"/>
    <cellStyle name="Normal 4 4 8" xfId="665" xr:uid="{00000000-0005-0000-0000-000099020000}"/>
    <cellStyle name="Normal 4 4 9" xfId="666" xr:uid="{00000000-0005-0000-0000-00009A020000}"/>
    <cellStyle name="Normal 4 4_INVOICE Water &amp; C&amp;G" xfId="1402" xr:uid="{541475A4-E333-4651-91C9-022729798E9C}"/>
    <cellStyle name="Normal 4 5" xfId="667" xr:uid="{00000000-0005-0000-0000-00009B020000}"/>
    <cellStyle name="Normal 4 5 2" xfId="668" xr:uid="{00000000-0005-0000-0000-00009C020000}"/>
    <cellStyle name="Normal 4 5 2 2" xfId="669" xr:uid="{00000000-0005-0000-0000-00009D020000}"/>
    <cellStyle name="Normal 4 5 2 2 2" xfId="670" xr:uid="{00000000-0005-0000-0000-00009E020000}"/>
    <cellStyle name="Normal 4 5 2 2 2 2" xfId="671" xr:uid="{00000000-0005-0000-0000-00009F020000}"/>
    <cellStyle name="Normal 4 5 2 2 2_INVOICE Water &amp; C&amp;G" xfId="1429" xr:uid="{BFFF2381-A0B2-4FDC-9194-3A64DDA11B15}"/>
    <cellStyle name="Normal 4 5 2 2 3" xfId="672" xr:uid="{00000000-0005-0000-0000-0000A0020000}"/>
    <cellStyle name="Normal 4 5 2 2_INVOICE Water &amp; C&amp;G" xfId="1428" xr:uid="{23100910-1AC6-4D37-A9E1-D7657524DCCF}"/>
    <cellStyle name="Normal 4 5 2 3" xfId="673" xr:uid="{00000000-0005-0000-0000-0000A1020000}"/>
    <cellStyle name="Normal 4 5 2 3 2" xfId="674" xr:uid="{00000000-0005-0000-0000-0000A2020000}"/>
    <cellStyle name="Normal 4 5 2 3 2 2" xfId="675" xr:uid="{00000000-0005-0000-0000-0000A3020000}"/>
    <cellStyle name="Normal 4 5 2 3 2_INVOICE Water &amp; C&amp;G" xfId="1431" xr:uid="{AA0044F0-1B22-463D-B8EB-9F201907B1A1}"/>
    <cellStyle name="Normal 4 5 2 3 3" xfId="676" xr:uid="{00000000-0005-0000-0000-0000A4020000}"/>
    <cellStyle name="Normal 4 5 2 3_INVOICE Water &amp; C&amp;G" xfId="1430" xr:uid="{C4292180-7561-434D-BC5C-C74F88044C96}"/>
    <cellStyle name="Normal 4 5 2 4" xfId="677" xr:uid="{00000000-0005-0000-0000-0000A5020000}"/>
    <cellStyle name="Normal 4 5 2 4 2" xfId="678" xr:uid="{00000000-0005-0000-0000-0000A6020000}"/>
    <cellStyle name="Normal 4 5 2 4_INVOICE Water &amp; C&amp;G" xfId="1432" xr:uid="{48C6B76F-DB56-49F3-8B20-5422D731C270}"/>
    <cellStyle name="Normal 4 5 2 5" xfId="679" xr:uid="{00000000-0005-0000-0000-0000A7020000}"/>
    <cellStyle name="Normal 4 5 2_INVOICE Water &amp; C&amp;G" xfId="1427" xr:uid="{BE907D32-244C-439D-85E4-E75A7118D5B2}"/>
    <cellStyle name="Normal 4 5 3" xfId="680" xr:uid="{00000000-0005-0000-0000-0000A8020000}"/>
    <cellStyle name="Normal 4 5 3 2" xfId="681" xr:uid="{00000000-0005-0000-0000-0000A9020000}"/>
    <cellStyle name="Normal 4 5 3 2 2" xfId="682" xr:uid="{00000000-0005-0000-0000-0000AA020000}"/>
    <cellStyle name="Normal 4 5 3 2_INVOICE Water &amp; C&amp;G" xfId="1434" xr:uid="{2440E867-0A88-4D7B-B3F7-B97C8FA707BE}"/>
    <cellStyle name="Normal 4 5 3 3" xfId="683" xr:uid="{00000000-0005-0000-0000-0000AB020000}"/>
    <cellStyle name="Normal 4 5 3_INVOICE Water &amp; C&amp;G" xfId="1433" xr:uid="{909CE29F-14B3-45B8-83D0-03C5C21B6893}"/>
    <cellStyle name="Normal 4 5 4" xfId="684" xr:uid="{00000000-0005-0000-0000-0000AC020000}"/>
    <cellStyle name="Normal 4 5 4 2" xfId="685" xr:uid="{00000000-0005-0000-0000-0000AD020000}"/>
    <cellStyle name="Normal 4 5 4 2 2" xfId="686" xr:uid="{00000000-0005-0000-0000-0000AE020000}"/>
    <cellStyle name="Normal 4 5 4 2_INVOICE Water &amp; C&amp;G" xfId="1436" xr:uid="{1CB828DC-60AF-44F4-A4FF-149DEF87FC9E}"/>
    <cellStyle name="Normal 4 5 4 3" xfId="687" xr:uid="{00000000-0005-0000-0000-0000AF020000}"/>
    <cellStyle name="Normal 4 5 4_INVOICE Water &amp; C&amp;G" xfId="1435" xr:uid="{6559AF5D-1ABE-4FE5-9525-85E280C042A4}"/>
    <cellStyle name="Normal 4 5 5" xfId="688" xr:uid="{00000000-0005-0000-0000-0000B0020000}"/>
    <cellStyle name="Normal 4 5 5 2" xfId="689" xr:uid="{00000000-0005-0000-0000-0000B1020000}"/>
    <cellStyle name="Normal 4 5 5_INVOICE Water &amp; C&amp;G" xfId="1437" xr:uid="{2A03CFF7-49A7-4F21-B074-00292C787ABE}"/>
    <cellStyle name="Normal 4 5 6" xfId="690" xr:uid="{00000000-0005-0000-0000-0000B2020000}"/>
    <cellStyle name="Normal 4 5 7" xfId="691" xr:uid="{00000000-0005-0000-0000-0000B3020000}"/>
    <cellStyle name="Normal 4 5_INVOICE Water &amp; C&amp;G" xfId="1426" xr:uid="{C1ABDA42-B3FF-4E0B-A321-20048F514028}"/>
    <cellStyle name="Normal 4 6" xfId="692" xr:uid="{00000000-0005-0000-0000-0000B4020000}"/>
    <cellStyle name="Normal 4 6 2" xfId="693" xr:uid="{00000000-0005-0000-0000-0000B5020000}"/>
    <cellStyle name="Normal 4 6 2 2" xfId="694" xr:uid="{00000000-0005-0000-0000-0000B6020000}"/>
    <cellStyle name="Normal 4 6 2 2 2" xfId="695" xr:uid="{00000000-0005-0000-0000-0000B7020000}"/>
    <cellStyle name="Normal 4 6 2 2 2 2" xfId="696" xr:uid="{00000000-0005-0000-0000-0000B8020000}"/>
    <cellStyle name="Normal 4 6 2 2 2_INVOICE Water &amp; C&amp;G" xfId="1441" xr:uid="{AB6F04CD-9921-4E06-B625-E1EFE4469ED4}"/>
    <cellStyle name="Normal 4 6 2 2 3" xfId="697" xr:uid="{00000000-0005-0000-0000-0000B9020000}"/>
    <cellStyle name="Normal 4 6 2 2_INVOICE Water &amp; C&amp;G" xfId="1440" xr:uid="{31BCC81C-CE33-4C53-96E0-7F47EDC99F19}"/>
    <cellStyle name="Normal 4 6 2 3" xfId="698" xr:uid="{00000000-0005-0000-0000-0000BA020000}"/>
    <cellStyle name="Normal 4 6 2 3 2" xfId="699" xr:uid="{00000000-0005-0000-0000-0000BB020000}"/>
    <cellStyle name="Normal 4 6 2 3 2 2" xfId="700" xr:uid="{00000000-0005-0000-0000-0000BC020000}"/>
    <cellStyle name="Normal 4 6 2 3 2_INVOICE Water &amp; C&amp;G" xfId="1443" xr:uid="{9B9879BC-B265-4BF1-9968-309F494A7CCC}"/>
    <cellStyle name="Normal 4 6 2 3 3" xfId="701" xr:uid="{00000000-0005-0000-0000-0000BD020000}"/>
    <cellStyle name="Normal 4 6 2 3_INVOICE Water &amp; C&amp;G" xfId="1442" xr:uid="{A1ADAA9F-331F-4F12-B918-08914CFFFD96}"/>
    <cellStyle name="Normal 4 6 2 4" xfId="702" xr:uid="{00000000-0005-0000-0000-0000BE020000}"/>
    <cellStyle name="Normal 4 6 2 4 2" xfId="703" xr:uid="{00000000-0005-0000-0000-0000BF020000}"/>
    <cellStyle name="Normal 4 6 2 4_INVOICE Water &amp; C&amp;G" xfId="1444" xr:uid="{99A1E6F2-5ADB-42E5-9FB2-052CB89378B6}"/>
    <cellStyle name="Normal 4 6 2 5" xfId="704" xr:uid="{00000000-0005-0000-0000-0000C0020000}"/>
    <cellStyle name="Normal 4 6 2_INVOICE Water &amp; C&amp;G" xfId="1439" xr:uid="{FB512365-7570-4EC0-AC6E-C6976123B653}"/>
    <cellStyle name="Normal 4 6 3" xfId="705" xr:uid="{00000000-0005-0000-0000-0000C1020000}"/>
    <cellStyle name="Normal 4 6 3 2" xfId="706" xr:uid="{00000000-0005-0000-0000-0000C2020000}"/>
    <cellStyle name="Normal 4 6 3 2 2" xfId="707" xr:uid="{00000000-0005-0000-0000-0000C3020000}"/>
    <cellStyle name="Normal 4 6 3 2_INVOICE Water &amp; C&amp;G" xfId="1446" xr:uid="{D938D9BA-C205-4D3B-8677-190CDE363E4D}"/>
    <cellStyle name="Normal 4 6 3 3" xfId="708" xr:uid="{00000000-0005-0000-0000-0000C4020000}"/>
    <cellStyle name="Normal 4 6 3_INVOICE Water &amp; C&amp;G" xfId="1445" xr:uid="{24A258A1-5D60-499B-81CD-347ADFCE9694}"/>
    <cellStyle name="Normal 4 6 4" xfId="709" xr:uid="{00000000-0005-0000-0000-0000C5020000}"/>
    <cellStyle name="Normal 4 6 4 2" xfId="710" xr:uid="{00000000-0005-0000-0000-0000C6020000}"/>
    <cellStyle name="Normal 4 6 4 2 2" xfId="711" xr:uid="{00000000-0005-0000-0000-0000C7020000}"/>
    <cellStyle name="Normal 4 6 4 2_INVOICE Water &amp; C&amp;G" xfId="1448" xr:uid="{F32F5C2A-A64F-4720-9BCC-35271BDACDCD}"/>
    <cellStyle name="Normal 4 6 4 3" xfId="712" xr:uid="{00000000-0005-0000-0000-0000C8020000}"/>
    <cellStyle name="Normal 4 6 4_INVOICE Water &amp; C&amp;G" xfId="1447" xr:uid="{CB17BE73-E395-43AF-BF32-7FC4DB7A6996}"/>
    <cellStyle name="Normal 4 6 5" xfId="713" xr:uid="{00000000-0005-0000-0000-0000C9020000}"/>
    <cellStyle name="Normal 4 6 5 2" xfId="714" xr:uid="{00000000-0005-0000-0000-0000CA020000}"/>
    <cellStyle name="Normal 4 6 5_INVOICE Water &amp; C&amp;G" xfId="1449" xr:uid="{EA33596C-FF62-49B1-AE2F-EB136BD332AA}"/>
    <cellStyle name="Normal 4 6 6" xfId="715" xr:uid="{00000000-0005-0000-0000-0000CB020000}"/>
    <cellStyle name="Normal 4 6_INVOICE Water &amp; C&amp;G" xfId="1438" xr:uid="{03113B70-5761-49A7-8AF5-1539EF645A50}"/>
    <cellStyle name="Normal 4 7" xfId="716" xr:uid="{00000000-0005-0000-0000-0000CC020000}"/>
    <cellStyle name="Normal 4 7 2" xfId="717" xr:uid="{00000000-0005-0000-0000-0000CD020000}"/>
    <cellStyle name="Normal 4 7 2 2" xfId="718" xr:uid="{00000000-0005-0000-0000-0000CE020000}"/>
    <cellStyle name="Normal 4 7 2 2 2" xfId="719" xr:uid="{00000000-0005-0000-0000-0000CF020000}"/>
    <cellStyle name="Normal 4 7 2 2_INVOICE Water &amp; C&amp;G" xfId="1452" xr:uid="{ED76107D-E8B0-47DB-92D6-E55B25E9950D}"/>
    <cellStyle name="Normal 4 7 2 3" xfId="720" xr:uid="{00000000-0005-0000-0000-0000D0020000}"/>
    <cellStyle name="Normal 4 7 2_INVOICE Water &amp; C&amp;G" xfId="1451" xr:uid="{158E9790-59C4-4A6B-8A92-5550D1333F50}"/>
    <cellStyle name="Normal 4 7 3" xfId="721" xr:uid="{00000000-0005-0000-0000-0000D1020000}"/>
    <cellStyle name="Normal 4 7 3 2" xfId="722" xr:uid="{00000000-0005-0000-0000-0000D2020000}"/>
    <cellStyle name="Normal 4 7 3 2 2" xfId="723" xr:uid="{00000000-0005-0000-0000-0000D3020000}"/>
    <cellStyle name="Normal 4 7 3 2_INVOICE Water &amp; C&amp;G" xfId="1454" xr:uid="{9B342A7A-EBB4-46DB-B0BF-91F22D50F492}"/>
    <cellStyle name="Normal 4 7 3 3" xfId="724" xr:uid="{00000000-0005-0000-0000-0000D4020000}"/>
    <cellStyle name="Normal 4 7 3_INVOICE Water &amp; C&amp;G" xfId="1453" xr:uid="{08F67226-53DD-4A13-8892-510B16965F4D}"/>
    <cellStyle name="Normal 4 7 4" xfId="725" xr:uid="{00000000-0005-0000-0000-0000D5020000}"/>
    <cellStyle name="Normal 4 7 4 2" xfId="726" xr:uid="{00000000-0005-0000-0000-0000D6020000}"/>
    <cellStyle name="Normal 4 7 4_INVOICE Water &amp; C&amp;G" xfId="1455" xr:uid="{C8C4CB7A-A60D-48B3-846A-40D8E6EF2F12}"/>
    <cellStyle name="Normal 4 7 5" xfId="727" xr:uid="{00000000-0005-0000-0000-0000D7020000}"/>
    <cellStyle name="Normal 4 7_INVOICE Water &amp; C&amp;G" xfId="1450" xr:uid="{B13D078C-4ED9-427E-88D9-CD0B53A34B2F}"/>
    <cellStyle name="Normal 4 8" xfId="728" xr:uid="{00000000-0005-0000-0000-0000D8020000}"/>
    <cellStyle name="Normal 4 8 2" xfId="729" xr:uid="{00000000-0005-0000-0000-0000D9020000}"/>
    <cellStyle name="Normal 4 8 2 2" xfId="730" xr:uid="{00000000-0005-0000-0000-0000DA020000}"/>
    <cellStyle name="Normal 4 8 2 2 2" xfId="731" xr:uid="{00000000-0005-0000-0000-0000DB020000}"/>
    <cellStyle name="Normal 4 8 2 2_INVOICE Water &amp; C&amp;G" xfId="1458" xr:uid="{A09B75E3-3352-4B42-9941-5EE054FB87B9}"/>
    <cellStyle name="Normal 4 8 2 3" xfId="732" xr:uid="{00000000-0005-0000-0000-0000DC020000}"/>
    <cellStyle name="Normal 4 8 2_INVOICE Water &amp; C&amp;G" xfId="1457" xr:uid="{2685A690-C015-42A8-81E5-9E03799767EC}"/>
    <cellStyle name="Normal 4 8 3" xfId="733" xr:uid="{00000000-0005-0000-0000-0000DD020000}"/>
    <cellStyle name="Normal 4 8 3 2" xfId="734" xr:uid="{00000000-0005-0000-0000-0000DE020000}"/>
    <cellStyle name="Normal 4 8 3_INVOICE Water &amp; C&amp;G" xfId="1459" xr:uid="{638F2936-4E2D-4E27-8B45-5CB2804EEF33}"/>
    <cellStyle name="Normal 4 8 4" xfId="735" xr:uid="{00000000-0005-0000-0000-0000DF020000}"/>
    <cellStyle name="Normal 4 8_INVOICE Water &amp; C&amp;G" xfId="1456" xr:uid="{2D8D18E1-C0B2-45E3-BFD4-408B157C5B01}"/>
    <cellStyle name="Normal 4 9" xfId="736" xr:uid="{00000000-0005-0000-0000-0000E0020000}"/>
    <cellStyle name="Normal 4 9 2" xfId="737" xr:uid="{00000000-0005-0000-0000-0000E1020000}"/>
    <cellStyle name="Normal 4 9 2 2" xfId="738" xr:uid="{00000000-0005-0000-0000-0000E2020000}"/>
    <cellStyle name="Normal 4 9 2 2 2" xfId="739" xr:uid="{00000000-0005-0000-0000-0000E3020000}"/>
    <cellStyle name="Normal 4 9 2 2_INVOICE Water &amp; C&amp;G" xfId="1462" xr:uid="{A30927EB-F596-4E80-8BB1-CFA2165990B4}"/>
    <cellStyle name="Normal 4 9 2 3" xfId="740" xr:uid="{00000000-0005-0000-0000-0000E4020000}"/>
    <cellStyle name="Normal 4 9 2_INVOICE Water &amp; C&amp;G" xfId="1461" xr:uid="{5D59DFE2-F613-4F3E-A9F1-55AB22EFD457}"/>
    <cellStyle name="Normal 4 9 3" xfId="741" xr:uid="{00000000-0005-0000-0000-0000E5020000}"/>
    <cellStyle name="Normal 4 9 3 2" xfId="742" xr:uid="{00000000-0005-0000-0000-0000E6020000}"/>
    <cellStyle name="Normal 4 9 3_INVOICE Water &amp; C&amp;G" xfId="1463" xr:uid="{CAF3AFD4-3147-4046-B4AC-2CA259051293}"/>
    <cellStyle name="Normal 4 9 4" xfId="743" xr:uid="{00000000-0005-0000-0000-0000E7020000}"/>
    <cellStyle name="Normal 4 9_INVOICE Water &amp; C&amp;G" xfId="1460" xr:uid="{AA26C122-05AB-4BA2-BC57-93ADBC46C948}"/>
    <cellStyle name="Normal 5" xfId="744" xr:uid="{00000000-0005-0000-0000-0000E8020000}"/>
    <cellStyle name="Normal 5 10" xfId="745" xr:uid="{00000000-0005-0000-0000-0000E9020000}"/>
    <cellStyle name="Normal 5 10 2" xfId="746" xr:uid="{00000000-0005-0000-0000-0000EA020000}"/>
    <cellStyle name="Normal 5 10 2 2" xfId="747" xr:uid="{00000000-0005-0000-0000-0000EB020000}"/>
    <cellStyle name="Normal 5 10 2_INVOICE Water &amp; C&amp;G" xfId="1466" xr:uid="{3AD3BFA2-130F-4B0B-9F4F-612492C7798C}"/>
    <cellStyle name="Normal 5 10 3" xfId="748" xr:uid="{00000000-0005-0000-0000-0000EC020000}"/>
    <cellStyle name="Normal 5 10_INVOICE Water &amp; C&amp;G" xfId="1465" xr:uid="{B9BEA5D8-73B1-4DF5-A261-847ECF2E332A}"/>
    <cellStyle name="Normal 5 11" xfId="749" xr:uid="{00000000-0005-0000-0000-0000ED020000}"/>
    <cellStyle name="Normal 5 11 2" xfId="750" xr:uid="{00000000-0005-0000-0000-0000EE020000}"/>
    <cellStyle name="Normal 5 11_INVOICE Water &amp; C&amp;G" xfId="1467" xr:uid="{A251FBD4-B319-496D-BC81-54AAE0C564CD}"/>
    <cellStyle name="Normal 5 12" xfId="751" xr:uid="{00000000-0005-0000-0000-0000EF020000}"/>
    <cellStyle name="Normal 5 2" xfId="752" xr:uid="{00000000-0005-0000-0000-0000F0020000}"/>
    <cellStyle name="Normal 5 2 2" xfId="753" xr:uid="{00000000-0005-0000-0000-0000F1020000}"/>
    <cellStyle name="Normal 5 2 2 2" xfId="754" xr:uid="{00000000-0005-0000-0000-0000F2020000}"/>
    <cellStyle name="Normal 5 2 2 2 2" xfId="755" xr:uid="{00000000-0005-0000-0000-0000F3020000}"/>
    <cellStyle name="Normal 5 2 2 2 2 2" xfId="756" xr:uid="{00000000-0005-0000-0000-0000F4020000}"/>
    <cellStyle name="Normal 5 2 2 2 2 2 2" xfId="757" xr:uid="{00000000-0005-0000-0000-0000F5020000}"/>
    <cellStyle name="Normal 5 2 2 2 2 2_INVOICE Water &amp; C&amp;G" xfId="1472" xr:uid="{1BAF439A-2C6F-4874-85A0-97B7CEB5BB86}"/>
    <cellStyle name="Normal 5 2 2 2 2 3" xfId="758" xr:uid="{00000000-0005-0000-0000-0000F6020000}"/>
    <cellStyle name="Normal 5 2 2 2 2_INVOICE Water &amp; C&amp;G" xfId="1471" xr:uid="{08C94978-63C1-41CF-B1ED-5624BBB344C3}"/>
    <cellStyle name="Normal 5 2 2 2 3" xfId="759" xr:uid="{00000000-0005-0000-0000-0000F7020000}"/>
    <cellStyle name="Normal 5 2 2 2 3 2" xfId="760" xr:uid="{00000000-0005-0000-0000-0000F8020000}"/>
    <cellStyle name="Normal 5 2 2 2 3 2 2" xfId="761" xr:uid="{00000000-0005-0000-0000-0000F9020000}"/>
    <cellStyle name="Normal 5 2 2 2 3 2_INVOICE Water &amp; C&amp;G" xfId="1474" xr:uid="{AEE1A653-DD97-426A-A100-1395455F7CF0}"/>
    <cellStyle name="Normal 5 2 2 2 3 3" xfId="762" xr:uid="{00000000-0005-0000-0000-0000FA020000}"/>
    <cellStyle name="Normal 5 2 2 2 3_INVOICE Water &amp; C&amp;G" xfId="1473" xr:uid="{B01208A1-8073-4ADB-9887-7F182F2BE06A}"/>
    <cellStyle name="Normal 5 2 2 2 4" xfId="763" xr:uid="{00000000-0005-0000-0000-0000FB020000}"/>
    <cellStyle name="Normal 5 2 2 2 4 2" xfId="764" xr:uid="{00000000-0005-0000-0000-0000FC020000}"/>
    <cellStyle name="Normal 5 2 2 2 4_INVOICE Water &amp; C&amp;G" xfId="1475" xr:uid="{9BD1A303-D82D-4806-8A7E-439A181F2260}"/>
    <cellStyle name="Normal 5 2 2 2 5" xfId="765" xr:uid="{00000000-0005-0000-0000-0000FD020000}"/>
    <cellStyle name="Normal 5 2 2 2_INVOICE Water &amp; C&amp;G" xfId="1470" xr:uid="{B44DB47B-81E0-415B-8D44-4E64AB9A4A9F}"/>
    <cellStyle name="Normal 5 2 2 3" xfId="766" xr:uid="{00000000-0005-0000-0000-0000FE020000}"/>
    <cellStyle name="Normal 5 2 2 3 2" xfId="767" xr:uid="{00000000-0005-0000-0000-0000FF020000}"/>
    <cellStyle name="Normal 5 2 2 3 2 2" xfId="768" xr:uid="{00000000-0005-0000-0000-000000030000}"/>
    <cellStyle name="Normal 5 2 2 3 2_INVOICE Water &amp; C&amp;G" xfId="1477" xr:uid="{45CE12AF-52CF-4639-B2A4-BE1E0491B337}"/>
    <cellStyle name="Normal 5 2 2 3 3" xfId="769" xr:uid="{00000000-0005-0000-0000-000001030000}"/>
    <cellStyle name="Normal 5 2 2 3_INVOICE Water &amp; C&amp;G" xfId="1476" xr:uid="{88584E30-8AC7-45C3-A5CA-6689F0B07992}"/>
    <cellStyle name="Normal 5 2 2 4" xfId="770" xr:uid="{00000000-0005-0000-0000-000002030000}"/>
    <cellStyle name="Normal 5 2 2 4 2" xfId="771" xr:uid="{00000000-0005-0000-0000-000003030000}"/>
    <cellStyle name="Normal 5 2 2 4 2 2" xfId="772" xr:uid="{00000000-0005-0000-0000-000004030000}"/>
    <cellStyle name="Normal 5 2 2 4 2_INVOICE Water &amp; C&amp;G" xfId="1479" xr:uid="{CA4EE10A-C132-44DB-B0BD-CB1F654DE93F}"/>
    <cellStyle name="Normal 5 2 2 4 3" xfId="773" xr:uid="{00000000-0005-0000-0000-000005030000}"/>
    <cellStyle name="Normal 5 2 2 4_INVOICE Water &amp; C&amp;G" xfId="1478" xr:uid="{6BE2F919-DDEE-4990-B206-4DD16C92BB02}"/>
    <cellStyle name="Normal 5 2 2 5" xfId="774" xr:uid="{00000000-0005-0000-0000-000006030000}"/>
    <cellStyle name="Normal 5 2 2 5 2" xfId="775" xr:uid="{00000000-0005-0000-0000-000007030000}"/>
    <cellStyle name="Normal 5 2 2 5_INVOICE Water &amp; C&amp;G" xfId="1480" xr:uid="{E6858984-B4AE-46E0-ACB8-3E1F3B71491E}"/>
    <cellStyle name="Normal 5 2 2 6" xfId="776" xr:uid="{00000000-0005-0000-0000-000008030000}"/>
    <cellStyle name="Normal 5 2 2_INVOICE Water &amp; C&amp;G" xfId="1469" xr:uid="{7D5B073A-3696-4B94-BED2-1690E8963860}"/>
    <cellStyle name="Normal 5 2 3" xfId="777" xr:uid="{00000000-0005-0000-0000-000009030000}"/>
    <cellStyle name="Normal 5 2 3 2" xfId="778" xr:uid="{00000000-0005-0000-0000-00000A030000}"/>
    <cellStyle name="Normal 5 2 3 2 2" xfId="779" xr:uid="{00000000-0005-0000-0000-00000B030000}"/>
    <cellStyle name="Normal 5 2 3 2 2 2" xfId="780" xr:uid="{00000000-0005-0000-0000-00000C030000}"/>
    <cellStyle name="Normal 5 2 3 2 2_INVOICE Water &amp; C&amp;G" xfId="1483" xr:uid="{1BB2AE38-4F54-4A4C-927C-2C005FA2C983}"/>
    <cellStyle name="Normal 5 2 3 2 3" xfId="781" xr:uid="{00000000-0005-0000-0000-00000D030000}"/>
    <cellStyle name="Normal 5 2 3 2_INVOICE Water &amp; C&amp;G" xfId="1482" xr:uid="{51B88797-8273-41B4-BBA1-93DF0B521644}"/>
    <cellStyle name="Normal 5 2 3 3" xfId="782" xr:uid="{00000000-0005-0000-0000-00000E030000}"/>
    <cellStyle name="Normal 5 2 3 3 2" xfId="783" xr:uid="{00000000-0005-0000-0000-00000F030000}"/>
    <cellStyle name="Normal 5 2 3 3 2 2" xfId="784" xr:uid="{00000000-0005-0000-0000-000010030000}"/>
    <cellStyle name="Normal 5 2 3 3 2_INVOICE Water &amp; C&amp;G" xfId="1485" xr:uid="{B6B79EC5-5070-4771-B6FB-87DAFCBF6543}"/>
    <cellStyle name="Normal 5 2 3 3 3" xfId="785" xr:uid="{00000000-0005-0000-0000-000011030000}"/>
    <cellStyle name="Normal 5 2 3 3_INVOICE Water &amp; C&amp;G" xfId="1484" xr:uid="{7157F9AA-5B0E-4798-9A19-634E2F1DF606}"/>
    <cellStyle name="Normal 5 2 3 4" xfId="786" xr:uid="{00000000-0005-0000-0000-000012030000}"/>
    <cellStyle name="Normal 5 2 3 4 2" xfId="787" xr:uid="{00000000-0005-0000-0000-000013030000}"/>
    <cellStyle name="Normal 5 2 3 4_INVOICE Water &amp; C&amp;G" xfId="1486" xr:uid="{B745A409-7477-4E16-A72F-B2048EB4E859}"/>
    <cellStyle name="Normal 5 2 3 5" xfId="788" xr:uid="{00000000-0005-0000-0000-000014030000}"/>
    <cellStyle name="Normal 5 2 3_INVOICE Water &amp; C&amp;G" xfId="1481" xr:uid="{E8BDA971-D039-4CA8-AAEB-EC946888C2F3}"/>
    <cellStyle name="Normal 5 2 4" xfId="789" xr:uid="{00000000-0005-0000-0000-000015030000}"/>
    <cellStyle name="Normal 5 2 4 2" xfId="790" xr:uid="{00000000-0005-0000-0000-000016030000}"/>
    <cellStyle name="Normal 5 2 4 2 2" xfId="791" xr:uid="{00000000-0005-0000-0000-000017030000}"/>
    <cellStyle name="Normal 5 2 4 2_INVOICE Water &amp; C&amp;G" xfId="1488" xr:uid="{4D43792D-CB1B-4BF6-9AA1-B05AD54AB606}"/>
    <cellStyle name="Normal 5 2 4 3" xfId="792" xr:uid="{00000000-0005-0000-0000-000018030000}"/>
    <cellStyle name="Normal 5 2 4_INVOICE Water &amp; C&amp;G" xfId="1487" xr:uid="{258CFB47-D73C-4AC2-B504-80137C17D828}"/>
    <cellStyle name="Normal 5 2 5" xfId="793" xr:uid="{00000000-0005-0000-0000-000019030000}"/>
    <cellStyle name="Normal 5 2 5 2" xfId="794" xr:uid="{00000000-0005-0000-0000-00001A030000}"/>
    <cellStyle name="Normal 5 2 5 2 2" xfId="795" xr:uid="{00000000-0005-0000-0000-00001B030000}"/>
    <cellStyle name="Normal 5 2 5 2_INVOICE Water &amp; C&amp;G" xfId="1490" xr:uid="{69B779DD-6867-4B34-A2ED-54C2FBCE73D5}"/>
    <cellStyle name="Normal 5 2 5 3" xfId="796" xr:uid="{00000000-0005-0000-0000-00001C030000}"/>
    <cellStyle name="Normal 5 2 5_INVOICE Water &amp; C&amp;G" xfId="1489" xr:uid="{FFA3FE3C-2239-49A9-A0FB-A01240B51B24}"/>
    <cellStyle name="Normal 5 2 6" xfId="797" xr:uid="{00000000-0005-0000-0000-00001D030000}"/>
    <cellStyle name="Normal 5 2 6 2" xfId="798" xr:uid="{00000000-0005-0000-0000-00001E030000}"/>
    <cellStyle name="Normal 5 2 6_INVOICE Water &amp; C&amp;G" xfId="1491" xr:uid="{22B006F7-2B11-40A2-BA46-C4D90ED015D1}"/>
    <cellStyle name="Normal 5 2 7" xfId="799" xr:uid="{00000000-0005-0000-0000-00001F030000}"/>
    <cellStyle name="Normal 5 2 8" xfId="800" xr:uid="{00000000-0005-0000-0000-000020030000}"/>
    <cellStyle name="Normal 5 2_INVOICE Water &amp; C&amp;G" xfId="1468" xr:uid="{F188C493-3670-4345-89A2-48C832489935}"/>
    <cellStyle name="Normal 5 3" xfId="801" xr:uid="{00000000-0005-0000-0000-000021030000}"/>
    <cellStyle name="Normal 5 3 2" xfId="802" xr:uid="{00000000-0005-0000-0000-000022030000}"/>
    <cellStyle name="Normal 5 3 2 2" xfId="803" xr:uid="{00000000-0005-0000-0000-000023030000}"/>
    <cellStyle name="Normal 5 3 2 2 2" xfId="804" xr:uid="{00000000-0005-0000-0000-000024030000}"/>
    <cellStyle name="Normal 5 3 2 2 2 2" xfId="805" xr:uid="{00000000-0005-0000-0000-000025030000}"/>
    <cellStyle name="Normal 5 3 2 2 2 2 2" xfId="806" xr:uid="{00000000-0005-0000-0000-000026030000}"/>
    <cellStyle name="Normal 5 3 2 2 2 2_INVOICE Water &amp; C&amp;G" xfId="1496" xr:uid="{E1C3FF9A-B8BF-40D9-9943-B10D2632D452}"/>
    <cellStyle name="Normal 5 3 2 2 2 3" xfId="807" xr:uid="{00000000-0005-0000-0000-000027030000}"/>
    <cellStyle name="Normal 5 3 2 2 2_INVOICE Water &amp; C&amp;G" xfId="1495" xr:uid="{9BEBB8D1-9FAF-4994-984C-9CEA458D7974}"/>
    <cellStyle name="Normal 5 3 2 2 3" xfId="808" xr:uid="{00000000-0005-0000-0000-000028030000}"/>
    <cellStyle name="Normal 5 3 2 2 3 2" xfId="809" xr:uid="{00000000-0005-0000-0000-000029030000}"/>
    <cellStyle name="Normal 5 3 2 2 3 2 2" xfId="810" xr:uid="{00000000-0005-0000-0000-00002A030000}"/>
    <cellStyle name="Normal 5 3 2 2 3 2_INVOICE Water &amp; C&amp;G" xfId="1498" xr:uid="{2D8F450B-85DE-47B1-8623-82508B01A70D}"/>
    <cellStyle name="Normal 5 3 2 2 3 3" xfId="811" xr:uid="{00000000-0005-0000-0000-00002B030000}"/>
    <cellStyle name="Normal 5 3 2 2 3_INVOICE Water &amp; C&amp;G" xfId="1497" xr:uid="{8B03DB51-B7BF-4EA3-81AC-8CBF0834F515}"/>
    <cellStyle name="Normal 5 3 2 2 4" xfId="812" xr:uid="{00000000-0005-0000-0000-00002C030000}"/>
    <cellStyle name="Normal 5 3 2 2 4 2" xfId="813" xr:uid="{00000000-0005-0000-0000-00002D030000}"/>
    <cellStyle name="Normal 5 3 2 2 4_INVOICE Water &amp; C&amp;G" xfId="1499" xr:uid="{FEF74D5C-48D3-4DC8-84BB-64284A0897D9}"/>
    <cellStyle name="Normal 5 3 2 2 5" xfId="814" xr:uid="{00000000-0005-0000-0000-00002E030000}"/>
    <cellStyle name="Normal 5 3 2 2_INVOICE Water &amp; C&amp;G" xfId="1494" xr:uid="{13662C75-D8AA-43AE-82C3-8321D0CE0014}"/>
    <cellStyle name="Normal 5 3 2 3" xfId="815" xr:uid="{00000000-0005-0000-0000-00002F030000}"/>
    <cellStyle name="Normal 5 3 2 3 2" xfId="816" xr:uid="{00000000-0005-0000-0000-000030030000}"/>
    <cellStyle name="Normal 5 3 2 3 2 2" xfId="817" xr:uid="{00000000-0005-0000-0000-000031030000}"/>
    <cellStyle name="Normal 5 3 2 3 2_INVOICE Water &amp; C&amp;G" xfId="1501" xr:uid="{3C37F959-2852-4542-9F89-581C7D9687F9}"/>
    <cellStyle name="Normal 5 3 2 3 3" xfId="818" xr:uid="{00000000-0005-0000-0000-000032030000}"/>
    <cellStyle name="Normal 5 3 2 3_INVOICE Water &amp; C&amp;G" xfId="1500" xr:uid="{52EA5B6C-F987-41A9-9CA2-75000B41D6E9}"/>
    <cellStyle name="Normal 5 3 2 4" xfId="819" xr:uid="{00000000-0005-0000-0000-000033030000}"/>
    <cellStyle name="Normal 5 3 2 4 2" xfId="820" xr:uid="{00000000-0005-0000-0000-000034030000}"/>
    <cellStyle name="Normal 5 3 2 4 2 2" xfId="821" xr:uid="{00000000-0005-0000-0000-000035030000}"/>
    <cellStyle name="Normal 5 3 2 4 2_INVOICE Water &amp; C&amp;G" xfId="1503" xr:uid="{38925434-41FC-4BFB-B919-5CD0FCB3C396}"/>
    <cellStyle name="Normal 5 3 2 4 3" xfId="822" xr:uid="{00000000-0005-0000-0000-000036030000}"/>
    <cellStyle name="Normal 5 3 2 4_INVOICE Water &amp; C&amp;G" xfId="1502" xr:uid="{39F73EB0-55D4-4403-A2E5-6F1F32E80352}"/>
    <cellStyle name="Normal 5 3 2 5" xfId="823" xr:uid="{00000000-0005-0000-0000-000037030000}"/>
    <cellStyle name="Normal 5 3 2 5 2" xfId="824" xr:uid="{00000000-0005-0000-0000-000038030000}"/>
    <cellStyle name="Normal 5 3 2 5_INVOICE Water &amp; C&amp;G" xfId="1504" xr:uid="{FB56C25D-6528-4264-A635-42BE65DA7ED8}"/>
    <cellStyle name="Normal 5 3 2 6" xfId="825" xr:uid="{00000000-0005-0000-0000-000039030000}"/>
    <cellStyle name="Normal 5 3 2_INVOICE Water &amp; C&amp;G" xfId="1493" xr:uid="{B25AD856-CA10-4B88-8416-3A4865EE3A71}"/>
    <cellStyle name="Normal 5 3 3" xfId="826" xr:uid="{00000000-0005-0000-0000-00003A030000}"/>
    <cellStyle name="Normal 5 3 3 2" xfId="827" xr:uid="{00000000-0005-0000-0000-00003B030000}"/>
    <cellStyle name="Normal 5 3 3 2 2" xfId="828" xr:uid="{00000000-0005-0000-0000-00003C030000}"/>
    <cellStyle name="Normal 5 3 3 2 2 2" xfId="829" xr:uid="{00000000-0005-0000-0000-00003D030000}"/>
    <cellStyle name="Normal 5 3 3 2 2_INVOICE Water &amp; C&amp;G" xfId="1507" xr:uid="{46A98CC7-6B7B-4086-A207-9E015BC020F6}"/>
    <cellStyle name="Normal 5 3 3 2 3" xfId="830" xr:uid="{00000000-0005-0000-0000-00003E030000}"/>
    <cellStyle name="Normal 5 3 3 2_INVOICE Water &amp; C&amp;G" xfId="1506" xr:uid="{74E74EB5-DC69-4179-B2E9-68234337108C}"/>
    <cellStyle name="Normal 5 3 3 3" xfId="831" xr:uid="{00000000-0005-0000-0000-00003F030000}"/>
    <cellStyle name="Normal 5 3 3 3 2" xfId="832" xr:uid="{00000000-0005-0000-0000-000040030000}"/>
    <cellStyle name="Normal 5 3 3 3 2 2" xfId="833" xr:uid="{00000000-0005-0000-0000-000041030000}"/>
    <cellStyle name="Normal 5 3 3 3 2_INVOICE Water &amp; C&amp;G" xfId="1509" xr:uid="{E30922BA-58DA-48C7-B46B-FDA146308A49}"/>
    <cellStyle name="Normal 5 3 3 3 3" xfId="834" xr:uid="{00000000-0005-0000-0000-000042030000}"/>
    <cellStyle name="Normal 5 3 3 3_INVOICE Water &amp; C&amp;G" xfId="1508" xr:uid="{8695845C-62CC-4339-84C1-F5C4B3C7BE0A}"/>
    <cellStyle name="Normal 5 3 3 4" xfId="835" xr:uid="{00000000-0005-0000-0000-000043030000}"/>
    <cellStyle name="Normal 5 3 3 4 2" xfId="836" xr:uid="{00000000-0005-0000-0000-000044030000}"/>
    <cellStyle name="Normal 5 3 3 4_INVOICE Water &amp; C&amp;G" xfId="1510" xr:uid="{34B74BB6-E95E-4E0B-BD5B-4DA7D5E476ED}"/>
    <cellStyle name="Normal 5 3 3 5" xfId="837" xr:uid="{00000000-0005-0000-0000-000045030000}"/>
    <cellStyle name="Normal 5 3 3_INVOICE Water &amp; C&amp;G" xfId="1505" xr:uid="{24BF4AAE-D492-4069-A791-FC4FEC92DD90}"/>
    <cellStyle name="Normal 5 3 4" xfId="838" xr:uid="{00000000-0005-0000-0000-000046030000}"/>
    <cellStyle name="Normal 5 3 4 2" xfId="839" xr:uid="{00000000-0005-0000-0000-000047030000}"/>
    <cellStyle name="Normal 5 3 4 2 2" xfId="840" xr:uid="{00000000-0005-0000-0000-000048030000}"/>
    <cellStyle name="Normal 5 3 4 2_INVOICE Water &amp; C&amp;G" xfId="1512" xr:uid="{E40FEB0B-BAC8-4F04-BE83-530B5C47B775}"/>
    <cellStyle name="Normal 5 3 4 3" xfId="841" xr:uid="{00000000-0005-0000-0000-000049030000}"/>
    <cellStyle name="Normal 5 3 4_INVOICE Water &amp; C&amp;G" xfId="1511" xr:uid="{82CEB1EF-F57A-41AA-B4BE-2AFA4710BD33}"/>
    <cellStyle name="Normal 5 3 5" xfId="842" xr:uid="{00000000-0005-0000-0000-00004A030000}"/>
    <cellStyle name="Normal 5 3 5 2" xfId="843" xr:uid="{00000000-0005-0000-0000-00004B030000}"/>
    <cellStyle name="Normal 5 3 5 2 2" xfId="844" xr:uid="{00000000-0005-0000-0000-00004C030000}"/>
    <cellStyle name="Normal 5 3 5 2_INVOICE Water &amp; C&amp;G" xfId="1514" xr:uid="{AB230C9C-22A1-4E5B-A5F0-BBFDF9F65AFD}"/>
    <cellStyle name="Normal 5 3 5 3" xfId="845" xr:uid="{00000000-0005-0000-0000-00004D030000}"/>
    <cellStyle name="Normal 5 3 5_INVOICE Water &amp; C&amp;G" xfId="1513" xr:uid="{34D43821-E9EB-4AA8-9224-44E2A56DD759}"/>
    <cellStyle name="Normal 5 3 6" xfId="846" xr:uid="{00000000-0005-0000-0000-00004E030000}"/>
    <cellStyle name="Normal 5 3 6 2" xfId="847" xr:uid="{00000000-0005-0000-0000-00004F030000}"/>
    <cellStyle name="Normal 5 3 6_INVOICE Water &amp; C&amp;G" xfId="1515" xr:uid="{F880FD13-14EE-403F-9276-DBD163582C23}"/>
    <cellStyle name="Normal 5 3 7" xfId="848" xr:uid="{00000000-0005-0000-0000-000050030000}"/>
    <cellStyle name="Normal 5 3_INVOICE Water &amp; C&amp;G" xfId="1492" xr:uid="{85D64056-3E7F-416F-8697-8FF3C6A9053F}"/>
    <cellStyle name="Normal 5 4" xfId="849" xr:uid="{00000000-0005-0000-0000-000051030000}"/>
    <cellStyle name="Normal 5 4 2" xfId="850" xr:uid="{00000000-0005-0000-0000-000052030000}"/>
    <cellStyle name="Normal 5 4 2 2" xfId="851" xr:uid="{00000000-0005-0000-0000-000053030000}"/>
    <cellStyle name="Normal 5 4 2 2 2" xfId="852" xr:uid="{00000000-0005-0000-0000-000054030000}"/>
    <cellStyle name="Normal 5 4 2 2 2 2" xfId="853" xr:uid="{00000000-0005-0000-0000-000055030000}"/>
    <cellStyle name="Normal 5 4 2 2 2_INVOICE Water &amp; C&amp;G" xfId="1519" xr:uid="{C297FF5F-E22B-4ECD-8F8E-39B2A1D3A04B}"/>
    <cellStyle name="Normal 5 4 2 2 3" xfId="854" xr:uid="{00000000-0005-0000-0000-000056030000}"/>
    <cellStyle name="Normal 5 4 2 2_INVOICE Water &amp; C&amp;G" xfId="1518" xr:uid="{D2F3F556-E62A-44D9-9789-3A619C1E2873}"/>
    <cellStyle name="Normal 5 4 2 3" xfId="855" xr:uid="{00000000-0005-0000-0000-000057030000}"/>
    <cellStyle name="Normal 5 4 2 3 2" xfId="856" xr:uid="{00000000-0005-0000-0000-000058030000}"/>
    <cellStyle name="Normal 5 4 2 3 2 2" xfId="857" xr:uid="{00000000-0005-0000-0000-000059030000}"/>
    <cellStyle name="Normal 5 4 2 3 2_INVOICE Water &amp; C&amp;G" xfId="1521" xr:uid="{C71B01C9-E09D-429A-9A0A-43F79D55F912}"/>
    <cellStyle name="Normal 5 4 2 3 3" xfId="858" xr:uid="{00000000-0005-0000-0000-00005A030000}"/>
    <cellStyle name="Normal 5 4 2 3_INVOICE Water &amp; C&amp;G" xfId="1520" xr:uid="{ACA33B8C-A2A2-4C81-9A7F-10C61A0345DD}"/>
    <cellStyle name="Normal 5 4 2 4" xfId="859" xr:uid="{00000000-0005-0000-0000-00005B030000}"/>
    <cellStyle name="Normal 5 4 2 4 2" xfId="860" xr:uid="{00000000-0005-0000-0000-00005C030000}"/>
    <cellStyle name="Normal 5 4 2 4_INVOICE Water &amp; C&amp;G" xfId="1522" xr:uid="{134DAA53-5393-4681-9A84-91C6525BE1C4}"/>
    <cellStyle name="Normal 5 4 2 5" xfId="861" xr:uid="{00000000-0005-0000-0000-00005D030000}"/>
    <cellStyle name="Normal 5 4 2_INVOICE Water &amp; C&amp;G" xfId="1517" xr:uid="{637F2490-DA6E-4BF7-BCDC-7B5245B8F2E4}"/>
    <cellStyle name="Normal 5 4 3" xfId="862" xr:uid="{00000000-0005-0000-0000-00005E030000}"/>
    <cellStyle name="Normal 5 4 3 2" xfId="863" xr:uid="{00000000-0005-0000-0000-00005F030000}"/>
    <cellStyle name="Normal 5 4 3 2 2" xfId="864" xr:uid="{00000000-0005-0000-0000-000060030000}"/>
    <cellStyle name="Normal 5 4 3 2_INVOICE Water &amp; C&amp;G" xfId="1524" xr:uid="{8B15B8F5-5A46-4415-A1E9-AA113722F985}"/>
    <cellStyle name="Normal 5 4 3 3" xfId="865" xr:uid="{00000000-0005-0000-0000-000061030000}"/>
    <cellStyle name="Normal 5 4 3_INVOICE Water &amp; C&amp;G" xfId="1523" xr:uid="{D730BBDE-16DF-4878-9195-4E67CBF15D79}"/>
    <cellStyle name="Normal 5 4 4" xfId="866" xr:uid="{00000000-0005-0000-0000-000062030000}"/>
    <cellStyle name="Normal 5 4 4 2" xfId="867" xr:uid="{00000000-0005-0000-0000-000063030000}"/>
    <cellStyle name="Normal 5 4 4 2 2" xfId="868" xr:uid="{00000000-0005-0000-0000-000064030000}"/>
    <cellStyle name="Normal 5 4 4 2_INVOICE Water &amp; C&amp;G" xfId="1526" xr:uid="{368F4443-562A-46B7-BC1F-D3375DBD8E06}"/>
    <cellStyle name="Normal 5 4 4 3" xfId="869" xr:uid="{00000000-0005-0000-0000-000065030000}"/>
    <cellStyle name="Normal 5 4 4_INVOICE Water &amp; C&amp;G" xfId="1525" xr:uid="{8D1AB8B4-DF39-45D1-B91C-7554A17F65D8}"/>
    <cellStyle name="Normal 5 4 5" xfId="870" xr:uid="{00000000-0005-0000-0000-000066030000}"/>
    <cellStyle name="Normal 5 4 5 2" xfId="871" xr:uid="{00000000-0005-0000-0000-000067030000}"/>
    <cellStyle name="Normal 5 4 5_INVOICE Water &amp; C&amp;G" xfId="1527" xr:uid="{0C9F5F6A-B332-4F54-81AA-3C0057048BD4}"/>
    <cellStyle name="Normal 5 4 6" xfId="872" xr:uid="{00000000-0005-0000-0000-000068030000}"/>
    <cellStyle name="Normal 5 4_INVOICE Water &amp; C&amp;G" xfId="1516" xr:uid="{6E46EB66-3AF9-4432-8F3E-DC91C3322F03}"/>
    <cellStyle name="Normal 5 5" xfId="873" xr:uid="{00000000-0005-0000-0000-000069030000}"/>
    <cellStyle name="Normal 5 5 2" xfId="874" xr:uid="{00000000-0005-0000-0000-00006A030000}"/>
    <cellStyle name="Normal 5 5 2 2" xfId="875" xr:uid="{00000000-0005-0000-0000-00006B030000}"/>
    <cellStyle name="Normal 5 5 2 2 2" xfId="876" xr:uid="{00000000-0005-0000-0000-00006C030000}"/>
    <cellStyle name="Normal 5 5 2 2 2 2" xfId="877" xr:uid="{00000000-0005-0000-0000-00006D030000}"/>
    <cellStyle name="Normal 5 5 2 2 2_INVOICE Water &amp; C&amp;G" xfId="1531" xr:uid="{5FD0AA1E-E834-4452-AEC3-14D859F57CFB}"/>
    <cellStyle name="Normal 5 5 2 2 3" xfId="878" xr:uid="{00000000-0005-0000-0000-00006E030000}"/>
    <cellStyle name="Normal 5 5 2 2_INVOICE Water &amp; C&amp;G" xfId="1530" xr:uid="{23CBD270-9246-437D-A3F7-2987C03037EC}"/>
    <cellStyle name="Normal 5 5 2 3" xfId="879" xr:uid="{00000000-0005-0000-0000-00006F030000}"/>
    <cellStyle name="Normal 5 5 2 3 2" xfId="880" xr:uid="{00000000-0005-0000-0000-000070030000}"/>
    <cellStyle name="Normal 5 5 2 3 2 2" xfId="881" xr:uid="{00000000-0005-0000-0000-000071030000}"/>
    <cellStyle name="Normal 5 5 2 3 2_INVOICE Water &amp; C&amp;G" xfId="1533" xr:uid="{2D2BC857-7174-4106-8DD1-8AEFFF60D32A}"/>
    <cellStyle name="Normal 5 5 2 3 3" xfId="882" xr:uid="{00000000-0005-0000-0000-000072030000}"/>
    <cellStyle name="Normal 5 5 2 3_INVOICE Water &amp; C&amp;G" xfId="1532" xr:uid="{88659187-3297-4D4D-9590-F221A3CA9794}"/>
    <cellStyle name="Normal 5 5 2 4" xfId="883" xr:uid="{00000000-0005-0000-0000-000073030000}"/>
    <cellStyle name="Normal 5 5 2 4 2" xfId="884" xr:uid="{00000000-0005-0000-0000-000074030000}"/>
    <cellStyle name="Normal 5 5 2 4_INVOICE Water &amp; C&amp;G" xfId="1534" xr:uid="{01AB405C-ACDD-454C-BCEA-8A52380BF72A}"/>
    <cellStyle name="Normal 5 5 2 5" xfId="885" xr:uid="{00000000-0005-0000-0000-000075030000}"/>
    <cellStyle name="Normal 5 5 2_INVOICE Water &amp; C&amp;G" xfId="1529" xr:uid="{0A2CE484-4CBA-47EE-907A-1DCCFD4E554A}"/>
    <cellStyle name="Normal 5 5 3" xfId="886" xr:uid="{00000000-0005-0000-0000-000076030000}"/>
    <cellStyle name="Normal 5 5 3 2" xfId="887" xr:uid="{00000000-0005-0000-0000-000077030000}"/>
    <cellStyle name="Normal 5 5 3 2 2" xfId="888" xr:uid="{00000000-0005-0000-0000-000078030000}"/>
    <cellStyle name="Normal 5 5 3 2_INVOICE Water &amp; C&amp;G" xfId="1536" xr:uid="{0FB481DC-5D81-4A4E-AA29-E28BF53885C7}"/>
    <cellStyle name="Normal 5 5 3 3" xfId="889" xr:uid="{00000000-0005-0000-0000-000079030000}"/>
    <cellStyle name="Normal 5 5 3_INVOICE Water &amp; C&amp;G" xfId="1535" xr:uid="{29611C38-FE4C-433A-B24E-2C7251D37920}"/>
    <cellStyle name="Normal 5 5 4" xfId="890" xr:uid="{00000000-0005-0000-0000-00007A030000}"/>
    <cellStyle name="Normal 5 5 4 2" xfId="891" xr:uid="{00000000-0005-0000-0000-00007B030000}"/>
    <cellStyle name="Normal 5 5 4 2 2" xfId="892" xr:uid="{00000000-0005-0000-0000-00007C030000}"/>
    <cellStyle name="Normal 5 5 4 2_INVOICE Water &amp; C&amp;G" xfId="1538" xr:uid="{795CEE1B-ECDD-4A52-8490-7037AB052819}"/>
    <cellStyle name="Normal 5 5 4 3" xfId="893" xr:uid="{00000000-0005-0000-0000-00007D030000}"/>
    <cellStyle name="Normal 5 5 4_INVOICE Water &amp; C&amp;G" xfId="1537" xr:uid="{9F46CA0E-AC37-4424-A9A7-3CD5A2E523A2}"/>
    <cellStyle name="Normal 5 5 5" xfId="894" xr:uid="{00000000-0005-0000-0000-00007E030000}"/>
    <cellStyle name="Normal 5 5 5 2" xfId="895" xr:uid="{00000000-0005-0000-0000-00007F030000}"/>
    <cellStyle name="Normal 5 5 5_INVOICE Water &amp; C&amp;G" xfId="1539" xr:uid="{3C5CC032-4D1C-4CD9-985D-9B45E707C1DC}"/>
    <cellStyle name="Normal 5 5 6" xfId="896" xr:uid="{00000000-0005-0000-0000-000080030000}"/>
    <cellStyle name="Normal 5 5_INVOICE Water &amp; C&amp;G" xfId="1528" xr:uid="{86894E49-3203-4AEF-A060-33E56E525D5B}"/>
    <cellStyle name="Normal 5 6" xfId="897" xr:uid="{00000000-0005-0000-0000-000081030000}"/>
    <cellStyle name="Normal 5 6 2" xfId="898" xr:uid="{00000000-0005-0000-0000-000082030000}"/>
    <cellStyle name="Normal 5 6 2 2" xfId="899" xr:uid="{00000000-0005-0000-0000-000083030000}"/>
    <cellStyle name="Normal 5 6 2 2 2" xfId="900" xr:uid="{00000000-0005-0000-0000-000084030000}"/>
    <cellStyle name="Normal 5 6 2 2_INVOICE Water &amp; C&amp;G" xfId="1542" xr:uid="{22A5BDEF-D078-4ED1-A7EF-20CCA270F75C}"/>
    <cellStyle name="Normal 5 6 2 3" xfId="901" xr:uid="{00000000-0005-0000-0000-000085030000}"/>
    <cellStyle name="Normal 5 6 2_INVOICE Water &amp; C&amp;G" xfId="1541" xr:uid="{0CA93CB9-9880-41ED-B52E-70C218184EF8}"/>
    <cellStyle name="Normal 5 6 3" xfId="902" xr:uid="{00000000-0005-0000-0000-000086030000}"/>
    <cellStyle name="Normal 5 6 3 2" xfId="903" xr:uid="{00000000-0005-0000-0000-000087030000}"/>
    <cellStyle name="Normal 5 6 3 2 2" xfId="904" xr:uid="{00000000-0005-0000-0000-000088030000}"/>
    <cellStyle name="Normal 5 6 3 2_INVOICE Water &amp; C&amp;G" xfId="1544" xr:uid="{4F89770E-75FA-4CA0-B1A8-908034907628}"/>
    <cellStyle name="Normal 5 6 3 3" xfId="905" xr:uid="{00000000-0005-0000-0000-000089030000}"/>
    <cellStyle name="Normal 5 6 3_INVOICE Water &amp; C&amp;G" xfId="1543" xr:uid="{16EEF719-0749-4EC1-95AF-9A653E9070BB}"/>
    <cellStyle name="Normal 5 6 4" xfId="906" xr:uid="{00000000-0005-0000-0000-00008A030000}"/>
    <cellStyle name="Normal 5 6 4 2" xfId="907" xr:uid="{00000000-0005-0000-0000-00008B030000}"/>
    <cellStyle name="Normal 5 6 4_INVOICE Water &amp; C&amp;G" xfId="1545" xr:uid="{EE1EA016-7D38-4A59-8F8C-8763E96BBBE9}"/>
    <cellStyle name="Normal 5 6 5" xfId="908" xr:uid="{00000000-0005-0000-0000-00008C030000}"/>
    <cellStyle name="Normal 5 6_INVOICE Water &amp; C&amp;G" xfId="1540" xr:uid="{09D36D86-603D-4ACB-AA0D-D137758E86E0}"/>
    <cellStyle name="Normal 5 7" xfId="909" xr:uid="{00000000-0005-0000-0000-00008D030000}"/>
    <cellStyle name="Normal 5 7 2" xfId="910" xr:uid="{00000000-0005-0000-0000-00008E030000}"/>
    <cellStyle name="Normal 5 7 2 2" xfId="911" xr:uid="{00000000-0005-0000-0000-00008F030000}"/>
    <cellStyle name="Normal 5 7 2 2 2" xfId="912" xr:uid="{00000000-0005-0000-0000-000090030000}"/>
    <cellStyle name="Normal 5 7 2 2_INVOICE Water &amp; C&amp;G" xfId="1548" xr:uid="{7D68A2A9-928C-4916-BE35-3793C4E4B96F}"/>
    <cellStyle name="Normal 5 7 2 3" xfId="913" xr:uid="{00000000-0005-0000-0000-000091030000}"/>
    <cellStyle name="Normal 5 7 2_INVOICE Water &amp; C&amp;G" xfId="1547" xr:uid="{13FB479B-60D3-4B66-82D4-E932EC57551F}"/>
    <cellStyle name="Normal 5 7 3" xfId="914" xr:uid="{00000000-0005-0000-0000-000092030000}"/>
    <cellStyle name="Normal 5 7 3 2" xfId="915" xr:uid="{00000000-0005-0000-0000-000093030000}"/>
    <cellStyle name="Normal 5 7 3_INVOICE Water &amp; C&amp;G" xfId="1549" xr:uid="{BB2A0374-F65F-413A-9E15-ECDCD27ED902}"/>
    <cellStyle name="Normal 5 7 4" xfId="916" xr:uid="{00000000-0005-0000-0000-000094030000}"/>
    <cellStyle name="Normal 5 7_INVOICE Water &amp; C&amp;G" xfId="1546" xr:uid="{0E080E80-1D3B-461E-BF6A-FCE6ECA3DD17}"/>
    <cellStyle name="Normal 5 8" xfId="917" xr:uid="{00000000-0005-0000-0000-000095030000}"/>
    <cellStyle name="Normal 5 8 2" xfId="918" xr:uid="{00000000-0005-0000-0000-000096030000}"/>
    <cellStyle name="Normal 5 8 2 2" xfId="919" xr:uid="{00000000-0005-0000-0000-000097030000}"/>
    <cellStyle name="Normal 5 8 2 2 2" xfId="920" xr:uid="{00000000-0005-0000-0000-000098030000}"/>
    <cellStyle name="Normal 5 8 2 2_INVOICE Water &amp; C&amp;G" xfId="1552" xr:uid="{B019D7A2-DB78-4A44-B6C8-15EF9EDF85D1}"/>
    <cellStyle name="Normal 5 8 2 3" xfId="921" xr:uid="{00000000-0005-0000-0000-000099030000}"/>
    <cellStyle name="Normal 5 8 2_INVOICE Water &amp; C&amp;G" xfId="1551" xr:uid="{DC900FC6-3AB2-41AC-BF82-AB8806379C3D}"/>
    <cellStyle name="Normal 5 8 3" xfId="922" xr:uid="{00000000-0005-0000-0000-00009A030000}"/>
    <cellStyle name="Normal 5 8 3 2" xfId="923" xr:uid="{00000000-0005-0000-0000-00009B030000}"/>
    <cellStyle name="Normal 5 8 3_INVOICE Water &amp; C&amp;G" xfId="1553" xr:uid="{62B446F9-0D5B-46DF-927F-68544CC0D11F}"/>
    <cellStyle name="Normal 5 8 4" xfId="924" xr:uid="{00000000-0005-0000-0000-00009C030000}"/>
    <cellStyle name="Normal 5 8_INVOICE Water &amp; C&amp;G" xfId="1550" xr:uid="{8F81F7F2-35E2-48BE-88D5-4C1AA0173258}"/>
    <cellStyle name="Normal 5 9" xfId="925" xr:uid="{00000000-0005-0000-0000-00009D030000}"/>
    <cellStyle name="Normal 5 9 2" xfId="926" xr:uid="{00000000-0005-0000-0000-00009E030000}"/>
    <cellStyle name="Normal 5 9 2 2" xfId="927" xr:uid="{00000000-0005-0000-0000-00009F030000}"/>
    <cellStyle name="Normal 5 9 2_INVOICE Water &amp; C&amp;G" xfId="1555" xr:uid="{4FD8A7F2-425E-4E41-BFE0-BBD328339E8B}"/>
    <cellStyle name="Normal 5 9 3" xfId="928" xr:uid="{00000000-0005-0000-0000-0000A0030000}"/>
    <cellStyle name="Normal 5 9_INVOICE Water &amp; C&amp;G" xfId="1554" xr:uid="{ADDC86DA-EB4C-414D-B489-5D9E846621C9}"/>
    <cellStyle name="Normal 5_INVOICE Water &amp; C&amp;G" xfId="1464" xr:uid="{A7039070-D2A2-49E6-B177-0D58F8CFC41F}"/>
    <cellStyle name="Normal 6" xfId="929" xr:uid="{00000000-0005-0000-0000-0000A1030000}"/>
    <cellStyle name="Normal 6 2" xfId="930" xr:uid="{00000000-0005-0000-0000-0000A2030000}"/>
    <cellStyle name="Normal 6 2 2" xfId="931" xr:uid="{00000000-0005-0000-0000-0000A3030000}"/>
    <cellStyle name="Normal 6 2 2 2" xfId="932" xr:uid="{00000000-0005-0000-0000-0000A4030000}"/>
    <cellStyle name="Normal 6 2 2 2 2" xfId="933" xr:uid="{00000000-0005-0000-0000-0000A5030000}"/>
    <cellStyle name="Normal 6 2 2 2 2 2" xfId="934" xr:uid="{00000000-0005-0000-0000-0000A6030000}"/>
    <cellStyle name="Normal 6 2 2 2 2_INVOICE Water &amp; C&amp;G" xfId="1560" xr:uid="{09EAF55E-359F-41F1-901D-E6906AA17617}"/>
    <cellStyle name="Normal 6 2 2 2 3" xfId="935" xr:uid="{00000000-0005-0000-0000-0000A7030000}"/>
    <cellStyle name="Normal 6 2 2 2_INVOICE Water &amp; C&amp;G" xfId="1559" xr:uid="{6AE593D4-4D2D-4812-8C3F-F1A974C255CE}"/>
    <cellStyle name="Normal 6 2 2 3" xfId="936" xr:uid="{00000000-0005-0000-0000-0000A8030000}"/>
    <cellStyle name="Normal 6 2 2 3 2" xfId="937" xr:uid="{00000000-0005-0000-0000-0000A9030000}"/>
    <cellStyle name="Normal 6 2 2 3 2 2" xfId="938" xr:uid="{00000000-0005-0000-0000-0000AA030000}"/>
    <cellStyle name="Normal 6 2 2 3 2_INVOICE Water &amp; C&amp;G" xfId="1562" xr:uid="{07D3FBBF-E2A5-4D15-8BC7-92FBB78A2038}"/>
    <cellStyle name="Normal 6 2 2 3 3" xfId="939" xr:uid="{00000000-0005-0000-0000-0000AB030000}"/>
    <cellStyle name="Normal 6 2 2 3_INVOICE Water &amp; C&amp;G" xfId="1561" xr:uid="{96131274-09D6-4D67-88D8-737EDE02E7A2}"/>
    <cellStyle name="Normal 6 2 2 4" xfId="940" xr:uid="{00000000-0005-0000-0000-0000AC030000}"/>
    <cellStyle name="Normal 6 2 2 4 2" xfId="941" xr:uid="{00000000-0005-0000-0000-0000AD030000}"/>
    <cellStyle name="Normal 6 2 2 4_INVOICE Water &amp; C&amp;G" xfId="1563" xr:uid="{16CDF9A8-4FAD-4187-B6D6-9FFD4E6735E6}"/>
    <cellStyle name="Normal 6 2 2 5" xfId="942" xr:uid="{00000000-0005-0000-0000-0000AE030000}"/>
    <cellStyle name="Normal 6 2 2_INVOICE Water &amp; C&amp;G" xfId="1558" xr:uid="{B4E12C0E-119E-4D3D-8AA8-FFBD9420D4A0}"/>
    <cellStyle name="Normal 6 2 3" xfId="943" xr:uid="{00000000-0005-0000-0000-0000AF030000}"/>
    <cellStyle name="Normal 6 2 3 2" xfId="944" xr:uid="{00000000-0005-0000-0000-0000B0030000}"/>
    <cellStyle name="Normal 6 2 3 2 2" xfId="945" xr:uid="{00000000-0005-0000-0000-0000B1030000}"/>
    <cellStyle name="Normal 6 2 3 2_INVOICE Water &amp; C&amp;G" xfId="1565" xr:uid="{6A6974C1-E3EC-4934-8853-DF8E73D60AF1}"/>
    <cellStyle name="Normal 6 2 3 3" xfId="946" xr:uid="{00000000-0005-0000-0000-0000B2030000}"/>
    <cellStyle name="Normal 6 2 3_INVOICE Water &amp; C&amp;G" xfId="1564" xr:uid="{54DCE59C-12A6-432B-B967-B61B1B9F5EAD}"/>
    <cellStyle name="Normal 6 2 4" xfId="947" xr:uid="{00000000-0005-0000-0000-0000B3030000}"/>
    <cellStyle name="Normal 6 2 4 2" xfId="948" xr:uid="{00000000-0005-0000-0000-0000B4030000}"/>
    <cellStyle name="Normal 6 2 4 2 2" xfId="949" xr:uid="{00000000-0005-0000-0000-0000B5030000}"/>
    <cellStyle name="Normal 6 2 4 2_INVOICE Water &amp; C&amp;G" xfId="1567" xr:uid="{E4BCD021-C903-4127-88CB-06695783F62A}"/>
    <cellStyle name="Normal 6 2 4 3" xfId="950" xr:uid="{00000000-0005-0000-0000-0000B6030000}"/>
    <cellStyle name="Normal 6 2 4_INVOICE Water &amp; C&amp;G" xfId="1566" xr:uid="{EAA3D5D9-EBEC-4FD9-AB58-C3A9DDC12ABB}"/>
    <cellStyle name="Normal 6 2 5" xfId="951" xr:uid="{00000000-0005-0000-0000-0000B7030000}"/>
    <cellStyle name="Normal 6 2 5 2" xfId="952" xr:uid="{00000000-0005-0000-0000-0000B8030000}"/>
    <cellStyle name="Normal 6 2 5_INVOICE Water &amp; C&amp;G" xfId="1568" xr:uid="{07292AE9-7CFE-47F5-A055-542FB0712C28}"/>
    <cellStyle name="Normal 6 2 6" xfId="953" xr:uid="{00000000-0005-0000-0000-0000B9030000}"/>
    <cellStyle name="Normal 6 2_INVOICE Water &amp; C&amp;G" xfId="1557" xr:uid="{B413BB27-2A28-4226-931D-812E186AD3C5}"/>
    <cellStyle name="Normal 6 3" xfId="954" xr:uid="{00000000-0005-0000-0000-0000BA030000}"/>
    <cellStyle name="Normal 6 3 2" xfId="955" xr:uid="{00000000-0005-0000-0000-0000BB030000}"/>
    <cellStyle name="Normal 6 3 2 2" xfId="956" xr:uid="{00000000-0005-0000-0000-0000BC030000}"/>
    <cellStyle name="Normal 6 3 2 2 2" xfId="957" xr:uid="{00000000-0005-0000-0000-0000BD030000}"/>
    <cellStyle name="Normal 6 3 2 2_INVOICE Water &amp; C&amp;G" xfId="1571" xr:uid="{059B29E8-63C7-4D2C-8E4F-4E0F00127BD5}"/>
    <cellStyle name="Normal 6 3 2 3" xfId="958" xr:uid="{00000000-0005-0000-0000-0000BE030000}"/>
    <cellStyle name="Normal 6 3 2_INVOICE Water &amp; C&amp;G" xfId="1570" xr:uid="{D6D517E5-7AB4-4893-A3E9-E1AEF21F0CA8}"/>
    <cellStyle name="Normal 6 3 3" xfId="959" xr:uid="{00000000-0005-0000-0000-0000BF030000}"/>
    <cellStyle name="Normal 6 3 3 2" xfId="960" xr:uid="{00000000-0005-0000-0000-0000C0030000}"/>
    <cellStyle name="Normal 6 3 3 2 2" xfId="961" xr:uid="{00000000-0005-0000-0000-0000C1030000}"/>
    <cellStyle name="Normal 6 3 3 2_INVOICE Water &amp; C&amp;G" xfId="1573" xr:uid="{1839D450-FF08-4F99-AF14-04E67D38C49F}"/>
    <cellStyle name="Normal 6 3 3 3" xfId="962" xr:uid="{00000000-0005-0000-0000-0000C2030000}"/>
    <cellStyle name="Normal 6 3 3_INVOICE Water &amp; C&amp;G" xfId="1572" xr:uid="{D3B13A9E-1529-4B8D-8903-8D4ABF8432E3}"/>
    <cellStyle name="Normal 6 3 4" xfId="963" xr:uid="{00000000-0005-0000-0000-0000C3030000}"/>
    <cellStyle name="Normal 6 3 4 2" xfId="964" xr:uid="{00000000-0005-0000-0000-0000C4030000}"/>
    <cellStyle name="Normal 6 3 4_INVOICE Water &amp; C&amp;G" xfId="1574" xr:uid="{0C5E9064-68E7-403A-96B7-5537875D3310}"/>
    <cellStyle name="Normal 6 3 5" xfId="965" xr:uid="{00000000-0005-0000-0000-0000C5030000}"/>
    <cellStyle name="Normal 6 3_INVOICE Water &amp; C&amp;G" xfId="1569" xr:uid="{3A3C5DD8-2F8A-4CF4-B743-51A9DF3EA75E}"/>
    <cellStyle name="Normal 6 4" xfId="966" xr:uid="{00000000-0005-0000-0000-0000C6030000}"/>
    <cellStyle name="Normal 6 4 2" xfId="967" xr:uid="{00000000-0005-0000-0000-0000C7030000}"/>
    <cellStyle name="Normal 6 4 2 2" xfId="968" xr:uid="{00000000-0005-0000-0000-0000C8030000}"/>
    <cellStyle name="Normal 6 4 2_INVOICE Water &amp; C&amp;G" xfId="1576" xr:uid="{E1CFAAB9-AAF9-4628-936B-B3FC700437A8}"/>
    <cellStyle name="Normal 6 4 3" xfId="969" xr:uid="{00000000-0005-0000-0000-0000C9030000}"/>
    <cellStyle name="Normal 6 4_INVOICE Water &amp; C&amp;G" xfId="1575" xr:uid="{9D913A67-C781-4B53-A96D-BC30BAEF8465}"/>
    <cellStyle name="Normal 6 5" xfId="970" xr:uid="{00000000-0005-0000-0000-0000CA030000}"/>
    <cellStyle name="Normal 6 5 2" xfId="971" xr:uid="{00000000-0005-0000-0000-0000CB030000}"/>
    <cellStyle name="Normal 6 5 2 2" xfId="972" xr:uid="{00000000-0005-0000-0000-0000CC030000}"/>
    <cellStyle name="Normal 6 5 2_INVOICE Water &amp; C&amp;G" xfId="1578" xr:uid="{857EB9EB-1119-4C07-9769-435891BBCA9C}"/>
    <cellStyle name="Normal 6 5 3" xfId="973" xr:uid="{00000000-0005-0000-0000-0000CD030000}"/>
    <cellStyle name="Normal 6 5_INVOICE Water &amp; C&amp;G" xfId="1577" xr:uid="{4AE7FB46-5523-435C-80A3-2881FB8E015B}"/>
    <cellStyle name="Normal 6 6" xfId="974" xr:uid="{00000000-0005-0000-0000-0000CE030000}"/>
    <cellStyle name="Normal 6 6 2" xfId="975" xr:uid="{00000000-0005-0000-0000-0000CF030000}"/>
    <cellStyle name="Normal 6 6_INVOICE Water &amp; C&amp;G" xfId="1579" xr:uid="{36CBFB60-C4DA-4FEF-9248-1D5B76A26B2F}"/>
    <cellStyle name="Normal 6 7" xfId="976" xr:uid="{00000000-0005-0000-0000-0000D0030000}"/>
    <cellStyle name="Normal 6_INVOICE Water &amp; C&amp;G" xfId="1556" xr:uid="{60141CE9-83F4-4343-8AED-C666E6E38B55}"/>
    <cellStyle name="Normal 7" xfId="977" xr:uid="{00000000-0005-0000-0000-0000D1030000}"/>
    <cellStyle name="Normal 7 2" xfId="978" xr:uid="{00000000-0005-0000-0000-0000D2030000}"/>
    <cellStyle name="Normal 7 2 2" xfId="979" xr:uid="{00000000-0005-0000-0000-0000D3030000}"/>
    <cellStyle name="Normal 7 2 2 2" xfId="980" xr:uid="{00000000-0005-0000-0000-0000D4030000}"/>
    <cellStyle name="Normal 7 2 2 2 2" xfId="981" xr:uid="{00000000-0005-0000-0000-0000D5030000}"/>
    <cellStyle name="Normal 7 2 2 2 2 2" xfId="982" xr:uid="{00000000-0005-0000-0000-0000D6030000}"/>
    <cellStyle name="Normal 7 2 2 2 2_INVOICE Water &amp; C&amp;G" xfId="1584" xr:uid="{84563234-4E74-4DEA-96B5-5788E6861A28}"/>
    <cellStyle name="Normal 7 2 2 2 3" xfId="983" xr:uid="{00000000-0005-0000-0000-0000D7030000}"/>
    <cellStyle name="Normal 7 2 2 2_INVOICE Water &amp; C&amp;G" xfId="1583" xr:uid="{86E20970-FEAD-4AB3-8B40-563CEE7F139F}"/>
    <cellStyle name="Normal 7 2 2 3" xfId="984" xr:uid="{00000000-0005-0000-0000-0000D8030000}"/>
    <cellStyle name="Normal 7 2 2 3 2" xfId="985" xr:uid="{00000000-0005-0000-0000-0000D9030000}"/>
    <cellStyle name="Normal 7 2 2 3 2 2" xfId="986" xr:uid="{00000000-0005-0000-0000-0000DA030000}"/>
    <cellStyle name="Normal 7 2 2 3 2_INVOICE Water &amp; C&amp;G" xfId="1586" xr:uid="{95A9548C-9A06-40DA-A662-CF98BCD71556}"/>
    <cellStyle name="Normal 7 2 2 3 3" xfId="987" xr:uid="{00000000-0005-0000-0000-0000DB030000}"/>
    <cellStyle name="Normal 7 2 2 3_INVOICE Water &amp; C&amp;G" xfId="1585" xr:uid="{A2BBF433-428E-4855-B2C2-3DA25066CD97}"/>
    <cellStyle name="Normal 7 2 2 4" xfId="988" xr:uid="{00000000-0005-0000-0000-0000DC030000}"/>
    <cellStyle name="Normal 7 2 2 4 2" xfId="989" xr:uid="{00000000-0005-0000-0000-0000DD030000}"/>
    <cellStyle name="Normal 7 2 2 4_INVOICE Water &amp; C&amp;G" xfId="1587" xr:uid="{7A3E07B1-A014-465F-BB81-E7B6CC21DADB}"/>
    <cellStyle name="Normal 7 2 2 5" xfId="990" xr:uid="{00000000-0005-0000-0000-0000DE030000}"/>
    <cellStyle name="Normal 7 2 2_INVOICE Water &amp; C&amp;G" xfId="1582" xr:uid="{D083FC16-5245-4D82-A58B-2425C34707B6}"/>
    <cellStyle name="Normal 7 2 3" xfId="991" xr:uid="{00000000-0005-0000-0000-0000DF030000}"/>
    <cellStyle name="Normal 7 2 3 2" xfId="992" xr:uid="{00000000-0005-0000-0000-0000E0030000}"/>
    <cellStyle name="Normal 7 2 3 2 2" xfId="993" xr:uid="{00000000-0005-0000-0000-0000E1030000}"/>
    <cellStyle name="Normal 7 2 3 2_INVOICE Water &amp; C&amp;G" xfId="1589" xr:uid="{467D2748-FD29-426D-AC10-BD28E9DE86DC}"/>
    <cellStyle name="Normal 7 2 3 3" xfId="994" xr:uid="{00000000-0005-0000-0000-0000E2030000}"/>
    <cellStyle name="Normal 7 2 3_INVOICE Water &amp; C&amp;G" xfId="1588" xr:uid="{22506E56-6D13-4BC6-8676-8BB2DCAF9BBA}"/>
    <cellStyle name="Normal 7 2 4" xfId="995" xr:uid="{00000000-0005-0000-0000-0000E3030000}"/>
    <cellStyle name="Normal 7 2 4 2" xfId="996" xr:uid="{00000000-0005-0000-0000-0000E4030000}"/>
    <cellStyle name="Normal 7 2 4 2 2" xfId="997" xr:uid="{00000000-0005-0000-0000-0000E5030000}"/>
    <cellStyle name="Normal 7 2 4 2_INVOICE Water &amp; C&amp;G" xfId="1591" xr:uid="{F3183AD8-578A-4272-B93B-4A4750918966}"/>
    <cellStyle name="Normal 7 2 4 3" xfId="998" xr:uid="{00000000-0005-0000-0000-0000E6030000}"/>
    <cellStyle name="Normal 7 2 4_INVOICE Water &amp; C&amp;G" xfId="1590" xr:uid="{5F01B640-C614-4680-8F5A-ABACC2856625}"/>
    <cellStyle name="Normal 7 2 5" xfId="999" xr:uid="{00000000-0005-0000-0000-0000E7030000}"/>
    <cellStyle name="Normal 7 2 5 2" xfId="1000" xr:uid="{00000000-0005-0000-0000-0000E8030000}"/>
    <cellStyle name="Normal 7 2 5_INVOICE Water &amp; C&amp;G" xfId="1592" xr:uid="{45067635-E30A-41BF-B25D-8CB7B65E99A2}"/>
    <cellStyle name="Normal 7 2 6" xfId="1001" xr:uid="{00000000-0005-0000-0000-0000E9030000}"/>
    <cellStyle name="Normal 7 2_INVOICE Water &amp; C&amp;G" xfId="1581" xr:uid="{0543357C-FB92-4597-A2C7-A8BDE11CFCFF}"/>
    <cellStyle name="Normal 7 3" xfId="1002" xr:uid="{00000000-0005-0000-0000-0000EA030000}"/>
    <cellStyle name="Normal 7 3 2" xfId="1003" xr:uid="{00000000-0005-0000-0000-0000EB030000}"/>
    <cellStyle name="Normal 7 3 2 2" xfId="1004" xr:uid="{00000000-0005-0000-0000-0000EC030000}"/>
    <cellStyle name="Normal 7 3 2 2 2" xfId="1005" xr:uid="{00000000-0005-0000-0000-0000ED030000}"/>
    <cellStyle name="Normal 7 3 2 2_INVOICE Water &amp; C&amp;G" xfId="1595" xr:uid="{0422798F-F43F-4DFF-AC50-95A22B01B24F}"/>
    <cellStyle name="Normal 7 3 2 3" xfId="1006" xr:uid="{00000000-0005-0000-0000-0000EE030000}"/>
    <cellStyle name="Normal 7 3 2_INVOICE Water &amp; C&amp;G" xfId="1594" xr:uid="{7DD85802-DF29-4972-B1D1-D0C49954860C}"/>
    <cellStyle name="Normal 7 3 3" xfId="1007" xr:uid="{00000000-0005-0000-0000-0000EF030000}"/>
    <cellStyle name="Normal 7 3 3 2" xfId="1008" xr:uid="{00000000-0005-0000-0000-0000F0030000}"/>
    <cellStyle name="Normal 7 3 3 2 2" xfId="1009" xr:uid="{00000000-0005-0000-0000-0000F1030000}"/>
    <cellStyle name="Normal 7 3 3 2_INVOICE Water &amp; C&amp;G" xfId="1597" xr:uid="{FBFAA122-EBAD-4F72-9A78-C9BCAE41CE24}"/>
    <cellStyle name="Normal 7 3 3 3" xfId="1010" xr:uid="{00000000-0005-0000-0000-0000F2030000}"/>
    <cellStyle name="Normal 7 3 3_INVOICE Water &amp; C&amp;G" xfId="1596" xr:uid="{B67F2B0F-AAE2-4109-A0E8-1F725211770E}"/>
    <cellStyle name="Normal 7 3 4" xfId="1011" xr:uid="{00000000-0005-0000-0000-0000F3030000}"/>
    <cellStyle name="Normal 7 3 4 2" xfId="1012" xr:uid="{00000000-0005-0000-0000-0000F4030000}"/>
    <cellStyle name="Normal 7 3 4_INVOICE Water &amp; C&amp;G" xfId="1598" xr:uid="{97C704B0-16BB-4F6F-9F26-10E9BBF8B034}"/>
    <cellStyle name="Normal 7 3 5" xfId="1013" xr:uid="{00000000-0005-0000-0000-0000F5030000}"/>
    <cellStyle name="Normal 7 3_INVOICE Water &amp; C&amp;G" xfId="1593" xr:uid="{A5369F0F-01DB-4890-9FF5-32273532111D}"/>
    <cellStyle name="Normal 7 4" xfId="1014" xr:uid="{00000000-0005-0000-0000-0000F6030000}"/>
    <cellStyle name="Normal 7 4 2" xfId="1015" xr:uid="{00000000-0005-0000-0000-0000F7030000}"/>
    <cellStyle name="Normal 7 4 2 2" xfId="1016" xr:uid="{00000000-0005-0000-0000-0000F8030000}"/>
    <cellStyle name="Normal 7 4 2_INVOICE Water &amp; C&amp;G" xfId="1600" xr:uid="{6ABC3AE9-DD39-45CE-BED0-FD15139AE18E}"/>
    <cellStyle name="Normal 7 4 3" xfId="1017" xr:uid="{00000000-0005-0000-0000-0000F9030000}"/>
    <cellStyle name="Normal 7 4_INVOICE Water &amp; C&amp;G" xfId="1599" xr:uid="{20820C6A-6AB9-43A8-820C-734B2734A4CA}"/>
    <cellStyle name="Normal 7 5" xfId="1018" xr:uid="{00000000-0005-0000-0000-0000FA030000}"/>
    <cellStyle name="Normal 7 5 2" xfId="1019" xr:uid="{00000000-0005-0000-0000-0000FB030000}"/>
    <cellStyle name="Normal 7 5 2 2" xfId="1020" xr:uid="{00000000-0005-0000-0000-0000FC030000}"/>
    <cellStyle name="Normal 7 5 2_INVOICE Water &amp; C&amp;G" xfId="1602" xr:uid="{822E62F1-206F-443B-8462-99CED842D603}"/>
    <cellStyle name="Normal 7 5 3" xfId="1021" xr:uid="{00000000-0005-0000-0000-0000FD030000}"/>
    <cellStyle name="Normal 7 5_INVOICE Water &amp; C&amp;G" xfId="1601" xr:uid="{8F6146E8-5C0D-41B1-99DB-36B7A5909CBA}"/>
    <cellStyle name="Normal 7 6" xfId="1022" xr:uid="{00000000-0005-0000-0000-0000FE030000}"/>
    <cellStyle name="Normal 7 6 2" xfId="1023" xr:uid="{00000000-0005-0000-0000-0000FF030000}"/>
    <cellStyle name="Normal 7 6_INVOICE Water &amp; C&amp;G" xfId="1603" xr:uid="{CE0B3C68-FF36-40C2-9BCA-7BF8996BC148}"/>
    <cellStyle name="Normal 7 7" xfId="1024" xr:uid="{00000000-0005-0000-0000-000000040000}"/>
    <cellStyle name="Normal 7_INVOICE Water &amp; C&amp;G" xfId="1580" xr:uid="{86C5D634-B200-492A-943D-D9694DE11D87}"/>
    <cellStyle name="Normal 8" xfId="1025" xr:uid="{00000000-0005-0000-0000-000001040000}"/>
    <cellStyle name="Normal 8 2" xfId="1026" xr:uid="{00000000-0005-0000-0000-000002040000}"/>
    <cellStyle name="Normal 8 2 2" xfId="1027" xr:uid="{00000000-0005-0000-0000-000003040000}"/>
    <cellStyle name="Normal 8 2 2 2" xfId="1028" xr:uid="{00000000-0005-0000-0000-000004040000}"/>
    <cellStyle name="Normal 8 2 2 2 2" xfId="1029" xr:uid="{00000000-0005-0000-0000-000005040000}"/>
    <cellStyle name="Normal 8 2 2 2_INVOICE Water &amp; C&amp;G" xfId="1607" xr:uid="{EA9F9CD0-15BF-4BD7-9763-164B36CAF0F3}"/>
    <cellStyle name="Normal 8 2 2 3" xfId="1030" xr:uid="{00000000-0005-0000-0000-000006040000}"/>
    <cellStyle name="Normal 8 2 2_INVOICE Water &amp; C&amp;G" xfId="1606" xr:uid="{29A27497-5A32-4F0B-AC86-4C307A202A97}"/>
    <cellStyle name="Normal 8 2 3" xfId="1031" xr:uid="{00000000-0005-0000-0000-000007040000}"/>
    <cellStyle name="Normal 8 2 3 2" xfId="1032" xr:uid="{00000000-0005-0000-0000-000008040000}"/>
    <cellStyle name="Normal 8 2 3 2 2" xfId="1033" xr:uid="{00000000-0005-0000-0000-000009040000}"/>
    <cellStyle name="Normal 8 2 3 2_INVOICE Water &amp; C&amp;G" xfId="1609" xr:uid="{4054D9C3-D595-4D65-BE66-F6CB077C9F0A}"/>
    <cellStyle name="Normal 8 2 3 3" xfId="1034" xr:uid="{00000000-0005-0000-0000-00000A040000}"/>
    <cellStyle name="Normal 8 2 3_INVOICE Water &amp; C&amp;G" xfId="1608" xr:uid="{101CC3CA-FD35-421B-8188-9C16A5BC7323}"/>
    <cellStyle name="Normal 8 2 4" xfId="1035" xr:uid="{00000000-0005-0000-0000-00000B040000}"/>
    <cellStyle name="Normal 8 2 4 2" xfId="1036" xr:uid="{00000000-0005-0000-0000-00000C040000}"/>
    <cellStyle name="Normal 8 2 4_INVOICE Water &amp; C&amp;G" xfId="1610" xr:uid="{175AFF2D-5BD6-4CFD-A355-44EF07F418F2}"/>
    <cellStyle name="Normal 8 2 5" xfId="1037" xr:uid="{00000000-0005-0000-0000-00000D040000}"/>
    <cellStyle name="Normal 8 2_INVOICE Water &amp; C&amp;G" xfId="1605" xr:uid="{D67F9946-3CD0-4F0A-8FFB-D30DABCEF684}"/>
    <cellStyle name="Normal 8 3" xfId="1038" xr:uid="{00000000-0005-0000-0000-00000E040000}"/>
    <cellStyle name="Normal 8 3 2" xfId="1039" xr:uid="{00000000-0005-0000-0000-00000F040000}"/>
    <cellStyle name="Normal 8 3 2 2" xfId="1040" xr:uid="{00000000-0005-0000-0000-000010040000}"/>
    <cellStyle name="Normal 8 3 2_INVOICE Water &amp; C&amp;G" xfId="1612" xr:uid="{6CB7A22E-DD46-4BB0-B7C5-22F89C382E17}"/>
    <cellStyle name="Normal 8 3 3" xfId="1041" xr:uid="{00000000-0005-0000-0000-000011040000}"/>
    <cellStyle name="Normal 8 3_INVOICE Water &amp; C&amp;G" xfId="1611" xr:uid="{C12645B6-FD30-48E6-A023-082586E1B7B9}"/>
    <cellStyle name="Normal 8 4" xfId="1042" xr:uid="{00000000-0005-0000-0000-000012040000}"/>
    <cellStyle name="Normal 8 4 2" xfId="1043" xr:uid="{00000000-0005-0000-0000-000013040000}"/>
    <cellStyle name="Normal 8 4 2 2" xfId="1044" xr:uid="{00000000-0005-0000-0000-000014040000}"/>
    <cellStyle name="Normal 8 4 2_INVOICE Water &amp; C&amp;G" xfId="1614" xr:uid="{830A8D13-8B25-403B-9737-8AD525D66017}"/>
    <cellStyle name="Normal 8 4 3" xfId="1045" xr:uid="{00000000-0005-0000-0000-000015040000}"/>
    <cellStyle name="Normal 8 4_INVOICE Water &amp; C&amp;G" xfId="1613" xr:uid="{40454CC0-1D17-405A-8AEE-35B12401967C}"/>
    <cellStyle name="Normal 8 5" xfId="1046" xr:uid="{00000000-0005-0000-0000-000016040000}"/>
    <cellStyle name="Normal 8 5 2" xfId="1047" xr:uid="{00000000-0005-0000-0000-000017040000}"/>
    <cellStyle name="Normal 8 5_INVOICE Water &amp; C&amp;G" xfId="1615" xr:uid="{9DE87E1F-6E83-4949-A6E0-EA1CB9F7306E}"/>
    <cellStyle name="Normal 8 6" xfId="1048" xr:uid="{00000000-0005-0000-0000-000018040000}"/>
    <cellStyle name="Normal 8_INVOICE Water &amp; C&amp;G" xfId="1604" xr:uid="{2AD07A42-87C1-4999-A7D0-A6A9AD63D14A}"/>
    <cellStyle name="Normal 9" xfId="1049" xr:uid="{00000000-0005-0000-0000-000019040000}"/>
    <cellStyle name="Normal 9 2" xfId="1050" xr:uid="{00000000-0005-0000-0000-00001A040000}"/>
    <cellStyle name="Normal 9 2 2" xfId="1051" xr:uid="{00000000-0005-0000-0000-00001B040000}"/>
    <cellStyle name="Normal 9 2 2 2" xfId="1052" xr:uid="{00000000-0005-0000-0000-00001C040000}"/>
    <cellStyle name="Normal 9 2 2_INVOICE Water &amp; C&amp;G" xfId="1617" xr:uid="{7B2E4B15-5D02-463E-818B-54ABE4EC9868}"/>
    <cellStyle name="Normal 9 2 3" xfId="1053" xr:uid="{00000000-0005-0000-0000-00001D040000}"/>
    <cellStyle name="Normal 9 2_INVOICE Water &amp; C&amp;G" xfId="1616" xr:uid="{98C5F75C-BD7F-4D5E-94A9-754B19113D8E}"/>
    <cellStyle name="Normal 9 3" xfId="1054" xr:uid="{00000000-0005-0000-0000-00001E040000}"/>
    <cellStyle name="Normal 9 3 2" xfId="1055" xr:uid="{00000000-0005-0000-0000-00001F040000}"/>
    <cellStyle name="Normal 9 3 2 2" xfId="1056" xr:uid="{00000000-0005-0000-0000-000020040000}"/>
    <cellStyle name="Normal 9 3 2_INVOICE Water &amp; C&amp;G" xfId="1619" xr:uid="{3F32D016-E26D-4C66-8CBA-C22D374D4EA6}"/>
    <cellStyle name="Normal 9 3 3" xfId="1057" xr:uid="{00000000-0005-0000-0000-000021040000}"/>
    <cellStyle name="Normal 9 3_INVOICE Water &amp; C&amp;G" xfId="1618" xr:uid="{051412D1-A3D6-4660-9514-0C5F9FC37D2C}"/>
    <cellStyle name="Normal 9 4" xfId="1058" xr:uid="{00000000-0005-0000-0000-000022040000}"/>
    <cellStyle name="Normal 9 4 2" xfId="1059" xr:uid="{00000000-0005-0000-0000-000023040000}"/>
    <cellStyle name="Normal 9 4_INVOICE Water &amp; C&amp;G" xfId="1620" xr:uid="{BE60F483-979C-4819-8F30-88875C7289E8}"/>
    <cellStyle name="Normal 9 5" xfId="1060" xr:uid="{00000000-0005-0000-0000-000024040000}"/>
    <cellStyle name="Normal 9 6" xfId="1061" xr:uid="{00000000-0005-0000-0000-000025040000}"/>
    <cellStyle name="Note" xfId="17" builtinId="10" customBuiltin="1"/>
    <cellStyle name="Note 2" xfId="1062" xr:uid="{00000000-0005-0000-0000-000027040000}"/>
    <cellStyle name="Note 2 2" xfId="1063" xr:uid="{00000000-0005-0000-0000-000028040000}"/>
    <cellStyle name="Note 2 2 2" xfId="1064" xr:uid="{00000000-0005-0000-0000-000029040000}"/>
    <cellStyle name="Note 2 2 2 2" xfId="1065" xr:uid="{00000000-0005-0000-0000-00002A040000}"/>
    <cellStyle name="Note 2 2 2_INVOICE Water &amp; C&amp;G" xfId="1623" xr:uid="{495DC9DF-1E60-49B9-9C7F-288F36A83D71}"/>
    <cellStyle name="Note 2 2 3" xfId="1066" xr:uid="{00000000-0005-0000-0000-00002B040000}"/>
    <cellStyle name="Note 2 2_INVOICE Water &amp; C&amp;G" xfId="1622" xr:uid="{A9BC04CA-E665-47BE-9EB4-84CB5611969A}"/>
    <cellStyle name="Note 2 3" xfId="1067" xr:uid="{00000000-0005-0000-0000-00002C040000}"/>
    <cellStyle name="Note 2 3 2" xfId="1068" xr:uid="{00000000-0005-0000-0000-00002D040000}"/>
    <cellStyle name="Note 2 3 2 2" xfId="1069" xr:uid="{00000000-0005-0000-0000-00002E040000}"/>
    <cellStyle name="Note 2 3 2_INVOICE Water &amp; C&amp;G" xfId="1625" xr:uid="{F1A8DED4-BB24-4CA8-BD42-10D370F80CFE}"/>
    <cellStyle name="Note 2 3 3" xfId="1070" xr:uid="{00000000-0005-0000-0000-00002F040000}"/>
    <cellStyle name="Note 2 3_INVOICE Water &amp; C&amp;G" xfId="1624" xr:uid="{2B1B837C-6542-4496-9BE2-94315DEDC821}"/>
    <cellStyle name="Note 2 4" xfId="1071" xr:uid="{00000000-0005-0000-0000-000030040000}"/>
    <cellStyle name="Note 2 4 2" xfId="1072" xr:uid="{00000000-0005-0000-0000-000031040000}"/>
    <cellStyle name="Note 2 4_INVOICE Water &amp; C&amp;G" xfId="1626" xr:uid="{130AA714-A6EC-44EF-9CB1-7CCD492C8432}"/>
    <cellStyle name="Note 2 5" xfId="1073" xr:uid="{00000000-0005-0000-0000-000032040000}"/>
    <cellStyle name="Note 2_INVOICE Water &amp; C&amp;G" xfId="1621" xr:uid="{53436F01-A929-41F4-9512-65776B2B67BA}"/>
    <cellStyle name="Note 3" xfId="1074" xr:uid="{00000000-0005-0000-0000-000033040000}"/>
    <cellStyle name="Note 3 2" xfId="1075" xr:uid="{00000000-0005-0000-0000-000034040000}"/>
    <cellStyle name="Note 3 2 2" xfId="1076" xr:uid="{00000000-0005-0000-0000-000035040000}"/>
    <cellStyle name="Note 3 2_INVOICE Water &amp; C&amp;G" xfId="1628" xr:uid="{0A90507C-6AC8-4917-9822-9B1FA422CE29}"/>
    <cellStyle name="Note 3 3" xfId="1077" xr:uid="{00000000-0005-0000-0000-000036040000}"/>
    <cellStyle name="Note 3_INVOICE Water &amp; C&amp;G" xfId="1627" xr:uid="{7906D11E-4471-45B1-821B-52460FFAD476}"/>
    <cellStyle name="Note 4" xfId="1078" xr:uid="{00000000-0005-0000-0000-000037040000}"/>
    <cellStyle name="Note 4 2" xfId="1079" xr:uid="{00000000-0005-0000-0000-000038040000}"/>
    <cellStyle name="Note 4 2 2" xfId="1080" xr:uid="{00000000-0005-0000-0000-000039040000}"/>
    <cellStyle name="Note 4 2_INVOICE Water &amp; C&amp;G" xfId="1630" xr:uid="{614750D8-F0A9-4114-BFD3-77155AF762AA}"/>
    <cellStyle name="Note 4 3" xfId="1081" xr:uid="{00000000-0005-0000-0000-00003A040000}"/>
    <cellStyle name="Note 4_INVOICE Water &amp; C&amp;G" xfId="1629" xr:uid="{327DC7C0-C9F0-46EB-8B53-6BFE1654B752}"/>
    <cellStyle name="Output" xfId="12" builtinId="21" customBuiltin="1"/>
    <cellStyle name="Percent" xfId="2" builtinId="5"/>
    <cellStyle name="Percent 2" xfId="1082" xr:uid="{00000000-0005-0000-0000-00003D040000}"/>
    <cellStyle name="Percent 2 2" xfId="1083" xr:uid="{00000000-0005-0000-0000-00003E040000}"/>
    <cellStyle name="Percent 3" xfId="1084" xr:uid="{00000000-0005-0000-0000-00003F040000}"/>
    <cellStyle name="Percent 3 10" xfId="1085" xr:uid="{00000000-0005-0000-0000-000040040000}"/>
    <cellStyle name="Percent 3 10 2" xfId="1086" xr:uid="{00000000-0005-0000-0000-000041040000}"/>
    <cellStyle name="Percent 3 10 2 2" xfId="1087" xr:uid="{00000000-0005-0000-0000-000042040000}"/>
    <cellStyle name="Percent 3 10 3" xfId="1088" xr:uid="{00000000-0005-0000-0000-000043040000}"/>
    <cellStyle name="Percent 3 11" xfId="1089" xr:uid="{00000000-0005-0000-0000-000044040000}"/>
    <cellStyle name="Percent 3 11 2" xfId="1090" xr:uid="{00000000-0005-0000-0000-000045040000}"/>
    <cellStyle name="Percent 3 12" xfId="1091" xr:uid="{00000000-0005-0000-0000-000046040000}"/>
    <cellStyle name="Percent 3 2" xfId="1092" xr:uid="{00000000-0005-0000-0000-000047040000}"/>
    <cellStyle name="Percent 3 2 2" xfId="1093" xr:uid="{00000000-0005-0000-0000-000048040000}"/>
    <cellStyle name="Percent 3 2 2 2" xfId="1094" xr:uid="{00000000-0005-0000-0000-000049040000}"/>
    <cellStyle name="Percent 3 2 2 2 2" xfId="1095" xr:uid="{00000000-0005-0000-0000-00004A040000}"/>
    <cellStyle name="Percent 3 2 2 2 2 2" xfId="1096" xr:uid="{00000000-0005-0000-0000-00004B040000}"/>
    <cellStyle name="Percent 3 2 2 2 2 2 2" xfId="1097" xr:uid="{00000000-0005-0000-0000-00004C040000}"/>
    <cellStyle name="Percent 3 2 2 2 2 3" xfId="1098" xr:uid="{00000000-0005-0000-0000-00004D040000}"/>
    <cellStyle name="Percent 3 2 2 2 3" xfId="1099" xr:uid="{00000000-0005-0000-0000-00004E040000}"/>
    <cellStyle name="Percent 3 2 2 2 3 2" xfId="1100" xr:uid="{00000000-0005-0000-0000-00004F040000}"/>
    <cellStyle name="Percent 3 2 2 2 3 2 2" xfId="1101" xr:uid="{00000000-0005-0000-0000-000050040000}"/>
    <cellStyle name="Percent 3 2 2 2 3 3" xfId="1102" xr:uid="{00000000-0005-0000-0000-000051040000}"/>
    <cellStyle name="Percent 3 2 2 2 4" xfId="1103" xr:uid="{00000000-0005-0000-0000-000052040000}"/>
    <cellStyle name="Percent 3 2 2 2 4 2" xfId="1104" xr:uid="{00000000-0005-0000-0000-000053040000}"/>
    <cellStyle name="Percent 3 2 2 2 5" xfId="1105" xr:uid="{00000000-0005-0000-0000-000054040000}"/>
    <cellStyle name="Percent 3 2 2 3" xfId="1106" xr:uid="{00000000-0005-0000-0000-000055040000}"/>
    <cellStyle name="Percent 3 2 2 3 2" xfId="1107" xr:uid="{00000000-0005-0000-0000-000056040000}"/>
    <cellStyle name="Percent 3 2 2 3 2 2" xfId="1108" xr:uid="{00000000-0005-0000-0000-000057040000}"/>
    <cellStyle name="Percent 3 2 2 3 3" xfId="1109" xr:uid="{00000000-0005-0000-0000-000058040000}"/>
    <cellStyle name="Percent 3 2 2 4" xfId="1110" xr:uid="{00000000-0005-0000-0000-000059040000}"/>
    <cellStyle name="Percent 3 2 2 4 2" xfId="1111" xr:uid="{00000000-0005-0000-0000-00005A040000}"/>
    <cellStyle name="Percent 3 2 2 4 2 2" xfId="1112" xr:uid="{00000000-0005-0000-0000-00005B040000}"/>
    <cellStyle name="Percent 3 2 2 4 3" xfId="1113" xr:uid="{00000000-0005-0000-0000-00005C040000}"/>
    <cellStyle name="Percent 3 2 2 5" xfId="1114" xr:uid="{00000000-0005-0000-0000-00005D040000}"/>
    <cellStyle name="Percent 3 2 2 5 2" xfId="1115" xr:uid="{00000000-0005-0000-0000-00005E040000}"/>
    <cellStyle name="Percent 3 2 2 6" xfId="1116" xr:uid="{00000000-0005-0000-0000-00005F040000}"/>
    <cellStyle name="Percent 3 2 3" xfId="1117" xr:uid="{00000000-0005-0000-0000-000060040000}"/>
    <cellStyle name="Percent 3 2 3 2" xfId="1118" xr:uid="{00000000-0005-0000-0000-000061040000}"/>
    <cellStyle name="Percent 3 2 3 2 2" xfId="1119" xr:uid="{00000000-0005-0000-0000-000062040000}"/>
    <cellStyle name="Percent 3 2 3 2 2 2" xfId="1120" xr:uid="{00000000-0005-0000-0000-000063040000}"/>
    <cellStyle name="Percent 3 2 3 2 3" xfId="1121" xr:uid="{00000000-0005-0000-0000-000064040000}"/>
    <cellStyle name="Percent 3 2 3 3" xfId="1122" xr:uid="{00000000-0005-0000-0000-000065040000}"/>
    <cellStyle name="Percent 3 2 3 3 2" xfId="1123" xr:uid="{00000000-0005-0000-0000-000066040000}"/>
    <cellStyle name="Percent 3 2 3 3 2 2" xfId="1124" xr:uid="{00000000-0005-0000-0000-000067040000}"/>
    <cellStyle name="Percent 3 2 3 3 3" xfId="1125" xr:uid="{00000000-0005-0000-0000-000068040000}"/>
    <cellStyle name="Percent 3 2 3 4" xfId="1126" xr:uid="{00000000-0005-0000-0000-000069040000}"/>
    <cellStyle name="Percent 3 2 3 4 2" xfId="1127" xr:uid="{00000000-0005-0000-0000-00006A040000}"/>
    <cellStyle name="Percent 3 2 3 5" xfId="1128" xr:uid="{00000000-0005-0000-0000-00006B040000}"/>
    <cellStyle name="Percent 3 2 4" xfId="1129" xr:uid="{00000000-0005-0000-0000-00006C040000}"/>
    <cellStyle name="Percent 3 2 4 2" xfId="1130" xr:uid="{00000000-0005-0000-0000-00006D040000}"/>
    <cellStyle name="Percent 3 2 4 2 2" xfId="1131" xr:uid="{00000000-0005-0000-0000-00006E040000}"/>
    <cellStyle name="Percent 3 2 4 3" xfId="1132" xr:uid="{00000000-0005-0000-0000-00006F040000}"/>
    <cellStyle name="Percent 3 2 5" xfId="1133" xr:uid="{00000000-0005-0000-0000-000070040000}"/>
    <cellStyle name="Percent 3 2 5 2" xfId="1134" xr:uid="{00000000-0005-0000-0000-000071040000}"/>
    <cellStyle name="Percent 3 2 5 2 2" xfId="1135" xr:uid="{00000000-0005-0000-0000-000072040000}"/>
    <cellStyle name="Percent 3 2 5 3" xfId="1136" xr:uid="{00000000-0005-0000-0000-000073040000}"/>
    <cellStyle name="Percent 3 2 6" xfId="1137" xr:uid="{00000000-0005-0000-0000-000074040000}"/>
    <cellStyle name="Percent 3 2 6 2" xfId="1138" xr:uid="{00000000-0005-0000-0000-000075040000}"/>
    <cellStyle name="Percent 3 2 7" xfId="1139" xr:uid="{00000000-0005-0000-0000-000076040000}"/>
    <cellStyle name="Percent 3 2 8" xfId="1140" xr:uid="{00000000-0005-0000-0000-000077040000}"/>
    <cellStyle name="Percent 3 3" xfId="1141" xr:uid="{00000000-0005-0000-0000-000078040000}"/>
    <cellStyle name="Percent 3 3 2" xfId="1142" xr:uid="{00000000-0005-0000-0000-000079040000}"/>
    <cellStyle name="Percent 3 3 2 2" xfId="1143" xr:uid="{00000000-0005-0000-0000-00007A040000}"/>
    <cellStyle name="Percent 3 3 2 2 2" xfId="1144" xr:uid="{00000000-0005-0000-0000-00007B040000}"/>
    <cellStyle name="Percent 3 3 2 2 2 2" xfId="1145" xr:uid="{00000000-0005-0000-0000-00007C040000}"/>
    <cellStyle name="Percent 3 3 2 2 2 2 2" xfId="1146" xr:uid="{00000000-0005-0000-0000-00007D040000}"/>
    <cellStyle name="Percent 3 3 2 2 2 3" xfId="1147" xr:uid="{00000000-0005-0000-0000-00007E040000}"/>
    <cellStyle name="Percent 3 3 2 2 3" xfId="1148" xr:uid="{00000000-0005-0000-0000-00007F040000}"/>
    <cellStyle name="Percent 3 3 2 2 3 2" xfId="1149" xr:uid="{00000000-0005-0000-0000-000080040000}"/>
    <cellStyle name="Percent 3 3 2 2 3 2 2" xfId="1150" xr:uid="{00000000-0005-0000-0000-000081040000}"/>
    <cellStyle name="Percent 3 3 2 2 3 3" xfId="1151" xr:uid="{00000000-0005-0000-0000-000082040000}"/>
    <cellStyle name="Percent 3 3 2 2 4" xfId="1152" xr:uid="{00000000-0005-0000-0000-000083040000}"/>
    <cellStyle name="Percent 3 3 2 2 4 2" xfId="1153" xr:uid="{00000000-0005-0000-0000-000084040000}"/>
    <cellStyle name="Percent 3 3 2 2 5" xfId="1154" xr:uid="{00000000-0005-0000-0000-000085040000}"/>
    <cellStyle name="Percent 3 3 2 3" xfId="1155" xr:uid="{00000000-0005-0000-0000-000086040000}"/>
    <cellStyle name="Percent 3 3 2 3 2" xfId="1156" xr:uid="{00000000-0005-0000-0000-000087040000}"/>
    <cellStyle name="Percent 3 3 2 3 2 2" xfId="1157" xr:uid="{00000000-0005-0000-0000-000088040000}"/>
    <cellStyle name="Percent 3 3 2 3 3" xfId="1158" xr:uid="{00000000-0005-0000-0000-000089040000}"/>
    <cellStyle name="Percent 3 3 2 4" xfId="1159" xr:uid="{00000000-0005-0000-0000-00008A040000}"/>
    <cellStyle name="Percent 3 3 2 4 2" xfId="1160" xr:uid="{00000000-0005-0000-0000-00008B040000}"/>
    <cellStyle name="Percent 3 3 2 4 2 2" xfId="1161" xr:uid="{00000000-0005-0000-0000-00008C040000}"/>
    <cellStyle name="Percent 3 3 2 4 3" xfId="1162" xr:uid="{00000000-0005-0000-0000-00008D040000}"/>
    <cellStyle name="Percent 3 3 2 5" xfId="1163" xr:uid="{00000000-0005-0000-0000-00008E040000}"/>
    <cellStyle name="Percent 3 3 2 5 2" xfId="1164" xr:uid="{00000000-0005-0000-0000-00008F040000}"/>
    <cellStyle name="Percent 3 3 2 6" xfId="1165" xr:uid="{00000000-0005-0000-0000-000090040000}"/>
    <cellStyle name="Percent 3 3 3" xfId="1166" xr:uid="{00000000-0005-0000-0000-000091040000}"/>
    <cellStyle name="Percent 3 3 3 2" xfId="1167" xr:uid="{00000000-0005-0000-0000-000092040000}"/>
    <cellStyle name="Percent 3 3 3 2 2" xfId="1168" xr:uid="{00000000-0005-0000-0000-000093040000}"/>
    <cellStyle name="Percent 3 3 3 2 2 2" xfId="1169" xr:uid="{00000000-0005-0000-0000-000094040000}"/>
    <cellStyle name="Percent 3 3 3 2 3" xfId="1170" xr:uid="{00000000-0005-0000-0000-000095040000}"/>
    <cellStyle name="Percent 3 3 3 3" xfId="1171" xr:uid="{00000000-0005-0000-0000-000096040000}"/>
    <cellStyle name="Percent 3 3 3 3 2" xfId="1172" xr:uid="{00000000-0005-0000-0000-000097040000}"/>
    <cellStyle name="Percent 3 3 3 3 2 2" xfId="1173" xr:uid="{00000000-0005-0000-0000-000098040000}"/>
    <cellStyle name="Percent 3 3 3 3 3" xfId="1174" xr:uid="{00000000-0005-0000-0000-000099040000}"/>
    <cellStyle name="Percent 3 3 3 4" xfId="1175" xr:uid="{00000000-0005-0000-0000-00009A040000}"/>
    <cellStyle name="Percent 3 3 3 4 2" xfId="1176" xr:uid="{00000000-0005-0000-0000-00009B040000}"/>
    <cellStyle name="Percent 3 3 3 5" xfId="1177" xr:uid="{00000000-0005-0000-0000-00009C040000}"/>
    <cellStyle name="Percent 3 3 4" xfId="1178" xr:uid="{00000000-0005-0000-0000-00009D040000}"/>
    <cellStyle name="Percent 3 3 4 2" xfId="1179" xr:uid="{00000000-0005-0000-0000-00009E040000}"/>
    <cellStyle name="Percent 3 3 4 2 2" xfId="1180" xr:uid="{00000000-0005-0000-0000-00009F040000}"/>
    <cellStyle name="Percent 3 3 4 3" xfId="1181" xr:uid="{00000000-0005-0000-0000-0000A0040000}"/>
    <cellStyle name="Percent 3 3 5" xfId="1182" xr:uid="{00000000-0005-0000-0000-0000A1040000}"/>
    <cellStyle name="Percent 3 3 5 2" xfId="1183" xr:uid="{00000000-0005-0000-0000-0000A2040000}"/>
    <cellStyle name="Percent 3 3 5 2 2" xfId="1184" xr:uid="{00000000-0005-0000-0000-0000A3040000}"/>
    <cellStyle name="Percent 3 3 5 3" xfId="1185" xr:uid="{00000000-0005-0000-0000-0000A4040000}"/>
    <cellStyle name="Percent 3 3 6" xfId="1186" xr:uid="{00000000-0005-0000-0000-0000A5040000}"/>
    <cellStyle name="Percent 3 3 6 2" xfId="1187" xr:uid="{00000000-0005-0000-0000-0000A6040000}"/>
    <cellStyle name="Percent 3 3 7" xfId="1188" xr:uid="{00000000-0005-0000-0000-0000A7040000}"/>
    <cellStyle name="Percent 3 4" xfId="1189" xr:uid="{00000000-0005-0000-0000-0000A8040000}"/>
    <cellStyle name="Percent 3 4 2" xfId="1190" xr:uid="{00000000-0005-0000-0000-0000A9040000}"/>
    <cellStyle name="Percent 3 4 2 2" xfId="1191" xr:uid="{00000000-0005-0000-0000-0000AA040000}"/>
    <cellStyle name="Percent 3 4 2 2 2" xfId="1192" xr:uid="{00000000-0005-0000-0000-0000AB040000}"/>
    <cellStyle name="Percent 3 4 2 2 2 2" xfId="1193" xr:uid="{00000000-0005-0000-0000-0000AC040000}"/>
    <cellStyle name="Percent 3 4 2 2 3" xfId="1194" xr:uid="{00000000-0005-0000-0000-0000AD040000}"/>
    <cellStyle name="Percent 3 4 2 3" xfId="1195" xr:uid="{00000000-0005-0000-0000-0000AE040000}"/>
    <cellStyle name="Percent 3 4 2 3 2" xfId="1196" xr:uid="{00000000-0005-0000-0000-0000AF040000}"/>
    <cellStyle name="Percent 3 4 2 3 2 2" xfId="1197" xr:uid="{00000000-0005-0000-0000-0000B0040000}"/>
    <cellStyle name="Percent 3 4 2 3 3" xfId="1198" xr:uid="{00000000-0005-0000-0000-0000B1040000}"/>
    <cellStyle name="Percent 3 4 2 4" xfId="1199" xr:uid="{00000000-0005-0000-0000-0000B2040000}"/>
    <cellStyle name="Percent 3 4 2 4 2" xfId="1200" xr:uid="{00000000-0005-0000-0000-0000B3040000}"/>
    <cellStyle name="Percent 3 4 2 5" xfId="1201" xr:uid="{00000000-0005-0000-0000-0000B4040000}"/>
    <cellStyle name="Percent 3 4 3" xfId="1202" xr:uid="{00000000-0005-0000-0000-0000B5040000}"/>
    <cellStyle name="Percent 3 4 3 2" xfId="1203" xr:uid="{00000000-0005-0000-0000-0000B6040000}"/>
    <cellStyle name="Percent 3 4 3 2 2" xfId="1204" xr:uid="{00000000-0005-0000-0000-0000B7040000}"/>
    <cellStyle name="Percent 3 4 3 3" xfId="1205" xr:uid="{00000000-0005-0000-0000-0000B8040000}"/>
    <cellStyle name="Percent 3 4 4" xfId="1206" xr:uid="{00000000-0005-0000-0000-0000B9040000}"/>
    <cellStyle name="Percent 3 4 4 2" xfId="1207" xr:uid="{00000000-0005-0000-0000-0000BA040000}"/>
    <cellStyle name="Percent 3 4 4 2 2" xfId="1208" xr:uid="{00000000-0005-0000-0000-0000BB040000}"/>
    <cellStyle name="Percent 3 4 4 3" xfId="1209" xr:uid="{00000000-0005-0000-0000-0000BC040000}"/>
    <cellStyle name="Percent 3 4 5" xfId="1210" xr:uid="{00000000-0005-0000-0000-0000BD040000}"/>
    <cellStyle name="Percent 3 4 5 2" xfId="1211" xr:uid="{00000000-0005-0000-0000-0000BE040000}"/>
    <cellStyle name="Percent 3 4 6" xfId="1212" xr:uid="{00000000-0005-0000-0000-0000BF040000}"/>
    <cellStyle name="Percent 3 5" xfId="1213" xr:uid="{00000000-0005-0000-0000-0000C0040000}"/>
    <cellStyle name="Percent 3 5 2" xfId="1214" xr:uid="{00000000-0005-0000-0000-0000C1040000}"/>
    <cellStyle name="Percent 3 5 2 2" xfId="1215" xr:uid="{00000000-0005-0000-0000-0000C2040000}"/>
    <cellStyle name="Percent 3 5 2 2 2" xfId="1216" xr:uid="{00000000-0005-0000-0000-0000C3040000}"/>
    <cellStyle name="Percent 3 5 2 2 2 2" xfId="1217" xr:uid="{00000000-0005-0000-0000-0000C4040000}"/>
    <cellStyle name="Percent 3 5 2 2 3" xfId="1218" xr:uid="{00000000-0005-0000-0000-0000C5040000}"/>
    <cellStyle name="Percent 3 5 2 3" xfId="1219" xr:uid="{00000000-0005-0000-0000-0000C6040000}"/>
    <cellStyle name="Percent 3 5 2 3 2" xfId="1220" xr:uid="{00000000-0005-0000-0000-0000C7040000}"/>
    <cellStyle name="Percent 3 5 2 3 2 2" xfId="1221" xr:uid="{00000000-0005-0000-0000-0000C8040000}"/>
    <cellStyle name="Percent 3 5 2 3 3" xfId="1222" xr:uid="{00000000-0005-0000-0000-0000C9040000}"/>
    <cellStyle name="Percent 3 5 2 4" xfId="1223" xr:uid="{00000000-0005-0000-0000-0000CA040000}"/>
    <cellStyle name="Percent 3 5 2 4 2" xfId="1224" xr:uid="{00000000-0005-0000-0000-0000CB040000}"/>
    <cellStyle name="Percent 3 5 2 5" xfId="1225" xr:uid="{00000000-0005-0000-0000-0000CC040000}"/>
    <cellStyle name="Percent 3 5 3" xfId="1226" xr:uid="{00000000-0005-0000-0000-0000CD040000}"/>
    <cellStyle name="Percent 3 5 3 2" xfId="1227" xr:uid="{00000000-0005-0000-0000-0000CE040000}"/>
    <cellStyle name="Percent 3 5 3 2 2" xfId="1228" xr:uid="{00000000-0005-0000-0000-0000CF040000}"/>
    <cellStyle name="Percent 3 5 3 3" xfId="1229" xr:uid="{00000000-0005-0000-0000-0000D0040000}"/>
    <cellStyle name="Percent 3 5 4" xfId="1230" xr:uid="{00000000-0005-0000-0000-0000D1040000}"/>
    <cellStyle name="Percent 3 5 4 2" xfId="1231" xr:uid="{00000000-0005-0000-0000-0000D2040000}"/>
    <cellStyle name="Percent 3 5 4 2 2" xfId="1232" xr:uid="{00000000-0005-0000-0000-0000D3040000}"/>
    <cellStyle name="Percent 3 5 4 3" xfId="1233" xr:uid="{00000000-0005-0000-0000-0000D4040000}"/>
    <cellStyle name="Percent 3 5 5" xfId="1234" xr:uid="{00000000-0005-0000-0000-0000D5040000}"/>
    <cellStyle name="Percent 3 5 5 2" xfId="1235" xr:uid="{00000000-0005-0000-0000-0000D6040000}"/>
    <cellStyle name="Percent 3 5 6" xfId="1236" xr:uid="{00000000-0005-0000-0000-0000D7040000}"/>
    <cellStyle name="Percent 3 6" xfId="1237" xr:uid="{00000000-0005-0000-0000-0000D8040000}"/>
    <cellStyle name="Percent 3 6 2" xfId="1238" xr:uid="{00000000-0005-0000-0000-0000D9040000}"/>
    <cellStyle name="Percent 3 6 2 2" xfId="1239" xr:uid="{00000000-0005-0000-0000-0000DA040000}"/>
    <cellStyle name="Percent 3 6 2 2 2" xfId="1240" xr:uid="{00000000-0005-0000-0000-0000DB040000}"/>
    <cellStyle name="Percent 3 6 2 3" xfId="1241" xr:uid="{00000000-0005-0000-0000-0000DC040000}"/>
    <cellStyle name="Percent 3 6 3" xfId="1242" xr:uid="{00000000-0005-0000-0000-0000DD040000}"/>
    <cellStyle name="Percent 3 6 3 2" xfId="1243" xr:uid="{00000000-0005-0000-0000-0000DE040000}"/>
    <cellStyle name="Percent 3 6 3 2 2" xfId="1244" xr:uid="{00000000-0005-0000-0000-0000DF040000}"/>
    <cellStyle name="Percent 3 6 3 3" xfId="1245" xr:uid="{00000000-0005-0000-0000-0000E0040000}"/>
    <cellStyle name="Percent 3 6 4" xfId="1246" xr:uid="{00000000-0005-0000-0000-0000E1040000}"/>
    <cellStyle name="Percent 3 6 4 2" xfId="1247" xr:uid="{00000000-0005-0000-0000-0000E2040000}"/>
    <cellStyle name="Percent 3 6 5" xfId="1248" xr:uid="{00000000-0005-0000-0000-0000E3040000}"/>
    <cellStyle name="Percent 3 7" xfId="1249" xr:uid="{00000000-0005-0000-0000-0000E4040000}"/>
    <cellStyle name="Percent 3 7 2" xfId="1250" xr:uid="{00000000-0005-0000-0000-0000E5040000}"/>
    <cellStyle name="Percent 3 7 2 2" xfId="1251" xr:uid="{00000000-0005-0000-0000-0000E6040000}"/>
    <cellStyle name="Percent 3 7 2 2 2" xfId="1252" xr:uid="{00000000-0005-0000-0000-0000E7040000}"/>
    <cellStyle name="Percent 3 7 2 3" xfId="1253" xr:uid="{00000000-0005-0000-0000-0000E8040000}"/>
    <cellStyle name="Percent 3 7 3" xfId="1254" xr:uid="{00000000-0005-0000-0000-0000E9040000}"/>
    <cellStyle name="Percent 3 7 3 2" xfId="1255" xr:uid="{00000000-0005-0000-0000-0000EA040000}"/>
    <cellStyle name="Percent 3 7 4" xfId="1256" xr:uid="{00000000-0005-0000-0000-0000EB040000}"/>
    <cellStyle name="Percent 3 8" xfId="1257" xr:uid="{00000000-0005-0000-0000-0000EC040000}"/>
    <cellStyle name="Percent 3 8 2" xfId="1258" xr:uid="{00000000-0005-0000-0000-0000ED040000}"/>
    <cellStyle name="Percent 3 8 2 2" xfId="1259" xr:uid="{00000000-0005-0000-0000-0000EE040000}"/>
    <cellStyle name="Percent 3 8 2 2 2" xfId="1260" xr:uid="{00000000-0005-0000-0000-0000EF040000}"/>
    <cellStyle name="Percent 3 8 2 3" xfId="1261" xr:uid="{00000000-0005-0000-0000-0000F0040000}"/>
    <cellStyle name="Percent 3 8 3" xfId="1262" xr:uid="{00000000-0005-0000-0000-0000F1040000}"/>
    <cellStyle name="Percent 3 8 3 2" xfId="1263" xr:uid="{00000000-0005-0000-0000-0000F2040000}"/>
    <cellStyle name="Percent 3 8 4" xfId="1264" xr:uid="{00000000-0005-0000-0000-0000F3040000}"/>
    <cellStyle name="Percent 3 9" xfId="1265" xr:uid="{00000000-0005-0000-0000-0000F4040000}"/>
    <cellStyle name="Percent 3 9 2" xfId="1266" xr:uid="{00000000-0005-0000-0000-0000F5040000}"/>
    <cellStyle name="Percent 3 9 2 2" xfId="1267" xr:uid="{00000000-0005-0000-0000-0000F6040000}"/>
    <cellStyle name="Percent 3 9 3" xfId="1268" xr:uid="{00000000-0005-0000-0000-0000F7040000}"/>
    <cellStyle name="Percent 4" xfId="1269" xr:uid="{00000000-0005-0000-0000-0000F8040000}"/>
    <cellStyle name="Percent 5" xfId="47" xr:uid="{00000000-0005-0000-0000-0000F9040000}"/>
    <cellStyle name="Title" xfId="3" builtinId="15" customBuiltin="1"/>
    <cellStyle name="Title 2" xfId="50" xr:uid="{00000000-0005-0000-0000-0000FB040000}"/>
    <cellStyle name="Total" xfId="19" builtinId="25" customBuiltin="1"/>
    <cellStyle name="Warning Text" xfId="16" builtinId="11" customBuiltin="1"/>
  </cellStyles>
  <dxfs count="1508">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2"/>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2"/>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2"/>
      </font>
    </dxf>
    <dxf>
      <font>
        <color theme="2"/>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_rels/drawing7.xml.rels><?xml version="1.0" encoding="UTF-8" standalone="yes"?>
<Relationships xmlns="http://schemas.openxmlformats.org/package/2006/relationships"><Relationship Id="rId1" Type="http://schemas.openxmlformats.org/officeDocument/2006/relationships/image" Target="../media/image1.tiff"/></Relationships>
</file>

<file path=xl/drawings/_rels/drawing8.xml.rels><?xml version="1.0" encoding="UTF-8" standalone="yes"?>
<Relationships xmlns="http://schemas.openxmlformats.org/package/2006/relationships"><Relationship Id="rId1" Type="http://schemas.openxmlformats.org/officeDocument/2006/relationships/image" Target="../media/image2.tiff"/></Relationships>
</file>

<file path=xl/drawings/_rels/drawing9.xml.rels><?xml version="1.0" encoding="UTF-8" standalone="yes"?>
<Relationships xmlns="http://schemas.openxmlformats.org/package/2006/relationships"><Relationship Id="rId1" Type="http://schemas.openxmlformats.org/officeDocument/2006/relationships/image" Target="../media/image3.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4.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3.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3.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3.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1.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18</xdr:col>
      <xdr:colOff>1152525</xdr:colOff>
      <xdr:row>16</xdr:row>
      <xdr:rowOff>161925</xdr:rowOff>
    </xdr:from>
    <xdr:to>
      <xdr:col>20</xdr:col>
      <xdr:colOff>0</xdr:colOff>
      <xdr:row>16</xdr:row>
      <xdr:rowOff>171450</xdr:rowOff>
    </xdr:to>
    <xdr:cxnSp macro="">
      <xdr:nvCxnSpPr>
        <xdr:cNvPr id="4" name="Straight Arrow Connector 3">
          <a:extLst>
            <a:ext uri="{FF2B5EF4-FFF2-40B4-BE49-F238E27FC236}">
              <a16:creationId xmlns:a16="http://schemas.microsoft.com/office/drawing/2014/main" id="{A9FB8B68-144E-4068-9179-CFE1830AA76D}"/>
            </a:ext>
          </a:extLst>
        </xdr:cNvPr>
        <xdr:cNvCxnSpPr/>
      </xdr:nvCxnSpPr>
      <xdr:spPr>
        <a:xfrm flipV="1">
          <a:off x="27508200" y="4067175"/>
          <a:ext cx="14287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xdr:row>
      <xdr:rowOff>202747</xdr:rowOff>
    </xdr:from>
    <xdr:to>
      <xdr:col>19</xdr:col>
      <xdr:colOff>249012</xdr:colOff>
      <xdr:row>4</xdr:row>
      <xdr:rowOff>202747</xdr:rowOff>
    </xdr:to>
    <xdr:cxnSp macro="">
      <xdr:nvCxnSpPr>
        <xdr:cNvPr id="9" name="Straight Arrow Connector 8">
          <a:extLst>
            <a:ext uri="{FF2B5EF4-FFF2-40B4-BE49-F238E27FC236}">
              <a16:creationId xmlns:a16="http://schemas.microsoft.com/office/drawing/2014/main" id="{86C4719F-B29F-4668-B70A-86A71790B1D9}"/>
            </a:ext>
          </a:extLst>
        </xdr:cNvPr>
        <xdr:cNvCxnSpPr/>
      </xdr:nvCxnSpPr>
      <xdr:spPr>
        <a:xfrm flipH="1">
          <a:off x="28660725" y="1602922"/>
          <a:ext cx="24901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1114425</xdr:colOff>
      <xdr:row>6</xdr:row>
      <xdr:rowOff>104775</xdr:rowOff>
    </xdr:from>
    <xdr:to>
      <xdr:col>19</xdr:col>
      <xdr:colOff>247651</xdr:colOff>
      <xdr:row>6</xdr:row>
      <xdr:rowOff>104775</xdr:rowOff>
    </xdr:to>
    <xdr:cxnSp macro="">
      <xdr:nvCxnSpPr>
        <xdr:cNvPr id="11" name="Straight Arrow Connector 10">
          <a:extLst>
            <a:ext uri="{FF2B5EF4-FFF2-40B4-BE49-F238E27FC236}">
              <a16:creationId xmlns:a16="http://schemas.microsoft.com/office/drawing/2014/main" id="{162EFE45-64E0-4575-982E-D326B89E42B3}"/>
            </a:ext>
          </a:extLst>
        </xdr:cNvPr>
        <xdr:cNvCxnSpPr/>
      </xdr:nvCxnSpPr>
      <xdr:spPr>
        <a:xfrm flipH="1">
          <a:off x="28641675" y="1933575"/>
          <a:ext cx="26670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1123950</xdr:colOff>
      <xdr:row>7</xdr:row>
      <xdr:rowOff>114300</xdr:rowOff>
    </xdr:from>
    <xdr:to>
      <xdr:col>19</xdr:col>
      <xdr:colOff>257176</xdr:colOff>
      <xdr:row>7</xdr:row>
      <xdr:rowOff>114300</xdr:rowOff>
    </xdr:to>
    <xdr:cxnSp macro="">
      <xdr:nvCxnSpPr>
        <xdr:cNvPr id="16" name="Straight Arrow Connector 15">
          <a:extLst>
            <a:ext uri="{FF2B5EF4-FFF2-40B4-BE49-F238E27FC236}">
              <a16:creationId xmlns:a16="http://schemas.microsoft.com/office/drawing/2014/main" id="{1FB64BDE-EA49-4F0B-B4C4-F5722C978A35}"/>
            </a:ext>
          </a:extLst>
        </xdr:cNvPr>
        <xdr:cNvCxnSpPr/>
      </xdr:nvCxnSpPr>
      <xdr:spPr>
        <a:xfrm flipH="1">
          <a:off x="28651200" y="2133600"/>
          <a:ext cx="26670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xdr:colOff>
      <xdr:row>5</xdr:row>
      <xdr:rowOff>123825</xdr:rowOff>
    </xdr:from>
    <xdr:to>
      <xdr:col>19</xdr:col>
      <xdr:colOff>228601</xdr:colOff>
      <xdr:row>5</xdr:row>
      <xdr:rowOff>123825</xdr:rowOff>
    </xdr:to>
    <xdr:cxnSp macro="">
      <xdr:nvCxnSpPr>
        <xdr:cNvPr id="18" name="Straight Arrow Connector 17">
          <a:extLst>
            <a:ext uri="{FF2B5EF4-FFF2-40B4-BE49-F238E27FC236}">
              <a16:creationId xmlns:a16="http://schemas.microsoft.com/office/drawing/2014/main" id="{D62E778B-A9C9-47DE-A087-1EE90C5E0BDA}"/>
            </a:ext>
          </a:extLst>
        </xdr:cNvPr>
        <xdr:cNvCxnSpPr/>
      </xdr:nvCxnSpPr>
      <xdr:spPr>
        <a:xfrm flipH="1">
          <a:off x="28670250" y="1762125"/>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xdr:row>
      <xdr:rowOff>85725</xdr:rowOff>
    </xdr:from>
    <xdr:to>
      <xdr:col>19</xdr:col>
      <xdr:colOff>219076</xdr:colOff>
      <xdr:row>8</xdr:row>
      <xdr:rowOff>85725</xdr:rowOff>
    </xdr:to>
    <xdr:cxnSp macro="">
      <xdr:nvCxnSpPr>
        <xdr:cNvPr id="19" name="Straight Arrow Connector 18">
          <a:extLst>
            <a:ext uri="{FF2B5EF4-FFF2-40B4-BE49-F238E27FC236}">
              <a16:creationId xmlns:a16="http://schemas.microsoft.com/office/drawing/2014/main" id="{04BF3E29-9F01-48D9-AE13-CA25F4D26248}"/>
            </a:ext>
          </a:extLst>
        </xdr:cNvPr>
        <xdr:cNvCxnSpPr/>
      </xdr:nvCxnSpPr>
      <xdr:spPr>
        <a:xfrm flipH="1">
          <a:off x="28660725" y="2295525"/>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9</xdr:row>
      <xdr:rowOff>133350</xdr:rowOff>
    </xdr:from>
    <xdr:to>
      <xdr:col>19</xdr:col>
      <xdr:colOff>238126</xdr:colOff>
      <xdr:row>9</xdr:row>
      <xdr:rowOff>133350</xdr:rowOff>
    </xdr:to>
    <xdr:cxnSp macro="">
      <xdr:nvCxnSpPr>
        <xdr:cNvPr id="20" name="Straight Arrow Connector 19">
          <a:extLst>
            <a:ext uri="{FF2B5EF4-FFF2-40B4-BE49-F238E27FC236}">
              <a16:creationId xmlns:a16="http://schemas.microsoft.com/office/drawing/2014/main" id="{8EEDB02F-8C24-4B04-B084-AE12B9B53FAA}"/>
            </a:ext>
          </a:extLst>
        </xdr:cNvPr>
        <xdr:cNvCxnSpPr/>
      </xdr:nvCxnSpPr>
      <xdr:spPr>
        <a:xfrm flipH="1">
          <a:off x="28679775" y="2533650"/>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28575</xdr:colOff>
      <xdr:row>10</xdr:row>
      <xdr:rowOff>66675</xdr:rowOff>
    </xdr:from>
    <xdr:to>
      <xdr:col>19</xdr:col>
      <xdr:colOff>247651</xdr:colOff>
      <xdr:row>10</xdr:row>
      <xdr:rowOff>66675</xdr:rowOff>
    </xdr:to>
    <xdr:cxnSp macro="">
      <xdr:nvCxnSpPr>
        <xdr:cNvPr id="21" name="Straight Arrow Connector 20">
          <a:extLst>
            <a:ext uri="{FF2B5EF4-FFF2-40B4-BE49-F238E27FC236}">
              <a16:creationId xmlns:a16="http://schemas.microsoft.com/office/drawing/2014/main" id="{51B3B1A5-287A-49AE-8472-FE5A5AE98577}"/>
            </a:ext>
          </a:extLst>
        </xdr:cNvPr>
        <xdr:cNvCxnSpPr/>
      </xdr:nvCxnSpPr>
      <xdr:spPr>
        <a:xfrm flipH="1">
          <a:off x="28689300" y="2657475"/>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xdr:colOff>
      <xdr:row>11</xdr:row>
      <xdr:rowOff>76200</xdr:rowOff>
    </xdr:from>
    <xdr:to>
      <xdr:col>19</xdr:col>
      <xdr:colOff>238126</xdr:colOff>
      <xdr:row>11</xdr:row>
      <xdr:rowOff>76200</xdr:rowOff>
    </xdr:to>
    <xdr:cxnSp macro="">
      <xdr:nvCxnSpPr>
        <xdr:cNvPr id="22" name="Straight Arrow Connector 21">
          <a:extLst>
            <a:ext uri="{FF2B5EF4-FFF2-40B4-BE49-F238E27FC236}">
              <a16:creationId xmlns:a16="http://schemas.microsoft.com/office/drawing/2014/main" id="{9254383E-3374-4B87-B0FA-FC9F76CB7140}"/>
            </a:ext>
          </a:extLst>
        </xdr:cNvPr>
        <xdr:cNvCxnSpPr/>
      </xdr:nvCxnSpPr>
      <xdr:spPr>
        <a:xfrm flipH="1">
          <a:off x="28679775" y="2838450"/>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28575</xdr:colOff>
      <xdr:row>12</xdr:row>
      <xdr:rowOff>95250</xdr:rowOff>
    </xdr:from>
    <xdr:to>
      <xdr:col>19</xdr:col>
      <xdr:colOff>247651</xdr:colOff>
      <xdr:row>12</xdr:row>
      <xdr:rowOff>95250</xdr:rowOff>
    </xdr:to>
    <xdr:cxnSp macro="">
      <xdr:nvCxnSpPr>
        <xdr:cNvPr id="15" name="Straight Arrow Connector 14">
          <a:extLst>
            <a:ext uri="{FF2B5EF4-FFF2-40B4-BE49-F238E27FC236}">
              <a16:creationId xmlns:a16="http://schemas.microsoft.com/office/drawing/2014/main" id="{F861F5FE-CE0A-4ABF-8682-B405214FE883}"/>
            </a:ext>
          </a:extLst>
        </xdr:cNvPr>
        <xdr:cNvCxnSpPr/>
      </xdr:nvCxnSpPr>
      <xdr:spPr>
        <a:xfrm flipH="1">
          <a:off x="27555825" y="3048000"/>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28575</xdr:colOff>
      <xdr:row>13</xdr:row>
      <xdr:rowOff>95250</xdr:rowOff>
    </xdr:from>
    <xdr:to>
      <xdr:col>19</xdr:col>
      <xdr:colOff>247651</xdr:colOff>
      <xdr:row>13</xdr:row>
      <xdr:rowOff>95250</xdr:rowOff>
    </xdr:to>
    <xdr:cxnSp macro="">
      <xdr:nvCxnSpPr>
        <xdr:cNvPr id="17" name="Straight Arrow Connector 16">
          <a:extLst>
            <a:ext uri="{FF2B5EF4-FFF2-40B4-BE49-F238E27FC236}">
              <a16:creationId xmlns:a16="http://schemas.microsoft.com/office/drawing/2014/main" id="{53D69E4E-ADCF-4A94-9204-BF83262C2A09}"/>
            </a:ext>
          </a:extLst>
        </xdr:cNvPr>
        <xdr:cNvCxnSpPr/>
      </xdr:nvCxnSpPr>
      <xdr:spPr>
        <a:xfrm flipH="1">
          <a:off x="28689300" y="3419475"/>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57150</xdr:colOff>
      <xdr:row>14</xdr:row>
      <xdr:rowOff>133350</xdr:rowOff>
    </xdr:from>
    <xdr:to>
      <xdr:col>19</xdr:col>
      <xdr:colOff>276226</xdr:colOff>
      <xdr:row>14</xdr:row>
      <xdr:rowOff>133350</xdr:rowOff>
    </xdr:to>
    <xdr:cxnSp macro="">
      <xdr:nvCxnSpPr>
        <xdr:cNvPr id="23" name="Straight Arrow Connector 22">
          <a:extLst>
            <a:ext uri="{FF2B5EF4-FFF2-40B4-BE49-F238E27FC236}">
              <a16:creationId xmlns:a16="http://schemas.microsoft.com/office/drawing/2014/main" id="{83F58837-C716-4412-B70D-693DC1B08F27}"/>
            </a:ext>
          </a:extLst>
        </xdr:cNvPr>
        <xdr:cNvCxnSpPr/>
      </xdr:nvCxnSpPr>
      <xdr:spPr>
        <a:xfrm flipH="1">
          <a:off x="28717875" y="3648075"/>
          <a:ext cx="21907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1123950</xdr:colOff>
      <xdr:row>3</xdr:row>
      <xdr:rowOff>95250</xdr:rowOff>
    </xdr:from>
    <xdr:to>
      <xdr:col>19</xdr:col>
      <xdr:colOff>239487</xdr:colOff>
      <xdr:row>3</xdr:row>
      <xdr:rowOff>95250</xdr:rowOff>
    </xdr:to>
    <xdr:cxnSp macro="">
      <xdr:nvCxnSpPr>
        <xdr:cNvPr id="24" name="Straight Arrow Connector 23">
          <a:extLst>
            <a:ext uri="{FF2B5EF4-FFF2-40B4-BE49-F238E27FC236}">
              <a16:creationId xmlns:a16="http://schemas.microsoft.com/office/drawing/2014/main" id="{5FB60E42-BFCD-4E98-9AD7-42124FCB0DD6}"/>
            </a:ext>
          </a:extLst>
        </xdr:cNvPr>
        <xdr:cNvCxnSpPr/>
      </xdr:nvCxnSpPr>
      <xdr:spPr>
        <a:xfrm flipH="1">
          <a:off x="28651200" y="1304925"/>
          <a:ext cx="24901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1114425</xdr:colOff>
      <xdr:row>7</xdr:row>
      <xdr:rowOff>104775</xdr:rowOff>
    </xdr:from>
    <xdr:to>
      <xdr:col>19</xdr:col>
      <xdr:colOff>247651</xdr:colOff>
      <xdr:row>7</xdr:row>
      <xdr:rowOff>104775</xdr:rowOff>
    </xdr:to>
    <xdr:cxnSp macro="">
      <xdr:nvCxnSpPr>
        <xdr:cNvPr id="25" name="Straight Arrow Connector 24">
          <a:extLst>
            <a:ext uri="{FF2B5EF4-FFF2-40B4-BE49-F238E27FC236}">
              <a16:creationId xmlns:a16="http://schemas.microsoft.com/office/drawing/2014/main" id="{588F8F95-2178-411E-AF22-B0D7E8CF42AA}"/>
            </a:ext>
          </a:extLst>
        </xdr:cNvPr>
        <xdr:cNvCxnSpPr/>
      </xdr:nvCxnSpPr>
      <xdr:spPr>
        <a:xfrm flipH="1">
          <a:off x="28641675" y="1933575"/>
          <a:ext cx="26670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91441</xdr:colOff>
      <xdr:row>0</xdr:row>
      <xdr:rowOff>15241</xdr:rowOff>
    </xdr:from>
    <xdr:to>
      <xdr:col>3</xdr:col>
      <xdr:colOff>19051</xdr:colOff>
      <xdr:row>1</xdr:row>
      <xdr:rowOff>182258</xdr:rowOff>
    </xdr:to>
    <xdr:pic>
      <xdr:nvPicPr>
        <xdr:cNvPr id="2" name="Picture 1">
          <a:extLst>
            <a:ext uri="{FF2B5EF4-FFF2-40B4-BE49-F238E27FC236}">
              <a16:creationId xmlns:a16="http://schemas.microsoft.com/office/drawing/2014/main" id="{E1728E60-5EF4-4909-9322-E4AF86E730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0341" y="15241"/>
          <a:ext cx="537210" cy="5956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346364</xdr:colOff>
      <xdr:row>5</xdr:row>
      <xdr:rowOff>41564</xdr:rowOff>
    </xdr:from>
    <xdr:to>
      <xdr:col>18</xdr:col>
      <xdr:colOff>346364</xdr:colOff>
      <xdr:row>6</xdr:row>
      <xdr:rowOff>121920</xdr:rowOff>
    </xdr:to>
    <xdr:cxnSp macro="">
      <xdr:nvCxnSpPr>
        <xdr:cNvPr id="4" name="Straight Arrow Connector 3">
          <a:extLst>
            <a:ext uri="{FF2B5EF4-FFF2-40B4-BE49-F238E27FC236}">
              <a16:creationId xmlns:a16="http://schemas.microsoft.com/office/drawing/2014/main" id="{D0C5C68A-2D5C-4CCC-9FEC-358D64E52DB1}"/>
            </a:ext>
          </a:extLst>
        </xdr:cNvPr>
        <xdr:cNvCxnSpPr/>
      </xdr:nvCxnSpPr>
      <xdr:spPr>
        <a:xfrm>
          <a:off x="14076219" y="2050473"/>
          <a:ext cx="0" cy="2743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387928</xdr:colOff>
      <xdr:row>5</xdr:row>
      <xdr:rowOff>41564</xdr:rowOff>
    </xdr:from>
    <xdr:to>
      <xdr:col>17</xdr:col>
      <xdr:colOff>387928</xdr:colOff>
      <xdr:row>6</xdr:row>
      <xdr:rowOff>121920</xdr:rowOff>
    </xdr:to>
    <xdr:cxnSp macro="">
      <xdr:nvCxnSpPr>
        <xdr:cNvPr id="5" name="Straight Arrow Connector 4">
          <a:extLst>
            <a:ext uri="{FF2B5EF4-FFF2-40B4-BE49-F238E27FC236}">
              <a16:creationId xmlns:a16="http://schemas.microsoft.com/office/drawing/2014/main" id="{CFD09571-CECD-4042-A13B-BEF9AD000EAF}"/>
            </a:ext>
          </a:extLst>
        </xdr:cNvPr>
        <xdr:cNvCxnSpPr/>
      </xdr:nvCxnSpPr>
      <xdr:spPr>
        <a:xfrm>
          <a:off x="14117783" y="2050473"/>
          <a:ext cx="0" cy="2743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432955</xdr:colOff>
      <xdr:row>2</xdr:row>
      <xdr:rowOff>519545</xdr:rowOff>
    </xdr:from>
    <xdr:to>
      <xdr:col>8</xdr:col>
      <xdr:colOff>432955</xdr:colOff>
      <xdr:row>5</xdr:row>
      <xdr:rowOff>17318</xdr:rowOff>
    </xdr:to>
    <xdr:cxnSp macro="">
      <xdr:nvCxnSpPr>
        <xdr:cNvPr id="6" name="Straight Arrow Connector 5">
          <a:extLst>
            <a:ext uri="{FF2B5EF4-FFF2-40B4-BE49-F238E27FC236}">
              <a16:creationId xmlns:a16="http://schemas.microsoft.com/office/drawing/2014/main" id="{77CFA866-8148-4AA2-A258-8B9083B071A6}"/>
            </a:ext>
          </a:extLst>
        </xdr:cNvPr>
        <xdr:cNvCxnSpPr/>
      </xdr:nvCxnSpPr>
      <xdr:spPr>
        <a:xfrm flipV="1">
          <a:off x="8451273" y="1368136"/>
          <a:ext cx="0" cy="72736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301541</xdr:colOff>
      <xdr:row>8</xdr:row>
      <xdr:rowOff>142417</xdr:rowOff>
    </xdr:from>
    <xdr:to>
      <xdr:col>9</xdr:col>
      <xdr:colOff>301541</xdr:colOff>
      <xdr:row>8</xdr:row>
      <xdr:rowOff>592567</xdr:rowOff>
    </xdr:to>
    <xdr:cxnSp macro="">
      <xdr:nvCxnSpPr>
        <xdr:cNvPr id="4" name="Straight Arrow Connector 3">
          <a:extLst>
            <a:ext uri="{FF2B5EF4-FFF2-40B4-BE49-F238E27FC236}">
              <a16:creationId xmlns:a16="http://schemas.microsoft.com/office/drawing/2014/main" id="{19FCD2F0-17D1-4E4B-8A2B-E3BB94F4BE16}"/>
            </a:ext>
          </a:extLst>
        </xdr:cNvPr>
        <xdr:cNvCxnSpPr/>
      </xdr:nvCxnSpPr>
      <xdr:spPr>
        <a:xfrm>
          <a:off x="10386835" y="1027682"/>
          <a:ext cx="0" cy="450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287075</xdr:colOff>
      <xdr:row>8</xdr:row>
      <xdr:rowOff>108799</xdr:rowOff>
    </xdr:from>
    <xdr:to>
      <xdr:col>8</xdr:col>
      <xdr:colOff>287075</xdr:colOff>
      <xdr:row>8</xdr:row>
      <xdr:rowOff>558949</xdr:rowOff>
    </xdr:to>
    <xdr:cxnSp macro="">
      <xdr:nvCxnSpPr>
        <xdr:cNvPr id="5" name="Straight Arrow Connector 4">
          <a:extLst>
            <a:ext uri="{FF2B5EF4-FFF2-40B4-BE49-F238E27FC236}">
              <a16:creationId xmlns:a16="http://schemas.microsoft.com/office/drawing/2014/main" id="{53432351-7B25-417E-946D-D2CCD6A08135}"/>
            </a:ext>
          </a:extLst>
        </xdr:cNvPr>
        <xdr:cNvCxnSpPr/>
      </xdr:nvCxnSpPr>
      <xdr:spPr>
        <a:xfrm>
          <a:off x="9778457" y="994064"/>
          <a:ext cx="0" cy="450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346364</xdr:colOff>
      <xdr:row>8</xdr:row>
      <xdr:rowOff>41564</xdr:rowOff>
    </xdr:from>
    <xdr:to>
      <xdr:col>9</xdr:col>
      <xdr:colOff>346364</xdr:colOff>
      <xdr:row>9</xdr:row>
      <xdr:rowOff>121920</xdr:rowOff>
    </xdr:to>
    <xdr:cxnSp macro="">
      <xdr:nvCxnSpPr>
        <xdr:cNvPr id="2" name="Straight Arrow Connector 1">
          <a:extLst>
            <a:ext uri="{FF2B5EF4-FFF2-40B4-BE49-F238E27FC236}">
              <a16:creationId xmlns:a16="http://schemas.microsoft.com/office/drawing/2014/main" id="{82936784-AD1B-4771-A0AA-305C80266D53}"/>
            </a:ext>
          </a:extLst>
        </xdr:cNvPr>
        <xdr:cNvCxnSpPr/>
      </xdr:nvCxnSpPr>
      <xdr:spPr>
        <a:xfrm>
          <a:off x="10404764" y="555914"/>
          <a:ext cx="0" cy="45183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387928</xdr:colOff>
      <xdr:row>8</xdr:row>
      <xdr:rowOff>41564</xdr:rowOff>
    </xdr:from>
    <xdr:to>
      <xdr:col>8</xdr:col>
      <xdr:colOff>387928</xdr:colOff>
      <xdr:row>9</xdr:row>
      <xdr:rowOff>121920</xdr:rowOff>
    </xdr:to>
    <xdr:cxnSp macro="">
      <xdr:nvCxnSpPr>
        <xdr:cNvPr id="3" name="Straight Arrow Connector 2">
          <a:extLst>
            <a:ext uri="{FF2B5EF4-FFF2-40B4-BE49-F238E27FC236}">
              <a16:creationId xmlns:a16="http://schemas.microsoft.com/office/drawing/2014/main" id="{D2F390C7-9AFC-4410-9D54-638072769AA0}"/>
            </a:ext>
          </a:extLst>
        </xdr:cNvPr>
        <xdr:cNvCxnSpPr/>
      </xdr:nvCxnSpPr>
      <xdr:spPr>
        <a:xfrm>
          <a:off x="9855778" y="555914"/>
          <a:ext cx="0" cy="45183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346364</xdr:colOff>
      <xdr:row>7</xdr:row>
      <xdr:rowOff>41564</xdr:rowOff>
    </xdr:from>
    <xdr:to>
      <xdr:col>9</xdr:col>
      <xdr:colOff>346364</xdr:colOff>
      <xdr:row>8</xdr:row>
      <xdr:rowOff>121920</xdr:rowOff>
    </xdr:to>
    <xdr:cxnSp macro="">
      <xdr:nvCxnSpPr>
        <xdr:cNvPr id="2" name="Straight Arrow Connector 1">
          <a:extLst>
            <a:ext uri="{FF2B5EF4-FFF2-40B4-BE49-F238E27FC236}">
              <a16:creationId xmlns:a16="http://schemas.microsoft.com/office/drawing/2014/main" id="{F3BA3FC9-C6FD-49D3-8E0C-C6CD839DCDB0}"/>
            </a:ext>
          </a:extLst>
        </xdr:cNvPr>
        <xdr:cNvCxnSpPr/>
      </xdr:nvCxnSpPr>
      <xdr:spPr>
        <a:xfrm>
          <a:off x="10442864" y="1946564"/>
          <a:ext cx="0" cy="2803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387928</xdr:colOff>
      <xdr:row>7</xdr:row>
      <xdr:rowOff>41564</xdr:rowOff>
    </xdr:from>
    <xdr:to>
      <xdr:col>8</xdr:col>
      <xdr:colOff>387928</xdr:colOff>
      <xdr:row>8</xdr:row>
      <xdr:rowOff>121920</xdr:rowOff>
    </xdr:to>
    <xdr:cxnSp macro="">
      <xdr:nvCxnSpPr>
        <xdr:cNvPr id="3" name="Straight Arrow Connector 2">
          <a:extLst>
            <a:ext uri="{FF2B5EF4-FFF2-40B4-BE49-F238E27FC236}">
              <a16:creationId xmlns:a16="http://schemas.microsoft.com/office/drawing/2014/main" id="{48ABA3AC-ABDF-45AB-A5C5-EDAB08455617}"/>
            </a:ext>
          </a:extLst>
        </xdr:cNvPr>
        <xdr:cNvCxnSpPr/>
      </xdr:nvCxnSpPr>
      <xdr:spPr>
        <a:xfrm>
          <a:off x="9722428" y="1946564"/>
          <a:ext cx="0" cy="2803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91441</xdr:colOff>
      <xdr:row>0</xdr:row>
      <xdr:rowOff>15241</xdr:rowOff>
    </xdr:from>
    <xdr:to>
      <xdr:col>2</xdr:col>
      <xdr:colOff>628651</xdr:colOff>
      <xdr:row>0</xdr:row>
      <xdr:rowOff>610883</xdr:rowOff>
    </xdr:to>
    <xdr:pic>
      <xdr:nvPicPr>
        <xdr:cNvPr id="3" name="Picture 2">
          <a:extLst>
            <a:ext uri="{FF2B5EF4-FFF2-40B4-BE49-F238E27FC236}">
              <a16:creationId xmlns:a16="http://schemas.microsoft.com/office/drawing/2014/main" id="{3D7BA5A5-1532-4BA6-82AD-2BF2BE5900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321" y="15241"/>
          <a:ext cx="541020" cy="5956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57149</xdr:colOff>
      <xdr:row>0</xdr:row>
      <xdr:rowOff>28574</xdr:rowOff>
    </xdr:from>
    <xdr:to>
      <xdr:col>2</xdr:col>
      <xdr:colOff>698130</xdr:colOff>
      <xdr:row>1</xdr:row>
      <xdr:rowOff>133350</xdr:rowOff>
    </xdr:to>
    <xdr:pic>
      <xdr:nvPicPr>
        <xdr:cNvPr id="2" name="Picture 1">
          <a:extLst>
            <a:ext uri="{FF2B5EF4-FFF2-40B4-BE49-F238E27FC236}">
              <a16:creationId xmlns:a16="http://schemas.microsoft.com/office/drawing/2014/main" id="{2C11CF43-25A4-408E-9120-79E12F578A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0849" y="28574"/>
          <a:ext cx="640981" cy="69532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868680</xdr:colOff>
      <xdr:row>0</xdr:row>
      <xdr:rowOff>0</xdr:rowOff>
    </xdr:from>
    <xdr:to>
      <xdr:col>1</xdr:col>
      <xdr:colOff>1318260</xdr:colOff>
      <xdr:row>2</xdr:row>
      <xdr:rowOff>104445</xdr:rowOff>
    </xdr:to>
    <xdr:pic>
      <xdr:nvPicPr>
        <xdr:cNvPr id="3" name="Picture 2">
          <a:extLst>
            <a:ext uri="{FF2B5EF4-FFF2-40B4-BE49-F238E27FC236}">
              <a16:creationId xmlns:a16="http://schemas.microsoft.com/office/drawing/2014/main" id="{C1B96D53-55F4-4305-8423-C9F13AA011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7905" y="0"/>
          <a:ext cx="449580" cy="4949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1310096</xdr:colOff>
      <xdr:row>0</xdr:row>
      <xdr:rowOff>0</xdr:rowOff>
    </xdr:from>
    <xdr:to>
      <xdr:col>1</xdr:col>
      <xdr:colOff>2340429</xdr:colOff>
      <xdr:row>1</xdr:row>
      <xdr:rowOff>50405</xdr:rowOff>
    </xdr:to>
    <xdr:pic>
      <xdr:nvPicPr>
        <xdr:cNvPr id="2" name="Picture 1">
          <a:extLst>
            <a:ext uri="{FF2B5EF4-FFF2-40B4-BE49-F238E27FC236}">
              <a16:creationId xmlns:a16="http://schemas.microsoft.com/office/drawing/2014/main" id="{F0A2081E-E727-4827-886B-6C9312E713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3453" y="0"/>
          <a:ext cx="1030333" cy="101651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346364</xdr:colOff>
      <xdr:row>2</xdr:row>
      <xdr:rowOff>41564</xdr:rowOff>
    </xdr:from>
    <xdr:to>
      <xdr:col>8</xdr:col>
      <xdr:colOff>346364</xdr:colOff>
      <xdr:row>3</xdr:row>
      <xdr:rowOff>121920</xdr:rowOff>
    </xdr:to>
    <xdr:cxnSp macro="">
      <xdr:nvCxnSpPr>
        <xdr:cNvPr id="3" name="Straight Arrow Connector 2">
          <a:extLst>
            <a:ext uri="{FF2B5EF4-FFF2-40B4-BE49-F238E27FC236}">
              <a16:creationId xmlns:a16="http://schemas.microsoft.com/office/drawing/2014/main" id="{6DC6292E-AE0B-461B-B4BF-42CB239E453A}"/>
            </a:ext>
          </a:extLst>
        </xdr:cNvPr>
        <xdr:cNvCxnSpPr/>
      </xdr:nvCxnSpPr>
      <xdr:spPr>
        <a:xfrm>
          <a:off x="7684424" y="2045624"/>
          <a:ext cx="0" cy="2784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387928</xdr:colOff>
      <xdr:row>2</xdr:row>
      <xdr:rowOff>41564</xdr:rowOff>
    </xdr:from>
    <xdr:to>
      <xdr:col>7</xdr:col>
      <xdr:colOff>387928</xdr:colOff>
      <xdr:row>3</xdr:row>
      <xdr:rowOff>121920</xdr:rowOff>
    </xdr:to>
    <xdr:cxnSp macro="">
      <xdr:nvCxnSpPr>
        <xdr:cNvPr id="4" name="Straight Arrow Connector 3">
          <a:extLst>
            <a:ext uri="{FF2B5EF4-FFF2-40B4-BE49-F238E27FC236}">
              <a16:creationId xmlns:a16="http://schemas.microsoft.com/office/drawing/2014/main" id="{4FB84CD6-FE05-438E-A220-AEDAA7968308}"/>
            </a:ext>
          </a:extLst>
        </xdr:cNvPr>
        <xdr:cNvCxnSpPr/>
      </xdr:nvCxnSpPr>
      <xdr:spPr>
        <a:xfrm>
          <a:off x="6864928" y="2045624"/>
          <a:ext cx="0" cy="2784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556260</xdr:colOff>
      <xdr:row>0</xdr:row>
      <xdr:rowOff>0</xdr:rowOff>
    </xdr:from>
    <xdr:to>
      <xdr:col>1</xdr:col>
      <xdr:colOff>1066799</xdr:colOff>
      <xdr:row>1</xdr:row>
      <xdr:rowOff>93453</xdr:rowOff>
    </xdr:to>
    <xdr:pic>
      <xdr:nvPicPr>
        <xdr:cNvPr id="3" name="Picture 2">
          <a:extLst>
            <a:ext uri="{FF2B5EF4-FFF2-40B4-BE49-F238E27FC236}">
              <a16:creationId xmlns:a16="http://schemas.microsoft.com/office/drawing/2014/main" id="{76C1E503-6499-4615-ACAE-5383FD6F7F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0" y="0"/>
          <a:ext cx="510539" cy="56208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1383030</xdr:colOff>
      <xdr:row>0</xdr:row>
      <xdr:rowOff>38100</xdr:rowOff>
    </xdr:from>
    <xdr:ext cx="449580" cy="494970"/>
    <xdr:pic>
      <xdr:nvPicPr>
        <xdr:cNvPr id="2" name="Picture 1">
          <a:extLst>
            <a:ext uri="{FF2B5EF4-FFF2-40B4-BE49-F238E27FC236}">
              <a16:creationId xmlns:a16="http://schemas.microsoft.com/office/drawing/2014/main" id="{6ED33FB1-CB11-45F6-9E10-CE52075C07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030" y="38100"/>
          <a:ext cx="449580" cy="49497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238125</xdr:colOff>
      <xdr:row>0</xdr:row>
      <xdr:rowOff>0</xdr:rowOff>
    </xdr:from>
    <xdr:to>
      <xdr:col>1</xdr:col>
      <xdr:colOff>744854</xdr:colOff>
      <xdr:row>1</xdr:row>
      <xdr:rowOff>144888</xdr:rowOff>
    </xdr:to>
    <xdr:pic>
      <xdr:nvPicPr>
        <xdr:cNvPr id="2" name="Picture 1">
          <a:extLst>
            <a:ext uri="{FF2B5EF4-FFF2-40B4-BE49-F238E27FC236}">
              <a16:creationId xmlns:a16="http://schemas.microsoft.com/office/drawing/2014/main" id="{6E5BBC1D-4E92-4906-86EE-FAC0ACB8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150" y="0"/>
          <a:ext cx="510539" cy="55636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546735</xdr:colOff>
      <xdr:row>0</xdr:row>
      <xdr:rowOff>0</xdr:rowOff>
    </xdr:from>
    <xdr:to>
      <xdr:col>1</xdr:col>
      <xdr:colOff>1055369</xdr:colOff>
      <xdr:row>1</xdr:row>
      <xdr:rowOff>19158</xdr:rowOff>
    </xdr:to>
    <xdr:pic>
      <xdr:nvPicPr>
        <xdr:cNvPr id="2" name="Picture 1">
          <a:extLst>
            <a:ext uri="{FF2B5EF4-FFF2-40B4-BE49-F238E27FC236}">
              <a16:creationId xmlns:a16="http://schemas.microsoft.com/office/drawing/2014/main" id="{36C03B48-2882-48C1-A517-F193D70E8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210" y="0"/>
          <a:ext cx="510539" cy="5563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91441</xdr:colOff>
      <xdr:row>0</xdr:row>
      <xdr:rowOff>106681</xdr:rowOff>
    </xdr:from>
    <xdr:to>
      <xdr:col>2</xdr:col>
      <xdr:colOff>732003</xdr:colOff>
      <xdr:row>0</xdr:row>
      <xdr:rowOff>811530</xdr:rowOff>
    </xdr:to>
    <xdr:pic>
      <xdr:nvPicPr>
        <xdr:cNvPr id="2" name="Picture 1">
          <a:extLst>
            <a:ext uri="{FF2B5EF4-FFF2-40B4-BE49-F238E27FC236}">
              <a16:creationId xmlns:a16="http://schemas.microsoft.com/office/drawing/2014/main" id="{98D02606-640A-4587-98DA-992C8F2EB3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7321" y="106681"/>
          <a:ext cx="636752" cy="7010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868680</xdr:colOff>
      <xdr:row>0</xdr:row>
      <xdr:rowOff>0</xdr:rowOff>
    </xdr:from>
    <xdr:to>
      <xdr:col>1</xdr:col>
      <xdr:colOff>1318260</xdr:colOff>
      <xdr:row>0</xdr:row>
      <xdr:rowOff>494970</xdr:rowOff>
    </xdr:to>
    <xdr:pic>
      <xdr:nvPicPr>
        <xdr:cNvPr id="2" name="Picture 1">
          <a:extLst>
            <a:ext uri="{FF2B5EF4-FFF2-40B4-BE49-F238E27FC236}">
              <a16:creationId xmlns:a16="http://schemas.microsoft.com/office/drawing/2014/main" id="{0EBFC630-D70C-49D6-B1DB-CC21A40B39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8280" y="0"/>
          <a:ext cx="449580" cy="49497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1188720</xdr:colOff>
      <xdr:row>0</xdr:row>
      <xdr:rowOff>22859</xdr:rowOff>
    </xdr:from>
    <xdr:to>
      <xdr:col>1</xdr:col>
      <xdr:colOff>1640205</xdr:colOff>
      <xdr:row>0</xdr:row>
      <xdr:rowOff>551386</xdr:rowOff>
    </xdr:to>
    <xdr:pic>
      <xdr:nvPicPr>
        <xdr:cNvPr id="3" name="Picture 2">
          <a:extLst>
            <a:ext uri="{FF2B5EF4-FFF2-40B4-BE49-F238E27FC236}">
              <a16:creationId xmlns:a16="http://schemas.microsoft.com/office/drawing/2014/main" id="{D1341433-4905-4CF1-BCB3-7AF907966B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59280" y="22859"/>
          <a:ext cx="480060" cy="52852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906780</xdr:colOff>
      <xdr:row>0</xdr:row>
      <xdr:rowOff>7619</xdr:rowOff>
    </xdr:from>
    <xdr:to>
      <xdr:col>1</xdr:col>
      <xdr:colOff>1390650</xdr:colOff>
      <xdr:row>0</xdr:row>
      <xdr:rowOff>536146</xdr:rowOff>
    </xdr:to>
    <xdr:pic>
      <xdr:nvPicPr>
        <xdr:cNvPr id="2" name="Picture 1">
          <a:extLst>
            <a:ext uri="{FF2B5EF4-FFF2-40B4-BE49-F238E27FC236}">
              <a16:creationId xmlns:a16="http://schemas.microsoft.com/office/drawing/2014/main" id="{F0908588-A6FE-4A45-BBE7-01899C44E6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0280" y="7619"/>
          <a:ext cx="480060" cy="528527"/>
        </a:xfrm>
        <a:prstGeom prst="rect">
          <a:avLst/>
        </a:prstGeom>
      </xdr:spPr>
    </xdr:pic>
    <xdr:clientData/>
  </xdr:twoCellAnchor>
  <xdr:twoCellAnchor>
    <xdr:from>
      <xdr:col>7</xdr:col>
      <xdr:colOff>257173</xdr:colOff>
      <xdr:row>14</xdr:row>
      <xdr:rowOff>47624</xdr:rowOff>
    </xdr:from>
    <xdr:to>
      <xdr:col>7</xdr:col>
      <xdr:colOff>581024</xdr:colOff>
      <xdr:row>14</xdr:row>
      <xdr:rowOff>142872</xdr:rowOff>
    </xdr:to>
    <xdr:sp macro="" textlink="">
      <xdr:nvSpPr>
        <xdr:cNvPr id="3" name="Arrow: Bent-Up 2">
          <a:extLst>
            <a:ext uri="{FF2B5EF4-FFF2-40B4-BE49-F238E27FC236}">
              <a16:creationId xmlns:a16="http://schemas.microsoft.com/office/drawing/2014/main" id="{AE8B7E5D-2508-98A5-D3CF-D71BDF0AF501}"/>
            </a:ext>
          </a:extLst>
        </xdr:cNvPr>
        <xdr:cNvSpPr/>
      </xdr:nvSpPr>
      <xdr:spPr>
        <a:xfrm rot="10800000">
          <a:off x="8010523" y="3219449"/>
          <a:ext cx="323851" cy="95248"/>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2168899</xdr:colOff>
      <xdr:row>0</xdr:row>
      <xdr:rowOff>22412</xdr:rowOff>
    </xdr:from>
    <xdr:to>
      <xdr:col>2</xdr:col>
      <xdr:colOff>336178</xdr:colOff>
      <xdr:row>1</xdr:row>
      <xdr:rowOff>4700</xdr:rowOff>
    </xdr:to>
    <xdr:pic>
      <xdr:nvPicPr>
        <xdr:cNvPr id="2" name="Picture 1">
          <a:extLst>
            <a:ext uri="{FF2B5EF4-FFF2-40B4-BE49-F238E27FC236}">
              <a16:creationId xmlns:a16="http://schemas.microsoft.com/office/drawing/2014/main" id="{158FE1EB-0E8B-4BB9-9842-7F2E1D3203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74017" y="22412"/>
          <a:ext cx="856690" cy="88996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76200</xdr:colOff>
      <xdr:row>0</xdr:row>
      <xdr:rowOff>133350</xdr:rowOff>
    </xdr:from>
    <xdr:to>
      <xdr:col>2</xdr:col>
      <xdr:colOff>533400</xdr:colOff>
      <xdr:row>1</xdr:row>
      <xdr:rowOff>95913</xdr:rowOff>
    </xdr:to>
    <xdr:pic>
      <xdr:nvPicPr>
        <xdr:cNvPr id="2" name="Picture 1">
          <a:extLst>
            <a:ext uri="{FF2B5EF4-FFF2-40B4-BE49-F238E27FC236}">
              <a16:creationId xmlns:a16="http://schemas.microsoft.com/office/drawing/2014/main" id="{4E4FAAAA-7FF9-41F7-843D-7FFFDF4A86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4200" y="133350"/>
          <a:ext cx="457200" cy="49977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47625</xdr:colOff>
      <xdr:row>0</xdr:row>
      <xdr:rowOff>66675</xdr:rowOff>
    </xdr:from>
    <xdr:to>
      <xdr:col>2</xdr:col>
      <xdr:colOff>510540</xdr:colOff>
      <xdr:row>1</xdr:row>
      <xdr:rowOff>143538</xdr:rowOff>
    </xdr:to>
    <xdr:pic>
      <xdr:nvPicPr>
        <xdr:cNvPr id="2" name="Picture 1">
          <a:extLst>
            <a:ext uri="{FF2B5EF4-FFF2-40B4-BE49-F238E27FC236}">
              <a16:creationId xmlns:a16="http://schemas.microsoft.com/office/drawing/2014/main" id="{2BEB77C8-C720-47EF-B687-DB108AB19F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6825" y="66675"/>
          <a:ext cx="457200" cy="49977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3.bin"/><Relationship Id="rId1" Type="http://schemas.openxmlformats.org/officeDocument/2006/relationships/hyperlink" Target="mailto:curtis@onsitesvcs.ne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camilo@pacehomesolutions.com"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hyperlink" Target="mailto:commissions@compinsurance.org"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mailto:eliot@hbiconnect.com"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Chris@LBOptions.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brian@npnbrokers.com"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mailto:billrhodes11@comcast.net"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4829-12FA-4714-876E-A4415BFC3D2F}">
  <dimension ref="A1:T82"/>
  <sheetViews>
    <sheetView zoomScale="90" zoomScaleNormal="90" workbookViewId="0">
      <pane ySplit="6" topLeftCell="A23" activePane="bottomLeft" state="frozen"/>
      <selection pane="bottomLeft" activeCell="C43" sqref="C43"/>
    </sheetView>
  </sheetViews>
  <sheetFormatPr defaultRowHeight="15" x14ac:dyDescent="0.25"/>
  <cols>
    <col min="1" max="1" width="72.140625" customWidth="1"/>
    <col min="2" max="2" width="2.5703125" customWidth="1"/>
    <col min="3" max="3" width="14.42578125" style="89" customWidth="1"/>
    <col min="4" max="4" width="13.85546875" style="89" customWidth="1"/>
    <col min="5" max="6" width="12.140625" customWidth="1"/>
    <col min="8" max="8" width="14.42578125" customWidth="1"/>
    <col min="9" max="9" width="15.85546875" customWidth="1"/>
    <col min="10" max="10" width="11.85546875" customWidth="1"/>
    <col min="11" max="11" width="14.5703125" customWidth="1"/>
    <col min="12" max="12" width="3.5703125" customWidth="1"/>
    <col min="13" max="13" width="16.42578125" bestFit="1" customWidth="1"/>
    <col min="14" max="14" width="56.28515625" customWidth="1"/>
    <col min="15" max="15" width="3.42578125" customWidth="1"/>
    <col min="16" max="16" width="18.5703125" style="33" customWidth="1"/>
    <col min="17" max="17" width="16.42578125" customWidth="1"/>
    <col min="18" max="18" width="25.140625" customWidth="1"/>
    <col min="19" max="19" width="17.5703125" customWidth="1"/>
    <col min="20" max="20" width="3.85546875" customWidth="1"/>
  </cols>
  <sheetData>
    <row r="1" spans="1:20" ht="15.75" thickBot="1" x14ac:dyDescent="0.3">
      <c r="A1" s="441" t="s">
        <v>1128</v>
      </c>
      <c r="B1" s="61"/>
      <c r="C1" s="1384" t="s">
        <v>0</v>
      </c>
      <c r="D1" s="1384"/>
      <c r="E1" s="1384"/>
      <c r="F1" s="1384"/>
      <c r="G1" s="1384"/>
      <c r="H1" s="1384"/>
      <c r="I1" s="1384"/>
      <c r="M1" s="1400" t="s">
        <v>1</v>
      </c>
      <c r="N1" s="1401"/>
      <c r="P1" s="1396" t="s">
        <v>2</v>
      </c>
      <c r="Q1" s="1397"/>
      <c r="R1" s="1397"/>
      <c r="S1" s="758"/>
      <c r="T1" s="777"/>
    </row>
    <row r="2" spans="1:20" ht="30" x14ac:dyDescent="0.25">
      <c r="A2" s="1388" t="s">
        <v>3</v>
      </c>
      <c r="B2" s="818"/>
      <c r="C2" s="835" t="s">
        <v>4</v>
      </c>
      <c r="D2" s="835"/>
      <c r="E2" s="836"/>
      <c r="F2" s="836"/>
      <c r="G2" s="836"/>
      <c r="H2" s="836"/>
      <c r="I2" s="836"/>
      <c r="M2" s="1391" t="s">
        <v>5</v>
      </c>
      <c r="N2" s="1392"/>
      <c r="P2" s="962" t="s">
        <v>6</v>
      </c>
      <c r="Q2" s="963" t="s">
        <v>7</v>
      </c>
      <c r="R2" s="964" t="s">
        <v>8</v>
      </c>
      <c r="S2" s="965" t="s">
        <v>9</v>
      </c>
      <c r="T2" s="778"/>
    </row>
    <row r="3" spans="1:20" ht="18" customHeight="1" x14ac:dyDescent="0.25">
      <c r="A3" s="1389"/>
      <c r="B3" s="817"/>
      <c r="C3" s="508" t="s">
        <v>10</v>
      </c>
      <c r="D3" s="508"/>
      <c r="E3" s="173"/>
      <c r="F3" s="173"/>
      <c r="G3" s="173"/>
      <c r="H3" s="173"/>
      <c r="I3" s="173"/>
      <c r="M3" s="969"/>
      <c r="N3" s="1062" t="s">
        <v>11</v>
      </c>
      <c r="P3" s="966"/>
      <c r="Q3" s="523"/>
      <c r="R3" s="32">
        <v>0.5</v>
      </c>
      <c r="T3" s="778"/>
    </row>
    <row r="4" spans="1:20" ht="15.75" thickBot="1" x14ac:dyDescent="0.3">
      <c r="A4" s="1390"/>
      <c r="B4" s="817"/>
      <c r="C4" s="89" t="s">
        <v>12</v>
      </c>
      <c r="K4" s="1121"/>
      <c r="M4" s="969"/>
      <c r="N4" s="1062" t="s">
        <v>13</v>
      </c>
      <c r="P4" s="968" t="s">
        <v>14</v>
      </c>
      <c r="Q4" s="967">
        <v>1877.74</v>
      </c>
      <c r="R4" s="774">
        <f>SUM($R$3*Q4)</f>
        <v>938.87</v>
      </c>
      <c r="S4" t="s">
        <v>15</v>
      </c>
      <c r="T4" s="778"/>
    </row>
    <row r="5" spans="1:20" x14ac:dyDescent="0.25">
      <c r="B5" s="817"/>
      <c r="K5" s="835"/>
      <c r="M5" s="969"/>
      <c r="N5" s="1062" t="s">
        <v>16</v>
      </c>
      <c r="P5" s="968" t="s">
        <v>17</v>
      </c>
      <c r="Q5" s="967">
        <v>0</v>
      </c>
      <c r="R5" s="774">
        <f t="shared" ref="R5:R15" si="0">SUM($R$3*Q5)</f>
        <v>0</v>
      </c>
      <c r="S5" t="s">
        <v>18</v>
      </c>
      <c r="T5" s="778"/>
    </row>
    <row r="6" spans="1:20" x14ac:dyDescent="0.25">
      <c r="C6" s="105" t="s">
        <v>19</v>
      </c>
      <c r="D6" s="105"/>
      <c r="E6" s="40"/>
      <c r="F6" s="40"/>
      <c r="G6" s="40"/>
      <c r="H6" s="40"/>
      <c r="I6" s="40"/>
      <c r="K6" s="125"/>
      <c r="M6" s="1066">
        <f>SUM(M3:M5)</f>
        <v>0</v>
      </c>
      <c r="N6" s="1067" t="s">
        <v>20</v>
      </c>
      <c r="P6" s="968" t="s">
        <v>21</v>
      </c>
      <c r="Q6" s="967">
        <v>321.52</v>
      </c>
      <c r="R6" s="774">
        <f t="shared" si="0"/>
        <v>160.76</v>
      </c>
      <c r="S6" t="s">
        <v>22</v>
      </c>
      <c r="T6" s="778"/>
    </row>
    <row r="7" spans="1:20" ht="18.75" customHeight="1" x14ac:dyDescent="0.25">
      <c r="I7" s="89"/>
      <c r="K7" s="89"/>
      <c r="M7" s="1068" t="s">
        <v>23</v>
      </c>
      <c r="N7" s="1067"/>
      <c r="P7" s="968" t="s">
        <v>24</v>
      </c>
      <c r="Q7" s="967">
        <v>528.23</v>
      </c>
      <c r="R7" s="774">
        <f t="shared" si="0"/>
        <v>264.11500000000001</v>
      </c>
      <c r="S7" t="s">
        <v>25</v>
      </c>
      <c r="T7" s="778"/>
    </row>
    <row r="8" spans="1:20" x14ac:dyDescent="0.25">
      <c r="A8" s="82" t="s">
        <v>26</v>
      </c>
      <c r="B8" s="879"/>
      <c r="C8" s="112" t="s">
        <v>27</v>
      </c>
      <c r="D8" s="112" t="s">
        <v>28</v>
      </c>
      <c r="E8" s="82" t="s">
        <v>29</v>
      </c>
      <c r="J8" s="879"/>
      <c r="K8" s="903"/>
      <c r="M8" s="1066">
        <f>SUM(M24,M35,M41)</f>
        <v>24121.32</v>
      </c>
      <c r="N8" s="1067" t="s">
        <v>30</v>
      </c>
      <c r="P8" s="968" t="s">
        <v>31</v>
      </c>
      <c r="Q8" s="967">
        <v>715.48</v>
      </c>
      <c r="R8" s="774">
        <f t="shared" si="0"/>
        <v>357.74</v>
      </c>
      <c r="S8" t="s">
        <v>32</v>
      </c>
      <c r="T8" s="778"/>
    </row>
    <row r="9" spans="1:20" ht="18" customHeight="1" x14ac:dyDescent="0.25">
      <c r="A9" s="884" t="s">
        <v>33</v>
      </c>
      <c r="B9" s="884"/>
      <c r="C9" s="775"/>
      <c r="D9" s="775"/>
      <c r="E9" s="776"/>
      <c r="F9" s="776"/>
      <c r="G9" s="776"/>
      <c r="J9" s="219"/>
      <c r="K9" s="125"/>
      <c r="M9" s="1126" t="s">
        <v>34</v>
      </c>
      <c r="N9" s="1127" t="s">
        <v>35</v>
      </c>
      <c r="P9" s="968" t="s">
        <v>36</v>
      </c>
      <c r="Q9" s="967">
        <v>820.13</v>
      </c>
      <c r="R9" s="774">
        <f t="shared" si="0"/>
        <v>410.065</v>
      </c>
      <c r="S9" t="s">
        <v>37</v>
      </c>
      <c r="T9" s="778"/>
    </row>
    <row r="10" spans="1:20" x14ac:dyDescent="0.25">
      <c r="A10" s="431" t="s">
        <v>38</v>
      </c>
      <c r="B10" s="901"/>
      <c r="C10" s="835">
        <f>SUM('INVOICE PCS for Staff D comm'!D3:E3)</f>
        <v>0</v>
      </c>
      <c r="D10" s="835">
        <f>SUM('INVOICE PCS for Staff D comm'!Q11:Q40)</f>
        <v>0</v>
      </c>
      <c r="J10" s="134"/>
      <c r="M10" s="969">
        <v>1603.64</v>
      </c>
      <c r="N10" s="971" t="s">
        <v>39</v>
      </c>
      <c r="P10" s="968" t="s">
        <v>40</v>
      </c>
      <c r="Q10" s="967">
        <v>896.45</v>
      </c>
      <c r="R10" s="774">
        <f t="shared" si="0"/>
        <v>448.22500000000002</v>
      </c>
      <c r="S10" t="s">
        <v>41</v>
      </c>
      <c r="T10" s="778"/>
    </row>
    <row r="11" spans="1:20" x14ac:dyDescent="0.25">
      <c r="A11" s="134" t="s">
        <v>42</v>
      </c>
      <c r="B11" s="901"/>
      <c r="C11" s="508">
        <v>0</v>
      </c>
      <c r="D11" s="835">
        <f>SUM(C11-C11)</f>
        <v>0</v>
      </c>
      <c r="E11" s="819" t="s">
        <v>43</v>
      </c>
      <c r="J11" s="134"/>
      <c r="M11" s="969">
        <v>2881.61</v>
      </c>
      <c r="N11" s="971" t="s">
        <v>39</v>
      </c>
      <c r="P11" s="968" t="s">
        <v>44</v>
      </c>
      <c r="Q11" s="967">
        <v>1173.0999999999999</v>
      </c>
      <c r="R11" s="774">
        <f>SUM($R$3*Q11)</f>
        <v>586.54999999999995</v>
      </c>
      <c r="S11" t="s">
        <v>45</v>
      </c>
      <c r="T11" s="778"/>
    </row>
    <row r="12" spans="1:20" x14ac:dyDescent="0.25">
      <c r="A12" s="134" t="s">
        <v>927</v>
      </c>
      <c r="B12" s="901"/>
      <c r="C12" s="508">
        <v>510.91</v>
      </c>
      <c r="D12" s="835"/>
      <c r="E12" s="853"/>
      <c r="J12" s="134"/>
      <c r="M12" s="969">
        <v>153.78</v>
      </c>
      <c r="N12" s="971" t="s">
        <v>46</v>
      </c>
      <c r="P12" s="968" t="s">
        <v>47</v>
      </c>
      <c r="Q12" s="967">
        <v>1038.8399999999999</v>
      </c>
      <c r="R12" s="774">
        <f t="shared" si="0"/>
        <v>519.41999999999996</v>
      </c>
      <c r="S12" t="s">
        <v>48</v>
      </c>
      <c r="T12" s="778"/>
    </row>
    <row r="13" spans="1:20" ht="13.5" customHeight="1" x14ac:dyDescent="0.25">
      <c r="A13" s="134"/>
      <c r="B13" s="901"/>
      <c r="C13" s="835"/>
      <c r="D13" s="835"/>
      <c r="E13" s="819"/>
      <c r="J13" s="134"/>
      <c r="M13" s="969">
        <v>158.61000000000001</v>
      </c>
      <c r="N13" s="971" t="s">
        <v>46</v>
      </c>
      <c r="P13" s="968" t="s">
        <v>49</v>
      </c>
      <c r="Q13" s="967">
        <v>1852.88</v>
      </c>
      <c r="R13" s="774">
        <f t="shared" si="0"/>
        <v>926.44</v>
      </c>
      <c r="S13" t="s">
        <v>50</v>
      </c>
      <c r="T13" s="778"/>
    </row>
    <row r="14" spans="1:20" x14ac:dyDescent="0.25">
      <c r="A14" s="311"/>
      <c r="B14" s="901"/>
      <c r="C14" s="835"/>
      <c r="D14" s="835">
        <f>SUM(C14-C14)</f>
        <v>0</v>
      </c>
      <c r="E14" s="1398" t="s">
        <v>51</v>
      </c>
      <c r="F14" s="1398"/>
      <c r="G14" s="1398"/>
      <c r="J14" s="134"/>
      <c r="M14" s="969">
        <v>88.47</v>
      </c>
      <c r="N14" s="971" t="s">
        <v>46</v>
      </c>
      <c r="P14" s="968" t="s">
        <v>52</v>
      </c>
      <c r="Q14" s="967">
        <v>1517.99</v>
      </c>
      <c r="R14" s="774">
        <f t="shared" si="0"/>
        <v>758.995</v>
      </c>
      <c r="S14" t="s">
        <v>53</v>
      </c>
      <c r="T14" s="778"/>
    </row>
    <row r="15" spans="1:20" ht="12.75" customHeight="1" x14ac:dyDescent="0.25">
      <c r="A15" s="311"/>
      <c r="B15" s="901"/>
      <c r="C15" s="508"/>
      <c r="D15" s="835"/>
      <c r="E15" s="1129"/>
      <c r="F15" s="1129"/>
      <c r="G15" s="1129"/>
      <c r="J15" s="134"/>
      <c r="M15" s="969"/>
      <c r="N15" s="971" t="s">
        <v>46</v>
      </c>
      <c r="P15" s="968" t="s">
        <v>54</v>
      </c>
      <c r="Q15" s="967">
        <v>1567.18</v>
      </c>
      <c r="R15" s="774">
        <f t="shared" si="0"/>
        <v>783.59</v>
      </c>
      <c r="S15" t="s">
        <v>55</v>
      </c>
      <c r="T15" s="778"/>
    </row>
    <row r="16" spans="1:20" ht="15.75" thickBot="1" x14ac:dyDescent="0.3">
      <c r="A16" s="311"/>
      <c r="B16" s="901"/>
      <c r="C16" s="508"/>
      <c r="D16" s="835"/>
      <c r="E16" s="1129"/>
      <c r="F16" s="1129"/>
      <c r="G16" s="1129"/>
      <c r="J16" s="134"/>
      <c r="M16" s="969">
        <v>38.25</v>
      </c>
      <c r="N16" s="971" t="s">
        <v>56</v>
      </c>
      <c r="P16" s="966"/>
      <c r="R16" s="89">
        <f>SUM(R4:R14)</f>
        <v>5371.1799999999994</v>
      </c>
      <c r="T16" s="778"/>
    </row>
    <row r="17" spans="1:20" x14ac:dyDescent="0.25">
      <c r="A17" s="311" t="s">
        <v>1057</v>
      </c>
      <c r="B17" s="901"/>
      <c r="C17" s="508">
        <v>271.52999999999997</v>
      </c>
      <c r="D17" s="882">
        <f>SUM('Comm Input'!Z69:Z125,'Comm Input'!AC69:AC125,'Comm Input'!Z57)</f>
        <v>135.93648000000002</v>
      </c>
      <c r="E17" s="819" t="s">
        <v>57</v>
      </c>
      <c r="I17" s="836" t="s">
        <v>58</v>
      </c>
      <c r="J17" s="134"/>
      <c r="M17" s="969">
        <v>2.98</v>
      </c>
      <c r="N17" s="971" t="s">
        <v>59</v>
      </c>
      <c r="P17" s="1393" t="s">
        <v>60</v>
      </c>
      <c r="Q17" s="1394"/>
      <c r="R17" s="1394"/>
      <c r="S17" s="997" t="s">
        <v>1127</v>
      </c>
      <c r="T17" s="778"/>
    </row>
    <row r="18" spans="1:20" ht="17.25" customHeight="1" thickBot="1" x14ac:dyDescent="0.3">
      <c r="A18" s="311" t="s">
        <v>1058</v>
      </c>
      <c r="B18" s="901"/>
      <c r="C18" s="173">
        <v>259.11</v>
      </c>
      <c r="D18" s="835">
        <f>SUM(C18-C18)</f>
        <v>0</v>
      </c>
      <c r="E18" s="853" t="s">
        <v>57</v>
      </c>
      <c r="I18" s="835">
        <f>SUM(D17:D23)</f>
        <v>43397.619624079984</v>
      </c>
      <c r="J18" s="311" t="s">
        <v>61</v>
      </c>
      <c r="M18" s="969"/>
      <c r="N18" s="971" t="s">
        <v>62</v>
      </c>
      <c r="P18" s="1385"/>
      <c r="Q18" s="1386"/>
      <c r="R18" s="1387"/>
      <c r="S18" s="998" t="s">
        <v>63</v>
      </c>
      <c r="T18" s="936"/>
    </row>
    <row r="19" spans="1:20" ht="20.25" customHeight="1" thickBot="1" x14ac:dyDescent="0.3">
      <c r="A19" s="311" t="s">
        <v>64</v>
      </c>
      <c r="B19" s="928"/>
      <c r="C19" s="956"/>
      <c r="D19" s="835"/>
      <c r="E19" s="819" t="s">
        <v>65</v>
      </c>
      <c r="I19" s="1099">
        <f>SUM(D25:D28)</f>
        <v>2308.671006</v>
      </c>
      <c r="J19" s="311" t="s">
        <v>61</v>
      </c>
      <c r="M19" s="969">
        <v>288.83</v>
      </c>
      <c r="N19" s="971" t="s">
        <v>62</v>
      </c>
    </row>
    <row r="20" spans="1:20" ht="15.75" thickTop="1" x14ac:dyDescent="0.25">
      <c r="A20" s="311" t="s">
        <v>66</v>
      </c>
      <c r="B20" s="928"/>
      <c r="C20" s="508">
        <v>327.19</v>
      </c>
      <c r="D20" s="835">
        <f>('Noble Ink'!J20)</f>
        <v>164.07661758</v>
      </c>
      <c r="E20" s="819" t="s">
        <v>67</v>
      </c>
      <c r="I20" s="835">
        <f>SUM(I18:I19)</f>
        <v>45706.29063007998</v>
      </c>
      <c r="M20" s="969">
        <v>489.42</v>
      </c>
      <c r="N20" s="971" t="s">
        <v>62</v>
      </c>
    </row>
    <row r="21" spans="1:20" x14ac:dyDescent="0.25">
      <c r="A21" s="311" t="s">
        <v>1025</v>
      </c>
      <c r="B21" s="928"/>
      <c r="C21" s="508">
        <v>1151.5999999999999</v>
      </c>
      <c r="D21" s="835">
        <f>SUM('Comm Input'!Z129)</f>
        <v>1020.4580000000001</v>
      </c>
      <c r="E21" s="819" t="s">
        <v>57</v>
      </c>
      <c r="M21" s="969"/>
      <c r="N21" s="971" t="s">
        <v>62</v>
      </c>
      <c r="P21" s="1395"/>
      <c r="Q21" s="1395"/>
      <c r="R21" s="1395"/>
      <c r="S21" s="1395"/>
    </row>
    <row r="22" spans="1:20" x14ac:dyDescent="0.25">
      <c r="A22" s="1329" t="s">
        <v>68</v>
      </c>
      <c r="B22" s="1037"/>
      <c r="C22" s="835">
        <f>SUM('INV SA GORE EHR'!A7)</f>
        <v>2102.7086399999998</v>
      </c>
      <c r="D22" s="835">
        <f>SUM(C22)</f>
        <v>2102.7086399999998</v>
      </c>
      <c r="E22" s="819" t="s">
        <v>57</v>
      </c>
      <c r="M22" s="969">
        <v>219.65</v>
      </c>
      <c r="N22" s="971" t="s">
        <v>69</v>
      </c>
    </row>
    <row r="23" spans="1:20" ht="18" customHeight="1" x14ac:dyDescent="0.25">
      <c r="A23" s="1329" t="s">
        <v>1051</v>
      </c>
      <c r="B23" s="1037"/>
      <c r="C23" s="835">
        <f>SUM('INV CES'!A5:B6)</f>
        <v>39974.439886499982</v>
      </c>
      <c r="D23" s="835">
        <f>SUM(C23)</f>
        <v>39974.439886499982</v>
      </c>
      <c r="E23" s="819" t="s">
        <v>57</v>
      </c>
      <c r="I23" s="173"/>
      <c r="J23" s="1097" t="s">
        <v>70</v>
      </c>
      <c r="M23" s="969">
        <v>552.04999999999995</v>
      </c>
      <c r="N23" s="971" t="s">
        <v>69</v>
      </c>
      <c r="R23" t="s">
        <v>71</v>
      </c>
    </row>
    <row r="24" spans="1:20" ht="24" customHeight="1" x14ac:dyDescent="0.25">
      <c r="A24" s="1329" t="s">
        <v>1052</v>
      </c>
      <c r="B24" s="1037"/>
      <c r="C24" s="835">
        <f>'Tampa Expenses'!B3</f>
        <v>6804.7279999999992</v>
      </c>
      <c r="D24" s="835">
        <f>SUM('Tampa Expenses'!I36)</f>
        <v>6804.7279999999992</v>
      </c>
      <c r="E24" s="1399" t="s">
        <v>72</v>
      </c>
      <c r="F24" s="1399"/>
      <c r="G24" s="1399"/>
      <c r="H24" s="1399"/>
      <c r="I24" s="835">
        <f>SUM(D10)</f>
        <v>0</v>
      </c>
      <c r="J24" s="1097"/>
      <c r="M24" s="972">
        <f>SUM(M10:M23)</f>
        <v>6477.2899999999991</v>
      </c>
      <c r="N24" s="973" t="s">
        <v>73</v>
      </c>
    </row>
    <row r="25" spans="1:20" x14ac:dyDescent="0.25">
      <c r="A25" s="1330" t="s">
        <v>1053</v>
      </c>
      <c r="B25" s="1037"/>
      <c r="C25" s="835">
        <f>SUM('INV SA GORE EHR'!A8)</f>
        <v>4.4744999999999999</v>
      </c>
      <c r="D25" s="835">
        <f>SUM(C25)</f>
        <v>4.4744999999999999</v>
      </c>
      <c r="E25" s="819" t="s">
        <v>57</v>
      </c>
      <c r="I25" s="173"/>
      <c r="J25" s="150" t="s">
        <v>74</v>
      </c>
      <c r="M25" s="969">
        <v>706.58</v>
      </c>
      <c r="N25" s="971" t="s">
        <v>920</v>
      </c>
    </row>
    <row r="26" spans="1:20" ht="15.75" thickBot="1" x14ac:dyDescent="0.3">
      <c r="A26" s="1329" t="s">
        <v>1054</v>
      </c>
      <c r="B26" s="1037"/>
      <c r="C26" s="835">
        <f>SUM('INVOICE Water '!A4:B4)</f>
        <v>568.6097860000001</v>
      </c>
      <c r="D26" s="835">
        <f>SUM(C26)</f>
        <v>568.6097860000001</v>
      </c>
      <c r="E26" s="819" t="s">
        <v>57</v>
      </c>
      <c r="I26" s="1098"/>
      <c r="J26" s="311" t="s">
        <v>75</v>
      </c>
      <c r="M26" s="969">
        <v>148.80000000000001</v>
      </c>
      <c r="N26" s="971" t="s">
        <v>521</v>
      </c>
    </row>
    <row r="27" spans="1:20" ht="15.75" thickTop="1" x14ac:dyDescent="0.25">
      <c r="A27" s="1329" t="s">
        <v>1123</v>
      </c>
      <c r="B27" s="1037"/>
      <c r="C27" s="835">
        <f>SUM('INV CESTRATEGIES 9383'!A5:B6)</f>
        <v>1735.5867199999998</v>
      </c>
      <c r="D27" s="835">
        <f>SUM(C27)</f>
        <v>1735.5867199999998</v>
      </c>
      <c r="E27" s="819" t="s">
        <v>57</v>
      </c>
      <c r="I27" s="835">
        <f>SUM(I23:I26)</f>
        <v>0</v>
      </c>
      <c r="J27" s="728"/>
      <c r="M27" s="969">
        <v>719.24</v>
      </c>
      <c r="N27" s="971" t="s">
        <v>77</v>
      </c>
    </row>
    <row r="28" spans="1:20" x14ac:dyDescent="0.25">
      <c r="A28" s="1329" t="s">
        <v>1059</v>
      </c>
      <c r="B28" s="1144"/>
      <c r="C28" s="835">
        <f>SUM('INV C &amp; G'!A4:B5)</f>
        <v>0</v>
      </c>
      <c r="D28" s="835">
        <f>SUM(C28)</f>
        <v>0</v>
      </c>
      <c r="E28" s="819" t="s">
        <v>76</v>
      </c>
      <c r="J28" s="1080"/>
      <c r="M28" s="969">
        <v>237.36</v>
      </c>
      <c r="N28" s="971" t="s">
        <v>77</v>
      </c>
    </row>
    <row r="29" spans="1:20" x14ac:dyDescent="0.25">
      <c r="A29" s="1064" t="s">
        <v>78</v>
      </c>
      <c r="B29" s="1037"/>
      <c r="C29" s="956"/>
      <c r="D29" s="508"/>
      <c r="E29" s="853" t="s">
        <v>57</v>
      </c>
      <c r="I29" s="835">
        <f>SUM(I20-I27)</f>
        <v>45706.29063007998</v>
      </c>
      <c r="J29" s="728"/>
      <c r="M29" s="969">
        <v>4263.07</v>
      </c>
      <c r="N29" s="971" t="s">
        <v>80</v>
      </c>
    </row>
    <row r="30" spans="1:20" x14ac:dyDescent="0.25">
      <c r="A30" s="311" t="s">
        <v>79</v>
      </c>
      <c r="B30" s="928"/>
      <c r="C30" s="508">
        <v>0</v>
      </c>
      <c r="D30" s="835">
        <f>SUM(C30-C30)</f>
        <v>0</v>
      </c>
      <c r="E30" s="819" t="s">
        <v>67</v>
      </c>
      <c r="I30" s="835">
        <f>SUM('Comm Input'!W745)</f>
        <v>380.94</v>
      </c>
      <c r="J30" s="431"/>
      <c r="K30" s="89"/>
      <c r="M30" s="969">
        <v>1415.59</v>
      </c>
      <c r="N30" s="971" t="s">
        <v>77</v>
      </c>
    </row>
    <row r="31" spans="1:20" ht="15" customHeight="1" x14ac:dyDescent="0.25">
      <c r="A31" s="311" t="s">
        <v>81</v>
      </c>
      <c r="B31" s="901"/>
      <c r="C31" s="508">
        <v>0</v>
      </c>
      <c r="D31" s="835">
        <f>SUM(C31-C31)</f>
        <v>0</v>
      </c>
      <c r="E31" s="819" t="s">
        <v>57</v>
      </c>
      <c r="I31" s="835">
        <f>SUM(I29-130)</f>
        <v>45576.29063007998</v>
      </c>
      <c r="J31" s="134" t="s">
        <v>82</v>
      </c>
      <c r="M31" s="969">
        <v>3.46</v>
      </c>
      <c r="N31" s="971" t="s">
        <v>80</v>
      </c>
      <c r="Q31" s="22"/>
    </row>
    <row r="32" spans="1:20" x14ac:dyDescent="0.25">
      <c r="A32" s="934"/>
      <c r="B32" s="928"/>
      <c r="C32" s="835"/>
      <c r="D32" s="508"/>
      <c r="E32" s="1281"/>
      <c r="F32" s="1216"/>
      <c r="I32" s="89"/>
      <c r="J32" s="311"/>
      <c r="M32" s="969">
        <v>7.02</v>
      </c>
      <c r="N32" s="971" t="s">
        <v>80</v>
      </c>
    </row>
    <row r="33" spans="1:17" x14ac:dyDescent="0.25">
      <c r="A33" s="311" t="s">
        <v>83</v>
      </c>
      <c r="B33" s="928"/>
      <c r="C33" s="508">
        <v>0</v>
      </c>
      <c r="D33" s="835"/>
      <c r="E33" s="853" t="s">
        <v>84</v>
      </c>
      <c r="J33" s="311"/>
      <c r="K33" s="89"/>
      <c r="M33" s="969">
        <v>6424.71</v>
      </c>
      <c r="N33" s="971" t="s">
        <v>85</v>
      </c>
      <c r="P33" s="1395"/>
      <c r="Q33" s="1395"/>
    </row>
    <row r="34" spans="1:17" x14ac:dyDescent="0.25">
      <c r="A34" s="1081"/>
      <c r="B34" s="1082"/>
      <c r="C34" s="775"/>
      <c r="D34" s="775"/>
      <c r="E34" s="885"/>
      <c r="F34" s="173"/>
      <c r="G34" s="173"/>
      <c r="J34" s="134"/>
      <c r="K34" s="89"/>
      <c r="M34" s="1321">
        <v>3228.88</v>
      </c>
      <c r="N34" s="971" t="s">
        <v>87</v>
      </c>
      <c r="P34"/>
      <c r="Q34" s="732"/>
    </row>
    <row r="35" spans="1:17" x14ac:dyDescent="0.25">
      <c r="A35" s="311" t="s">
        <v>86</v>
      </c>
      <c r="B35" s="901"/>
      <c r="C35" s="508"/>
      <c r="D35" s="508"/>
      <c r="E35" s="885"/>
      <c r="F35" s="173"/>
      <c r="G35" s="173"/>
      <c r="J35" s="311"/>
      <c r="K35" s="89"/>
      <c r="M35" s="972">
        <f>SUM(M25:M34)</f>
        <v>17154.71</v>
      </c>
      <c r="N35" s="973" t="s">
        <v>89</v>
      </c>
      <c r="P35"/>
      <c r="Q35" s="529"/>
    </row>
    <row r="36" spans="1:17" x14ac:dyDescent="0.25">
      <c r="A36" s="883" t="s">
        <v>88</v>
      </c>
      <c r="B36" s="1145"/>
      <c r="C36" s="775"/>
      <c r="D36" s="775"/>
      <c r="E36" s="935"/>
      <c r="F36" s="776"/>
      <c r="G36" s="776"/>
      <c r="J36" s="311"/>
      <c r="M36" s="969">
        <v>481.94</v>
      </c>
      <c r="N36" s="974" t="s">
        <v>91</v>
      </c>
      <c r="P36"/>
      <c r="Q36" s="732"/>
    </row>
    <row r="37" spans="1:17" x14ac:dyDescent="0.25">
      <c r="A37" s="934" t="s">
        <v>1007</v>
      </c>
      <c r="B37" s="311"/>
      <c r="C37" s="508"/>
      <c r="D37" s="774">
        <f>SUM(C37/2)</f>
        <v>0</v>
      </c>
      <c r="E37" s="937" t="s">
        <v>90</v>
      </c>
      <c r="J37" s="311"/>
      <c r="M37" s="969"/>
      <c r="N37" s="974" t="s">
        <v>91</v>
      </c>
      <c r="P37"/>
      <c r="Q37" s="529"/>
    </row>
    <row r="38" spans="1:17" x14ac:dyDescent="0.25">
      <c r="A38" s="902" t="s">
        <v>1008</v>
      </c>
      <c r="B38" s="928"/>
      <c r="C38" s="508"/>
      <c r="D38" s="774">
        <f>SUM(C38/2)</f>
        <v>0</v>
      </c>
      <c r="E38" s="1383" t="s">
        <v>93</v>
      </c>
      <c r="F38" s="1383"/>
      <c r="G38" s="1383"/>
      <c r="H38" s="1383"/>
      <c r="I38" s="82"/>
      <c r="J38" s="134"/>
      <c r="M38" s="969"/>
      <c r="N38" s="974" t="s">
        <v>91</v>
      </c>
      <c r="P38"/>
      <c r="Q38" s="732"/>
    </row>
    <row r="39" spans="1:17" x14ac:dyDescent="0.25">
      <c r="A39" s="902" t="s">
        <v>916</v>
      </c>
      <c r="B39" s="901"/>
      <c r="C39" s="508">
        <v>0</v>
      </c>
      <c r="D39" s="508">
        <v>0</v>
      </c>
      <c r="E39" s="1383" t="s">
        <v>93</v>
      </c>
      <c r="F39" s="1383"/>
      <c r="G39" s="1383"/>
      <c r="H39" s="1383"/>
      <c r="J39" s="134"/>
      <c r="M39" s="969">
        <v>7.38</v>
      </c>
      <c r="N39" s="974" t="s">
        <v>94</v>
      </c>
      <c r="P39"/>
      <c r="Q39" s="529"/>
    </row>
    <row r="40" spans="1:17" x14ac:dyDescent="0.25">
      <c r="A40" s="902" t="s">
        <v>92</v>
      </c>
      <c r="B40" s="1084"/>
      <c r="C40" s="508"/>
      <c r="D40" s="508"/>
      <c r="E40" s="1383" t="s">
        <v>93</v>
      </c>
      <c r="F40" s="1383"/>
      <c r="G40" s="1383"/>
      <c r="H40" s="1383"/>
      <c r="J40" s="134"/>
      <c r="M40" s="969"/>
      <c r="N40" s="974" t="s">
        <v>95</v>
      </c>
      <c r="P40"/>
      <c r="Q40" s="732"/>
    </row>
    <row r="41" spans="1:17" x14ac:dyDescent="0.25">
      <c r="A41" s="902" t="s">
        <v>1028</v>
      </c>
      <c r="B41" s="901"/>
      <c r="C41" s="508"/>
      <c r="D41" s="508"/>
      <c r="E41" s="1383" t="s">
        <v>93</v>
      </c>
      <c r="F41" s="1383"/>
      <c r="G41" s="1383"/>
      <c r="H41" s="1383"/>
      <c r="J41" s="134"/>
      <c r="M41" s="972">
        <f>SUM(M36:M40)</f>
        <v>489.32</v>
      </c>
      <c r="N41" s="973" t="s">
        <v>97</v>
      </c>
      <c r="P41"/>
      <c r="Q41" s="529"/>
    </row>
    <row r="42" spans="1:17" x14ac:dyDescent="0.25">
      <c r="A42" s="883" t="s">
        <v>917</v>
      </c>
      <c r="B42" s="1145"/>
      <c r="C42" s="775"/>
      <c r="D42" s="775"/>
      <c r="E42" s="935"/>
      <c r="F42" s="776"/>
      <c r="G42" s="776"/>
      <c r="H42" s="1083"/>
      <c r="J42" s="134"/>
      <c r="M42" s="929"/>
      <c r="N42" s="975"/>
      <c r="P42"/>
      <c r="Q42" s="529"/>
    </row>
    <row r="43" spans="1:17" x14ac:dyDescent="0.25">
      <c r="A43" s="1208" t="s">
        <v>919</v>
      </c>
      <c r="B43" s="901"/>
      <c r="C43" s="508"/>
      <c r="D43" s="508">
        <v>700</v>
      </c>
      <c r="E43" s="1402" t="s">
        <v>1167</v>
      </c>
      <c r="F43" s="1402"/>
      <c r="G43" s="1402"/>
      <c r="H43" s="1402"/>
      <c r="J43" s="134"/>
      <c r="M43" s="970">
        <f>SUM(M24,M35,M41)</f>
        <v>24121.32</v>
      </c>
      <c r="N43" s="778" t="s">
        <v>99</v>
      </c>
      <c r="P43"/>
      <c r="Q43" s="529"/>
    </row>
    <row r="44" spans="1:17" x14ac:dyDescent="0.25">
      <c r="A44" s="1208" t="s">
        <v>918</v>
      </c>
      <c r="B44" s="901"/>
      <c r="C44" s="508"/>
      <c r="D44" s="508">
        <v>700</v>
      </c>
      <c r="E44" s="1402" t="s">
        <v>1168</v>
      </c>
      <c r="F44" s="1402"/>
      <c r="G44" s="1402"/>
      <c r="H44" s="1402"/>
      <c r="J44" s="134"/>
      <c r="M44" s="1094">
        <v>24121.32</v>
      </c>
      <c r="N44" s="778" t="s">
        <v>100</v>
      </c>
      <c r="P44" s="732"/>
    </row>
    <row r="45" spans="1:17" x14ac:dyDescent="0.25">
      <c r="A45" s="902"/>
      <c r="B45" s="901"/>
      <c r="C45" s="508"/>
      <c r="D45" s="508">
        <v>700</v>
      </c>
      <c r="E45" s="1402" t="s">
        <v>1169</v>
      </c>
      <c r="F45" s="1402"/>
      <c r="G45" s="1402"/>
      <c r="H45" s="1402"/>
      <c r="J45" s="134"/>
      <c r="M45" s="976">
        <f>SUM(M44-M43)</f>
        <v>0</v>
      </c>
      <c r="N45" s="778" t="s">
        <v>101</v>
      </c>
      <c r="P45"/>
    </row>
    <row r="46" spans="1:17" ht="15.75" thickBot="1" x14ac:dyDescent="0.3">
      <c r="A46" s="902"/>
      <c r="B46" s="901"/>
      <c r="C46" s="508"/>
      <c r="D46" s="508">
        <v>700</v>
      </c>
      <c r="E46" s="1402" t="s">
        <v>1170</v>
      </c>
      <c r="F46" s="1402"/>
      <c r="G46" s="1402"/>
      <c r="H46" s="1402"/>
      <c r="J46" s="134"/>
      <c r="M46" s="1096"/>
      <c r="N46" s="936" t="s">
        <v>102</v>
      </c>
      <c r="P46"/>
    </row>
    <row r="47" spans="1:17" x14ac:dyDescent="0.25">
      <c r="A47" s="902"/>
      <c r="B47" s="901"/>
      <c r="C47" s="508"/>
      <c r="D47" s="508">
        <v>700</v>
      </c>
      <c r="E47" s="1402" t="s">
        <v>1171</v>
      </c>
      <c r="F47" s="1402"/>
      <c r="G47" s="1402"/>
      <c r="H47" s="1402"/>
      <c r="J47" s="134"/>
      <c r="L47" s="1095"/>
      <c r="O47" s="33"/>
    </row>
    <row r="48" spans="1:17" x14ac:dyDescent="0.25">
      <c r="A48" s="883" t="s">
        <v>96</v>
      </c>
      <c r="B48" s="1146"/>
      <c r="C48" s="775"/>
      <c r="D48" s="775"/>
      <c r="E48" s="1093"/>
      <c r="F48" s="776"/>
      <c r="G48" s="776"/>
      <c r="J48" s="134"/>
      <c r="M48" s="1095"/>
    </row>
    <row r="49" spans="1:14" x14ac:dyDescent="0.25">
      <c r="A49" s="311" t="s">
        <v>98</v>
      </c>
      <c r="B49" s="901"/>
      <c r="C49" s="508">
        <v>0</v>
      </c>
      <c r="D49" s="1100"/>
      <c r="E49" s="999"/>
      <c r="F49" s="704"/>
      <c r="G49" s="704"/>
      <c r="J49" s="134"/>
      <c r="M49" s="32"/>
      <c r="N49" s="32"/>
    </row>
    <row r="50" spans="1:14" x14ac:dyDescent="0.25">
      <c r="A50" s="134" t="s">
        <v>98</v>
      </c>
      <c r="B50" s="901"/>
      <c r="C50" s="1065">
        <v>0</v>
      </c>
      <c r="D50" s="1100">
        <v>0</v>
      </c>
      <c r="E50" s="999"/>
      <c r="F50" s="999"/>
      <c r="G50" s="704"/>
      <c r="J50" s="134"/>
      <c r="M50" s="32"/>
      <c r="N50" s="32"/>
    </row>
    <row r="51" spans="1:14" x14ac:dyDescent="0.25">
      <c r="A51" s="311" t="s">
        <v>98</v>
      </c>
      <c r="B51" s="901"/>
      <c r="C51" s="1065">
        <v>0</v>
      </c>
      <c r="D51" s="1100"/>
      <c r="E51" s="999"/>
      <c r="F51" s="704"/>
      <c r="G51" s="704"/>
      <c r="J51" s="134"/>
      <c r="M51" s="529"/>
    </row>
    <row r="52" spans="1:14" x14ac:dyDescent="0.25">
      <c r="A52" s="311" t="s">
        <v>98</v>
      </c>
      <c r="B52" s="901"/>
      <c r="C52" s="508">
        <v>0</v>
      </c>
      <c r="D52" s="1100">
        <v>0</v>
      </c>
      <c r="E52" s="999"/>
      <c r="F52" s="880"/>
      <c r="G52" s="880"/>
      <c r="J52" s="134"/>
      <c r="M52" s="125"/>
    </row>
    <row r="53" spans="1:14" x14ac:dyDescent="0.25">
      <c r="A53" s="134" t="s">
        <v>98</v>
      </c>
      <c r="B53" s="901"/>
      <c r="C53" s="508">
        <v>0</v>
      </c>
      <c r="D53" s="1100">
        <v>0</v>
      </c>
      <c r="E53" s="11"/>
      <c r="G53" s="880"/>
      <c r="J53" s="134"/>
      <c r="M53" s="529"/>
    </row>
    <row r="54" spans="1:14" x14ac:dyDescent="0.25">
      <c r="A54" s="431" t="s">
        <v>98</v>
      </c>
      <c r="B54" s="901"/>
      <c r="C54" s="1065">
        <v>0</v>
      </c>
      <c r="D54" s="1101"/>
      <c r="E54" s="1147"/>
      <c r="F54" s="880"/>
      <c r="G54" s="880"/>
      <c r="J54" s="89"/>
      <c r="M54" s="529"/>
    </row>
    <row r="55" spans="1:14" x14ac:dyDescent="0.25">
      <c r="A55" s="431" t="s">
        <v>98</v>
      </c>
      <c r="B55" s="901"/>
      <c r="C55" s="1065">
        <v>0</v>
      </c>
      <c r="D55" s="1101">
        <v>0</v>
      </c>
      <c r="E55" s="1147"/>
      <c r="F55" s="880"/>
      <c r="G55" s="880"/>
      <c r="J55" s="89"/>
      <c r="M55" s="529"/>
    </row>
    <row r="56" spans="1:14" x14ac:dyDescent="0.25">
      <c r="A56" s="311" t="s">
        <v>1093</v>
      </c>
      <c r="B56" s="901"/>
      <c r="C56" s="1348"/>
      <c r="D56" s="1349">
        <v>0</v>
      </c>
      <c r="E56" s="1347"/>
      <c r="F56" s="880"/>
      <c r="G56" s="880"/>
      <c r="J56" s="89"/>
      <c r="M56" s="529"/>
    </row>
    <row r="57" spans="1:14" x14ac:dyDescent="0.25">
      <c r="A57" s="311" t="s">
        <v>1093</v>
      </c>
      <c r="B57" s="928"/>
      <c r="C57" s="1065">
        <v>0</v>
      </c>
      <c r="D57" s="1101">
        <v>0</v>
      </c>
      <c r="E57" s="999"/>
      <c r="F57" s="999"/>
      <c r="G57" s="999"/>
      <c r="H57" s="11"/>
      <c r="J57" s="89"/>
      <c r="M57" s="529"/>
    </row>
    <row r="58" spans="1:14" x14ac:dyDescent="0.25">
      <c r="A58" s="311" t="s">
        <v>1093</v>
      </c>
      <c r="B58" s="928"/>
      <c r="C58" s="1065">
        <v>0</v>
      </c>
      <c r="D58" s="1350">
        <v>0</v>
      </c>
      <c r="E58" s="1147"/>
      <c r="F58" s="1147"/>
      <c r="G58" s="1147"/>
      <c r="H58" s="11"/>
      <c r="J58" s="89"/>
      <c r="M58" s="529"/>
    </row>
    <row r="59" spans="1:14" x14ac:dyDescent="0.25">
      <c r="A59" s="311" t="s">
        <v>1093</v>
      </c>
      <c r="B59" s="928"/>
      <c r="C59" s="1065">
        <v>0</v>
      </c>
      <c r="D59" s="1350">
        <v>0</v>
      </c>
      <c r="E59" s="1147"/>
      <c r="F59" s="1147"/>
      <c r="G59" s="1147"/>
      <c r="H59" s="11"/>
      <c r="J59" s="89"/>
      <c r="M59" s="529"/>
    </row>
    <row r="60" spans="1:14" x14ac:dyDescent="0.25">
      <c r="A60" s="311" t="s">
        <v>1093</v>
      </c>
      <c r="B60" s="928"/>
      <c r="C60" s="1065">
        <v>0</v>
      </c>
      <c r="D60" s="1350"/>
      <c r="E60" s="11"/>
      <c r="F60" s="11"/>
      <c r="G60" s="11"/>
      <c r="H60" s="11"/>
      <c r="J60" s="89"/>
      <c r="M60" s="529"/>
    </row>
    <row r="61" spans="1:14" x14ac:dyDescent="0.25">
      <c r="A61" s="311" t="s">
        <v>1093</v>
      </c>
      <c r="B61" s="928"/>
      <c r="C61" s="1065">
        <v>0</v>
      </c>
      <c r="D61" s="1350">
        <v>0</v>
      </c>
      <c r="E61" s="11"/>
      <c r="F61" s="11"/>
      <c r="G61" s="11"/>
      <c r="H61" s="11"/>
      <c r="J61" s="89"/>
      <c r="M61" s="529"/>
    </row>
    <row r="62" spans="1:14" x14ac:dyDescent="0.25">
      <c r="A62" s="311"/>
      <c r="B62" s="311"/>
      <c r="C62" s="1065"/>
      <c r="D62" s="1351">
        <v>0</v>
      </c>
      <c r="E62" s="40"/>
      <c r="F62" s="11"/>
      <c r="G62" s="11"/>
      <c r="H62" s="11"/>
      <c r="K62" s="89"/>
      <c r="M62" s="529"/>
    </row>
    <row r="63" spans="1:14" x14ac:dyDescent="0.25">
      <c r="A63" s="134" t="s">
        <v>955</v>
      </c>
      <c r="B63" s="134"/>
      <c r="C63" s="89">
        <f>SUM(C10:C62)</f>
        <v>53710.887532499975</v>
      </c>
      <c r="D63" s="89">
        <f>SUM(D10:D62)</f>
        <v>56011.018630079976</v>
      </c>
      <c r="K63" s="89"/>
      <c r="M63" s="732"/>
    </row>
    <row r="64" spans="1:14" x14ac:dyDescent="0.25">
      <c r="A64" s="134"/>
      <c r="B64" s="134"/>
      <c r="F64" s="89"/>
      <c r="K64" s="89"/>
      <c r="M64" s="732"/>
    </row>
    <row r="65" spans="1:13" x14ac:dyDescent="0.25">
      <c r="A65" s="134" t="s">
        <v>956</v>
      </c>
      <c r="B65" s="134"/>
      <c r="C65" s="774">
        <f>SUM(D63*-1)</f>
        <v>-56011.018630079976</v>
      </c>
      <c r="M65" s="529"/>
    </row>
    <row r="66" spans="1:13" x14ac:dyDescent="0.25">
      <c r="A66" s="33"/>
      <c r="M66" s="529"/>
    </row>
    <row r="67" spans="1:13" x14ac:dyDescent="0.25">
      <c r="A67" s="134" t="s">
        <v>103</v>
      </c>
      <c r="C67" s="835">
        <f>SUM(C63:C65)</f>
        <v>-2300.1310975800006</v>
      </c>
      <c r="M67" s="529"/>
    </row>
    <row r="68" spans="1:13" x14ac:dyDescent="0.25">
      <c r="K68" s="89"/>
      <c r="M68" s="529"/>
    </row>
    <row r="69" spans="1:13" x14ac:dyDescent="0.25">
      <c r="M69" s="529"/>
    </row>
    <row r="70" spans="1:13" x14ac:dyDescent="0.25">
      <c r="A70" s="89"/>
      <c r="C70"/>
      <c r="D70"/>
      <c r="G70" s="780"/>
      <c r="M70" s="529"/>
    </row>
    <row r="71" spans="1:13" x14ac:dyDescent="0.25">
      <c r="A71" s="89"/>
      <c r="B71" s="89"/>
      <c r="C71"/>
      <c r="D71"/>
      <c r="G71" s="780"/>
      <c r="K71" s="89"/>
      <c r="M71" s="529"/>
    </row>
    <row r="72" spans="1:13" x14ac:dyDescent="0.25">
      <c r="A72" s="89"/>
      <c r="B72" s="89"/>
      <c r="C72"/>
      <c r="D72"/>
      <c r="G72" s="780"/>
    </row>
    <row r="73" spans="1:13" x14ac:dyDescent="0.25">
      <c r="A73" s="89"/>
      <c r="B73" s="89"/>
      <c r="C73"/>
      <c r="D73"/>
      <c r="G73" s="780"/>
      <c r="M73" s="529"/>
    </row>
    <row r="74" spans="1:13" x14ac:dyDescent="0.25">
      <c r="A74" s="89"/>
      <c r="B74" s="89"/>
      <c r="C74"/>
      <c r="D74"/>
      <c r="G74" s="780"/>
      <c r="M74" s="529"/>
    </row>
    <row r="75" spans="1:13" x14ac:dyDescent="0.25">
      <c r="A75" s="89"/>
      <c r="B75" s="89"/>
      <c r="C75"/>
      <c r="D75" s="528"/>
      <c r="G75" s="780"/>
    </row>
    <row r="76" spans="1:13" x14ac:dyDescent="0.25">
      <c r="B76" s="89"/>
      <c r="K76" s="89"/>
      <c r="M76" s="89"/>
    </row>
    <row r="77" spans="1:13" x14ac:dyDescent="0.25">
      <c r="A77" s="89"/>
      <c r="C77"/>
      <c r="D77"/>
      <c r="G77" s="780"/>
      <c r="K77" s="89"/>
      <c r="M77" s="89"/>
    </row>
    <row r="78" spans="1:13" x14ac:dyDescent="0.25">
      <c r="A78" s="89"/>
      <c r="B78" s="89"/>
      <c r="C78"/>
      <c r="D78"/>
      <c r="G78" s="780"/>
    </row>
    <row r="79" spans="1:13" x14ac:dyDescent="0.25">
      <c r="A79" s="89"/>
      <c r="B79" s="89"/>
      <c r="C79"/>
      <c r="D79"/>
      <c r="G79" s="780"/>
    </row>
    <row r="80" spans="1:13" x14ac:dyDescent="0.25">
      <c r="A80" s="89"/>
      <c r="B80" s="89"/>
      <c r="C80"/>
      <c r="D80"/>
      <c r="G80" s="780"/>
      <c r="K80" s="89"/>
    </row>
    <row r="81" spans="1:7" x14ac:dyDescent="0.25">
      <c r="A81" s="89"/>
      <c r="B81" s="89"/>
      <c r="C81"/>
      <c r="D81"/>
      <c r="G81" s="780"/>
    </row>
    <row r="82" spans="1:7" x14ac:dyDescent="0.25">
      <c r="B82" s="89"/>
      <c r="C82"/>
      <c r="D82" s="528"/>
      <c r="G82" s="780"/>
    </row>
  </sheetData>
  <mergeCells count="21">
    <mergeCell ref="E47:H47"/>
    <mergeCell ref="E41:H41"/>
    <mergeCell ref="E43:H43"/>
    <mergeCell ref="E44:H44"/>
    <mergeCell ref="E45:H45"/>
    <mergeCell ref="E46:H46"/>
    <mergeCell ref="E40:H40"/>
    <mergeCell ref="C1:I1"/>
    <mergeCell ref="P18:R18"/>
    <mergeCell ref="A2:A4"/>
    <mergeCell ref="M2:N2"/>
    <mergeCell ref="P17:R17"/>
    <mergeCell ref="P21:Q21"/>
    <mergeCell ref="P33:Q33"/>
    <mergeCell ref="P1:R1"/>
    <mergeCell ref="R21:S21"/>
    <mergeCell ref="E14:G14"/>
    <mergeCell ref="E24:H24"/>
    <mergeCell ref="M1:N1"/>
    <mergeCell ref="E39:H39"/>
    <mergeCell ref="E38:H38"/>
  </mergeCells>
  <conditionalFormatting sqref="B2 A1 P34:Q43 O46 P44">
    <cfRule type="cellIs" dxfId="1507" priority="2" operator="equal">
      <formula>0</formula>
    </cfRule>
  </conditionalFormatting>
  <pageMargins left="0.7" right="0.7" top="0.75" bottom="0.75" header="0.3" footer="0.3"/>
  <pageSetup orientation="portrait" r:id="rId1"/>
  <ignoredErrors>
    <ignoredError sqref="D17 D24"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750F4-8F25-4C53-A8B6-DBB2A85A32A0}">
  <sheetPr>
    <pageSetUpPr fitToPage="1"/>
  </sheetPr>
  <dimension ref="A1:I5"/>
  <sheetViews>
    <sheetView workbookViewId="0">
      <selection activeCell="B23" sqref="B23"/>
    </sheetView>
  </sheetViews>
  <sheetFormatPr defaultRowHeight="15" x14ac:dyDescent="0.25"/>
  <cols>
    <col min="2" max="2" width="12.85546875" customWidth="1"/>
    <col min="4" max="4" width="37.28515625" customWidth="1"/>
    <col min="5" max="5" width="4.28515625" customWidth="1"/>
    <col min="8" max="8" width="9.7109375" bestFit="1" customWidth="1"/>
    <col min="9" max="9" width="20.85546875" customWidth="1"/>
  </cols>
  <sheetData>
    <row r="1" spans="1:9" ht="33.75" customHeight="1" x14ac:dyDescent="0.25">
      <c r="A1" s="1403" t="str">
        <f>'Comm Input'!J4</f>
        <v>2022 12 Pays 2023 01</v>
      </c>
      <c r="B1" s="1403"/>
      <c r="C1" s="1404" t="str">
        <f>'Comm Input'!L4</f>
        <v xml:space="preserve">                            Accurate Payroll Strategies</v>
      </c>
      <c r="D1" s="1404"/>
      <c r="E1" s="1404"/>
      <c r="F1" s="1405" t="str">
        <f>'Comm Input'!Q4</f>
        <v xml:space="preserve">Thank you for referring business to the brokerage division of APS. </v>
      </c>
      <c r="G1" s="1405"/>
      <c r="H1" s="1405"/>
      <c r="I1" s="1405"/>
    </row>
    <row r="2" spans="1:9" ht="24.75" customHeight="1" thickBot="1" x14ac:dyDescent="0.3">
      <c r="D2" s="1331" t="s">
        <v>1061</v>
      </c>
    </row>
    <row r="3" spans="1:9" x14ac:dyDescent="0.25">
      <c r="A3" s="1406"/>
      <c r="B3" s="1407"/>
      <c r="C3" s="1408"/>
    </row>
    <row r="4" spans="1:9" ht="33.75" customHeight="1" thickBot="1" x14ac:dyDescent="0.3">
      <c r="A4" s="1409"/>
      <c r="B4" s="1410"/>
      <c r="C4" s="1411"/>
      <c r="D4" s="81" t="s">
        <v>1063</v>
      </c>
      <c r="H4" s="81" t="s">
        <v>1064</v>
      </c>
      <c r="I4" s="81" t="s">
        <v>1065</v>
      </c>
    </row>
    <row r="5" spans="1:9" x14ac:dyDescent="0.25">
      <c r="D5" s="902" t="s">
        <v>1062</v>
      </c>
      <c r="H5" s="1332">
        <v>44868</v>
      </c>
      <c r="I5" s="32" t="s">
        <v>1066</v>
      </c>
    </row>
  </sheetData>
  <mergeCells count="4">
    <mergeCell ref="A1:B1"/>
    <mergeCell ref="C1:E1"/>
    <mergeCell ref="F1:I1"/>
    <mergeCell ref="A3:C4"/>
  </mergeCells>
  <conditionalFormatting sqref="A1:I1">
    <cfRule type="cellIs" dxfId="1506" priority="2" operator="equal">
      <formula>0</formula>
    </cfRule>
  </conditionalFormatting>
  <conditionalFormatting sqref="A1:F1">
    <cfRule type="cellIs" dxfId="1505" priority="1" operator="equal">
      <formula>0</formula>
    </cfRule>
  </conditionalFormatting>
  <pageMargins left="0.25" right="0.25" top="0.75" bottom="0.75" header="0.3" footer="0.3"/>
  <pageSetup scale="84" fitToHeight="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1048576"/>
  <sheetViews>
    <sheetView tabSelected="1" topLeftCell="J1" zoomScale="70" zoomScaleNormal="70" workbookViewId="0">
      <pane ySplit="7" topLeftCell="A1943" activePane="bottomLeft" state="frozen"/>
      <selection activeCell="A56" sqref="A53:XFD56"/>
      <selection pane="bottomLeft" activeCell="L1965" sqref="L1965"/>
    </sheetView>
  </sheetViews>
  <sheetFormatPr defaultColWidth="8.5703125" defaultRowHeight="15" x14ac:dyDescent="0.25"/>
  <cols>
    <col min="1" max="1" width="18.7109375" style="388" hidden="1" customWidth="1"/>
    <col min="2" max="2" width="32.5703125" style="388" hidden="1" customWidth="1"/>
    <col min="3" max="3" width="14.7109375" style="388" hidden="1" customWidth="1"/>
    <col min="4" max="4" width="16.5703125" style="388" hidden="1" customWidth="1"/>
    <col min="5" max="5" width="16.7109375" style="388" hidden="1" customWidth="1"/>
    <col min="6" max="6" width="24.28515625" style="388" hidden="1" customWidth="1"/>
    <col min="7" max="7" width="19.5703125" style="388" hidden="1" customWidth="1"/>
    <col min="8" max="8" width="13.7109375" style="388" hidden="1" customWidth="1"/>
    <col min="9" max="9" width="24" style="388" hidden="1" customWidth="1"/>
    <col min="10" max="10" width="47.42578125" style="134" customWidth="1"/>
    <col min="11" max="11" width="41" customWidth="1"/>
    <col min="12" max="12" width="23.28515625" customWidth="1"/>
    <col min="13" max="13" width="17.28515625" customWidth="1"/>
    <col min="14" max="14" width="14.42578125" customWidth="1"/>
    <col min="15" max="15" width="17.7109375" style="17" customWidth="1"/>
    <col min="16" max="16" width="12.140625" customWidth="1"/>
    <col min="17" max="17" width="18.5703125" style="306" customWidth="1"/>
    <col min="18" max="18" width="17.7109375" style="306" customWidth="1"/>
    <col min="19" max="19" width="16.28515625" style="306" customWidth="1"/>
    <col min="20" max="20" width="9.7109375" style="306" customWidth="1"/>
    <col min="21" max="21" width="10.28515625" customWidth="1"/>
    <col min="22" max="22" width="12.42578125" customWidth="1"/>
    <col min="23" max="23" width="15.28515625" customWidth="1"/>
    <col min="24" max="24" width="20.42578125" customWidth="1"/>
    <col min="25" max="25" width="14.42578125" style="11" customWidth="1"/>
    <col min="26" max="26" width="27.28515625" customWidth="1"/>
    <col min="27" max="27" width="15.42578125" customWidth="1"/>
    <col min="28" max="28" width="14.5703125" style="11" customWidth="1"/>
    <col min="29" max="29" width="14.42578125" customWidth="1"/>
    <col min="30" max="31" width="12.28515625" customWidth="1"/>
    <col min="32" max="32" width="15.28515625" customWidth="1"/>
    <col min="33" max="33" width="18.28515625" customWidth="1"/>
    <col min="34" max="34" width="14.42578125" customWidth="1"/>
    <col min="35" max="35" width="15.5703125" customWidth="1"/>
    <col min="37" max="37" width="14.7109375" customWidth="1"/>
    <col min="38" max="38" width="11.85546875" customWidth="1"/>
  </cols>
  <sheetData>
    <row r="1" spans="1:35" ht="50.25" customHeight="1" thickBot="1" x14ac:dyDescent="0.3">
      <c r="A1" s="493" t="s">
        <v>104</v>
      </c>
      <c r="B1" s="412" t="s">
        <v>105</v>
      </c>
      <c r="C1" s="412"/>
      <c r="J1" s="1413" t="s">
        <v>106</v>
      </c>
      <c r="K1" s="1414"/>
      <c r="M1" s="1422" t="s">
        <v>107</v>
      </c>
      <c r="N1" s="1423"/>
      <c r="O1" s="312">
        <f>SUM(Z8:Z46)</f>
        <v>0</v>
      </c>
      <c r="Q1" s="451" t="s">
        <v>108</v>
      </c>
      <c r="R1" s="312">
        <f>SUM(AC8:AC42)</f>
        <v>1400.3752499999998</v>
      </c>
      <c r="T1" s="1424" t="s">
        <v>109</v>
      </c>
      <c r="U1" s="1425"/>
      <c r="V1" s="450">
        <f>SUM(AF8:AF46)</f>
        <v>0</v>
      </c>
      <c r="X1" s="1136" t="s">
        <v>110</v>
      </c>
      <c r="Y1" s="312">
        <f>SUM(AI8:AI46)</f>
        <v>0</v>
      </c>
      <c r="AA1" s="452" t="s">
        <v>111</v>
      </c>
      <c r="AB1" s="312">
        <f>SUM(O1,R1,V1,Y1)</f>
        <v>1400.3752499999998</v>
      </c>
      <c r="AD1" s="297" t="s">
        <v>112</v>
      </c>
      <c r="AE1" s="442">
        <f>SUM(Q8:Q46)</f>
        <v>0</v>
      </c>
      <c r="AF1" s="443"/>
    </row>
    <row r="2" spans="1:35" ht="15.75" thickBot="1" x14ac:dyDescent="0.3">
      <c r="B2" s="412"/>
      <c r="C2" s="412"/>
      <c r="J2" s="519" t="s">
        <v>979</v>
      </c>
      <c r="K2" s="520">
        <f>SUM(N2405)</f>
        <v>0</v>
      </c>
    </row>
    <row r="3" spans="1:35" s="391" customFormat="1" ht="45.75" customHeight="1" x14ac:dyDescent="0.25">
      <c r="A3" s="392" t="s">
        <v>113</v>
      </c>
      <c r="B3" s="390"/>
      <c r="C3" s="390"/>
      <c r="D3" s="390" t="s">
        <v>114</v>
      </c>
      <c r="E3" s="390"/>
      <c r="F3" s="390"/>
      <c r="G3" s="390"/>
      <c r="H3" s="390" t="s">
        <v>115</v>
      </c>
      <c r="I3" s="1148">
        <f>SUM(I8:I43)</f>
        <v>700.18762499999991</v>
      </c>
      <c r="O3" s="988"/>
      <c r="P3" s="988"/>
      <c r="Q3" s="988"/>
      <c r="R3" s="988"/>
      <c r="S3" s="988"/>
      <c r="T3" s="988"/>
      <c r="U3" s="988"/>
      <c r="V3" s="988"/>
      <c r="W3" s="988"/>
      <c r="X3" s="988"/>
      <c r="Y3" s="988"/>
      <c r="Z3" s="988"/>
      <c r="AA3" s="988"/>
      <c r="AB3" s="988"/>
      <c r="AC3" s="988"/>
    </row>
    <row r="4" spans="1:35" s="391" customFormat="1" ht="35.65" customHeight="1" x14ac:dyDescent="0.25">
      <c r="A4" s="441" t="s">
        <v>116</v>
      </c>
      <c r="B4" s="389"/>
      <c r="C4" s="389"/>
      <c r="D4" s="389"/>
      <c r="E4" s="389"/>
      <c r="F4" s="389"/>
      <c r="G4" s="466"/>
      <c r="H4" s="390"/>
      <c r="I4" s="340"/>
      <c r="J4" s="800" t="str">
        <f>(FLOW!A1)</f>
        <v>2022 12 Pays 2023 01</v>
      </c>
      <c r="K4" s="460"/>
      <c r="L4" s="1134" t="s">
        <v>117</v>
      </c>
      <c r="M4" s="679" t="s">
        <v>910</v>
      </c>
      <c r="N4" s="679"/>
      <c r="O4" s="1134"/>
      <c r="P4" s="1134"/>
      <c r="Q4" s="1404" t="s">
        <v>119</v>
      </c>
      <c r="R4" s="1404"/>
      <c r="S4" s="1404"/>
      <c r="T4" s="1404"/>
      <c r="U4" s="1404"/>
      <c r="V4" s="1404"/>
      <c r="W4" s="1404"/>
      <c r="X4" s="1404"/>
      <c r="Y4" s="1404"/>
      <c r="Z4" s="1404"/>
      <c r="AA4" s="454"/>
      <c r="AB4" s="291"/>
      <c r="AC4" s="455"/>
      <c r="AD4" s="455"/>
      <c r="AE4" s="455"/>
      <c r="AF4" s="456"/>
      <c r="AG4" s="456"/>
    </row>
    <row r="5" spans="1:35" s="391" customFormat="1" x14ac:dyDescent="0.25">
      <c r="A5" s="392"/>
      <c r="B5" s="390"/>
      <c r="C5" s="390"/>
      <c r="D5" s="390"/>
      <c r="E5" s="390"/>
      <c r="F5" s="390"/>
      <c r="G5" s="1149" t="e">
        <f>SUM(#REF!,G19,#REF!,#REF!,G31,#REF!,#REF!,#REF!,#REF!,G43,#REF!,#REF!,#REF!,#REF!,#REF!,#REF!,#REF!,#REF!,#REF!,#REF!,#REF!,#REF!,#REF!,#REF!,#REF!,#REF!,#REF!,#REF!,#REF!,#REF!,#REF!,#REF!,#REF!,#REF!,#REF!,#REF!,#REF!,#REF!)*2</f>
        <v>#REF!</v>
      </c>
      <c r="H5" s="1149">
        <f>SUM(H8:H43)</f>
        <v>-700.18762499999991</v>
      </c>
      <c r="I5" s="340"/>
      <c r="J5" s="461"/>
      <c r="K5" s="395"/>
      <c r="L5" s="395"/>
      <c r="M5" s="341"/>
      <c r="N5" s="341"/>
      <c r="O5" s="342"/>
      <c r="P5" s="343"/>
      <c r="Q5" s="344"/>
      <c r="R5" s="358" t="s">
        <v>120</v>
      </c>
      <c r="S5" s="356" t="s">
        <v>121</v>
      </c>
      <c r="T5" s="344"/>
      <c r="U5" s="344"/>
      <c r="V5" s="344"/>
      <c r="W5" s="343"/>
      <c r="X5" s="345"/>
      <c r="Y5" s="343"/>
      <c r="Z5" s="346"/>
      <c r="AA5" s="347"/>
      <c r="AB5" s="355"/>
      <c r="AC5" s="348"/>
      <c r="AD5" s="348"/>
      <c r="AE5" s="348"/>
      <c r="AF5" s="393"/>
      <c r="AG5" s="393"/>
      <c r="AH5" s="394"/>
      <c r="AI5" s="394"/>
    </row>
    <row r="6" spans="1:35" ht="15.6" customHeight="1" x14ac:dyDescent="0.25">
      <c r="A6" s="314"/>
      <c r="B6" s="318"/>
      <c r="C6" s="318"/>
      <c r="D6" s="318"/>
      <c r="E6" s="318"/>
      <c r="F6" s="318"/>
      <c r="G6" s="467"/>
      <c r="H6" s="467"/>
      <c r="I6" s="1420" t="s">
        <v>122</v>
      </c>
      <c r="J6" s="396"/>
      <c r="R6" s="397"/>
      <c r="S6" s="398"/>
      <c r="U6" s="38"/>
      <c r="V6" s="38"/>
      <c r="W6" s="292" t="s">
        <v>123</v>
      </c>
      <c r="X6" s="293" t="s">
        <v>123</v>
      </c>
      <c r="Y6" s="294" t="s">
        <v>123</v>
      </c>
      <c r="Z6" s="294" t="s">
        <v>123</v>
      </c>
      <c r="AA6" s="81" t="s">
        <v>124</v>
      </c>
      <c r="AB6" s="85" t="s">
        <v>124</v>
      </c>
      <c r="AC6" s="81" t="s">
        <v>124</v>
      </c>
      <c r="AD6" s="453" t="s">
        <v>125</v>
      </c>
      <c r="AE6" s="294" t="s">
        <v>125</v>
      </c>
      <c r="AF6" s="453" t="s">
        <v>125</v>
      </c>
      <c r="AG6" s="81" t="s">
        <v>124</v>
      </c>
      <c r="AH6" s="85" t="s">
        <v>124</v>
      </c>
      <c r="AI6" s="81" t="s">
        <v>124</v>
      </c>
    </row>
    <row r="7" spans="1:35" s="218" customFormat="1" ht="40.5" customHeight="1" thickBot="1" x14ac:dyDescent="0.3">
      <c r="A7" s="392" t="s">
        <v>126</v>
      </c>
      <c r="B7" s="318" t="s">
        <v>127</v>
      </c>
      <c r="C7" s="318" t="s">
        <v>128</v>
      </c>
      <c r="D7" s="1135" t="s">
        <v>128</v>
      </c>
      <c r="E7" s="1135" t="s">
        <v>129</v>
      </c>
      <c r="F7" s="1135" t="s">
        <v>130</v>
      </c>
      <c r="G7" s="468" t="s">
        <v>131</v>
      </c>
      <c r="H7" s="468" t="s">
        <v>132</v>
      </c>
      <c r="I7" s="1421"/>
      <c r="J7" s="85" t="s">
        <v>133</v>
      </c>
      <c r="K7" s="85" t="s">
        <v>134</v>
      </c>
      <c r="L7" s="399" t="s">
        <v>135</v>
      </c>
      <c r="M7" s="85" t="s">
        <v>126</v>
      </c>
      <c r="N7" s="688" t="s">
        <v>136</v>
      </c>
      <c r="O7" s="400" t="s">
        <v>137</v>
      </c>
      <c r="P7" s="362" t="s">
        <v>138</v>
      </c>
      <c r="Q7" s="363" t="s">
        <v>139</v>
      </c>
      <c r="R7" s="401" t="s">
        <v>140</v>
      </c>
      <c r="S7" s="402" t="s">
        <v>140</v>
      </c>
      <c r="T7" s="403" t="s">
        <v>141</v>
      </c>
      <c r="U7" s="362" t="s">
        <v>142</v>
      </c>
      <c r="V7" s="362" t="s">
        <v>143</v>
      </c>
      <c r="W7" s="404" t="s">
        <v>144</v>
      </c>
      <c r="X7" s="405" t="s">
        <v>145</v>
      </c>
      <c r="Y7" s="406" t="s">
        <v>146</v>
      </c>
      <c r="Z7" s="294" t="s">
        <v>147</v>
      </c>
      <c r="AA7" s="688" t="s">
        <v>148</v>
      </c>
      <c r="AB7" s="688" t="s">
        <v>149</v>
      </c>
      <c r="AC7" s="85" t="s">
        <v>147</v>
      </c>
      <c r="AD7" s="406" t="s">
        <v>148</v>
      </c>
      <c r="AE7" s="406" t="s">
        <v>149</v>
      </c>
      <c r="AF7" s="453" t="s">
        <v>147</v>
      </c>
      <c r="AG7" s="688" t="s">
        <v>150</v>
      </c>
      <c r="AH7" s="688" t="s">
        <v>151</v>
      </c>
      <c r="AI7" s="85" t="s">
        <v>152</v>
      </c>
    </row>
    <row r="8" spans="1:35" ht="19.5" customHeight="1" x14ac:dyDescent="0.25">
      <c r="A8" s="407"/>
      <c r="B8" s="332">
        <f>SUM(U9-T9)</f>
        <v>0</v>
      </c>
      <c r="C8" s="421" t="s">
        <v>153</v>
      </c>
      <c r="D8" s="421" t="s">
        <v>34</v>
      </c>
      <c r="E8" s="408"/>
      <c r="F8" s="409">
        <f>SUM(S9-R9)</f>
        <v>0</v>
      </c>
      <c r="G8" s="408"/>
      <c r="H8" s="408"/>
      <c r="I8" s="410"/>
      <c r="J8" s="1131"/>
      <c r="K8" s="1132"/>
      <c r="L8" s="1132"/>
      <c r="M8" s="1132"/>
      <c r="N8" s="1132"/>
      <c r="O8" s="1132"/>
      <c r="P8" s="1132"/>
      <c r="Q8" s="1132"/>
      <c r="R8" s="1133"/>
      <c r="S8" s="1131"/>
      <c r="T8" s="1132"/>
      <c r="U8" s="1132"/>
      <c r="V8" s="1132"/>
      <c r="W8" s="1132"/>
      <c r="X8" s="1132"/>
      <c r="Y8" s="1132"/>
      <c r="Z8" s="1132"/>
      <c r="AA8" s="1133"/>
      <c r="AB8" s="428"/>
      <c r="AC8" s="429"/>
      <c r="AD8" s="429"/>
      <c r="AE8" s="429"/>
      <c r="AF8" s="426"/>
      <c r="AG8" s="427"/>
      <c r="AH8" s="428"/>
      <c r="AI8" s="429"/>
    </row>
    <row r="9" spans="1:35" ht="25.35" customHeight="1" x14ac:dyDescent="0.25">
      <c r="A9" s="331" t="str">
        <f>K10</f>
        <v>84 Lumber (1)</v>
      </c>
      <c r="C9" s="331"/>
      <c r="I9" s="411"/>
      <c r="J9" s="377" t="s">
        <v>957</v>
      </c>
      <c r="K9" s="608" t="s">
        <v>960</v>
      </c>
      <c r="L9" s="35"/>
      <c r="M9" s="158"/>
      <c r="N9" s="37"/>
      <c r="O9" s="316"/>
      <c r="P9" s="158"/>
      <c r="Q9" s="158"/>
      <c r="R9" s="319"/>
      <c r="S9" s="319"/>
      <c r="T9" s="319"/>
      <c r="U9" s="319"/>
      <c r="V9" s="158"/>
      <c r="W9" s="319">
        <v>0</v>
      </c>
      <c r="X9" s="117"/>
      <c r="Y9" s="322"/>
      <c r="Z9" s="158"/>
      <c r="AA9" s="319">
        <v>2.5000000000000001E-3</v>
      </c>
      <c r="AB9" s="157">
        <v>0</v>
      </c>
      <c r="AC9" s="7"/>
      <c r="AD9" s="319">
        <v>0</v>
      </c>
      <c r="AE9" s="157">
        <v>0</v>
      </c>
      <c r="AF9" s="449"/>
      <c r="AG9" s="319">
        <v>0</v>
      </c>
      <c r="AH9" s="322">
        <v>0</v>
      </c>
      <c r="AI9" s="7"/>
    </row>
    <row r="10" spans="1:35" ht="25.35" customHeight="1" x14ac:dyDescent="0.25">
      <c r="A10" s="313" t="str">
        <f>(M10:M15)</f>
        <v>ALL PAYROLL</v>
      </c>
      <c r="B10" s="412">
        <f t="shared" ref="B10:B15" si="0">N10</f>
        <v>132323.9</v>
      </c>
      <c r="C10" s="323">
        <f t="shared" ref="C10:C15" si="1">SUM(P10-O10)</f>
        <v>0</v>
      </c>
      <c r="D10" s="388">
        <f t="shared" ref="D10:D15" si="2">SUM(B10*C10)</f>
        <v>0</v>
      </c>
      <c r="E10" s="324"/>
      <c r="F10" s="360">
        <f>SUM(B10*F8)</f>
        <v>0</v>
      </c>
      <c r="I10" s="411"/>
      <c r="J10" s="943"/>
      <c r="K10" s="378" t="s">
        <v>963</v>
      </c>
      <c r="L10" s="17"/>
      <c r="M10" t="s">
        <v>1067</v>
      </c>
      <c r="N10" s="626">
        <v>132323.9</v>
      </c>
      <c r="O10" s="381"/>
      <c r="P10" s="321"/>
      <c r="Q10" s="307">
        <f t="shared" ref="Q10:Q15" si="3">SUM(N10*P10)</f>
        <v>0</v>
      </c>
      <c r="R10" s="307"/>
      <c r="S10" s="307"/>
      <c r="T10" s="307"/>
      <c r="U10" s="38"/>
      <c r="V10" s="38">
        <f>SUM(P10,S9,U9)</f>
        <v>0</v>
      </c>
      <c r="W10" s="22">
        <f>SUM(N10*W9)</f>
        <v>0</v>
      </c>
      <c r="X10" s="22"/>
      <c r="Y10" s="23">
        <f>SUM(N10*P10*Y9)</f>
        <v>0</v>
      </c>
      <c r="Z10" s="22"/>
      <c r="AA10" s="23">
        <f>SUM(N10*AA9)</f>
        <v>330.80975000000001</v>
      </c>
      <c r="AB10" s="23">
        <f>SUM(N10*AB9*P10)</f>
        <v>0</v>
      </c>
      <c r="AD10" s="23">
        <f>SUM(N10*AD9)</f>
        <v>0</v>
      </c>
      <c r="AE10" s="23">
        <f>SUM(N10*AE9*P10)</f>
        <v>0</v>
      </c>
      <c r="AG10" s="23">
        <f>SUM(N10*AG9)</f>
        <v>0</v>
      </c>
      <c r="AH10" s="23">
        <f>SUM(Q10*AH9)</f>
        <v>0</v>
      </c>
    </row>
    <row r="11" spans="1:35" ht="25.35" customHeight="1" x14ac:dyDescent="0.25">
      <c r="A11" s="327" t="str">
        <f>M11</f>
        <v>VA8810</v>
      </c>
      <c r="B11" s="412">
        <f t="shared" si="0"/>
        <v>6454</v>
      </c>
      <c r="C11" s="323">
        <f t="shared" si="1"/>
        <v>0</v>
      </c>
      <c r="D11" s="388">
        <f t="shared" si="2"/>
        <v>0</v>
      </c>
      <c r="E11" s="324"/>
      <c r="F11" s="360">
        <f>SUM(B11*F8)</f>
        <v>0</v>
      </c>
      <c r="I11" s="411"/>
      <c r="J11" s="311"/>
      <c r="K11" t="s">
        <v>1068</v>
      </c>
      <c r="M11" t="s">
        <v>1069</v>
      </c>
      <c r="N11" s="626">
        <v>6454</v>
      </c>
      <c r="O11" s="381"/>
      <c r="P11" s="38"/>
      <c r="Q11" s="307">
        <f t="shared" si="3"/>
        <v>0</v>
      </c>
      <c r="R11" s="307"/>
      <c r="S11" s="307"/>
      <c r="T11" s="307"/>
      <c r="U11" s="38"/>
      <c r="V11" s="38">
        <f>SUM(P11,S9,U9)</f>
        <v>0</v>
      </c>
      <c r="W11" s="22">
        <f>SUM(N11*W9)</f>
        <v>0</v>
      </c>
      <c r="X11" s="22"/>
      <c r="Y11" s="23">
        <f>SUM(N11*P11*Y9)</f>
        <v>0</v>
      </c>
      <c r="Z11" s="22"/>
      <c r="AA11" s="23">
        <f>SUM(N11*AA9)</f>
        <v>16.135000000000002</v>
      </c>
      <c r="AB11" s="23">
        <f>SUM(N11*AB9*P11)</f>
        <v>0</v>
      </c>
      <c r="AD11" s="23">
        <f>SUM(N11*AD9)</f>
        <v>0</v>
      </c>
      <c r="AE11" s="23">
        <f>SUM(N11*AE9*P11)</f>
        <v>0</v>
      </c>
      <c r="AG11" s="23">
        <f>SUM(N11*AG9)</f>
        <v>0</v>
      </c>
      <c r="AH11" s="23">
        <f>SUM(Q11*AH9)</f>
        <v>0</v>
      </c>
    </row>
    <row r="12" spans="1:35" ht="25.35" customHeight="1" x14ac:dyDescent="0.25">
      <c r="A12" s="327" t="str">
        <f>M12</f>
        <v>NC8232</v>
      </c>
      <c r="B12" s="412">
        <f t="shared" si="0"/>
        <v>225354.8</v>
      </c>
      <c r="C12" s="323">
        <f t="shared" si="1"/>
        <v>0</v>
      </c>
      <c r="D12" s="388">
        <f t="shared" si="2"/>
        <v>0</v>
      </c>
      <c r="E12" s="324"/>
      <c r="F12" s="360">
        <f>SUM(B12*F8)</f>
        <v>0</v>
      </c>
      <c r="I12" s="411"/>
      <c r="J12" s="311"/>
      <c r="K12" t="s">
        <v>972</v>
      </c>
      <c r="L12" s="17"/>
      <c r="M12" t="s">
        <v>928</v>
      </c>
      <c r="N12" s="626">
        <v>225354.8</v>
      </c>
      <c r="O12" s="374"/>
      <c r="P12" s="321"/>
      <c r="Q12" s="307">
        <f t="shared" si="3"/>
        <v>0</v>
      </c>
      <c r="R12" s="307"/>
      <c r="S12" s="307"/>
      <c r="T12" s="307"/>
      <c r="U12" s="38"/>
      <c r="V12" s="38">
        <f>SUM(P12,S9,U9)</f>
        <v>0</v>
      </c>
      <c r="W12" s="22">
        <f>SUM(N12*W9)</f>
        <v>0</v>
      </c>
      <c r="X12" s="22"/>
      <c r="Y12" s="23">
        <f>SUM(N12*P12*Y9)</f>
        <v>0</v>
      </c>
      <c r="Z12" s="22"/>
      <c r="AA12" s="23">
        <f>SUM(N12*AA9)</f>
        <v>563.38699999999994</v>
      </c>
      <c r="AB12" s="23">
        <f>SUM(N12*AB9*P12)</f>
        <v>0</v>
      </c>
      <c r="AD12" s="23">
        <f>SUM(N12*AD9)</f>
        <v>0</v>
      </c>
      <c r="AE12" s="23">
        <f>SUM(N12*AE9*P12)</f>
        <v>0</v>
      </c>
      <c r="AG12" s="23">
        <f>SUM(N12*AG9)</f>
        <v>0</v>
      </c>
      <c r="AH12" s="23">
        <f>SUM(Q12*AH9)</f>
        <v>0</v>
      </c>
    </row>
    <row r="13" spans="1:35" ht="25.35" customHeight="1" x14ac:dyDescent="0.25">
      <c r="A13" s="414" t="str">
        <f>M13</f>
        <v>IN8232</v>
      </c>
      <c r="B13" s="412">
        <f t="shared" si="0"/>
        <v>139264.63</v>
      </c>
      <c r="C13" s="323">
        <f t="shared" si="1"/>
        <v>0</v>
      </c>
      <c r="D13" s="388">
        <f t="shared" si="2"/>
        <v>0</v>
      </c>
      <c r="E13" s="324"/>
      <c r="F13" s="360">
        <f>SUM(B13*F8)</f>
        <v>0</v>
      </c>
      <c r="I13" s="411"/>
      <c r="J13" s="311"/>
      <c r="K13" t="s">
        <v>973</v>
      </c>
      <c r="M13" t="s">
        <v>929</v>
      </c>
      <c r="N13" s="626">
        <v>139264.63</v>
      </c>
      <c r="P13" s="38"/>
      <c r="Q13" s="307">
        <f t="shared" si="3"/>
        <v>0</v>
      </c>
      <c r="R13" s="307"/>
      <c r="S13" s="307"/>
      <c r="T13" s="307"/>
      <c r="U13" s="38"/>
      <c r="V13" s="38">
        <f>SUM(P13,S9,U9)</f>
        <v>0</v>
      </c>
      <c r="W13" s="22">
        <f>SUM(N13*W9)</f>
        <v>0</v>
      </c>
      <c r="X13" s="22"/>
      <c r="Y13" s="23">
        <f>SUM(N13*P13*Y9)</f>
        <v>0</v>
      </c>
      <c r="Z13" s="22"/>
      <c r="AA13" s="23">
        <f>SUM(N13*AA9)</f>
        <v>348.16157500000003</v>
      </c>
      <c r="AB13" s="23">
        <f>SUM(N13*AB9*P13)</f>
        <v>0</v>
      </c>
      <c r="AD13" s="23">
        <f>SUM(N13*AD9)</f>
        <v>0</v>
      </c>
      <c r="AE13" s="23">
        <f>SUM(N13*AE9*P13)</f>
        <v>0</v>
      </c>
      <c r="AG13" s="23">
        <f>SUM(N13*AG9)</f>
        <v>0</v>
      </c>
      <c r="AH13" s="23">
        <f>SUM(Q13*AH9)</f>
        <v>0</v>
      </c>
    </row>
    <row r="14" spans="1:35" ht="25.35" customHeight="1" x14ac:dyDescent="0.25">
      <c r="A14" s="414" t="str">
        <f>M14</f>
        <v>IN8232</v>
      </c>
      <c r="B14" s="412">
        <f t="shared" si="0"/>
        <v>3412.67</v>
      </c>
      <c r="C14" s="323">
        <f t="shared" si="1"/>
        <v>0</v>
      </c>
      <c r="D14" s="388">
        <f t="shared" si="2"/>
        <v>0</v>
      </c>
      <c r="E14" s="324"/>
      <c r="F14" s="360">
        <f>SUM(B14*F8)</f>
        <v>0</v>
      </c>
      <c r="I14" s="411"/>
      <c r="J14" s="311"/>
      <c r="K14" t="s">
        <v>974</v>
      </c>
      <c r="L14" s="17"/>
      <c r="M14" t="s">
        <v>929</v>
      </c>
      <c r="N14" s="626">
        <v>3412.67</v>
      </c>
      <c r="O14" s="366"/>
      <c r="P14" s="321"/>
      <c r="Q14" s="307">
        <f t="shared" si="3"/>
        <v>0</v>
      </c>
      <c r="R14" s="307"/>
      <c r="S14" s="307"/>
      <c r="T14" s="307"/>
      <c r="U14" s="38"/>
      <c r="V14" s="38">
        <f>SUM(P14,S9,U9)</f>
        <v>0</v>
      </c>
      <c r="W14" s="22">
        <f>SUM(N14*W9)</f>
        <v>0</v>
      </c>
      <c r="X14" s="22"/>
      <c r="Y14" s="23">
        <f>SUM(N14*P14*Y9)</f>
        <v>0</v>
      </c>
      <c r="Z14" s="22"/>
      <c r="AA14" s="23">
        <f>SUM(N14*AA9)</f>
        <v>8.5316749999999999</v>
      </c>
      <c r="AB14" s="23">
        <f>SUM(N14*AB9*P14)</f>
        <v>0</v>
      </c>
      <c r="AD14" s="23">
        <f>SUM(N14*AD9)</f>
        <v>0</v>
      </c>
      <c r="AE14" s="23">
        <f>SUM(N14*AE9*P14)</f>
        <v>0</v>
      </c>
      <c r="AG14" s="23">
        <f>SUM(N14*AG9)</f>
        <v>0</v>
      </c>
      <c r="AH14" s="23">
        <f>SUM(Q14*AH9)</f>
        <v>0</v>
      </c>
      <c r="AI14" s="23"/>
    </row>
    <row r="15" spans="1:35" ht="25.35" customHeight="1" x14ac:dyDescent="0.25">
      <c r="A15" s="414">
        <f>M15</f>
        <v>0</v>
      </c>
      <c r="B15" s="412">
        <f t="shared" si="0"/>
        <v>0</v>
      </c>
      <c r="C15" s="323">
        <f t="shared" si="1"/>
        <v>0</v>
      </c>
      <c r="D15" s="388">
        <f t="shared" si="2"/>
        <v>0</v>
      </c>
      <c r="E15" s="324"/>
      <c r="F15" s="360">
        <f>SUM(B15*F8)</f>
        <v>0</v>
      </c>
      <c r="I15" s="411"/>
      <c r="J15" s="311"/>
      <c r="K15" s="89">
        <f>SUM(N10:N15)</f>
        <v>506809.99999999994</v>
      </c>
      <c r="N15" s="626"/>
      <c r="O15" s="13"/>
      <c r="P15" s="38">
        <f>SUM(P14*0.66)</f>
        <v>0</v>
      </c>
      <c r="Q15" s="307">
        <f t="shared" si="3"/>
        <v>0</v>
      </c>
      <c r="R15" s="307"/>
      <c r="S15" s="307"/>
      <c r="T15" s="307"/>
      <c r="U15" s="38"/>
      <c r="V15" s="38">
        <f>SUM(P15,S9,U9)</f>
        <v>0</v>
      </c>
      <c r="W15" s="22">
        <f>SUM(N15*W9)</f>
        <v>0</v>
      </c>
      <c r="X15" s="22"/>
      <c r="Y15" s="23">
        <f>SUM(N15*P15*Y9)</f>
        <v>0</v>
      </c>
      <c r="Z15" s="22"/>
      <c r="AA15" s="23">
        <f>SUM(N15*AA9)</f>
        <v>0</v>
      </c>
      <c r="AB15" s="23">
        <f>SUM(N15*AB9*P15)</f>
        <v>0</v>
      </c>
      <c r="AD15" s="23">
        <f>SUM(N15*AD9)</f>
        <v>0</v>
      </c>
      <c r="AE15" s="23">
        <f>SUM(N15*AE9*P15)</f>
        <v>0</v>
      </c>
      <c r="AG15" s="23">
        <f>SUM(N15*AG9)</f>
        <v>0</v>
      </c>
      <c r="AH15" s="23">
        <f>SUM(Q15*AH9)</f>
        <v>0</v>
      </c>
      <c r="AI15" s="23"/>
    </row>
    <row r="16" spans="1:35" ht="25.35" customHeight="1" thickBot="1" x14ac:dyDescent="0.3">
      <c r="A16" s="415"/>
      <c r="B16" s="323"/>
      <c r="I16" s="411"/>
      <c r="J16" s="311"/>
      <c r="N16" s="23"/>
      <c r="O16" s="50"/>
      <c r="P16" s="38"/>
      <c r="Q16" s="307"/>
      <c r="R16" s="307"/>
      <c r="S16" s="307"/>
      <c r="T16" s="307"/>
      <c r="U16" s="38"/>
      <c r="V16" s="38"/>
      <c r="W16" s="38"/>
      <c r="X16" s="22"/>
      <c r="Z16" s="22"/>
      <c r="AA16" s="22"/>
      <c r="AB16" s="22"/>
      <c r="AC16" s="22"/>
      <c r="AD16" s="22"/>
      <c r="AE16" s="22"/>
      <c r="AF16" s="22"/>
      <c r="AG16" s="22"/>
      <c r="AH16" s="22"/>
      <c r="AI16" s="22"/>
    </row>
    <row r="17" spans="1:35" ht="25.35" customHeight="1" thickBot="1" x14ac:dyDescent="0.3">
      <c r="A17" s="415" t="s">
        <v>147</v>
      </c>
      <c r="B17" s="328">
        <f>SUM(N10:N18)*B8</f>
        <v>0</v>
      </c>
      <c r="D17" s="329">
        <f>SUM(D10:D16)</f>
        <v>0</v>
      </c>
      <c r="E17" s="325">
        <f>SUM(Z17,AC17,AF17,AI17)</f>
        <v>1267.0249999999999</v>
      </c>
      <c r="F17" s="325">
        <f>SUM(F10:F15)</f>
        <v>0</v>
      </c>
      <c r="G17" s="326">
        <f>SUM(B17+D17-E17+F17)</f>
        <v>-1267.0249999999999</v>
      </c>
      <c r="H17" s="326"/>
      <c r="I17" s="330"/>
      <c r="J17" s="311"/>
      <c r="N17" s="23"/>
      <c r="O17" s="50"/>
      <c r="P17" s="38"/>
      <c r="Q17" s="38"/>
      <c r="R17" s="38"/>
      <c r="S17" s="38"/>
      <c r="T17" s="38"/>
      <c r="U17" s="38"/>
      <c r="V17" s="38"/>
      <c r="W17" s="827">
        <f>SUM(W10:W15)</f>
        <v>0</v>
      </c>
      <c r="X17" s="22"/>
      <c r="Y17" s="828">
        <f>SUM(Y10:Y15)</f>
        <v>0</v>
      </c>
      <c r="Z17" s="22">
        <f>SUM(W17:Y17)</f>
        <v>0</v>
      </c>
      <c r="AA17" s="387">
        <f>SUM(AA10:AA15)</f>
        <v>1267.0249999999999</v>
      </c>
      <c r="AB17" s="387">
        <f>SUM(AB10:AB15)</f>
        <v>0</v>
      </c>
      <c r="AC17" s="1087">
        <f>SUM(AA17:AB17)</f>
        <v>1267.0249999999999</v>
      </c>
      <c r="AD17" s="387">
        <f>SUM(AD10:AD15)</f>
        <v>0</v>
      </c>
      <c r="AE17" s="387">
        <f>SUM(AE10:AE15)</f>
        <v>0</v>
      </c>
      <c r="AF17" s="1087">
        <f>SUM(AD17:AE17)</f>
        <v>0</v>
      </c>
      <c r="AG17" s="387">
        <f>SUM(AG10:AG15)</f>
        <v>0</v>
      </c>
      <c r="AH17" s="387">
        <f>SUM(AH10:AH15)</f>
        <v>0</v>
      </c>
      <c r="AI17" s="1087">
        <f>SUM(AG17:AH17)</f>
        <v>0</v>
      </c>
    </row>
    <row r="18" spans="1:35" ht="25.35" customHeight="1" x14ac:dyDescent="0.25">
      <c r="A18" s="415"/>
      <c r="F18" s="416"/>
      <c r="G18" s="417">
        <v>0.5</v>
      </c>
      <c r="H18" s="425"/>
      <c r="I18" s="411"/>
      <c r="J18" s="311"/>
      <c r="N18" s="23"/>
      <c r="O18" s="50"/>
      <c r="P18" s="38"/>
      <c r="U18" s="38"/>
      <c r="V18" s="38"/>
      <c r="W18" s="116"/>
      <c r="X18" s="22"/>
      <c r="Y18" s="28"/>
      <c r="Z18" s="22"/>
      <c r="AA18" s="22"/>
      <c r="AB18" s="23"/>
      <c r="AC18" s="89"/>
      <c r="AD18" s="89"/>
      <c r="AE18" s="89"/>
      <c r="AG18" s="22"/>
      <c r="AH18" s="23"/>
      <c r="AI18" s="89"/>
    </row>
    <row r="19" spans="1:35" ht="25.35" customHeight="1" thickBot="1" x14ac:dyDescent="0.3">
      <c r="A19" s="418"/>
      <c r="B19" s="333"/>
      <c r="C19" s="422"/>
      <c r="D19" s="422"/>
      <c r="E19" s="423">
        <f>E17</f>
        <v>1267.0249999999999</v>
      </c>
      <c r="F19" s="419"/>
      <c r="G19" s="420">
        <f>SUM(G17*G18)</f>
        <v>-633.51249999999993</v>
      </c>
      <c r="H19" s="420">
        <f>SUM(G19)</f>
        <v>-633.51249999999993</v>
      </c>
      <c r="I19" s="424">
        <f>SUM(E19:G19)</f>
        <v>633.51249999999993</v>
      </c>
      <c r="J19" s="311"/>
      <c r="N19" s="23"/>
      <c r="O19" s="50"/>
      <c r="P19" s="38"/>
      <c r="U19" s="38"/>
      <c r="V19" s="38"/>
      <c r="W19" s="116"/>
      <c r="X19" s="22"/>
      <c r="Y19" s="28"/>
      <c r="Z19" s="22"/>
      <c r="AA19" s="22"/>
      <c r="AB19" s="23"/>
      <c r="AC19" s="89"/>
      <c r="AD19" s="89"/>
      <c r="AE19" s="89"/>
      <c r="AG19" s="22"/>
      <c r="AH19" s="23"/>
      <c r="AI19" s="89"/>
    </row>
    <row r="20" spans="1:35" ht="25.35" customHeight="1" x14ac:dyDescent="0.25">
      <c r="A20" s="407"/>
      <c r="B20" s="332">
        <f>SUM(U21-T21)</f>
        <v>0</v>
      </c>
      <c r="C20" s="421" t="s">
        <v>153</v>
      </c>
      <c r="D20" s="421" t="s">
        <v>34</v>
      </c>
      <c r="E20" s="408"/>
      <c r="F20" s="409">
        <f>SUM(S21-R21)</f>
        <v>0</v>
      </c>
      <c r="G20" s="408"/>
      <c r="H20" s="408"/>
      <c r="I20" s="410"/>
      <c r="J20" s="334"/>
      <c r="K20" s="171"/>
      <c r="L20" s="171"/>
      <c r="M20" s="176"/>
      <c r="N20" s="630"/>
      <c r="O20" s="335"/>
      <c r="P20" s="177"/>
      <c r="Q20" s="177"/>
      <c r="R20" s="177"/>
      <c r="S20" s="177"/>
      <c r="T20" s="177"/>
      <c r="U20" s="177"/>
      <c r="V20" s="177"/>
      <c r="W20" s="364"/>
      <c r="X20" s="178"/>
      <c r="Y20" s="365"/>
      <c r="Z20" s="178"/>
      <c r="AA20" s="178"/>
      <c r="AB20" s="337"/>
      <c r="AC20" s="171"/>
      <c r="AD20" s="448"/>
      <c r="AE20" s="448"/>
      <c r="AF20" s="448"/>
      <c r="AG20" s="448"/>
      <c r="AH20" s="337"/>
      <c r="AI20" s="171"/>
    </row>
    <row r="21" spans="1:35" ht="25.35" customHeight="1" x14ac:dyDescent="0.25">
      <c r="A21" s="331" t="str">
        <f>K22</f>
        <v>FreshPac, LLC</v>
      </c>
      <c r="C21" s="331"/>
      <c r="I21" s="411"/>
      <c r="J21" s="377" t="s">
        <v>958</v>
      </c>
      <c r="K21" s="608" t="s">
        <v>960</v>
      </c>
      <c r="L21" s="35"/>
      <c r="M21" s="158"/>
      <c r="N21" s="37"/>
      <c r="O21" s="316"/>
      <c r="P21" s="158"/>
      <c r="Q21" s="158"/>
      <c r="R21" s="319"/>
      <c r="S21" s="319"/>
      <c r="T21" s="319"/>
      <c r="U21" s="319"/>
      <c r="V21" s="158"/>
      <c r="W21" s="319">
        <v>0</v>
      </c>
      <c r="X21" s="117"/>
      <c r="Y21" s="322"/>
      <c r="Z21" s="158"/>
      <c r="AA21" s="319">
        <v>2.5000000000000001E-3</v>
      </c>
      <c r="AB21" s="157">
        <v>0</v>
      </c>
      <c r="AC21" s="7"/>
      <c r="AD21" s="319">
        <v>0</v>
      </c>
      <c r="AE21" s="157">
        <v>0</v>
      </c>
      <c r="AF21" s="449"/>
      <c r="AG21" s="319">
        <v>0</v>
      </c>
      <c r="AH21" s="322">
        <v>0</v>
      </c>
      <c r="AI21" s="7"/>
    </row>
    <row r="22" spans="1:35" ht="25.35" customHeight="1" x14ac:dyDescent="0.25">
      <c r="A22" s="313" t="str">
        <f>(M22:M27)</f>
        <v>DE907</v>
      </c>
      <c r="B22" s="412">
        <f t="shared" ref="B22:B27" si="4">N22</f>
        <v>650</v>
      </c>
      <c r="C22" s="323">
        <f t="shared" ref="C22:C27" si="5">SUM(P22-O22)</f>
        <v>0</v>
      </c>
      <c r="D22" s="388">
        <f t="shared" ref="D22:D27" si="6">SUM(B22*C22)</f>
        <v>0</v>
      </c>
      <c r="E22" s="324"/>
      <c r="F22" s="360">
        <f>SUM(B22*F20)</f>
        <v>0</v>
      </c>
      <c r="I22" s="411"/>
      <c r="J22" s="311"/>
      <c r="K22" s="378" t="s">
        <v>961</v>
      </c>
      <c r="L22" s="17"/>
      <c r="M22" t="s">
        <v>964</v>
      </c>
      <c r="N22" s="626">
        <v>650</v>
      </c>
      <c r="O22" s="381"/>
      <c r="P22" s="321"/>
      <c r="Q22" s="307">
        <f t="shared" ref="Q22:Q27" si="7">SUM(N22*P22)</f>
        <v>0</v>
      </c>
      <c r="R22" s="307"/>
      <c r="S22" s="307"/>
      <c r="T22" s="307"/>
      <c r="U22" s="38"/>
      <c r="V22" s="38">
        <f>SUM(P22,S21,U21)</f>
        <v>0</v>
      </c>
      <c r="W22" s="22">
        <f>SUM(N22*W21)</f>
        <v>0</v>
      </c>
      <c r="X22" s="22"/>
      <c r="Y22" s="23">
        <f>SUM(N22*P22*Y21)</f>
        <v>0</v>
      </c>
      <c r="Z22" s="22"/>
      <c r="AA22" s="23">
        <f>SUM(N22*AA21)</f>
        <v>1.625</v>
      </c>
      <c r="AB22" s="23">
        <f>SUM(N22*AB21*P22)</f>
        <v>0</v>
      </c>
      <c r="AD22" s="23">
        <f>SUM(N22*AD21)</f>
        <v>0</v>
      </c>
      <c r="AE22" s="23">
        <f>SUM(N22*AE21*P22)</f>
        <v>0</v>
      </c>
      <c r="AG22" s="23">
        <f>SUM(N22*AG21)</f>
        <v>0</v>
      </c>
      <c r="AH22" s="23">
        <f>SUM(Q22*AH21)</f>
        <v>0</v>
      </c>
    </row>
    <row r="23" spans="1:35" ht="25.35" customHeight="1" x14ac:dyDescent="0.25">
      <c r="A23" s="327">
        <f>M23</f>
        <v>0</v>
      </c>
      <c r="B23" s="412">
        <f t="shared" si="4"/>
        <v>0</v>
      </c>
      <c r="C23" s="323">
        <f t="shared" si="5"/>
        <v>0</v>
      </c>
      <c r="D23" s="388">
        <f t="shared" si="6"/>
        <v>0</v>
      </c>
      <c r="E23" s="324"/>
      <c r="F23" s="360">
        <f>SUM(B23*F20)</f>
        <v>0</v>
      </c>
      <c r="I23" s="411"/>
      <c r="J23" s="311"/>
      <c r="N23" s="626"/>
      <c r="P23" s="38">
        <f>SUM(P22*0.66)</f>
        <v>0</v>
      </c>
      <c r="Q23" s="307">
        <f t="shared" si="7"/>
        <v>0</v>
      </c>
      <c r="R23" s="307"/>
      <c r="S23" s="307"/>
      <c r="T23" s="307"/>
      <c r="U23" s="38"/>
      <c r="V23" s="38">
        <f>SUM(P23,S21,U21)</f>
        <v>0</v>
      </c>
      <c r="W23" s="22">
        <f>SUM(N23*W21)</f>
        <v>0</v>
      </c>
      <c r="X23" s="22"/>
      <c r="Y23" s="23">
        <f>SUM(N23*P23*Y21)</f>
        <v>0</v>
      </c>
      <c r="Z23" s="22"/>
      <c r="AA23" s="23">
        <f>SUM(N23*AA21)</f>
        <v>0</v>
      </c>
      <c r="AB23" s="23">
        <f>SUM(N23*AB21*P23)</f>
        <v>0</v>
      </c>
      <c r="AD23" s="23">
        <f>SUM(N23*AD21)</f>
        <v>0</v>
      </c>
      <c r="AE23" s="23">
        <f>SUM(N23*AE21*P23)</f>
        <v>0</v>
      </c>
      <c r="AG23" s="23">
        <f>SUM(N23*AG21)</f>
        <v>0</v>
      </c>
      <c r="AH23" s="23">
        <f>SUM(Q23*AH21)</f>
        <v>0</v>
      </c>
    </row>
    <row r="24" spans="1:35" ht="25.35" customHeight="1" x14ac:dyDescent="0.25">
      <c r="A24" s="327">
        <f>M24</f>
        <v>0</v>
      </c>
      <c r="B24" s="412">
        <f t="shared" si="4"/>
        <v>0</v>
      </c>
      <c r="C24" s="323">
        <f t="shared" si="5"/>
        <v>0</v>
      </c>
      <c r="D24" s="388">
        <f t="shared" si="6"/>
        <v>0</v>
      </c>
      <c r="E24" s="324"/>
      <c r="F24" s="360">
        <f>SUM(B24*F20)</f>
        <v>0</v>
      </c>
      <c r="I24" s="411"/>
      <c r="J24" s="311"/>
      <c r="L24" s="17"/>
      <c r="N24" s="626"/>
      <c r="O24" s="374"/>
      <c r="P24" s="321"/>
      <c r="Q24" s="307">
        <f t="shared" si="7"/>
        <v>0</v>
      </c>
      <c r="R24" s="307"/>
      <c r="S24" s="307"/>
      <c r="T24" s="307"/>
      <c r="U24" s="38"/>
      <c r="V24" s="38">
        <f>SUM(P24,S21,U21)</f>
        <v>0</v>
      </c>
      <c r="W24" s="22">
        <f>SUM(N24*W21)</f>
        <v>0</v>
      </c>
      <c r="X24" s="22"/>
      <c r="Y24" s="23">
        <f>SUM(N24*P24*Y21)</f>
        <v>0</v>
      </c>
      <c r="Z24" s="22"/>
      <c r="AA24" s="23">
        <f>SUM(N24*AA21)</f>
        <v>0</v>
      </c>
      <c r="AB24" s="23">
        <f>SUM(N24*AB21*P24)</f>
        <v>0</v>
      </c>
      <c r="AD24" s="23">
        <f>SUM(N24*AD21)</f>
        <v>0</v>
      </c>
      <c r="AE24" s="23">
        <f>SUM(N24*AE21*P24)</f>
        <v>0</v>
      </c>
      <c r="AG24" s="23">
        <f>SUM(N24*AG21)</f>
        <v>0</v>
      </c>
      <c r="AH24" s="23">
        <f>SUM(Q24*AH21)</f>
        <v>0</v>
      </c>
    </row>
    <row r="25" spans="1:35" ht="25.35" customHeight="1" x14ac:dyDescent="0.25">
      <c r="A25" s="414">
        <f>M25</f>
        <v>0</v>
      </c>
      <c r="B25" s="412">
        <f t="shared" si="4"/>
        <v>0</v>
      </c>
      <c r="C25" s="323">
        <f t="shared" si="5"/>
        <v>0</v>
      </c>
      <c r="D25" s="388">
        <f t="shared" si="6"/>
        <v>0</v>
      </c>
      <c r="E25" s="324"/>
      <c r="F25" s="360">
        <f>SUM(B25*F20)</f>
        <v>0</v>
      </c>
      <c r="I25" s="411"/>
      <c r="J25" s="311"/>
      <c r="N25" s="626"/>
      <c r="P25" s="38">
        <f>SUM(P24*0.66)</f>
        <v>0</v>
      </c>
      <c r="Q25" s="307">
        <f t="shared" si="7"/>
        <v>0</v>
      </c>
      <c r="R25" s="307"/>
      <c r="S25" s="307"/>
      <c r="T25" s="307"/>
      <c r="U25" s="38"/>
      <c r="V25" s="38">
        <f>SUM(P25,S21,U21)</f>
        <v>0</v>
      </c>
      <c r="W25" s="22">
        <f>SUM(N25*W21)</f>
        <v>0</v>
      </c>
      <c r="X25" s="22"/>
      <c r="Y25" s="23">
        <f>SUM(N25*P25*Y21)</f>
        <v>0</v>
      </c>
      <c r="Z25" s="22"/>
      <c r="AA25" s="23">
        <f>SUM(N25*AA21)</f>
        <v>0</v>
      </c>
      <c r="AB25" s="23">
        <f>SUM(N25*AB21*P25)</f>
        <v>0</v>
      </c>
      <c r="AD25" s="23">
        <f>SUM(N25*AD21)</f>
        <v>0</v>
      </c>
      <c r="AE25" s="23">
        <f>SUM(N25*AE21*P25)</f>
        <v>0</v>
      </c>
      <c r="AG25" s="23">
        <f>SUM(N25*AG21)</f>
        <v>0</v>
      </c>
      <c r="AH25" s="23">
        <f>SUM(Q25*AH21)</f>
        <v>0</v>
      </c>
    </row>
    <row r="26" spans="1:35" ht="25.35" customHeight="1" x14ac:dyDescent="0.25">
      <c r="A26" s="414">
        <f>M26</f>
        <v>0</v>
      </c>
      <c r="B26" s="412">
        <f t="shared" si="4"/>
        <v>0</v>
      </c>
      <c r="C26" s="323">
        <f t="shared" si="5"/>
        <v>0</v>
      </c>
      <c r="D26" s="388">
        <f t="shared" si="6"/>
        <v>0</v>
      </c>
      <c r="E26" s="324"/>
      <c r="F26" s="360">
        <f>SUM(B26*F20)</f>
        <v>0</v>
      </c>
      <c r="I26" s="411"/>
      <c r="J26" s="311"/>
      <c r="L26" s="17"/>
      <c r="N26" s="626"/>
      <c r="O26" s="366"/>
      <c r="P26" s="321"/>
      <c r="Q26" s="307">
        <f t="shared" si="7"/>
        <v>0</v>
      </c>
      <c r="R26" s="307"/>
      <c r="S26" s="307"/>
      <c r="T26" s="307"/>
      <c r="U26" s="38"/>
      <c r="V26" s="38">
        <f>SUM(P26,S21,U21)</f>
        <v>0</v>
      </c>
      <c r="W26" s="22">
        <f>SUM(N26*W21)</f>
        <v>0</v>
      </c>
      <c r="X26" s="22"/>
      <c r="Y26" s="23">
        <f>SUM(N26*P26*Y21)</f>
        <v>0</v>
      </c>
      <c r="Z26" s="22"/>
      <c r="AA26" s="23">
        <f>SUM(N26*AA21)</f>
        <v>0</v>
      </c>
      <c r="AB26" s="23">
        <f>SUM(N26*AB21*P26)</f>
        <v>0</v>
      </c>
      <c r="AD26" s="23">
        <f>SUM(N26*AD21)</f>
        <v>0</v>
      </c>
      <c r="AE26" s="23">
        <f>SUM(N26*AE21*P26)</f>
        <v>0</v>
      </c>
      <c r="AG26" s="23">
        <f>SUM(N26*AG21)</f>
        <v>0</v>
      </c>
      <c r="AH26" s="23">
        <f>SUM(Q26*AH21)</f>
        <v>0</v>
      </c>
      <c r="AI26" s="23"/>
    </row>
    <row r="27" spans="1:35" ht="25.35" customHeight="1" x14ac:dyDescent="0.25">
      <c r="A27" s="414">
        <f>M27</f>
        <v>0</v>
      </c>
      <c r="B27" s="412">
        <f t="shared" si="4"/>
        <v>0</v>
      </c>
      <c r="C27" s="323">
        <f t="shared" si="5"/>
        <v>0</v>
      </c>
      <c r="D27" s="388">
        <f t="shared" si="6"/>
        <v>0</v>
      </c>
      <c r="E27" s="324"/>
      <c r="F27" s="360">
        <f>SUM(B27*F20)</f>
        <v>0</v>
      </c>
      <c r="I27" s="411"/>
      <c r="J27" s="311"/>
      <c r="N27" s="626"/>
      <c r="O27" s="13"/>
      <c r="P27" s="38">
        <f>SUM(P26*0.66)</f>
        <v>0</v>
      </c>
      <c r="Q27" s="307">
        <f t="shared" si="7"/>
        <v>0</v>
      </c>
      <c r="R27" s="307"/>
      <c r="S27" s="307"/>
      <c r="T27" s="307"/>
      <c r="U27" s="38"/>
      <c r="V27" s="38">
        <f>SUM(P27,S21,U21)</f>
        <v>0</v>
      </c>
      <c r="W27" s="22">
        <f>SUM(N27*W21)</f>
        <v>0</v>
      </c>
      <c r="X27" s="22"/>
      <c r="Y27" s="23">
        <f>SUM(N27*P27*Y21)</f>
        <v>0</v>
      </c>
      <c r="Z27" s="22"/>
      <c r="AA27" s="23">
        <f>SUM(N27*AA21)</f>
        <v>0</v>
      </c>
      <c r="AB27" s="23">
        <f>SUM(N27*AB21*P27)</f>
        <v>0</v>
      </c>
      <c r="AD27" s="23">
        <f>SUM(N27*AD21)</f>
        <v>0</v>
      </c>
      <c r="AE27" s="23">
        <f>SUM(N27*AE21*P27)</f>
        <v>0</v>
      </c>
      <c r="AG27" s="23">
        <f>SUM(N27*AG21)</f>
        <v>0</v>
      </c>
      <c r="AH27" s="23">
        <f>SUM(Q27*AH21)</f>
        <v>0</v>
      </c>
      <c r="AI27" s="23"/>
    </row>
    <row r="28" spans="1:35" ht="25.35" customHeight="1" thickBot="1" x14ac:dyDescent="0.3">
      <c r="A28" s="415"/>
      <c r="B28" s="323"/>
      <c r="I28" s="411"/>
      <c r="J28" s="311"/>
      <c r="N28" s="23"/>
      <c r="O28" s="50"/>
      <c r="P28" s="38"/>
      <c r="Q28" s="307"/>
      <c r="R28" s="307"/>
      <c r="S28" s="307"/>
      <c r="T28" s="307"/>
      <c r="U28" s="38"/>
      <c r="V28" s="38"/>
      <c r="W28" s="38"/>
      <c r="X28" s="22"/>
      <c r="Z28" s="22"/>
      <c r="AA28" s="22"/>
      <c r="AB28" s="22"/>
      <c r="AC28" s="22"/>
      <c r="AD28" s="22"/>
      <c r="AE28" s="22"/>
      <c r="AF28" s="22"/>
      <c r="AG28" s="22"/>
      <c r="AH28" s="22"/>
      <c r="AI28" s="22"/>
    </row>
    <row r="29" spans="1:35" ht="25.35" customHeight="1" thickBot="1" x14ac:dyDescent="0.3">
      <c r="A29" s="415" t="s">
        <v>147</v>
      </c>
      <c r="B29" s="328">
        <f>SUM(N22:N30)*B20</f>
        <v>0</v>
      </c>
      <c r="D29" s="329">
        <f>SUM(D22:D28)</f>
        <v>0</v>
      </c>
      <c r="E29" s="325">
        <f>SUM(Z29,AC29,AF29,AI29)</f>
        <v>1.625</v>
      </c>
      <c r="F29" s="325">
        <f>SUM(F22:F27)</f>
        <v>0</v>
      </c>
      <c r="G29" s="326">
        <f>SUM(B29+D29-E29+F29)</f>
        <v>-1.625</v>
      </c>
      <c r="H29" s="326"/>
      <c r="I29" s="330"/>
      <c r="J29" s="311"/>
      <c r="N29" s="23"/>
      <c r="O29" s="50"/>
      <c r="P29" s="38"/>
      <c r="Q29" s="38"/>
      <c r="R29" s="38"/>
      <c r="S29" s="38"/>
      <c r="T29" s="38"/>
      <c r="U29" s="38"/>
      <c r="V29" s="38"/>
      <c r="W29" s="827">
        <f>SUM(W22:W27)</f>
        <v>0</v>
      </c>
      <c r="X29" s="22"/>
      <c r="Y29" s="828">
        <f>SUM(Y22:Y27)</f>
        <v>0</v>
      </c>
      <c r="Z29" s="22">
        <f>SUM(W29:Y29)</f>
        <v>0</v>
      </c>
      <c r="AA29" s="387">
        <f>SUM(AA22:AA27)</f>
        <v>1.625</v>
      </c>
      <c r="AB29" s="387">
        <f>SUM(AB22:AB27)</f>
        <v>0</v>
      </c>
      <c r="AC29" s="1087">
        <f>SUM(AA29:AB29)</f>
        <v>1.625</v>
      </c>
      <c r="AD29" s="387">
        <f>SUM(AD22:AD27)</f>
        <v>0</v>
      </c>
      <c r="AE29" s="387">
        <f>SUM(AE22:AE27)</f>
        <v>0</v>
      </c>
      <c r="AF29" s="1087">
        <f>SUM(AD29:AE29)</f>
        <v>0</v>
      </c>
      <c r="AG29" s="387">
        <f>SUM(AG22:AG27)</f>
        <v>0</v>
      </c>
      <c r="AH29" s="387">
        <f>SUM(AH22:AH27)</f>
        <v>0</v>
      </c>
      <c r="AI29" s="1087">
        <f>SUM(AG29:AH29)</f>
        <v>0</v>
      </c>
    </row>
    <row r="30" spans="1:35" ht="25.35" customHeight="1" x14ac:dyDescent="0.25">
      <c r="A30" s="415"/>
      <c r="F30" s="416"/>
      <c r="G30" s="417">
        <v>0.5</v>
      </c>
      <c r="H30" s="425"/>
      <c r="I30" s="411"/>
      <c r="J30" s="311"/>
      <c r="N30" s="23"/>
      <c r="O30" s="50"/>
      <c r="P30" s="38"/>
      <c r="U30" s="38"/>
      <c r="V30" s="38"/>
      <c r="W30" s="116"/>
      <c r="X30" s="22"/>
      <c r="Y30" s="28"/>
      <c r="Z30" s="22"/>
      <c r="AA30" s="22"/>
      <c r="AB30" s="23"/>
      <c r="AC30" s="89"/>
      <c r="AD30" s="89"/>
      <c r="AE30" s="89"/>
      <c r="AG30" s="22"/>
      <c r="AH30" s="23"/>
      <c r="AI30" s="89"/>
    </row>
    <row r="31" spans="1:35" ht="25.35" customHeight="1" thickBot="1" x14ac:dyDescent="0.3">
      <c r="A31" s="418"/>
      <c r="B31" s="333"/>
      <c r="C31" s="422"/>
      <c r="D31" s="422"/>
      <c r="E31" s="423">
        <f>E29</f>
        <v>1.625</v>
      </c>
      <c r="F31" s="419"/>
      <c r="G31" s="420">
        <f>SUM(G29*G30)</f>
        <v>-0.8125</v>
      </c>
      <c r="H31" s="420">
        <f>SUM(G31)</f>
        <v>-0.8125</v>
      </c>
      <c r="I31" s="424">
        <f>SUM(E31:G31)</f>
        <v>0.8125</v>
      </c>
      <c r="J31" s="311"/>
      <c r="N31" s="23"/>
      <c r="O31" s="50"/>
      <c r="P31" s="38"/>
      <c r="U31" s="38"/>
      <c r="V31" s="38"/>
      <c r="W31" s="116"/>
      <c r="X31" s="22"/>
      <c r="Y31" s="28"/>
      <c r="Z31" s="22"/>
      <c r="AA31" s="22"/>
      <c r="AB31" s="23"/>
      <c r="AC31" s="89"/>
      <c r="AD31" s="89"/>
      <c r="AE31" s="89"/>
      <c r="AG31" s="22"/>
      <c r="AH31" s="23"/>
      <c r="AI31" s="89"/>
    </row>
    <row r="32" spans="1:35" ht="25.35" customHeight="1" x14ac:dyDescent="0.25">
      <c r="A32" s="407"/>
      <c r="B32" s="332">
        <f>SUM(U33-T33)</f>
        <v>0</v>
      </c>
      <c r="C32" s="421" t="s">
        <v>153</v>
      </c>
      <c r="D32" s="421" t="s">
        <v>34</v>
      </c>
      <c r="E32" s="408"/>
      <c r="F32" s="409">
        <f>SUM(S33-R33)</f>
        <v>0</v>
      </c>
      <c r="G32" s="408"/>
      <c r="H32" s="408"/>
      <c r="I32" s="410"/>
      <c r="J32" s="334"/>
      <c r="K32" s="171"/>
      <c r="L32" s="171"/>
      <c r="M32" s="176"/>
      <c r="N32" s="449"/>
      <c r="O32" s="335"/>
      <c r="P32" s="177"/>
      <c r="Q32" s="177"/>
      <c r="R32" s="177"/>
      <c r="S32" s="177"/>
      <c r="T32" s="177"/>
      <c r="U32" s="177"/>
      <c r="V32" s="177"/>
      <c r="W32" s="364"/>
      <c r="X32" s="178"/>
      <c r="Y32" s="365"/>
      <c r="Z32" s="178"/>
      <c r="AA32" s="598"/>
      <c r="AB32" s="337"/>
      <c r="AC32" s="171"/>
      <c r="AD32" s="448"/>
      <c r="AE32" s="448"/>
      <c r="AF32" s="448"/>
      <c r="AG32" s="448"/>
      <c r="AH32" s="337"/>
      <c r="AI32" s="171"/>
    </row>
    <row r="33" spans="1:35" ht="25.35" customHeight="1" x14ac:dyDescent="0.25">
      <c r="A33" s="331" t="str">
        <f>K34</f>
        <v>Peak Truss Builders, LLC</v>
      </c>
      <c r="C33" s="331"/>
      <c r="I33" s="411"/>
      <c r="J33" s="377" t="s">
        <v>959</v>
      </c>
      <c r="K33" s="608" t="s">
        <v>960</v>
      </c>
      <c r="L33" s="35"/>
      <c r="M33" s="158"/>
      <c r="N33" s="117"/>
      <c r="O33" s="316"/>
      <c r="P33" s="158"/>
      <c r="Q33" s="158"/>
      <c r="R33" s="319"/>
      <c r="S33" s="319"/>
      <c r="T33" s="319"/>
      <c r="U33" s="319"/>
      <c r="V33" s="158"/>
      <c r="W33" s="319">
        <v>0</v>
      </c>
      <c r="X33" s="117"/>
      <c r="Y33" s="322"/>
      <c r="Z33" s="158"/>
      <c r="AA33" s="319">
        <v>2.5000000000000001E-3</v>
      </c>
      <c r="AB33" s="157">
        <v>0</v>
      </c>
      <c r="AC33" s="7"/>
      <c r="AD33" s="319">
        <v>0</v>
      </c>
      <c r="AE33" s="157">
        <v>0</v>
      </c>
      <c r="AF33" s="449"/>
      <c r="AG33" s="319">
        <v>0</v>
      </c>
      <c r="AH33" s="322">
        <v>0</v>
      </c>
      <c r="AI33" s="7"/>
    </row>
    <row r="34" spans="1:35" ht="25.35" customHeight="1" x14ac:dyDescent="0.25">
      <c r="A34" s="313" t="str">
        <f>(M34:M39)</f>
        <v>NC2802</v>
      </c>
      <c r="B34" s="412">
        <f t="shared" ref="B34:B39" si="8">N34</f>
        <v>52690.1</v>
      </c>
      <c r="C34" s="323">
        <f t="shared" ref="C34:C39" si="9">SUM(P34-O34)</f>
        <v>0</v>
      </c>
      <c r="D34" s="388">
        <f t="shared" ref="D34:D39" si="10">SUM(B34*C34)</f>
        <v>0</v>
      </c>
      <c r="E34" s="324"/>
      <c r="F34" s="360">
        <f>SUM(B34*F32)</f>
        <v>0</v>
      </c>
      <c r="I34" s="411"/>
      <c r="J34" s="311"/>
      <c r="K34" s="378" t="s">
        <v>965</v>
      </c>
      <c r="L34" s="17"/>
      <c r="M34" t="s">
        <v>962</v>
      </c>
      <c r="N34" s="494">
        <v>52690.1</v>
      </c>
      <c r="O34" s="381"/>
      <c r="P34" s="321"/>
      <c r="Q34" s="307">
        <f t="shared" ref="Q34:Q39" si="11">SUM(N34*P34)</f>
        <v>0</v>
      </c>
      <c r="R34" s="307"/>
      <c r="S34" s="307"/>
      <c r="T34" s="307"/>
      <c r="U34" s="38"/>
      <c r="V34" s="38">
        <f>SUM(P34,S33,U33)</f>
        <v>0</v>
      </c>
      <c r="W34" s="22">
        <f>SUM(N34*W33)</f>
        <v>0</v>
      </c>
      <c r="X34" s="22"/>
      <c r="Y34" s="23">
        <f>SUM(N34*P34*Y33)</f>
        <v>0</v>
      </c>
      <c r="Z34" s="22"/>
      <c r="AA34" s="23">
        <f>SUM(N34*AA33)</f>
        <v>131.72524999999999</v>
      </c>
      <c r="AB34" s="23">
        <f>SUM(N34*AB33*P34)</f>
        <v>0</v>
      </c>
      <c r="AD34" s="23">
        <f>SUM(N34*AD33)</f>
        <v>0</v>
      </c>
      <c r="AE34" s="23">
        <f>SUM(N34*AE33*P34)</f>
        <v>0</v>
      </c>
      <c r="AG34" s="23">
        <f>SUM(N34*AG33)</f>
        <v>0</v>
      </c>
      <c r="AH34" s="23">
        <f>SUM(Q34*AH33)</f>
        <v>0</v>
      </c>
    </row>
    <row r="35" spans="1:35" ht="25.35" customHeight="1" x14ac:dyDescent="0.25">
      <c r="A35" s="327">
        <f>M35</f>
        <v>0</v>
      </c>
      <c r="B35" s="412">
        <f t="shared" si="8"/>
        <v>0</v>
      </c>
      <c r="C35" s="323">
        <f t="shared" si="9"/>
        <v>0</v>
      </c>
      <c r="D35" s="388">
        <f t="shared" si="10"/>
        <v>0</v>
      </c>
      <c r="E35" s="324"/>
      <c r="F35" s="360">
        <f>SUM(B35*F32)</f>
        <v>0</v>
      </c>
      <c r="I35" s="411"/>
      <c r="J35" s="311"/>
      <c r="N35" s="494"/>
      <c r="P35" s="38">
        <f>SUM(P34*0.66)</f>
        <v>0</v>
      </c>
      <c r="Q35" s="307">
        <f t="shared" si="11"/>
        <v>0</v>
      </c>
      <c r="R35" s="307"/>
      <c r="S35" s="307"/>
      <c r="T35" s="307"/>
      <c r="U35" s="38"/>
      <c r="V35" s="38">
        <f>SUM(P35,S33,U33)</f>
        <v>0</v>
      </c>
      <c r="W35" s="22">
        <f>SUM(N35*W33)</f>
        <v>0</v>
      </c>
      <c r="X35" s="22"/>
      <c r="Y35" s="23">
        <f>SUM(N35*P35*Y33)</f>
        <v>0</v>
      </c>
      <c r="Z35" s="22"/>
      <c r="AA35" s="23">
        <f>SUM(N35*AA33)</f>
        <v>0</v>
      </c>
      <c r="AB35" s="23">
        <f>SUM(N35*AB33*P35)</f>
        <v>0</v>
      </c>
      <c r="AD35" s="23">
        <f>SUM(N35*AD33)</f>
        <v>0</v>
      </c>
      <c r="AE35" s="23">
        <f>SUM(N35*AE33*P35)</f>
        <v>0</v>
      </c>
      <c r="AG35" s="23">
        <f>SUM(N35*AG33)</f>
        <v>0</v>
      </c>
      <c r="AH35" s="23">
        <f>SUM(Q35*AH33)</f>
        <v>0</v>
      </c>
    </row>
    <row r="36" spans="1:35" ht="25.35" customHeight="1" x14ac:dyDescent="0.25">
      <c r="A36" s="327" t="str">
        <f>M36</f>
        <v>NC2081</v>
      </c>
      <c r="B36" s="412">
        <f t="shared" si="8"/>
        <v>0</v>
      </c>
      <c r="C36" s="323">
        <f t="shared" si="9"/>
        <v>0</v>
      </c>
      <c r="D36" s="388">
        <f t="shared" si="10"/>
        <v>0</v>
      </c>
      <c r="E36" s="324"/>
      <c r="F36" s="360">
        <f>SUM(B36*F32)</f>
        <v>0</v>
      </c>
      <c r="I36" s="411"/>
      <c r="J36" s="311"/>
      <c r="K36" t="s">
        <v>968</v>
      </c>
      <c r="L36" s="17"/>
      <c r="M36" t="s">
        <v>966</v>
      </c>
      <c r="N36" s="494"/>
      <c r="O36" s="374"/>
      <c r="P36" s="321"/>
      <c r="Q36" s="307">
        <f t="shared" si="11"/>
        <v>0</v>
      </c>
      <c r="R36" s="307"/>
      <c r="S36" s="307"/>
      <c r="T36" s="307"/>
      <c r="U36" s="38"/>
      <c r="V36" s="38">
        <f>SUM(P36,S33,U33)</f>
        <v>0</v>
      </c>
      <c r="W36" s="22">
        <f>SUM(N36*W33)</f>
        <v>0</v>
      </c>
      <c r="X36" s="22"/>
      <c r="Y36" s="23">
        <f>SUM(N36*P36*Y33)</f>
        <v>0</v>
      </c>
      <c r="Z36" s="22"/>
      <c r="AA36" s="23">
        <f>SUM(N36*AA33)</f>
        <v>0</v>
      </c>
      <c r="AB36" s="23">
        <f>SUM(N36*AB33*P36)</f>
        <v>0</v>
      </c>
      <c r="AC36" s="32"/>
      <c r="AD36" s="23">
        <f>SUM(N36*AD33)</f>
        <v>0</v>
      </c>
      <c r="AE36" s="23">
        <f>SUM(N36*AE33*P36)</f>
        <v>0</v>
      </c>
      <c r="AG36" s="23">
        <f>SUM(N36*AG33)</f>
        <v>0</v>
      </c>
      <c r="AH36" s="23">
        <f>SUM(Q36*AH33)</f>
        <v>0</v>
      </c>
    </row>
    <row r="37" spans="1:35" ht="25.35" customHeight="1" x14ac:dyDescent="0.25">
      <c r="A37" s="414" t="str">
        <f>M37</f>
        <v>NC 2081</v>
      </c>
      <c r="B37" s="412">
        <f t="shared" si="8"/>
        <v>0</v>
      </c>
      <c r="C37" s="323">
        <f t="shared" si="9"/>
        <v>0</v>
      </c>
      <c r="D37" s="388">
        <f t="shared" si="10"/>
        <v>0</v>
      </c>
      <c r="E37" s="324"/>
      <c r="F37" s="360">
        <f>SUM(B37*F32)</f>
        <v>0</v>
      </c>
      <c r="I37" s="411"/>
      <c r="J37" s="311"/>
      <c r="K37" t="s">
        <v>969</v>
      </c>
      <c r="M37" t="s">
        <v>967</v>
      </c>
      <c r="N37" s="494"/>
      <c r="P37" s="38">
        <f>SUM(P36*0.66)</f>
        <v>0</v>
      </c>
      <c r="Q37" s="307">
        <f t="shared" si="11"/>
        <v>0</v>
      </c>
      <c r="R37" s="307"/>
      <c r="S37" s="307"/>
      <c r="T37" s="307"/>
      <c r="U37" s="38"/>
      <c r="V37" s="38">
        <f>SUM(P37,S33,U33)</f>
        <v>0</v>
      </c>
      <c r="W37" s="22">
        <f>SUM(N37*W33)</f>
        <v>0</v>
      </c>
      <c r="X37" s="22"/>
      <c r="Y37" s="23">
        <f>SUM(N37*P37*Y33)</f>
        <v>0</v>
      </c>
      <c r="Z37" s="22"/>
      <c r="AA37" s="23">
        <f>SUM(N37*AA33)</f>
        <v>0</v>
      </c>
      <c r="AB37" s="23">
        <f>SUM(N37*AB33*P37)</f>
        <v>0</v>
      </c>
      <c r="AD37" s="23">
        <f>SUM(N37*AD33)</f>
        <v>0</v>
      </c>
      <c r="AE37" s="23">
        <f>SUM(N37*AE33*P37)</f>
        <v>0</v>
      </c>
      <c r="AG37" s="23">
        <f>SUM(N37*AG33)</f>
        <v>0</v>
      </c>
      <c r="AH37" s="23">
        <f>SUM(Q37*AH33)</f>
        <v>0</v>
      </c>
    </row>
    <row r="38" spans="1:35" ht="25.35" customHeight="1" x14ac:dyDescent="0.25">
      <c r="A38" s="414">
        <f>M38</f>
        <v>0</v>
      </c>
      <c r="B38" s="412">
        <f t="shared" si="8"/>
        <v>0</v>
      </c>
      <c r="C38" s="323">
        <f t="shared" si="9"/>
        <v>0</v>
      </c>
      <c r="D38" s="388">
        <f t="shared" si="10"/>
        <v>0</v>
      </c>
      <c r="E38" s="324"/>
      <c r="F38" s="360">
        <f>SUM(B38*F32)</f>
        <v>0</v>
      </c>
      <c r="I38" s="411"/>
      <c r="J38" s="311"/>
      <c r="L38" s="17"/>
      <c r="N38" s="494"/>
      <c r="O38" s="366"/>
      <c r="P38" s="321"/>
      <c r="Q38" s="307">
        <f t="shared" si="11"/>
        <v>0</v>
      </c>
      <c r="R38" s="307"/>
      <c r="S38" s="307"/>
      <c r="T38" s="307"/>
      <c r="U38" s="38"/>
      <c r="V38" s="38">
        <f>SUM(P38,S33,U33)</f>
        <v>0</v>
      </c>
      <c r="W38" s="22">
        <f>SUM(N38*W33)</f>
        <v>0</v>
      </c>
      <c r="X38" s="22"/>
      <c r="Y38" s="23">
        <f>SUM(N38*P38*Y33)</f>
        <v>0</v>
      </c>
      <c r="Z38" s="22"/>
      <c r="AA38" s="23">
        <f>SUM(N38*AA33)</f>
        <v>0</v>
      </c>
      <c r="AB38" s="23">
        <f>SUM(N38*AB33*P38)</f>
        <v>0</v>
      </c>
      <c r="AD38" s="23">
        <f>SUM(N38*AD33)</f>
        <v>0</v>
      </c>
      <c r="AE38" s="23">
        <f>SUM(N38*AE33*P38)</f>
        <v>0</v>
      </c>
      <c r="AG38" s="23">
        <f>SUM(N38*AG33)</f>
        <v>0</v>
      </c>
      <c r="AH38" s="23">
        <f>SUM(Q38*AH33)</f>
        <v>0</v>
      </c>
      <c r="AI38" s="23"/>
    </row>
    <row r="39" spans="1:35" ht="25.35" customHeight="1" x14ac:dyDescent="0.25">
      <c r="A39" s="414">
        <f>M39</f>
        <v>0</v>
      </c>
      <c r="B39" s="412">
        <f t="shared" si="8"/>
        <v>0</v>
      </c>
      <c r="C39" s="323">
        <f t="shared" si="9"/>
        <v>0</v>
      </c>
      <c r="D39" s="388">
        <f t="shared" si="10"/>
        <v>0</v>
      </c>
      <c r="E39" s="324"/>
      <c r="F39" s="360">
        <f>SUM(B39*F32)</f>
        <v>0</v>
      </c>
      <c r="I39" s="411"/>
      <c r="J39" s="311"/>
      <c r="N39" s="626"/>
      <c r="O39" s="13"/>
      <c r="P39" s="38">
        <f>SUM(P38*0.66)</f>
        <v>0</v>
      </c>
      <c r="Q39" s="307">
        <f t="shared" si="11"/>
        <v>0</v>
      </c>
      <c r="R39" s="307"/>
      <c r="S39" s="307"/>
      <c r="T39" s="307"/>
      <c r="U39" s="38"/>
      <c r="V39" s="38">
        <f>SUM(P39,S33,U33)</f>
        <v>0</v>
      </c>
      <c r="W39" s="22">
        <f>SUM(N39*W33)</f>
        <v>0</v>
      </c>
      <c r="X39" s="22"/>
      <c r="Y39" s="23">
        <f>SUM(N39*P39*Y33)</f>
        <v>0</v>
      </c>
      <c r="Z39" s="22"/>
      <c r="AA39" s="23">
        <f>SUM(N39*AA33)</f>
        <v>0</v>
      </c>
      <c r="AB39" s="23">
        <f>SUM(N39*AB33*P39)</f>
        <v>0</v>
      </c>
      <c r="AD39" s="23">
        <f>SUM(N39*AD33)</f>
        <v>0</v>
      </c>
      <c r="AE39" s="23">
        <f>SUM(N39*AE33*P39)</f>
        <v>0</v>
      </c>
      <c r="AG39" s="23">
        <f>SUM(N39*AG33)</f>
        <v>0</v>
      </c>
      <c r="AH39" s="23">
        <f>SUM(Q39*AH33)</f>
        <v>0</v>
      </c>
      <c r="AI39" s="23"/>
    </row>
    <row r="40" spans="1:35" ht="25.35" customHeight="1" thickBot="1" x14ac:dyDescent="0.3">
      <c r="A40" s="415"/>
      <c r="B40" s="323"/>
      <c r="I40" s="411"/>
      <c r="J40" s="311"/>
      <c r="N40" s="49"/>
      <c r="O40" s="50"/>
      <c r="P40" s="38"/>
      <c r="Q40" s="307"/>
      <c r="R40" s="307"/>
      <c r="S40" s="307"/>
      <c r="T40" s="307"/>
      <c r="U40" s="38"/>
      <c r="V40" s="38"/>
      <c r="W40" s="38"/>
      <c r="X40" s="22"/>
      <c r="Z40" s="22"/>
      <c r="AA40" s="22"/>
      <c r="AB40" s="22"/>
      <c r="AC40" s="22"/>
      <c r="AD40" s="22"/>
      <c r="AE40" s="22"/>
      <c r="AF40" s="22"/>
      <c r="AG40" s="22"/>
      <c r="AH40" s="22"/>
      <c r="AI40" s="22"/>
    </row>
    <row r="41" spans="1:35" ht="25.35" customHeight="1" thickBot="1" x14ac:dyDescent="0.3">
      <c r="A41" s="415" t="s">
        <v>147</v>
      </c>
      <c r="B41" s="328">
        <f>SUM(N34:N42)*B32</f>
        <v>0</v>
      </c>
      <c r="D41" s="329">
        <f>SUM(D34:D40)</f>
        <v>0</v>
      </c>
      <c r="E41" s="325">
        <f>SUM(Z41,AC41,AF41,AI41)</f>
        <v>131.72524999999999</v>
      </c>
      <c r="F41" s="325">
        <f>SUM(F34:F39)</f>
        <v>0</v>
      </c>
      <c r="G41" s="326">
        <f>SUM(B41+D41-E41+F41)</f>
        <v>-131.72524999999999</v>
      </c>
      <c r="H41" s="326"/>
      <c r="I41" s="330"/>
      <c r="J41" s="311"/>
      <c r="N41" s="49"/>
      <c r="O41" s="50"/>
      <c r="P41" s="38"/>
      <c r="Q41" s="38"/>
      <c r="R41" s="38"/>
      <c r="S41" s="38"/>
      <c r="T41" s="38"/>
      <c r="U41" s="38"/>
      <c r="V41" s="38"/>
      <c r="W41" s="827">
        <f>SUM(W34:W39)</f>
        <v>0</v>
      </c>
      <c r="X41" s="22"/>
      <c r="Y41" s="828">
        <f>SUM(Y34:Y39)</f>
        <v>0</v>
      </c>
      <c r="Z41" s="22">
        <f>SUM(W41:Y41)</f>
        <v>0</v>
      </c>
      <c r="AA41" s="387">
        <f>SUM(AA34:AA39)</f>
        <v>131.72524999999999</v>
      </c>
      <c r="AB41" s="387">
        <f>SUM(AB34:AB39)</f>
        <v>0</v>
      </c>
      <c r="AC41" s="1087">
        <f>SUM(AA41:AB41)</f>
        <v>131.72524999999999</v>
      </c>
      <c r="AD41" s="387">
        <f>SUM(AD34:AD39)</f>
        <v>0</v>
      </c>
      <c r="AE41" s="387">
        <f>SUM(AE34:AE39)</f>
        <v>0</v>
      </c>
      <c r="AF41" s="1087">
        <f>SUM(AD41:AE41)</f>
        <v>0</v>
      </c>
      <c r="AG41" s="387">
        <f>SUM(AG34:AG39)</f>
        <v>0</v>
      </c>
      <c r="AH41" s="387">
        <f>SUM(AH34:AH39)</f>
        <v>0</v>
      </c>
      <c r="AI41" s="1087">
        <f>SUM(AG41:AH41)</f>
        <v>0</v>
      </c>
    </row>
    <row r="42" spans="1:35" ht="25.35" customHeight="1" x14ac:dyDescent="0.25">
      <c r="A42" s="415"/>
      <c r="F42" s="416"/>
      <c r="G42" s="417">
        <v>0.5</v>
      </c>
      <c r="H42" s="425"/>
      <c r="I42" s="411"/>
      <c r="J42" s="311"/>
      <c r="N42" s="49"/>
      <c r="O42" s="50"/>
      <c r="P42" s="38"/>
      <c r="U42" s="38"/>
      <c r="V42" s="38"/>
      <c r="W42" s="116"/>
      <c r="X42" s="22"/>
      <c r="Y42" s="28"/>
      <c r="Z42" s="22"/>
      <c r="AA42" s="22"/>
      <c r="AB42" s="23"/>
      <c r="AC42" s="89"/>
      <c r="AD42" s="89"/>
      <c r="AE42" s="89"/>
      <c r="AG42" s="22"/>
      <c r="AH42" s="23"/>
      <c r="AI42" s="89"/>
    </row>
    <row r="43" spans="1:35" ht="15.75" thickBot="1" x14ac:dyDescent="0.3">
      <c r="A43" s="418"/>
      <c r="B43" s="333"/>
      <c r="C43" s="422"/>
      <c r="D43" s="422"/>
      <c r="E43" s="423">
        <f>E41</f>
        <v>131.72524999999999</v>
      </c>
      <c r="F43" s="419"/>
      <c r="G43" s="420">
        <f>SUM(G41*G42)</f>
        <v>-65.862624999999994</v>
      </c>
      <c r="H43" s="420">
        <f>SUM(G43)</f>
        <v>-65.862624999999994</v>
      </c>
      <c r="I43" s="424">
        <f>SUM(E43:G43)</f>
        <v>65.862624999999994</v>
      </c>
      <c r="N43" s="22"/>
    </row>
    <row r="44" spans="1:35" x14ac:dyDescent="0.25">
      <c r="A44" s="1416"/>
      <c r="B44" s="1416"/>
      <c r="C44" s="1416"/>
      <c r="D44" s="1416"/>
      <c r="E44" s="1416"/>
      <c r="F44" s="1416"/>
      <c r="G44" s="1416"/>
      <c r="H44" s="1416"/>
      <c r="I44" s="1416"/>
    </row>
    <row r="45" spans="1:35" ht="19.5" customHeight="1" x14ac:dyDescent="0.25">
      <c r="A45" s="1417"/>
      <c r="B45" s="1418"/>
      <c r="C45" s="1418"/>
      <c r="D45" s="1418"/>
      <c r="E45" s="1418"/>
      <c r="F45" s="1418"/>
      <c r="G45" s="1418"/>
      <c r="H45" s="1418"/>
      <c r="I45" s="1419"/>
      <c r="J45" s="1282">
        <f>SUM(N10:N44)</f>
        <v>560150.1</v>
      </c>
      <c r="K45" s="1132" t="s">
        <v>970</v>
      </c>
      <c r="L45" s="1132"/>
      <c r="M45" s="1132"/>
      <c r="N45" s="1132"/>
      <c r="O45" s="1132"/>
      <c r="P45" s="1132"/>
      <c r="Q45" s="1132"/>
      <c r="R45" s="1133"/>
      <c r="S45" s="1131"/>
      <c r="T45" s="1132"/>
      <c r="U45" s="1132"/>
      <c r="V45" s="1132"/>
      <c r="W45" s="1132"/>
      <c r="X45" s="1132"/>
      <c r="Y45" s="1132"/>
      <c r="Z45" s="1132"/>
      <c r="AA45" s="1133"/>
      <c r="AB45" s="428"/>
      <c r="AC45" s="429"/>
      <c r="AD45" s="429"/>
      <c r="AE45" s="429"/>
      <c r="AF45" s="426"/>
      <c r="AG45" s="427"/>
      <c r="AH45" s="428"/>
      <c r="AI45" s="429"/>
    </row>
    <row r="46" spans="1:35" ht="90" customHeight="1" thickBot="1" x14ac:dyDescent="0.4">
      <c r="A46" s="434"/>
      <c r="B46" s="435"/>
      <c r="C46" s="436"/>
      <c r="D46" s="436"/>
      <c r="E46" s="437"/>
      <c r="F46" s="438"/>
      <c r="G46" s="439"/>
      <c r="H46" s="439" t="e">
        <f>SUM(#REF!)</f>
        <v>#REF!</v>
      </c>
      <c r="I46" s="515"/>
      <c r="J46" s="516" t="s">
        <v>160</v>
      </c>
      <c r="K46" s="517"/>
      <c r="L46" s="517"/>
      <c r="M46" s="1130" t="s">
        <v>160</v>
      </c>
      <c r="N46" s="1130"/>
      <c r="O46" s="1130"/>
      <c r="P46" s="1130"/>
      <c r="Q46" s="1130"/>
      <c r="R46" s="1130"/>
      <c r="S46" s="1130"/>
      <c r="T46" s="1130"/>
      <c r="U46" s="1130"/>
      <c r="V46" s="1412" t="s">
        <v>160</v>
      </c>
      <c r="W46" s="1412"/>
      <c r="X46" s="1412"/>
      <c r="Y46" s="1412"/>
      <c r="Z46" s="1412"/>
      <c r="AA46" s="1412"/>
      <c r="AB46" s="1412"/>
      <c r="AC46" s="1412"/>
      <c r="AD46" s="1412" t="s">
        <v>160</v>
      </c>
      <c r="AE46" s="1412"/>
      <c r="AF46" s="1412"/>
      <c r="AG46" s="1412"/>
      <c r="AH46" s="1412"/>
      <c r="AI46" s="1412"/>
    </row>
    <row r="49" spans="1:35" x14ac:dyDescent="0.25">
      <c r="B49" s="350"/>
      <c r="C49" s="425"/>
      <c r="D49" s="425"/>
      <c r="J49" s="334"/>
      <c r="K49" s="171"/>
      <c r="L49" s="171"/>
      <c r="M49" s="176"/>
      <c r="N49" s="176"/>
      <c r="O49" s="335"/>
      <c r="P49" s="335"/>
      <c r="Q49" s="335"/>
      <c r="R49" s="335"/>
      <c r="S49" s="335"/>
      <c r="T49" s="335"/>
      <c r="U49" s="335"/>
      <c r="V49" s="335"/>
      <c r="W49" s="335"/>
      <c r="X49" s="335"/>
      <c r="Y49" s="335"/>
      <c r="Z49" s="335"/>
      <c r="AA49" s="335"/>
      <c r="AB49" s="335"/>
      <c r="AC49" s="171"/>
      <c r="AD49" s="171"/>
      <c r="AE49" s="171"/>
      <c r="AF49" s="171"/>
      <c r="AG49" s="337"/>
      <c r="AH49" s="337"/>
      <c r="AI49" s="171"/>
    </row>
    <row r="50" spans="1:35" x14ac:dyDescent="0.25">
      <c r="B50" s="350"/>
      <c r="C50" s="425"/>
      <c r="D50" s="425"/>
      <c r="J50" s="334"/>
      <c r="K50" s="171"/>
      <c r="L50" s="171"/>
      <c r="M50" s="176"/>
      <c r="N50" s="176"/>
      <c r="O50" s="335"/>
      <c r="P50" s="177"/>
      <c r="Q50" s="177"/>
      <c r="R50" s="177"/>
      <c r="S50" s="177"/>
      <c r="T50" s="177"/>
      <c r="U50" s="177"/>
      <c r="V50" s="177"/>
      <c r="W50" s="364">
        <v>0.3</v>
      </c>
      <c r="X50" s="178"/>
      <c r="Y50" s="365"/>
      <c r="Z50" s="178"/>
      <c r="AA50" s="320">
        <v>0</v>
      </c>
      <c r="AB50" s="337"/>
      <c r="AC50" s="171"/>
      <c r="AD50" s="171"/>
      <c r="AE50" s="171"/>
      <c r="AF50" s="171"/>
      <c r="AG50" s="320">
        <v>0.37</v>
      </c>
      <c r="AH50" s="337"/>
      <c r="AI50" s="171"/>
    </row>
    <row r="51" spans="1:35" x14ac:dyDescent="0.25">
      <c r="A51" s="331"/>
      <c r="C51" s="331"/>
      <c r="J51" s="310" t="s">
        <v>161</v>
      </c>
      <c r="K51" s="35" t="s">
        <v>162</v>
      </c>
      <c r="L51" s="35"/>
      <c r="M51" s="158"/>
      <c r="N51" s="117"/>
      <c r="O51" s="316"/>
      <c r="P51" s="158"/>
      <c r="Q51" s="158"/>
      <c r="R51" s="158"/>
      <c r="S51" s="319"/>
      <c r="T51" s="319"/>
      <c r="U51" s="319">
        <v>3.7600000000000001E-2</v>
      </c>
      <c r="V51" s="158"/>
      <c r="W51" s="319">
        <f>SUM(W50*U51)</f>
        <v>1.128E-2</v>
      </c>
      <c r="X51" s="117"/>
      <c r="Y51" s="157">
        <v>0.05</v>
      </c>
      <c r="Z51" s="158"/>
      <c r="AA51" s="158">
        <f>SUM(AA50*U51)</f>
        <v>0</v>
      </c>
      <c r="AB51" s="157">
        <v>0</v>
      </c>
      <c r="AC51" s="7"/>
      <c r="AD51" s="7"/>
      <c r="AE51" s="7"/>
      <c r="AF51" s="7"/>
      <c r="AG51" s="158">
        <f>SUM(AG50*U51)</f>
        <v>1.3912000000000001E-2</v>
      </c>
      <c r="AH51" s="322">
        <v>0</v>
      </c>
      <c r="AI51" s="7"/>
    </row>
    <row r="52" spans="1:35" x14ac:dyDescent="0.25">
      <c r="A52" s="313"/>
      <c r="B52" s="412"/>
      <c r="C52" s="323"/>
      <c r="E52" s="324"/>
      <c r="F52" s="324"/>
      <c r="J52" s="311"/>
      <c r="K52" t="s">
        <v>163</v>
      </c>
      <c r="L52" s="17"/>
      <c r="M52" t="s">
        <v>164</v>
      </c>
      <c r="N52" s="494">
        <v>3456</v>
      </c>
      <c r="O52" s="366"/>
      <c r="P52" s="321">
        <v>0.1</v>
      </c>
      <c r="Q52" s="307">
        <f>SUM(N52*P52)</f>
        <v>345.6</v>
      </c>
      <c r="R52" s="307"/>
      <c r="S52" s="307"/>
      <c r="T52" s="307"/>
      <c r="U52" s="38"/>
      <c r="V52" s="38"/>
      <c r="W52" s="22">
        <f>SUM(N52*W51)</f>
        <v>38.98368</v>
      </c>
      <c r="X52" s="22"/>
      <c r="Y52" s="23">
        <f>SUM(N52*P52*Y51)</f>
        <v>17.28</v>
      </c>
      <c r="Z52" s="22"/>
      <c r="AA52" s="23">
        <f>SUM(N52*AA51)</f>
        <v>0</v>
      </c>
      <c r="AB52" s="23">
        <f>SUM(N52*AB51*P52)</f>
        <v>0</v>
      </c>
      <c r="AF52" s="49"/>
      <c r="AG52" s="23">
        <f>SUM(N52*AG51)</f>
        <v>48.079872000000002</v>
      </c>
      <c r="AH52" s="23">
        <f>SUM(Q52*AH51)</f>
        <v>0</v>
      </c>
    </row>
    <row r="53" spans="1:35" x14ac:dyDescent="0.25">
      <c r="A53" s="313"/>
      <c r="B53" s="412"/>
      <c r="C53" s="323"/>
      <c r="E53" s="324"/>
      <c r="F53" s="324"/>
      <c r="J53" s="311"/>
      <c r="M53" t="s">
        <v>157</v>
      </c>
      <c r="N53" s="494"/>
      <c r="P53" s="38">
        <f>SUM(P52*0.66)</f>
        <v>6.6000000000000003E-2</v>
      </c>
      <c r="Q53" s="307">
        <f>SUM(N53*P53)</f>
        <v>0</v>
      </c>
      <c r="R53" s="307"/>
      <c r="S53" s="307"/>
      <c r="T53" s="307"/>
      <c r="U53" s="38"/>
      <c r="V53" s="38"/>
      <c r="W53" s="22">
        <f>SUM(N53*W51)</f>
        <v>0</v>
      </c>
      <c r="X53" s="22"/>
      <c r="Y53" s="23">
        <f>SUM(N53*P53*Y51)</f>
        <v>0</v>
      </c>
      <c r="Z53" s="22"/>
      <c r="AA53" s="23">
        <f>SUM(N53*AA51)</f>
        <v>0</v>
      </c>
      <c r="AB53" s="23">
        <f>SUM(N53*AB51*P53)</f>
        <v>0</v>
      </c>
      <c r="AF53" s="49"/>
      <c r="AG53" s="23">
        <f>SUM(N53*AG51)</f>
        <v>0</v>
      </c>
      <c r="AH53" s="23">
        <f>SUM(Q53*AH51)</f>
        <v>0</v>
      </c>
    </row>
    <row r="54" spans="1:35" x14ac:dyDescent="0.25">
      <c r="A54" s="313"/>
      <c r="B54" s="412"/>
      <c r="C54" s="323"/>
      <c r="E54" s="324"/>
      <c r="F54" s="324"/>
      <c r="J54" s="311"/>
      <c r="L54" s="17"/>
      <c r="M54" t="s">
        <v>165</v>
      </c>
      <c r="N54" s="494"/>
      <c r="O54" s="366"/>
      <c r="P54" s="321">
        <v>0.01</v>
      </c>
      <c r="Q54" s="307">
        <f>SUM(N54*P54)</f>
        <v>0</v>
      </c>
      <c r="R54" s="307"/>
      <c r="S54" s="307"/>
      <c r="T54" s="307"/>
      <c r="U54" s="38"/>
      <c r="V54" s="38"/>
      <c r="W54" s="22">
        <f>SUM(N54*W51)</f>
        <v>0</v>
      </c>
      <c r="X54" s="22"/>
      <c r="Y54" s="23">
        <f>SUM(N54*P54*Y51)</f>
        <v>0</v>
      </c>
      <c r="Z54" s="22"/>
      <c r="AA54" s="23">
        <f>SUM(N54*AA51)</f>
        <v>0</v>
      </c>
      <c r="AB54" s="23">
        <f>SUM(N54*AB51*P54)</f>
        <v>0</v>
      </c>
      <c r="AF54" s="49"/>
      <c r="AG54" s="23">
        <f>SUM(N54*AG51)</f>
        <v>0</v>
      </c>
      <c r="AH54" s="23">
        <f>SUM(Q54*AH51)</f>
        <v>0</v>
      </c>
    </row>
    <row r="55" spans="1:35" ht="15.6" customHeight="1" x14ac:dyDescent="0.25">
      <c r="A55" s="430"/>
      <c r="B55" s="412"/>
      <c r="C55" s="323"/>
      <c r="E55" s="324"/>
      <c r="F55" s="324"/>
      <c r="J55" s="311"/>
      <c r="M55" t="s">
        <v>157</v>
      </c>
      <c r="N55" s="494"/>
      <c r="P55" s="38">
        <f>SUM(P54*0.66)</f>
        <v>6.6000000000000008E-3</v>
      </c>
      <c r="Q55" s="307">
        <f>SUM(N55*P55)</f>
        <v>0</v>
      </c>
      <c r="R55" s="307"/>
      <c r="S55" s="307"/>
      <c r="T55" s="307"/>
      <c r="U55" s="38"/>
      <c r="V55" s="38"/>
      <c r="W55" s="22">
        <f>SUM(N55*W51)</f>
        <v>0</v>
      </c>
      <c r="X55" s="22"/>
      <c r="Y55" s="23">
        <f>SUM(N55*P55*Y51)</f>
        <v>0</v>
      </c>
      <c r="Z55" s="22"/>
      <c r="AA55" s="23">
        <f>SUM(N55*AA51)</f>
        <v>0</v>
      </c>
      <c r="AB55" s="23">
        <f>SUM(N55*AB51*P55)</f>
        <v>0</v>
      </c>
      <c r="AF55" s="49"/>
      <c r="AG55" s="23">
        <f>SUM(N55*AG51)</f>
        <v>0</v>
      </c>
      <c r="AH55" s="23">
        <f>SUM(Q55*AH51)</f>
        <v>0</v>
      </c>
    </row>
    <row r="56" spans="1:35" ht="15.75" thickBot="1" x14ac:dyDescent="0.3">
      <c r="A56" s="430"/>
      <c r="B56" s="412"/>
      <c r="C56" s="323"/>
      <c r="E56" s="324"/>
      <c r="F56" s="324"/>
      <c r="J56" s="311"/>
      <c r="L56" s="17"/>
      <c r="N56" s="22"/>
      <c r="P56" s="38"/>
      <c r="Q56" s="307"/>
      <c r="R56" s="307"/>
      <c r="S56" s="307"/>
      <c r="T56" s="307"/>
      <c r="U56" s="38"/>
      <c r="V56" s="38"/>
      <c r="W56" s="22"/>
      <c r="X56" s="22"/>
      <c r="Y56" s="23"/>
      <c r="Z56" s="22"/>
      <c r="AA56" s="23"/>
      <c r="AB56" s="23"/>
      <c r="AF56" s="49"/>
      <c r="AG56" s="23"/>
      <c r="AH56" s="23"/>
      <c r="AI56" s="23"/>
    </row>
    <row r="57" spans="1:35" ht="15.75" thickBot="1" x14ac:dyDescent="0.3">
      <c r="A57" s="430"/>
      <c r="B57" s="412"/>
      <c r="C57" s="323"/>
      <c r="E57" s="324"/>
      <c r="F57" s="324"/>
      <c r="J57" s="311"/>
      <c r="N57" s="23"/>
      <c r="O57" s="13"/>
      <c r="P57" s="38"/>
      <c r="Q57" s="307"/>
      <c r="R57" s="307"/>
      <c r="S57" s="307"/>
      <c r="T57" s="307"/>
      <c r="U57" s="38"/>
      <c r="V57" s="38"/>
      <c r="W57" s="488">
        <f>SUM(W52:W55)</f>
        <v>38.98368</v>
      </c>
      <c r="X57" s="489"/>
      <c r="Y57" s="490">
        <f>SUM(Y52:Y55)</f>
        <v>17.28</v>
      </c>
      <c r="Z57" s="829">
        <f>SUM(W57:Y57)</f>
        <v>56.263680000000001</v>
      </c>
      <c r="AA57" s="387">
        <f>SUM(AA52:AA55)</f>
        <v>0</v>
      </c>
      <c r="AB57" s="387">
        <f>SUM(AB52:AB55)</f>
        <v>0</v>
      </c>
      <c r="AC57" s="1087">
        <f>SUM(AA57:AB57)</f>
        <v>0</v>
      </c>
      <c r="AD57" s="89"/>
      <c r="AE57" s="89"/>
      <c r="AF57" s="49"/>
      <c r="AG57" s="387">
        <f>SUM(AG52:AG55)</f>
        <v>48.079872000000002</v>
      </c>
      <c r="AH57" s="387">
        <f>SUM(AH52:AH55)</f>
        <v>0</v>
      </c>
      <c r="AI57" s="1087">
        <f>SUM(AG57:AH57)</f>
        <v>48.079872000000002</v>
      </c>
    </row>
    <row r="58" spans="1:35" x14ac:dyDescent="0.25">
      <c r="B58" s="323"/>
      <c r="J58" s="311"/>
      <c r="N58" s="49"/>
      <c r="O58" s="50"/>
      <c r="P58" s="38"/>
      <c r="Q58" s="307"/>
      <c r="R58" s="307"/>
      <c r="S58" s="307"/>
      <c r="T58" s="307"/>
      <c r="U58" s="38"/>
      <c r="V58" s="38"/>
      <c r="W58" s="38"/>
      <c r="X58" s="22"/>
      <c r="Z58" s="22"/>
      <c r="AA58" s="22"/>
      <c r="AB58" s="22"/>
      <c r="AC58" s="22"/>
      <c r="AD58" s="22"/>
      <c r="AE58" s="22"/>
      <c r="AF58" s="49"/>
      <c r="AG58" s="22"/>
      <c r="AH58" s="22"/>
      <c r="AI58" s="22"/>
    </row>
    <row r="59" spans="1:35" x14ac:dyDescent="0.25">
      <c r="N59" s="22"/>
    </row>
    <row r="60" spans="1:35" x14ac:dyDescent="0.25">
      <c r="N60" s="22"/>
      <c r="W60">
        <v>5.5E-2</v>
      </c>
    </row>
    <row r="61" spans="1:35" x14ac:dyDescent="0.25">
      <c r="B61" s="350"/>
      <c r="C61" s="425"/>
      <c r="D61" s="425"/>
      <c r="J61" s="310" t="s">
        <v>166</v>
      </c>
      <c r="K61" s="35" t="s">
        <v>162</v>
      </c>
      <c r="L61" s="35"/>
      <c r="M61" s="158"/>
      <c r="N61" s="117"/>
      <c r="O61" s="316"/>
      <c r="P61" s="158"/>
      <c r="Q61" s="158"/>
      <c r="R61" s="158"/>
      <c r="S61" s="319"/>
      <c r="T61" s="319"/>
      <c r="U61" s="319">
        <v>3.56E-2</v>
      </c>
      <c r="V61" s="158"/>
      <c r="W61" s="386">
        <f>SUM(W60*U61)</f>
        <v>1.9580000000000001E-3</v>
      </c>
      <c r="X61" s="117"/>
      <c r="Y61" s="157">
        <v>0.02</v>
      </c>
      <c r="Z61" s="158"/>
      <c r="AA61" s="158">
        <f>SUM(AA60*U61)</f>
        <v>0</v>
      </c>
      <c r="AB61" s="157">
        <v>0</v>
      </c>
      <c r="AC61" s="7"/>
      <c r="AD61" s="7"/>
      <c r="AE61" s="7"/>
      <c r="AF61" s="7"/>
      <c r="AG61" s="158">
        <f>SUM(AG60*U61)</f>
        <v>0</v>
      </c>
      <c r="AH61" s="322">
        <v>0</v>
      </c>
      <c r="AI61" s="7"/>
    </row>
    <row r="62" spans="1:35" x14ac:dyDescent="0.25">
      <c r="A62" s="331"/>
      <c r="C62" s="331"/>
      <c r="J62" s="311"/>
      <c r="K62" t="s">
        <v>167</v>
      </c>
      <c r="L62" s="17"/>
      <c r="M62" t="s">
        <v>168</v>
      </c>
      <c r="N62" s="494">
        <v>81792.929999999993</v>
      </c>
      <c r="O62" s="366"/>
      <c r="P62" s="321">
        <v>2.3999999999999998E-3</v>
      </c>
      <c r="Q62" s="307">
        <f>SUM(N62*P62)</f>
        <v>196.30303199999997</v>
      </c>
      <c r="R62" s="307"/>
      <c r="S62" s="307"/>
      <c r="T62" s="307"/>
      <c r="U62" s="38"/>
      <c r="V62" s="38"/>
      <c r="W62" s="22">
        <f>SUM(N62*W61)</f>
        <v>160.15055694</v>
      </c>
      <c r="X62" s="22"/>
      <c r="Y62" s="23">
        <f>SUM(N62*P62*Y61)</f>
        <v>3.9260606399999998</v>
      </c>
      <c r="Z62" s="22"/>
      <c r="AA62" s="23">
        <f>SUM(N62*AA61)</f>
        <v>0</v>
      </c>
      <c r="AB62" s="23">
        <f>SUM(N62*AB61*P62)</f>
        <v>0</v>
      </c>
      <c r="AF62" s="49"/>
      <c r="AG62" s="23">
        <f>SUM(N62*AG61)</f>
        <v>0</v>
      </c>
      <c r="AH62" s="23">
        <f>SUM(Q62*AH61)</f>
        <v>0</v>
      </c>
    </row>
    <row r="63" spans="1:35" x14ac:dyDescent="0.25">
      <c r="A63" s="313"/>
      <c r="B63" s="412"/>
      <c r="C63" s="323"/>
      <c r="E63" s="324"/>
      <c r="F63" s="324"/>
      <c r="J63" s="311"/>
      <c r="M63" t="s">
        <v>157</v>
      </c>
      <c r="N63" s="494"/>
      <c r="P63" s="38">
        <f>SUM(P62*0.66)</f>
        <v>1.5839999999999999E-3</v>
      </c>
      <c r="Q63" s="307">
        <f>SUM(N63*P63)</f>
        <v>0</v>
      </c>
      <c r="R63" s="307"/>
      <c r="S63" s="307"/>
      <c r="T63" s="307"/>
      <c r="U63" s="38"/>
      <c r="V63" s="38"/>
      <c r="W63" s="22">
        <f>SUM(N63*W61)</f>
        <v>0</v>
      </c>
      <c r="X63" s="22"/>
      <c r="Y63" s="23">
        <f>SUM(N63*P63*Y61)</f>
        <v>0</v>
      </c>
      <c r="Z63" s="22"/>
      <c r="AA63" s="23">
        <f>SUM(N63*AA61)</f>
        <v>0</v>
      </c>
      <c r="AB63" s="23">
        <f>SUM(N63*AB61*P63)</f>
        <v>0</v>
      </c>
      <c r="AF63" s="49"/>
      <c r="AG63" s="23">
        <f>SUM(N63*AG61)</f>
        <v>0</v>
      </c>
      <c r="AH63" s="23">
        <f>SUM(Q63*AH61)</f>
        <v>0</v>
      </c>
    </row>
    <row r="64" spans="1:35" ht="15.75" thickBot="1" x14ac:dyDescent="0.3">
      <c r="A64" s="430"/>
      <c r="B64" s="412"/>
      <c r="C64" s="323"/>
      <c r="E64" s="324"/>
      <c r="F64" s="324"/>
      <c r="J64" s="311"/>
      <c r="L64" s="17"/>
      <c r="N64" s="22"/>
      <c r="P64" s="38"/>
      <c r="Q64" s="307"/>
      <c r="R64" s="307"/>
      <c r="S64" s="307"/>
      <c r="T64" s="307"/>
      <c r="U64" s="38"/>
      <c r="V64" s="38"/>
      <c r="W64" s="22"/>
      <c r="X64" s="22"/>
      <c r="Y64" s="23"/>
      <c r="Z64" s="22"/>
      <c r="AA64" s="23"/>
      <c r="AB64" s="23"/>
      <c r="AF64" s="49"/>
      <c r="AG64" s="23"/>
      <c r="AH64" s="23"/>
      <c r="AI64" s="23"/>
    </row>
    <row r="65" spans="1:35" ht="21.6" customHeight="1" thickBot="1" x14ac:dyDescent="0.3">
      <c r="A65" s="430"/>
      <c r="B65" s="412"/>
      <c r="C65" s="323"/>
      <c r="E65" s="324"/>
      <c r="F65" s="324"/>
      <c r="J65" s="311"/>
      <c r="N65" s="23"/>
      <c r="O65" s="13"/>
      <c r="P65" s="38"/>
      <c r="Q65" s="307"/>
      <c r="R65" s="307"/>
      <c r="S65" s="307"/>
      <c r="T65" s="307"/>
      <c r="U65" s="38"/>
      <c r="V65" s="38"/>
      <c r="W65" s="488">
        <f>SUM(W62:W63)</f>
        <v>160.15055694</v>
      </c>
      <c r="X65" s="489"/>
      <c r="Y65" s="490">
        <f>SUM(Y62:Y63)</f>
        <v>3.9260606399999998</v>
      </c>
      <c r="Z65" s="829">
        <f>SUM(W65:Y65)</f>
        <v>164.07661758</v>
      </c>
      <c r="AA65" s="351">
        <f>SUM(AA62:AA63)</f>
        <v>0</v>
      </c>
      <c r="AB65" s="352">
        <f>SUM(AB62:AB63)</f>
        <v>0</v>
      </c>
      <c r="AC65" s="1087">
        <f>SUM(AA65:AB65)</f>
        <v>0</v>
      </c>
      <c r="AD65" s="89"/>
      <c r="AE65" s="89"/>
      <c r="AF65" s="49"/>
      <c r="AG65" s="352">
        <f>SUM(AG62:AG63)</f>
        <v>0</v>
      </c>
      <c r="AH65" s="351">
        <f>SUM(AH62:AH63)</f>
        <v>0</v>
      </c>
      <c r="AI65" s="1150">
        <f>SUM(AG65:AH65)</f>
        <v>0</v>
      </c>
    </row>
    <row r="66" spans="1:35" ht="21.6" customHeight="1" x14ac:dyDescent="0.25">
      <c r="A66" s="430"/>
      <c r="B66" s="412"/>
      <c r="C66" s="323"/>
      <c r="E66" s="324"/>
      <c r="F66" s="324"/>
      <c r="J66" s="311"/>
      <c r="N66" s="23"/>
      <c r="O66" s="13"/>
      <c r="P66" s="38"/>
      <c r="Q66" s="307"/>
      <c r="R66" s="307"/>
      <c r="S66" s="307"/>
      <c r="T66" s="307"/>
      <c r="U66" s="38"/>
      <c r="V66" s="38"/>
      <c r="W66" s="22"/>
      <c r="X66" s="22"/>
      <c r="Y66" s="23"/>
      <c r="Z66" s="22"/>
      <c r="AA66" s="23"/>
      <c r="AB66" s="23"/>
      <c r="AC66" s="89"/>
      <c r="AD66" s="89"/>
      <c r="AE66" s="89"/>
      <c r="AF66" s="49"/>
      <c r="AG66" s="23"/>
      <c r="AH66" s="23"/>
      <c r="AI66" s="23"/>
    </row>
    <row r="67" spans="1:35" ht="18.600000000000001" customHeight="1" x14ac:dyDescent="0.25">
      <c r="B67" s="328"/>
      <c r="D67" s="329"/>
      <c r="E67" s="325"/>
      <c r="F67" s="325"/>
      <c r="G67" s="326"/>
      <c r="H67" s="326"/>
      <c r="I67" s="326"/>
      <c r="J67" s="311"/>
      <c r="N67" s="23"/>
      <c r="O67" s="13"/>
      <c r="P67" s="38"/>
      <c r="Q67" s="307"/>
      <c r="R67" s="307"/>
      <c r="S67" s="307"/>
      <c r="T67" s="307"/>
      <c r="U67" s="38"/>
      <c r="V67" s="38"/>
      <c r="W67" s="22"/>
      <c r="X67" s="22"/>
      <c r="Y67" s="23"/>
      <c r="Z67" s="22"/>
      <c r="AA67" s="23"/>
      <c r="AB67" s="23"/>
      <c r="AC67" s="89"/>
      <c r="AD67" s="89"/>
      <c r="AE67" s="89"/>
      <c r="AF67" s="49"/>
      <c r="AG67" s="23"/>
      <c r="AH67" s="23"/>
      <c r="AI67" s="23"/>
    </row>
    <row r="68" spans="1:35" ht="21.6" customHeight="1" x14ac:dyDescent="0.25">
      <c r="A68" s="430"/>
      <c r="B68" s="412"/>
      <c r="C68" s="323"/>
      <c r="E68" s="324"/>
      <c r="F68" s="324"/>
      <c r="J68" s="334"/>
      <c r="K68" s="171"/>
      <c r="L68" s="171"/>
      <c r="M68" s="176"/>
      <c r="N68" s="449"/>
      <c r="O68" s="335"/>
      <c r="P68" s="177"/>
      <c r="Q68" s="177"/>
      <c r="R68" s="177"/>
      <c r="S68" s="177"/>
      <c r="T68" s="177"/>
      <c r="U68" s="177"/>
      <c r="V68" s="177"/>
      <c r="W68" s="364"/>
      <c r="X68" s="178"/>
      <c r="Y68" s="365"/>
      <c r="Z68" s="178"/>
      <c r="AA68" s="178"/>
      <c r="AB68" s="337"/>
      <c r="AC68" s="171"/>
      <c r="AD68" s="171"/>
      <c r="AE68" s="171"/>
      <c r="AF68" s="171"/>
      <c r="AG68" s="337"/>
      <c r="AH68" s="337"/>
      <c r="AI68" s="171"/>
    </row>
    <row r="69" spans="1:35" ht="21.6" customHeight="1" x14ac:dyDescent="0.25">
      <c r="A69" s="430"/>
      <c r="B69" s="412"/>
      <c r="C69" s="323"/>
      <c r="E69" s="324"/>
      <c r="F69" s="324"/>
      <c r="J69" s="310" t="s">
        <v>169</v>
      </c>
      <c r="K69" s="35" t="s">
        <v>170</v>
      </c>
      <c r="L69" s="35"/>
      <c r="M69" s="158"/>
      <c r="N69" s="117"/>
      <c r="O69" s="316"/>
      <c r="P69" s="158"/>
      <c r="Q69" s="158"/>
      <c r="R69" s="158"/>
      <c r="S69" s="319"/>
      <c r="T69" s="319"/>
      <c r="U69" s="319" t="s">
        <v>171</v>
      </c>
      <c r="V69" s="158"/>
      <c r="W69" s="319">
        <v>0.02</v>
      </c>
      <c r="X69" s="117"/>
      <c r="Y69" s="157">
        <v>0</v>
      </c>
      <c r="Z69" s="158"/>
      <c r="AA69" s="158">
        <v>7.4999999999999997E-3</v>
      </c>
      <c r="AB69" s="157">
        <v>0</v>
      </c>
      <c r="AC69" s="7"/>
      <c r="AD69" s="7"/>
      <c r="AE69" s="7"/>
      <c r="AF69" s="7"/>
      <c r="AG69" s="55">
        <v>2.5000000000000001E-3</v>
      </c>
      <c r="AH69" s="322">
        <v>0</v>
      </c>
      <c r="AI69" s="7"/>
    </row>
    <row r="70" spans="1:35" ht="21.6" customHeight="1" x14ac:dyDescent="0.25">
      <c r="A70" s="430"/>
      <c r="B70" s="412"/>
      <c r="C70" s="323"/>
      <c r="E70" s="324"/>
      <c r="F70" s="324"/>
      <c r="J70" s="311"/>
      <c r="K70" t="s">
        <v>172</v>
      </c>
      <c r="L70" s="17"/>
      <c r="M70" t="s">
        <v>173</v>
      </c>
      <c r="N70" s="508"/>
      <c r="O70" s="366"/>
      <c r="P70" s="321"/>
      <c r="Q70" s="307">
        <f>SUM(N70*P70)</f>
        <v>0</v>
      </c>
      <c r="R70" s="307"/>
      <c r="S70" s="307"/>
      <c r="T70" s="307"/>
      <c r="U70" s="38"/>
      <c r="V70" s="38"/>
      <c r="W70" s="22">
        <f>SUM(N70*W69)</f>
        <v>0</v>
      </c>
      <c r="X70" s="22"/>
      <c r="Y70" s="23">
        <f>SUM(N70*P70*Y69)</f>
        <v>0</v>
      </c>
      <c r="Z70" s="22"/>
      <c r="AA70" s="23">
        <f>SUM(N70*AA69)</f>
        <v>0</v>
      </c>
      <c r="AB70" s="23">
        <f>SUM(N70*AB69*P70)</f>
        <v>0</v>
      </c>
      <c r="AF70" s="49"/>
      <c r="AG70" s="23">
        <f>SUM(N70*AG69)</f>
        <v>0</v>
      </c>
      <c r="AH70" s="23">
        <f>SUM(Q70*AH69)</f>
        <v>0</v>
      </c>
    </row>
    <row r="71" spans="1:35" ht="21.6" customHeight="1" x14ac:dyDescent="0.25">
      <c r="A71" s="430"/>
      <c r="B71" s="412"/>
      <c r="C71" s="323"/>
      <c r="E71" s="324"/>
      <c r="F71" s="324"/>
      <c r="J71" s="311"/>
      <c r="M71" t="s">
        <v>157</v>
      </c>
      <c r="N71" s="494"/>
      <c r="P71" s="38">
        <f>SUM(P70*0.66)</f>
        <v>0</v>
      </c>
      <c r="Q71" s="307">
        <f>SUM(N71*P71)</f>
        <v>0</v>
      </c>
      <c r="R71" s="307"/>
      <c r="S71" s="307"/>
      <c r="T71" s="307"/>
      <c r="U71" s="38"/>
      <c r="V71" s="38"/>
      <c r="W71" s="22">
        <f>SUM(N71*W69)</f>
        <v>0</v>
      </c>
      <c r="X71" s="22"/>
      <c r="Y71" s="23">
        <f>SUM(N71*P71*Y69)</f>
        <v>0</v>
      </c>
      <c r="Z71" s="22"/>
      <c r="AA71" s="23">
        <f>SUM(N71*AA69)</f>
        <v>0</v>
      </c>
      <c r="AB71" s="23">
        <f>SUM(N71*AB69*P71)</f>
        <v>0</v>
      </c>
      <c r="AF71" s="49"/>
      <c r="AG71" s="23">
        <f>SUM(N71*AG69)</f>
        <v>0</v>
      </c>
      <c r="AH71" s="23">
        <f>SUM(Q71*AH69)</f>
        <v>0</v>
      </c>
    </row>
    <row r="72" spans="1:35" ht="21.6" customHeight="1" thickBot="1" x14ac:dyDescent="0.3">
      <c r="A72" s="430"/>
      <c r="B72" s="412"/>
      <c r="C72" s="323"/>
      <c r="E72" s="324"/>
      <c r="F72" s="324"/>
      <c r="J72" s="311"/>
      <c r="L72" s="17"/>
      <c r="N72" s="22"/>
      <c r="P72" s="38"/>
      <c r="Q72" s="307"/>
      <c r="R72" s="307"/>
      <c r="S72" s="307"/>
      <c r="T72" s="307"/>
      <c r="U72" s="38"/>
      <c r="V72" s="38"/>
      <c r="W72" s="22"/>
      <c r="X72" s="22"/>
      <c r="Y72" s="23"/>
      <c r="Z72" s="22"/>
      <c r="AA72" s="23"/>
      <c r="AB72" s="23"/>
      <c r="AF72" s="49"/>
      <c r="AG72" s="23"/>
      <c r="AH72" s="23"/>
      <c r="AI72" s="23"/>
    </row>
    <row r="73" spans="1:35" ht="15.75" thickBot="1" x14ac:dyDescent="0.3">
      <c r="B73" s="328"/>
      <c r="D73" s="329"/>
      <c r="E73" s="325"/>
      <c r="F73" s="325"/>
      <c r="G73" s="326"/>
      <c r="H73" s="326"/>
      <c r="I73" s="326"/>
      <c r="J73" s="311"/>
      <c r="N73" s="23"/>
      <c r="O73" s="13"/>
      <c r="P73" s="38"/>
      <c r="Q73" s="307"/>
      <c r="R73" s="307"/>
      <c r="S73" s="307"/>
      <c r="T73" s="307"/>
      <c r="U73" s="38"/>
      <c r="V73" s="38"/>
      <c r="W73" s="488">
        <f>SUM(W70:W71)</f>
        <v>0</v>
      </c>
      <c r="X73" s="489"/>
      <c r="Y73" s="490">
        <f>SUM(Y70:Y71)</f>
        <v>0</v>
      </c>
      <c r="Z73" s="829">
        <f>SUM(W73:Y73)</f>
        <v>0</v>
      </c>
      <c r="AA73" s="351">
        <f>SUM(AA70:AA71)</f>
        <v>0</v>
      </c>
      <c r="AB73" s="352">
        <f>SUM(AB70:AB71)</f>
        <v>0</v>
      </c>
      <c r="AC73" s="1087">
        <f>SUM(AA73:AB73)</f>
        <v>0</v>
      </c>
      <c r="AD73" s="89"/>
      <c r="AE73" s="89"/>
      <c r="AF73" s="49"/>
      <c r="AG73" s="352">
        <f>SUM(AG70:AG71)</f>
        <v>0</v>
      </c>
      <c r="AH73" s="351">
        <f>SUM(AH70:AH71)</f>
        <v>0</v>
      </c>
      <c r="AI73" s="1150">
        <f>SUM(AG73:AH73)</f>
        <v>0</v>
      </c>
    </row>
    <row r="74" spans="1:35" ht="21.6" customHeight="1" x14ac:dyDescent="0.25">
      <c r="A74" s="430"/>
      <c r="B74" s="412"/>
      <c r="C74" s="323"/>
      <c r="E74" s="324"/>
      <c r="F74" s="324"/>
      <c r="J74" s="311"/>
      <c r="N74" s="23"/>
      <c r="O74" s="13"/>
      <c r="P74" s="38"/>
      <c r="Q74" s="307"/>
      <c r="R74" s="307"/>
      <c r="S74" s="307"/>
      <c r="T74" s="307"/>
      <c r="U74" s="38"/>
      <c r="V74" s="38"/>
      <c r="W74" s="22"/>
      <c r="X74" s="22"/>
      <c r="Y74" s="23"/>
      <c r="Z74" s="22"/>
      <c r="AA74" s="23"/>
      <c r="AB74" s="23"/>
      <c r="AC74" s="89"/>
      <c r="AD74" s="89"/>
      <c r="AE74" s="89"/>
      <c r="AF74" s="49"/>
      <c r="AG74" s="23"/>
      <c r="AH74" s="23"/>
      <c r="AI74" s="23"/>
    </row>
    <row r="75" spans="1:35" ht="21.6" customHeight="1" x14ac:dyDescent="0.25">
      <c r="A75" s="430"/>
      <c r="B75" s="412"/>
      <c r="C75" s="323"/>
      <c r="E75" s="324"/>
      <c r="F75" s="324"/>
      <c r="J75" s="334"/>
      <c r="K75" s="171"/>
      <c r="L75" s="171"/>
      <c r="M75" s="176"/>
      <c r="N75" s="449"/>
      <c r="O75" s="335"/>
      <c r="P75" s="177"/>
      <c r="Q75" s="177"/>
      <c r="R75" s="177"/>
      <c r="S75" s="177"/>
      <c r="T75" s="177"/>
      <c r="U75" s="177"/>
      <c r="V75" s="177"/>
      <c r="W75" s="364">
        <v>0.4</v>
      </c>
      <c r="X75" s="178"/>
      <c r="Y75" s="365"/>
      <c r="Z75" s="178"/>
      <c r="AA75" s="178"/>
      <c r="AB75" s="337"/>
      <c r="AC75" s="171"/>
      <c r="AD75" s="171"/>
      <c r="AE75" s="171"/>
      <c r="AF75" s="171"/>
      <c r="AG75" s="337"/>
      <c r="AH75" s="337"/>
      <c r="AI75" s="171"/>
    </row>
    <row r="76" spans="1:35" ht="21.6" customHeight="1" x14ac:dyDescent="0.25">
      <c r="A76" s="430"/>
      <c r="B76" s="412"/>
      <c r="C76" s="323"/>
      <c r="E76" s="324"/>
      <c r="F76" s="324"/>
      <c r="J76" s="310" t="s">
        <v>169</v>
      </c>
      <c r="K76" s="35" t="s">
        <v>174</v>
      </c>
      <c r="L76" s="35"/>
      <c r="M76" s="158"/>
      <c r="N76" s="117"/>
      <c r="O76" s="316"/>
      <c r="P76" s="158"/>
      <c r="Q76" s="158"/>
      <c r="R76" s="158"/>
      <c r="S76" s="319">
        <v>0.1095</v>
      </c>
      <c r="T76" s="319">
        <v>4.2999999999999997E-2</v>
      </c>
      <c r="U76" s="319">
        <v>3.56E-2</v>
      </c>
      <c r="V76" s="158"/>
      <c r="W76" s="319">
        <f>SUM(W75*U76)</f>
        <v>1.4240000000000001E-2</v>
      </c>
      <c r="X76" s="117"/>
      <c r="Y76" s="157">
        <v>0</v>
      </c>
      <c r="Z76" s="158"/>
      <c r="AA76" s="158">
        <v>0</v>
      </c>
      <c r="AB76" s="157">
        <v>0</v>
      </c>
      <c r="AC76" s="7"/>
      <c r="AD76" s="7"/>
      <c r="AE76" s="7"/>
      <c r="AF76" s="7"/>
      <c r="AG76" s="158">
        <v>1.5800000000000002E-2</v>
      </c>
      <c r="AH76" s="322">
        <v>0</v>
      </c>
      <c r="AI76" s="7"/>
    </row>
    <row r="77" spans="1:35" ht="21.6" customHeight="1" x14ac:dyDescent="0.25">
      <c r="A77" s="430"/>
      <c r="B77" s="412"/>
      <c r="C77" s="323"/>
      <c r="E77" s="324"/>
      <c r="F77" s="324"/>
      <c r="J77" s="311"/>
      <c r="K77" t="s">
        <v>175</v>
      </c>
      <c r="L77" s="17"/>
      <c r="M77" t="s">
        <v>176</v>
      </c>
      <c r="N77" s="626">
        <v>5595</v>
      </c>
      <c r="O77" s="366"/>
      <c r="P77" s="321">
        <v>0.06</v>
      </c>
      <c r="Q77" s="307">
        <f>SUM(N77*P77)</f>
        <v>335.7</v>
      </c>
      <c r="R77" s="307"/>
      <c r="S77" s="307"/>
      <c r="T77" s="307"/>
      <c r="U77" s="38"/>
      <c r="V77" s="38"/>
      <c r="W77" s="22">
        <f>SUM(N77*W76)</f>
        <v>79.672800000000009</v>
      </c>
      <c r="X77" s="22"/>
      <c r="Y77" s="23">
        <f>SUM(N77*P77*Y76)</f>
        <v>0</v>
      </c>
      <c r="Z77" s="22"/>
      <c r="AA77" s="23">
        <f>SUM(N77*AA76)</f>
        <v>0</v>
      </c>
      <c r="AB77" s="23">
        <f>SUM(N77*AB76*P77)</f>
        <v>0</v>
      </c>
      <c r="AF77" s="49"/>
      <c r="AG77" s="23">
        <f>SUM(N77*AG76)</f>
        <v>88.40100000000001</v>
      </c>
      <c r="AH77" s="23">
        <f>SUM(Q77*AH76)</f>
        <v>0</v>
      </c>
    </row>
    <row r="78" spans="1:35" ht="21.6" customHeight="1" x14ac:dyDescent="0.25">
      <c r="A78" s="430"/>
      <c r="B78" s="412"/>
      <c r="C78" s="323"/>
      <c r="E78" s="324"/>
      <c r="F78" s="324"/>
      <c r="J78" s="311"/>
      <c r="M78" t="s">
        <v>157</v>
      </c>
      <c r="N78" s="494"/>
      <c r="P78" s="38">
        <f>SUM(P77*0.66)</f>
        <v>3.9600000000000003E-2</v>
      </c>
      <c r="Q78" s="307">
        <f>SUM(N78*P78)</f>
        <v>0</v>
      </c>
      <c r="R78" s="307"/>
      <c r="S78" s="307"/>
      <c r="T78" s="307"/>
      <c r="U78" s="38"/>
      <c r="V78" s="38"/>
      <c r="W78" s="22">
        <f>SUM(N78*W76)</f>
        <v>0</v>
      </c>
      <c r="X78" s="22"/>
      <c r="Y78" s="23">
        <f>SUM(N78*P78*Y76)</f>
        <v>0</v>
      </c>
      <c r="Z78" s="22"/>
      <c r="AA78" s="23">
        <f>SUM(N78*AA76)</f>
        <v>0</v>
      </c>
      <c r="AB78" s="23">
        <f>SUM(N78*AB76*P78)</f>
        <v>0</v>
      </c>
      <c r="AF78" s="49"/>
      <c r="AG78" s="23">
        <f>SUM(N78*AG76)</f>
        <v>0</v>
      </c>
      <c r="AH78" s="23">
        <f>SUM(Q78*AH76)</f>
        <v>0</v>
      </c>
    </row>
    <row r="79" spans="1:35" ht="21.6" customHeight="1" thickBot="1" x14ac:dyDescent="0.3">
      <c r="A79" s="430"/>
      <c r="B79" s="412"/>
      <c r="C79" s="323"/>
      <c r="E79" s="324"/>
      <c r="F79" s="324"/>
      <c r="J79" s="311"/>
      <c r="L79" s="17"/>
      <c r="N79" s="22"/>
      <c r="P79" s="38"/>
      <c r="Q79" s="307"/>
      <c r="R79" s="307"/>
      <c r="S79" s="307"/>
      <c r="T79" s="307"/>
      <c r="U79" s="38"/>
      <c r="V79" s="38"/>
      <c r="W79" s="22"/>
      <c r="X79" s="22"/>
      <c r="Y79" s="23"/>
      <c r="Z79" s="22"/>
      <c r="AA79" s="23"/>
      <c r="AB79" s="23"/>
      <c r="AF79" s="49"/>
      <c r="AG79" s="23"/>
      <c r="AH79" s="23"/>
      <c r="AI79" s="23"/>
    </row>
    <row r="80" spans="1:35" ht="15.75" thickBot="1" x14ac:dyDescent="0.3">
      <c r="B80" s="328"/>
      <c r="D80" s="329"/>
      <c r="E80" s="325"/>
      <c r="F80" s="325"/>
      <c r="G80" s="326"/>
      <c r="H80" s="326"/>
      <c r="I80" s="326"/>
      <c r="J80" s="311"/>
      <c r="N80" s="23"/>
      <c r="O80" s="13"/>
      <c r="P80" s="38"/>
      <c r="Q80" s="307"/>
      <c r="R80" s="307"/>
      <c r="S80" s="307"/>
      <c r="T80" s="307"/>
      <c r="U80" s="38"/>
      <c r="V80" s="38"/>
      <c r="W80" s="488">
        <f>SUM(W77:W78)</f>
        <v>79.672800000000009</v>
      </c>
      <c r="X80" s="489"/>
      <c r="Y80" s="490">
        <f>SUM(Y77:Y78)</f>
        <v>0</v>
      </c>
      <c r="Z80" s="829">
        <f>SUM(W80:Y80)</f>
        <v>79.672800000000009</v>
      </c>
      <c r="AA80" s="351">
        <f>SUM(AA77:AA78)</f>
        <v>0</v>
      </c>
      <c r="AB80" s="352">
        <f>SUM(AB77:AB78)</f>
        <v>0</v>
      </c>
      <c r="AC80" s="1087">
        <f>SUM(AA80:AB80)</f>
        <v>0</v>
      </c>
      <c r="AD80" s="89"/>
      <c r="AE80" s="89"/>
      <c r="AF80" s="49"/>
      <c r="AG80" s="352">
        <f>SUM(AG77:AG78)</f>
        <v>88.40100000000001</v>
      </c>
      <c r="AH80" s="351">
        <f>SUM(AH77:AH78)</f>
        <v>0</v>
      </c>
      <c r="AI80" s="1150">
        <f>SUM(AG80:AH80)</f>
        <v>88.40100000000001</v>
      </c>
    </row>
    <row r="81" spans="2:35" x14ac:dyDescent="0.25">
      <c r="B81" s="328"/>
      <c r="D81" s="329"/>
      <c r="E81" s="325"/>
      <c r="F81" s="325"/>
      <c r="G81" s="326"/>
      <c r="H81" s="326"/>
      <c r="I81" s="326"/>
      <c r="J81" s="311"/>
      <c r="N81" s="23"/>
      <c r="O81" s="13"/>
      <c r="P81" s="38"/>
      <c r="Q81" s="307"/>
      <c r="R81" s="307"/>
      <c r="S81" s="307"/>
      <c r="T81" s="307"/>
      <c r="U81" s="38"/>
      <c r="V81" s="38"/>
      <c r="W81" s="22"/>
      <c r="X81" s="22"/>
      <c r="Y81" s="23"/>
      <c r="Z81" s="22"/>
      <c r="AA81" s="23"/>
      <c r="AB81" s="23"/>
      <c r="AC81" s="89"/>
      <c r="AD81" s="89"/>
      <c r="AE81" s="89"/>
      <c r="AF81" s="49"/>
      <c r="AG81" s="23"/>
      <c r="AH81" s="23"/>
      <c r="AI81" s="23"/>
    </row>
    <row r="82" spans="2:35" x14ac:dyDescent="0.25">
      <c r="J82" s="334"/>
      <c r="K82" s="171"/>
      <c r="L82" s="171"/>
      <c r="M82" s="176"/>
      <c r="N82" s="449"/>
      <c r="O82" s="335"/>
      <c r="P82" s="177"/>
      <c r="Q82" s="177"/>
      <c r="R82" s="177"/>
      <c r="S82" s="177"/>
      <c r="T82" s="177"/>
      <c r="U82" s="177"/>
      <c r="V82" s="177"/>
      <c r="W82" s="364"/>
      <c r="X82" s="178"/>
      <c r="Y82" s="365"/>
      <c r="Z82" s="178"/>
      <c r="AA82" s="178"/>
      <c r="AB82" s="337"/>
      <c r="AC82" s="171"/>
      <c r="AD82" s="171"/>
      <c r="AE82" s="171"/>
      <c r="AF82" s="171"/>
      <c r="AG82" s="171"/>
      <c r="AH82" s="337"/>
      <c r="AI82" s="171"/>
    </row>
    <row r="83" spans="2:35" x14ac:dyDescent="0.25">
      <c r="J83" s="310" t="s">
        <v>169</v>
      </c>
      <c r="K83" s="35" t="s">
        <v>177</v>
      </c>
      <c r="L83" s="35"/>
      <c r="M83" s="158"/>
      <c r="N83" s="117"/>
      <c r="O83" s="316"/>
      <c r="P83" s="158"/>
      <c r="Q83" s="158"/>
      <c r="R83" s="158"/>
      <c r="S83" s="319"/>
      <c r="T83" s="319"/>
      <c r="U83" s="319" t="s">
        <v>171</v>
      </c>
      <c r="V83" s="158"/>
      <c r="W83" s="319">
        <v>4.4999999999999998E-2</v>
      </c>
      <c r="X83" s="117"/>
      <c r="Y83" s="157">
        <v>0</v>
      </c>
      <c r="Z83" s="158"/>
      <c r="AA83" s="319">
        <v>0</v>
      </c>
      <c r="AB83" s="157">
        <v>0</v>
      </c>
      <c r="AC83" s="7"/>
      <c r="AD83" s="7"/>
      <c r="AE83" s="7"/>
      <c r="AF83" s="7"/>
      <c r="AG83" s="158">
        <v>5.0000000000000001E-3</v>
      </c>
      <c r="AH83" s="322">
        <v>0</v>
      </c>
      <c r="AI83" s="7"/>
    </row>
    <row r="84" spans="2:35" x14ac:dyDescent="0.25">
      <c r="J84" s="518"/>
      <c r="K84" t="s">
        <v>178</v>
      </c>
      <c r="L84" s="17"/>
      <c r="M84" t="s">
        <v>158</v>
      </c>
      <c r="N84" s="494"/>
      <c r="O84" s="366"/>
      <c r="P84" s="321"/>
      <c r="Q84" s="307">
        <f t="shared" ref="Q84:Q89" si="12">SUM(N84*P84)</f>
        <v>0</v>
      </c>
      <c r="R84" s="307"/>
      <c r="S84" s="307"/>
      <c r="T84" s="307"/>
      <c r="U84" s="38"/>
      <c r="V84" s="38"/>
      <c r="W84" s="22">
        <f>SUM(N84*W83)</f>
        <v>0</v>
      </c>
      <c r="X84" s="22"/>
      <c r="Y84" s="23">
        <f>SUM(N84*P84*Y83)</f>
        <v>0</v>
      </c>
      <c r="Z84" s="22"/>
      <c r="AA84" s="23">
        <f>SUM(N84*AA83)</f>
        <v>0</v>
      </c>
      <c r="AB84" s="23">
        <f>SUM(N84*AB83*P84)</f>
        <v>0</v>
      </c>
      <c r="AF84" s="49"/>
      <c r="AG84" s="23">
        <f>SUM(N84*AG83)</f>
        <v>0</v>
      </c>
      <c r="AH84" s="23">
        <f>SUM(Q84*AH83)</f>
        <v>0</v>
      </c>
    </row>
    <row r="85" spans="2:35" x14ac:dyDescent="0.25">
      <c r="J85" s="311"/>
      <c r="N85" s="494"/>
      <c r="P85" s="38">
        <f>SUM(P84*0.66)</f>
        <v>0</v>
      </c>
      <c r="Q85" s="307">
        <f t="shared" si="12"/>
        <v>0</v>
      </c>
      <c r="R85" s="307"/>
      <c r="S85" s="307"/>
      <c r="T85" s="307"/>
      <c r="U85" s="38"/>
      <c r="V85" s="38"/>
      <c r="W85" s="22">
        <f>SUM(N85*W83)</f>
        <v>0</v>
      </c>
      <c r="X85" s="22"/>
      <c r="Y85" s="23">
        <f>SUM(N85*P85*Y83)</f>
        <v>0</v>
      </c>
      <c r="Z85" s="22"/>
      <c r="AA85" s="23">
        <f>SUM(N85*AA83)</f>
        <v>0</v>
      </c>
      <c r="AB85" s="23">
        <f>SUM(N85*AB83*P85)</f>
        <v>0</v>
      </c>
      <c r="AF85" s="49"/>
      <c r="AG85" s="23">
        <f>SUM(N85*AG83)</f>
        <v>0</v>
      </c>
      <c r="AH85" s="23">
        <f>SUM(Q85*AH83)</f>
        <v>0</v>
      </c>
    </row>
    <row r="86" spans="2:35" x14ac:dyDescent="0.25">
      <c r="J86" s="311"/>
      <c r="K86" t="s">
        <v>179</v>
      </c>
      <c r="L86" s="17"/>
      <c r="M86" s="40"/>
      <c r="N86" s="494"/>
      <c r="O86" s="366"/>
      <c r="P86" s="321"/>
      <c r="Q86" s="307">
        <f t="shared" si="12"/>
        <v>0</v>
      </c>
      <c r="R86" s="307"/>
      <c r="S86" s="307"/>
      <c r="T86" s="307"/>
      <c r="U86" s="38"/>
      <c r="V86" s="38"/>
      <c r="W86" s="22">
        <f>SUM(N86*W83)</f>
        <v>0</v>
      </c>
      <c r="X86" s="22"/>
      <c r="Y86" s="23">
        <f>SUM(N86*P86*Y83)</f>
        <v>0</v>
      </c>
      <c r="Z86" s="22"/>
      <c r="AA86" s="23">
        <f>SUM(N86*AA83)</f>
        <v>0</v>
      </c>
      <c r="AB86" s="23">
        <f>SUM(N86*AB83*P86)</f>
        <v>0</v>
      </c>
      <c r="AF86" s="49"/>
      <c r="AG86" s="23">
        <f>SUM(N86*AG83)</f>
        <v>0</v>
      </c>
      <c r="AH86" s="23">
        <f>SUM(Q86*AH83)</f>
        <v>0</v>
      </c>
    </row>
    <row r="87" spans="2:35" x14ac:dyDescent="0.25">
      <c r="J87" s="311"/>
      <c r="N87" s="494"/>
      <c r="P87" s="38">
        <f>SUM(P86*0.66)</f>
        <v>0</v>
      </c>
      <c r="Q87" s="307">
        <f t="shared" si="12"/>
        <v>0</v>
      </c>
      <c r="R87" s="307"/>
      <c r="S87" s="307"/>
      <c r="T87" s="307"/>
      <c r="U87" s="38"/>
      <c r="V87" s="38"/>
      <c r="W87" s="22">
        <f>SUM(N87*W83)</f>
        <v>0</v>
      </c>
      <c r="X87" s="22"/>
      <c r="Y87" s="23">
        <f>SUM(N87*P87*Y83)</f>
        <v>0</v>
      </c>
      <c r="Z87" s="22"/>
      <c r="AA87" s="23">
        <f>SUM(N87*AA83)</f>
        <v>0</v>
      </c>
      <c r="AB87" s="23">
        <f>SUM(N87*AB83*P87)</f>
        <v>0</v>
      </c>
      <c r="AF87" s="49"/>
      <c r="AG87" s="23">
        <f>SUM(N87*AG83)</f>
        <v>0</v>
      </c>
      <c r="AH87" s="23">
        <f>SUM(Q87*AH83)</f>
        <v>0</v>
      </c>
    </row>
    <row r="88" spans="2:35" x14ac:dyDescent="0.25">
      <c r="J88" s="311"/>
      <c r="L88" s="17"/>
      <c r="N88" s="494"/>
      <c r="O88" s="366"/>
      <c r="P88" s="321"/>
      <c r="Q88" s="307">
        <f t="shared" si="12"/>
        <v>0</v>
      </c>
      <c r="R88" s="307"/>
      <c r="S88" s="307"/>
      <c r="T88" s="307"/>
      <c r="U88" s="38"/>
      <c r="V88" s="38"/>
      <c r="W88" s="22">
        <f>SUM(N88*W83)</f>
        <v>0</v>
      </c>
      <c r="X88" s="22"/>
      <c r="Y88" s="23">
        <f>SUM(N88*P88*Y83)</f>
        <v>0</v>
      </c>
      <c r="Z88" s="22"/>
      <c r="AA88" s="23">
        <f>SUM(N88*AA83)</f>
        <v>0</v>
      </c>
      <c r="AB88" s="23">
        <f>SUM(N88*AB83*P88)</f>
        <v>0</v>
      </c>
      <c r="AF88" s="49"/>
      <c r="AG88" s="23">
        <f>SUM(N88*AG83)</f>
        <v>0</v>
      </c>
      <c r="AH88" s="23">
        <f>SUM(Q88*AH83)</f>
        <v>0</v>
      </c>
      <c r="AI88" s="23"/>
    </row>
    <row r="89" spans="2:35" x14ac:dyDescent="0.25">
      <c r="J89" s="311"/>
      <c r="N89" s="626"/>
      <c r="O89" s="13"/>
      <c r="P89" s="38">
        <f>SUM(P88*0.66)</f>
        <v>0</v>
      </c>
      <c r="Q89" s="307">
        <f t="shared" si="12"/>
        <v>0</v>
      </c>
      <c r="R89" s="307"/>
      <c r="S89" s="307"/>
      <c r="T89" s="307"/>
      <c r="U89" s="38"/>
      <c r="V89" s="38"/>
      <c r="W89" s="22">
        <f>SUM(N89*W83)</f>
        <v>0</v>
      </c>
      <c r="X89" s="22"/>
      <c r="Y89" s="23">
        <f>SUM(N89*P89*Y83)</f>
        <v>0</v>
      </c>
      <c r="Z89" s="22"/>
      <c r="AA89" s="23">
        <f>SUM(N89*AA83)</f>
        <v>0</v>
      </c>
      <c r="AB89" s="23">
        <f>SUM(N89*AB83*P89)</f>
        <v>0</v>
      </c>
      <c r="AF89" s="49"/>
      <c r="AG89" s="23">
        <f>SUM(N89*AG83)</f>
        <v>0</v>
      </c>
      <c r="AH89" s="23">
        <f>SUM(Q89*AH83)</f>
        <v>0</v>
      </c>
      <c r="AI89" s="23"/>
    </row>
    <row r="90" spans="2:35" ht="15.75" thickBot="1" x14ac:dyDescent="0.3">
      <c r="J90" s="311"/>
      <c r="N90" s="49"/>
      <c r="O90" s="50"/>
      <c r="P90" s="38"/>
      <c r="Q90" s="307"/>
      <c r="R90" s="307"/>
      <c r="S90" s="307"/>
      <c r="T90" s="307"/>
      <c r="U90" s="38"/>
      <c r="V90" s="38"/>
      <c r="W90" s="38"/>
      <c r="X90" s="22"/>
      <c r="Z90" s="22"/>
      <c r="AA90" s="22"/>
      <c r="AB90" s="22"/>
      <c r="AC90" s="22"/>
      <c r="AD90" s="22"/>
      <c r="AE90" s="22"/>
      <c r="AF90" s="49"/>
      <c r="AG90" s="22"/>
      <c r="AH90" s="22"/>
      <c r="AI90" s="22"/>
    </row>
    <row r="91" spans="2:35" ht="15.75" thickBot="1" x14ac:dyDescent="0.3">
      <c r="J91" s="311"/>
      <c r="N91" s="49"/>
      <c r="O91" s="50"/>
      <c r="P91" s="38"/>
      <c r="Q91" s="38"/>
      <c r="R91" s="38"/>
      <c r="S91" s="38"/>
      <c r="T91" s="38"/>
      <c r="U91" s="38"/>
      <c r="V91" s="38"/>
      <c r="W91" s="488">
        <f>SUM(W84:W89)</f>
        <v>0</v>
      </c>
      <c r="X91" s="489"/>
      <c r="Y91" s="490">
        <f>SUM(Y84:Y89)</f>
        <v>0</v>
      </c>
      <c r="Z91" s="829">
        <f>SUM(W91:Y91)</f>
        <v>0</v>
      </c>
      <c r="AA91" s="387">
        <f>SUM(AA84:AA89)</f>
        <v>0</v>
      </c>
      <c r="AB91" s="387">
        <f>SUM(AB84:AB89)</f>
        <v>0</v>
      </c>
      <c r="AC91" s="1087">
        <f>SUM(AA91:AB91)</f>
        <v>0</v>
      </c>
      <c r="AD91" s="89"/>
      <c r="AE91" s="89"/>
      <c r="AF91" s="49"/>
      <c r="AG91" s="387">
        <f>SUM(AG84:AG89)</f>
        <v>0</v>
      </c>
      <c r="AH91" s="387">
        <f>SUM(AH84:AH89)</f>
        <v>0</v>
      </c>
      <c r="AI91" s="1087">
        <f>SUM(AG91:AH91)</f>
        <v>0</v>
      </c>
    </row>
    <row r="92" spans="2:35" x14ac:dyDescent="0.25">
      <c r="J92" s="311"/>
      <c r="N92" s="49"/>
      <c r="O92" s="50"/>
      <c r="P92" s="38"/>
      <c r="Q92" s="38"/>
      <c r="R92" s="38"/>
      <c r="S92" s="38"/>
      <c r="T92" s="38"/>
      <c r="U92" s="38"/>
      <c r="V92" s="38"/>
      <c r="W92" s="522"/>
      <c r="X92" s="523"/>
      <c r="Y92" s="28"/>
      <c r="Z92" s="523"/>
      <c r="AA92" s="523"/>
      <c r="AB92" s="523"/>
      <c r="AC92" s="89"/>
      <c r="AD92" s="89"/>
      <c r="AE92" s="89"/>
      <c r="AF92" s="49"/>
      <c r="AG92" s="523"/>
      <c r="AH92" s="523"/>
      <c r="AI92" s="89"/>
    </row>
    <row r="93" spans="2:35" x14ac:dyDescent="0.25">
      <c r="J93" s="334"/>
      <c r="K93" s="171"/>
      <c r="L93" s="171"/>
      <c r="M93" s="176"/>
      <c r="N93" s="449"/>
      <c r="O93" s="335"/>
      <c r="P93" s="177"/>
      <c r="Q93" s="177"/>
      <c r="R93" s="177"/>
      <c r="S93" s="177"/>
      <c r="T93" s="177"/>
      <c r="U93" s="177"/>
      <c r="V93" s="177"/>
      <c r="W93" s="364"/>
      <c r="X93" s="178"/>
      <c r="Y93" s="365"/>
      <c r="Z93" s="178"/>
      <c r="AA93" s="178"/>
      <c r="AB93" s="337"/>
      <c r="AC93" s="171"/>
      <c r="AD93" s="171"/>
      <c r="AE93" s="171"/>
      <c r="AF93" s="171"/>
      <c r="AG93" s="171"/>
      <c r="AH93" s="337"/>
      <c r="AI93" s="171"/>
    </row>
    <row r="94" spans="2:35" x14ac:dyDescent="0.25">
      <c r="J94" s="310" t="s">
        <v>169</v>
      </c>
      <c r="K94" s="35" t="s">
        <v>180</v>
      </c>
      <c r="L94" s="35"/>
      <c r="M94" s="158"/>
      <c r="N94" s="117"/>
      <c r="O94" s="316"/>
      <c r="P94" s="158"/>
      <c r="Q94" s="158"/>
      <c r="R94" s="158"/>
      <c r="S94" s="319"/>
      <c r="T94" s="319"/>
      <c r="U94" s="319" t="s">
        <v>171</v>
      </c>
      <c r="V94" s="158"/>
      <c r="W94" s="319">
        <v>2.2499999999999999E-2</v>
      </c>
      <c r="X94" s="117"/>
      <c r="Y94" s="157">
        <v>0</v>
      </c>
      <c r="Z94" s="158"/>
      <c r="AA94" s="319">
        <v>0</v>
      </c>
      <c r="AB94" s="157">
        <v>0</v>
      </c>
      <c r="AC94" s="7"/>
      <c r="AD94" s="7"/>
      <c r="AE94" s="7"/>
      <c r="AF94" s="7"/>
      <c r="AG94" s="158">
        <v>7.4999999999999997E-3</v>
      </c>
      <c r="AH94" s="322">
        <v>0</v>
      </c>
      <c r="AI94" s="7"/>
    </row>
    <row r="95" spans="2:35" x14ac:dyDescent="0.25">
      <c r="J95" s="518"/>
      <c r="K95" t="s">
        <v>181</v>
      </c>
      <c r="L95" s="17"/>
      <c r="M95" t="s">
        <v>182</v>
      </c>
      <c r="N95" s="626"/>
      <c r="O95" s="366"/>
      <c r="P95" s="321"/>
      <c r="Q95" s="307">
        <f t="shared" ref="Q95:Q100" si="13">SUM(N95*P95)</f>
        <v>0</v>
      </c>
      <c r="R95" s="307"/>
      <c r="S95" s="307"/>
      <c r="T95" s="307"/>
      <c r="U95" s="38"/>
      <c r="V95" s="38"/>
      <c r="W95" s="22">
        <f>SUM(N95*W94)</f>
        <v>0</v>
      </c>
      <c r="X95" s="22"/>
      <c r="Y95" s="23">
        <f>SUM(N95*P95*Y94)</f>
        <v>0</v>
      </c>
      <c r="Z95" s="22"/>
      <c r="AA95" s="23">
        <f>SUM(N95*AA94)</f>
        <v>0</v>
      </c>
      <c r="AB95" s="23">
        <f>SUM(N95*AB94*P95)</f>
        <v>0</v>
      </c>
      <c r="AF95" s="49"/>
      <c r="AG95" s="23">
        <f>SUM(N95*AG94)</f>
        <v>0</v>
      </c>
      <c r="AH95" s="23">
        <f>SUM(Q95*AH94)</f>
        <v>0</v>
      </c>
    </row>
    <row r="96" spans="2:35" x14ac:dyDescent="0.25">
      <c r="J96" s="311"/>
      <c r="N96" s="494"/>
      <c r="P96" s="38">
        <f>SUM(P95*0.66)</f>
        <v>0</v>
      </c>
      <c r="Q96" s="307">
        <f t="shared" si="13"/>
        <v>0</v>
      </c>
      <c r="R96" s="307"/>
      <c r="S96" s="307"/>
      <c r="T96" s="307"/>
      <c r="U96" s="38"/>
      <c r="V96" s="38"/>
      <c r="W96" s="22">
        <f>SUM(N96*W94)</f>
        <v>0</v>
      </c>
      <c r="X96" s="22"/>
      <c r="Y96" s="23">
        <f>SUM(N96*P96*Y94)</f>
        <v>0</v>
      </c>
      <c r="Z96" s="22"/>
      <c r="AA96" s="23">
        <f>SUM(N96*AA94)</f>
        <v>0</v>
      </c>
      <c r="AB96" s="23">
        <f>SUM(N96*AB94*P96)</f>
        <v>0</v>
      </c>
      <c r="AF96" s="49"/>
      <c r="AG96" s="23">
        <f>SUM(N96*AG94)</f>
        <v>0</v>
      </c>
      <c r="AH96" s="23">
        <f>SUM(Q96*AH94)</f>
        <v>0</v>
      </c>
    </row>
    <row r="97" spans="10:35" x14ac:dyDescent="0.25">
      <c r="J97" s="311"/>
      <c r="K97" t="s">
        <v>179</v>
      </c>
      <c r="L97" s="17"/>
      <c r="M97" s="40"/>
      <c r="N97" s="494"/>
      <c r="O97" s="366"/>
      <c r="P97" s="321"/>
      <c r="Q97" s="307">
        <f t="shared" si="13"/>
        <v>0</v>
      </c>
      <c r="R97" s="307"/>
      <c r="S97" s="307"/>
      <c r="T97" s="307"/>
      <c r="U97" s="38"/>
      <c r="V97" s="38"/>
      <c r="W97" s="22">
        <f>SUM(N97*W94)</f>
        <v>0</v>
      </c>
      <c r="X97" s="22"/>
      <c r="Y97" s="23">
        <f>SUM(N97*P97*Y94)</f>
        <v>0</v>
      </c>
      <c r="Z97" s="22"/>
      <c r="AA97" s="23">
        <f>SUM(N97*AA94)</f>
        <v>0</v>
      </c>
      <c r="AB97" s="23">
        <f>SUM(N97*AB94*P97)</f>
        <v>0</v>
      </c>
      <c r="AF97" s="49"/>
      <c r="AG97" s="23">
        <f>SUM(N97*AG94)</f>
        <v>0</v>
      </c>
      <c r="AH97" s="23">
        <f>SUM(Q97*AH94)</f>
        <v>0</v>
      </c>
    </row>
    <row r="98" spans="10:35" x14ac:dyDescent="0.25">
      <c r="J98" s="311"/>
      <c r="N98" s="494"/>
      <c r="P98" s="38">
        <f>SUM(P97*0.66)</f>
        <v>0</v>
      </c>
      <c r="Q98" s="307">
        <f t="shared" si="13"/>
        <v>0</v>
      </c>
      <c r="R98" s="307"/>
      <c r="S98" s="307"/>
      <c r="T98" s="307"/>
      <c r="U98" s="38"/>
      <c r="V98" s="38"/>
      <c r="W98" s="22">
        <f>SUM(N98*W94)</f>
        <v>0</v>
      </c>
      <c r="X98" s="22"/>
      <c r="Y98" s="23">
        <f>SUM(N98*P98*Y94)</f>
        <v>0</v>
      </c>
      <c r="Z98" s="22"/>
      <c r="AA98" s="23">
        <f>SUM(N98*AA94)</f>
        <v>0</v>
      </c>
      <c r="AB98" s="23">
        <f>SUM(N98*AB94*P98)</f>
        <v>0</v>
      </c>
      <c r="AF98" s="49"/>
      <c r="AG98" s="23">
        <f>SUM(N98*AG94)</f>
        <v>0</v>
      </c>
      <c r="AH98" s="23">
        <f>SUM(Q98*AH94)</f>
        <v>0</v>
      </c>
    </row>
    <row r="99" spans="10:35" x14ac:dyDescent="0.25">
      <c r="J99" s="311"/>
      <c r="L99" s="17"/>
      <c r="N99" s="494"/>
      <c r="O99" s="366"/>
      <c r="P99" s="321"/>
      <c r="Q99" s="307">
        <f t="shared" si="13"/>
        <v>0</v>
      </c>
      <c r="R99" s="307"/>
      <c r="S99" s="307"/>
      <c r="T99" s="307"/>
      <c r="U99" s="38"/>
      <c r="V99" s="38"/>
      <c r="W99" s="22">
        <f>SUM(N99*W94)</f>
        <v>0</v>
      </c>
      <c r="X99" s="22"/>
      <c r="Y99" s="23">
        <f>SUM(N99*P99*Y94)</f>
        <v>0</v>
      </c>
      <c r="Z99" s="22"/>
      <c r="AA99" s="23">
        <f>SUM(N99*AA94)</f>
        <v>0</v>
      </c>
      <c r="AB99" s="23">
        <f>SUM(N99*AB94*P99)</f>
        <v>0</v>
      </c>
      <c r="AF99" s="49"/>
      <c r="AG99" s="23">
        <f>SUM(N99*AG94)</f>
        <v>0</v>
      </c>
      <c r="AH99" s="23">
        <f>SUM(Q99*AH94)</f>
        <v>0</v>
      </c>
      <c r="AI99" s="23"/>
    </row>
    <row r="100" spans="10:35" x14ac:dyDescent="0.25">
      <c r="J100" s="311"/>
      <c r="N100" s="626"/>
      <c r="O100" s="13"/>
      <c r="P100" s="38">
        <f>SUM(P99*0.66)</f>
        <v>0</v>
      </c>
      <c r="Q100" s="307">
        <f t="shared" si="13"/>
        <v>0</v>
      </c>
      <c r="R100" s="307"/>
      <c r="S100" s="307"/>
      <c r="T100" s="307"/>
      <c r="U100" s="38"/>
      <c r="V100" s="38"/>
      <c r="W100" s="22">
        <f>SUM(N100*W94)</f>
        <v>0</v>
      </c>
      <c r="X100" s="22"/>
      <c r="Y100" s="23">
        <f>SUM(N100*P100*Y94)</f>
        <v>0</v>
      </c>
      <c r="Z100" s="22"/>
      <c r="AA100" s="23">
        <f>SUM(N100*AA94)</f>
        <v>0</v>
      </c>
      <c r="AB100" s="23">
        <f>SUM(N100*AB94*P100)</f>
        <v>0</v>
      </c>
      <c r="AF100" s="49"/>
      <c r="AG100" s="23">
        <f>SUM(N100*AG94)</f>
        <v>0</v>
      </c>
      <c r="AH100" s="23">
        <f>SUM(Q100*AH94)</f>
        <v>0</v>
      </c>
      <c r="AI100" s="23"/>
    </row>
    <row r="101" spans="10:35" ht="15.75" thickBot="1" x14ac:dyDescent="0.3">
      <c r="J101" s="311"/>
      <c r="N101" s="49"/>
      <c r="O101" s="50"/>
      <c r="P101" s="38"/>
      <c r="Q101" s="307"/>
      <c r="R101" s="307"/>
      <c r="S101" s="307"/>
      <c r="T101" s="307"/>
      <c r="U101" s="38"/>
      <c r="V101" s="38"/>
      <c r="W101" s="38"/>
      <c r="X101" s="22"/>
      <c r="Z101" s="22"/>
      <c r="AA101" s="22"/>
      <c r="AB101" s="22"/>
      <c r="AC101" s="22"/>
      <c r="AD101" s="22"/>
      <c r="AE101" s="22"/>
      <c r="AF101" s="49"/>
      <c r="AG101" s="22"/>
      <c r="AH101" s="22"/>
      <c r="AI101" s="22"/>
    </row>
    <row r="102" spans="10:35" ht="15.75" thickBot="1" x14ac:dyDescent="0.3">
      <c r="J102" s="311"/>
      <c r="N102" s="49"/>
      <c r="O102" s="50"/>
      <c r="P102" s="38"/>
      <c r="Q102" s="38"/>
      <c r="R102" s="38"/>
      <c r="S102" s="38"/>
      <c r="T102" s="38"/>
      <c r="U102" s="38"/>
      <c r="V102" s="38"/>
      <c r="W102" s="488">
        <f>SUM(W95:W100)</f>
        <v>0</v>
      </c>
      <c r="X102" s="489"/>
      <c r="Y102" s="490">
        <f>SUM(Y95:Y100)</f>
        <v>0</v>
      </c>
      <c r="Z102" s="829">
        <f>SUM(W102:Y102)</f>
        <v>0</v>
      </c>
      <c r="AA102" s="387">
        <f>SUM(AA95:AA100)</f>
        <v>0</v>
      </c>
      <c r="AB102" s="387">
        <f>SUM(AB95:AB100)</f>
        <v>0</v>
      </c>
      <c r="AC102" s="1087">
        <f>SUM(AA102:AB102)</f>
        <v>0</v>
      </c>
      <c r="AD102" s="89"/>
      <c r="AE102" s="89"/>
      <c r="AF102" s="49"/>
      <c r="AG102" s="387">
        <f>SUM(AG95:AG100)</f>
        <v>0</v>
      </c>
      <c r="AH102" s="387">
        <f>SUM(AH95:AH100)</f>
        <v>0</v>
      </c>
      <c r="AI102" s="1087">
        <f>SUM(AG102:AH102)</f>
        <v>0</v>
      </c>
    </row>
    <row r="103" spans="10:35" x14ac:dyDescent="0.25">
      <c r="J103" s="311"/>
      <c r="N103" s="49"/>
      <c r="O103" s="50"/>
      <c r="P103" s="38"/>
      <c r="Q103" s="38"/>
      <c r="R103" s="38"/>
      <c r="S103" s="38"/>
      <c r="T103" s="38"/>
      <c r="U103" s="38"/>
      <c r="V103" s="38"/>
      <c r="W103" s="522"/>
      <c r="X103" s="523"/>
      <c r="Y103" s="28"/>
      <c r="Z103" s="523"/>
      <c r="AA103" s="523"/>
      <c r="AB103" s="523"/>
      <c r="AC103" s="89"/>
      <c r="AD103" s="89"/>
      <c r="AE103" s="89"/>
      <c r="AF103" s="49"/>
      <c r="AG103" s="523"/>
      <c r="AH103" s="523"/>
      <c r="AI103" s="89"/>
    </row>
    <row r="104" spans="10:35" x14ac:dyDescent="0.25">
      <c r="J104" s="334"/>
      <c r="K104" s="171"/>
      <c r="L104" s="171"/>
      <c r="M104" s="176"/>
      <c r="N104" s="449"/>
      <c r="O104" s="335"/>
      <c r="P104" s="177"/>
      <c r="Q104" s="177"/>
      <c r="R104" s="177"/>
      <c r="S104" s="177"/>
      <c r="T104" s="177"/>
      <c r="U104" s="177"/>
      <c r="V104" s="177"/>
      <c r="W104" s="364"/>
      <c r="X104" s="178"/>
      <c r="Y104" s="365"/>
      <c r="Z104" s="178"/>
      <c r="AA104" s="320">
        <v>0</v>
      </c>
      <c r="AB104" s="337"/>
      <c r="AC104" s="171"/>
      <c r="AD104" s="448"/>
      <c r="AE104" s="448"/>
      <c r="AF104" s="448"/>
      <c r="AG104" s="448"/>
      <c r="AH104" s="337"/>
      <c r="AI104" s="171"/>
    </row>
    <row r="105" spans="10:35" x14ac:dyDescent="0.25">
      <c r="J105" s="310" t="s">
        <v>169</v>
      </c>
      <c r="K105" s="35" t="s">
        <v>183</v>
      </c>
      <c r="L105" s="35"/>
      <c r="M105" s="158"/>
      <c r="N105" s="117"/>
      <c r="O105" s="316"/>
      <c r="P105" s="158"/>
      <c r="Q105" s="158"/>
      <c r="R105" s="319"/>
      <c r="S105" s="319"/>
      <c r="T105" s="319"/>
      <c r="U105" s="319"/>
      <c r="V105" s="158"/>
      <c r="W105" s="319">
        <v>0</v>
      </c>
      <c r="X105" s="117"/>
      <c r="Y105" s="322"/>
      <c r="Z105" s="158"/>
      <c r="AA105" s="158">
        <f>SUM(AA104*U105)</f>
        <v>0</v>
      </c>
      <c r="AB105" s="157">
        <v>0</v>
      </c>
      <c r="AC105" s="7"/>
      <c r="AD105" s="171"/>
      <c r="AE105" s="171"/>
      <c r="AF105" s="449"/>
      <c r="AG105" s="319">
        <v>0.03</v>
      </c>
      <c r="AH105" s="322">
        <v>0</v>
      </c>
      <c r="AI105" s="7"/>
    </row>
    <row r="106" spans="10:35" x14ac:dyDescent="0.25">
      <c r="J106" s="311"/>
      <c r="K106" s="378" t="s">
        <v>184</v>
      </c>
      <c r="L106" s="17"/>
      <c r="M106" t="s">
        <v>176</v>
      </c>
      <c r="N106" s="494"/>
      <c r="O106" s="381"/>
      <c r="P106" s="321">
        <v>6.2799999999999995E-2</v>
      </c>
      <c r="Q106" s="307">
        <f t="shared" ref="Q106:Q111" si="14">SUM(N106*P106)</f>
        <v>0</v>
      </c>
      <c r="R106" s="307"/>
      <c r="S106" s="307"/>
      <c r="T106" s="307"/>
      <c r="U106" s="38"/>
      <c r="V106" s="38">
        <f>SUM(P106,S105,U105)</f>
        <v>6.2799999999999995E-2</v>
      </c>
      <c r="W106" s="22">
        <f>SUM(N106*W105)</f>
        <v>0</v>
      </c>
      <c r="X106" s="22"/>
      <c r="Y106" s="23">
        <f>SUM(N106*P106*Y105)</f>
        <v>0</v>
      </c>
      <c r="Z106" s="22"/>
      <c r="AA106" s="23">
        <f>SUM(N106*AA105)</f>
        <v>0</v>
      </c>
      <c r="AB106" s="23">
        <f>SUM(N106*AB105*P106)</f>
        <v>0</v>
      </c>
      <c r="AF106" s="49"/>
      <c r="AG106" s="23">
        <f>SUM(N106*AG105)</f>
        <v>0</v>
      </c>
      <c r="AH106" s="23">
        <f>SUM(Q106*AH105)</f>
        <v>0</v>
      </c>
    </row>
    <row r="107" spans="10:35" x14ac:dyDescent="0.25">
      <c r="J107" s="311"/>
      <c r="M107" t="s">
        <v>157</v>
      </c>
      <c r="N107" s="494"/>
      <c r="P107" s="38">
        <f>SUM(P106*0.66)</f>
        <v>4.1447999999999999E-2</v>
      </c>
      <c r="Q107" s="307">
        <f t="shared" si="14"/>
        <v>0</v>
      </c>
      <c r="R107" s="307"/>
      <c r="S107" s="307"/>
      <c r="T107" s="307"/>
      <c r="U107" s="38"/>
      <c r="V107" s="38">
        <f>SUM(P107,S105,U105)</f>
        <v>4.1447999999999999E-2</v>
      </c>
      <c r="W107" s="22">
        <f>SUM(N107*W105)</f>
        <v>0</v>
      </c>
      <c r="X107" s="22"/>
      <c r="Y107" s="23">
        <f>SUM(N107*P107*Y105)</f>
        <v>0</v>
      </c>
      <c r="Z107" s="22"/>
      <c r="AA107" s="23">
        <f>SUM(N107*AA105)</f>
        <v>0</v>
      </c>
      <c r="AB107" s="23">
        <f>SUM(N107*AB105*P107)</f>
        <v>0</v>
      </c>
      <c r="AF107" s="49"/>
      <c r="AG107" s="23">
        <f>SUM(N107*AG105)</f>
        <v>0</v>
      </c>
      <c r="AH107" s="23">
        <f>SUM(Q107*AH105)</f>
        <v>0</v>
      </c>
    </row>
    <row r="108" spans="10:35" x14ac:dyDescent="0.25">
      <c r="J108" s="311"/>
      <c r="L108" s="17"/>
      <c r="M108" t="s">
        <v>158</v>
      </c>
      <c r="N108" s="494"/>
      <c r="O108" s="374"/>
      <c r="P108" s="321"/>
      <c r="Q108" s="307">
        <f t="shared" si="14"/>
        <v>0</v>
      </c>
      <c r="R108" s="307"/>
      <c r="S108" s="307"/>
      <c r="T108" s="307"/>
      <c r="U108" s="38"/>
      <c r="V108" s="38">
        <f>SUM(P108,S105,U105)</f>
        <v>0</v>
      </c>
      <c r="W108" s="22">
        <f>SUM(N108*W105)</f>
        <v>0</v>
      </c>
      <c r="X108" s="22"/>
      <c r="Y108" s="23">
        <f>SUM(N108*P108*Y105)</f>
        <v>0</v>
      </c>
      <c r="Z108" s="22"/>
      <c r="AA108" s="23">
        <f>SUM(N108*AA105)</f>
        <v>0</v>
      </c>
      <c r="AB108" s="23">
        <f>SUM(N108*AB105*P108)</f>
        <v>0</v>
      </c>
      <c r="AF108" s="49"/>
      <c r="AG108" s="23">
        <f>SUM(N108*AG105)</f>
        <v>0</v>
      </c>
      <c r="AH108" s="23">
        <f>SUM(Q108*AH105)</f>
        <v>0</v>
      </c>
    </row>
    <row r="109" spans="10:35" x14ac:dyDescent="0.25">
      <c r="J109" s="311"/>
      <c r="M109" t="s">
        <v>157</v>
      </c>
      <c r="N109" s="494"/>
      <c r="P109" s="38">
        <f>SUM(P108*0.66)</f>
        <v>0</v>
      </c>
      <c r="Q109" s="307">
        <f t="shared" si="14"/>
        <v>0</v>
      </c>
      <c r="R109" s="307"/>
      <c r="S109" s="307"/>
      <c r="T109" s="307"/>
      <c r="U109" s="38"/>
      <c r="V109" s="38">
        <f>SUM(P109,S105,U105)</f>
        <v>0</v>
      </c>
      <c r="W109" s="22">
        <f>SUM(N109*W105)</f>
        <v>0</v>
      </c>
      <c r="X109" s="22"/>
      <c r="Y109" s="23">
        <f>SUM(N109*P109*Y105)</f>
        <v>0</v>
      </c>
      <c r="Z109" s="22"/>
      <c r="AA109" s="23">
        <f>SUM(N109*AA105)</f>
        <v>0</v>
      </c>
      <c r="AB109" s="23">
        <f>SUM(N109*AB105*P109)</f>
        <v>0</v>
      </c>
      <c r="AF109" s="49"/>
      <c r="AG109" s="23">
        <f>SUM(N109*AG105)</f>
        <v>0</v>
      </c>
      <c r="AH109" s="23">
        <f>SUM(Q109*AH105)</f>
        <v>0</v>
      </c>
    </row>
    <row r="110" spans="10:35" x14ac:dyDescent="0.25">
      <c r="J110" s="311"/>
      <c r="L110" s="17"/>
      <c r="M110" t="s">
        <v>158</v>
      </c>
      <c r="N110" s="494"/>
      <c r="O110" s="366"/>
      <c r="P110" s="321"/>
      <c r="Q110" s="307">
        <f t="shared" si="14"/>
        <v>0</v>
      </c>
      <c r="R110" s="307"/>
      <c r="S110" s="307"/>
      <c r="T110" s="307"/>
      <c r="U110" s="38"/>
      <c r="V110" s="38">
        <f>SUM(P110,S105,U105)</f>
        <v>0</v>
      </c>
      <c r="W110" s="22">
        <f>SUM(N110*W105)</f>
        <v>0</v>
      </c>
      <c r="X110" s="22"/>
      <c r="Y110" s="23">
        <f>SUM(N110*P110*Y105)</f>
        <v>0</v>
      </c>
      <c r="Z110" s="22"/>
      <c r="AA110" s="23">
        <f>SUM(N110*AA105)</f>
        <v>0</v>
      </c>
      <c r="AB110" s="23">
        <f>SUM(N110*AB105*P110)</f>
        <v>0</v>
      </c>
      <c r="AF110" s="49"/>
      <c r="AG110" s="23">
        <f>SUM(N110*AG105)</f>
        <v>0</v>
      </c>
      <c r="AH110" s="23">
        <f>SUM(Q110*AH105)</f>
        <v>0</v>
      </c>
      <c r="AI110" s="23"/>
    </row>
    <row r="111" spans="10:35" x14ac:dyDescent="0.25">
      <c r="J111" s="311"/>
      <c r="M111" t="s">
        <v>157</v>
      </c>
      <c r="N111" s="626"/>
      <c r="O111" s="13"/>
      <c r="P111" s="38">
        <f>SUM(P110*0.66)</f>
        <v>0</v>
      </c>
      <c r="Q111" s="307">
        <f t="shared" si="14"/>
        <v>0</v>
      </c>
      <c r="R111" s="307"/>
      <c r="S111" s="307"/>
      <c r="T111" s="307"/>
      <c r="U111" s="38"/>
      <c r="V111" s="38">
        <f>SUM(P111,S105,U105)</f>
        <v>0</v>
      </c>
      <c r="W111" s="22">
        <f>SUM(N111*W105)</f>
        <v>0</v>
      </c>
      <c r="X111" s="22"/>
      <c r="Y111" s="23">
        <f>SUM(N111*P111*Y105)</f>
        <v>0</v>
      </c>
      <c r="Z111" s="22"/>
      <c r="AA111" s="23">
        <f>SUM(N111*AA105)</f>
        <v>0</v>
      </c>
      <c r="AB111" s="23">
        <f>SUM(N111*AB105*P111)</f>
        <v>0</v>
      </c>
      <c r="AF111" s="49"/>
      <c r="AG111" s="23">
        <f>SUM(N111*AG105)</f>
        <v>0</v>
      </c>
      <c r="AH111" s="23">
        <f>SUM(Q111*AH105)</f>
        <v>0</v>
      </c>
      <c r="AI111" s="23"/>
    </row>
    <row r="112" spans="10:35" ht="15.75" thickBot="1" x14ac:dyDescent="0.3">
      <c r="J112" s="311"/>
      <c r="N112" s="49"/>
      <c r="O112" s="50"/>
      <c r="P112" s="38"/>
      <c r="Q112" s="307"/>
      <c r="R112" s="307"/>
      <c r="S112" s="307"/>
      <c r="T112" s="307"/>
      <c r="U112" s="38"/>
      <c r="V112" s="38"/>
      <c r="W112" s="38"/>
      <c r="X112" s="22"/>
      <c r="Z112" s="22"/>
      <c r="AA112" s="22"/>
      <c r="AB112" s="22"/>
      <c r="AC112" s="22"/>
      <c r="AD112" s="22"/>
      <c r="AE112" s="22"/>
      <c r="AF112" s="49"/>
      <c r="AG112" s="22"/>
      <c r="AH112" s="22"/>
      <c r="AI112" s="22"/>
    </row>
    <row r="113" spans="10:35" ht="15.75" thickBot="1" x14ac:dyDescent="0.3">
      <c r="J113" s="311"/>
      <c r="N113" s="49"/>
      <c r="O113" s="50"/>
      <c r="P113" s="38"/>
      <c r="Q113" s="38"/>
      <c r="R113" s="38"/>
      <c r="S113" s="38"/>
      <c r="T113" s="38"/>
      <c r="U113" s="38"/>
      <c r="V113" s="38"/>
      <c r="W113" s="827">
        <f>SUM(W106:W111)</f>
        <v>0</v>
      </c>
      <c r="X113" s="22"/>
      <c r="Y113" s="828">
        <f>SUM(Y106:Y111)</f>
        <v>0</v>
      </c>
      <c r="Z113" s="22">
        <f>SUM(W113:Y113)</f>
        <v>0</v>
      </c>
      <c r="AA113" s="387">
        <f>SUM(AA106:AA111)</f>
        <v>0</v>
      </c>
      <c r="AB113" s="387">
        <f>SUM(AB106:AB111)</f>
        <v>0</v>
      </c>
      <c r="AC113" s="1087">
        <f>SUM(AA113:AB113)</f>
        <v>0</v>
      </c>
      <c r="AD113" s="89"/>
      <c r="AE113" s="89"/>
      <c r="AF113" s="49"/>
      <c r="AG113" s="387">
        <f>SUM(AG106:AG111)</f>
        <v>0</v>
      </c>
      <c r="AH113" s="387">
        <f>SUM(AH106:AH111)</f>
        <v>0</v>
      </c>
      <c r="AI113" s="1087">
        <f>SUM(AG113:AH113)</f>
        <v>0</v>
      </c>
    </row>
    <row r="114" spans="10:35" x14ac:dyDescent="0.25">
      <c r="J114" s="311"/>
      <c r="N114" s="49"/>
      <c r="O114" s="50"/>
      <c r="P114" s="38"/>
      <c r="Q114" s="38"/>
      <c r="R114" s="38"/>
      <c r="S114" s="38"/>
      <c r="T114" s="38"/>
      <c r="U114" s="38"/>
      <c r="V114" s="38"/>
      <c r="W114" s="522"/>
      <c r="X114" s="22"/>
      <c r="Y114" s="28"/>
      <c r="Z114" s="22"/>
      <c r="AA114" s="523"/>
      <c r="AB114" s="523"/>
      <c r="AC114" s="89"/>
      <c r="AD114" s="89"/>
      <c r="AE114" s="89"/>
      <c r="AF114" s="49"/>
      <c r="AG114" s="523"/>
      <c r="AH114" s="523"/>
      <c r="AI114" s="89"/>
    </row>
    <row r="115" spans="10:35" x14ac:dyDescent="0.25">
      <c r="J115" s="334"/>
      <c r="K115" s="171"/>
      <c r="L115" s="171"/>
      <c r="M115" s="176"/>
      <c r="N115" s="449"/>
      <c r="O115" s="335"/>
      <c r="P115" s="177"/>
      <c r="Q115" s="177"/>
      <c r="R115" s="177"/>
      <c r="S115" s="177"/>
      <c r="T115" s="177"/>
      <c r="U115" s="177"/>
      <c r="V115" s="177"/>
      <c r="W115" s="364" t="s">
        <v>185</v>
      </c>
      <c r="X115" s="178"/>
      <c r="Y115" s="365"/>
      <c r="Z115" s="178"/>
      <c r="AA115" s="178"/>
      <c r="AB115" s="337"/>
      <c r="AC115" s="171"/>
      <c r="AD115" s="448"/>
      <c r="AE115" s="448"/>
      <c r="AF115" s="448"/>
      <c r="AG115" s="448"/>
      <c r="AH115" s="337"/>
      <c r="AI115" s="171"/>
    </row>
    <row r="116" spans="10:35" x14ac:dyDescent="0.25">
      <c r="J116" s="310" t="s">
        <v>169</v>
      </c>
      <c r="K116" s="35" t="s">
        <v>186</v>
      </c>
      <c r="L116" s="35"/>
      <c r="M116" s="158"/>
      <c r="N116" s="117"/>
      <c r="O116" s="316"/>
      <c r="P116" s="158"/>
      <c r="Q116" s="158"/>
      <c r="R116" s="319"/>
      <c r="S116" s="319"/>
      <c r="T116" s="319"/>
      <c r="U116" s="319"/>
      <c r="V116" s="158"/>
      <c r="W116" s="319">
        <v>1.4999999999999999E-2</v>
      </c>
      <c r="X116" s="117"/>
      <c r="Y116" s="322"/>
      <c r="Z116" s="158"/>
      <c r="AA116" s="319">
        <v>0</v>
      </c>
      <c r="AB116" s="157">
        <v>0</v>
      </c>
      <c r="AC116" s="7"/>
      <c r="AD116" s="171"/>
      <c r="AE116" s="171"/>
      <c r="AF116" s="449"/>
      <c r="AG116" s="319">
        <v>1.4999999999999999E-2</v>
      </c>
      <c r="AH116" s="322">
        <v>0</v>
      </c>
      <c r="AI116" s="7"/>
    </row>
    <row r="117" spans="10:35" x14ac:dyDescent="0.25">
      <c r="J117" s="311"/>
      <c r="K117" t="s">
        <v>187</v>
      </c>
      <c r="L117" s="17"/>
      <c r="M117" t="s">
        <v>188</v>
      </c>
      <c r="N117" s="626"/>
      <c r="O117" s="366"/>
      <c r="P117" s="321">
        <v>0.13400000000000001</v>
      </c>
      <c r="Q117" s="307">
        <f t="shared" ref="Q117:Q122" si="15">SUM(N117*P117)</f>
        <v>0</v>
      </c>
      <c r="R117" s="307"/>
      <c r="S117" s="307"/>
      <c r="T117" s="307"/>
      <c r="U117" s="38"/>
      <c r="V117" s="38">
        <f>SUM(P117,S116,U116)</f>
        <v>0.13400000000000001</v>
      </c>
      <c r="W117" s="22">
        <f>SUM(N117*W116)</f>
        <v>0</v>
      </c>
      <c r="X117" s="22"/>
      <c r="Y117" s="23">
        <f>SUM(N117*P117*Y116)</f>
        <v>0</v>
      </c>
      <c r="Z117" s="22"/>
      <c r="AA117" s="23">
        <f>SUM(N117*AA116)</f>
        <v>0</v>
      </c>
      <c r="AB117" s="23">
        <f>SUM(N117*AB116*P117)</f>
        <v>0</v>
      </c>
      <c r="AF117" s="49"/>
      <c r="AG117" s="23">
        <f>SUM(N117*AG116)</f>
        <v>0</v>
      </c>
      <c r="AH117" s="23">
        <f>SUM(Q117*AH116)</f>
        <v>0</v>
      </c>
    </row>
    <row r="118" spans="10:35" x14ac:dyDescent="0.25">
      <c r="J118" s="311"/>
      <c r="M118" t="s">
        <v>157</v>
      </c>
      <c r="N118" s="494"/>
      <c r="P118" s="38">
        <f>SUM(P117*0.66)</f>
        <v>8.8440000000000005E-2</v>
      </c>
      <c r="Q118" s="307">
        <f t="shared" si="15"/>
        <v>0</v>
      </c>
      <c r="R118" s="307"/>
      <c r="S118" s="307"/>
      <c r="T118" s="307"/>
      <c r="U118" s="38"/>
      <c r="V118" s="38">
        <f>SUM(P118,S116,U116)</f>
        <v>8.8440000000000005E-2</v>
      </c>
      <c r="W118" s="22">
        <f>SUM(N118*W116)</f>
        <v>0</v>
      </c>
      <c r="X118" s="22"/>
      <c r="Y118" s="23">
        <f>SUM(N118*P118*Y116)</f>
        <v>0</v>
      </c>
      <c r="Z118" s="22"/>
      <c r="AA118" s="23">
        <f>SUM(N118*AA116)</f>
        <v>0</v>
      </c>
      <c r="AB118" s="23">
        <f>SUM(N118*AB116*P118)</f>
        <v>0</v>
      </c>
      <c r="AF118" s="49"/>
      <c r="AG118" s="23">
        <f>SUM(N118*AG116)</f>
        <v>0</v>
      </c>
      <c r="AH118" s="23">
        <f>SUM(Q118*AH116)</f>
        <v>0</v>
      </c>
    </row>
    <row r="119" spans="10:35" x14ac:dyDescent="0.25">
      <c r="J119" s="311"/>
      <c r="K119" t="s">
        <v>179</v>
      </c>
      <c r="L119" s="17"/>
      <c r="M119" t="s">
        <v>158</v>
      </c>
      <c r="N119" s="494"/>
      <c r="O119" s="366"/>
      <c r="P119" s="321"/>
      <c r="Q119" s="307">
        <f t="shared" si="15"/>
        <v>0</v>
      </c>
      <c r="R119" s="307"/>
      <c r="S119" s="307"/>
      <c r="T119" s="307"/>
      <c r="U119" s="38"/>
      <c r="V119" s="38">
        <f>SUM(P119,S116,U116)</f>
        <v>0</v>
      </c>
      <c r="W119" s="22">
        <f>SUM(N119*W116)</f>
        <v>0</v>
      </c>
      <c r="X119" s="22"/>
      <c r="Y119" s="23">
        <f>SUM(N119*P119*Y116)</f>
        <v>0</v>
      </c>
      <c r="Z119" s="22"/>
      <c r="AA119" s="23">
        <f>SUM(N119*AA116)</f>
        <v>0</v>
      </c>
      <c r="AB119" s="23">
        <f>SUM(N119*AB116*P119)</f>
        <v>0</v>
      </c>
      <c r="AF119" s="49"/>
      <c r="AG119" s="23">
        <f>SUM(N119*AG116)</f>
        <v>0</v>
      </c>
      <c r="AH119" s="23">
        <f>SUM(Q119*AH116)</f>
        <v>0</v>
      </c>
    </row>
    <row r="120" spans="10:35" x14ac:dyDescent="0.25">
      <c r="J120" s="311"/>
      <c r="M120" t="s">
        <v>157</v>
      </c>
      <c r="N120" s="494"/>
      <c r="P120" s="38">
        <f>SUM(P119*0.66)</f>
        <v>0</v>
      </c>
      <c r="Q120" s="307">
        <f t="shared" si="15"/>
        <v>0</v>
      </c>
      <c r="R120" s="307"/>
      <c r="S120" s="307"/>
      <c r="T120" s="307"/>
      <c r="U120" s="38"/>
      <c r="V120" s="38">
        <f>SUM(P120,S116,U116)</f>
        <v>0</v>
      </c>
      <c r="W120" s="22">
        <f>SUM(N120*W116)</f>
        <v>0</v>
      </c>
      <c r="X120" s="22"/>
      <c r="Y120" s="23">
        <f>SUM(N120*P120*Y116)</f>
        <v>0</v>
      </c>
      <c r="Z120" s="22"/>
      <c r="AA120" s="23">
        <f>SUM(N120*AA116)</f>
        <v>0</v>
      </c>
      <c r="AB120" s="23">
        <f>SUM(N120*AB116*P120)</f>
        <v>0</v>
      </c>
      <c r="AF120" s="49"/>
      <c r="AG120" s="23">
        <f>SUM(N120*AG116)</f>
        <v>0</v>
      </c>
      <c r="AH120" s="23">
        <f>SUM(Q120*AH116)</f>
        <v>0</v>
      </c>
    </row>
    <row r="121" spans="10:35" x14ac:dyDescent="0.25">
      <c r="J121" s="311"/>
      <c r="L121" s="17"/>
      <c r="M121" t="s">
        <v>158</v>
      </c>
      <c r="N121" s="494"/>
      <c r="O121" s="366"/>
      <c r="P121" s="321"/>
      <c r="Q121" s="307">
        <f t="shared" si="15"/>
        <v>0</v>
      </c>
      <c r="R121" s="307"/>
      <c r="S121" s="307"/>
      <c r="T121" s="307"/>
      <c r="U121" s="38"/>
      <c r="V121" s="38">
        <f>SUM(P121,S116,U116)</f>
        <v>0</v>
      </c>
      <c r="W121" s="22">
        <f>SUM(N121*W116)</f>
        <v>0</v>
      </c>
      <c r="X121" s="22"/>
      <c r="Y121" s="23">
        <f>SUM(N121*P121*Y116)</f>
        <v>0</v>
      </c>
      <c r="Z121" s="22"/>
      <c r="AA121" s="23">
        <f>SUM(N121*AA116)</f>
        <v>0</v>
      </c>
      <c r="AB121" s="23">
        <f>SUM(N121*AB116*P121)</f>
        <v>0</v>
      </c>
      <c r="AF121" s="49"/>
      <c r="AG121" s="23">
        <f>SUM(N121*AG116)</f>
        <v>0</v>
      </c>
      <c r="AH121" s="23">
        <f>SUM(Q121*AH116)</f>
        <v>0</v>
      </c>
      <c r="AI121" s="23"/>
    </row>
    <row r="122" spans="10:35" x14ac:dyDescent="0.25">
      <c r="J122" s="311"/>
      <c r="M122" t="s">
        <v>157</v>
      </c>
      <c r="N122" s="626"/>
      <c r="O122" s="13"/>
      <c r="P122" s="38">
        <f>SUM(P121*0.66)</f>
        <v>0</v>
      </c>
      <c r="Q122" s="307">
        <f t="shared" si="15"/>
        <v>0</v>
      </c>
      <c r="R122" s="307"/>
      <c r="S122" s="307"/>
      <c r="T122" s="307"/>
      <c r="U122" s="38"/>
      <c r="V122" s="38">
        <f>SUM(P122,S116,U116)</f>
        <v>0</v>
      </c>
      <c r="W122" s="22">
        <f>SUM(N122*W116)</f>
        <v>0</v>
      </c>
      <c r="X122" s="22"/>
      <c r="Y122" s="23">
        <f>SUM(N122*P122*Y116)</f>
        <v>0</v>
      </c>
      <c r="Z122" s="22"/>
      <c r="AA122" s="23">
        <f>SUM(N122*AA116)</f>
        <v>0</v>
      </c>
      <c r="AB122" s="23">
        <f>SUM(N122*AB116*P122)</f>
        <v>0</v>
      </c>
      <c r="AF122" s="49"/>
      <c r="AG122" s="23">
        <f>SUM(N122*AG116)</f>
        <v>0</v>
      </c>
      <c r="AH122" s="23">
        <f>SUM(Q122*AH116)</f>
        <v>0</v>
      </c>
      <c r="AI122" s="23"/>
    </row>
    <row r="123" spans="10:35" ht="15.75" thickBot="1" x14ac:dyDescent="0.3">
      <c r="J123" s="311"/>
      <c r="N123" s="49"/>
      <c r="O123" s="50"/>
      <c r="P123" s="38"/>
      <c r="Q123" s="307"/>
      <c r="R123" s="307"/>
      <c r="S123" s="307"/>
      <c r="T123" s="307"/>
      <c r="U123" s="38"/>
      <c r="V123" s="38"/>
      <c r="W123" s="38"/>
      <c r="X123" s="22"/>
      <c r="Z123" s="22"/>
      <c r="AA123" s="22"/>
      <c r="AB123" s="22"/>
      <c r="AC123" s="22"/>
      <c r="AD123" s="22"/>
      <c r="AE123" s="22"/>
      <c r="AF123" s="49"/>
      <c r="AG123" s="22"/>
      <c r="AH123" s="22"/>
      <c r="AI123" s="22"/>
    </row>
    <row r="124" spans="10:35" ht="15.75" thickBot="1" x14ac:dyDescent="0.3">
      <c r="J124" s="311"/>
      <c r="N124" s="49"/>
      <c r="O124" s="50"/>
      <c r="P124" s="38"/>
      <c r="Q124" s="38"/>
      <c r="R124" s="38"/>
      <c r="S124" s="38"/>
      <c r="T124" s="38"/>
      <c r="U124" s="38"/>
      <c r="V124" s="38"/>
      <c r="W124" s="827">
        <f>SUM(W117:W122)</f>
        <v>0</v>
      </c>
      <c r="X124" s="22"/>
      <c r="Y124" s="828">
        <f>SUM(Y117:Y122)</f>
        <v>0</v>
      </c>
      <c r="Z124" s="22">
        <f>SUM(W124:Y124)</f>
        <v>0</v>
      </c>
      <c r="AA124" s="387">
        <f>SUM(AA117:AA122)</f>
        <v>0</v>
      </c>
      <c r="AB124" s="387">
        <f>SUM(AB117:AB122)</f>
        <v>0</v>
      </c>
      <c r="AC124" s="1087">
        <f>SUM(AA124:AB124)</f>
        <v>0</v>
      </c>
      <c r="AD124" s="89"/>
      <c r="AE124" s="89"/>
      <c r="AF124" s="49"/>
      <c r="AG124" s="387">
        <f>SUM(AG117:AG122)</f>
        <v>0</v>
      </c>
      <c r="AH124" s="387">
        <f>SUM(AH117:AH122)</f>
        <v>0</v>
      </c>
      <c r="AI124" s="1087">
        <f>SUM(AG124:AH124)</f>
        <v>0</v>
      </c>
    </row>
    <row r="125" spans="10:35" x14ac:dyDescent="0.25">
      <c r="J125" s="311"/>
      <c r="N125" s="49"/>
      <c r="O125" s="50"/>
      <c r="P125" s="38"/>
      <c r="Q125" s="38"/>
      <c r="R125" s="38"/>
      <c r="S125" s="38"/>
      <c r="T125" s="38"/>
      <c r="U125" s="38"/>
      <c r="V125" s="38"/>
      <c r="W125" s="522"/>
      <c r="X125" s="22"/>
      <c r="Y125" s="28"/>
      <c r="Z125" s="22"/>
      <c r="AA125" s="523"/>
      <c r="AB125" s="523"/>
      <c r="AC125" s="89"/>
      <c r="AD125" s="89"/>
      <c r="AE125" s="89"/>
      <c r="AF125" s="49"/>
      <c r="AG125" s="523"/>
      <c r="AH125" s="523"/>
      <c r="AI125" s="89"/>
    </row>
    <row r="126" spans="10:35" x14ac:dyDescent="0.25">
      <c r="J126" s="334"/>
      <c r="K126" s="171"/>
      <c r="L126" s="171"/>
      <c r="M126" s="176"/>
      <c r="N126" s="449"/>
      <c r="O126" s="335"/>
      <c r="P126" s="177"/>
      <c r="Q126" s="177"/>
      <c r="R126" s="177"/>
      <c r="S126" s="722"/>
      <c r="T126" s="722"/>
      <c r="U126" s="722"/>
      <c r="V126" s="177"/>
      <c r="W126" s="364"/>
      <c r="X126" s="178"/>
      <c r="Y126" s="365"/>
      <c r="Z126" s="178"/>
      <c r="AA126" s="178"/>
      <c r="AB126" s="337"/>
      <c r="AC126" s="171"/>
      <c r="AD126" s="171"/>
      <c r="AE126" s="171"/>
      <c r="AF126" s="171"/>
      <c r="AG126" s="171"/>
      <c r="AH126" s="337"/>
      <c r="AI126" s="171"/>
    </row>
    <row r="127" spans="10:35" x14ac:dyDescent="0.25">
      <c r="J127" s="310" t="s">
        <v>189</v>
      </c>
      <c r="K127" s="35" t="s">
        <v>190</v>
      </c>
      <c r="L127" s="35"/>
      <c r="M127" s="158"/>
      <c r="N127" s="117"/>
      <c r="O127" s="316"/>
      <c r="P127" s="158"/>
      <c r="Q127" s="158"/>
      <c r="R127" s="158"/>
      <c r="S127" s="177"/>
      <c r="T127" s="177"/>
      <c r="U127" s="177"/>
      <c r="V127" s="158"/>
      <c r="W127" s="319">
        <v>2E-3</v>
      </c>
      <c r="X127" s="117"/>
      <c r="Y127" s="322">
        <v>0.125</v>
      </c>
      <c r="Z127" s="158"/>
      <c r="AA127" s="158"/>
      <c r="AB127" s="157"/>
      <c r="AC127" s="7"/>
      <c r="AD127" s="7"/>
      <c r="AE127" s="7"/>
      <c r="AF127" s="7"/>
      <c r="AG127" s="319">
        <v>0</v>
      </c>
      <c r="AH127" s="322">
        <v>0</v>
      </c>
      <c r="AI127" s="7"/>
    </row>
    <row r="128" spans="10:35" ht="15.75" thickBot="1" x14ac:dyDescent="0.3">
      <c r="J128" s="311"/>
      <c r="K128" t="s">
        <v>191</v>
      </c>
      <c r="L128" s="17"/>
      <c r="M128" t="s">
        <v>192</v>
      </c>
      <c r="N128" s="494">
        <v>78427</v>
      </c>
      <c r="O128" s="626">
        <v>5654</v>
      </c>
      <c r="P128" s="721"/>
      <c r="Q128" s="727">
        <f>SUM(O128)</f>
        <v>5654</v>
      </c>
      <c r="R128" s="307"/>
      <c r="S128" s="307"/>
      <c r="T128" s="307"/>
      <c r="U128" s="38">
        <v>0.02</v>
      </c>
      <c r="V128" s="38"/>
      <c r="W128" s="22">
        <f>SUM(N128*U128*W127*100)</f>
        <v>313.70800000000003</v>
      </c>
      <c r="X128" s="22"/>
      <c r="Y128" s="89">
        <f>SUM(Q128*Y127)</f>
        <v>706.75</v>
      </c>
      <c r="Z128" s="22"/>
      <c r="AA128" s="23"/>
      <c r="AB128" s="23"/>
      <c r="AF128" s="49"/>
      <c r="AG128" s="23">
        <f>SUM(N128*AG127)</f>
        <v>0</v>
      </c>
      <c r="AH128" s="23">
        <f>SUM(Q128*AH127)</f>
        <v>0</v>
      </c>
    </row>
    <row r="129" spans="1:35" ht="15.75" thickBot="1" x14ac:dyDescent="0.3">
      <c r="J129" s="311"/>
      <c r="O129" s="50"/>
      <c r="P129" s="38"/>
      <c r="R129" s="38"/>
      <c r="S129" s="38"/>
      <c r="T129" s="38"/>
      <c r="U129" s="38"/>
      <c r="V129" s="38"/>
      <c r="W129" s="827">
        <f>SUM(W128)</f>
        <v>313.70800000000003</v>
      </c>
      <c r="X129" s="523"/>
      <c r="Y129" s="827">
        <f>SUM(Y128)</f>
        <v>706.75</v>
      </c>
      <c r="Z129" s="829">
        <f>SUM(W129:Y129)</f>
        <v>1020.4580000000001</v>
      </c>
      <c r="AA129" s="523"/>
      <c r="AB129" s="523"/>
      <c r="AC129" s="89"/>
      <c r="AD129" s="89"/>
      <c r="AE129" s="89"/>
      <c r="AF129" s="49"/>
      <c r="AG129" s="488">
        <f>SUM(AG128)</f>
        <v>0</v>
      </c>
      <c r="AH129" s="488">
        <f>SUM(AH128)</f>
        <v>0</v>
      </c>
      <c r="AI129" s="1087">
        <f>SUM(AG129:AH129)</f>
        <v>0</v>
      </c>
    </row>
    <row r="130" spans="1:35" x14ac:dyDescent="0.25">
      <c r="J130" s="311"/>
      <c r="N130" s="49"/>
      <c r="O130" s="50"/>
      <c r="P130" s="38"/>
      <c r="Q130" s="38"/>
      <c r="R130" s="38"/>
      <c r="S130" s="38"/>
      <c r="T130" s="38"/>
      <c r="U130" s="38"/>
      <c r="V130" s="38"/>
      <c r="W130" s="116"/>
      <c r="X130" s="22"/>
      <c r="Y130" s="28"/>
      <c r="Z130" s="22"/>
      <c r="AA130" s="22"/>
      <c r="AB130" s="22"/>
      <c r="AC130" s="89"/>
      <c r="AD130" s="89"/>
      <c r="AE130" s="89"/>
      <c r="AF130" s="49"/>
      <c r="AG130" s="22"/>
      <c r="AH130" s="22"/>
      <c r="AI130" s="89"/>
    </row>
    <row r="131" spans="1:35" x14ac:dyDescent="0.25">
      <c r="J131" s="311"/>
      <c r="N131" s="49"/>
      <c r="O131" s="50"/>
      <c r="P131" s="38"/>
      <c r="Q131" s="38"/>
      <c r="R131" s="38"/>
      <c r="S131" s="38"/>
      <c r="T131" s="38"/>
      <c r="U131" s="38"/>
      <c r="V131" s="38"/>
      <c r="W131" s="116"/>
      <c r="X131" s="22"/>
      <c r="Y131" s="28"/>
      <c r="Z131" s="22"/>
      <c r="AA131" s="22"/>
      <c r="AB131" s="22"/>
      <c r="AC131" s="89"/>
      <c r="AD131" s="89"/>
      <c r="AE131" s="89"/>
      <c r="AF131" s="49"/>
      <c r="AG131" s="22"/>
      <c r="AH131" s="22"/>
      <c r="AI131" s="89"/>
    </row>
    <row r="132" spans="1:35" x14ac:dyDescent="0.25">
      <c r="J132" s="334"/>
      <c r="K132" s="171"/>
      <c r="L132" s="171"/>
      <c r="M132" s="176"/>
      <c r="N132" s="449"/>
      <c r="O132" s="335"/>
      <c r="P132" s="177"/>
      <c r="Q132" s="177"/>
      <c r="R132" s="177"/>
      <c r="S132" s="177"/>
      <c r="T132" s="177"/>
      <c r="U132" s="177"/>
      <c r="V132" s="177"/>
      <c r="W132" s="364"/>
      <c r="X132" s="178"/>
      <c r="Y132" s="365"/>
      <c r="Z132" s="178"/>
      <c r="AA132" s="320">
        <v>0</v>
      </c>
      <c r="AB132" s="337"/>
      <c r="AC132" s="171"/>
      <c r="AD132" s="171"/>
      <c r="AE132" s="171"/>
      <c r="AF132" s="171"/>
      <c r="AG132" s="320">
        <v>0.189</v>
      </c>
      <c r="AH132" s="337"/>
      <c r="AI132" s="171"/>
    </row>
    <row r="133" spans="1:35" x14ac:dyDescent="0.25">
      <c r="J133" s="310" t="s">
        <v>193</v>
      </c>
      <c r="K133" s="35" t="s">
        <v>194</v>
      </c>
      <c r="L133" s="35"/>
      <c r="M133" s="158"/>
      <c r="N133" s="117"/>
      <c r="O133" s="316"/>
      <c r="P133" s="158"/>
      <c r="Q133" s="158"/>
      <c r="R133" s="158"/>
      <c r="S133" s="319"/>
      <c r="T133" s="319"/>
      <c r="U133" s="319">
        <v>2.5000000000000001E-2</v>
      </c>
      <c r="V133" s="158"/>
      <c r="W133" s="319">
        <v>1.4E-2</v>
      </c>
      <c r="X133" s="117"/>
      <c r="Y133" s="157">
        <v>0</v>
      </c>
      <c r="Z133" s="158"/>
      <c r="AA133" s="158">
        <f>SUM(AA132*Q133)</f>
        <v>0</v>
      </c>
      <c r="AB133" s="157">
        <v>0</v>
      </c>
      <c r="AC133" s="7"/>
      <c r="AD133" s="7"/>
      <c r="AE133" s="7"/>
      <c r="AF133" s="7"/>
      <c r="AG133" s="158">
        <v>2.5000000000000001E-3</v>
      </c>
      <c r="AH133" s="322">
        <v>0</v>
      </c>
      <c r="AI133" s="7"/>
    </row>
    <row r="134" spans="1:35" x14ac:dyDescent="0.25">
      <c r="J134" s="311"/>
      <c r="K134" t="s">
        <v>195</v>
      </c>
      <c r="L134" s="17"/>
      <c r="N134" s="494"/>
      <c r="O134" s="366"/>
      <c r="P134" s="321"/>
      <c r="Q134" s="307">
        <f>SUM(N134*P134)</f>
        <v>0</v>
      </c>
      <c r="R134" s="307"/>
      <c r="S134" s="307"/>
      <c r="T134" s="307"/>
      <c r="U134" s="38"/>
      <c r="V134" s="38"/>
      <c r="W134" s="22">
        <f>SUM(N134*W133)</f>
        <v>0</v>
      </c>
      <c r="X134" s="22"/>
      <c r="Y134" s="23">
        <f>SUM(N134*P134*Y133)</f>
        <v>0</v>
      </c>
      <c r="Z134" s="22"/>
      <c r="AA134" s="23">
        <f>SUM(N134*AA133)</f>
        <v>0</v>
      </c>
      <c r="AB134" s="23">
        <f>SUM(N134*AB133*P134)</f>
        <v>0</v>
      </c>
      <c r="AF134" s="49"/>
      <c r="AG134" s="23">
        <f>SUM(N134*AG133)</f>
        <v>0</v>
      </c>
      <c r="AH134" s="23">
        <f>SUM(Q134*AH133)</f>
        <v>0</v>
      </c>
    </row>
    <row r="135" spans="1:35" x14ac:dyDescent="0.25">
      <c r="J135" s="311"/>
      <c r="N135" s="494"/>
      <c r="P135" s="38">
        <f>SUM(P134*0.66)</f>
        <v>0</v>
      </c>
      <c r="Q135" s="307">
        <f t="shared" ref="Q135:Q139" si="16">SUM(N135*P135)</f>
        <v>0</v>
      </c>
      <c r="R135" s="307"/>
      <c r="S135" s="307"/>
      <c r="T135" s="307"/>
      <c r="U135" s="38"/>
      <c r="V135" s="38"/>
      <c r="W135" s="22">
        <f>SUM(N135*W133)</f>
        <v>0</v>
      </c>
      <c r="X135" s="22"/>
      <c r="Y135" s="23">
        <f>SUM(N135*P135*Y133)</f>
        <v>0</v>
      </c>
      <c r="Z135" s="22"/>
      <c r="AA135" s="23">
        <f>SUM(N135*AA133)</f>
        <v>0</v>
      </c>
      <c r="AB135" s="23">
        <f>SUM(N135*AB133*P135)</f>
        <v>0</v>
      </c>
      <c r="AF135" s="49"/>
      <c r="AG135" s="23">
        <f>SUM(N135*AG133)</f>
        <v>0</v>
      </c>
      <c r="AH135" s="23">
        <f>SUM(Q135*AH133)</f>
        <v>0</v>
      </c>
    </row>
    <row r="136" spans="1:35" x14ac:dyDescent="0.25">
      <c r="J136" s="311"/>
      <c r="K136" t="s">
        <v>179</v>
      </c>
      <c r="L136" s="17"/>
      <c r="N136" s="494"/>
      <c r="O136" s="366"/>
      <c r="P136" s="321"/>
      <c r="Q136" s="307">
        <f t="shared" si="16"/>
        <v>0</v>
      </c>
      <c r="R136" s="307"/>
      <c r="S136" s="307"/>
      <c r="T136" s="307"/>
      <c r="U136" s="38"/>
      <c r="V136" s="38"/>
      <c r="W136" s="22">
        <f>SUM(N136*W133)</f>
        <v>0</v>
      </c>
      <c r="X136" s="22"/>
      <c r="Y136" s="23">
        <f>SUM(N136*P136*Y133)</f>
        <v>0</v>
      </c>
      <c r="Z136" s="22"/>
      <c r="AA136" s="23">
        <f>SUM(N136*AA133)</f>
        <v>0</v>
      </c>
      <c r="AB136" s="23">
        <f>SUM(N136*AB133*P136)</f>
        <v>0</v>
      </c>
      <c r="AF136" s="49"/>
      <c r="AG136" s="23">
        <f>SUM(N136*AG133)</f>
        <v>0</v>
      </c>
      <c r="AH136" s="23">
        <f>SUM(Q136*AH133)</f>
        <v>0</v>
      </c>
    </row>
    <row r="137" spans="1:35" x14ac:dyDescent="0.25">
      <c r="B137" s="350"/>
      <c r="C137" s="425"/>
      <c r="D137" s="425"/>
      <c r="J137" s="311"/>
      <c r="N137" s="494"/>
      <c r="P137" s="38">
        <f>SUM(P136*0.66)</f>
        <v>0</v>
      </c>
      <c r="Q137" s="307">
        <f t="shared" si="16"/>
        <v>0</v>
      </c>
      <c r="R137" s="307"/>
      <c r="S137" s="307"/>
      <c r="T137" s="307"/>
      <c r="U137" s="38"/>
      <c r="V137" s="38"/>
      <c r="W137" s="22">
        <f>SUM(N137*W133)</f>
        <v>0</v>
      </c>
      <c r="X137" s="22"/>
      <c r="Y137" s="23">
        <f>SUM(N137*P137*Y133)</f>
        <v>0</v>
      </c>
      <c r="Z137" s="22"/>
      <c r="AA137" s="23">
        <f>SUM(N137*AA133)</f>
        <v>0</v>
      </c>
      <c r="AB137" s="23">
        <f>SUM(N137*AB133*P137)</f>
        <v>0</v>
      </c>
      <c r="AF137" s="49"/>
      <c r="AG137" s="23">
        <f>SUM(N137*AG133)</f>
        <v>0</v>
      </c>
      <c r="AH137" s="23">
        <f>SUM(Q137*AH133)</f>
        <v>0</v>
      </c>
    </row>
    <row r="138" spans="1:35" x14ac:dyDescent="0.25">
      <c r="J138" s="311"/>
      <c r="L138" s="17"/>
      <c r="N138" s="494"/>
      <c r="O138" s="366"/>
      <c r="P138" s="321"/>
      <c r="Q138" s="307">
        <f t="shared" si="16"/>
        <v>0</v>
      </c>
      <c r="R138" s="307"/>
      <c r="S138" s="307"/>
      <c r="T138" s="307"/>
      <c r="U138" s="38"/>
      <c r="V138" s="38"/>
      <c r="W138" s="22">
        <f>SUM(N138*W133)</f>
        <v>0</v>
      </c>
      <c r="X138" s="22"/>
      <c r="Y138" s="23">
        <f>SUM(N138*P138*Y133)</f>
        <v>0</v>
      </c>
      <c r="Z138" s="22"/>
      <c r="AA138" s="23">
        <f>SUM(N138*AA133)</f>
        <v>0</v>
      </c>
      <c r="AB138" s="23">
        <f>SUM(N138*AB133*P138)</f>
        <v>0</v>
      </c>
      <c r="AF138" s="49"/>
      <c r="AG138" s="23">
        <f>SUM(N138*AG133)</f>
        <v>0</v>
      </c>
      <c r="AH138" s="23">
        <f>SUM(Q138*AH133)</f>
        <v>0</v>
      </c>
      <c r="AI138" s="23"/>
    </row>
    <row r="139" spans="1:35" x14ac:dyDescent="0.25">
      <c r="A139"/>
      <c r="B139"/>
      <c r="C139"/>
      <c r="D139"/>
      <c r="E139"/>
      <c r="F139"/>
      <c r="G139"/>
      <c r="H139"/>
      <c r="I139"/>
      <c r="J139" s="311"/>
      <c r="N139" s="626"/>
      <c r="O139" s="13"/>
      <c r="P139" s="38">
        <f>SUM(P138*0.66)</f>
        <v>0</v>
      </c>
      <c r="Q139" s="307">
        <f t="shared" si="16"/>
        <v>0</v>
      </c>
      <c r="R139" s="307"/>
      <c r="S139" s="307"/>
      <c r="T139" s="307"/>
      <c r="U139" s="38"/>
      <c r="V139" s="38"/>
      <c r="W139" s="22">
        <f>SUM(N139*W133)</f>
        <v>0</v>
      </c>
      <c r="X139" s="22"/>
      <c r="Y139" s="23">
        <f>SUM(N139*P139*Y133)</f>
        <v>0</v>
      </c>
      <c r="Z139" s="22"/>
      <c r="AA139" s="23">
        <f>SUM(N139*AA133)</f>
        <v>0</v>
      </c>
      <c r="AB139" s="23">
        <f>SUM(N139*AB133*P139)</f>
        <v>0</v>
      </c>
      <c r="AF139" s="49"/>
      <c r="AG139" s="23">
        <f>SUM(N139*AG133)</f>
        <v>0</v>
      </c>
      <c r="AH139" s="23">
        <f>SUM(Q139*AH133)</f>
        <v>0</v>
      </c>
      <c r="AI139" s="23"/>
    </row>
    <row r="140" spans="1:35" ht="15.75" thickBot="1" x14ac:dyDescent="0.3">
      <c r="J140" s="311"/>
      <c r="N140" s="49"/>
      <c r="O140" s="50"/>
      <c r="P140" s="38"/>
      <c r="Q140" s="307"/>
      <c r="R140" s="307"/>
      <c r="S140" s="307"/>
      <c r="T140" s="307"/>
      <c r="U140" s="38"/>
      <c r="V140" s="38"/>
      <c r="W140" s="38"/>
      <c r="X140" s="22"/>
      <c r="Z140" s="22"/>
      <c r="AA140" s="22"/>
      <c r="AB140" s="22"/>
      <c r="AC140" s="22"/>
      <c r="AD140" s="22"/>
      <c r="AE140" s="22"/>
      <c r="AF140" s="49"/>
      <c r="AG140" s="22"/>
      <c r="AH140" s="22"/>
      <c r="AI140" s="22"/>
    </row>
    <row r="141" spans="1:35" ht="15.75" thickBot="1" x14ac:dyDescent="0.3">
      <c r="J141" s="311"/>
      <c r="N141" s="49"/>
      <c r="O141" s="50"/>
      <c r="P141" s="38"/>
      <c r="Q141" s="38"/>
      <c r="R141" s="38"/>
      <c r="S141" s="38"/>
      <c r="T141" s="38"/>
      <c r="U141" s="38"/>
      <c r="V141" s="38"/>
      <c r="W141" s="488">
        <f>SUM(W134:W139)</f>
        <v>0</v>
      </c>
      <c r="X141" s="489"/>
      <c r="Y141" s="490">
        <f>SUM(Y134:Y139)</f>
        <v>0</v>
      </c>
      <c r="Z141" s="829">
        <f>SUM(W141:Y141)</f>
        <v>0</v>
      </c>
      <c r="AA141" s="387">
        <f>SUM(AA134:AA139)</f>
        <v>0</v>
      </c>
      <c r="AB141" s="387">
        <f>SUM(AB134:AB139)</f>
        <v>0</v>
      </c>
      <c r="AC141" s="1087">
        <f>SUM(AA141:AB141)</f>
        <v>0</v>
      </c>
      <c r="AD141" s="89"/>
      <c r="AE141" s="89"/>
      <c r="AF141" s="49"/>
      <c r="AG141" s="387">
        <f>SUM(AG134:AG139)</f>
        <v>0</v>
      </c>
      <c r="AH141" s="387">
        <f>SUM(AH134:AH139)</f>
        <v>0</v>
      </c>
      <c r="AI141" s="1087">
        <f>SUM(AG141:AH141)</f>
        <v>0</v>
      </c>
    </row>
    <row r="142" spans="1:35" x14ac:dyDescent="0.25">
      <c r="J142" s="311"/>
      <c r="N142" s="49"/>
      <c r="O142" s="50"/>
      <c r="P142" s="38"/>
      <c r="Q142" s="38"/>
      <c r="R142" s="38"/>
      <c r="S142" s="38"/>
      <c r="T142" s="38"/>
      <c r="U142" s="38"/>
      <c r="V142" s="38"/>
      <c r="W142" s="116"/>
      <c r="X142" s="22"/>
      <c r="Y142" s="28"/>
      <c r="Z142" s="22"/>
      <c r="AA142" s="22"/>
      <c r="AB142" s="22"/>
      <c r="AC142" s="89"/>
      <c r="AD142" s="89"/>
      <c r="AE142" s="89"/>
      <c r="AF142" s="49"/>
      <c r="AG142" s="22"/>
      <c r="AH142" s="22"/>
      <c r="AI142" s="89"/>
    </row>
    <row r="143" spans="1:35" x14ac:dyDescent="0.25">
      <c r="J143" s="311"/>
      <c r="N143" s="49"/>
      <c r="O143" s="50"/>
      <c r="P143" s="38"/>
      <c r="Q143" s="38"/>
      <c r="R143" s="38"/>
      <c r="S143" s="38"/>
      <c r="T143" s="38"/>
      <c r="U143" s="38"/>
      <c r="V143" s="38"/>
      <c r="W143" s="116"/>
      <c r="X143" s="22"/>
      <c r="Y143" s="28"/>
      <c r="Z143" s="22"/>
      <c r="AA143" s="22" t="s">
        <v>196</v>
      </c>
      <c r="AB143" s="22"/>
      <c r="AC143" s="89"/>
      <c r="AD143" s="89"/>
      <c r="AE143" s="89"/>
      <c r="AF143" s="49"/>
      <c r="AG143" s="22"/>
      <c r="AH143" s="22"/>
      <c r="AI143" s="89"/>
    </row>
    <row r="144" spans="1:35" x14ac:dyDescent="0.25">
      <c r="J144" s="310" t="s">
        <v>193</v>
      </c>
      <c r="K144" s="35" t="s">
        <v>197</v>
      </c>
      <c r="L144" s="35"/>
      <c r="M144" s="158"/>
      <c r="N144" s="117"/>
      <c r="O144" s="316"/>
      <c r="P144" s="158"/>
      <c r="Q144" s="158"/>
      <c r="R144" s="158"/>
      <c r="S144" s="319"/>
      <c r="T144" s="319"/>
      <c r="U144" s="319" t="s">
        <v>171</v>
      </c>
      <c r="V144" s="158"/>
      <c r="W144" s="319">
        <v>0</v>
      </c>
      <c r="X144" s="117"/>
      <c r="Y144" s="157">
        <v>0</v>
      </c>
      <c r="Z144" s="158"/>
      <c r="AA144" s="319">
        <v>0</v>
      </c>
      <c r="AB144" s="157">
        <v>0</v>
      </c>
      <c r="AC144" s="7"/>
      <c r="AD144" s="7"/>
      <c r="AE144" s="7"/>
      <c r="AF144" s="7"/>
      <c r="AG144" s="158">
        <v>5.0000000000000001E-3</v>
      </c>
      <c r="AH144" s="386">
        <v>0</v>
      </c>
      <c r="AI144" s="7"/>
    </row>
    <row r="145" spans="10:35" x14ac:dyDescent="0.25">
      <c r="J145" s="311"/>
      <c r="K145" t="s">
        <v>198</v>
      </c>
      <c r="L145" s="17"/>
      <c r="M145" t="s">
        <v>158</v>
      </c>
      <c r="N145" s="494"/>
      <c r="O145" s="366"/>
      <c r="P145" s="321"/>
      <c r="Q145" s="307">
        <f>SUM(N145*P145)</f>
        <v>0</v>
      </c>
      <c r="R145" s="307"/>
      <c r="S145" s="307"/>
      <c r="T145" s="307"/>
      <c r="U145" s="38"/>
      <c r="V145" s="38"/>
      <c r="W145" s="22">
        <f>SUM(N145*W144)</f>
        <v>0</v>
      </c>
      <c r="X145" s="22"/>
      <c r="Y145" s="23">
        <f>SUM(N145*P145*Y144)</f>
        <v>0</v>
      </c>
      <c r="Z145" s="22"/>
      <c r="AA145" s="23">
        <f>SUM(N145*AA144)</f>
        <v>0</v>
      </c>
      <c r="AB145" s="23">
        <f>SUM(N145*AB144*P145)</f>
        <v>0</v>
      </c>
      <c r="AF145" s="49"/>
      <c r="AG145" s="23">
        <f>SUM(N145*AG144)</f>
        <v>0</v>
      </c>
      <c r="AH145" s="23">
        <f>SUM(Q145*AH144)</f>
        <v>0</v>
      </c>
    </row>
    <row r="146" spans="10:35" x14ac:dyDescent="0.25">
      <c r="J146" s="311"/>
      <c r="N146" s="494"/>
      <c r="P146" s="38">
        <f>SUM(P145*0.66)</f>
        <v>0</v>
      </c>
      <c r="Q146" s="307">
        <f>SUM(N146*P146)</f>
        <v>0</v>
      </c>
      <c r="R146" s="307"/>
      <c r="S146" s="307"/>
      <c r="T146" s="307"/>
      <c r="U146" s="38"/>
      <c r="V146" s="38"/>
      <c r="W146" s="22">
        <f>SUM(N146*W144)</f>
        <v>0</v>
      </c>
      <c r="X146" s="22"/>
      <c r="Y146" s="23">
        <f>SUM(N146*P146*Y144)</f>
        <v>0</v>
      </c>
      <c r="Z146" s="22"/>
      <c r="AA146" s="23">
        <f>SUM(N146*AA144)</f>
        <v>0</v>
      </c>
      <c r="AB146" s="23">
        <f>SUM(N146*AB144*P146)</f>
        <v>0</v>
      </c>
      <c r="AF146" s="49"/>
      <c r="AG146" s="23">
        <f>SUM(N146*AG144)</f>
        <v>0</v>
      </c>
      <c r="AH146" s="23">
        <f>SUM(Q146*AH144)</f>
        <v>0</v>
      </c>
    </row>
    <row r="147" spans="10:35" ht="15.75" thickBot="1" x14ac:dyDescent="0.3">
      <c r="J147" s="311"/>
      <c r="K147" t="s">
        <v>179</v>
      </c>
      <c r="N147" s="49"/>
      <c r="O147" s="50"/>
      <c r="P147" s="38"/>
      <c r="Q147" s="307"/>
      <c r="R147" s="307"/>
      <c r="S147" s="307"/>
      <c r="T147" s="307"/>
      <c r="U147" s="38"/>
      <c r="V147" s="38"/>
      <c r="W147" s="38"/>
      <c r="X147" s="22"/>
      <c r="Z147" s="22"/>
      <c r="AA147" s="22"/>
      <c r="AB147" s="22"/>
      <c r="AC147" s="22"/>
      <c r="AD147" s="22"/>
      <c r="AE147" s="22"/>
      <c r="AF147" s="49"/>
      <c r="AG147" s="22"/>
      <c r="AH147" s="22"/>
      <c r="AI147" s="22"/>
    </row>
    <row r="148" spans="10:35" ht="15.75" thickBot="1" x14ac:dyDescent="0.3">
      <c r="J148" s="311"/>
      <c r="N148" s="49"/>
      <c r="O148" s="50"/>
      <c r="P148" s="38"/>
      <c r="Q148" s="38"/>
      <c r="R148" s="38"/>
      <c r="S148" s="38"/>
      <c r="T148" s="38"/>
      <c r="U148" s="38"/>
      <c r="V148" s="38"/>
      <c r="W148" s="488">
        <f>SUM(W145:W146)</f>
        <v>0</v>
      </c>
      <c r="X148" s="489"/>
      <c r="Y148" s="490">
        <f>SUM(Y145:Y146)</f>
        <v>0</v>
      </c>
      <c r="Z148" s="829">
        <f>SUM(W148:Y148)</f>
        <v>0</v>
      </c>
      <c r="AA148" s="387">
        <f>SUM(AA145:AA146)</f>
        <v>0</v>
      </c>
      <c r="AB148" s="387">
        <f>SUM(AB145:AB146)</f>
        <v>0</v>
      </c>
      <c r="AC148" s="1087">
        <f>SUM(AA148:AB148)</f>
        <v>0</v>
      </c>
      <c r="AD148" s="89"/>
      <c r="AE148" s="89"/>
      <c r="AF148" s="49"/>
      <c r="AG148" s="387">
        <f>SUM(AG145:AG146)</f>
        <v>0</v>
      </c>
      <c r="AH148" s="387">
        <f>SUM(AH145:AH146)</f>
        <v>0</v>
      </c>
      <c r="AI148" s="1087">
        <f>SUM(AG148:AH148)</f>
        <v>0</v>
      </c>
    </row>
    <row r="149" spans="10:35" x14ac:dyDescent="0.25">
      <c r="J149" s="311"/>
      <c r="K149" s="11"/>
      <c r="L149" s="11"/>
      <c r="M149" s="11"/>
      <c r="N149" s="23"/>
      <c r="O149" s="13"/>
      <c r="P149" s="36"/>
      <c r="Q149" s="307"/>
      <c r="R149" s="307"/>
      <c r="S149" s="307"/>
      <c r="T149" s="307"/>
      <c r="W149" s="22"/>
      <c r="X149" s="23"/>
      <c r="Y149" s="23"/>
    </row>
    <row r="150" spans="10:35" x14ac:dyDescent="0.25">
      <c r="N150" s="22"/>
    </row>
    <row r="151" spans="10:35" x14ac:dyDescent="0.25">
      <c r="J151" s="334"/>
      <c r="K151" s="171"/>
      <c r="L151" s="171"/>
      <c r="M151" s="176"/>
      <c r="N151" s="449"/>
      <c r="O151" s="335"/>
      <c r="P151" s="177"/>
      <c r="Q151" s="177"/>
      <c r="R151" s="177"/>
      <c r="S151" s="177"/>
      <c r="T151" s="177"/>
      <c r="U151" s="177"/>
      <c r="V151" s="177"/>
      <c r="W151" s="364"/>
      <c r="X151" s="178"/>
      <c r="Y151" s="365"/>
      <c r="Z151" s="178"/>
      <c r="AA151" s="178"/>
      <c r="AB151" s="337"/>
      <c r="AC151" s="171"/>
      <c r="AD151" s="171"/>
      <c r="AE151" s="171"/>
      <c r="AF151" s="171"/>
      <c r="AG151" s="171"/>
      <c r="AH151" s="337"/>
      <c r="AI151" s="171"/>
    </row>
    <row r="152" spans="10:35" x14ac:dyDescent="0.25">
      <c r="J152" s="310" t="s">
        <v>199</v>
      </c>
      <c r="K152" s="35" t="s">
        <v>183</v>
      </c>
      <c r="L152" s="35"/>
      <c r="M152" s="158"/>
      <c r="N152" s="117"/>
      <c r="O152" s="316"/>
      <c r="P152" s="158"/>
      <c r="Q152" s="158"/>
      <c r="R152" s="158"/>
      <c r="S152" s="319"/>
      <c r="T152" s="319"/>
      <c r="U152" s="319" t="s">
        <v>171</v>
      </c>
      <c r="V152" s="158"/>
      <c r="W152" s="379">
        <v>6.9999999999999999E-4</v>
      </c>
      <c r="X152" s="117"/>
      <c r="Y152" s="157">
        <v>0</v>
      </c>
      <c r="Z152" s="158"/>
      <c r="AA152" s="319">
        <v>0</v>
      </c>
      <c r="AB152" s="157">
        <v>0</v>
      </c>
      <c r="AC152" s="7"/>
      <c r="AD152" s="7"/>
      <c r="AE152" s="7"/>
      <c r="AF152" s="7"/>
      <c r="AG152" s="158">
        <v>1.8E-3</v>
      </c>
      <c r="AH152" s="322">
        <v>0</v>
      </c>
      <c r="AI152" s="7"/>
    </row>
    <row r="153" spans="10:35" x14ac:dyDescent="0.25">
      <c r="J153" s="311"/>
      <c r="K153" t="s">
        <v>200</v>
      </c>
      <c r="L153" s="17"/>
      <c r="M153" t="s">
        <v>201</v>
      </c>
      <c r="N153" s="494"/>
      <c r="O153" s="366"/>
      <c r="P153" s="321"/>
      <c r="Q153" s="307">
        <f t="shared" ref="Q153:Q158" si="17">SUM(N153*P153)</f>
        <v>0</v>
      </c>
      <c r="R153" s="307"/>
      <c r="S153" s="307"/>
      <c r="T153" s="307"/>
      <c r="U153" s="38"/>
      <c r="V153" s="38"/>
      <c r="W153" s="22">
        <f>SUM(N153*W152)</f>
        <v>0</v>
      </c>
      <c r="X153" s="22"/>
      <c r="Y153" s="23">
        <f>SUM(N153*P153*Y152)</f>
        <v>0</v>
      </c>
      <c r="Z153" s="22"/>
      <c r="AA153" s="23">
        <f>SUM(N153*AA152)</f>
        <v>0</v>
      </c>
      <c r="AB153" s="23">
        <f>SUM(N153*AB152*P153)</f>
        <v>0</v>
      </c>
      <c r="AF153" s="49"/>
      <c r="AG153" s="23">
        <f>SUM(N153*AG152)</f>
        <v>0</v>
      </c>
      <c r="AH153" s="23">
        <f>SUM(Q153*AH152)</f>
        <v>0</v>
      </c>
    </row>
    <row r="154" spans="10:35" x14ac:dyDescent="0.25">
      <c r="J154" s="311"/>
      <c r="N154" s="494"/>
      <c r="P154" s="38">
        <f>SUM(P153*0.66)</f>
        <v>0</v>
      </c>
      <c r="Q154" s="307">
        <f t="shared" si="17"/>
        <v>0</v>
      </c>
      <c r="R154" s="307"/>
      <c r="S154" s="307"/>
      <c r="T154" s="307"/>
      <c r="U154" s="38"/>
      <c r="V154" s="38"/>
      <c r="W154" s="22">
        <f>SUM(N154*W152)</f>
        <v>0</v>
      </c>
      <c r="X154" s="22"/>
      <c r="Y154" s="23">
        <f>SUM(N154*P154*Y152)</f>
        <v>0</v>
      </c>
      <c r="Z154" s="22"/>
      <c r="AA154" s="23">
        <f>SUM(N154*AA152)</f>
        <v>0</v>
      </c>
      <c r="AB154" s="23">
        <f>SUM(N154*AB152*P154)</f>
        <v>0</v>
      </c>
      <c r="AF154" s="49"/>
      <c r="AG154" s="23">
        <f>SUM(N154*AG152)</f>
        <v>0</v>
      </c>
      <c r="AH154" s="23">
        <f>SUM(Q154*AH152)</f>
        <v>0</v>
      </c>
    </row>
    <row r="155" spans="10:35" x14ac:dyDescent="0.25">
      <c r="J155" s="311"/>
      <c r="K155" t="s">
        <v>202</v>
      </c>
      <c r="L155" s="17"/>
      <c r="M155" t="s">
        <v>203</v>
      </c>
      <c r="N155" s="494"/>
      <c r="O155" s="366"/>
      <c r="P155" s="321"/>
      <c r="Q155" s="307">
        <f t="shared" si="17"/>
        <v>0</v>
      </c>
      <c r="R155" s="307"/>
      <c r="S155" s="307"/>
      <c r="T155" s="307"/>
      <c r="U155" s="38"/>
      <c r="V155" s="38"/>
      <c r="W155" s="22">
        <f>SUM(N155*W152)</f>
        <v>0</v>
      </c>
      <c r="X155" s="22"/>
      <c r="Y155" s="23">
        <f>SUM(N155*P155*Y152)</f>
        <v>0</v>
      </c>
      <c r="Z155" s="22"/>
      <c r="AA155" s="23">
        <f>SUM(N155*AA152)</f>
        <v>0</v>
      </c>
      <c r="AB155" s="23">
        <f>SUM(N155*AB152*P155)</f>
        <v>0</v>
      </c>
      <c r="AF155" s="49"/>
      <c r="AG155" s="23">
        <f>SUM(N155*AG152)</f>
        <v>0</v>
      </c>
      <c r="AH155" s="23">
        <f>SUM(Q155*AH152)</f>
        <v>0</v>
      </c>
    </row>
    <row r="156" spans="10:35" ht="15.6" customHeight="1" x14ac:dyDescent="0.25">
      <c r="J156" s="311"/>
      <c r="N156" s="494"/>
      <c r="P156" s="38">
        <f>SUM(P155*0.66)</f>
        <v>0</v>
      </c>
      <c r="Q156" s="307">
        <f t="shared" si="17"/>
        <v>0</v>
      </c>
      <c r="R156" s="307"/>
      <c r="S156" s="307"/>
      <c r="T156" s="307"/>
      <c r="U156" s="38"/>
      <c r="V156" s="38"/>
      <c r="W156" s="22">
        <f>SUM(N156*W152)</f>
        <v>0</v>
      </c>
      <c r="X156" s="22"/>
      <c r="Y156" s="23">
        <f>SUM(N156*P156*Y152)</f>
        <v>0</v>
      </c>
      <c r="Z156" s="22"/>
      <c r="AA156" s="23">
        <f>SUM(N156*AA152)</f>
        <v>0</v>
      </c>
      <c r="AB156" s="23">
        <f>SUM(N156*AB152*P156)</f>
        <v>0</v>
      </c>
      <c r="AF156" s="49"/>
      <c r="AG156" s="23">
        <f>SUM(N156*AG152)</f>
        <v>0</v>
      </c>
      <c r="AH156" s="23">
        <f>SUM(Q156*AH152)</f>
        <v>0</v>
      </c>
    </row>
    <row r="157" spans="10:35" x14ac:dyDescent="0.25">
      <c r="J157" s="311"/>
      <c r="L157" s="17"/>
      <c r="N157" s="494"/>
      <c r="O157" s="366"/>
      <c r="P157" s="321"/>
      <c r="Q157" s="307">
        <f t="shared" si="17"/>
        <v>0</v>
      </c>
      <c r="R157" s="307"/>
      <c r="S157" s="307"/>
      <c r="T157" s="307"/>
      <c r="U157" s="38"/>
      <c r="V157" s="38"/>
      <c r="W157" s="22">
        <f>SUM(N157*W152)</f>
        <v>0</v>
      </c>
      <c r="X157" s="22"/>
      <c r="Y157" s="23">
        <f>SUM(N157*P157*Y152)</f>
        <v>0</v>
      </c>
      <c r="Z157" s="22"/>
      <c r="AA157" s="23">
        <f>SUM(N157*AA152)</f>
        <v>0</v>
      </c>
      <c r="AB157" s="23">
        <f>SUM(N157*AB152*P157)</f>
        <v>0</v>
      </c>
      <c r="AF157" s="49"/>
      <c r="AG157" s="23">
        <f>SUM(N157*AG152)</f>
        <v>0</v>
      </c>
      <c r="AH157" s="23">
        <f>SUM(Q157*AH152)</f>
        <v>0</v>
      </c>
      <c r="AI157" s="23"/>
    </row>
    <row r="158" spans="10:35" x14ac:dyDescent="0.25">
      <c r="J158" s="311"/>
      <c r="N158" s="626"/>
      <c r="O158" s="13"/>
      <c r="P158" s="38">
        <f>SUM(P157*0.66)</f>
        <v>0</v>
      </c>
      <c r="Q158" s="307">
        <f t="shared" si="17"/>
        <v>0</v>
      </c>
      <c r="R158" s="307"/>
      <c r="S158" s="307"/>
      <c r="T158" s="307"/>
      <c r="U158" s="38"/>
      <c r="V158" s="38"/>
      <c r="W158" s="22">
        <f>SUM(N158*W152)</f>
        <v>0</v>
      </c>
      <c r="X158" s="22"/>
      <c r="Y158" s="23">
        <f>SUM(N158*P158*Y152)</f>
        <v>0</v>
      </c>
      <c r="Z158" s="22"/>
      <c r="AA158" s="23">
        <f>SUM(N158*AA152)</f>
        <v>0</v>
      </c>
      <c r="AB158" s="23">
        <f>SUM(N158*AB152*P158)</f>
        <v>0</v>
      </c>
      <c r="AF158" s="49"/>
      <c r="AG158" s="23">
        <f>SUM(N158*AG152)</f>
        <v>0</v>
      </c>
      <c r="AH158" s="23">
        <f>SUM(Q158*AH152)</f>
        <v>0</v>
      </c>
      <c r="AI158" s="23"/>
    </row>
    <row r="159" spans="10:35" ht="15.75" thickBot="1" x14ac:dyDescent="0.3">
      <c r="J159" s="311"/>
      <c r="N159" s="49"/>
      <c r="O159" s="50"/>
      <c r="P159" s="38"/>
      <c r="Q159" s="307"/>
      <c r="R159" s="307"/>
      <c r="S159" s="307"/>
      <c r="T159" s="307"/>
      <c r="U159" s="38"/>
      <c r="V159" s="38"/>
      <c r="W159" s="38"/>
      <c r="X159" s="22"/>
      <c r="Z159" s="22"/>
      <c r="AA159" s="22"/>
      <c r="AB159" s="22"/>
      <c r="AC159" s="22"/>
      <c r="AD159" s="22"/>
      <c r="AE159" s="22"/>
      <c r="AF159" s="49"/>
      <c r="AG159" s="22"/>
      <c r="AH159" s="22"/>
      <c r="AI159" s="22"/>
    </row>
    <row r="160" spans="10:35" ht="15.75" thickBot="1" x14ac:dyDescent="0.3">
      <c r="J160" s="311"/>
      <c r="N160" s="49"/>
      <c r="O160" s="50"/>
      <c r="P160" s="38"/>
      <c r="Q160" s="38"/>
      <c r="R160" s="38"/>
      <c r="S160" s="38"/>
      <c r="T160" s="38"/>
      <c r="U160" s="38"/>
      <c r="V160" s="38"/>
      <c r="W160" s="488">
        <f>SUM(W153:W158)</f>
        <v>0</v>
      </c>
      <c r="X160" s="489"/>
      <c r="Y160" s="490">
        <f>SUM(Y153:Y158)</f>
        <v>0</v>
      </c>
      <c r="Z160" s="829">
        <f>SUM(W160:Y160)</f>
        <v>0</v>
      </c>
      <c r="AA160" s="387">
        <f>SUM(AA153:AA158)</f>
        <v>0</v>
      </c>
      <c r="AB160" s="387">
        <f>SUM(AB153:AB158)</f>
        <v>0</v>
      </c>
      <c r="AC160" s="1087">
        <f>SUM(AA160:AB160)</f>
        <v>0</v>
      </c>
      <c r="AD160" s="89"/>
      <c r="AE160" s="89"/>
      <c r="AF160" s="49"/>
      <c r="AG160" s="387">
        <f>SUM(AG153:AG158)</f>
        <v>0</v>
      </c>
      <c r="AH160" s="387">
        <f>SUM(AH153:AH158)</f>
        <v>0</v>
      </c>
      <c r="AI160" s="1087">
        <f>SUM(AG160:AH160)</f>
        <v>0</v>
      </c>
    </row>
    <row r="161" spans="10:35" x14ac:dyDescent="0.25">
      <c r="N161" s="22"/>
    </row>
    <row r="162" spans="10:35" x14ac:dyDescent="0.25">
      <c r="N162" s="22"/>
    </row>
    <row r="163" spans="10:35" x14ac:dyDescent="0.25">
      <c r="J163" s="310" t="s">
        <v>199</v>
      </c>
      <c r="K163" s="35" t="s">
        <v>183</v>
      </c>
      <c r="L163" s="35"/>
      <c r="M163" s="158"/>
      <c r="N163" s="117"/>
      <c r="O163" s="316"/>
      <c r="P163" s="158"/>
      <c r="Q163" s="158"/>
      <c r="R163" s="158"/>
      <c r="S163" s="319"/>
      <c r="T163" s="319"/>
      <c r="U163" s="319" t="s">
        <v>171</v>
      </c>
      <c r="V163" s="158"/>
      <c r="W163" s="319">
        <v>6.9999999999999999E-4</v>
      </c>
      <c r="X163" s="117"/>
      <c r="Y163" s="157">
        <v>0</v>
      </c>
      <c r="Z163" s="158"/>
      <c r="AA163" s="319">
        <v>0</v>
      </c>
      <c r="AB163" s="157">
        <v>0</v>
      </c>
      <c r="AC163" s="7"/>
      <c r="AD163" s="7"/>
      <c r="AE163" s="7"/>
      <c r="AF163" s="7"/>
      <c r="AG163" s="158">
        <v>1.8E-3</v>
      </c>
      <c r="AH163" s="322">
        <v>0</v>
      </c>
      <c r="AI163" s="7"/>
    </row>
    <row r="164" spans="10:35" x14ac:dyDescent="0.25">
      <c r="J164" s="311"/>
      <c r="K164" t="s">
        <v>204</v>
      </c>
      <c r="L164" s="17"/>
      <c r="M164" t="s">
        <v>201</v>
      </c>
      <c r="N164" s="494"/>
      <c r="O164" s="366"/>
      <c r="P164" s="321"/>
      <c r="Q164" s="307">
        <f t="shared" ref="Q164:Q169" si="18">SUM(N164*P164)</f>
        <v>0</v>
      </c>
      <c r="R164" s="307"/>
      <c r="S164" s="307"/>
      <c r="T164" s="307"/>
      <c r="U164" s="38"/>
      <c r="V164" s="38"/>
      <c r="W164" s="22">
        <f>SUM(N164*W163)</f>
        <v>0</v>
      </c>
      <c r="X164" s="22"/>
      <c r="Y164" s="23">
        <f>SUM(N164*P164*Y163)</f>
        <v>0</v>
      </c>
      <c r="Z164" s="22"/>
      <c r="AA164" s="23">
        <f>SUM(N164*AA163)</f>
        <v>0</v>
      </c>
      <c r="AB164" s="23">
        <f>SUM(N164*AB163*P164)</f>
        <v>0</v>
      </c>
      <c r="AF164" s="49"/>
      <c r="AG164" s="23">
        <f>SUM(N164*AG163)</f>
        <v>0</v>
      </c>
      <c r="AH164" s="23">
        <f>SUM(Q164*AH163)</f>
        <v>0</v>
      </c>
    </row>
    <row r="165" spans="10:35" x14ac:dyDescent="0.25">
      <c r="J165" s="311"/>
      <c r="N165" s="494"/>
      <c r="P165" s="38">
        <f>SUM(P164*0.66)</f>
        <v>0</v>
      </c>
      <c r="Q165" s="307">
        <f t="shared" si="18"/>
        <v>0</v>
      </c>
      <c r="R165" s="307"/>
      <c r="S165" s="307"/>
      <c r="T165" s="307"/>
      <c r="U165" s="38"/>
      <c r="V165" s="38"/>
      <c r="W165" s="22">
        <f>SUM(N165*W163)</f>
        <v>0</v>
      </c>
      <c r="X165" s="22"/>
      <c r="Y165" s="23">
        <f>SUM(N165*P165*Y163)</f>
        <v>0</v>
      </c>
      <c r="Z165" s="22"/>
      <c r="AA165" s="23">
        <f>SUM(N165*AA163)</f>
        <v>0</v>
      </c>
      <c r="AB165" s="23">
        <f>SUM(N165*AB163*P165)</f>
        <v>0</v>
      </c>
      <c r="AF165" s="49"/>
      <c r="AG165" s="23">
        <f>SUM(N165*AG163)</f>
        <v>0</v>
      </c>
      <c r="AH165" s="23">
        <f>SUM(Q165*AH163)</f>
        <v>0</v>
      </c>
    </row>
    <row r="166" spans="10:35" x14ac:dyDescent="0.25">
      <c r="J166" s="311"/>
      <c r="K166" t="s">
        <v>202</v>
      </c>
      <c r="L166" s="17"/>
      <c r="M166" t="s">
        <v>205</v>
      </c>
      <c r="N166" s="494"/>
      <c r="O166" s="366"/>
      <c r="P166" s="321"/>
      <c r="Q166" s="307">
        <f t="shared" si="18"/>
        <v>0</v>
      </c>
      <c r="R166" s="307"/>
      <c r="S166" s="307"/>
      <c r="T166" s="307"/>
      <c r="U166" s="38"/>
      <c r="V166" s="38"/>
      <c r="W166" s="22">
        <f>SUM(N166*W163)</f>
        <v>0</v>
      </c>
      <c r="X166" s="22"/>
      <c r="Y166" s="23">
        <f>SUM(N166*P166*Y163)</f>
        <v>0</v>
      </c>
      <c r="Z166" s="22"/>
      <c r="AA166" s="23">
        <f>SUM(N166*AA163)</f>
        <v>0</v>
      </c>
      <c r="AB166" s="23">
        <f>SUM(N166*AB163*P166)</f>
        <v>0</v>
      </c>
      <c r="AF166" s="49"/>
      <c r="AG166" s="23">
        <f>SUM(N166*AG163)</f>
        <v>0</v>
      </c>
      <c r="AH166" s="23">
        <f>SUM(Q166*AH163)</f>
        <v>0</v>
      </c>
    </row>
    <row r="167" spans="10:35" x14ac:dyDescent="0.25">
      <c r="J167" s="311"/>
      <c r="N167" s="494"/>
      <c r="P167" s="38">
        <f>SUM(P166*0.66)</f>
        <v>0</v>
      </c>
      <c r="Q167" s="307">
        <f t="shared" si="18"/>
        <v>0</v>
      </c>
      <c r="R167" s="307"/>
      <c r="S167" s="307"/>
      <c r="T167" s="307"/>
      <c r="U167" s="38"/>
      <c r="V167" s="38"/>
      <c r="W167" s="22">
        <f>SUM(N167*W163)</f>
        <v>0</v>
      </c>
      <c r="X167" s="22"/>
      <c r="Y167" s="23">
        <f>SUM(N167*P167*Y163)</f>
        <v>0</v>
      </c>
      <c r="Z167" s="22"/>
      <c r="AA167" s="23">
        <f>SUM(N167*AA163)</f>
        <v>0</v>
      </c>
      <c r="AB167" s="23">
        <f>SUM(N167*AB163*P167)</f>
        <v>0</v>
      </c>
      <c r="AF167" s="49"/>
      <c r="AG167" s="23">
        <f>SUM(N167*AG163)</f>
        <v>0</v>
      </c>
      <c r="AH167" s="23">
        <f>SUM(Q167*AH163)</f>
        <v>0</v>
      </c>
    </row>
    <row r="168" spans="10:35" x14ac:dyDescent="0.25">
      <c r="J168" s="311"/>
      <c r="L168" s="17"/>
      <c r="N168" s="494"/>
      <c r="O168" s="366"/>
      <c r="P168" s="321"/>
      <c r="Q168" s="307">
        <f t="shared" si="18"/>
        <v>0</v>
      </c>
      <c r="R168" s="307"/>
      <c r="S168" s="307"/>
      <c r="T168" s="307"/>
      <c r="U168" s="38"/>
      <c r="V168" s="38"/>
      <c r="W168" s="22">
        <f>SUM(N168*W163)</f>
        <v>0</v>
      </c>
      <c r="X168" s="22"/>
      <c r="Y168" s="23">
        <f>SUM(N168*P168*Y163)</f>
        <v>0</v>
      </c>
      <c r="Z168" s="22"/>
      <c r="AA168" s="23">
        <f>SUM(N168*AA163)</f>
        <v>0</v>
      </c>
      <c r="AB168" s="23">
        <f>SUM(N168*AB163*P168)</f>
        <v>0</v>
      </c>
      <c r="AF168" s="49"/>
      <c r="AG168" s="23">
        <f>SUM(N168*AG163)</f>
        <v>0</v>
      </c>
      <c r="AH168" s="23">
        <f>SUM(Q168*AH163)</f>
        <v>0</v>
      </c>
      <c r="AI168" s="23"/>
    </row>
    <row r="169" spans="10:35" x14ac:dyDescent="0.25">
      <c r="J169" s="311"/>
      <c r="N169" s="626"/>
      <c r="O169" s="13"/>
      <c r="P169" s="38">
        <f>SUM(P168*0.66)</f>
        <v>0</v>
      </c>
      <c r="Q169" s="307">
        <f t="shared" si="18"/>
        <v>0</v>
      </c>
      <c r="R169" s="307"/>
      <c r="S169" s="307"/>
      <c r="T169" s="307"/>
      <c r="U169" s="38"/>
      <c r="V169" s="38"/>
      <c r="W169" s="22">
        <f>SUM(N169*W163)</f>
        <v>0</v>
      </c>
      <c r="X169" s="22"/>
      <c r="Y169" s="23">
        <f>SUM(N169*P169*Y163)</f>
        <v>0</v>
      </c>
      <c r="Z169" s="22"/>
      <c r="AA169" s="23">
        <f>SUM(N169*AA163)</f>
        <v>0</v>
      </c>
      <c r="AB169" s="23">
        <f>SUM(N169*AB163*P169)</f>
        <v>0</v>
      </c>
      <c r="AF169" s="49"/>
      <c r="AG169" s="23">
        <f>SUM(N169*AG163)</f>
        <v>0</v>
      </c>
      <c r="AH169" s="23">
        <f>SUM(Q169*AH163)</f>
        <v>0</v>
      </c>
      <c r="AI169" s="23"/>
    </row>
    <row r="170" spans="10:35" ht="15.75" thickBot="1" x14ac:dyDescent="0.3">
      <c r="J170" s="311"/>
      <c r="N170" s="49"/>
      <c r="O170" s="50"/>
      <c r="P170" s="38"/>
      <c r="Q170" s="307"/>
      <c r="R170" s="307"/>
      <c r="S170" s="307"/>
      <c r="T170" s="307"/>
      <c r="U170" s="38"/>
      <c r="V170" s="38"/>
      <c r="W170" s="38"/>
      <c r="X170" s="22"/>
      <c r="Z170" s="22"/>
      <c r="AA170" s="22"/>
      <c r="AB170" s="22"/>
      <c r="AC170" s="22"/>
      <c r="AD170" s="22"/>
      <c r="AE170" s="22"/>
      <c r="AF170" s="49"/>
      <c r="AG170" s="22"/>
      <c r="AH170" s="22"/>
      <c r="AI170" s="22"/>
    </row>
    <row r="171" spans="10:35" ht="15.75" thickBot="1" x14ac:dyDescent="0.3">
      <c r="J171" s="311"/>
      <c r="N171" s="49"/>
      <c r="O171" s="50"/>
      <c r="P171" s="38"/>
      <c r="Q171" s="38"/>
      <c r="R171" s="38"/>
      <c r="S171" s="38"/>
      <c r="T171" s="38"/>
      <c r="U171" s="38"/>
      <c r="V171" s="38"/>
      <c r="W171" s="488">
        <f>SUM(W164:W169)</f>
        <v>0</v>
      </c>
      <c r="X171" s="489"/>
      <c r="Y171" s="490">
        <f>SUM(Y164:Y169)</f>
        <v>0</v>
      </c>
      <c r="Z171" s="829">
        <f>SUM(W171:Y171)</f>
        <v>0</v>
      </c>
      <c r="AA171" s="387">
        <f>SUM(AA164:AA169)</f>
        <v>0</v>
      </c>
      <c r="AB171" s="387">
        <f>SUM(AB164:AB169)</f>
        <v>0</v>
      </c>
      <c r="AC171" s="1087">
        <f>SUM(AA171:AB171)</f>
        <v>0</v>
      </c>
      <c r="AD171" s="89"/>
      <c r="AE171" s="89"/>
      <c r="AF171" s="49"/>
      <c r="AG171" s="387">
        <f>SUM(AG164:AG169)</f>
        <v>0</v>
      </c>
      <c r="AH171" s="387">
        <f>SUM(AH164:AH169)</f>
        <v>0</v>
      </c>
      <c r="AI171" s="1087">
        <f>SUM(AG171:AH171)</f>
        <v>0</v>
      </c>
    </row>
    <row r="172" spans="10:35" x14ac:dyDescent="0.25">
      <c r="J172" s="311"/>
      <c r="N172" s="49"/>
      <c r="O172" s="50"/>
      <c r="P172" s="38"/>
      <c r="Q172" s="38"/>
      <c r="R172" s="38"/>
      <c r="S172" s="38"/>
      <c r="T172" s="38"/>
      <c r="U172" s="38"/>
      <c r="V172" s="38"/>
      <c r="W172" s="116"/>
      <c r="X172" s="22"/>
      <c r="Y172" s="28"/>
      <c r="Z172" s="22"/>
      <c r="AA172" s="22"/>
      <c r="AB172" s="22"/>
      <c r="AC172" s="89"/>
      <c r="AD172" s="89"/>
      <c r="AE172" s="89"/>
      <c r="AF172" s="49"/>
      <c r="AG172" s="22"/>
      <c r="AH172" s="22"/>
      <c r="AI172" s="89"/>
    </row>
    <row r="173" spans="10:35" x14ac:dyDescent="0.25">
      <c r="N173" s="22"/>
    </row>
    <row r="174" spans="10:35" ht="21" x14ac:dyDescent="0.35">
      <c r="J174" s="815" t="s">
        <v>206</v>
      </c>
      <c r="K174" s="814">
        <f>SUM(N52:N173)</f>
        <v>169270.93</v>
      </c>
      <c r="L174" s="437"/>
      <c r="M174" s="437"/>
      <c r="N174" s="496"/>
      <c r="O174" s="500" t="s">
        <v>207</v>
      </c>
      <c r="P174" s="497"/>
      <c r="Q174" s="497"/>
      <c r="R174" s="497"/>
      <c r="S174" s="497"/>
      <c r="T174" s="497"/>
      <c r="U174" s="497"/>
      <c r="V174" s="497"/>
      <c r="W174" s="498"/>
      <c r="X174" s="1415"/>
      <c r="Y174" s="1415"/>
      <c r="Z174" s="499"/>
      <c r="AA174" s="499"/>
      <c r="AB174" s="499"/>
      <c r="AC174" s="499"/>
      <c r="AD174" s="438"/>
      <c r="AE174" s="438"/>
      <c r="AF174" s="499"/>
      <c r="AG174" s="499"/>
      <c r="AH174" s="499"/>
      <c r="AI174" s="438"/>
    </row>
    <row r="175" spans="10:35" x14ac:dyDescent="0.25">
      <c r="J175" s="592"/>
      <c r="N175" s="40"/>
      <c r="O175" s="50"/>
      <c r="P175" s="38"/>
      <c r="Q175" s="38"/>
      <c r="R175" s="38"/>
      <c r="S175" s="38"/>
      <c r="T175" s="38"/>
      <c r="U175" s="38"/>
      <c r="V175" s="38"/>
      <c r="W175" s="116"/>
      <c r="X175" s="22"/>
      <c r="Y175" s="28"/>
      <c r="Z175" s="22"/>
      <c r="AA175" s="22"/>
      <c r="AB175" s="22"/>
      <c r="AC175" s="89"/>
      <c r="AD175" s="89"/>
      <c r="AE175" s="89"/>
      <c r="AF175" s="49"/>
      <c r="AG175" s="22"/>
      <c r="AH175" s="22"/>
      <c r="AI175" s="89"/>
    </row>
    <row r="176" spans="10:35" x14ac:dyDescent="0.25">
      <c r="J176" s="334"/>
      <c r="K176" s="171"/>
      <c r="L176" s="171"/>
      <c r="M176" s="176"/>
      <c r="N176" s="176"/>
      <c r="O176" s="335"/>
      <c r="P176" s="177"/>
      <c r="Q176" s="177"/>
      <c r="R176" s="177"/>
      <c r="S176" s="177"/>
      <c r="T176" s="177"/>
      <c r="U176" s="177"/>
      <c r="V176" s="177"/>
      <c r="W176" s="364"/>
      <c r="X176" s="178"/>
      <c r="Y176" s="365"/>
      <c r="Z176" s="178"/>
      <c r="AA176" s="178" t="s">
        <v>196</v>
      </c>
      <c r="AB176" s="337"/>
      <c r="AC176" s="171"/>
      <c r="AD176" s="171"/>
      <c r="AE176" s="171"/>
      <c r="AF176" s="171"/>
      <c r="AG176" s="171"/>
      <c r="AH176" s="337"/>
      <c r="AI176" s="171"/>
    </row>
    <row r="177" spans="1:35" x14ac:dyDescent="0.25">
      <c r="J177" s="310" t="s">
        <v>208</v>
      </c>
      <c r="K177" s="35" t="s">
        <v>209</v>
      </c>
      <c r="L177" s="35"/>
      <c r="M177" s="158"/>
      <c r="N177" s="117"/>
      <c r="O177" s="316"/>
      <c r="P177" s="158"/>
      <c r="Q177" s="158"/>
      <c r="R177" s="158"/>
      <c r="S177" s="319"/>
      <c r="T177" s="319"/>
      <c r="U177" s="319" t="s">
        <v>171</v>
      </c>
      <c r="V177" s="158"/>
      <c r="W177" s="319">
        <v>4.2000000000000003E-2</v>
      </c>
      <c r="X177" s="117"/>
      <c r="Y177" s="157">
        <v>0</v>
      </c>
      <c r="Z177" s="158"/>
      <c r="AA177" s="319">
        <v>1.2E-2</v>
      </c>
      <c r="AB177" s="157">
        <v>0</v>
      </c>
      <c r="AC177" s="7"/>
      <c r="AD177" s="7"/>
      <c r="AE177" s="7"/>
      <c r="AF177" s="7"/>
      <c r="AG177" s="158">
        <v>0</v>
      </c>
      <c r="AH177" s="322">
        <v>0</v>
      </c>
      <c r="AI177" s="7"/>
    </row>
    <row r="178" spans="1:35" x14ac:dyDescent="0.25">
      <c r="J178" s="311"/>
      <c r="K178" t="s">
        <v>210</v>
      </c>
      <c r="L178" s="17"/>
      <c r="M178" t="s">
        <v>165</v>
      </c>
      <c r="N178" s="470"/>
      <c r="O178" s="366"/>
      <c r="P178" s="321"/>
      <c r="Q178" s="307">
        <f t="shared" ref="Q178:Q183" si="19">SUM(N178*P178)</f>
        <v>0</v>
      </c>
      <c r="R178" s="307"/>
      <c r="S178" s="307"/>
      <c r="T178" s="307"/>
      <c r="U178" s="38"/>
      <c r="V178" s="38"/>
      <c r="W178" s="22">
        <f>SUM(N178*W177)</f>
        <v>0</v>
      </c>
      <c r="X178" s="22"/>
      <c r="Y178" s="23">
        <f>SUM(N178*P178*Y177)</f>
        <v>0</v>
      </c>
      <c r="Z178" s="22"/>
      <c r="AA178" s="23">
        <f>SUM(N178*AA177)</f>
        <v>0</v>
      </c>
      <c r="AB178" s="23">
        <f>SUM(N178*AB177*P178)</f>
        <v>0</v>
      </c>
      <c r="AF178" s="49"/>
      <c r="AG178" s="23">
        <f>SUM(N178*AG177)</f>
        <v>0</v>
      </c>
      <c r="AH178" s="23">
        <f>SUM(Q178*AH177)</f>
        <v>0</v>
      </c>
    </row>
    <row r="179" spans="1:35" x14ac:dyDescent="0.25">
      <c r="J179" s="311"/>
      <c r="N179" s="719"/>
      <c r="P179" s="526">
        <f>SUM(P178*0.66)</f>
        <v>0</v>
      </c>
      <c r="Q179" s="535">
        <f t="shared" si="19"/>
        <v>0</v>
      </c>
      <c r="R179" s="535"/>
      <c r="S179" s="535"/>
      <c r="T179" s="535"/>
      <c r="U179" s="526"/>
      <c r="V179" s="526"/>
      <c r="W179" s="523">
        <f>SUM(N179*W177)</f>
        <v>0</v>
      </c>
      <c r="X179" s="523"/>
      <c r="Y179" s="538">
        <f>SUM(N179*P179*Y177)</f>
        <v>0</v>
      </c>
      <c r="Z179" s="523"/>
      <c r="AA179" s="538">
        <f>SUM(N179*AA177)</f>
        <v>0</v>
      </c>
      <c r="AB179" s="538">
        <f>SUM(N179*AB177*P179)</f>
        <v>0</v>
      </c>
      <c r="AF179" s="541"/>
      <c r="AG179" s="538">
        <f>SUM(N179*AG177)</f>
        <v>0</v>
      </c>
      <c r="AH179" s="538">
        <f>SUM(Q179*AH177)</f>
        <v>0</v>
      </c>
    </row>
    <row r="180" spans="1:35" x14ac:dyDescent="0.25">
      <c r="J180" s="311"/>
      <c r="K180" t="s">
        <v>211</v>
      </c>
      <c r="L180" s="17"/>
      <c r="M180" t="s">
        <v>212</v>
      </c>
      <c r="N180" s="470"/>
      <c r="O180" s="366"/>
      <c r="P180" s="321"/>
      <c r="Q180" s="307">
        <f t="shared" si="19"/>
        <v>0</v>
      </c>
      <c r="R180" s="307"/>
      <c r="S180" s="307"/>
      <c r="T180" s="307"/>
      <c r="U180" s="38"/>
      <c r="V180" s="38"/>
      <c r="W180" s="22">
        <f>SUM(N180*W177)</f>
        <v>0</v>
      </c>
      <c r="X180" s="22"/>
      <c r="Y180" s="23">
        <f>SUM(N180*P180*Y177)</f>
        <v>0</v>
      </c>
      <c r="Z180" s="22"/>
      <c r="AA180" s="23">
        <f>SUM(N180*AA177)</f>
        <v>0</v>
      </c>
      <c r="AB180" s="23">
        <f>SUM(N180*AB177*P180)</f>
        <v>0</v>
      </c>
      <c r="AF180" s="49"/>
      <c r="AG180" s="23">
        <f>SUM(N180*AG177)</f>
        <v>0</v>
      </c>
      <c r="AH180" s="23">
        <f>SUM(Q180*AH177)</f>
        <v>0</v>
      </c>
    </row>
    <row r="181" spans="1:35" x14ac:dyDescent="0.25">
      <c r="J181" s="311"/>
      <c r="N181" s="494"/>
      <c r="P181" s="38">
        <f>SUM(P180*0.66)</f>
        <v>0</v>
      </c>
      <c r="Q181" s="307">
        <f t="shared" si="19"/>
        <v>0</v>
      </c>
      <c r="R181" s="307"/>
      <c r="S181" s="307"/>
      <c r="T181" s="307"/>
      <c r="U181" s="38"/>
      <c r="V181" s="38"/>
      <c r="W181" s="22">
        <f>SUM(N181*W177)</f>
        <v>0</v>
      </c>
      <c r="X181" s="22"/>
      <c r="Y181" s="23">
        <f>SUM(N181*P181*Y177)</f>
        <v>0</v>
      </c>
      <c r="Z181" s="22"/>
      <c r="AA181" s="23">
        <f>SUM(N181*AA177)</f>
        <v>0</v>
      </c>
      <c r="AB181" s="23">
        <f>SUM(N181*AB177*P181)</f>
        <v>0</v>
      </c>
      <c r="AF181" s="49"/>
      <c r="AG181" s="23">
        <f>SUM(N181*AG177)</f>
        <v>0</v>
      </c>
      <c r="AH181" s="23">
        <f>SUM(Q181*AH177)</f>
        <v>0</v>
      </c>
    </row>
    <row r="182" spans="1:35" x14ac:dyDescent="0.25">
      <c r="J182" s="311"/>
      <c r="L182" s="17"/>
      <c r="N182" s="494"/>
      <c r="O182" s="366"/>
      <c r="P182" s="321"/>
      <c r="Q182" s="307">
        <f t="shared" si="19"/>
        <v>0</v>
      </c>
      <c r="R182" s="307"/>
      <c r="S182" s="307"/>
      <c r="T182" s="307"/>
      <c r="U182" s="38"/>
      <c r="V182" s="38"/>
      <c r="W182" s="22">
        <f>SUM(N182*W177)</f>
        <v>0</v>
      </c>
      <c r="X182" s="22"/>
      <c r="Y182" s="23">
        <f>SUM(N182*P182*Y177)</f>
        <v>0</v>
      </c>
      <c r="Z182" s="22"/>
      <c r="AA182" s="23">
        <f>SUM(N182*AA177)</f>
        <v>0</v>
      </c>
      <c r="AB182" s="23">
        <f>SUM(N182*AB177*P182)</f>
        <v>0</v>
      </c>
      <c r="AF182" s="49"/>
      <c r="AG182" s="23">
        <f>SUM(N182*AG177)</f>
        <v>0</v>
      </c>
      <c r="AH182" s="23">
        <f>SUM(Q182*AH177)</f>
        <v>0</v>
      </c>
      <c r="AI182" s="23"/>
    </row>
    <row r="183" spans="1:35" x14ac:dyDescent="0.25">
      <c r="J183" s="311"/>
      <c r="N183" s="626"/>
      <c r="O183" s="13"/>
      <c r="P183" s="38">
        <f>SUM(P182*0.66)</f>
        <v>0</v>
      </c>
      <c r="Q183" s="307">
        <f t="shared" si="19"/>
        <v>0</v>
      </c>
      <c r="R183" s="307"/>
      <c r="S183" s="307"/>
      <c r="T183" s="307"/>
      <c r="U183" s="38"/>
      <c r="V183" s="38"/>
      <c r="W183" s="22">
        <f>SUM(N183*W177)</f>
        <v>0</v>
      </c>
      <c r="X183" s="22"/>
      <c r="Y183" s="23">
        <f>SUM(N183*P183*Y177)</f>
        <v>0</v>
      </c>
      <c r="Z183" s="22"/>
      <c r="AA183" s="23">
        <f>SUM(N183*AA177)</f>
        <v>0</v>
      </c>
      <c r="AB183" s="23">
        <f>SUM(N183*AB177*P183)</f>
        <v>0</v>
      </c>
      <c r="AF183" s="49"/>
      <c r="AG183" s="23">
        <f>SUM(N183*AG177)</f>
        <v>0</v>
      </c>
      <c r="AH183" s="23">
        <f>SUM(Q183*AH177)</f>
        <v>0</v>
      </c>
      <c r="AI183" s="23"/>
    </row>
    <row r="184" spans="1:35" ht="15.75" thickBot="1" x14ac:dyDescent="0.3">
      <c r="J184" s="311"/>
      <c r="N184" s="49"/>
      <c r="O184" s="50"/>
      <c r="P184" s="38"/>
      <c r="Q184" s="307"/>
      <c r="R184" s="307"/>
      <c r="S184" s="307"/>
      <c r="T184" s="307"/>
      <c r="U184" s="38"/>
      <c r="V184" s="38"/>
      <c r="W184" s="38"/>
      <c r="X184" s="22"/>
      <c r="Z184" s="22"/>
      <c r="AA184" s="22"/>
      <c r="AB184" s="22"/>
      <c r="AC184" s="22"/>
      <c r="AD184" s="22"/>
      <c r="AE184" s="22"/>
      <c r="AF184" s="49"/>
      <c r="AG184" s="22"/>
      <c r="AH184" s="22"/>
      <c r="AI184" s="22"/>
    </row>
    <row r="185" spans="1:35" ht="15.75" thickBot="1" x14ac:dyDescent="0.3">
      <c r="J185" s="311"/>
      <c r="N185" s="49"/>
      <c r="O185" s="50"/>
      <c r="P185" s="38"/>
      <c r="Q185" s="38"/>
      <c r="R185" s="38"/>
      <c r="S185" s="38"/>
      <c r="T185" s="38"/>
      <c r="U185" s="38"/>
      <c r="V185" s="38"/>
      <c r="W185" s="488">
        <f>SUM(W178:W183)</f>
        <v>0</v>
      </c>
      <c r="X185" s="489"/>
      <c r="Y185" s="490">
        <f>SUM(Y178:Y183)</f>
        <v>0</v>
      </c>
      <c r="Z185" s="829">
        <f>SUM(W185:Y185)</f>
        <v>0</v>
      </c>
      <c r="AA185" s="387">
        <f>SUM(AA178:AA183)</f>
        <v>0</v>
      </c>
      <c r="AB185" s="387">
        <f>SUM(AB178:AB183)</f>
        <v>0</v>
      </c>
      <c r="AC185" s="1087">
        <f>SUM(AA185:AB185)</f>
        <v>0</v>
      </c>
      <c r="AD185" s="89"/>
      <c r="AE185" s="89"/>
      <c r="AF185" s="49"/>
      <c r="AG185" s="387">
        <f>SUM(AG178:AG183)</f>
        <v>0</v>
      </c>
      <c r="AH185" s="387">
        <f>SUM(AH178:AH183)</f>
        <v>0</v>
      </c>
      <c r="AI185" s="1087">
        <f>SUM(AG185:AH185)</f>
        <v>0</v>
      </c>
    </row>
    <row r="186" spans="1:35" ht="33" customHeight="1" x14ac:dyDescent="0.35">
      <c r="A186" s="500" t="s">
        <v>207</v>
      </c>
      <c r="B186" s="437"/>
      <c r="C186" s="437"/>
      <c r="D186" s="437"/>
      <c r="E186" s="437"/>
      <c r="F186" s="500" t="s">
        <v>207</v>
      </c>
      <c r="G186" s="437"/>
      <c r="H186" s="437"/>
      <c r="I186" s="437"/>
      <c r="J186" s="311"/>
      <c r="N186" s="49"/>
      <c r="O186" s="50"/>
      <c r="P186" s="38"/>
      <c r="Q186" s="38"/>
      <c r="R186" s="38"/>
      <c r="S186" s="38"/>
      <c r="T186" s="38"/>
      <c r="U186" s="38"/>
      <c r="V186" s="38"/>
      <c r="W186" s="116"/>
      <c r="X186" s="22"/>
      <c r="Y186" s="28"/>
      <c r="Z186" s="22"/>
      <c r="AA186" s="22"/>
      <c r="AB186" s="22"/>
      <c r="AC186" s="89"/>
      <c r="AD186" s="89"/>
      <c r="AE186" s="89"/>
      <c r="AF186" s="49"/>
      <c r="AG186" s="22"/>
      <c r="AH186" s="22"/>
      <c r="AI186" s="89"/>
    </row>
    <row r="187" spans="1:35" x14ac:dyDescent="0.25">
      <c r="J187" s="334"/>
      <c r="K187" s="171"/>
      <c r="L187" s="171"/>
      <c r="M187" s="176"/>
      <c r="N187" s="449"/>
      <c r="O187" s="335"/>
      <c r="P187" s="177"/>
      <c r="Q187" s="177"/>
      <c r="R187" s="177"/>
      <c r="S187" s="177"/>
      <c r="T187" s="177"/>
      <c r="U187" s="177"/>
      <c r="V187" s="177"/>
      <c r="W187" s="536"/>
      <c r="X187" s="537"/>
      <c r="Y187" s="539"/>
      <c r="Z187" s="537"/>
      <c r="AA187" s="537" t="s">
        <v>213</v>
      </c>
      <c r="AB187" s="540"/>
      <c r="AC187" s="171"/>
      <c r="AD187" s="171" t="s">
        <v>214</v>
      </c>
      <c r="AE187" s="171"/>
      <c r="AF187" s="448"/>
      <c r="AG187" s="171"/>
      <c r="AH187" s="540"/>
      <c r="AI187" s="171"/>
    </row>
    <row r="188" spans="1:35" x14ac:dyDescent="0.25">
      <c r="J188" s="310" t="s">
        <v>208</v>
      </c>
      <c r="K188" s="35" t="s">
        <v>215</v>
      </c>
      <c r="L188" s="35"/>
      <c r="M188" s="158"/>
      <c r="N188" s="117"/>
      <c r="O188" s="316"/>
      <c r="P188" s="158"/>
      <c r="Q188" s="158"/>
      <c r="R188" s="158"/>
      <c r="S188" s="319"/>
      <c r="T188" s="319"/>
      <c r="U188" s="319" t="s">
        <v>171</v>
      </c>
      <c r="V188" s="158"/>
      <c r="W188" s="319">
        <v>2.5000000000000001E-2</v>
      </c>
      <c r="X188" s="117"/>
      <c r="Y188" s="157">
        <v>0</v>
      </c>
      <c r="Z188" s="158"/>
      <c r="AA188" s="319">
        <v>5.0000000000000001E-3</v>
      </c>
      <c r="AB188" s="157">
        <v>0</v>
      </c>
      <c r="AC188" s="7"/>
      <c r="AD188" s="319">
        <v>1.4999999999999999E-2</v>
      </c>
      <c r="AE188" s="157">
        <v>0</v>
      </c>
      <c r="AF188" s="449"/>
      <c r="AG188" s="158">
        <v>0</v>
      </c>
      <c r="AH188" s="322">
        <v>0</v>
      </c>
      <c r="AI188" s="7"/>
    </row>
    <row r="189" spans="1:35" x14ac:dyDescent="0.25">
      <c r="J189" s="311"/>
      <c r="K189" t="s">
        <v>216</v>
      </c>
      <c r="L189" s="17"/>
      <c r="M189" t="s">
        <v>217</v>
      </c>
      <c r="N189" s="494"/>
      <c r="O189" s="366"/>
      <c r="P189" s="321"/>
      <c r="Q189" s="307">
        <f t="shared" ref="Q189:Q194" si="20">SUM(N189*P189)</f>
        <v>0</v>
      </c>
      <c r="R189" s="307"/>
      <c r="S189" s="307"/>
      <c r="T189" s="307"/>
      <c r="U189" s="38"/>
      <c r="V189" s="38"/>
      <c r="W189" s="22">
        <f>SUM(N189*W188)</f>
        <v>0</v>
      </c>
      <c r="X189" s="22"/>
      <c r="Y189" s="23">
        <f>SUM(N189*P189*Y188)</f>
        <v>0</v>
      </c>
      <c r="Z189" s="22"/>
      <c r="AA189" s="23">
        <f>SUM(N189*AA188)</f>
        <v>0</v>
      </c>
      <c r="AB189" s="23">
        <f>SUM(N189*AB188*P189)</f>
        <v>0</v>
      </c>
      <c r="AD189" s="23">
        <f>SUM(N189*AD188)</f>
        <v>0</v>
      </c>
      <c r="AE189" s="23">
        <f>SUM(N189*AE188*P189)</f>
        <v>0</v>
      </c>
      <c r="AG189" s="23">
        <f>SUM(N189*AG188)</f>
        <v>0</v>
      </c>
      <c r="AH189" s="23">
        <f>SUM(Q189*AH188)</f>
        <v>0</v>
      </c>
    </row>
    <row r="190" spans="1:35" x14ac:dyDescent="0.25">
      <c r="J190" s="311"/>
      <c r="N190" s="494"/>
      <c r="P190" s="38">
        <f>SUM(P189*0.66)</f>
        <v>0</v>
      </c>
      <c r="Q190" s="307">
        <f t="shared" si="20"/>
        <v>0</v>
      </c>
      <c r="R190" s="307"/>
      <c r="S190" s="307"/>
      <c r="T190" s="307"/>
      <c r="U190" s="38"/>
      <c r="V190" s="38"/>
      <c r="W190" s="22">
        <f>SUM(N190*W188)</f>
        <v>0</v>
      </c>
      <c r="X190" s="22"/>
      <c r="Y190" s="23">
        <f>SUM(N190*P190*Y188)</f>
        <v>0</v>
      </c>
      <c r="Z190" s="22"/>
      <c r="AA190" s="23">
        <f>SUM(N190*AA188)</f>
        <v>0</v>
      </c>
      <c r="AB190" s="23">
        <f>SUM(N190*AB188*P190)</f>
        <v>0</v>
      </c>
      <c r="AD190" s="23">
        <f>SUM(N190*AD188)</f>
        <v>0</v>
      </c>
      <c r="AE190" s="23">
        <f>SUM(N190*AE188*P190)</f>
        <v>0</v>
      </c>
      <c r="AG190" s="23">
        <f>SUM(N190*AG188)</f>
        <v>0</v>
      </c>
      <c r="AH190" s="23">
        <f>SUM(Q190*AH188)</f>
        <v>0</v>
      </c>
    </row>
    <row r="191" spans="1:35" x14ac:dyDescent="0.25">
      <c r="J191" s="311"/>
      <c r="K191" t="s">
        <v>202</v>
      </c>
      <c r="L191" s="17"/>
      <c r="N191" s="628"/>
      <c r="O191" s="366"/>
      <c r="P191" s="533"/>
      <c r="Q191" s="535">
        <f t="shared" si="20"/>
        <v>0</v>
      </c>
      <c r="R191" s="535"/>
      <c r="S191" s="535"/>
      <c r="T191" s="535"/>
      <c r="U191" s="526"/>
      <c r="V191" s="526"/>
      <c r="W191" s="523">
        <f>SUM(N191*W188)</f>
        <v>0</v>
      </c>
      <c r="X191" s="523"/>
      <c r="Y191" s="538">
        <f>SUM(N191*P191*Y188)</f>
        <v>0</v>
      </c>
      <c r="Z191" s="523"/>
      <c r="AA191" s="538">
        <f>SUM(N191*AA188)</f>
        <v>0</v>
      </c>
      <c r="AB191" s="538">
        <f>SUM(N191*AB188*P191)</f>
        <v>0</v>
      </c>
      <c r="AD191" s="538">
        <f>SUM(N191*AD188)</f>
        <v>0</v>
      </c>
      <c r="AE191" s="538">
        <f>SUM(N191*AE188*P191)</f>
        <v>0</v>
      </c>
      <c r="AG191" s="538">
        <f>SUM(N191*AG188)</f>
        <v>0</v>
      </c>
      <c r="AH191" s="538">
        <f>SUM(Q191*AH188)</f>
        <v>0</v>
      </c>
    </row>
    <row r="192" spans="1:35" x14ac:dyDescent="0.25">
      <c r="J192" s="311"/>
      <c r="N192" s="494"/>
      <c r="P192" s="38">
        <f>SUM(P191*0.66)</f>
        <v>0</v>
      </c>
      <c r="Q192" s="307">
        <f t="shared" si="20"/>
        <v>0</v>
      </c>
      <c r="R192" s="307"/>
      <c r="S192" s="307"/>
      <c r="T192" s="307"/>
      <c r="U192" s="38"/>
      <c r="V192" s="38"/>
      <c r="W192" s="22">
        <f>SUM(N192*W188)</f>
        <v>0</v>
      </c>
      <c r="X192" s="22"/>
      <c r="Y192" s="23">
        <f>SUM(N192*P192*Y188)</f>
        <v>0</v>
      </c>
      <c r="Z192" s="22"/>
      <c r="AA192" s="23">
        <f>SUM(N192*AA188)</f>
        <v>0</v>
      </c>
      <c r="AB192" s="23">
        <f>SUM(N192*AB188*P192)</f>
        <v>0</v>
      </c>
      <c r="AD192" s="23">
        <f>SUM(N192*AD188)</f>
        <v>0</v>
      </c>
      <c r="AE192" s="23">
        <f>SUM(N192*AE188*P192)</f>
        <v>0</v>
      </c>
      <c r="AG192" s="23">
        <f>SUM(N192*AG188)</f>
        <v>0</v>
      </c>
      <c r="AH192" s="23">
        <f>SUM(Q192*AH188)</f>
        <v>0</v>
      </c>
    </row>
    <row r="193" spans="10:35" x14ac:dyDescent="0.25">
      <c r="J193" s="311"/>
      <c r="L193" s="17"/>
      <c r="N193" s="494"/>
      <c r="O193" s="366"/>
      <c r="P193" s="321"/>
      <c r="Q193" s="307">
        <f t="shared" si="20"/>
        <v>0</v>
      </c>
      <c r="R193" s="307"/>
      <c r="S193" s="307"/>
      <c r="T193" s="307"/>
      <c r="U193" s="38"/>
      <c r="V193" s="38"/>
      <c r="W193" s="22">
        <f>SUM(N193*W188)</f>
        <v>0</v>
      </c>
      <c r="X193" s="22"/>
      <c r="Y193" s="23">
        <f>SUM(N193*P193*Y188)</f>
        <v>0</v>
      </c>
      <c r="Z193" s="22"/>
      <c r="AA193" s="23">
        <f>SUM(N193*AA188)</f>
        <v>0</v>
      </c>
      <c r="AB193" s="23">
        <f>SUM(N193*AB188*P193)</f>
        <v>0</v>
      </c>
      <c r="AD193" s="23">
        <f>SUM(N193*AD188)</f>
        <v>0</v>
      </c>
      <c r="AE193" s="23">
        <f>SUM(N193*AE188*P193)</f>
        <v>0</v>
      </c>
      <c r="AG193" s="23">
        <f>SUM(N193*AG188)</f>
        <v>0</v>
      </c>
      <c r="AH193" s="23">
        <f>SUM(Q193*AH188)</f>
        <v>0</v>
      </c>
      <c r="AI193" s="23"/>
    </row>
    <row r="194" spans="10:35" x14ac:dyDescent="0.25">
      <c r="J194" s="311"/>
      <c r="N194" s="626"/>
      <c r="O194" s="13"/>
      <c r="P194" s="38">
        <f>SUM(P193*0.66)</f>
        <v>0</v>
      </c>
      <c r="Q194" s="307">
        <f t="shared" si="20"/>
        <v>0</v>
      </c>
      <c r="R194" s="307"/>
      <c r="S194" s="307"/>
      <c r="T194" s="307"/>
      <c r="U194" s="38"/>
      <c r="V194" s="38"/>
      <c r="W194" s="22">
        <f>SUM(N194*W188)</f>
        <v>0</v>
      </c>
      <c r="X194" s="22"/>
      <c r="Y194" s="23">
        <f>SUM(N194*P194*Y188)</f>
        <v>0</v>
      </c>
      <c r="Z194" s="22"/>
      <c r="AA194" s="23">
        <f>SUM(N194*AA188)</f>
        <v>0</v>
      </c>
      <c r="AB194" s="23">
        <f>SUM(N194*AB188*P194)</f>
        <v>0</v>
      </c>
      <c r="AD194" s="23">
        <f>SUM(N194*AD188)</f>
        <v>0</v>
      </c>
      <c r="AE194" s="23">
        <f>SUM(N194*AE188*P194)</f>
        <v>0</v>
      </c>
      <c r="AG194" s="23">
        <f>SUM(N194*AG188)</f>
        <v>0</v>
      </c>
      <c r="AH194" s="23">
        <f>SUM(Q194*AH188)</f>
        <v>0</v>
      </c>
      <c r="AI194" s="23"/>
    </row>
    <row r="195" spans="10:35" ht="15.75" thickBot="1" x14ac:dyDescent="0.3">
      <c r="J195" s="311"/>
      <c r="N195" s="49"/>
      <c r="O195" s="50"/>
      <c r="P195" s="38"/>
      <c r="Q195" s="307"/>
      <c r="R195" s="307"/>
      <c r="S195" s="307"/>
      <c r="T195" s="307"/>
      <c r="U195" s="38"/>
      <c r="V195" s="38"/>
      <c r="W195" s="38"/>
      <c r="X195" s="22"/>
      <c r="Z195" s="22"/>
      <c r="AA195" s="22"/>
      <c r="AB195" s="22"/>
      <c r="AC195" s="22"/>
      <c r="AD195" s="22"/>
      <c r="AE195" s="22"/>
      <c r="AF195" s="22"/>
      <c r="AG195" s="22"/>
      <c r="AH195" s="22"/>
      <c r="AI195" s="22"/>
    </row>
    <row r="196" spans="10:35" ht="15.75" thickBot="1" x14ac:dyDescent="0.3">
      <c r="J196" s="311"/>
      <c r="N196" s="49"/>
      <c r="O196" s="50"/>
      <c r="P196" s="38"/>
      <c r="Q196" s="38"/>
      <c r="R196" s="38"/>
      <c r="S196" s="38"/>
      <c r="T196" s="38"/>
      <c r="U196" s="38"/>
      <c r="V196" s="38"/>
      <c r="W196" s="488">
        <f>SUM(W189:W194)</f>
        <v>0</v>
      </c>
      <c r="X196" s="489"/>
      <c r="Y196" s="490">
        <f>SUM(Y189:Y194)</f>
        <v>0</v>
      </c>
      <c r="Z196" s="829">
        <f>SUM(W196:Y196)</f>
        <v>0</v>
      </c>
      <c r="AA196" s="387">
        <f>SUM(AA189:AA194)</f>
        <v>0</v>
      </c>
      <c r="AB196" s="387">
        <f>SUM(AB189:AB194)</f>
        <v>0</v>
      </c>
      <c r="AC196" s="1087">
        <f>SUM(AA196:AB196)</f>
        <v>0</v>
      </c>
      <c r="AD196" s="387">
        <f>SUM(AD189:AD194)</f>
        <v>0</v>
      </c>
      <c r="AE196" s="387">
        <f>SUM(AE189:AE194)</f>
        <v>0</v>
      </c>
      <c r="AF196" s="1087">
        <f>SUM(AD196:AE196)</f>
        <v>0</v>
      </c>
      <c r="AG196" s="387">
        <f>SUM(AG189:AG194)</f>
        <v>0</v>
      </c>
      <c r="AH196" s="387">
        <f>SUM(AH189:AH194)</f>
        <v>0</v>
      </c>
      <c r="AI196" s="1087">
        <f>SUM(AG196:AH196)</f>
        <v>0</v>
      </c>
    </row>
    <row r="197" spans="10:35" x14ac:dyDescent="0.25">
      <c r="J197" s="311"/>
      <c r="N197" s="49"/>
      <c r="O197" s="50"/>
      <c r="P197" s="38"/>
      <c r="Q197" s="38"/>
      <c r="R197" s="38"/>
      <c r="S197" s="38"/>
      <c r="T197" s="38"/>
      <c r="U197" s="38"/>
      <c r="V197" s="38"/>
      <c r="W197" s="116"/>
      <c r="X197" s="22"/>
      <c r="Y197" s="28"/>
      <c r="Z197" s="22"/>
      <c r="AA197" s="22"/>
      <c r="AB197" s="22"/>
      <c r="AC197" s="89"/>
      <c r="AD197" s="89"/>
      <c r="AE197" s="89"/>
      <c r="AF197" s="49"/>
      <c r="AG197" s="22"/>
      <c r="AH197" s="22"/>
      <c r="AI197" s="89"/>
    </row>
    <row r="198" spans="10:35" x14ac:dyDescent="0.25">
      <c r="J198" s="334"/>
      <c r="K198" s="171"/>
      <c r="L198" s="171"/>
      <c r="M198" s="176"/>
      <c r="N198" s="449"/>
      <c r="O198" s="335"/>
      <c r="P198" s="177"/>
      <c r="Q198" s="177"/>
      <c r="R198" s="177"/>
      <c r="S198" s="177"/>
      <c r="T198" s="177"/>
      <c r="U198" s="177"/>
      <c r="V198" s="177"/>
      <c r="W198" s="364"/>
      <c r="X198" s="178"/>
      <c r="Y198" s="365"/>
      <c r="Z198" s="178"/>
      <c r="AA198" s="178"/>
      <c r="AB198" s="337"/>
      <c r="AC198" s="171"/>
      <c r="AD198" s="171"/>
      <c r="AE198" s="171"/>
      <c r="AF198" s="171"/>
      <c r="AG198" s="171"/>
      <c r="AH198" s="337"/>
      <c r="AI198" s="171"/>
    </row>
    <row r="199" spans="10:35" x14ac:dyDescent="0.25">
      <c r="J199" s="310" t="s">
        <v>218</v>
      </c>
      <c r="K199" s="35" t="s">
        <v>219</v>
      </c>
      <c r="L199" s="35"/>
      <c r="M199" s="158"/>
      <c r="N199" s="117"/>
      <c r="O199" s="316"/>
      <c r="P199" s="158"/>
      <c r="Q199" s="158"/>
      <c r="R199" s="158"/>
      <c r="S199" s="319"/>
      <c r="T199" s="319"/>
      <c r="U199" s="319" t="s">
        <v>171</v>
      </c>
      <c r="V199" s="158"/>
      <c r="W199" s="319">
        <v>1.4999999999999999E-2</v>
      </c>
      <c r="X199" s="117"/>
      <c r="Y199" s="157">
        <v>0</v>
      </c>
      <c r="Z199" s="158"/>
      <c r="AA199" s="319">
        <v>0</v>
      </c>
      <c r="AB199" s="157">
        <v>0</v>
      </c>
      <c r="AC199" s="7"/>
      <c r="AD199" s="7"/>
      <c r="AE199" s="7"/>
      <c r="AF199" s="7"/>
      <c r="AG199" s="158">
        <v>0</v>
      </c>
      <c r="AH199" s="322">
        <v>0</v>
      </c>
      <c r="AI199" s="7"/>
    </row>
    <row r="200" spans="10:35" x14ac:dyDescent="0.25">
      <c r="J200" s="311"/>
      <c r="K200" t="s">
        <v>220</v>
      </c>
      <c r="L200" s="17"/>
      <c r="M200" t="s">
        <v>221</v>
      </c>
      <c r="N200" s="731"/>
      <c r="O200" s="366"/>
      <c r="P200" s="321"/>
      <c r="Q200" s="307">
        <f t="shared" ref="Q200:Q205" si="21">SUM(N200*P200)</f>
        <v>0</v>
      </c>
      <c r="R200" s="307"/>
      <c r="S200" s="307"/>
      <c r="T200" s="307"/>
      <c r="U200" s="38"/>
      <c r="V200" s="38"/>
      <c r="W200" s="22">
        <f>SUM(N200*W199)</f>
        <v>0</v>
      </c>
      <c r="X200" s="22"/>
      <c r="Y200" s="23">
        <f>SUM(N200*P200*Y199)</f>
        <v>0</v>
      </c>
      <c r="Z200" s="22"/>
      <c r="AA200" s="23">
        <f>SUM(N200*AA199)</f>
        <v>0</v>
      </c>
      <c r="AB200" s="23">
        <f>SUM(N200*AB199*P200)</f>
        <v>0</v>
      </c>
      <c r="AF200" s="49"/>
      <c r="AG200" s="23">
        <f>SUM(N200*AG199)</f>
        <v>0</v>
      </c>
      <c r="AH200" s="23">
        <f>SUM(Q200*AH199)</f>
        <v>0</v>
      </c>
    </row>
    <row r="201" spans="10:35" x14ac:dyDescent="0.25">
      <c r="J201" s="311"/>
      <c r="N201" s="494"/>
      <c r="P201" s="38">
        <f>SUM(P200*0.66)</f>
        <v>0</v>
      </c>
      <c r="Q201" s="307">
        <f t="shared" si="21"/>
        <v>0</v>
      </c>
      <c r="R201" s="307"/>
      <c r="S201" s="307"/>
      <c r="T201" s="307"/>
      <c r="U201" s="38"/>
      <c r="V201" s="38"/>
      <c r="W201" s="523">
        <f>SUM(N201*W199)</f>
        <v>0</v>
      </c>
      <c r="X201" s="523"/>
      <c r="Y201" s="538">
        <f>SUM(N201*P201*Y199)</f>
        <v>0</v>
      </c>
      <c r="Z201" s="523"/>
      <c r="AA201" s="538">
        <f>SUM(N201*AA199)</f>
        <v>0</v>
      </c>
      <c r="AB201" s="538">
        <f>SUM(N201*AB199*P201)</f>
        <v>0</v>
      </c>
      <c r="AF201" s="541"/>
      <c r="AG201" s="538">
        <f>SUM(N201*AG199)</f>
        <v>0</v>
      </c>
      <c r="AH201" s="538">
        <f>SUM(Q201*AH199)</f>
        <v>0</v>
      </c>
    </row>
    <row r="202" spans="10:35" x14ac:dyDescent="0.25">
      <c r="J202" s="311"/>
      <c r="K202" t="s">
        <v>179</v>
      </c>
      <c r="L202" s="17"/>
      <c r="M202" t="s">
        <v>222</v>
      </c>
      <c r="N202" s="731">
        <v>12499.95</v>
      </c>
      <c r="O202" s="366"/>
      <c r="P202" s="321"/>
      <c r="Q202" s="307">
        <f t="shared" si="21"/>
        <v>0</v>
      </c>
      <c r="R202" s="307"/>
      <c r="S202" s="307"/>
      <c r="T202" s="307"/>
      <c r="U202" s="38"/>
      <c r="V202" s="38"/>
      <c r="W202" s="22">
        <f>SUM(N202*W199)</f>
        <v>187.49925000000002</v>
      </c>
      <c r="X202" s="22"/>
      <c r="Y202" s="23">
        <f>SUM(N202*P202*Y199)</f>
        <v>0</v>
      </c>
      <c r="Z202" s="22"/>
      <c r="AA202" s="23">
        <f>SUM(N202*AA199)</f>
        <v>0</v>
      </c>
      <c r="AB202" s="23">
        <f>SUM(N202*AB199*P202)</f>
        <v>0</v>
      </c>
      <c r="AF202" s="49"/>
      <c r="AG202" s="23">
        <f>SUM(N202*AG199)</f>
        <v>0</v>
      </c>
      <c r="AH202" s="23">
        <f>SUM(Q202*AH199)</f>
        <v>0</v>
      </c>
    </row>
    <row r="203" spans="10:35" x14ac:dyDescent="0.25">
      <c r="J203" s="311"/>
      <c r="N203" s="494"/>
      <c r="P203" s="38">
        <f>SUM(P202*0.66)</f>
        <v>0</v>
      </c>
      <c r="Q203" s="307">
        <f t="shared" si="21"/>
        <v>0</v>
      </c>
      <c r="R203" s="307"/>
      <c r="S203" s="307"/>
      <c r="T203" s="307"/>
      <c r="U203" s="38"/>
      <c r="V203" s="38"/>
      <c r="W203" s="22">
        <f>SUM(N203*W199)</f>
        <v>0</v>
      </c>
      <c r="X203" s="22"/>
      <c r="Y203" s="23">
        <f>SUM(N203*P203*Y199)</f>
        <v>0</v>
      </c>
      <c r="Z203" s="22"/>
      <c r="AA203" s="23">
        <f>SUM(N203*AA199)</f>
        <v>0</v>
      </c>
      <c r="AB203" s="23">
        <f>SUM(N203*AB199*P203)</f>
        <v>0</v>
      </c>
      <c r="AF203" s="541"/>
      <c r="AG203" s="23">
        <f>SUM(N203*AG199)</f>
        <v>0</v>
      </c>
      <c r="AH203" s="23">
        <f>SUM(Q203*AH199)</f>
        <v>0</v>
      </c>
    </row>
    <row r="204" spans="10:35" x14ac:dyDescent="0.25">
      <c r="J204" s="311"/>
      <c r="L204" s="17"/>
      <c r="M204" t="s">
        <v>223</v>
      </c>
      <c r="N204" s="730">
        <v>12019.25</v>
      </c>
      <c r="O204" s="366"/>
      <c r="P204" s="533"/>
      <c r="Q204" s="535">
        <f t="shared" si="21"/>
        <v>0</v>
      </c>
      <c r="R204" s="535"/>
      <c r="S204" s="535"/>
      <c r="T204" s="535"/>
      <c r="U204" s="526"/>
      <c r="V204" s="526"/>
      <c r="W204" s="523">
        <f>SUM(N204*W199)</f>
        <v>180.28874999999999</v>
      </c>
      <c r="X204" s="523"/>
      <c r="Y204" s="538">
        <f>SUM(N204*P204*Y199)</f>
        <v>0</v>
      </c>
      <c r="Z204" s="523"/>
      <c r="AA204" s="538">
        <f>SUM(N204*AA199)</f>
        <v>0</v>
      </c>
      <c r="AB204" s="538">
        <f>SUM(N204*AB199*P204)</f>
        <v>0</v>
      </c>
      <c r="AF204" s="49"/>
      <c r="AG204" s="538">
        <f>SUM(N204*AG199)</f>
        <v>0</v>
      </c>
      <c r="AH204" s="538">
        <f>SUM(Q204*AH199)</f>
        <v>0</v>
      </c>
      <c r="AI204" s="538"/>
    </row>
    <row r="205" spans="10:35" x14ac:dyDescent="0.25">
      <c r="J205" s="311"/>
      <c r="N205" s="626"/>
      <c r="O205" s="13"/>
      <c r="P205" s="38">
        <f>SUM(P204*0.66)</f>
        <v>0</v>
      </c>
      <c r="Q205" s="307">
        <f t="shared" si="21"/>
        <v>0</v>
      </c>
      <c r="R205" s="307"/>
      <c r="S205" s="307"/>
      <c r="T205" s="307"/>
      <c r="U205" s="38"/>
      <c r="V205" s="38"/>
      <c r="W205" s="22">
        <f>SUM(N205*W199)</f>
        <v>0</v>
      </c>
      <c r="X205" s="22"/>
      <c r="Y205" s="23">
        <f>SUM(N205*P205*Y199)</f>
        <v>0</v>
      </c>
      <c r="Z205" s="22"/>
      <c r="AA205" s="23">
        <f>SUM(N205*AA199)</f>
        <v>0</v>
      </c>
      <c r="AB205" s="23">
        <f>SUM(N205*AB199*P205)</f>
        <v>0</v>
      </c>
      <c r="AF205" s="49"/>
      <c r="AG205" s="23">
        <f>SUM(N205*AG199)</f>
        <v>0</v>
      </c>
      <c r="AH205" s="23">
        <f>SUM(Q205*AH199)</f>
        <v>0</v>
      </c>
      <c r="AI205" s="23"/>
    </row>
    <row r="206" spans="10:35" ht="15.75" thickBot="1" x14ac:dyDescent="0.3">
      <c r="J206" s="311"/>
      <c r="N206" s="49"/>
      <c r="O206" s="50"/>
      <c r="P206" s="38"/>
      <c r="Q206" s="307"/>
      <c r="R206" s="307"/>
      <c r="S206" s="307"/>
      <c r="T206" s="307"/>
      <c r="U206" s="38"/>
      <c r="V206" s="38"/>
      <c r="W206" s="38"/>
      <c r="X206" s="22"/>
      <c r="Z206" s="22"/>
      <c r="AA206" s="22"/>
      <c r="AB206" s="22"/>
      <c r="AC206" s="22"/>
      <c r="AD206" s="22"/>
      <c r="AE206" s="22"/>
      <c r="AF206" s="49"/>
      <c r="AG206" s="22"/>
      <c r="AH206" s="22"/>
      <c r="AI206" s="22"/>
    </row>
    <row r="207" spans="10:35" ht="15.75" thickBot="1" x14ac:dyDescent="0.3">
      <c r="J207" s="311"/>
      <c r="N207" s="49"/>
      <c r="O207" s="50"/>
      <c r="P207" s="38"/>
      <c r="Q207" s="38"/>
      <c r="R207" s="38"/>
      <c r="S207" s="38"/>
      <c r="T207" s="38"/>
      <c r="U207" s="38"/>
      <c r="V207" s="38"/>
      <c r="W207" s="488">
        <f>SUM(W200:W205)</f>
        <v>367.78800000000001</v>
      </c>
      <c r="X207" s="489"/>
      <c r="Y207" s="490">
        <f>SUM(Y200:Y205)</f>
        <v>0</v>
      </c>
      <c r="Z207" s="829">
        <f>SUM(W207:Y207)</f>
        <v>367.78800000000001</v>
      </c>
      <c r="AA207" s="387">
        <f>SUM(AA200:AA205)</f>
        <v>0</v>
      </c>
      <c r="AB207" s="387">
        <f>SUM(AB200:AB205)</f>
        <v>0</v>
      </c>
      <c r="AC207" s="1087">
        <f>SUM(AA207:AB207)</f>
        <v>0</v>
      </c>
      <c r="AD207" s="89"/>
      <c r="AE207" s="89"/>
      <c r="AF207" s="49"/>
      <c r="AG207" s="387">
        <f>SUM(AG200:AG205)</f>
        <v>0</v>
      </c>
      <c r="AH207" s="387">
        <f>SUM(AH200:AH205)</f>
        <v>0</v>
      </c>
      <c r="AI207" s="1087">
        <f>SUM(AG207:AH207)</f>
        <v>0</v>
      </c>
    </row>
    <row r="208" spans="10:35" x14ac:dyDescent="0.25">
      <c r="J208" s="311"/>
      <c r="N208" s="49"/>
      <c r="O208" s="50"/>
      <c r="P208" s="38"/>
      <c r="Q208" s="38"/>
      <c r="R208" s="38"/>
      <c r="S208" s="38"/>
      <c r="T208" s="38"/>
      <c r="U208" s="38"/>
      <c r="V208" s="38"/>
      <c r="W208" s="116"/>
      <c r="X208" s="22"/>
      <c r="Y208" s="28"/>
      <c r="Z208" s="22"/>
      <c r="AA208" s="22"/>
      <c r="AB208" s="22"/>
      <c r="AC208" s="89"/>
      <c r="AD208" s="89"/>
      <c r="AE208" s="89"/>
      <c r="AF208" s="49"/>
      <c r="AG208" s="22"/>
      <c r="AH208" s="22"/>
      <c r="AI208" s="89"/>
    </row>
    <row r="209" spans="10:35" x14ac:dyDescent="0.25">
      <c r="J209" s="495"/>
      <c r="K209" s="171"/>
      <c r="L209" s="171"/>
      <c r="M209" s="176"/>
      <c r="N209" s="449"/>
      <c r="O209" s="335"/>
      <c r="P209" s="177"/>
      <c r="Q209" s="177"/>
      <c r="R209" s="177"/>
      <c r="S209" s="177"/>
      <c r="T209" s="177"/>
      <c r="U209" s="177"/>
      <c r="V209" s="177"/>
      <c r="W209" s="364" t="s">
        <v>185</v>
      </c>
      <c r="X209" s="178"/>
      <c r="Y209" s="365"/>
      <c r="Z209" s="178"/>
      <c r="AA209" s="178" t="s">
        <v>213</v>
      </c>
      <c r="AB209" s="337"/>
      <c r="AC209" s="171"/>
      <c r="AD209" s="171"/>
      <c r="AE209" s="171"/>
      <c r="AF209" s="171"/>
      <c r="AG209" s="171"/>
      <c r="AH209" s="337"/>
      <c r="AI209" s="171"/>
    </row>
    <row r="210" spans="10:35" x14ac:dyDescent="0.25">
      <c r="J210" s="310" t="s">
        <v>208</v>
      </c>
      <c r="K210" s="35" t="s">
        <v>224</v>
      </c>
      <c r="L210" s="35"/>
      <c r="M210" s="158"/>
      <c r="N210" s="117"/>
      <c r="O210" s="316"/>
      <c r="P210" s="158"/>
      <c r="Q210" s="158"/>
      <c r="R210" s="158"/>
      <c r="S210" s="319"/>
      <c r="T210" s="319"/>
      <c r="U210" s="319" t="s">
        <v>171</v>
      </c>
      <c r="V210" s="158"/>
      <c r="W210" s="319">
        <v>1.8749999999999999E-2</v>
      </c>
      <c r="X210" s="117"/>
      <c r="Y210" s="157">
        <v>0</v>
      </c>
      <c r="Z210" s="158"/>
      <c r="AA210" s="319">
        <v>6.2500000000000003E-3</v>
      </c>
      <c r="AB210" s="157">
        <v>0</v>
      </c>
      <c r="AC210" s="7"/>
      <c r="AD210" s="7"/>
      <c r="AE210" s="7"/>
      <c r="AF210" s="7"/>
      <c r="AG210" s="158">
        <v>0</v>
      </c>
      <c r="AH210" s="322">
        <v>0</v>
      </c>
      <c r="AI210" s="7"/>
    </row>
    <row r="211" spans="10:35" x14ac:dyDescent="0.25">
      <c r="J211" s="311"/>
      <c r="K211" t="s">
        <v>225</v>
      </c>
      <c r="L211" s="17"/>
      <c r="M211" t="s">
        <v>226</v>
      </c>
      <c r="N211" s="864"/>
      <c r="O211" s="366"/>
      <c r="P211" s="321"/>
      <c r="Q211" s="307">
        <f t="shared" ref="Q211:Q216" si="22">SUM(N211*P211)</f>
        <v>0</v>
      </c>
      <c r="R211" s="307"/>
      <c r="S211" s="307"/>
      <c r="T211" s="307"/>
      <c r="U211" s="38"/>
      <c r="V211" s="38"/>
      <c r="W211" s="22">
        <f>SUM(N211*W210)</f>
        <v>0</v>
      </c>
      <c r="X211" s="22"/>
      <c r="Y211" s="23">
        <f>SUM(N211*P211*Y210)</f>
        <v>0</v>
      </c>
      <c r="Z211" s="22"/>
      <c r="AA211" s="23">
        <f>SUM(N211*AA210)</f>
        <v>0</v>
      </c>
      <c r="AB211" s="23">
        <f>SUM(N211*AB210*P211)</f>
        <v>0</v>
      </c>
      <c r="AF211" s="49"/>
      <c r="AG211" s="23">
        <f>SUM(N211*AG210)</f>
        <v>0</v>
      </c>
      <c r="AH211" s="23">
        <f>SUM(Q211*AH210)</f>
        <v>0</v>
      </c>
    </row>
    <row r="212" spans="10:35" x14ac:dyDescent="0.25">
      <c r="J212" s="311"/>
      <c r="N212" s="470"/>
      <c r="P212" s="38">
        <f>SUM(P211*0.66)</f>
        <v>0</v>
      </c>
      <c r="Q212" s="307">
        <f t="shared" si="22"/>
        <v>0</v>
      </c>
      <c r="R212" s="307"/>
      <c r="S212" s="307"/>
      <c r="T212" s="307"/>
      <c r="U212" s="38"/>
      <c r="V212" s="38"/>
      <c r="W212" s="22">
        <f>SUM(N212*W210)</f>
        <v>0</v>
      </c>
      <c r="X212" s="22"/>
      <c r="Y212" s="23">
        <f>SUM(N212*P212*Y210)</f>
        <v>0</v>
      </c>
      <c r="Z212" s="22"/>
      <c r="AA212" s="23">
        <f>SUM(N212*AA210)</f>
        <v>0</v>
      </c>
      <c r="AB212" s="23">
        <f>SUM(N212*AB210*P212)</f>
        <v>0</v>
      </c>
      <c r="AF212" s="49"/>
      <c r="AG212" s="23">
        <f>SUM(N212*AG210)</f>
        <v>0</v>
      </c>
      <c r="AH212" s="23">
        <f>SUM(Q212*AH210)</f>
        <v>0</v>
      </c>
    </row>
    <row r="213" spans="10:35" x14ac:dyDescent="0.25">
      <c r="J213" s="311"/>
      <c r="L213" s="17"/>
      <c r="M213" t="s">
        <v>227</v>
      </c>
      <c r="N213" s="470"/>
      <c r="O213" s="366"/>
      <c r="P213" s="321"/>
      <c r="Q213" s="307">
        <f t="shared" si="22"/>
        <v>0</v>
      </c>
      <c r="R213" s="307"/>
      <c r="S213" s="307"/>
      <c r="T213" s="307"/>
      <c r="U213" s="38"/>
      <c r="V213" s="38"/>
      <c r="W213" s="523">
        <f>SUM(N213*W210)</f>
        <v>0</v>
      </c>
      <c r="X213" s="523"/>
      <c r="Y213" s="538">
        <f>SUM(N213*P213*Y210)</f>
        <v>0</v>
      </c>
      <c r="Z213" s="523"/>
      <c r="AA213" s="538">
        <f>SUM(N213*AA210)</f>
        <v>0</v>
      </c>
      <c r="AB213" s="538">
        <f>SUM(N213*AB210*P213)</f>
        <v>0</v>
      </c>
      <c r="AF213" s="541"/>
      <c r="AG213" s="538">
        <f>SUM(N213*AG210)</f>
        <v>0</v>
      </c>
      <c r="AH213" s="538">
        <f>SUM(Q213*AH210)</f>
        <v>0</v>
      </c>
    </row>
    <row r="214" spans="10:35" x14ac:dyDescent="0.25">
      <c r="J214" s="311"/>
      <c r="N214" s="470"/>
      <c r="P214" s="38">
        <f>SUM(P213*0.66)</f>
        <v>0</v>
      </c>
      <c r="Q214" s="307">
        <f t="shared" si="22"/>
        <v>0</v>
      </c>
      <c r="R214" s="307"/>
      <c r="S214" s="307"/>
      <c r="T214" s="307"/>
      <c r="U214" s="38"/>
      <c r="V214" s="38"/>
      <c r="W214" s="22">
        <f>SUM(N214*W210)</f>
        <v>0</v>
      </c>
      <c r="X214" s="22"/>
      <c r="Y214" s="23">
        <f>SUM(N214*P214*Y210)</f>
        <v>0</v>
      </c>
      <c r="Z214" s="22"/>
      <c r="AA214" s="23">
        <f>SUM(N214*AA210)</f>
        <v>0</v>
      </c>
      <c r="AB214" s="23">
        <f>SUM(N214*AB210*P214)</f>
        <v>0</v>
      </c>
      <c r="AF214" s="49"/>
      <c r="AG214" s="23">
        <f>SUM(N214*AG210)</f>
        <v>0</v>
      </c>
      <c r="AH214" s="23">
        <f>SUM(Q214*AH210)</f>
        <v>0</v>
      </c>
    </row>
    <row r="215" spans="10:35" x14ac:dyDescent="0.25">
      <c r="J215" s="311"/>
      <c r="L215" s="17"/>
      <c r="M215" t="s">
        <v>176</v>
      </c>
      <c r="N215" s="637"/>
      <c r="O215" s="366"/>
      <c r="P215" s="321"/>
      <c r="Q215" s="307">
        <f t="shared" si="22"/>
        <v>0</v>
      </c>
      <c r="R215" s="307"/>
      <c r="S215" s="307"/>
      <c r="T215" s="307"/>
      <c r="U215" s="38"/>
      <c r="V215" s="38"/>
      <c r="W215" s="22">
        <f>SUM(N215*W210)</f>
        <v>0</v>
      </c>
      <c r="X215" s="22"/>
      <c r="Y215" s="23">
        <f>SUM(N215*P215*Y210)</f>
        <v>0</v>
      </c>
      <c r="Z215" s="22"/>
      <c r="AA215" s="23">
        <f>SUM(N215*AA210)</f>
        <v>0</v>
      </c>
      <c r="AB215" s="23">
        <f>SUM(N215*AB210*P215)</f>
        <v>0</v>
      </c>
      <c r="AF215" s="49"/>
      <c r="AG215" s="23">
        <f>SUM(N215*AG210)</f>
        <v>0</v>
      </c>
      <c r="AH215" s="23">
        <f>SUM(Q215*AH210)</f>
        <v>0</v>
      </c>
      <c r="AI215" s="23"/>
    </row>
    <row r="216" spans="10:35" x14ac:dyDescent="0.25">
      <c r="J216" s="311"/>
      <c r="N216" s="725"/>
      <c r="O216" s="13"/>
      <c r="P216" s="526">
        <f>SUM(P215*0.66)</f>
        <v>0</v>
      </c>
      <c r="Q216" s="535">
        <f t="shared" si="22"/>
        <v>0</v>
      </c>
      <c r="R216" s="535"/>
      <c r="S216" s="535"/>
      <c r="T216" s="535"/>
      <c r="U216" s="526"/>
      <c r="V216" s="526"/>
      <c r="W216" s="523">
        <f>SUM(N216*W210)</f>
        <v>0</v>
      </c>
      <c r="X216" s="523"/>
      <c r="Y216" s="538">
        <f>SUM(N216*P216*Y210)</f>
        <v>0</v>
      </c>
      <c r="Z216" s="523"/>
      <c r="AA216" s="538">
        <f>SUM(N216*AA210)</f>
        <v>0</v>
      </c>
      <c r="AB216" s="538">
        <f>SUM(N216*AB210*P216)</f>
        <v>0</v>
      </c>
      <c r="AF216" s="541"/>
      <c r="AG216" s="538">
        <f>SUM(N216*AG210)</f>
        <v>0</v>
      </c>
      <c r="AH216" s="538">
        <f>SUM(Q216*AH210)</f>
        <v>0</v>
      </c>
      <c r="AI216" s="538"/>
    </row>
    <row r="217" spans="10:35" ht="15.75" thickBot="1" x14ac:dyDescent="0.3">
      <c r="J217" s="311"/>
      <c r="N217" s="49"/>
      <c r="O217" s="50"/>
      <c r="P217" s="38"/>
      <c r="Q217" s="307"/>
      <c r="R217" s="307"/>
      <c r="S217" s="307"/>
      <c r="T217" s="307"/>
      <c r="U217" s="38"/>
      <c r="V217" s="38"/>
      <c r="W217" s="38"/>
      <c r="X217" s="22"/>
      <c r="Z217" s="22"/>
      <c r="AA217" s="22"/>
      <c r="AB217" s="22"/>
      <c r="AC217" s="22"/>
      <c r="AD217" s="22"/>
      <c r="AE217" s="22"/>
      <c r="AF217" s="49"/>
      <c r="AG217" s="22"/>
      <c r="AH217" s="22"/>
      <c r="AI217" s="22"/>
    </row>
    <row r="218" spans="10:35" ht="15.75" thickBot="1" x14ac:dyDescent="0.3">
      <c r="J218" s="311"/>
      <c r="N218" s="49"/>
      <c r="O218" s="50"/>
      <c r="P218" s="38"/>
      <c r="Q218" s="38"/>
      <c r="R218" s="38"/>
      <c r="S218" s="38"/>
      <c r="T218" s="38"/>
      <c r="U218" s="38"/>
      <c r="V218" s="38"/>
      <c r="W218" s="488">
        <f>SUM(W211:W216)</f>
        <v>0</v>
      </c>
      <c r="X218" s="489"/>
      <c r="Y218" s="490">
        <f>SUM(Y211:Y216)</f>
        <v>0</v>
      </c>
      <c r="Z218" s="829">
        <f>SUM(W218:Y218)</f>
        <v>0</v>
      </c>
      <c r="AA218" s="387">
        <f>SUM(AA211:AA216)</f>
        <v>0</v>
      </c>
      <c r="AB218" s="387">
        <f>SUM(AB211:AB216)</f>
        <v>0</v>
      </c>
      <c r="AC218" s="1087">
        <f>SUM(AA218:AB218)</f>
        <v>0</v>
      </c>
      <c r="AD218" s="89"/>
      <c r="AE218" s="89"/>
      <c r="AF218" s="49"/>
      <c r="AG218" s="387">
        <f>SUM(AG211:AG216)</f>
        <v>0</v>
      </c>
      <c r="AH218" s="387">
        <f>SUM(AH211:AH216)</f>
        <v>0</v>
      </c>
      <c r="AI218" s="1087">
        <f>SUM(AG218:AH218)</f>
        <v>0</v>
      </c>
    </row>
    <row r="219" spans="10:35" x14ac:dyDescent="0.25">
      <c r="J219" s="431"/>
      <c r="N219" s="49"/>
      <c r="O219" s="50"/>
      <c r="P219" s="38"/>
      <c r="Q219" s="38"/>
      <c r="R219" s="38"/>
      <c r="S219" s="38"/>
      <c r="T219" s="38"/>
      <c r="U219" s="38"/>
      <c r="V219" s="38"/>
      <c r="W219" s="116"/>
      <c r="X219" s="22"/>
      <c r="Y219" s="28"/>
      <c r="Z219" s="22"/>
      <c r="AA219" s="22"/>
      <c r="AB219" s="22"/>
      <c r="AC219" s="89"/>
      <c r="AD219" s="89"/>
      <c r="AE219" s="89"/>
      <c r="AF219" s="49"/>
      <c r="AG219" s="22"/>
      <c r="AH219" s="22"/>
      <c r="AI219" s="89"/>
    </row>
    <row r="220" spans="10:35" x14ac:dyDescent="0.25">
      <c r="J220" s="495"/>
      <c r="K220" s="171"/>
      <c r="L220" s="171"/>
      <c r="M220" s="176"/>
      <c r="N220" s="449"/>
      <c r="O220" s="335"/>
      <c r="P220" s="177"/>
      <c r="Q220" s="177"/>
      <c r="R220" s="177"/>
      <c r="S220" s="177"/>
      <c r="T220" s="177"/>
      <c r="U220" s="177"/>
      <c r="V220" s="177"/>
      <c r="W220" s="364"/>
      <c r="X220" s="178"/>
      <c r="Y220" s="365"/>
      <c r="Z220" s="178"/>
      <c r="AA220" s="178"/>
      <c r="AB220" s="337"/>
      <c r="AC220" s="171"/>
      <c r="AD220" s="171"/>
      <c r="AE220" s="171"/>
      <c r="AF220" s="448"/>
      <c r="AG220" s="171"/>
      <c r="AH220" s="337"/>
      <c r="AI220" s="171"/>
    </row>
    <row r="221" spans="10:35" x14ac:dyDescent="0.25">
      <c r="J221" s="440" t="s">
        <v>208</v>
      </c>
      <c r="K221" s="42" t="s">
        <v>228</v>
      </c>
      <c r="L221" s="35"/>
      <c r="M221" s="158"/>
      <c r="N221" s="117"/>
      <c r="O221" s="316"/>
      <c r="P221" s="158"/>
      <c r="Q221" s="158"/>
      <c r="R221" s="158"/>
      <c r="S221" s="319"/>
      <c r="T221" s="319"/>
      <c r="U221" s="319" t="s">
        <v>171</v>
      </c>
      <c r="V221" s="158"/>
      <c r="W221" s="319">
        <v>0.02</v>
      </c>
      <c r="X221" s="117"/>
      <c r="Y221" s="157">
        <v>0</v>
      </c>
      <c r="Z221" s="158"/>
      <c r="AA221" s="319">
        <v>0.02</v>
      </c>
      <c r="AB221" s="157">
        <v>0</v>
      </c>
      <c r="AC221" s="7"/>
      <c r="AD221" s="319">
        <v>0</v>
      </c>
      <c r="AE221" s="157">
        <v>0</v>
      </c>
      <c r="AF221" s="449"/>
      <c r="AG221" s="158">
        <v>0</v>
      </c>
      <c r="AH221" s="322">
        <v>0</v>
      </c>
      <c r="AI221" s="7"/>
    </row>
    <row r="222" spans="10:35" x14ac:dyDescent="0.25">
      <c r="J222" s="311"/>
      <c r="K222" s="11" t="s">
        <v>229</v>
      </c>
      <c r="L222" s="17"/>
      <c r="M222" t="s">
        <v>230</v>
      </c>
      <c r="N222" s="626"/>
      <c r="O222" s="366"/>
      <c r="P222" s="321"/>
      <c r="Q222" s="307">
        <f t="shared" ref="Q222:Q227" si="23">SUM(N222*P222)</f>
        <v>0</v>
      </c>
      <c r="R222" s="307"/>
      <c r="S222" s="307"/>
      <c r="T222" s="307"/>
      <c r="U222" s="38"/>
      <c r="V222" s="38"/>
      <c r="W222" s="22">
        <f>SUM(N222*W221)</f>
        <v>0</v>
      </c>
      <c r="X222" s="22"/>
      <c r="Y222" s="23">
        <f>SUM(N222*P222*Y221)</f>
        <v>0</v>
      </c>
      <c r="Z222" s="22"/>
      <c r="AA222" s="23">
        <f>SUM(N222*AA221)</f>
        <v>0</v>
      </c>
      <c r="AB222" s="23">
        <f>SUM(N222*AB221*P222)</f>
        <v>0</v>
      </c>
      <c r="AD222" s="23">
        <f>SUM(N222*AD221)</f>
        <v>0</v>
      </c>
      <c r="AE222" s="23">
        <f>SUM(N222*AE221*P222)</f>
        <v>0</v>
      </c>
      <c r="AG222" s="23">
        <f>SUM(N222*AG221)</f>
        <v>0</v>
      </c>
      <c r="AH222" s="23">
        <f>SUM(Q222*AH221)</f>
        <v>0</v>
      </c>
    </row>
    <row r="223" spans="10:35" x14ac:dyDescent="0.25">
      <c r="J223" s="311"/>
      <c r="K223" s="11"/>
      <c r="N223" s="494"/>
      <c r="P223" s="38">
        <f>SUM(P222*0.66)</f>
        <v>0</v>
      </c>
      <c r="Q223" s="307">
        <f t="shared" si="23"/>
        <v>0</v>
      </c>
      <c r="R223" s="307"/>
      <c r="S223" s="307"/>
      <c r="T223" s="307"/>
      <c r="U223" s="38"/>
      <c r="V223" s="38"/>
      <c r="W223" s="22">
        <f>SUM(N223*W221)</f>
        <v>0</v>
      </c>
      <c r="X223" s="22"/>
      <c r="Y223" s="23">
        <f>SUM(N223*P223*Y221)</f>
        <v>0</v>
      </c>
      <c r="Z223" s="22"/>
      <c r="AA223" s="23">
        <f>SUM(N223*AA221)</f>
        <v>0</v>
      </c>
      <c r="AB223" s="23">
        <f>SUM(N223*AB221*P223)</f>
        <v>0</v>
      </c>
      <c r="AD223" s="23">
        <f>SUM(N223*AD221)</f>
        <v>0</v>
      </c>
      <c r="AE223" s="23">
        <f>SUM(N223*AE221*P223)</f>
        <v>0</v>
      </c>
      <c r="AG223" s="23">
        <f>SUM(N223*AG221)</f>
        <v>0</v>
      </c>
      <c r="AH223" s="23">
        <f>SUM(Q223*AH221)</f>
        <v>0</v>
      </c>
    </row>
    <row r="224" spans="10:35" x14ac:dyDescent="0.25">
      <c r="J224" s="311"/>
      <c r="K224" s="11" t="s">
        <v>202</v>
      </c>
      <c r="L224" s="17"/>
      <c r="M224" t="s">
        <v>231</v>
      </c>
      <c r="N224" s="494"/>
      <c r="O224" s="366"/>
      <c r="P224" s="321"/>
      <c r="Q224" s="307">
        <f t="shared" si="23"/>
        <v>0</v>
      </c>
      <c r="R224" s="307"/>
      <c r="S224" s="307"/>
      <c r="T224" s="307"/>
      <c r="U224" s="38"/>
      <c r="V224" s="38"/>
      <c r="W224" s="22">
        <f>SUM(N224*W221)</f>
        <v>0</v>
      </c>
      <c r="X224" s="22"/>
      <c r="Y224" s="23">
        <f>SUM(N224*P224*Y221)</f>
        <v>0</v>
      </c>
      <c r="Z224" s="22"/>
      <c r="AA224" s="23">
        <f>SUM(N224*AA221)</f>
        <v>0</v>
      </c>
      <c r="AB224" s="23">
        <f>SUM(N224*AB221*P224)</f>
        <v>0</v>
      </c>
      <c r="AD224" s="23">
        <f>SUM(N224*AD221)</f>
        <v>0</v>
      </c>
      <c r="AE224" s="23">
        <f>SUM(N224*AE221*P224)</f>
        <v>0</v>
      </c>
      <c r="AG224" s="23">
        <f>SUM(N224*AG221)</f>
        <v>0</v>
      </c>
      <c r="AH224" s="23">
        <f>SUM(Q224*AH221)</f>
        <v>0</v>
      </c>
    </row>
    <row r="225" spans="10:35" x14ac:dyDescent="0.25">
      <c r="J225" s="311"/>
      <c r="K225" s="11"/>
      <c r="N225" s="494"/>
      <c r="P225" s="38">
        <f>SUM(P224*0.66)</f>
        <v>0</v>
      </c>
      <c r="Q225" s="307">
        <f t="shared" si="23"/>
        <v>0</v>
      </c>
      <c r="R225" s="307"/>
      <c r="S225" s="307"/>
      <c r="T225" s="307"/>
      <c r="U225" s="38"/>
      <c r="V225" s="38"/>
      <c r="W225" s="523">
        <f>SUM(N225*W221)</f>
        <v>0</v>
      </c>
      <c r="X225" s="523"/>
      <c r="Y225" s="538">
        <f>SUM(N225*P225*Y221)</f>
        <v>0</v>
      </c>
      <c r="Z225" s="523"/>
      <c r="AA225" s="538">
        <f>SUM(N225*AA221)</f>
        <v>0</v>
      </c>
      <c r="AB225" s="538">
        <f>SUM(N225*AB221*P225)</f>
        <v>0</v>
      </c>
      <c r="AD225" s="23">
        <f>SUM(N225*AD221)</f>
        <v>0</v>
      </c>
      <c r="AE225" s="23">
        <f>SUM(N225*AE221*P225)</f>
        <v>0</v>
      </c>
      <c r="AG225" s="538">
        <f>SUM(N225*AG221)</f>
        <v>0</v>
      </c>
      <c r="AH225" s="538">
        <f>SUM(Q225*AH221)</f>
        <v>0</v>
      </c>
    </row>
    <row r="226" spans="10:35" x14ac:dyDescent="0.25">
      <c r="J226" s="311"/>
      <c r="K226" s="11"/>
      <c r="L226" s="17"/>
      <c r="N226" s="494"/>
      <c r="O226" s="366"/>
      <c r="P226" s="321"/>
      <c r="Q226" s="307">
        <f t="shared" si="23"/>
        <v>0</v>
      </c>
      <c r="R226" s="307"/>
      <c r="S226" s="307"/>
      <c r="T226" s="307"/>
      <c r="U226" s="38"/>
      <c r="V226" s="38"/>
      <c r="W226" s="22">
        <f>SUM(N226*W221)</f>
        <v>0</v>
      </c>
      <c r="X226" s="22"/>
      <c r="Y226" s="23">
        <f>SUM(N226*P226*Y221)</f>
        <v>0</v>
      </c>
      <c r="Z226" s="22"/>
      <c r="AA226" s="23">
        <f>SUM(N226*AA221)</f>
        <v>0</v>
      </c>
      <c r="AB226" s="23">
        <f>SUM(N226*AB221*P226)</f>
        <v>0</v>
      </c>
      <c r="AD226" s="23">
        <f>SUM(N226*AD221)</f>
        <v>0</v>
      </c>
      <c r="AE226" s="23">
        <f>SUM(N226*AE221*P226)</f>
        <v>0</v>
      </c>
      <c r="AG226" s="23">
        <f>SUM(N226*AG221)</f>
        <v>0</v>
      </c>
      <c r="AH226" s="23">
        <f>SUM(Q226*AH221)</f>
        <v>0</v>
      </c>
      <c r="AI226" s="23"/>
    </row>
    <row r="227" spans="10:35" x14ac:dyDescent="0.25">
      <c r="J227" s="311"/>
      <c r="K227" s="11"/>
      <c r="N227" s="626"/>
      <c r="O227" s="13"/>
      <c r="P227" s="38">
        <f>SUM(P226*0.66)</f>
        <v>0</v>
      </c>
      <c r="Q227" s="307">
        <f t="shared" si="23"/>
        <v>0</v>
      </c>
      <c r="R227" s="307"/>
      <c r="S227" s="307"/>
      <c r="T227" s="307"/>
      <c r="U227" s="38"/>
      <c r="V227" s="38"/>
      <c r="W227" s="22">
        <f>SUM(N227*W221)</f>
        <v>0</v>
      </c>
      <c r="X227" s="22"/>
      <c r="Y227" s="23">
        <f>SUM(N227*P227*Y221)</f>
        <v>0</v>
      </c>
      <c r="Z227" s="22"/>
      <c r="AA227" s="23">
        <f>SUM(N227*AA221)</f>
        <v>0</v>
      </c>
      <c r="AB227" s="23">
        <f>SUM(N227*AB221*P227)</f>
        <v>0</v>
      </c>
      <c r="AD227" s="23">
        <f>SUM(N227*AD221)</f>
        <v>0</v>
      </c>
      <c r="AE227" s="23">
        <f>SUM(N227*AE221*P227)</f>
        <v>0</v>
      </c>
      <c r="AG227" s="23">
        <f>SUM(N227*AG221)</f>
        <v>0</v>
      </c>
      <c r="AH227" s="23">
        <f>SUM(Q227*AH221)</f>
        <v>0</v>
      </c>
      <c r="AI227" s="23"/>
    </row>
    <row r="228" spans="10:35" ht="15.75" thickBot="1" x14ac:dyDescent="0.3">
      <c r="J228" s="311"/>
      <c r="K228" s="11"/>
      <c r="N228" s="541"/>
      <c r="O228" s="50"/>
      <c r="P228" s="526"/>
      <c r="Q228" s="535"/>
      <c r="R228" s="535"/>
      <c r="S228" s="535"/>
      <c r="T228" s="535"/>
      <c r="U228" s="526"/>
      <c r="V228" s="526"/>
      <c r="W228" s="526"/>
      <c r="X228" s="523"/>
      <c r="Z228" s="523"/>
      <c r="AA228" s="523"/>
      <c r="AB228" s="523"/>
      <c r="AC228" s="523"/>
      <c r="AD228" s="523"/>
      <c r="AE228" s="523"/>
      <c r="AF228" s="22"/>
      <c r="AG228" s="523"/>
      <c r="AH228" s="523"/>
      <c r="AI228" s="523"/>
    </row>
    <row r="229" spans="10:35" ht="15.75" thickBot="1" x14ac:dyDescent="0.3">
      <c r="J229" s="311"/>
      <c r="K229" s="11"/>
      <c r="N229" s="49"/>
      <c r="O229" s="50"/>
      <c r="P229" s="38"/>
      <c r="Q229" s="38"/>
      <c r="R229" s="38"/>
      <c r="S229" s="38"/>
      <c r="T229" s="38"/>
      <c r="U229" s="38"/>
      <c r="V229" s="38"/>
      <c r="W229" s="488">
        <f>SUM(W222:W227)</f>
        <v>0</v>
      </c>
      <c r="X229" s="489"/>
      <c r="Y229" s="490">
        <f>SUM(Y222:Y227)</f>
        <v>0</v>
      </c>
      <c r="Z229" s="829">
        <f>SUM(W229:Y229)</f>
        <v>0</v>
      </c>
      <c r="AA229" s="387">
        <f>SUM(AA222:AA227)</f>
        <v>0</v>
      </c>
      <c r="AB229" s="387">
        <f>SUM(AB222:AB227)</f>
        <v>0</v>
      </c>
      <c r="AC229" s="1087">
        <f>SUM(AA229:AB229)</f>
        <v>0</v>
      </c>
      <c r="AD229" s="387">
        <f>SUM(AD222:AD227)</f>
        <v>0</v>
      </c>
      <c r="AE229" s="387">
        <f>SUM(AE222:AE227)</f>
        <v>0</v>
      </c>
      <c r="AF229" s="1087">
        <f>SUM(AD229:AE229)</f>
        <v>0</v>
      </c>
      <c r="AG229" s="387">
        <f>SUM(AG222:AG227)</f>
        <v>0</v>
      </c>
      <c r="AH229" s="387">
        <f>SUM(AH222:AH227)</f>
        <v>0</v>
      </c>
      <c r="AI229" s="1087">
        <f>SUM(AG229:AH229)</f>
        <v>0</v>
      </c>
    </row>
    <row r="230" spans="10:35" x14ac:dyDescent="0.25">
      <c r="J230" s="311"/>
      <c r="K230" s="11"/>
      <c r="M230" s="22"/>
      <c r="N230" s="22"/>
      <c r="P230" s="22"/>
    </row>
    <row r="231" spans="10:35" x14ac:dyDescent="0.25">
      <c r="J231" s="334"/>
      <c r="K231" s="201"/>
      <c r="L231" s="171"/>
      <c r="M231" s="176"/>
      <c r="N231" s="449"/>
      <c r="O231" s="335"/>
      <c r="P231" s="177"/>
      <c r="Q231" s="177"/>
      <c r="R231" s="177"/>
      <c r="S231" s="177"/>
      <c r="T231" s="177"/>
      <c r="U231" s="177"/>
      <c r="V231" s="177"/>
      <c r="W231" s="364"/>
      <c r="X231" s="178"/>
      <c r="Y231" s="365"/>
      <c r="Z231" s="178"/>
      <c r="AA231" s="178"/>
      <c r="AB231" s="337"/>
      <c r="AC231" s="171"/>
      <c r="AD231" s="171"/>
      <c r="AE231" s="171"/>
      <c r="AF231" s="448"/>
      <c r="AG231" s="171"/>
      <c r="AH231" s="337"/>
      <c r="AI231" s="171"/>
    </row>
    <row r="232" spans="10:35" x14ac:dyDescent="0.25">
      <c r="J232" s="440" t="s">
        <v>208</v>
      </c>
      <c r="K232" s="42" t="s">
        <v>228</v>
      </c>
      <c r="L232" s="35"/>
      <c r="M232" s="158"/>
      <c r="N232" s="117"/>
      <c r="O232" s="316"/>
      <c r="P232" s="158"/>
      <c r="Q232" s="158"/>
      <c r="R232" s="158"/>
      <c r="S232" s="319"/>
      <c r="T232" s="319"/>
      <c r="U232" s="319" t="s">
        <v>171</v>
      </c>
      <c r="V232" s="158"/>
      <c r="W232" s="319">
        <v>0.01</v>
      </c>
      <c r="X232" s="117"/>
      <c r="Y232" s="157">
        <v>0</v>
      </c>
      <c r="Z232" s="158"/>
      <c r="AA232" s="319">
        <v>0.01</v>
      </c>
      <c r="AB232" s="157">
        <v>0</v>
      </c>
      <c r="AC232" s="7"/>
      <c r="AD232" s="319">
        <v>0</v>
      </c>
      <c r="AE232" s="157">
        <v>0</v>
      </c>
      <c r="AF232" s="449"/>
      <c r="AG232" s="158">
        <v>0</v>
      </c>
      <c r="AH232" s="322">
        <v>0</v>
      </c>
      <c r="AI232" s="7"/>
    </row>
    <row r="233" spans="10:35" x14ac:dyDescent="0.25">
      <c r="J233" s="311"/>
      <c r="K233" s="11" t="s">
        <v>232</v>
      </c>
      <c r="L233" s="17"/>
      <c r="M233" t="s">
        <v>233</v>
      </c>
      <c r="N233" s="494"/>
      <c r="O233" s="366"/>
      <c r="P233" s="321"/>
      <c r="Q233" s="307">
        <f t="shared" ref="Q233:Q238" si="24">SUM(N233*P233)</f>
        <v>0</v>
      </c>
      <c r="R233" s="307"/>
      <c r="S233" s="307"/>
      <c r="T233" s="307"/>
      <c r="U233" s="38"/>
      <c r="V233" s="38"/>
      <c r="W233" s="22">
        <f>SUM(N233*W232)</f>
        <v>0</v>
      </c>
      <c r="X233" s="22"/>
      <c r="Y233" s="23">
        <f>SUM(N233*P233*Y232)</f>
        <v>0</v>
      </c>
      <c r="Z233" s="22"/>
      <c r="AA233" s="23">
        <f>SUM(N233*AA232)</f>
        <v>0</v>
      </c>
      <c r="AB233" s="23">
        <f>SUM(N233*AB232*P233)</f>
        <v>0</v>
      </c>
      <c r="AD233" s="23">
        <f>SUM(N233*AD232)</f>
        <v>0</v>
      </c>
      <c r="AE233" s="23">
        <f>SUM(N233*AE232*P233)</f>
        <v>0</v>
      </c>
      <c r="AG233" s="23">
        <f>SUM(N233*AG232)</f>
        <v>0</v>
      </c>
      <c r="AH233" s="23">
        <f>SUM(Q233*AH232)</f>
        <v>0</v>
      </c>
    </row>
    <row r="234" spans="10:35" x14ac:dyDescent="0.25">
      <c r="J234" s="311"/>
      <c r="K234" s="11"/>
      <c r="N234" s="494"/>
      <c r="P234" s="38">
        <f>SUM(P233*0.66)</f>
        <v>0</v>
      </c>
      <c r="Q234" s="307">
        <f t="shared" si="24"/>
        <v>0</v>
      </c>
      <c r="R234" s="307"/>
      <c r="S234" s="307"/>
      <c r="T234" s="307"/>
      <c r="U234" s="38"/>
      <c r="V234" s="38"/>
      <c r="W234" s="22">
        <f>SUM(N234*W232)</f>
        <v>0</v>
      </c>
      <c r="X234" s="22"/>
      <c r="Y234" s="23">
        <f>SUM(N234*P234*Y232)</f>
        <v>0</v>
      </c>
      <c r="Z234" s="22"/>
      <c r="AA234" s="23">
        <f>SUM(N234*AA232)</f>
        <v>0</v>
      </c>
      <c r="AB234" s="23">
        <f>SUM(N234*AB232*P234)</f>
        <v>0</v>
      </c>
      <c r="AD234" s="23">
        <f>SUM(N234*AD232)</f>
        <v>0</v>
      </c>
      <c r="AE234" s="23">
        <f>SUM(N234*AE232*P234)</f>
        <v>0</v>
      </c>
      <c r="AG234" s="23">
        <f>SUM(N234*AG232)</f>
        <v>0</v>
      </c>
      <c r="AH234" s="23">
        <f>SUM(Q234*AH232)</f>
        <v>0</v>
      </c>
    </row>
    <row r="235" spans="10:35" x14ac:dyDescent="0.25">
      <c r="J235" s="311"/>
      <c r="K235" s="11" t="s">
        <v>202</v>
      </c>
      <c r="L235" s="17"/>
      <c r="M235" t="s">
        <v>231</v>
      </c>
      <c r="N235" s="494"/>
      <c r="O235" s="366"/>
      <c r="P235" s="321"/>
      <c r="Q235" s="307">
        <f t="shared" si="24"/>
        <v>0</v>
      </c>
      <c r="R235" s="307"/>
      <c r="S235" s="307"/>
      <c r="T235" s="307"/>
      <c r="U235" s="38"/>
      <c r="V235" s="38"/>
      <c r="W235" s="22">
        <f>SUM(N235*W232)</f>
        <v>0</v>
      </c>
      <c r="X235" s="22"/>
      <c r="Y235" s="23">
        <f>SUM(N235*P235*Y232)</f>
        <v>0</v>
      </c>
      <c r="Z235" s="22"/>
      <c r="AA235" s="23">
        <f>SUM(N235*AA232)</f>
        <v>0</v>
      </c>
      <c r="AB235" s="23">
        <f>SUM(N235*AB232*P235)</f>
        <v>0</v>
      </c>
      <c r="AD235" s="23">
        <f>SUM(N235*AD232)</f>
        <v>0</v>
      </c>
      <c r="AE235" s="23">
        <f>SUM(N235*AE232*P235)</f>
        <v>0</v>
      </c>
      <c r="AG235" s="23">
        <f>SUM(N235*AG232)</f>
        <v>0</v>
      </c>
      <c r="AH235" s="23">
        <f>SUM(Q235*AH232)</f>
        <v>0</v>
      </c>
    </row>
    <row r="236" spans="10:35" x14ac:dyDescent="0.25">
      <c r="J236" s="311"/>
      <c r="N236" s="494"/>
      <c r="P236" s="38">
        <f>SUM(P235*0.66)</f>
        <v>0</v>
      </c>
      <c r="Q236" s="307">
        <f t="shared" si="24"/>
        <v>0</v>
      </c>
      <c r="R236" s="307"/>
      <c r="S236" s="307"/>
      <c r="T236" s="307"/>
      <c r="U236" s="38"/>
      <c r="V236" s="38"/>
      <c r="W236" s="22">
        <f>SUM(N236*W232)</f>
        <v>0</v>
      </c>
      <c r="X236" s="22"/>
      <c r="Y236" s="23">
        <f>SUM(N236*P236*Y232)</f>
        <v>0</v>
      </c>
      <c r="Z236" s="22"/>
      <c r="AA236" s="23">
        <f>SUM(N236*AA232)</f>
        <v>0</v>
      </c>
      <c r="AB236" s="23">
        <f>SUM(N236*AB232*P236)</f>
        <v>0</v>
      </c>
      <c r="AD236" s="23">
        <f>SUM(N236*AD232)</f>
        <v>0</v>
      </c>
      <c r="AE236" s="23">
        <f>SUM(N236*AE232*P236)</f>
        <v>0</v>
      </c>
      <c r="AG236" s="23">
        <f>SUM(N236*AG232)</f>
        <v>0</v>
      </c>
      <c r="AH236" s="23">
        <f>SUM(Q236*AH232)</f>
        <v>0</v>
      </c>
    </row>
    <row r="237" spans="10:35" x14ac:dyDescent="0.25">
      <c r="J237" s="311"/>
      <c r="L237" s="17"/>
      <c r="N237" s="494"/>
      <c r="O237" s="366"/>
      <c r="P237" s="321"/>
      <c r="Q237" s="307">
        <f t="shared" si="24"/>
        <v>0</v>
      </c>
      <c r="R237" s="307"/>
      <c r="S237" s="307"/>
      <c r="T237" s="307"/>
      <c r="U237" s="38"/>
      <c r="V237" s="38"/>
      <c r="W237" s="523">
        <f>SUM(N237*W232)</f>
        <v>0</v>
      </c>
      <c r="X237" s="523"/>
      <c r="Y237" s="538">
        <f>SUM(N237*P237*Y232)</f>
        <v>0</v>
      </c>
      <c r="Z237" s="523"/>
      <c r="AA237" s="538">
        <f>SUM(N237*AA232)</f>
        <v>0</v>
      </c>
      <c r="AB237" s="538">
        <f>SUM(N237*AB232*P237)</f>
        <v>0</v>
      </c>
      <c r="AD237" s="538">
        <f>SUM(N237*AD232)</f>
        <v>0</v>
      </c>
      <c r="AE237" s="538">
        <f>SUM(N237*AE232*P237)</f>
        <v>0</v>
      </c>
      <c r="AG237" s="538">
        <f>SUM(N237*AG232)</f>
        <v>0</v>
      </c>
      <c r="AH237" s="538">
        <f>SUM(Q237*AH232)</f>
        <v>0</v>
      </c>
      <c r="AI237" s="538"/>
    </row>
    <row r="238" spans="10:35" x14ac:dyDescent="0.25">
      <c r="J238" s="311"/>
      <c r="N238" s="626"/>
      <c r="O238" s="13"/>
      <c r="P238" s="38">
        <f>SUM(P237*0.66)</f>
        <v>0</v>
      </c>
      <c r="Q238" s="307">
        <f t="shared" si="24"/>
        <v>0</v>
      </c>
      <c r="R238" s="307"/>
      <c r="S238" s="307"/>
      <c r="T238" s="307"/>
      <c r="U238" s="38"/>
      <c r="V238" s="38"/>
      <c r="W238" s="22">
        <f>SUM(N238*W232)</f>
        <v>0</v>
      </c>
      <c r="X238" s="22"/>
      <c r="Y238" s="23">
        <f>SUM(N238*P238*Y232)</f>
        <v>0</v>
      </c>
      <c r="Z238" s="22"/>
      <c r="AA238" s="23">
        <f>SUM(N238*AA232)</f>
        <v>0</v>
      </c>
      <c r="AB238" s="23">
        <f>SUM(N238*AB232*P238)</f>
        <v>0</v>
      </c>
      <c r="AD238" s="23">
        <f>SUM(N238*AD232)</f>
        <v>0</v>
      </c>
      <c r="AE238" s="23">
        <f>SUM(N238*AE232*P238)</f>
        <v>0</v>
      </c>
      <c r="AG238" s="23">
        <f>SUM(N238*AG232)</f>
        <v>0</v>
      </c>
      <c r="AH238" s="23">
        <f>SUM(Q238*AH232)</f>
        <v>0</v>
      </c>
      <c r="AI238" s="23"/>
    </row>
    <row r="239" spans="10:35" ht="15.75" thickBot="1" x14ac:dyDescent="0.3">
      <c r="J239" s="311"/>
      <c r="N239" s="49"/>
      <c r="O239" s="50"/>
      <c r="P239" s="38"/>
      <c r="Q239" s="307"/>
      <c r="R239" s="307"/>
      <c r="S239" s="307"/>
      <c r="T239" s="307"/>
      <c r="U239" s="38"/>
      <c r="V239" s="38"/>
      <c r="W239" s="38"/>
      <c r="X239" s="22"/>
      <c r="Z239" s="22"/>
      <c r="AA239" s="22"/>
      <c r="AB239" s="22"/>
      <c r="AC239" s="22"/>
      <c r="AD239" s="22"/>
      <c r="AE239" s="22"/>
      <c r="AF239" s="22"/>
      <c r="AG239" s="22"/>
      <c r="AH239" s="22"/>
      <c r="AI239" s="22"/>
    </row>
    <row r="240" spans="10:35" ht="15.75" thickBot="1" x14ac:dyDescent="0.3">
      <c r="J240" s="311"/>
      <c r="N240" s="541"/>
      <c r="O240" s="50"/>
      <c r="P240" s="526"/>
      <c r="Q240" s="526"/>
      <c r="R240" s="526"/>
      <c r="S240" s="526"/>
      <c r="T240" s="526"/>
      <c r="U240" s="526"/>
      <c r="V240" s="526"/>
      <c r="W240" s="488">
        <f>SUM(W233:W238)</f>
        <v>0</v>
      </c>
      <c r="X240" s="489"/>
      <c r="Y240" s="490">
        <f>SUM(Y233:Y238)</f>
        <v>0</v>
      </c>
      <c r="Z240" s="829">
        <f>SUM(W240:Y240)</f>
        <v>0</v>
      </c>
      <c r="AA240" s="387">
        <f>SUM(AA233:AA238)</f>
        <v>0</v>
      </c>
      <c r="AB240" s="387">
        <f>SUM(AB233:AB238)</f>
        <v>0</v>
      </c>
      <c r="AC240" s="1087">
        <f>SUM(AA240:AB240)</f>
        <v>0</v>
      </c>
      <c r="AD240" s="387">
        <f>SUM(AD233:AD238)</f>
        <v>0</v>
      </c>
      <c r="AE240" s="387">
        <f>SUM(AE233:AE238)</f>
        <v>0</v>
      </c>
      <c r="AF240" s="1087">
        <f>SUM(AD240:AE240)</f>
        <v>0</v>
      </c>
      <c r="AG240" s="387">
        <f>SUM(AG233:AG238)</f>
        <v>0</v>
      </c>
      <c r="AH240" s="387">
        <f>SUM(AH233:AH238)</f>
        <v>0</v>
      </c>
      <c r="AI240" s="1087">
        <f>SUM(AG240:AH240)</f>
        <v>0</v>
      </c>
    </row>
    <row r="241" spans="10:35" x14ac:dyDescent="0.25">
      <c r="M241" s="22"/>
      <c r="N241" s="22"/>
      <c r="P241" s="22"/>
    </row>
    <row r="242" spans="10:35" x14ac:dyDescent="0.25">
      <c r="J242" s="495"/>
      <c r="K242" s="171"/>
      <c r="L242" s="171"/>
      <c r="M242" s="176"/>
      <c r="N242" s="449"/>
      <c r="O242" s="335"/>
      <c r="P242" s="177"/>
      <c r="Q242" s="177"/>
      <c r="R242" s="177"/>
      <c r="S242" s="177"/>
      <c r="T242" s="177"/>
      <c r="U242" s="177"/>
      <c r="V242" s="177"/>
      <c r="W242" s="364"/>
      <c r="X242" s="178"/>
      <c r="Y242" s="365"/>
      <c r="Z242" s="178"/>
      <c r="AA242" s="178" t="s">
        <v>185</v>
      </c>
      <c r="AB242" s="337"/>
      <c r="AC242" s="171"/>
      <c r="AD242" s="171"/>
      <c r="AE242" s="171"/>
      <c r="AF242" s="171"/>
      <c r="AG242" s="171"/>
      <c r="AH242" s="337"/>
      <c r="AI242" s="171"/>
    </row>
    <row r="243" spans="10:35" x14ac:dyDescent="0.25">
      <c r="J243" s="310" t="s">
        <v>208</v>
      </c>
      <c r="K243" s="35" t="s">
        <v>215</v>
      </c>
      <c r="L243" s="35"/>
      <c r="M243" s="158"/>
      <c r="N243" s="117"/>
      <c r="O243" s="316"/>
      <c r="P243" s="158"/>
      <c r="Q243" s="158"/>
      <c r="R243" s="158"/>
      <c r="S243" s="319"/>
      <c r="T243" s="319"/>
      <c r="U243" s="319" t="s">
        <v>171</v>
      </c>
      <c r="V243" s="158"/>
      <c r="W243" s="319">
        <v>1.2500000000000001E-2</v>
      </c>
      <c r="X243" s="117"/>
      <c r="Y243" s="157">
        <v>0</v>
      </c>
      <c r="Z243" s="158"/>
      <c r="AA243" s="319">
        <v>4.0000000000000001E-3</v>
      </c>
      <c r="AB243" s="157">
        <v>0</v>
      </c>
      <c r="AC243" s="7"/>
      <c r="AD243" s="7"/>
      <c r="AE243" s="7"/>
      <c r="AF243" s="7"/>
      <c r="AG243" s="158">
        <v>0</v>
      </c>
      <c r="AH243" s="322">
        <v>0</v>
      </c>
      <c r="AI243" s="7"/>
    </row>
    <row r="244" spans="10:35" x14ac:dyDescent="0.25">
      <c r="J244" s="311"/>
      <c r="K244" t="s">
        <v>234</v>
      </c>
      <c r="L244" s="17"/>
      <c r="M244" t="s">
        <v>235</v>
      </c>
      <c r="N244" s="731"/>
      <c r="O244" s="366"/>
      <c r="P244" s="321"/>
      <c r="Q244" s="307">
        <f t="shared" ref="Q244:Q249" si="25">SUM(N244*P244)</f>
        <v>0</v>
      </c>
      <c r="R244" s="307"/>
      <c r="S244" s="307"/>
      <c r="T244" s="307"/>
      <c r="U244" s="38"/>
      <c r="V244" s="38"/>
      <c r="W244" s="22">
        <f>SUM(N244*W243)</f>
        <v>0</v>
      </c>
      <c r="X244" s="22"/>
      <c r="Y244" s="23">
        <f>SUM(N244*P244*Y243)</f>
        <v>0</v>
      </c>
      <c r="Z244" s="22"/>
      <c r="AA244" s="23">
        <f>SUM(N244*AA243)</f>
        <v>0</v>
      </c>
      <c r="AB244" s="23">
        <f>SUM(N244*AB243*P244)</f>
        <v>0</v>
      </c>
      <c r="AF244" s="49"/>
      <c r="AG244" s="23">
        <f>SUM(N244*AG243)</f>
        <v>0</v>
      </c>
      <c r="AH244" s="23">
        <f>SUM(Q244*AH243)</f>
        <v>0</v>
      </c>
    </row>
    <row r="245" spans="10:35" x14ac:dyDescent="0.25">
      <c r="J245" s="311"/>
      <c r="K245" s="40"/>
      <c r="N245" s="494"/>
      <c r="P245" s="38">
        <f>SUM(P244*0.66)</f>
        <v>0</v>
      </c>
      <c r="Q245" s="307">
        <f t="shared" si="25"/>
        <v>0</v>
      </c>
      <c r="R245" s="307"/>
      <c r="S245" s="307"/>
      <c r="T245" s="307"/>
      <c r="U245" s="38"/>
      <c r="V245" s="38"/>
      <c r="W245" s="523">
        <f>SUM(N245*W243)</f>
        <v>0</v>
      </c>
      <c r="X245" s="523"/>
      <c r="Y245" s="538">
        <f>SUM(N245*P245*Y243)</f>
        <v>0</v>
      </c>
      <c r="Z245" s="523"/>
      <c r="AA245" s="538">
        <f>SUM(N245*AA243)</f>
        <v>0</v>
      </c>
      <c r="AB245" s="538">
        <f>SUM(N245*AB243*P245)</f>
        <v>0</v>
      </c>
      <c r="AF245" s="49"/>
      <c r="AG245" s="538">
        <f>SUM(N245*AG243)</f>
        <v>0</v>
      </c>
      <c r="AH245" s="538">
        <f>SUM(Q245*AH243)</f>
        <v>0</v>
      </c>
    </row>
    <row r="246" spans="10:35" x14ac:dyDescent="0.25">
      <c r="J246" s="311"/>
      <c r="K246" t="s">
        <v>202</v>
      </c>
      <c r="L246" s="17"/>
      <c r="M246" t="s">
        <v>165</v>
      </c>
      <c r="N246" s="731"/>
      <c r="O246" s="366"/>
      <c r="P246" s="321"/>
      <c r="Q246" s="307">
        <f t="shared" si="25"/>
        <v>0</v>
      </c>
      <c r="R246" s="307"/>
      <c r="S246" s="307"/>
      <c r="T246" s="307"/>
      <c r="U246" s="38"/>
      <c r="V246" s="38"/>
      <c r="W246" s="22">
        <f>SUM(N246*W243)</f>
        <v>0</v>
      </c>
      <c r="X246" s="22"/>
      <c r="Y246" s="23">
        <f>SUM(N246*P246*Y243)</f>
        <v>0</v>
      </c>
      <c r="Z246" s="22"/>
      <c r="AA246" s="23">
        <f>SUM(N246*AA243)</f>
        <v>0</v>
      </c>
      <c r="AB246" s="23">
        <f>SUM(N246*AB243*P246)</f>
        <v>0</v>
      </c>
      <c r="AF246" s="49"/>
      <c r="AG246" s="23">
        <f>SUM(N246*AG243)</f>
        <v>0</v>
      </c>
      <c r="AH246" s="23">
        <f>SUM(Q246*AH243)</f>
        <v>0</v>
      </c>
    </row>
    <row r="247" spans="10:35" x14ac:dyDescent="0.25">
      <c r="J247" s="311"/>
      <c r="N247" s="494"/>
      <c r="P247" s="38">
        <f>SUM(P246*0.66)</f>
        <v>0</v>
      </c>
      <c r="Q247" s="307">
        <f t="shared" si="25"/>
        <v>0</v>
      </c>
      <c r="R247" s="307"/>
      <c r="S247" s="307"/>
      <c r="T247" s="307"/>
      <c r="U247" s="38"/>
      <c r="V247" s="38"/>
      <c r="W247" s="22">
        <f>SUM(N247*W243)</f>
        <v>0</v>
      </c>
      <c r="X247" s="22"/>
      <c r="Y247" s="23">
        <f>SUM(N247*P247*Y243)</f>
        <v>0</v>
      </c>
      <c r="Z247" s="22"/>
      <c r="AA247" s="23">
        <f>SUM(N247*AA243)</f>
        <v>0</v>
      </c>
      <c r="AB247" s="23">
        <f>SUM(N247*AB243*P247)</f>
        <v>0</v>
      </c>
      <c r="AF247" s="49"/>
      <c r="AG247" s="23">
        <f>SUM(N247*AG243)</f>
        <v>0</v>
      </c>
      <c r="AH247" s="23">
        <f>SUM(Q247*AH243)</f>
        <v>0</v>
      </c>
    </row>
    <row r="248" spans="10:35" x14ac:dyDescent="0.25">
      <c r="J248" s="311"/>
      <c r="L248" s="17"/>
      <c r="N248" s="494"/>
      <c r="O248" s="366"/>
      <c r="P248" s="321"/>
      <c r="Q248" s="307">
        <f t="shared" si="25"/>
        <v>0</v>
      </c>
      <c r="R248" s="307"/>
      <c r="S248" s="307"/>
      <c r="T248" s="307"/>
      <c r="U248" s="38"/>
      <c r="V248" s="38"/>
      <c r="W248" s="22">
        <f>SUM(N248*W243)</f>
        <v>0</v>
      </c>
      <c r="X248" s="22"/>
      <c r="Y248" s="23">
        <f>SUM(N248*P248*Y243)</f>
        <v>0</v>
      </c>
      <c r="Z248" s="22"/>
      <c r="AA248" s="23">
        <f>SUM(N248*AA243)</f>
        <v>0</v>
      </c>
      <c r="AB248" s="23">
        <f>SUM(N248*AB243*P248)</f>
        <v>0</v>
      </c>
      <c r="AF248" s="49"/>
      <c r="AG248" s="23">
        <f>SUM(N248*AG243)</f>
        <v>0</v>
      </c>
      <c r="AH248" s="23">
        <f>SUM(Q248*AH243)</f>
        <v>0</v>
      </c>
      <c r="AI248" s="23"/>
    </row>
    <row r="249" spans="10:35" x14ac:dyDescent="0.25">
      <c r="J249" s="311"/>
      <c r="N249" s="629"/>
      <c r="O249" s="13"/>
      <c r="P249" s="526">
        <f>SUM(P248*0.66)</f>
        <v>0</v>
      </c>
      <c r="Q249" s="535">
        <f t="shared" si="25"/>
        <v>0</v>
      </c>
      <c r="R249" s="535"/>
      <c r="S249" s="535"/>
      <c r="T249" s="535"/>
      <c r="U249" s="526"/>
      <c r="V249" s="526"/>
      <c r="W249" s="523">
        <f>SUM(N249*W243)</f>
        <v>0</v>
      </c>
      <c r="X249" s="523"/>
      <c r="Y249" s="538">
        <f>SUM(N249*P249*Y243)</f>
        <v>0</v>
      </c>
      <c r="Z249" s="523"/>
      <c r="AA249" s="538">
        <f>SUM(N249*AA243)</f>
        <v>0</v>
      </c>
      <c r="AB249" s="538">
        <f>SUM(N249*AB243*P249)</f>
        <v>0</v>
      </c>
      <c r="AF249" s="541"/>
      <c r="AG249" s="538">
        <f>SUM(N249*AG243)</f>
        <v>0</v>
      </c>
      <c r="AH249" s="538">
        <f>SUM(Q249*AH243)</f>
        <v>0</v>
      </c>
      <c r="AI249" s="538"/>
    </row>
    <row r="250" spans="10:35" ht="15.75" thickBot="1" x14ac:dyDescent="0.3">
      <c r="J250" s="311"/>
      <c r="N250" s="49"/>
      <c r="O250" s="50"/>
      <c r="P250" s="38"/>
      <c r="Q250" s="307"/>
      <c r="R250" s="307"/>
      <c r="S250" s="307"/>
      <c r="T250" s="307"/>
      <c r="U250" s="38"/>
      <c r="V250" s="38"/>
      <c r="W250" s="38"/>
      <c r="X250" s="22"/>
      <c r="Z250" s="22"/>
      <c r="AA250" s="22"/>
      <c r="AB250" s="22"/>
      <c r="AC250" s="22"/>
      <c r="AD250" s="22"/>
      <c r="AE250" s="22"/>
      <c r="AF250" s="49"/>
      <c r="AG250" s="22"/>
      <c r="AH250" s="22"/>
      <c r="AI250" s="22"/>
    </row>
    <row r="251" spans="10:35" ht="15.75" thickBot="1" x14ac:dyDescent="0.3">
      <c r="J251" s="311"/>
      <c r="N251" s="49"/>
      <c r="O251" s="50"/>
      <c r="P251" s="38"/>
      <c r="Q251" s="38"/>
      <c r="R251" s="38"/>
      <c r="S251" s="38"/>
      <c r="T251" s="38"/>
      <c r="U251" s="38"/>
      <c r="V251" s="38"/>
      <c r="W251" s="488">
        <f>SUM(W244:W249)</f>
        <v>0</v>
      </c>
      <c r="X251" s="489"/>
      <c r="Y251" s="490">
        <f>SUM(Y244:Y249)</f>
        <v>0</v>
      </c>
      <c r="Z251" s="829">
        <f>SUM(W251:Y251)</f>
        <v>0</v>
      </c>
      <c r="AA251" s="387">
        <f>SUM(AA244:AA249)</f>
        <v>0</v>
      </c>
      <c r="AB251" s="387">
        <f>SUM(AB244:AB249)</f>
        <v>0</v>
      </c>
      <c r="AC251" s="1087">
        <f>SUM(AA251:AB251)</f>
        <v>0</v>
      </c>
      <c r="AD251" s="89"/>
      <c r="AE251" s="89"/>
      <c r="AF251" s="49"/>
      <c r="AG251" s="387">
        <f>SUM(AG244:AG249)</f>
        <v>0</v>
      </c>
      <c r="AH251" s="387">
        <f>SUM(AH244:AH249)</f>
        <v>0</v>
      </c>
      <c r="AI251" s="1087">
        <f>SUM(AG251:AH251)</f>
        <v>0</v>
      </c>
    </row>
    <row r="252" spans="10:35" x14ac:dyDescent="0.25">
      <c r="M252" s="22"/>
      <c r="N252" s="22"/>
      <c r="P252" s="22"/>
    </row>
    <row r="253" spans="10:35" x14ac:dyDescent="0.25">
      <c r="J253" s="495"/>
      <c r="K253" s="171"/>
      <c r="L253" s="171"/>
      <c r="M253" s="176"/>
      <c r="N253" s="449"/>
      <c r="O253" s="335"/>
      <c r="P253" s="177"/>
      <c r="Q253" s="177"/>
      <c r="R253" s="177"/>
      <c r="S253" s="177"/>
      <c r="T253" s="177"/>
      <c r="U253" s="177"/>
      <c r="V253" s="177"/>
      <c r="W253" s="364"/>
      <c r="X253" s="178"/>
      <c r="Y253" s="365"/>
      <c r="Z253" s="178"/>
      <c r="AA253" s="178" t="s">
        <v>185</v>
      </c>
      <c r="AB253" s="337"/>
      <c r="AC253" s="171"/>
      <c r="AD253" s="171" t="s">
        <v>213</v>
      </c>
      <c r="AE253" s="171"/>
      <c r="AF253" s="448"/>
      <c r="AG253" s="171"/>
      <c r="AH253" s="337"/>
      <c r="AI253" s="171"/>
    </row>
    <row r="254" spans="10:35" x14ac:dyDescent="0.25">
      <c r="J254" s="310" t="s">
        <v>208</v>
      </c>
      <c r="K254" s="35" t="s">
        <v>215</v>
      </c>
      <c r="L254" s="35"/>
      <c r="M254" s="158"/>
      <c r="N254" s="117"/>
      <c r="O254" s="316"/>
      <c r="P254" s="158"/>
      <c r="Q254" s="158"/>
      <c r="R254" s="158"/>
      <c r="S254" s="319"/>
      <c r="T254" s="319"/>
      <c r="U254" s="319" t="s">
        <v>171</v>
      </c>
      <c r="V254" s="158"/>
      <c r="W254" s="319">
        <v>1.7500000000000002E-2</v>
      </c>
      <c r="X254" s="117"/>
      <c r="Y254" s="157">
        <v>0</v>
      </c>
      <c r="Z254" s="158"/>
      <c r="AA254" s="319">
        <v>1.312E-2</v>
      </c>
      <c r="AB254" s="157">
        <v>0</v>
      </c>
      <c r="AC254" s="7"/>
      <c r="AD254" s="319">
        <v>4.3750000000000004E-3</v>
      </c>
      <c r="AE254" s="157">
        <v>0</v>
      </c>
      <c r="AF254" s="449"/>
      <c r="AG254" s="158">
        <v>0</v>
      </c>
      <c r="AH254" s="322">
        <v>0</v>
      </c>
      <c r="AI254" s="7"/>
    </row>
    <row r="255" spans="10:35" x14ac:dyDescent="0.25">
      <c r="J255" s="311"/>
      <c r="K255" t="s">
        <v>236</v>
      </c>
      <c r="L255" s="17"/>
      <c r="M255" t="s">
        <v>237</v>
      </c>
      <c r="N255" s="731"/>
      <c r="O255" s="366"/>
      <c r="P255" s="321"/>
      <c r="Q255" s="307">
        <f t="shared" ref="Q255:Q260" si="26">SUM(N255*P255)</f>
        <v>0</v>
      </c>
      <c r="R255" s="307"/>
      <c r="S255" s="307"/>
      <c r="T255" s="307"/>
      <c r="U255" s="38"/>
      <c r="V255" s="38"/>
      <c r="W255" s="22">
        <f>SUM(N255*W254)</f>
        <v>0</v>
      </c>
      <c r="X255" s="22"/>
      <c r="Y255" s="23">
        <f>SUM(N255*P255*Y254)</f>
        <v>0</v>
      </c>
      <c r="Z255" s="22"/>
      <c r="AA255" s="23">
        <f>SUM(N255*AA254)</f>
        <v>0</v>
      </c>
      <c r="AB255" s="23">
        <f>SUM(N255*AB254*P255)</f>
        <v>0</v>
      </c>
      <c r="AD255" s="23">
        <f>SUM(N255*AD254)</f>
        <v>0</v>
      </c>
      <c r="AE255" s="23">
        <f>SUM(N255*AE254*P255)</f>
        <v>0</v>
      </c>
      <c r="AG255" s="23">
        <f>SUM(N255*AG254)</f>
        <v>0</v>
      </c>
      <c r="AH255" s="23">
        <f>SUM(Q255*AH254)</f>
        <v>0</v>
      </c>
    </row>
    <row r="256" spans="10:35" x14ac:dyDescent="0.25">
      <c r="J256" s="311"/>
      <c r="N256" s="494"/>
      <c r="P256" s="38">
        <f>SUM(P255*0.66)</f>
        <v>0</v>
      </c>
      <c r="Q256" s="307">
        <f t="shared" si="26"/>
        <v>0</v>
      </c>
      <c r="R256" s="307"/>
      <c r="S256" s="307"/>
      <c r="T256" s="307"/>
      <c r="U256" s="38"/>
      <c r="V256" s="38"/>
      <c r="W256" s="22">
        <f>SUM(N256*W254)</f>
        <v>0</v>
      </c>
      <c r="X256" s="22"/>
      <c r="Y256" s="23">
        <f>SUM(N256*P256*Y254)</f>
        <v>0</v>
      </c>
      <c r="Z256" s="22"/>
      <c r="AA256" s="23">
        <f>SUM(N256*AA254)</f>
        <v>0</v>
      </c>
      <c r="AB256" s="23">
        <f>SUM(N256*AB254*P256)</f>
        <v>0</v>
      </c>
      <c r="AD256" s="23">
        <f>SUM(N256*AD254)</f>
        <v>0</v>
      </c>
      <c r="AE256" s="23">
        <f>SUM(N256*AE254*P256)</f>
        <v>0</v>
      </c>
      <c r="AG256" s="23">
        <f>SUM(N256*AG254)</f>
        <v>0</v>
      </c>
      <c r="AH256" s="23">
        <f>SUM(Q256*AH254)</f>
        <v>0</v>
      </c>
    </row>
    <row r="257" spans="10:35" x14ac:dyDescent="0.25">
      <c r="J257" s="311"/>
      <c r="K257" t="s">
        <v>202</v>
      </c>
      <c r="L257" s="17"/>
      <c r="M257" t="s">
        <v>231</v>
      </c>
      <c r="N257" s="494"/>
      <c r="O257" s="366"/>
      <c r="P257" s="321"/>
      <c r="Q257" s="307">
        <f t="shared" si="26"/>
        <v>0</v>
      </c>
      <c r="R257" s="307"/>
      <c r="S257" s="307"/>
      <c r="T257" s="307"/>
      <c r="U257" s="38"/>
      <c r="V257" s="38"/>
      <c r="W257" s="22">
        <f>SUM(N257*W254)</f>
        <v>0</v>
      </c>
      <c r="X257" s="22"/>
      <c r="Y257" s="23">
        <f>SUM(N257*P257*Y254)</f>
        <v>0</v>
      </c>
      <c r="Z257" s="22"/>
      <c r="AA257" s="23">
        <f>SUM(N257*AA254)</f>
        <v>0</v>
      </c>
      <c r="AB257" s="23">
        <f>SUM(N257*AB254*P257)</f>
        <v>0</v>
      </c>
      <c r="AD257" s="23">
        <f>SUM(N257*AD254)</f>
        <v>0</v>
      </c>
      <c r="AE257" s="23">
        <f>SUM(N257*AE254*P257)</f>
        <v>0</v>
      </c>
      <c r="AG257" s="23">
        <f>SUM(N257*AG254)</f>
        <v>0</v>
      </c>
      <c r="AH257" s="23">
        <f>SUM(Q257*AH254)</f>
        <v>0</v>
      </c>
    </row>
    <row r="258" spans="10:35" x14ac:dyDescent="0.25">
      <c r="J258" s="311"/>
      <c r="N258" s="494"/>
      <c r="P258" s="38">
        <f>SUM(P257*0.66)</f>
        <v>0</v>
      </c>
      <c r="Q258" s="307">
        <f t="shared" si="26"/>
        <v>0</v>
      </c>
      <c r="R258" s="307"/>
      <c r="S258" s="307"/>
      <c r="T258" s="307"/>
      <c r="U258" s="38"/>
      <c r="V258" s="38"/>
      <c r="W258" s="523">
        <f>SUM(N258*W254)</f>
        <v>0</v>
      </c>
      <c r="X258" s="523"/>
      <c r="Y258" s="538">
        <f>SUM(N258*P258*Y254)</f>
        <v>0</v>
      </c>
      <c r="Z258" s="523"/>
      <c r="AA258" s="538">
        <f>SUM(N258*AA254)</f>
        <v>0</v>
      </c>
      <c r="AB258" s="538">
        <f>SUM(N258*AB254*P258)</f>
        <v>0</v>
      </c>
      <c r="AD258" s="23">
        <f>SUM(N258*AD254)</f>
        <v>0</v>
      </c>
      <c r="AE258" s="23">
        <f>SUM(N258*AE254*P258)</f>
        <v>0</v>
      </c>
      <c r="AG258" s="538">
        <f>SUM(N258*AG254)</f>
        <v>0</v>
      </c>
      <c r="AH258" s="538">
        <f>SUM(Q258*AH254)</f>
        <v>0</v>
      </c>
    </row>
    <row r="259" spans="10:35" x14ac:dyDescent="0.25">
      <c r="J259" s="311"/>
      <c r="L259" s="17"/>
      <c r="N259" s="494"/>
      <c r="O259" s="366"/>
      <c r="P259" s="321"/>
      <c r="Q259" s="307">
        <f t="shared" si="26"/>
        <v>0</v>
      </c>
      <c r="R259" s="307"/>
      <c r="S259" s="307"/>
      <c r="T259" s="307"/>
      <c r="U259" s="38"/>
      <c r="V259" s="38"/>
      <c r="W259" s="22">
        <f>SUM(N259*W254)</f>
        <v>0</v>
      </c>
      <c r="X259" s="22"/>
      <c r="Y259" s="23">
        <f>SUM(N259*P259*Y254)</f>
        <v>0</v>
      </c>
      <c r="Z259" s="22"/>
      <c r="AA259" s="23">
        <f>SUM(N259*AA254)</f>
        <v>0</v>
      </c>
      <c r="AB259" s="23">
        <f>SUM(N259*AB254*P259)</f>
        <v>0</v>
      </c>
      <c r="AD259" s="23">
        <f>SUM(N259*AD254)</f>
        <v>0</v>
      </c>
      <c r="AE259" s="23">
        <f>SUM(N259*AE254*P259)</f>
        <v>0</v>
      </c>
      <c r="AG259" s="23">
        <f>SUM(N259*AG254)</f>
        <v>0</v>
      </c>
      <c r="AH259" s="23">
        <f>SUM(Q259*AH254)</f>
        <v>0</v>
      </c>
      <c r="AI259" s="23"/>
    </row>
    <row r="260" spans="10:35" x14ac:dyDescent="0.25">
      <c r="J260" s="311"/>
      <c r="N260" s="626"/>
      <c r="O260" s="13"/>
      <c r="P260" s="38">
        <f>SUM(P259*0.66)</f>
        <v>0</v>
      </c>
      <c r="Q260" s="307">
        <f t="shared" si="26"/>
        <v>0</v>
      </c>
      <c r="R260" s="307"/>
      <c r="S260" s="307"/>
      <c r="T260" s="307"/>
      <c r="U260" s="38"/>
      <c r="V260" s="38"/>
      <c r="W260" s="22">
        <f>SUM(N260*W254)</f>
        <v>0</v>
      </c>
      <c r="X260" s="22"/>
      <c r="Y260" s="23">
        <f>SUM(N260*P260*Y254)</f>
        <v>0</v>
      </c>
      <c r="Z260" s="22"/>
      <c r="AA260" s="23">
        <f>SUM(N260*AA254)</f>
        <v>0</v>
      </c>
      <c r="AB260" s="23">
        <f>SUM(N260*AB254*P260)</f>
        <v>0</v>
      </c>
      <c r="AD260" s="23">
        <f>SUM(N260*AD254)</f>
        <v>0</v>
      </c>
      <c r="AE260" s="23">
        <f>SUM(N260*AE254*P260)</f>
        <v>0</v>
      </c>
      <c r="AG260" s="23">
        <f>SUM(N260*AG254)</f>
        <v>0</v>
      </c>
      <c r="AH260" s="23">
        <f>SUM(Q260*AH254)</f>
        <v>0</v>
      </c>
      <c r="AI260" s="23"/>
    </row>
    <row r="261" spans="10:35" ht="15.75" thickBot="1" x14ac:dyDescent="0.3">
      <c r="J261" s="311"/>
      <c r="N261" s="541"/>
      <c r="O261" s="50"/>
      <c r="P261" s="526"/>
      <c r="Q261" s="535"/>
      <c r="R261" s="535"/>
      <c r="S261" s="535"/>
      <c r="T261" s="535"/>
      <c r="U261" s="526"/>
      <c r="V261" s="526"/>
      <c r="W261" s="526"/>
      <c r="X261" s="523"/>
      <c r="Z261" s="523"/>
      <c r="AA261" s="523"/>
      <c r="AB261" s="523"/>
      <c r="AC261" s="523"/>
      <c r="AD261" s="523"/>
      <c r="AE261" s="523"/>
      <c r="AF261" s="22"/>
      <c r="AG261" s="523"/>
      <c r="AH261" s="523"/>
      <c r="AI261" s="523"/>
    </row>
    <row r="262" spans="10:35" ht="15.75" thickBot="1" x14ac:dyDescent="0.3">
      <c r="J262" s="311"/>
      <c r="N262" s="49"/>
      <c r="O262" s="50"/>
      <c r="P262" s="38"/>
      <c r="Q262" s="38"/>
      <c r="R262" s="38"/>
      <c r="S262" s="38"/>
      <c r="T262" s="38"/>
      <c r="U262" s="38"/>
      <c r="V262" s="38"/>
      <c r="W262" s="488">
        <f>SUM(W255:W260)</f>
        <v>0</v>
      </c>
      <c r="X262" s="489"/>
      <c r="Y262" s="490">
        <f>SUM(Y255:Y260)</f>
        <v>0</v>
      </c>
      <c r="Z262" s="829">
        <f>SUM(W262:Y262)</f>
        <v>0</v>
      </c>
      <c r="AA262" s="387">
        <f>SUM(AA255:AA260)</f>
        <v>0</v>
      </c>
      <c r="AB262" s="387">
        <f>SUM(AB255:AB260)</f>
        <v>0</v>
      </c>
      <c r="AC262" s="1087">
        <f>SUM(AA262:AB262)</f>
        <v>0</v>
      </c>
      <c r="AD262" s="387">
        <f>SUM(AD255:AD260)</f>
        <v>0</v>
      </c>
      <c r="AE262" s="387">
        <f>SUM(AE255:AE260)</f>
        <v>0</v>
      </c>
      <c r="AF262" s="1087">
        <f>SUM(AD262:AE262)</f>
        <v>0</v>
      </c>
      <c r="AG262" s="387">
        <f>SUM(AG255:AG260)</f>
        <v>0</v>
      </c>
      <c r="AH262" s="387">
        <f>SUM(AH255:AH260)</f>
        <v>0</v>
      </c>
      <c r="AI262" s="1087">
        <f>SUM(AG262:AH262)</f>
        <v>0</v>
      </c>
    </row>
    <row r="263" spans="10:35" x14ac:dyDescent="0.25">
      <c r="J263" s="311"/>
      <c r="N263" s="49"/>
      <c r="O263" s="50"/>
      <c r="P263" s="38"/>
      <c r="Q263" s="38"/>
      <c r="R263" s="38"/>
      <c r="S263" s="38"/>
      <c r="T263" s="38"/>
      <c r="U263" s="38"/>
      <c r="V263" s="38"/>
      <c r="W263" s="116"/>
      <c r="X263" s="22"/>
      <c r="Y263" s="28"/>
      <c r="Z263" s="22"/>
      <c r="AA263" s="22"/>
      <c r="AB263" s="22"/>
      <c r="AC263" s="89"/>
      <c r="AD263" s="89"/>
      <c r="AE263" s="89"/>
      <c r="AF263" s="49"/>
      <c r="AG263" s="22"/>
      <c r="AH263" s="22"/>
      <c r="AI263" s="89"/>
    </row>
    <row r="264" spans="10:35" x14ac:dyDescent="0.25">
      <c r="J264" s="311"/>
      <c r="N264" s="49"/>
      <c r="O264" s="50"/>
      <c r="P264" s="38"/>
      <c r="Q264" s="38"/>
      <c r="R264" s="38"/>
      <c r="S264" s="38"/>
      <c r="T264" s="38"/>
      <c r="U264" s="38"/>
      <c r="V264" s="38"/>
      <c r="W264" s="522"/>
      <c r="X264" s="523"/>
      <c r="Y264" s="28"/>
      <c r="Z264" s="523"/>
      <c r="AA264" s="523"/>
      <c r="AB264" s="523"/>
      <c r="AC264" s="89"/>
      <c r="AD264" s="89"/>
      <c r="AE264" s="89"/>
      <c r="AF264" s="49"/>
      <c r="AG264" s="523"/>
      <c r="AH264" s="523"/>
      <c r="AI264" s="89"/>
    </row>
    <row r="265" spans="10:35" x14ac:dyDescent="0.25">
      <c r="J265" s="495"/>
      <c r="K265" s="171"/>
      <c r="L265" s="171"/>
      <c r="M265" s="176"/>
      <c r="N265" s="449"/>
      <c r="O265" s="335"/>
      <c r="P265" s="177"/>
      <c r="Q265" s="177"/>
      <c r="R265" s="177"/>
      <c r="S265" s="177"/>
      <c r="T265" s="177"/>
      <c r="U265" s="177"/>
      <c r="V265" s="177"/>
      <c r="W265" s="364"/>
      <c r="X265" s="178"/>
      <c r="Y265" s="365"/>
      <c r="Z265" s="178"/>
      <c r="AA265" s="178"/>
      <c r="AB265" s="337"/>
      <c r="AC265" s="171"/>
      <c r="AD265" s="171"/>
      <c r="AE265" s="171"/>
      <c r="AF265" s="448"/>
      <c r="AG265" s="171"/>
      <c r="AH265" s="337"/>
      <c r="AI265" s="171"/>
    </row>
    <row r="266" spans="10:35" x14ac:dyDescent="0.25">
      <c r="J266" s="310" t="s">
        <v>208</v>
      </c>
      <c r="K266" s="35" t="s">
        <v>238</v>
      </c>
      <c r="L266" s="35"/>
      <c r="M266" s="158"/>
      <c r="N266" s="117"/>
      <c r="O266" s="316"/>
      <c r="P266" s="158"/>
      <c r="Q266" s="158"/>
      <c r="R266" s="158"/>
      <c r="S266" s="319"/>
      <c r="T266" s="319"/>
      <c r="U266" s="319" t="s">
        <v>171</v>
      </c>
      <c r="V266" s="158"/>
      <c r="W266" s="319">
        <v>2.5000000000000001E-2</v>
      </c>
      <c r="X266" s="117"/>
      <c r="Y266" s="157">
        <v>0</v>
      </c>
      <c r="Z266" s="158"/>
      <c r="AA266" s="319"/>
      <c r="AB266" s="157">
        <v>0</v>
      </c>
      <c r="AC266" s="7"/>
      <c r="AD266" s="319"/>
      <c r="AE266" s="157">
        <v>0</v>
      </c>
      <c r="AF266" s="449"/>
      <c r="AG266" s="158">
        <v>0</v>
      </c>
      <c r="AH266" s="322">
        <v>0</v>
      </c>
      <c r="AI266" s="7"/>
    </row>
    <row r="267" spans="10:35" x14ac:dyDescent="0.25">
      <c r="J267" s="311"/>
      <c r="K267" t="s">
        <v>239</v>
      </c>
      <c r="L267" s="17"/>
      <c r="M267" t="s">
        <v>240</v>
      </c>
      <c r="N267" s="864"/>
      <c r="O267" s="366"/>
      <c r="P267" s="321"/>
      <c r="Q267" s="307">
        <f t="shared" ref="Q267:Q272" si="27">SUM(N267*P267)</f>
        <v>0</v>
      </c>
      <c r="R267" s="307"/>
      <c r="S267" s="307"/>
      <c r="T267" s="307"/>
      <c r="U267" s="38"/>
      <c r="V267" s="38"/>
      <c r="W267" s="22">
        <f>SUM(N267*W266)</f>
        <v>0</v>
      </c>
      <c r="X267" s="22"/>
      <c r="Y267" s="23">
        <f>SUM(N267*P267*Y266)</f>
        <v>0</v>
      </c>
      <c r="Z267" s="22"/>
      <c r="AA267" s="23">
        <f>SUM(N267*AA266)</f>
        <v>0</v>
      </c>
      <c r="AB267" s="23">
        <f>SUM(N267*AB266*P267)</f>
        <v>0</v>
      </c>
      <c r="AD267" s="23">
        <f>SUM(N267*AD266)</f>
        <v>0</v>
      </c>
      <c r="AE267" s="23">
        <f>SUM(N267*AE266*P267)</f>
        <v>0</v>
      </c>
      <c r="AG267" s="23">
        <f>SUM(N267*AG266)</f>
        <v>0</v>
      </c>
      <c r="AH267" s="23">
        <f>SUM(Q267*AH266)</f>
        <v>0</v>
      </c>
    </row>
    <row r="268" spans="10:35" x14ac:dyDescent="0.25">
      <c r="J268" s="311"/>
      <c r="N268" s="719"/>
      <c r="P268" s="526">
        <f>SUM(P267*0.66)</f>
        <v>0</v>
      </c>
      <c r="Q268" s="535">
        <f t="shared" si="27"/>
        <v>0</v>
      </c>
      <c r="R268" s="535"/>
      <c r="S268" s="535"/>
      <c r="T268" s="535"/>
      <c r="U268" s="526"/>
      <c r="V268" s="526"/>
      <c r="W268" s="523">
        <f>SUM(N268*W266)</f>
        <v>0</v>
      </c>
      <c r="X268" s="523"/>
      <c r="Y268" s="538">
        <f>SUM(N268*P268*Y266)</f>
        <v>0</v>
      </c>
      <c r="Z268" s="523"/>
      <c r="AA268" s="538">
        <f>SUM(N268*AA266)</f>
        <v>0</v>
      </c>
      <c r="AB268" s="538">
        <f>SUM(N268*AB266*P268)</f>
        <v>0</v>
      </c>
      <c r="AD268" s="538">
        <f>SUM(N268*AD266)</f>
        <v>0</v>
      </c>
      <c r="AE268" s="538">
        <f>SUM(N268*AE266*P268)</f>
        <v>0</v>
      </c>
      <c r="AG268" s="538">
        <f>SUM(N268*AG266)</f>
        <v>0</v>
      </c>
      <c r="AH268" s="538">
        <f>SUM(Q268*AH266)</f>
        <v>0</v>
      </c>
    </row>
    <row r="269" spans="10:35" x14ac:dyDescent="0.25">
      <c r="J269" s="311"/>
      <c r="K269" t="s">
        <v>241</v>
      </c>
      <c r="L269" s="17"/>
      <c r="M269" t="s">
        <v>231</v>
      </c>
      <c r="N269" s="470"/>
      <c r="O269" s="366"/>
      <c r="P269" s="321"/>
      <c r="Q269" s="307">
        <f t="shared" si="27"/>
        <v>0</v>
      </c>
      <c r="R269" s="307"/>
      <c r="S269" s="307"/>
      <c r="T269" s="307"/>
      <c r="U269" s="38"/>
      <c r="V269" s="38"/>
      <c r="W269" s="22">
        <f>SUM(N269*W266)</f>
        <v>0</v>
      </c>
      <c r="X269" s="22"/>
      <c r="Y269" s="23">
        <f>SUM(N269*P269*Y266)</f>
        <v>0</v>
      </c>
      <c r="Z269" s="22"/>
      <c r="AA269" s="23">
        <f>SUM(N269*AA266)</f>
        <v>0</v>
      </c>
      <c r="AB269" s="23">
        <f>SUM(N269*AB266*P269)</f>
        <v>0</v>
      </c>
      <c r="AD269" s="23">
        <f>SUM(N269*AD266)</f>
        <v>0</v>
      </c>
      <c r="AE269" s="23">
        <f>SUM(N269*AE266*P269)</f>
        <v>0</v>
      </c>
      <c r="AG269" s="23">
        <f>SUM(N269*AG266)</f>
        <v>0</v>
      </c>
      <c r="AH269" s="23">
        <f>SUM(Q269*AH266)</f>
        <v>0</v>
      </c>
    </row>
    <row r="270" spans="10:35" x14ac:dyDescent="0.25">
      <c r="J270" s="311"/>
      <c r="N270" s="470"/>
      <c r="P270" s="38">
        <f>SUM(P269*0.66)</f>
        <v>0</v>
      </c>
      <c r="Q270" s="307">
        <f t="shared" si="27"/>
        <v>0</v>
      </c>
      <c r="R270" s="307"/>
      <c r="S270" s="307"/>
      <c r="T270" s="307"/>
      <c r="U270" s="38"/>
      <c r="V270" s="38"/>
      <c r="W270" s="22">
        <f>SUM(N270*W266)</f>
        <v>0</v>
      </c>
      <c r="X270" s="22"/>
      <c r="Y270" s="23">
        <f>SUM(N270*P270*Y266)</f>
        <v>0</v>
      </c>
      <c r="Z270" s="22"/>
      <c r="AA270" s="23">
        <f>SUM(N270*AA266)</f>
        <v>0</v>
      </c>
      <c r="AB270" s="23">
        <f>SUM(N270*AB266*P270)</f>
        <v>0</v>
      </c>
      <c r="AD270" s="23">
        <f>SUM(N270*AD266)</f>
        <v>0</v>
      </c>
      <c r="AE270" s="23">
        <f>SUM(N270*AE266*P270)</f>
        <v>0</v>
      </c>
      <c r="AG270" s="23">
        <f>SUM(N270*AG266)</f>
        <v>0</v>
      </c>
      <c r="AH270" s="23">
        <f>SUM(Q270*AH266)</f>
        <v>0</v>
      </c>
    </row>
    <row r="271" spans="10:35" x14ac:dyDescent="0.25">
      <c r="J271" s="311"/>
      <c r="L271" s="17"/>
      <c r="N271" s="470"/>
      <c r="O271" s="366"/>
      <c r="P271" s="321"/>
      <c r="Q271" s="307">
        <f t="shared" si="27"/>
        <v>0</v>
      </c>
      <c r="R271" s="307"/>
      <c r="S271" s="307"/>
      <c r="T271" s="307"/>
      <c r="U271" s="38"/>
      <c r="V271" s="38"/>
      <c r="W271" s="22">
        <f>SUM(N271*W266)</f>
        <v>0</v>
      </c>
      <c r="X271" s="22"/>
      <c r="Y271" s="23">
        <f>SUM(N271*P271*Y266)</f>
        <v>0</v>
      </c>
      <c r="Z271" s="22"/>
      <c r="AA271" s="23">
        <f>SUM(N271*AA266)</f>
        <v>0</v>
      </c>
      <c r="AB271" s="23">
        <f>SUM(N271*AB266*P271)</f>
        <v>0</v>
      </c>
      <c r="AD271" s="23">
        <f>SUM(N271*AD266)</f>
        <v>0</v>
      </c>
      <c r="AE271" s="23">
        <f>SUM(N271*AE266*P271)</f>
        <v>0</v>
      </c>
      <c r="AG271" s="23">
        <f>SUM(N271*AG266)</f>
        <v>0</v>
      </c>
      <c r="AH271" s="23">
        <f>SUM(Q271*AH266)</f>
        <v>0</v>
      </c>
      <c r="AI271" s="23"/>
    </row>
    <row r="272" spans="10:35" x14ac:dyDescent="0.25">
      <c r="J272" s="311"/>
      <c r="N272" s="637"/>
      <c r="O272" s="13"/>
      <c r="P272" s="38">
        <f>SUM(P271*0.66)</f>
        <v>0</v>
      </c>
      <c r="Q272" s="307">
        <f t="shared" si="27"/>
        <v>0</v>
      </c>
      <c r="R272" s="307"/>
      <c r="S272" s="307"/>
      <c r="T272" s="307"/>
      <c r="U272" s="38"/>
      <c r="V272" s="38"/>
      <c r="W272" s="22">
        <f>SUM(N272*W266)</f>
        <v>0</v>
      </c>
      <c r="X272" s="22"/>
      <c r="Y272" s="23">
        <f>SUM(N272*P272*Y266)</f>
        <v>0</v>
      </c>
      <c r="Z272" s="22"/>
      <c r="AA272" s="23">
        <f>SUM(N272*AA266)</f>
        <v>0</v>
      </c>
      <c r="AB272" s="23">
        <f>SUM(N272*AB266*P272)</f>
        <v>0</v>
      </c>
      <c r="AD272" s="23">
        <f>SUM(N272*AD266)</f>
        <v>0</v>
      </c>
      <c r="AE272" s="23">
        <f>SUM(N272*AE266*P272)</f>
        <v>0</v>
      </c>
      <c r="AG272" s="23">
        <f>SUM(N272*AG266)</f>
        <v>0</v>
      </c>
      <c r="AH272" s="23">
        <f>SUM(Q272*AH266)</f>
        <v>0</v>
      </c>
      <c r="AI272" s="23"/>
    </row>
    <row r="273" spans="10:35" ht="15.75" thickBot="1" x14ac:dyDescent="0.3">
      <c r="J273" s="311"/>
      <c r="N273" s="49"/>
      <c r="O273" s="50"/>
      <c r="P273" s="38"/>
      <c r="Q273" s="307"/>
      <c r="R273" s="307"/>
      <c r="S273" s="307"/>
      <c r="T273" s="307"/>
      <c r="U273" s="38"/>
      <c r="V273" s="38"/>
      <c r="W273" s="38"/>
      <c r="X273" s="22"/>
      <c r="Z273" s="22"/>
      <c r="AA273" s="22"/>
      <c r="AB273" s="22"/>
      <c r="AC273" s="22"/>
      <c r="AD273" s="22"/>
      <c r="AE273" s="22"/>
      <c r="AF273" s="22"/>
      <c r="AG273" s="22"/>
      <c r="AH273" s="22"/>
      <c r="AI273" s="22"/>
    </row>
    <row r="274" spans="10:35" ht="15.75" thickBot="1" x14ac:dyDescent="0.3">
      <c r="J274" s="311"/>
      <c r="N274" s="49"/>
      <c r="O274" s="50"/>
      <c r="P274" s="38"/>
      <c r="Q274" s="38"/>
      <c r="R274" s="38"/>
      <c r="S274" s="38"/>
      <c r="T274" s="38"/>
      <c r="U274" s="38"/>
      <c r="V274" s="38"/>
      <c r="W274" s="488">
        <f>SUM(W267:W272)</f>
        <v>0</v>
      </c>
      <c r="X274" s="489"/>
      <c r="Y274" s="490">
        <f>SUM(Y267:Y272)</f>
        <v>0</v>
      </c>
      <c r="Z274" s="829">
        <f>SUM(W274:Y274)</f>
        <v>0</v>
      </c>
      <c r="AA274" s="387">
        <f>SUM(AA267:AA272)</f>
        <v>0</v>
      </c>
      <c r="AB274" s="387">
        <f>SUM(AB267:AB272)</f>
        <v>0</v>
      </c>
      <c r="AC274" s="1087">
        <f>SUM(AA274:AB274)</f>
        <v>0</v>
      </c>
      <c r="AD274" s="387">
        <f>SUM(AD267:AD272)</f>
        <v>0</v>
      </c>
      <c r="AE274" s="387">
        <f>SUM(AE267:AE272)</f>
        <v>0</v>
      </c>
      <c r="AF274" s="1087">
        <f>SUM(AD274:AE274)</f>
        <v>0</v>
      </c>
      <c r="AG274" s="387">
        <f>SUM(AG267:AG272)</f>
        <v>0</v>
      </c>
      <c r="AH274" s="387">
        <f>SUM(AH267:AH272)</f>
        <v>0</v>
      </c>
      <c r="AI274" s="1087">
        <f>SUM(AG274:AH274)</f>
        <v>0</v>
      </c>
    </row>
    <row r="275" spans="10:35" x14ac:dyDescent="0.25">
      <c r="J275" s="311"/>
      <c r="N275" s="49"/>
      <c r="O275" s="50"/>
      <c r="P275" s="38"/>
      <c r="Q275" s="38"/>
      <c r="R275" s="38"/>
      <c r="S275" s="38"/>
      <c r="T275" s="38"/>
      <c r="U275" s="38"/>
      <c r="V275" s="38"/>
      <c r="W275" s="116"/>
      <c r="X275" s="22"/>
      <c r="Y275" s="28"/>
      <c r="Z275" s="22"/>
      <c r="AA275" s="22"/>
      <c r="AB275" s="22"/>
      <c r="AC275" s="89"/>
      <c r="AD275" s="89"/>
      <c r="AE275" s="89"/>
      <c r="AF275" s="49"/>
      <c r="AG275" s="22"/>
      <c r="AH275" s="22"/>
      <c r="AI275" s="89"/>
    </row>
    <row r="276" spans="10:35" x14ac:dyDescent="0.25">
      <c r="J276" s="495"/>
      <c r="K276" s="171"/>
      <c r="L276" s="171"/>
      <c r="M276" s="176"/>
      <c r="N276" s="449"/>
      <c r="O276" s="335"/>
      <c r="P276" s="177"/>
      <c r="Q276" s="177"/>
      <c r="R276" s="177"/>
      <c r="S276" s="177"/>
      <c r="T276" s="177"/>
      <c r="U276" s="177"/>
      <c r="V276" s="177"/>
      <c r="W276" s="536"/>
      <c r="X276" s="537"/>
      <c r="Y276" s="539"/>
      <c r="Z276" s="537"/>
      <c r="AA276" s="537"/>
      <c r="AB276" s="540"/>
      <c r="AC276" s="171"/>
      <c r="AD276" s="171"/>
      <c r="AE276" s="171"/>
      <c r="AF276" s="171"/>
      <c r="AG276" s="171"/>
      <c r="AH276" s="540"/>
      <c r="AI276" s="171"/>
    </row>
    <row r="277" spans="10:35" x14ac:dyDescent="0.25">
      <c r="J277" s="310" t="s">
        <v>208</v>
      </c>
      <c r="K277" s="35" t="s">
        <v>219</v>
      </c>
      <c r="L277" s="35"/>
      <c r="M277" s="158"/>
      <c r="N277" s="117"/>
      <c r="O277" s="316"/>
      <c r="P277" s="158"/>
      <c r="Q277" s="158"/>
      <c r="R277" s="158"/>
      <c r="S277" s="319"/>
      <c r="T277" s="319"/>
      <c r="U277" s="319" t="s">
        <v>171</v>
      </c>
      <c r="V277" s="158"/>
      <c r="W277" s="319">
        <v>0.04</v>
      </c>
      <c r="X277" s="117"/>
      <c r="Y277" s="157">
        <v>0</v>
      </c>
      <c r="Z277" s="158"/>
      <c r="AA277" s="319">
        <v>0</v>
      </c>
      <c r="AB277" s="157">
        <v>0</v>
      </c>
      <c r="AC277" s="7"/>
      <c r="AD277" s="7"/>
      <c r="AE277" s="7"/>
      <c r="AF277" s="7"/>
      <c r="AG277" s="158">
        <v>0</v>
      </c>
      <c r="AH277" s="322">
        <v>0</v>
      </c>
      <c r="AI277" s="7"/>
    </row>
    <row r="278" spans="10:35" ht="30" x14ac:dyDescent="0.25">
      <c r="J278" s="846" t="s">
        <v>242</v>
      </c>
      <c r="K278" t="s">
        <v>243</v>
      </c>
      <c r="L278" s="17"/>
      <c r="M278" t="s">
        <v>244</v>
      </c>
      <c r="N278" s="864"/>
      <c r="O278" s="366"/>
      <c r="P278" s="321"/>
      <c r="Q278" s="307">
        <f t="shared" ref="Q278:Q283" si="28">SUM(N278*P278)</f>
        <v>0</v>
      </c>
      <c r="R278" s="307"/>
      <c r="S278" s="307"/>
      <c r="T278" s="307"/>
      <c r="U278" s="38"/>
      <c r="V278" s="38"/>
      <c r="W278" s="22">
        <f>SUM(N278*W277)</f>
        <v>0</v>
      </c>
      <c r="X278" s="22"/>
      <c r="Y278" s="23">
        <f>SUM(N278*P278*Y277)</f>
        <v>0</v>
      </c>
      <c r="Z278" s="22"/>
      <c r="AA278" s="23">
        <f>SUM(N278*AA277)</f>
        <v>0</v>
      </c>
      <c r="AB278" s="23">
        <f>SUM(N278*AB277*P278)</f>
        <v>0</v>
      </c>
      <c r="AF278" s="49"/>
      <c r="AG278" s="23">
        <f>SUM(N278*AG277)</f>
        <v>0</v>
      </c>
      <c r="AH278" s="23">
        <f>SUM(Q278*AH277)</f>
        <v>0</v>
      </c>
    </row>
    <row r="279" spans="10:35" x14ac:dyDescent="0.25">
      <c r="J279" s="311"/>
      <c r="N279" s="470"/>
      <c r="P279" s="38">
        <f>SUM(P278*0.66)</f>
        <v>0</v>
      </c>
      <c r="Q279" s="307">
        <f t="shared" si="28"/>
        <v>0</v>
      </c>
      <c r="R279" s="307"/>
      <c r="S279" s="307"/>
      <c r="T279" s="307"/>
      <c r="U279" s="38"/>
      <c r="V279" s="38"/>
      <c r="W279" s="22">
        <f>SUM(N279*W277)</f>
        <v>0</v>
      </c>
      <c r="X279" s="22"/>
      <c r="Y279" s="23">
        <f>SUM(N279*P279*Y277)</f>
        <v>0</v>
      </c>
      <c r="Z279" s="22"/>
      <c r="AA279" s="23">
        <f>SUM(N279*AA277)</f>
        <v>0</v>
      </c>
      <c r="AB279" s="23">
        <f>SUM(N279*AB277*P279)</f>
        <v>0</v>
      </c>
      <c r="AF279" s="49"/>
      <c r="AG279" s="23">
        <f>SUM(N279*AG277)</f>
        <v>0</v>
      </c>
      <c r="AH279" s="23">
        <f>SUM(Q279*AH277)</f>
        <v>0</v>
      </c>
    </row>
    <row r="280" spans="10:35" x14ac:dyDescent="0.25">
      <c r="J280" s="311"/>
      <c r="K280" t="s">
        <v>245</v>
      </c>
      <c r="L280" s="17"/>
      <c r="M280" t="s">
        <v>246</v>
      </c>
      <c r="N280" s="725"/>
      <c r="O280" s="366"/>
      <c r="P280" s="533"/>
      <c r="Q280" s="535">
        <f t="shared" si="28"/>
        <v>0</v>
      </c>
      <c r="R280" s="535"/>
      <c r="S280" s="535"/>
      <c r="T280" s="535"/>
      <c r="U280" s="526"/>
      <c r="V280" s="526"/>
      <c r="W280" s="523">
        <f>SUM(N280*W277)</f>
        <v>0</v>
      </c>
      <c r="X280" s="523"/>
      <c r="Y280" s="538">
        <f>SUM(N280*P280*Y277)</f>
        <v>0</v>
      </c>
      <c r="Z280" s="523"/>
      <c r="AA280" s="538">
        <f>SUM(N280*AA277)</f>
        <v>0</v>
      </c>
      <c r="AB280" s="538">
        <f>SUM(N280*AB277*P280)</f>
        <v>0</v>
      </c>
      <c r="AF280" s="541"/>
      <c r="AG280" s="538">
        <f>SUM(N280*AG277)</f>
        <v>0</v>
      </c>
      <c r="AH280" s="538">
        <f>SUM(Q280*AH277)</f>
        <v>0</v>
      </c>
    </row>
    <row r="281" spans="10:35" x14ac:dyDescent="0.25">
      <c r="J281" s="311"/>
      <c r="N281" s="470"/>
      <c r="P281" s="38">
        <f>SUM(P280*0.66)</f>
        <v>0</v>
      </c>
      <c r="Q281" s="307">
        <f t="shared" si="28"/>
        <v>0</v>
      </c>
      <c r="R281" s="307"/>
      <c r="S281" s="307"/>
      <c r="T281" s="307"/>
      <c r="U281" s="38"/>
      <c r="V281" s="38"/>
      <c r="W281" s="22">
        <f>SUM(N281*W277)</f>
        <v>0</v>
      </c>
      <c r="X281" s="22"/>
      <c r="Y281" s="23">
        <f>SUM(N281*P281*Y277)</f>
        <v>0</v>
      </c>
      <c r="Z281" s="22"/>
      <c r="AA281" s="23">
        <f>SUM(N281*AA277)</f>
        <v>0</v>
      </c>
      <c r="AB281" s="23">
        <f>SUM(N281*AB277*P281)</f>
        <v>0</v>
      </c>
      <c r="AF281" s="49"/>
      <c r="AG281" s="23">
        <f>SUM(N281*AG277)</f>
        <v>0</v>
      </c>
      <c r="AH281" s="23">
        <f>SUM(Q281*AH277)</f>
        <v>0</v>
      </c>
    </row>
    <row r="282" spans="10:35" x14ac:dyDescent="0.25">
      <c r="J282" s="311"/>
      <c r="K282" t="s">
        <v>247</v>
      </c>
      <c r="L282" s="17"/>
      <c r="N282" s="470"/>
      <c r="O282" s="366"/>
      <c r="P282" s="321"/>
      <c r="Q282" s="307">
        <f t="shared" si="28"/>
        <v>0</v>
      </c>
      <c r="R282" s="307"/>
      <c r="S282" s="307"/>
      <c r="T282" s="307"/>
      <c r="U282" s="38"/>
      <c r="V282" s="38"/>
      <c r="W282" s="22">
        <f>SUM(N282*W277)</f>
        <v>0</v>
      </c>
      <c r="X282" s="22"/>
      <c r="Y282" s="23">
        <f>SUM(N282*P282*Y277)</f>
        <v>0</v>
      </c>
      <c r="Z282" s="22"/>
      <c r="AA282" s="23">
        <f>SUM(N282*AA277)</f>
        <v>0</v>
      </c>
      <c r="AB282" s="23">
        <f>SUM(N282*AB277*P282)</f>
        <v>0</v>
      </c>
      <c r="AF282" s="49"/>
      <c r="AG282" s="23">
        <f>SUM(N282*AG277)</f>
        <v>0</v>
      </c>
      <c r="AH282" s="23">
        <f>SUM(Q282*AH277)</f>
        <v>0</v>
      </c>
      <c r="AI282" s="23"/>
    </row>
    <row r="283" spans="10:35" ht="15" customHeight="1" x14ac:dyDescent="0.25">
      <c r="J283" s="311"/>
      <c r="N283" s="637"/>
      <c r="O283" s="13"/>
      <c r="P283" s="38">
        <f>SUM(P282*0.66)</f>
        <v>0</v>
      </c>
      <c r="Q283" s="307">
        <f t="shared" si="28"/>
        <v>0</v>
      </c>
      <c r="R283" s="307"/>
      <c r="S283" s="307"/>
      <c r="T283" s="307"/>
      <c r="U283" s="38"/>
      <c r="V283" s="38"/>
      <c r="W283" s="22">
        <f>SUM(N283*W277)</f>
        <v>0</v>
      </c>
      <c r="X283" s="22"/>
      <c r="Y283" s="23">
        <f>SUM(N283*P283*Y277)</f>
        <v>0</v>
      </c>
      <c r="Z283" s="22"/>
      <c r="AA283" s="23">
        <f>SUM(N283*AA277)</f>
        <v>0</v>
      </c>
      <c r="AB283" s="23">
        <f>SUM(N283*AB277*P283)</f>
        <v>0</v>
      </c>
      <c r="AF283" s="49"/>
      <c r="AG283" s="23">
        <f>SUM(N283*AG277)</f>
        <v>0</v>
      </c>
      <c r="AH283" s="23">
        <f>SUM(Q283*AH277)</f>
        <v>0</v>
      </c>
      <c r="AI283" s="23"/>
    </row>
    <row r="284" spans="10:35" ht="15" customHeight="1" thickBot="1" x14ac:dyDescent="0.3">
      <c r="J284" s="311"/>
      <c r="N284" s="49"/>
      <c r="O284" s="50"/>
      <c r="P284" s="38"/>
      <c r="Q284" s="307"/>
      <c r="R284" s="307"/>
      <c r="S284" s="307"/>
      <c r="T284" s="307"/>
      <c r="U284" s="38"/>
      <c r="V284" s="38"/>
      <c r="W284" s="38"/>
      <c r="X284" s="22"/>
      <c r="Z284" s="22"/>
      <c r="AA284" s="22"/>
      <c r="AB284" s="22"/>
      <c r="AC284" s="22"/>
      <c r="AD284" s="22"/>
      <c r="AE284" s="22"/>
      <c r="AF284" s="49"/>
      <c r="AG284" s="22"/>
      <c r="AH284" s="22"/>
      <c r="AI284" s="22"/>
    </row>
    <row r="285" spans="10:35" ht="15" customHeight="1" thickBot="1" x14ac:dyDescent="0.3">
      <c r="J285" s="311"/>
      <c r="N285" s="49"/>
      <c r="O285" s="50"/>
      <c r="P285" s="38"/>
      <c r="Q285" s="38"/>
      <c r="R285" s="38"/>
      <c r="S285" s="38"/>
      <c r="T285" s="38"/>
      <c r="U285" s="38"/>
      <c r="V285" s="38"/>
      <c r="W285" s="488">
        <f>SUM(W278:W283)</f>
        <v>0</v>
      </c>
      <c r="X285" s="489"/>
      <c r="Y285" s="490">
        <f>SUM(Y278:Y283)</f>
        <v>0</v>
      </c>
      <c r="Z285" s="829">
        <f>SUM(W285:Y285)</f>
        <v>0</v>
      </c>
      <c r="AA285" s="387">
        <f>SUM(AA278:AA283)</f>
        <v>0</v>
      </c>
      <c r="AB285" s="387">
        <f>SUM(AB278:AB283)</f>
        <v>0</v>
      </c>
      <c r="AC285" s="1087">
        <f>SUM(AA285:AB285)</f>
        <v>0</v>
      </c>
      <c r="AD285" s="89"/>
      <c r="AE285" s="89"/>
      <c r="AF285" s="49"/>
      <c r="AG285" s="387">
        <f>SUM(AG278:AG283)</f>
        <v>0</v>
      </c>
      <c r="AH285" s="387">
        <f>SUM(AH278:AH283)</f>
        <v>0</v>
      </c>
      <c r="AI285" s="1087">
        <f>SUM(AG285:AH285)</f>
        <v>0</v>
      </c>
    </row>
    <row r="286" spans="10:35" x14ac:dyDescent="0.25">
      <c r="J286" s="311"/>
      <c r="N286" s="49"/>
      <c r="O286" s="50"/>
      <c r="P286" s="38"/>
      <c r="Q286" s="38"/>
      <c r="R286" s="38"/>
      <c r="S286" s="38"/>
      <c r="T286" s="38"/>
      <c r="U286" s="38"/>
      <c r="V286" s="38"/>
      <c r="W286" s="116"/>
      <c r="X286" s="22"/>
      <c r="Y286" s="28"/>
      <c r="Z286" s="22"/>
      <c r="AA286" s="22"/>
      <c r="AB286" s="22"/>
      <c r="AC286" s="89"/>
      <c r="AD286" s="89"/>
      <c r="AE286" s="89"/>
      <c r="AF286" s="49"/>
      <c r="AG286" s="22"/>
      <c r="AH286" s="22"/>
      <c r="AI286" s="89"/>
    </row>
    <row r="287" spans="10:35" x14ac:dyDescent="0.25">
      <c r="J287" s="495"/>
      <c r="K287" s="171"/>
      <c r="L287" s="171"/>
      <c r="M287" s="176"/>
      <c r="N287" s="449"/>
      <c r="O287" s="335"/>
      <c r="P287" s="177"/>
      <c r="Q287" s="177"/>
      <c r="R287" s="177"/>
      <c r="S287" s="177"/>
      <c r="T287" s="177"/>
      <c r="U287" s="177"/>
      <c r="V287" s="177"/>
      <c r="W287" s="364"/>
      <c r="X287" s="178"/>
      <c r="Y287" s="365"/>
      <c r="Z287" s="178"/>
      <c r="AA287" s="178"/>
      <c r="AB287" s="337"/>
      <c r="AC287" s="171"/>
      <c r="AD287" s="171"/>
      <c r="AE287" s="171"/>
      <c r="AF287" s="171"/>
      <c r="AG287" s="171"/>
      <c r="AH287" s="337"/>
      <c r="AI287" s="171"/>
    </row>
    <row r="288" spans="10:35" x14ac:dyDescent="0.25">
      <c r="J288" s="310" t="s">
        <v>208</v>
      </c>
      <c r="K288" s="35" t="s">
        <v>238</v>
      </c>
      <c r="L288" s="35"/>
      <c r="M288" s="158"/>
      <c r="N288" s="117"/>
      <c r="O288" s="316"/>
      <c r="P288" s="158"/>
      <c r="Q288" s="158"/>
      <c r="R288" s="158"/>
      <c r="S288" s="319"/>
      <c r="T288" s="319"/>
      <c r="U288" s="319" t="s">
        <v>171</v>
      </c>
      <c r="V288" s="158"/>
      <c r="W288" s="319">
        <v>2.5000000000000001E-2</v>
      </c>
      <c r="X288" s="117"/>
      <c r="Y288" s="157">
        <v>0</v>
      </c>
      <c r="Z288" s="158"/>
      <c r="AA288" s="319">
        <v>0</v>
      </c>
      <c r="AB288" s="157">
        <v>0</v>
      </c>
      <c r="AC288" s="7"/>
      <c r="AD288" s="7"/>
      <c r="AE288" s="7"/>
      <c r="AF288" s="7"/>
      <c r="AG288" s="158">
        <v>0</v>
      </c>
      <c r="AH288" s="322">
        <v>0</v>
      </c>
      <c r="AI288" s="7"/>
    </row>
    <row r="289" spans="10:35" x14ac:dyDescent="0.25">
      <c r="J289" s="311"/>
      <c r="K289" t="s">
        <v>248</v>
      </c>
      <c r="L289" s="17"/>
      <c r="M289" t="s">
        <v>249</v>
      </c>
      <c r="N289" s="494"/>
      <c r="O289" s="366"/>
      <c r="P289" s="321"/>
      <c r="Q289" s="307">
        <f t="shared" ref="Q289:Q294" si="29">SUM(N289*P289)</f>
        <v>0</v>
      </c>
      <c r="R289" s="307"/>
      <c r="S289" s="307"/>
      <c r="T289" s="307"/>
      <c r="U289" s="38"/>
      <c r="V289" s="38"/>
      <c r="W289" s="523">
        <f>SUM(N289*W288)</f>
        <v>0</v>
      </c>
      <c r="X289" s="523"/>
      <c r="Y289" s="538">
        <f>SUM(N289*P289*Y288)</f>
        <v>0</v>
      </c>
      <c r="Z289" s="523"/>
      <c r="AA289" s="538">
        <f>SUM(N289*AA288)</f>
        <v>0</v>
      </c>
      <c r="AB289" s="538">
        <f>SUM(N289*AB288*P289)</f>
        <v>0</v>
      </c>
      <c r="AF289" s="49"/>
      <c r="AG289" s="538">
        <f>SUM(N289*AG288)</f>
        <v>0</v>
      </c>
      <c r="AH289" s="538">
        <f>SUM(Q289*AH288)</f>
        <v>0</v>
      </c>
    </row>
    <row r="290" spans="10:35" x14ac:dyDescent="0.25">
      <c r="J290" s="311"/>
      <c r="N290" s="494"/>
      <c r="P290" s="38">
        <f>SUM(P289*0.66)</f>
        <v>0</v>
      </c>
      <c r="Q290" s="307">
        <f t="shared" si="29"/>
        <v>0</v>
      </c>
      <c r="R290" s="307"/>
      <c r="S290" s="307"/>
      <c r="T290" s="307"/>
      <c r="U290" s="38"/>
      <c r="V290" s="38"/>
      <c r="W290" s="22">
        <f>SUM(N290*W288)</f>
        <v>0</v>
      </c>
      <c r="X290" s="22"/>
      <c r="Y290" s="23">
        <f>SUM(N290*P290*Y288)</f>
        <v>0</v>
      </c>
      <c r="Z290" s="22"/>
      <c r="AA290" s="23">
        <f>SUM(N290*AA288)</f>
        <v>0</v>
      </c>
      <c r="AB290" s="23">
        <f>SUM(N290*AB288*P290)</f>
        <v>0</v>
      </c>
      <c r="AF290" s="49"/>
      <c r="AG290" s="23">
        <f>SUM(N290*AG288)</f>
        <v>0</v>
      </c>
      <c r="AH290" s="23">
        <f>SUM(Q290*AH288)</f>
        <v>0</v>
      </c>
    </row>
    <row r="291" spans="10:35" x14ac:dyDescent="0.25">
      <c r="J291" s="311"/>
      <c r="K291" t="s">
        <v>202</v>
      </c>
      <c r="L291" s="17"/>
      <c r="M291" t="s">
        <v>168</v>
      </c>
      <c r="N291" s="494"/>
      <c r="O291" s="366"/>
      <c r="P291" s="321"/>
      <c r="Q291" s="307">
        <f t="shared" si="29"/>
        <v>0</v>
      </c>
      <c r="R291" s="307"/>
      <c r="S291" s="307"/>
      <c r="T291" s="307"/>
      <c r="U291" s="38"/>
      <c r="V291" s="38"/>
      <c r="W291" s="22">
        <f>SUM(N291*W288)</f>
        <v>0</v>
      </c>
      <c r="X291" s="22"/>
      <c r="Y291" s="23">
        <f>SUM(N291*P291*Y288)</f>
        <v>0</v>
      </c>
      <c r="Z291" s="22"/>
      <c r="AA291" s="23">
        <f>SUM(N291*AA288)</f>
        <v>0</v>
      </c>
      <c r="AB291" s="23">
        <f>SUM(N291*AB288*P291)</f>
        <v>0</v>
      </c>
      <c r="AF291" s="49"/>
      <c r="AG291" s="23">
        <f>SUM(N291*AG288)</f>
        <v>0</v>
      </c>
      <c r="AH291" s="23">
        <f>SUM(Q291*AH288)</f>
        <v>0</v>
      </c>
    </row>
    <row r="292" spans="10:35" x14ac:dyDescent="0.25">
      <c r="J292" s="311"/>
      <c r="N292" s="628"/>
      <c r="P292" s="526">
        <f>SUM(P291*0.66)</f>
        <v>0</v>
      </c>
      <c r="Q292" s="535">
        <f t="shared" si="29"/>
        <v>0</v>
      </c>
      <c r="R292" s="535"/>
      <c r="S292" s="535"/>
      <c r="T292" s="535"/>
      <c r="U292" s="526"/>
      <c r="V292" s="526"/>
      <c r="W292" s="523">
        <f>SUM(N292*W288)</f>
        <v>0</v>
      </c>
      <c r="X292" s="523"/>
      <c r="Y292" s="538">
        <f>SUM(N292*P292*Y288)</f>
        <v>0</v>
      </c>
      <c r="Z292" s="523"/>
      <c r="AA292" s="538">
        <f>SUM(N292*AA288)</f>
        <v>0</v>
      </c>
      <c r="AB292" s="538">
        <f>SUM(N292*AB288*P292)</f>
        <v>0</v>
      </c>
      <c r="AF292" s="541"/>
      <c r="AG292" s="538">
        <f>SUM(N292*AG288)</f>
        <v>0</v>
      </c>
      <c r="AH292" s="538">
        <f>SUM(Q292*AH288)</f>
        <v>0</v>
      </c>
    </row>
    <row r="293" spans="10:35" x14ac:dyDescent="0.25">
      <c r="J293" s="311"/>
      <c r="L293" s="17"/>
      <c r="N293" s="494"/>
      <c r="O293" s="366"/>
      <c r="P293" s="321"/>
      <c r="Q293" s="307">
        <f t="shared" si="29"/>
        <v>0</v>
      </c>
      <c r="R293" s="307"/>
      <c r="S293" s="307"/>
      <c r="T293" s="307"/>
      <c r="U293" s="38"/>
      <c r="V293" s="38"/>
      <c r="W293" s="22">
        <f>SUM(N293*W288)</f>
        <v>0</v>
      </c>
      <c r="X293" s="22"/>
      <c r="Y293" s="23">
        <f>SUM(N293*P293*Y288)</f>
        <v>0</v>
      </c>
      <c r="Z293" s="22"/>
      <c r="AA293" s="23">
        <f>SUM(N293*AA288)</f>
        <v>0</v>
      </c>
      <c r="AB293" s="23">
        <f>SUM(N293*AB288*P293)</f>
        <v>0</v>
      </c>
      <c r="AF293" s="49"/>
      <c r="AG293" s="23">
        <f>SUM(N293*AG288)</f>
        <v>0</v>
      </c>
      <c r="AH293" s="23">
        <f>SUM(Q293*AH288)</f>
        <v>0</v>
      </c>
      <c r="AI293" s="23"/>
    </row>
    <row r="294" spans="10:35" x14ac:dyDescent="0.25">
      <c r="J294" s="311"/>
      <c r="N294" s="626"/>
      <c r="O294" s="13"/>
      <c r="P294" s="38">
        <f>SUM(P293*0.66)</f>
        <v>0</v>
      </c>
      <c r="Q294" s="307">
        <f t="shared" si="29"/>
        <v>0</v>
      </c>
      <c r="R294" s="307"/>
      <c r="S294" s="307"/>
      <c r="T294" s="307"/>
      <c r="U294" s="38"/>
      <c r="V294" s="38"/>
      <c r="W294" s="22">
        <f>SUM(N294*W288)</f>
        <v>0</v>
      </c>
      <c r="X294" s="22"/>
      <c r="Y294" s="23">
        <f>SUM(N294*P294*Y288)</f>
        <v>0</v>
      </c>
      <c r="Z294" s="22"/>
      <c r="AA294" s="23">
        <f>SUM(N294*AA288)</f>
        <v>0</v>
      </c>
      <c r="AB294" s="23">
        <f>SUM(N294*AB288*P294)</f>
        <v>0</v>
      </c>
      <c r="AF294" s="49"/>
      <c r="AG294" s="23">
        <f>SUM(N294*AG288)</f>
        <v>0</v>
      </c>
      <c r="AH294" s="23">
        <f>SUM(Q294*AH288)</f>
        <v>0</v>
      </c>
      <c r="AI294" s="23"/>
    </row>
    <row r="295" spans="10:35" ht="15.75" thickBot="1" x14ac:dyDescent="0.3">
      <c r="J295" s="311"/>
      <c r="N295" s="49"/>
      <c r="O295" s="50"/>
      <c r="P295" s="38"/>
      <c r="Q295" s="307"/>
      <c r="R295" s="307"/>
      <c r="S295" s="307"/>
      <c r="T295" s="307"/>
      <c r="U295" s="38"/>
      <c r="V295" s="38"/>
      <c r="W295" s="38"/>
      <c r="X295" s="22"/>
      <c r="Z295" s="22"/>
      <c r="AA295" s="22"/>
      <c r="AB295" s="22"/>
      <c r="AC295" s="22"/>
      <c r="AD295" s="22"/>
      <c r="AE295" s="22"/>
      <c r="AF295" s="49"/>
      <c r="AG295" s="22"/>
      <c r="AH295" s="22"/>
      <c r="AI295" s="22"/>
    </row>
    <row r="296" spans="10:35" ht="15.75" thickBot="1" x14ac:dyDescent="0.3">
      <c r="J296" s="311"/>
      <c r="N296" s="49"/>
      <c r="O296" s="50"/>
      <c r="P296" s="38"/>
      <c r="Q296" s="38"/>
      <c r="R296" s="38"/>
      <c r="S296" s="38"/>
      <c r="T296" s="38"/>
      <c r="U296" s="38"/>
      <c r="V296" s="38"/>
      <c r="W296" s="488">
        <f>SUM(W289:W294)</f>
        <v>0</v>
      </c>
      <c r="X296" s="489"/>
      <c r="Y296" s="490">
        <f>SUM(Y289:Y294)</f>
        <v>0</v>
      </c>
      <c r="Z296" s="829">
        <f>SUM(W296:Y296)</f>
        <v>0</v>
      </c>
      <c r="AA296" s="387">
        <f>SUM(AA289:AA294)</f>
        <v>0</v>
      </c>
      <c r="AB296" s="387">
        <f>SUM(AB289:AB294)</f>
        <v>0</v>
      </c>
      <c r="AC296" s="1087">
        <f>SUM(AA296:AB296)</f>
        <v>0</v>
      </c>
      <c r="AD296" s="89"/>
      <c r="AE296" s="89"/>
      <c r="AF296" s="49"/>
      <c r="AG296" s="387">
        <f>SUM(AG289:AG294)</f>
        <v>0</v>
      </c>
      <c r="AH296" s="387">
        <f>SUM(AH289:AH294)</f>
        <v>0</v>
      </c>
      <c r="AI296" s="1087">
        <f>SUM(AG296:AH296)</f>
        <v>0</v>
      </c>
    </row>
    <row r="297" spans="10:35" x14ac:dyDescent="0.25">
      <c r="J297" s="311"/>
      <c r="N297" s="49"/>
      <c r="O297" s="50"/>
      <c r="P297" s="38"/>
      <c r="Q297" s="38"/>
      <c r="R297" s="38"/>
      <c r="S297" s="38"/>
      <c r="T297" s="38"/>
      <c r="U297" s="38"/>
      <c r="V297" s="38"/>
      <c r="W297" s="116"/>
      <c r="X297" s="22"/>
      <c r="Y297" s="28"/>
      <c r="Z297" s="22"/>
      <c r="AA297" s="22"/>
      <c r="AB297" s="22"/>
      <c r="AC297" s="89"/>
      <c r="AD297" s="89"/>
      <c r="AE297" s="89"/>
      <c r="AF297" s="49"/>
      <c r="AG297" s="22"/>
      <c r="AH297" s="22"/>
      <c r="AI297" s="89"/>
    </row>
    <row r="298" spans="10:35" x14ac:dyDescent="0.25">
      <c r="J298" s="334"/>
      <c r="K298" s="171"/>
      <c r="L298" s="171"/>
      <c r="M298" s="176"/>
      <c r="N298" s="449"/>
      <c r="O298" s="335"/>
      <c r="P298" s="177"/>
      <c r="Q298" s="177"/>
      <c r="R298" s="177"/>
      <c r="S298" s="177"/>
      <c r="T298" s="177"/>
      <c r="U298" s="177"/>
      <c r="V298" s="177"/>
      <c r="W298" s="364"/>
      <c r="X298" s="178"/>
      <c r="Y298" s="365"/>
      <c r="Z298" s="178"/>
      <c r="AA298" s="178"/>
      <c r="AB298" s="337"/>
      <c r="AC298" s="171"/>
      <c r="AD298" s="171"/>
      <c r="AE298" s="171"/>
      <c r="AF298" s="171"/>
      <c r="AG298" s="171"/>
      <c r="AH298" s="337"/>
      <c r="AI298" s="171"/>
    </row>
    <row r="299" spans="10:35" x14ac:dyDescent="0.25">
      <c r="J299" s="310" t="s">
        <v>208</v>
      </c>
      <c r="K299" s="35" t="s">
        <v>238</v>
      </c>
      <c r="L299" s="35"/>
      <c r="M299" s="158"/>
      <c r="N299" s="117"/>
      <c r="O299" s="316"/>
      <c r="P299" s="158"/>
      <c r="Q299" s="158"/>
      <c r="R299" s="158"/>
      <c r="S299" s="319"/>
      <c r="T299" s="319"/>
      <c r="U299" s="319" t="s">
        <v>171</v>
      </c>
      <c r="V299" s="158"/>
      <c r="W299" s="319">
        <v>0.03</v>
      </c>
      <c r="X299" s="117"/>
      <c r="Y299" s="157">
        <v>0</v>
      </c>
      <c r="Z299" s="158"/>
      <c r="AA299" s="319">
        <v>0</v>
      </c>
      <c r="AB299" s="157">
        <v>0</v>
      </c>
      <c r="AC299" s="7"/>
      <c r="AD299" s="7"/>
      <c r="AE299" s="7"/>
      <c r="AF299" s="7"/>
      <c r="AG299" s="158">
        <v>0</v>
      </c>
      <c r="AH299" s="322">
        <v>0</v>
      </c>
      <c r="AI299" s="7"/>
    </row>
    <row r="300" spans="10:35" x14ac:dyDescent="0.25">
      <c r="J300" s="311"/>
      <c r="K300" t="s">
        <v>250</v>
      </c>
      <c r="L300" s="17"/>
      <c r="M300" t="s">
        <v>251</v>
      </c>
      <c r="N300" s="626"/>
      <c r="O300" s="366"/>
      <c r="P300" s="321"/>
      <c r="Q300" s="307">
        <f t="shared" ref="Q300:Q305" si="30">SUM(N300*P300)</f>
        <v>0</v>
      </c>
      <c r="R300" s="307"/>
      <c r="S300" s="307"/>
      <c r="T300" s="307"/>
      <c r="U300" s="38"/>
      <c r="V300" s="38"/>
      <c r="W300" s="22">
        <f>SUM(N300*W299)</f>
        <v>0</v>
      </c>
      <c r="X300" s="22"/>
      <c r="Y300" s="23">
        <f>SUM(N300*P300*Y299)</f>
        <v>0</v>
      </c>
      <c r="Z300" s="22"/>
      <c r="AA300" s="23">
        <f>SUM(N300*AA299)</f>
        <v>0</v>
      </c>
      <c r="AB300" s="23">
        <f>SUM(N300*AB299*P300)</f>
        <v>0</v>
      </c>
      <c r="AF300" s="49"/>
      <c r="AG300" s="23">
        <f>SUM(N300*AG299)</f>
        <v>0</v>
      </c>
      <c r="AH300" s="23">
        <f>SUM(Q300*AH299)</f>
        <v>0</v>
      </c>
    </row>
    <row r="301" spans="10:35" x14ac:dyDescent="0.25">
      <c r="J301" s="311"/>
      <c r="N301" s="494"/>
      <c r="P301" s="38">
        <f>SUM(P300*0.66)</f>
        <v>0</v>
      </c>
      <c r="Q301" s="307">
        <f t="shared" si="30"/>
        <v>0</v>
      </c>
      <c r="R301" s="307"/>
      <c r="S301" s="307"/>
      <c r="T301" s="307"/>
      <c r="U301" s="38"/>
      <c r="V301" s="38"/>
      <c r="W301" s="523">
        <f>SUM(N301*W299)</f>
        <v>0</v>
      </c>
      <c r="X301" s="523"/>
      <c r="Y301" s="538">
        <f>SUM(N301*P301*Y299)</f>
        <v>0</v>
      </c>
      <c r="Z301" s="523"/>
      <c r="AA301" s="538">
        <f>SUM(N301*AA299)</f>
        <v>0</v>
      </c>
      <c r="AB301" s="538">
        <f>SUM(N301*AB299*P301)</f>
        <v>0</v>
      </c>
      <c r="AF301" s="49"/>
      <c r="AG301" s="538">
        <f>SUM(N301*AG299)</f>
        <v>0</v>
      </c>
      <c r="AH301" s="538">
        <f>SUM(Q301*AH299)</f>
        <v>0</v>
      </c>
    </row>
    <row r="302" spans="10:35" x14ac:dyDescent="0.25">
      <c r="J302" s="311"/>
      <c r="K302" t="s">
        <v>202</v>
      </c>
      <c r="L302" s="17"/>
      <c r="N302" s="494"/>
      <c r="O302" s="366"/>
      <c r="P302" s="321"/>
      <c r="Q302" s="307">
        <f t="shared" si="30"/>
        <v>0</v>
      </c>
      <c r="R302" s="307"/>
      <c r="S302" s="307"/>
      <c r="T302" s="307"/>
      <c r="U302" s="38"/>
      <c r="V302" s="38"/>
      <c r="W302" s="22">
        <f>SUM(N302*W299)</f>
        <v>0</v>
      </c>
      <c r="X302" s="22"/>
      <c r="Y302" s="23">
        <f>SUM(N302*P302*Y299)</f>
        <v>0</v>
      </c>
      <c r="Z302" s="22"/>
      <c r="AA302" s="23">
        <f>SUM(N302*AA299)</f>
        <v>0</v>
      </c>
      <c r="AB302" s="23">
        <f>SUM(N302*AB299*P302)</f>
        <v>0</v>
      </c>
      <c r="AF302" s="49"/>
      <c r="AG302" s="23">
        <f>SUM(N302*AG299)</f>
        <v>0</v>
      </c>
      <c r="AH302" s="23">
        <f>SUM(Q302*AH299)</f>
        <v>0</v>
      </c>
    </row>
    <row r="303" spans="10:35" x14ac:dyDescent="0.25">
      <c r="J303" s="311"/>
      <c r="N303" s="494"/>
      <c r="P303" s="38">
        <f>SUM(P302*0.66)</f>
        <v>0</v>
      </c>
      <c r="Q303" s="307">
        <f t="shared" si="30"/>
        <v>0</v>
      </c>
      <c r="R303" s="307"/>
      <c r="S303" s="307"/>
      <c r="T303" s="307"/>
      <c r="U303" s="38"/>
      <c r="V303" s="38"/>
      <c r="W303" s="22">
        <f>SUM(N303*W299)</f>
        <v>0</v>
      </c>
      <c r="X303" s="22"/>
      <c r="Y303" s="23">
        <f>SUM(N303*P303*Y299)</f>
        <v>0</v>
      </c>
      <c r="Z303" s="22"/>
      <c r="AA303" s="23">
        <f>SUM(N303*AA299)</f>
        <v>0</v>
      </c>
      <c r="AB303" s="23">
        <f>SUM(N303*AB299*P303)</f>
        <v>0</v>
      </c>
      <c r="AF303" s="49"/>
      <c r="AG303" s="23">
        <f>SUM(N303*AG299)</f>
        <v>0</v>
      </c>
      <c r="AH303" s="23">
        <f>SUM(Q303*AH299)</f>
        <v>0</v>
      </c>
    </row>
    <row r="304" spans="10:35" x14ac:dyDescent="0.25">
      <c r="J304" s="311"/>
      <c r="L304" s="17"/>
      <c r="N304" s="628"/>
      <c r="O304" s="366"/>
      <c r="P304" s="533"/>
      <c r="Q304" s="535">
        <f t="shared" si="30"/>
        <v>0</v>
      </c>
      <c r="R304" s="535"/>
      <c r="S304" s="535"/>
      <c r="T304" s="535"/>
      <c r="U304" s="526"/>
      <c r="V304" s="526"/>
      <c r="W304" s="523">
        <f>SUM(N304*W299)</f>
        <v>0</v>
      </c>
      <c r="X304" s="523"/>
      <c r="Y304" s="538">
        <f>SUM(N304*P304*Y299)</f>
        <v>0</v>
      </c>
      <c r="Z304" s="523"/>
      <c r="AA304" s="538">
        <f>SUM(N304*AA299)</f>
        <v>0</v>
      </c>
      <c r="AB304" s="538">
        <f>SUM(N304*AB299*P304)</f>
        <v>0</v>
      </c>
      <c r="AF304" s="541"/>
      <c r="AG304" s="538">
        <f>SUM(N304*AG299)</f>
        <v>0</v>
      </c>
      <c r="AH304" s="538">
        <f>SUM(Q304*AH299)</f>
        <v>0</v>
      </c>
      <c r="AI304" s="538"/>
    </row>
    <row r="305" spans="10:35" x14ac:dyDescent="0.25">
      <c r="J305" s="311"/>
      <c r="N305" s="626"/>
      <c r="O305" s="13"/>
      <c r="P305" s="38">
        <f>SUM(P304*0.66)</f>
        <v>0</v>
      </c>
      <c r="Q305" s="307">
        <f t="shared" si="30"/>
        <v>0</v>
      </c>
      <c r="R305" s="307"/>
      <c r="S305" s="307"/>
      <c r="T305" s="307"/>
      <c r="U305" s="38"/>
      <c r="V305" s="38"/>
      <c r="W305" s="22">
        <f>SUM(N305*W299)</f>
        <v>0</v>
      </c>
      <c r="X305" s="22"/>
      <c r="Y305" s="23">
        <f>SUM(N305*P305*Y299)</f>
        <v>0</v>
      </c>
      <c r="Z305" s="22"/>
      <c r="AA305" s="23">
        <f>SUM(N305*AA299)</f>
        <v>0</v>
      </c>
      <c r="AB305" s="23">
        <f>SUM(N305*AB299*P305)</f>
        <v>0</v>
      </c>
      <c r="AF305" s="49"/>
      <c r="AG305" s="23">
        <f>SUM(N305*AG299)</f>
        <v>0</v>
      </c>
      <c r="AH305" s="23">
        <f>SUM(Q305*AH299)</f>
        <v>0</v>
      </c>
      <c r="AI305" s="23"/>
    </row>
    <row r="306" spans="10:35" ht="15.75" thickBot="1" x14ac:dyDescent="0.3">
      <c r="J306" s="311"/>
      <c r="N306" s="49"/>
      <c r="O306" s="50"/>
      <c r="P306" s="38"/>
      <c r="Q306" s="307"/>
      <c r="R306" s="307"/>
      <c r="S306" s="307"/>
      <c r="T306" s="307"/>
      <c r="U306" s="38"/>
      <c r="V306" s="38"/>
      <c r="W306" s="38"/>
      <c r="X306" s="22"/>
      <c r="Z306" s="22"/>
      <c r="AA306" s="22"/>
      <c r="AB306" s="22"/>
      <c r="AC306" s="22"/>
      <c r="AD306" s="22"/>
      <c r="AE306" s="22"/>
      <c r="AF306" s="49"/>
      <c r="AG306" s="22"/>
      <c r="AH306" s="22"/>
      <c r="AI306" s="22"/>
    </row>
    <row r="307" spans="10:35" ht="15.75" thickBot="1" x14ac:dyDescent="0.3">
      <c r="J307" s="311"/>
      <c r="N307" s="49"/>
      <c r="O307" s="50"/>
      <c r="P307" s="38"/>
      <c r="Q307" s="38"/>
      <c r="R307" s="38"/>
      <c r="S307" s="38"/>
      <c r="T307" s="38"/>
      <c r="U307" s="38"/>
      <c r="V307" s="38"/>
      <c r="W307" s="488">
        <f>SUM(W300:W305)</f>
        <v>0</v>
      </c>
      <c r="X307" s="489"/>
      <c r="Y307" s="490">
        <f>SUM(Y300:Y305)</f>
        <v>0</v>
      </c>
      <c r="Z307" s="829">
        <f>SUM(W307:Y307)</f>
        <v>0</v>
      </c>
      <c r="AA307" s="387">
        <f>SUM(AA300:AA305)</f>
        <v>0</v>
      </c>
      <c r="AB307" s="387">
        <f>SUM(AB300:AB305)</f>
        <v>0</v>
      </c>
      <c r="AC307" s="1087">
        <f>SUM(AA307:AB307)</f>
        <v>0</v>
      </c>
      <c r="AD307" s="89"/>
      <c r="AE307" s="89"/>
      <c r="AF307" s="49"/>
      <c r="AG307" s="387">
        <f>SUM(AG300:AG305)</f>
        <v>0</v>
      </c>
      <c r="AH307" s="387">
        <f>SUM(AH300:AH305)</f>
        <v>0</v>
      </c>
      <c r="AI307" s="1087">
        <f>SUM(AG307:AH307)</f>
        <v>0</v>
      </c>
    </row>
    <row r="308" spans="10:35" x14ac:dyDescent="0.25">
      <c r="J308" s="311"/>
      <c r="N308" s="49"/>
      <c r="O308" s="50"/>
      <c r="P308" s="38"/>
      <c r="Q308" s="38"/>
      <c r="R308" s="38"/>
      <c r="S308" s="38"/>
      <c r="T308" s="38"/>
      <c r="U308" s="38"/>
      <c r="V308" s="38"/>
      <c r="W308" s="116"/>
      <c r="X308" s="22"/>
      <c r="Y308" s="28"/>
      <c r="Z308" s="22"/>
      <c r="AA308" s="22"/>
      <c r="AB308" s="22"/>
      <c r="AC308" s="89"/>
      <c r="AD308" s="89"/>
      <c r="AE308" s="89"/>
      <c r="AF308" s="49"/>
      <c r="AG308" s="22"/>
      <c r="AH308" s="22"/>
      <c r="AI308" s="89"/>
    </row>
    <row r="309" spans="10:35" x14ac:dyDescent="0.25">
      <c r="J309" s="334"/>
      <c r="K309" s="171"/>
      <c r="L309" s="171"/>
      <c r="M309" s="176"/>
      <c r="N309" s="449"/>
      <c r="O309" s="335"/>
      <c r="P309" s="177"/>
      <c r="Q309" s="177"/>
      <c r="R309" s="177"/>
      <c r="S309" s="177"/>
      <c r="T309" s="177"/>
      <c r="U309" s="177"/>
      <c r="V309" s="177"/>
      <c r="W309" s="364"/>
      <c r="X309" s="178"/>
      <c r="Y309" s="365"/>
      <c r="Z309" s="178"/>
      <c r="AA309" s="178"/>
      <c r="AB309" s="337"/>
      <c r="AC309" s="171"/>
      <c r="AD309" s="171"/>
      <c r="AE309" s="171"/>
      <c r="AF309" s="171"/>
      <c r="AG309" s="171"/>
      <c r="AH309" s="337"/>
      <c r="AI309" s="171"/>
    </row>
    <row r="310" spans="10:35" x14ac:dyDescent="0.25">
      <c r="J310" s="310" t="s">
        <v>252</v>
      </c>
      <c r="K310" s="35" t="s">
        <v>253</v>
      </c>
      <c r="L310" s="35"/>
      <c r="M310" s="158"/>
      <c r="N310" s="117"/>
      <c r="O310" s="316"/>
      <c r="P310" s="158"/>
      <c r="Q310" s="158"/>
      <c r="R310" s="158"/>
      <c r="S310" s="319"/>
      <c r="T310" s="319"/>
      <c r="U310" s="319" t="s">
        <v>171</v>
      </c>
      <c r="V310" s="158"/>
      <c r="W310" s="319">
        <v>5.1900000000000002E-2</v>
      </c>
      <c r="X310" s="117"/>
      <c r="Y310" s="157">
        <v>0</v>
      </c>
      <c r="Z310" s="158"/>
      <c r="AA310" s="319"/>
      <c r="AB310" s="157">
        <v>0</v>
      </c>
      <c r="AC310" s="7"/>
      <c r="AD310" s="7"/>
      <c r="AE310" s="7"/>
      <c r="AF310" s="7"/>
      <c r="AG310" s="158">
        <v>0</v>
      </c>
      <c r="AH310" s="322">
        <v>0</v>
      </c>
      <c r="AI310" s="7"/>
    </row>
    <row r="311" spans="10:35" x14ac:dyDescent="0.25">
      <c r="J311" s="311"/>
      <c r="K311" t="s">
        <v>254</v>
      </c>
      <c r="L311" s="17"/>
      <c r="M311" t="s">
        <v>255</v>
      </c>
      <c r="N311" s="626"/>
      <c r="O311" s="366"/>
      <c r="P311" s="321"/>
      <c r="Q311" s="307">
        <f t="shared" ref="Q311:Q316" si="31">SUM(N311*P311)</f>
        <v>0</v>
      </c>
      <c r="R311" s="307"/>
      <c r="S311" s="307"/>
      <c r="T311" s="307"/>
      <c r="U311" s="38"/>
      <c r="V311" s="38"/>
      <c r="W311" s="22">
        <f>SUM(N311*W310)</f>
        <v>0</v>
      </c>
      <c r="X311" s="22"/>
      <c r="Y311" s="23">
        <f>SUM(N311*P311*Y310)</f>
        <v>0</v>
      </c>
      <c r="Z311" s="22"/>
      <c r="AA311" s="23">
        <f>SUM(N311*AA310)</f>
        <v>0</v>
      </c>
      <c r="AB311" s="23">
        <f>SUM(N311*AB310*P311)</f>
        <v>0</v>
      </c>
      <c r="AF311" s="49"/>
      <c r="AG311" s="23">
        <f>SUM(N311*AG310)</f>
        <v>0</v>
      </c>
      <c r="AH311" s="23">
        <f>SUM(Q311*AH310)</f>
        <v>0</v>
      </c>
    </row>
    <row r="312" spans="10:35" x14ac:dyDescent="0.25">
      <c r="J312" s="311"/>
      <c r="N312" s="494"/>
      <c r="P312" s="38">
        <f>SUM(P311*0.66)</f>
        <v>0</v>
      </c>
      <c r="Q312" s="307">
        <f t="shared" si="31"/>
        <v>0</v>
      </c>
      <c r="R312" s="307"/>
      <c r="S312" s="307"/>
      <c r="T312" s="307"/>
      <c r="U312" s="38"/>
      <c r="V312" s="38"/>
      <c r="W312" s="22">
        <f>SUM(N312*W310)</f>
        <v>0</v>
      </c>
      <c r="X312" s="22"/>
      <c r="Y312" s="23">
        <f>SUM(N312*P312*Y310)</f>
        <v>0</v>
      </c>
      <c r="Z312" s="22"/>
      <c r="AA312" s="23">
        <f>SUM(N312*AA310)</f>
        <v>0</v>
      </c>
      <c r="AB312" s="23">
        <f>SUM(N312*AB310*P312)</f>
        <v>0</v>
      </c>
      <c r="AF312" s="49"/>
      <c r="AG312" s="23">
        <f>SUM(N312*AG310)</f>
        <v>0</v>
      </c>
      <c r="AH312" s="23">
        <f>SUM(Q312*AH310)</f>
        <v>0</v>
      </c>
    </row>
    <row r="313" spans="10:35" x14ac:dyDescent="0.25">
      <c r="J313" s="311"/>
      <c r="K313" t="s">
        <v>256</v>
      </c>
      <c r="L313" s="17"/>
      <c r="M313" t="s">
        <v>257</v>
      </c>
      <c r="N313" s="494"/>
      <c r="O313" s="366"/>
      <c r="P313" s="321"/>
      <c r="Q313" s="307">
        <f t="shared" si="31"/>
        <v>0</v>
      </c>
      <c r="R313" s="307"/>
      <c r="S313" s="307"/>
      <c r="T313" s="307"/>
      <c r="U313" s="38"/>
      <c r="V313" s="38"/>
      <c r="W313" s="523">
        <f>SUM(N313*W310)</f>
        <v>0</v>
      </c>
      <c r="X313" s="523"/>
      <c r="Y313" s="538">
        <f>SUM(N313*P313*Y310)</f>
        <v>0</v>
      </c>
      <c r="Z313" s="523"/>
      <c r="AA313" s="538">
        <f>SUM(N313*AA310)</f>
        <v>0</v>
      </c>
      <c r="AB313" s="538">
        <f>SUM(N313*AB310*P313)</f>
        <v>0</v>
      </c>
      <c r="AF313" s="49"/>
      <c r="AG313" s="538">
        <f>SUM(N313*AG310)</f>
        <v>0</v>
      </c>
      <c r="AH313" s="538">
        <f>SUM(Q313*AH310)</f>
        <v>0</v>
      </c>
    </row>
    <row r="314" spans="10:35" x14ac:dyDescent="0.25">
      <c r="J314" s="311"/>
      <c r="K314" t="s">
        <v>258</v>
      </c>
      <c r="N314" s="494"/>
      <c r="P314" s="38">
        <f>SUM(P313*0.66)</f>
        <v>0</v>
      </c>
      <c r="Q314" s="307">
        <f t="shared" si="31"/>
        <v>0</v>
      </c>
      <c r="R314" s="307"/>
      <c r="S314" s="307"/>
      <c r="T314" s="307"/>
      <c r="U314" s="38"/>
      <c r="V314" s="38"/>
      <c r="W314" s="22">
        <f>SUM(N314*W310)</f>
        <v>0</v>
      </c>
      <c r="X314" s="22"/>
      <c r="Y314" s="23">
        <f>SUM(N314*P314*Y310)</f>
        <v>0</v>
      </c>
      <c r="Z314" s="22"/>
      <c r="AA314" s="23">
        <f>SUM(N314*AA310)</f>
        <v>0</v>
      </c>
      <c r="AB314" s="23">
        <f>SUM(N314*AB310*P314)</f>
        <v>0</v>
      </c>
      <c r="AF314" s="49"/>
      <c r="AG314" s="23">
        <f>SUM(N314*AG310)</f>
        <v>0</v>
      </c>
      <c r="AH314" s="23">
        <f>SUM(Q314*AH310)</f>
        <v>0</v>
      </c>
    </row>
    <row r="315" spans="10:35" x14ac:dyDescent="0.25">
      <c r="J315" s="311"/>
      <c r="L315" s="17"/>
      <c r="N315" s="494"/>
      <c r="O315" s="366"/>
      <c r="P315" s="321"/>
      <c r="Q315" s="307">
        <f t="shared" si="31"/>
        <v>0</v>
      </c>
      <c r="R315" s="307"/>
      <c r="S315" s="307"/>
      <c r="T315" s="307"/>
      <c r="U315" s="38"/>
      <c r="V315" s="38"/>
      <c r="W315" s="22">
        <f>SUM(N315*W310)</f>
        <v>0</v>
      </c>
      <c r="X315" s="22"/>
      <c r="Y315" s="23">
        <f>SUM(N315*P315*Y310)</f>
        <v>0</v>
      </c>
      <c r="Z315" s="22"/>
      <c r="AA315" s="23">
        <f>SUM(N315*AA310)</f>
        <v>0</v>
      </c>
      <c r="AB315" s="23">
        <f>SUM(N315*AB310*P315)</f>
        <v>0</v>
      </c>
      <c r="AF315" s="49"/>
      <c r="AG315" s="23">
        <f>SUM(N315*AG310)</f>
        <v>0</v>
      </c>
      <c r="AH315" s="23">
        <f>SUM(Q315*AH310)</f>
        <v>0</v>
      </c>
      <c r="AI315" s="23"/>
    </row>
    <row r="316" spans="10:35" x14ac:dyDescent="0.25">
      <c r="J316" s="311"/>
      <c r="N316" s="629"/>
      <c r="O316" s="13"/>
      <c r="P316" s="526">
        <f>SUM(P315*0.66)</f>
        <v>0</v>
      </c>
      <c r="Q316" s="535">
        <f t="shared" si="31"/>
        <v>0</v>
      </c>
      <c r="R316" s="535"/>
      <c r="S316" s="535"/>
      <c r="T316" s="535"/>
      <c r="U316" s="526"/>
      <c r="V316" s="526"/>
      <c r="W316" s="523">
        <f>SUM(N316*W310)</f>
        <v>0</v>
      </c>
      <c r="X316" s="523"/>
      <c r="Y316" s="538">
        <f>SUM(N316*P316*Y310)</f>
        <v>0</v>
      </c>
      <c r="Z316" s="523"/>
      <c r="AA316" s="538">
        <f>SUM(N316*AA310)</f>
        <v>0</v>
      </c>
      <c r="AB316" s="538">
        <f>SUM(N316*AB310*P316)</f>
        <v>0</v>
      </c>
      <c r="AF316" s="541"/>
      <c r="AG316" s="538">
        <f>SUM(N316*AG310)</f>
        <v>0</v>
      </c>
      <c r="AH316" s="538">
        <f>SUM(Q316*AH310)</f>
        <v>0</v>
      </c>
      <c r="AI316" s="538"/>
    </row>
    <row r="317" spans="10:35" ht="15.75" thickBot="1" x14ac:dyDescent="0.3">
      <c r="J317" s="311"/>
      <c r="N317" s="49"/>
      <c r="O317" s="50"/>
      <c r="P317" s="38"/>
      <c r="Q317" s="307"/>
      <c r="R317" s="307"/>
      <c r="S317" s="307"/>
      <c r="T317" s="307"/>
      <c r="U317" s="38"/>
      <c r="V317" s="38"/>
      <c r="W317" s="38"/>
      <c r="X317" s="22"/>
      <c r="Z317" s="22"/>
      <c r="AA317" s="22"/>
      <c r="AB317" s="22"/>
      <c r="AC317" s="22"/>
      <c r="AD317" s="22"/>
      <c r="AE317" s="22"/>
      <c r="AF317" s="49"/>
      <c r="AG317" s="22"/>
      <c r="AH317" s="22"/>
      <c r="AI317" s="22"/>
    </row>
    <row r="318" spans="10:35" ht="15.75" thickBot="1" x14ac:dyDescent="0.3">
      <c r="J318" s="311"/>
      <c r="N318" s="49"/>
      <c r="O318" s="50"/>
      <c r="P318" s="38"/>
      <c r="Q318" s="38"/>
      <c r="R318" s="38"/>
      <c r="S318" s="38"/>
      <c r="T318" s="38"/>
      <c r="U318" s="38"/>
      <c r="V318" s="38"/>
      <c r="W318" s="488">
        <f>SUM(W311:W316)</f>
        <v>0</v>
      </c>
      <c r="X318" s="489"/>
      <c r="Y318" s="490">
        <f>SUM(Y311:Y316)</f>
        <v>0</v>
      </c>
      <c r="Z318" s="829">
        <f>SUM(W318:Y318)</f>
        <v>0</v>
      </c>
      <c r="AA318" s="387">
        <f>SUM(AA311:AA316)</f>
        <v>0</v>
      </c>
      <c r="AB318" s="387">
        <f>SUM(AB311:AB316)</f>
        <v>0</v>
      </c>
      <c r="AC318" s="1087">
        <f>SUM(AA318:AB318)</f>
        <v>0</v>
      </c>
      <c r="AD318" s="89"/>
      <c r="AE318" s="89"/>
      <c r="AF318" s="49"/>
      <c r="AG318" s="387">
        <f>SUM(AG311:AG316)</f>
        <v>0</v>
      </c>
      <c r="AH318" s="387">
        <f>SUM(AH311:AH316)</f>
        <v>0</v>
      </c>
      <c r="AI318" s="1087">
        <f>SUM(AG318:AH318)</f>
        <v>0</v>
      </c>
    </row>
    <row r="319" spans="10:35" x14ac:dyDescent="0.25">
      <c r="J319" s="311"/>
      <c r="N319" s="49"/>
      <c r="O319" s="50"/>
      <c r="P319" s="38"/>
      <c r="Q319" s="38"/>
      <c r="R319" s="38"/>
      <c r="S319" s="38"/>
      <c r="T319" s="38"/>
      <c r="U319" s="38"/>
      <c r="V319" s="38"/>
      <c r="W319" s="116"/>
      <c r="X319" s="22"/>
      <c r="Y319" s="28"/>
      <c r="Z319" s="22"/>
      <c r="AA319" s="22"/>
      <c r="AB319" s="22"/>
      <c r="AC319" s="89"/>
      <c r="AD319" s="89"/>
      <c r="AE319" s="89"/>
      <c r="AF319" s="49"/>
      <c r="AG319" s="22"/>
      <c r="AH319" s="22"/>
      <c r="AI319" s="89"/>
    </row>
    <row r="320" spans="10:35" x14ac:dyDescent="0.25">
      <c r="J320" s="334"/>
      <c r="K320" s="171"/>
      <c r="L320" s="171"/>
      <c r="M320" s="176"/>
      <c r="N320" s="449"/>
      <c r="O320" s="335"/>
      <c r="P320" s="177"/>
      <c r="Q320" s="177"/>
      <c r="R320" s="177"/>
      <c r="S320" s="177"/>
      <c r="T320" s="177"/>
      <c r="U320" s="177"/>
      <c r="V320" s="177"/>
      <c r="W320" s="364"/>
      <c r="X320" s="178"/>
      <c r="Y320" s="365"/>
      <c r="Z320" s="178"/>
      <c r="AA320" s="178"/>
      <c r="AB320" s="337"/>
      <c r="AC320" s="171"/>
      <c r="AD320" s="171"/>
      <c r="AE320" s="171"/>
      <c r="AF320" s="171"/>
      <c r="AG320" s="171"/>
      <c r="AH320" s="337"/>
      <c r="AI320" s="171"/>
    </row>
    <row r="321" spans="10:35" x14ac:dyDescent="0.25">
      <c r="J321" s="310" t="s">
        <v>208</v>
      </c>
      <c r="K321" s="35" t="s">
        <v>259</v>
      </c>
      <c r="L321" s="35"/>
      <c r="M321" s="158"/>
      <c r="N321" s="117"/>
      <c r="O321" s="316"/>
      <c r="P321" s="158"/>
      <c r="Q321" s="158"/>
      <c r="R321" s="158"/>
      <c r="S321" s="319"/>
      <c r="T321" s="319"/>
      <c r="U321" s="319">
        <v>0.03</v>
      </c>
      <c r="V321" s="158"/>
      <c r="W321" s="319">
        <v>2.1000000000000001E-2</v>
      </c>
      <c r="X321" s="117"/>
      <c r="Y321" s="157">
        <v>0</v>
      </c>
      <c r="Z321" s="158"/>
      <c r="AA321" s="319">
        <v>0</v>
      </c>
      <c r="AB321" s="157">
        <v>0</v>
      </c>
      <c r="AC321" s="7"/>
      <c r="AD321" s="7"/>
      <c r="AE321" s="7"/>
      <c r="AF321" s="7"/>
      <c r="AG321" s="158">
        <v>0</v>
      </c>
      <c r="AH321" s="322">
        <v>0</v>
      </c>
      <c r="AI321" s="7"/>
    </row>
    <row r="322" spans="10:35" x14ac:dyDescent="0.25">
      <c r="J322" s="311"/>
      <c r="K322" t="s">
        <v>260</v>
      </c>
      <c r="L322" s="17">
        <v>0.17180000000000001</v>
      </c>
      <c r="M322" t="s">
        <v>261</v>
      </c>
      <c r="N322" s="864"/>
      <c r="O322" s="366">
        <v>4.4999999999999997E-3</v>
      </c>
      <c r="P322" s="321">
        <v>5.3E-3</v>
      </c>
      <c r="Q322" s="307">
        <f t="shared" ref="Q322:Q327" si="32">SUM(N322*P322)</f>
        <v>0</v>
      </c>
      <c r="R322" s="307"/>
      <c r="S322" s="307"/>
      <c r="T322" s="307"/>
      <c r="U322" s="38">
        <f>(U321)</f>
        <v>0.03</v>
      </c>
      <c r="V322" s="22">
        <f>SUM(N322*U321)</f>
        <v>0</v>
      </c>
      <c r="W322" s="22">
        <f>SUM(N322*W321)</f>
        <v>0</v>
      </c>
      <c r="X322" s="22"/>
      <c r="Y322" s="23">
        <f>SUM(N322*P322*Y321)</f>
        <v>0</v>
      </c>
      <c r="Z322" s="22"/>
      <c r="AA322" s="23">
        <f>SUM(N322*AA321)</f>
        <v>0</v>
      </c>
      <c r="AB322" s="23">
        <f>SUM(N322*AB321*P322)</f>
        <v>0</v>
      </c>
      <c r="AF322" s="49"/>
      <c r="AG322" s="23">
        <f>SUM(N322*AG321)</f>
        <v>0</v>
      </c>
      <c r="AH322" s="23">
        <f>SUM(Q322*AH321)</f>
        <v>0</v>
      </c>
    </row>
    <row r="323" spans="10:35" x14ac:dyDescent="0.25">
      <c r="J323" s="311"/>
      <c r="N323" s="470"/>
      <c r="P323" s="38">
        <f>SUM(P322*0.66)</f>
        <v>3.4980000000000002E-3</v>
      </c>
      <c r="Q323" s="307">
        <f t="shared" si="32"/>
        <v>0</v>
      </c>
      <c r="R323" s="307"/>
      <c r="S323" s="307"/>
      <c r="T323" s="307"/>
      <c r="U323" s="38">
        <f>(U321)</f>
        <v>0.03</v>
      </c>
      <c r="V323" s="22">
        <f>SUM(N323*U322)</f>
        <v>0</v>
      </c>
      <c r="W323" s="22">
        <f>SUM(N323*W321)</f>
        <v>0</v>
      </c>
      <c r="X323" s="22"/>
      <c r="Y323" s="23">
        <f>SUM(N323*P323*Y321)</f>
        <v>0</v>
      </c>
      <c r="Z323" s="22"/>
      <c r="AA323" s="23">
        <f>SUM(N323*AA321)</f>
        <v>0</v>
      </c>
      <c r="AB323" s="23">
        <f>SUM(N323*AB321*P323)</f>
        <v>0</v>
      </c>
      <c r="AF323" s="49"/>
      <c r="AG323" s="23">
        <f>SUM(N323*AG321)</f>
        <v>0</v>
      </c>
      <c r="AH323" s="23">
        <f>SUM(Q323*AH321)</f>
        <v>0</v>
      </c>
    </row>
    <row r="324" spans="10:35" x14ac:dyDescent="0.25">
      <c r="J324" s="311"/>
      <c r="K324" t="s">
        <v>241</v>
      </c>
      <c r="L324" s="17"/>
      <c r="N324" s="719"/>
      <c r="O324" s="366"/>
      <c r="P324" s="533"/>
      <c r="Q324" s="535">
        <f t="shared" si="32"/>
        <v>0</v>
      </c>
      <c r="R324" s="535"/>
      <c r="S324" s="535"/>
      <c r="T324" s="535"/>
      <c r="U324" s="38">
        <f>(U321)</f>
        <v>0.03</v>
      </c>
      <c r="V324" s="22">
        <f>SUM(N324*U323)</f>
        <v>0</v>
      </c>
      <c r="W324" s="523">
        <f>SUM(N324*W321)</f>
        <v>0</v>
      </c>
      <c r="X324" s="523"/>
      <c r="Y324" s="538">
        <f>SUM(N324*P324*Y321)</f>
        <v>0</v>
      </c>
      <c r="Z324" s="523"/>
      <c r="AA324" s="538">
        <f>SUM(N324*AA321)</f>
        <v>0</v>
      </c>
      <c r="AB324" s="538">
        <f>SUM(N324*AB321*P324)</f>
        <v>0</v>
      </c>
      <c r="AF324" s="49"/>
      <c r="AG324" s="23">
        <f>SUM(N324*AG321)</f>
        <v>0</v>
      </c>
      <c r="AH324" s="23">
        <f>SUM(Q324*AH321)</f>
        <v>0</v>
      </c>
    </row>
    <row r="325" spans="10:35" x14ac:dyDescent="0.25">
      <c r="J325" s="311"/>
      <c r="N325" s="470"/>
      <c r="P325" s="38">
        <f>SUM(P324*0.66)</f>
        <v>0</v>
      </c>
      <c r="Q325" s="307">
        <f t="shared" si="32"/>
        <v>0</v>
      </c>
      <c r="R325" s="307"/>
      <c r="S325" s="307"/>
      <c r="T325" s="307"/>
      <c r="U325" s="38">
        <f>(U321)</f>
        <v>0.03</v>
      </c>
      <c r="V325" s="22">
        <f>SUM(N325*U324)</f>
        <v>0</v>
      </c>
      <c r="W325" s="22">
        <f>SUM(N325*W321)</f>
        <v>0</v>
      </c>
      <c r="X325" s="22"/>
      <c r="Y325" s="23">
        <f>SUM(N325*P325*Y321)</f>
        <v>0</v>
      </c>
      <c r="Z325" s="22"/>
      <c r="AA325" s="23">
        <f>SUM(N325*AA321)</f>
        <v>0</v>
      </c>
      <c r="AB325" s="23">
        <f>SUM(N325*AB321*P325)</f>
        <v>0</v>
      </c>
      <c r="AF325" s="49"/>
      <c r="AG325" s="538">
        <f>SUM(N325*AG321)</f>
        <v>0</v>
      </c>
      <c r="AH325" s="538">
        <f>SUM(Q325*AH321)</f>
        <v>0</v>
      </c>
    </row>
    <row r="326" spans="10:35" x14ac:dyDescent="0.25">
      <c r="J326" s="311"/>
      <c r="L326" s="17"/>
      <c r="N326" s="470"/>
      <c r="O326" s="366"/>
      <c r="P326" s="321"/>
      <c r="Q326" s="307">
        <f t="shared" si="32"/>
        <v>0</v>
      </c>
      <c r="R326" s="307"/>
      <c r="S326" s="307"/>
      <c r="T326" s="307"/>
      <c r="U326" s="38"/>
      <c r="V326" s="38"/>
      <c r="W326" s="22">
        <f>SUM(N326*W321)</f>
        <v>0</v>
      </c>
      <c r="X326" s="22"/>
      <c r="Y326" s="23">
        <f>SUM(N326*P326*Y321)</f>
        <v>0</v>
      </c>
      <c r="Z326" s="22"/>
      <c r="AA326" s="23">
        <f>SUM(N326*AA321)</f>
        <v>0</v>
      </c>
      <c r="AB326" s="23">
        <f>SUM(N326*AB321*P326)</f>
        <v>0</v>
      </c>
      <c r="AF326" s="49"/>
      <c r="AG326" s="23">
        <f>SUM(N326*AG321)</f>
        <v>0</v>
      </c>
      <c r="AH326" s="23">
        <f>SUM(Q326*AH321)</f>
        <v>0</v>
      </c>
      <c r="AI326" s="23"/>
    </row>
    <row r="327" spans="10:35" x14ac:dyDescent="0.25">
      <c r="J327" s="311"/>
      <c r="N327" s="637"/>
      <c r="O327" s="13"/>
      <c r="P327" s="38">
        <f>SUM(P326*0.66)</f>
        <v>0</v>
      </c>
      <c r="Q327" s="307">
        <f t="shared" si="32"/>
        <v>0</v>
      </c>
      <c r="R327" s="307"/>
      <c r="S327" s="307"/>
      <c r="T327" s="307"/>
      <c r="U327" s="38"/>
      <c r="V327" s="38"/>
      <c r="W327" s="22">
        <f>SUM(N327*W321)</f>
        <v>0</v>
      </c>
      <c r="X327" s="22"/>
      <c r="Y327" s="23">
        <f>SUM(N327*P327*Y321)</f>
        <v>0</v>
      </c>
      <c r="Z327" s="22"/>
      <c r="AA327" s="23">
        <f>SUM(N327*AA321)</f>
        <v>0</v>
      </c>
      <c r="AB327" s="23">
        <f>SUM(N327*AB321*P327)</f>
        <v>0</v>
      </c>
      <c r="AF327" s="49"/>
      <c r="AG327" s="23">
        <f>SUM(N327*AG321)</f>
        <v>0</v>
      </c>
      <c r="AH327" s="23">
        <f>SUM(Q327*AH321)</f>
        <v>0</v>
      </c>
      <c r="AI327" s="23"/>
    </row>
    <row r="328" spans="10:35" ht="15.75" thickBot="1" x14ac:dyDescent="0.3">
      <c r="J328" s="311"/>
      <c r="N328" s="49"/>
      <c r="O328" s="50"/>
      <c r="P328" s="38"/>
      <c r="Q328" s="307"/>
      <c r="R328" s="307"/>
      <c r="S328" s="307"/>
      <c r="T328" s="307"/>
      <c r="U328" s="38"/>
      <c r="V328" s="38"/>
      <c r="W328" s="38"/>
      <c r="X328" s="22"/>
      <c r="Z328" s="22"/>
      <c r="AA328" s="22"/>
      <c r="AB328" s="22"/>
      <c r="AC328" s="22"/>
      <c r="AD328" s="523"/>
      <c r="AE328" s="523"/>
      <c r="AF328" s="541"/>
      <c r="AG328" s="523"/>
      <c r="AH328" s="523"/>
      <c r="AI328" s="523"/>
    </row>
    <row r="329" spans="10:35" ht="15.75" thickBot="1" x14ac:dyDescent="0.3">
      <c r="J329" s="311"/>
      <c r="N329" s="49"/>
      <c r="O329" s="50"/>
      <c r="P329" s="38"/>
      <c r="Q329" s="38"/>
      <c r="R329" s="38"/>
      <c r="S329" s="38"/>
      <c r="T329" s="38"/>
      <c r="U329" s="38"/>
      <c r="V329" s="116">
        <f>SUM(V322:V328)</f>
        <v>0</v>
      </c>
      <c r="W329" s="488">
        <f>SUM(W322:W327)</f>
        <v>0</v>
      </c>
      <c r="X329" s="489"/>
      <c r="Y329" s="490">
        <f>SUM(Y322:Y327)</f>
        <v>0</v>
      </c>
      <c r="Z329" s="829">
        <f>SUM(W329:Y329)</f>
        <v>0</v>
      </c>
      <c r="AA329" s="387">
        <f>SUM(AA322:AA327)</f>
        <v>0</v>
      </c>
      <c r="AB329" s="387">
        <f>SUM(AB322:AB327)</f>
        <v>0</v>
      </c>
      <c r="AC329" s="1087">
        <f>SUM(AA329:AB329)</f>
        <v>0</v>
      </c>
      <c r="AD329" s="89"/>
      <c r="AE329" s="89"/>
      <c r="AF329" s="49"/>
      <c r="AG329" s="387">
        <f>SUM(AG322:AG327)</f>
        <v>0</v>
      </c>
      <c r="AH329" s="387">
        <f>SUM(AH322:AH327)</f>
        <v>0</v>
      </c>
      <c r="AI329" s="1087">
        <f>SUM(AG329:AH329)</f>
        <v>0</v>
      </c>
    </row>
    <row r="330" spans="10:35" x14ac:dyDescent="0.25">
      <c r="J330" s="311"/>
      <c r="N330" s="49"/>
      <c r="O330" s="50"/>
      <c r="P330" s="38"/>
      <c r="Q330" s="38"/>
      <c r="R330" s="38"/>
      <c r="S330" s="38"/>
      <c r="T330" s="38"/>
      <c r="U330" s="38"/>
      <c r="V330" s="38"/>
      <c r="W330" s="116"/>
      <c r="X330" s="22"/>
      <c r="Y330" s="28"/>
      <c r="Z330" s="22"/>
      <c r="AA330" s="22"/>
      <c r="AB330" s="22"/>
      <c r="AC330" s="89"/>
      <c r="AD330" s="89"/>
      <c r="AE330" s="89"/>
      <c r="AF330" s="49"/>
      <c r="AG330" s="22"/>
      <c r="AH330" s="22"/>
      <c r="AI330" s="89"/>
    </row>
    <row r="331" spans="10:35" x14ac:dyDescent="0.25">
      <c r="J331" s="311"/>
      <c r="N331" s="49"/>
      <c r="O331" s="50"/>
      <c r="P331" s="38"/>
      <c r="Q331" s="38"/>
      <c r="R331" s="38"/>
      <c r="S331" s="38"/>
      <c r="T331" s="38"/>
      <c r="U331" s="38"/>
      <c r="V331" s="38"/>
      <c r="W331" s="522"/>
      <c r="X331" s="523"/>
      <c r="Y331" s="28"/>
      <c r="Z331" s="523"/>
      <c r="AA331" s="523"/>
      <c r="AB331" s="523"/>
      <c r="AC331" s="89"/>
      <c r="AD331" s="89"/>
      <c r="AE331" s="89"/>
      <c r="AF331" s="49"/>
      <c r="AG331" s="523"/>
      <c r="AH331" s="523"/>
      <c r="AI331" s="89"/>
    </row>
    <row r="332" spans="10:35" x14ac:dyDescent="0.25">
      <c r="J332" s="334"/>
      <c r="K332" s="171"/>
      <c r="L332" s="171"/>
      <c r="M332" s="176"/>
      <c r="N332" s="449"/>
      <c r="O332" s="335"/>
      <c r="P332" s="177"/>
      <c r="Q332" s="177"/>
      <c r="R332" s="177"/>
      <c r="S332" s="177"/>
      <c r="T332" s="177"/>
      <c r="U332" s="177"/>
      <c r="V332" s="591"/>
      <c r="W332" s="364"/>
      <c r="X332" s="178"/>
      <c r="Y332" s="365"/>
      <c r="Z332" s="178"/>
      <c r="AA332" s="178"/>
      <c r="AB332" s="337"/>
      <c r="AC332" s="171"/>
      <c r="AD332" s="171"/>
      <c r="AE332" s="171"/>
      <c r="AF332" s="171"/>
      <c r="AG332" s="171"/>
      <c r="AH332" s="337"/>
      <c r="AI332" s="171"/>
    </row>
    <row r="333" spans="10:35" x14ac:dyDescent="0.25">
      <c r="J333" s="310" t="s">
        <v>208</v>
      </c>
      <c r="K333" s="35" t="s">
        <v>259</v>
      </c>
      <c r="L333" s="35"/>
      <c r="M333" s="158"/>
      <c r="N333" s="117"/>
      <c r="O333" s="316"/>
      <c r="P333" s="158"/>
      <c r="Q333" s="158"/>
      <c r="R333" s="158"/>
      <c r="S333" s="319"/>
      <c r="T333" s="319"/>
      <c r="U333" s="319">
        <v>0.03</v>
      </c>
      <c r="V333" s="158"/>
      <c r="W333" s="319">
        <v>3.78E-2</v>
      </c>
      <c r="X333" s="117"/>
      <c r="Y333" s="157">
        <v>0</v>
      </c>
      <c r="Z333" s="158"/>
      <c r="AA333" s="319">
        <v>0</v>
      </c>
      <c r="AB333" s="157">
        <v>0</v>
      </c>
      <c r="AC333" s="7"/>
      <c r="AD333" s="7"/>
      <c r="AE333" s="7"/>
      <c r="AF333" s="7"/>
      <c r="AG333" s="158">
        <v>0</v>
      </c>
      <c r="AH333" s="322">
        <v>0</v>
      </c>
      <c r="AI333" s="7"/>
    </row>
    <row r="334" spans="10:35" x14ac:dyDescent="0.25">
      <c r="J334" s="741"/>
      <c r="K334" t="s">
        <v>262</v>
      </c>
      <c r="L334" s="17">
        <v>0.3997</v>
      </c>
      <c r="M334" t="s">
        <v>263</v>
      </c>
      <c r="N334" s="731"/>
      <c r="O334" s="366"/>
      <c r="P334" s="321">
        <v>0.21920000000000001</v>
      </c>
      <c r="Q334" s="307">
        <f t="shared" ref="Q334:Q339" si="33">SUM(N334*P334)</f>
        <v>0</v>
      </c>
      <c r="R334" s="307"/>
      <c r="S334" s="307"/>
      <c r="T334" s="307"/>
      <c r="U334" s="38">
        <f>(U333)</f>
        <v>0.03</v>
      </c>
      <c r="V334" s="22">
        <f t="shared" ref="V334:V339" si="34">SUM(N334*U333)</f>
        <v>0</v>
      </c>
      <c r="W334" s="22">
        <f>SUM(N334*W333)</f>
        <v>0</v>
      </c>
      <c r="X334" s="22"/>
      <c r="Y334" s="23">
        <f>SUM(N334*P334*Y333)</f>
        <v>0</v>
      </c>
      <c r="Z334" s="22"/>
      <c r="AA334" s="23">
        <f>SUM(N334*AA333)</f>
        <v>0</v>
      </c>
      <c r="AB334" s="23">
        <f>SUM(N334*AB333*P334)</f>
        <v>0</v>
      </c>
      <c r="AF334" s="49"/>
      <c r="AG334" s="23">
        <f>SUM(N334*AG333)</f>
        <v>0</v>
      </c>
      <c r="AH334" s="23">
        <f>SUM(Q334*AH333)</f>
        <v>0</v>
      </c>
    </row>
    <row r="335" spans="10:35" x14ac:dyDescent="0.25">
      <c r="J335" s="311"/>
      <c r="N335" s="494"/>
      <c r="P335" s="38"/>
      <c r="Q335" s="307">
        <f t="shared" si="33"/>
        <v>0</v>
      </c>
      <c r="R335" s="307"/>
      <c r="S335" s="307"/>
      <c r="T335" s="307"/>
      <c r="U335" s="38">
        <f>(U333)</f>
        <v>0.03</v>
      </c>
      <c r="V335" s="22">
        <f t="shared" si="34"/>
        <v>0</v>
      </c>
      <c r="W335" s="22">
        <f>SUM(N335*W333)</f>
        <v>0</v>
      </c>
      <c r="X335" s="22"/>
      <c r="Y335" s="23">
        <f>SUM(N335*P335*Y333)</f>
        <v>0</v>
      </c>
      <c r="Z335" s="22"/>
      <c r="AA335" s="23">
        <f>SUM(N335*AA333)</f>
        <v>0</v>
      </c>
      <c r="AB335" s="23">
        <f>SUM(N335*AB333*P335)</f>
        <v>0</v>
      </c>
      <c r="AF335" s="49"/>
      <c r="AG335" s="23">
        <f>SUM(N335*AG333)</f>
        <v>0</v>
      </c>
      <c r="AH335" s="23">
        <f>SUM(Q335*AH333)</f>
        <v>0</v>
      </c>
    </row>
    <row r="336" spans="10:35" x14ac:dyDescent="0.25">
      <c r="J336" s="311"/>
      <c r="K336" t="s">
        <v>264</v>
      </c>
      <c r="L336" s="17"/>
      <c r="N336" s="628"/>
      <c r="O336" s="366"/>
      <c r="P336" s="533"/>
      <c r="Q336" s="535">
        <f t="shared" si="33"/>
        <v>0</v>
      </c>
      <c r="R336" s="535"/>
      <c r="S336" s="535"/>
      <c r="T336" s="535"/>
      <c r="U336" s="38">
        <f>(U333)</f>
        <v>0.03</v>
      </c>
      <c r="V336" s="22">
        <f t="shared" si="34"/>
        <v>0</v>
      </c>
      <c r="W336" s="523">
        <f>SUM(N336*W333)</f>
        <v>0</v>
      </c>
      <c r="X336" s="523"/>
      <c r="Y336" s="538">
        <f>SUM(N336*P336*Y333)</f>
        <v>0</v>
      </c>
      <c r="Z336" s="523"/>
      <c r="AA336" s="538">
        <f>SUM(N336*AA333)</f>
        <v>0</v>
      </c>
      <c r="AB336" s="538">
        <f>SUM(N336*AB333*P336)</f>
        <v>0</v>
      </c>
      <c r="AF336" s="541"/>
      <c r="AG336" s="538">
        <f>SUM(N336*AG333)</f>
        <v>0</v>
      </c>
      <c r="AH336" s="538">
        <f>SUM(Q336*AH333)</f>
        <v>0</v>
      </c>
    </row>
    <row r="337" spans="10:35" x14ac:dyDescent="0.25">
      <c r="J337" s="311"/>
      <c r="N337" s="494"/>
      <c r="P337" s="38"/>
      <c r="Q337" s="307">
        <f t="shared" si="33"/>
        <v>0</v>
      </c>
      <c r="R337" s="307"/>
      <c r="S337" s="307"/>
      <c r="T337" s="307"/>
      <c r="U337" s="38">
        <f>(U333)</f>
        <v>0.03</v>
      </c>
      <c r="V337" s="22">
        <f t="shared" si="34"/>
        <v>0</v>
      </c>
      <c r="W337" s="22">
        <f>SUM(N337*W333)</f>
        <v>0</v>
      </c>
      <c r="X337" s="22"/>
      <c r="Y337" s="23">
        <f>SUM(N337*P337*Y333)</f>
        <v>0</v>
      </c>
      <c r="Z337" s="22"/>
      <c r="AA337" s="23">
        <f>SUM(N337*AA333)</f>
        <v>0</v>
      </c>
      <c r="AB337" s="23">
        <f>SUM(N337*AB333*P337)</f>
        <v>0</v>
      </c>
      <c r="AF337" s="49"/>
      <c r="AG337" s="23">
        <f>SUM(N337*AG333)</f>
        <v>0</v>
      </c>
      <c r="AH337" s="23">
        <f>SUM(Q337*AH333)</f>
        <v>0</v>
      </c>
    </row>
    <row r="338" spans="10:35" x14ac:dyDescent="0.25">
      <c r="J338" s="311"/>
      <c r="L338" s="17"/>
      <c r="N338" s="494"/>
      <c r="O338" s="366"/>
      <c r="P338" s="321"/>
      <c r="Q338" s="307">
        <f t="shared" si="33"/>
        <v>0</v>
      </c>
      <c r="R338" s="307"/>
      <c r="S338" s="307"/>
      <c r="T338" s="307"/>
      <c r="U338" s="38">
        <f>SUM(U333)</f>
        <v>0.03</v>
      </c>
      <c r="V338" s="22">
        <f t="shared" si="34"/>
        <v>0</v>
      </c>
      <c r="W338" s="22">
        <f>SUM(N338*W333)</f>
        <v>0</v>
      </c>
      <c r="X338" s="22"/>
      <c r="Y338" s="23">
        <f>SUM(N338*P338*Y333)</f>
        <v>0</v>
      </c>
      <c r="Z338" s="22"/>
      <c r="AA338" s="23">
        <f>SUM(N338*AA333)</f>
        <v>0</v>
      </c>
      <c r="AB338" s="23">
        <f>SUM(N338*AB333*P338)</f>
        <v>0</v>
      </c>
      <c r="AF338" s="49"/>
      <c r="AG338" s="23">
        <f>SUM(N338*AG333)</f>
        <v>0</v>
      </c>
      <c r="AH338" s="23">
        <f>SUM(Q338*AH333)</f>
        <v>0</v>
      </c>
      <c r="AI338" s="23"/>
    </row>
    <row r="339" spans="10:35" x14ac:dyDescent="0.25">
      <c r="J339" s="311"/>
      <c r="N339" s="626"/>
      <c r="O339" s="13"/>
      <c r="P339" s="38"/>
      <c r="Q339" s="307">
        <f t="shared" si="33"/>
        <v>0</v>
      </c>
      <c r="R339" s="307"/>
      <c r="S339" s="307"/>
      <c r="T339" s="307"/>
      <c r="U339" s="38">
        <f>SUM(U333)</f>
        <v>0.03</v>
      </c>
      <c r="V339" s="22">
        <f t="shared" si="34"/>
        <v>0</v>
      </c>
      <c r="W339" s="22">
        <f>SUM(N339*W333)</f>
        <v>0</v>
      </c>
      <c r="X339" s="22"/>
      <c r="Y339" s="23">
        <f>SUM(N339*P339*Y333)</f>
        <v>0</v>
      </c>
      <c r="Z339" s="22"/>
      <c r="AA339" s="23">
        <f>SUM(N339*AA333)</f>
        <v>0</v>
      </c>
      <c r="AB339" s="23">
        <f>SUM(N339*AB333*P339)</f>
        <v>0</v>
      </c>
      <c r="AF339" s="49"/>
      <c r="AG339" s="23">
        <f>SUM(N339*AG333)</f>
        <v>0</v>
      </c>
      <c r="AH339" s="23">
        <f>SUM(Q339*AH333)</f>
        <v>0</v>
      </c>
      <c r="AI339" s="23"/>
    </row>
    <row r="340" spans="10:35" ht="15.75" thickBot="1" x14ac:dyDescent="0.3">
      <c r="J340" s="311"/>
      <c r="N340" s="49"/>
      <c r="O340" s="50"/>
      <c r="P340" s="38"/>
      <c r="Q340" s="307"/>
      <c r="R340" s="307"/>
      <c r="S340" s="307"/>
      <c r="T340" s="307"/>
      <c r="U340" s="38"/>
      <c r="V340" s="38"/>
      <c r="W340" s="38"/>
      <c r="X340" s="22"/>
      <c r="Z340" s="22"/>
      <c r="AA340" s="22"/>
      <c r="AB340" s="22"/>
      <c r="AC340" s="22"/>
      <c r="AD340" s="22"/>
      <c r="AE340" s="22"/>
      <c r="AF340" s="49"/>
      <c r="AG340" s="22"/>
      <c r="AH340" s="22"/>
      <c r="AI340" s="22"/>
    </row>
    <row r="341" spans="10:35" ht="15.75" thickBot="1" x14ac:dyDescent="0.3">
      <c r="J341" s="311"/>
      <c r="N341" s="49"/>
      <c r="O341" s="50"/>
      <c r="P341" s="38"/>
      <c r="Q341" s="847">
        <f>SUM(Q334:Q340)</f>
        <v>0</v>
      </c>
      <c r="R341" s="38"/>
      <c r="S341" s="38"/>
      <c r="T341" s="38"/>
      <c r="U341" s="38"/>
      <c r="V341" s="116">
        <f>SUM(V334:V339)</f>
        <v>0</v>
      </c>
      <c r="W341" s="488">
        <f>SUM(W334:W339)</f>
        <v>0</v>
      </c>
      <c r="X341" s="489"/>
      <c r="Y341" s="490">
        <f>SUM(Y334:Y339)</f>
        <v>0</v>
      </c>
      <c r="Z341" s="829">
        <f>SUM(W341:Y341)</f>
        <v>0</v>
      </c>
      <c r="AA341" s="387">
        <f>SUM(AA334:AA339)</f>
        <v>0</v>
      </c>
      <c r="AB341" s="387">
        <f>SUM(AB334:AB339)</f>
        <v>0</v>
      </c>
      <c r="AC341" s="1087">
        <f>SUM(AA341:AB341)</f>
        <v>0</v>
      </c>
      <c r="AD341" s="89"/>
      <c r="AE341" s="89"/>
      <c r="AF341" s="49"/>
      <c r="AG341" s="387">
        <f>SUM(AG334:AG339)</f>
        <v>0</v>
      </c>
      <c r="AH341" s="387">
        <f>SUM(AH334:AH339)</f>
        <v>0</v>
      </c>
      <c r="AI341" s="1087">
        <f>SUM(AG341:AH341)</f>
        <v>0</v>
      </c>
    </row>
    <row r="342" spans="10:35" x14ac:dyDescent="0.25">
      <c r="J342" s="311"/>
      <c r="N342" s="49"/>
      <c r="O342" s="50"/>
      <c r="P342" s="38"/>
      <c r="Q342" s="38"/>
      <c r="R342" s="38"/>
      <c r="S342" s="38"/>
      <c r="T342" s="38"/>
      <c r="U342" s="38"/>
      <c r="V342" s="38"/>
      <c r="W342" s="522"/>
      <c r="X342" s="523"/>
      <c r="Y342" s="28"/>
      <c r="Z342" s="523"/>
      <c r="AA342" s="523"/>
      <c r="AB342" s="523"/>
      <c r="AC342" s="89"/>
      <c r="AD342" s="89"/>
      <c r="AE342" s="89"/>
      <c r="AF342" s="49"/>
      <c r="AG342" s="523"/>
      <c r="AH342" s="523"/>
      <c r="AI342" s="89"/>
    </row>
    <row r="343" spans="10:35" x14ac:dyDescent="0.25">
      <c r="J343" s="311"/>
      <c r="N343" s="49"/>
      <c r="O343" s="50"/>
      <c r="P343" s="38"/>
      <c r="Q343" s="38"/>
      <c r="R343" s="38"/>
      <c r="S343" s="38"/>
      <c r="T343" s="38"/>
      <c r="U343" s="38"/>
      <c r="V343" s="38"/>
      <c r="W343" s="522"/>
      <c r="X343" s="523"/>
      <c r="Y343" s="28"/>
      <c r="Z343" s="523"/>
      <c r="AA343" s="523"/>
      <c r="AB343" s="523"/>
      <c r="AC343" s="89"/>
      <c r="AD343" s="89"/>
      <c r="AE343" s="89"/>
      <c r="AF343" s="49"/>
      <c r="AG343" s="523"/>
      <c r="AH343" s="523"/>
      <c r="AI343" s="89"/>
    </row>
    <row r="344" spans="10:35" x14ac:dyDescent="0.25">
      <c r="J344" s="334"/>
      <c r="K344" s="171"/>
      <c r="L344" s="171"/>
      <c r="M344" s="176"/>
      <c r="N344" s="449"/>
      <c r="O344" s="335"/>
      <c r="P344" s="177"/>
      <c r="Q344" s="177"/>
      <c r="R344" s="177"/>
      <c r="S344" s="177"/>
      <c r="T344" s="177"/>
      <c r="U344" s="177"/>
      <c r="V344" s="177"/>
      <c r="W344" s="536"/>
      <c r="X344" s="537"/>
      <c r="Y344" s="539"/>
      <c r="Z344" s="537"/>
      <c r="AA344" s="537"/>
      <c r="AB344" s="540"/>
      <c r="AC344" s="171"/>
      <c r="AD344" s="171"/>
      <c r="AE344" s="171"/>
      <c r="AF344" s="171"/>
      <c r="AG344" s="171"/>
      <c r="AH344" s="540"/>
      <c r="AI344" s="171"/>
    </row>
    <row r="345" spans="10:35" x14ac:dyDescent="0.25">
      <c r="J345" s="310" t="s">
        <v>208</v>
      </c>
      <c r="K345" s="35" t="s">
        <v>259</v>
      </c>
      <c r="L345" s="35"/>
      <c r="M345" s="158"/>
      <c r="N345" s="117"/>
      <c r="O345" s="316"/>
      <c r="P345" s="158"/>
      <c r="Q345" s="158"/>
      <c r="R345" s="158"/>
      <c r="S345" s="319"/>
      <c r="T345" s="319"/>
      <c r="U345" s="319">
        <v>0.03</v>
      </c>
      <c r="V345" s="158"/>
      <c r="W345" s="319">
        <v>2.8199999999999999E-2</v>
      </c>
      <c r="X345" s="117"/>
      <c r="Y345" s="157">
        <v>0</v>
      </c>
      <c r="Z345" s="158"/>
      <c r="AA345" s="319">
        <v>0</v>
      </c>
      <c r="AB345" s="157">
        <v>0</v>
      </c>
      <c r="AC345" s="7"/>
      <c r="AD345" s="7"/>
      <c r="AE345" s="7"/>
      <c r="AF345" s="7"/>
      <c r="AG345" s="158">
        <v>0</v>
      </c>
      <c r="AH345" s="322">
        <v>0</v>
      </c>
      <c r="AI345" s="7"/>
    </row>
    <row r="346" spans="10:35" x14ac:dyDescent="0.25">
      <c r="J346" s="311"/>
      <c r="K346" t="s">
        <v>265</v>
      </c>
      <c r="L346" s="17">
        <v>0.25890000000000002</v>
      </c>
      <c r="M346" t="s">
        <v>266</v>
      </c>
      <c r="N346" s="731"/>
      <c r="O346" s="366"/>
      <c r="P346" s="321"/>
      <c r="Q346" s="307">
        <f t="shared" ref="Q346:Q351" si="35">SUM(N346*P346)</f>
        <v>0</v>
      </c>
      <c r="R346" s="307"/>
      <c r="S346" s="307"/>
      <c r="T346" s="307"/>
      <c r="U346" s="38">
        <v>0.03</v>
      </c>
      <c r="V346" s="22">
        <f t="shared" ref="V346:V351" si="36">SUM(N346*U345)</f>
        <v>0</v>
      </c>
      <c r="W346" s="22">
        <f>SUM(N346*W345)</f>
        <v>0</v>
      </c>
      <c r="X346" s="22"/>
      <c r="Y346" s="23">
        <f>SUM(N346*P346*Y345)</f>
        <v>0</v>
      </c>
      <c r="Z346" s="22"/>
      <c r="AA346" s="23">
        <f>SUM(N346*AA345)</f>
        <v>0</v>
      </c>
      <c r="AB346" s="23">
        <f>SUM(N346*AB345*P346)</f>
        <v>0</v>
      </c>
      <c r="AF346" s="49"/>
      <c r="AG346" s="23">
        <f>SUM(N346*AG345)</f>
        <v>0</v>
      </c>
      <c r="AH346" s="23">
        <f>SUM(Q346*AH345)</f>
        <v>0</v>
      </c>
    </row>
    <row r="347" spans="10:35" x14ac:dyDescent="0.25">
      <c r="J347" s="311"/>
      <c r="N347" s="494"/>
      <c r="P347" s="38"/>
      <c r="Q347" s="307">
        <f t="shared" si="35"/>
        <v>0</v>
      </c>
      <c r="R347" s="307"/>
      <c r="S347" s="307"/>
      <c r="T347" s="307"/>
      <c r="U347" s="38">
        <v>0.03</v>
      </c>
      <c r="V347" s="22">
        <f t="shared" si="36"/>
        <v>0</v>
      </c>
      <c r="W347" s="22">
        <f>SUM(N347*W345)</f>
        <v>0</v>
      </c>
      <c r="X347" s="22"/>
      <c r="Y347" s="23">
        <f>SUM(N347*P347*Y345)</f>
        <v>0</v>
      </c>
      <c r="Z347" s="22"/>
      <c r="AA347" s="23">
        <f>SUM(N347*AA345)</f>
        <v>0</v>
      </c>
      <c r="AB347" s="23">
        <f>SUM(N347*AB345*P347)</f>
        <v>0</v>
      </c>
      <c r="AF347" s="49"/>
      <c r="AG347" s="23">
        <f>SUM(N347*AG345)</f>
        <v>0</v>
      </c>
      <c r="AH347" s="23">
        <f>SUM(Q347*AH345)</f>
        <v>0</v>
      </c>
    </row>
    <row r="348" spans="10:35" x14ac:dyDescent="0.25">
      <c r="J348" s="311"/>
      <c r="K348" t="s">
        <v>264</v>
      </c>
      <c r="N348" s="494"/>
      <c r="O348" s="366"/>
      <c r="P348" s="321"/>
      <c r="Q348" s="307">
        <f t="shared" si="35"/>
        <v>0</v>
      </c>
      <c r="R348" s="307"/>
      <c r="S348" s="307"/>
      <c r="T348" s="307"/>
      <c r="U348" s="38">
        <v>0.03</v>
      </c>
      <c r="V348" s="22">
        <f t="shared" si="36"/>
        <v>0</v>
      </c>
      <c r="W348" s="22">
        <f>SUM(N348*W345)</f>
        <v>0</v>
      </c>
      <c r="X348" s="22"/>
      <c r="Y348" s="23">
        <f>SUM(N348*P348*Y345)</f>
        <v>0</v>
      </c>
      <c r="Z348" s="22"/>
      <c r="AA348" s="23">
        <f>SUM(N348*AA345)</f>
        <v>0</v>
      </c>
      <c r="AB348" s="23">
        <f>SUM(N348*AB345*P348)</f>
        <v>0</v>
      </c>
      <c r="AF348" s="49"/>
      <c r="AG348" s="23">
        <f>SUM(N348*AG345)</f>
        <v>0</v>
      </c>
      <c r="AH348" s="23">
        <f>SUM(Q348*AH345)</f>
        <v>0</v>
      </c>
    </row>
    <row r="349" spans="10:35" x14ac:dyDescent="0.25">
      <c r="J349" s="311"/>
      <c r="N349" s="628"/>
      <c r="P349" s="526"/>
      <c r="Q349" s="307">
        <f t="shared" si="35"/>
        <v>0</v>
      </c>
      <c r="R349" s="535"/>
      <c r="S349" s="535"/>
      <c r="T349" s="535"/>
      <c r="U349" s="38">
        <v>0.03</v>
      </c>
      <c r="V349" s="22">
        <f t="shared" si="36"/>
        <v>0</v>
      </c>
      <c r="W349" s="523">
        <f>SUM(N349*W345)</f>
        <v>0</v>
      </c>
      <c r="X349" s="523"/>
      <c r="Y349" s="538">
        <f>SUM(N349*P349*Y345)</f>
        <v>0</v>
      </c>
      <c r="Z349" s="523"/>
      <c r="AA349" s="538">
        <f>SUM(N349*AA345)</f>
        <v>0</v>
      </c>
      <c r="AB349" s="538">
        <f>SUM(N349*AB345*P349)</f>
        <v>0</v>
      </c>
      <c r="AF349" s="541"/>
      <c r="AG349" s="538">
        <f>SUM(N349*AG345)</f>
        <v>0</v>
      </c>
      <c r="AH349" s="538">
        <f>SUM(Q349*AH345)</f>
        <v>0</v>
      </c>
    </row>
    <row r="350" spans="10:35" x14ac:dyDescent="0.25">
      <c r="J350" s="311"/>
      <c r="L350" s="17"/>
      <c r="N350" s="494"/>
      <c r="O350" s="366"/>
      <c r="P350" s="321"/>
      <c r="Q350" s="535">
        <f t="shared" si="35"/>
        <v>0</v>
      </c>
      <c r="R350" s="307"/>
      <c r="S350" s="307"/>
      <c r="T350" s="307"/>
      <c r="U350" s="38">
        <v>0.03</v>
      </c>
      <c r="V350" s="22">
        <f t="shared" si="36"/>
        <v>0</v>
      </c>
      <c r="W350" s="22">
        <f>SUM(N350*W345)</f>
        <v>0</v>
      </c>
      <c r="X350" s="22"/>
      <c r="Y350" s="23">
        <f>SUM(N350*P350*Y345)</f>
        <v>0</v>
      </c>
      <c r="Z350" s="22"/>
      <c r="AA350" s="23">
        <f>SUM(N350*AA345)</f>
        <v>0</v>
      </c>
      <c r="AB350" s="23">
        <f>SUM(N350*AB345*P350)</f>
        <v>0</v>
      </c>
      <c r="AF350" s="49"/>
      <c r="AG350" s="23">
        <f>SUM(N350*AG345)</f>
        <v>0</v>
      </c>
      <c r="AH350" s="23">
        <f>SUM(Q350*AH345)</f>
        <v>0</v>
      </c>
      <c r="AI350" s="23"/>
    </row>
    <row r="351" spans="10:35" x14ac:dyDescent="0.25">
      <c r="J351" s="311"/>
      <c r="N351" s="626"/>
      <c r="O351" s="13"/>
      <c r="P351" s="38"/>
      <c r="Q351" s="307">
        <f t="shared" si="35"/>
        <v>0</v>
      </c>
      <c r="R351" s="307"/>
      <c r="S351" s="307"/>
      <c r="T351" s="307"/>
      <c r="U351" s="38">
        <v>0.03</v>
      </c>
      <c r="V351" s="22">
        <f t="shared" si="36"/>
        <v>0</v>
      </c>
      <c r="W351" s="22">
        <f>SUM(N351*W345)</f>
        <v>0</v>
      </c>
      <c r="X351" s="22"/>
      <c r="Y351" s="23">
        <f>SUM(N351*P351*Y345)</f>
        <v>0</v>
      </c>
      <c r="Z351" s="22"/>
      <c r="AA351" s="23">
        <f>SUM(N351*AA345)</f>
        <v>0</v>
      </c>
      <c r="AB351" s="23">
        <f>SUM(N351*AB345*P351)</f>
        <v>0</v>
      </c>
      <c r="AF351" s="49"/>
      <c r="AG351" s="23">
        <f>SUM(N351*AG345)</f>
        <v>0</v>
      </c>
      <c r="AH351" s="23">
        <f>SUM(Q351*AH345)</f>
        <v>0</v>
      </c>
      <c r="AI351" s="23"/>
    </row>
    <row r="352" spans="10:35" ht="15.75" thickBot="1" x14ac:dyDescent="0.3">
      <c r="J352" s="311"/>
      <c r="N352" s="49"/>
      <c r="O352" s="50"/>
      <c r="P352" s="38"/>
      <c r="Q352" s="307"/>
      <c r="R352" s="307"/>
      <c r="S352" s="307"/>
      <c r="T352" s="307"/>
      <c r="U352" s="38"/>
      <c r="V352" s="38"/>
      <c r="W352" s="38"/>
      <c r="X352" s="22"/>
      <c r="Z352" s="22"/>
      <c r="AA352" s="22"/>
      <c r="AB352" s="22"/>
      <c r="AC352" s="22"/>
      <c r="AD352" s="22"/>
      <c r="AE352" s="22"/>
      <c r="AF352" s="49"/>
      <c r="AG352" s="22"/>
      <c r="AH352" s="22"/>
      <c r="AI352" s="22"/>
    </row>
    <row r="353" spans="10:35" ht="15.75" thickBot="1" x14ac:dyDescent="0.3">
      <c r="J353" s="311"/>
      <c r="N353" s="49"/>
      <c r="O353" s="50"/>
      <c r="P353" s="38"/>
      <c r="Q353" s="847">
        <f>SUM(Q346:Q351)</f>
        <v>0</v>
      </c>
      <c r="R353" s="38"/>
      <c r="S353" s="38"/>
      <c r="T353" s="38"/>
      <c r="U353" s="38"/>
      <c r="V353" s="116">
        <f>SUM(V346:V352)</f>
        <v>0</v>
      </c>
      <c r="W353" s="488">
        <f>SUM(W346:W351)</f>
        <v>0</v>
      </c>
      <c r="X353" s="489"/>
      <c r="Y353" s="490">
        <f>SUM(Y346:Y351)</f>
        <v>0</v>
      </c>
      <c r="Z353" s="829">
        <f>SUM(W353:Y353)</f>
        <v>0</v>
      </c>
      <c r="AA353" s="387">
        <f>SUM(AA346:AA351)</f>
        <v>0</v>
      </c>
      <c r="AB353" s="387">
        <f>SUM(AB346:AB351)</f>
        <v>0</v>
      </c>
      <c r="AC353" s="1087">
        <f>SUM(AA353:AB353)</f>
        <v>0</v>
      </c>
      <c r="AD353" s="89"/>
      <c r="AE353" s="89"/>
      <c r="AF353" s="49"/>
      <c r="AG353" s="387">
        <f>SUM(AG346:AG351)</f>
        <v>0</v>
      </c>
      <c r="AH353" s="387">
        <f>SUM(AH346:AH351)</f>
        <v>0</v>
      </c>
      <c r="AI353" s="1087">
        <f>SUM(AG353:AH353)</f>
        <v>0</v>
      </c>
    </row>
    <row r="354" spans="10:35" x14ac:dyDescent="0.25">
      <c r="J354" s="311"/>
      <c r="N354" s="49"/>
      <c r="O354" s="50"/>
      <c r="P354" s="38"/>
      <c r="Q354" s="38"/>
      <c r="R354" s="38"/>
      <c r="S354" s="38"/>
      <c r="T354" s="38"/>
      <c r="U354" s="38"/>
      <c r="V354" s="38"/>
      <c r="W354" s="522"/>
      <c r="X354" s="523"/>
      <c r="Y354" s="28"/>
      <c r="Z354" s="523"/>
      <c r="AA354" s="523"/>
      <c r="AB354" s="523"/>
      <c r="AC354" s="89"/>
      <c r="AD354" s="89"/>
      <c r="AE354" s="89"/>
      <c r="AF354" s="49"/>
      <c r="AG354" s="523"/>
      <c r="AH354" s="523"/>
      <c r="AI354" s="89"/>
    </row>
    <row r="355" spans="10:35" x14ac:dyDescent="0.25">
      <c r="J355" s="311"/>
      <c r="N355" s="49"/>
      <c r="O355" s="50"/>
      <c r="P355" s="38"/>
      <c r="Q355" s="38"/>
      <c r="R355" s="38"/>
      <c r="S355" s="38"/>
      <c r="T355" s="38"/>
      <c r="U355" s="38"/>
      <c r="V355" s="38"/>
      <c r="W355" s="522"/>
      <c r="X355" s="523"/>
      <c r="Y355" s="28"/>
      <c r="Z355" s="523"/>
      <c r="AA355" s="523"/>
      <c r="AB355" s="523"/>
      <c r="AC355" s="89"/>
      <c r="AD355" s="89"/>
      <c r="AE355" s="89"/>
      <c r="AF355" s="49"/>
      <c r="AG355" s="523"/>
      <c r="AH355" s="523"/>
      <c r="AI355" s="89"/>
    </row>
    <row r="356" spans="10:35" x14ac:dyDescent="0.25">
      <c r="J356" s="334"/>
      <c r="K356" s="171"/>
      <c r="L356" s="171"/>
      <c r="M356" s="176"/>
      <c r="N356" s="449"/>
      <c r="O356" s="335"/>
      <c r="P356" s="177"/>
      <c r="Q356" s="177"/>
      <c r="R356" s="177"/>
      <c r="S356" s="177"/>
      <c r="T356" s="177"/>
      <c r="U356" s="177"/>
      <c r="V356" s="177"/>
      <c r="W356" s="364"/>
      <c r="X356" s="178"/>
      <c r="Y356" s="365"/>
      <c r="Z356" s="178"/>
      <c r="AA356" s="178"/>
      <c r="AB356" s="337"/>
      <c r="AC356" s="171"/>
      <c r="AD356" s="171"/>
      <c r="AE356" s="171"/>
      <c r="AF356" s="171"/>
      <c r="AG356" s="171"/>
      <c r="AH356" s="337"/>
      <c r="AI356" s="171"/>
    </row>
    <row r="357" spans="10:35" x14ac:dyDescent="0.25">
      <c r="J357" s="310" t="s">
        <v>208</v>
      </c>
      <c r="K357" s="35" t="s">
        <v>259</v>
      </c>
      <c r="L357" s="35"/>
      <c r="M357" s="158"/>
      <c r="N357" s="117"/>
      <c r="O357" s="316"/>
      <c r="P357" s="158"/>
      <c r="Q357" s="158"/>
      <c r="R357" s="158"/>
      <c r="S357" s="319"/>
      <c r="T357" s="319"/>
      <c r="U357" s="319">
        <v>0.03</v>
      </c>
      <c r="V357" s="319"/>
      <c r="W357" s="319">
        <v>2.325E-2</v>
      </c>
      <c r="X357" s="117"/>
      <c r="Y357" s="157">
        <v>0</v>
      </c>
      <c r="Z357" s="158"/>
      <c r="AA357" s="319">
        <v>0</v>
      </c>
      <c r="AB357" s="157">
        <v>0</v>
      </c>
      <c r="AC357" s="7"/>
      <c r="AD357" s="7"/>
      <c r="AE357" s="7"/>
      <c r="AF357" s="7"/>
      <c r="AG357" s="158">
        <v>0</v>
      </c>
      <c r="AH357" s="322">
        <v>0</v>
      </c>
      <c r="AI357" s="7"/>
    </row>
    <row r="358" spans="10:35" x14ac:dyDescent="0.25">
      <c r="J358" s="311"/>
      <c r="K358" t="s">
        <v>267</v>
      </c>
      <c r="L358" s="17">
        <v>0.2072</v>
      </c>
      <c r="M358" t="s">
        <v>268</v>
      </c>
      <c r="N358" s="626"/>
      <c r="P358" s="321">
        <v>2.6700000000000002E-2</v>
      </c>
      <c r="Q358" s="307">
        <f t="shared" ref="Q358:Q363" si="37">SUM(N358*P358)</f>
        <v>0</v>
      </c>
      <c r="R358" s="307"/>
      <c r="S358" s="307"/>
      <c r="T358" s="307"/>
      <c r="U358" s="38">
        <f>(U357)</f>
        <v>0.03</v>
      </c>
      <c r="V358" s="22">
        <f t="shared" ref="V358:V363" si="38">SUM(N358*U357)</f>
        <v>0</v>
      </c>
      <c r="W358" s="22">
        <f>SUM(N358*W357)</f>
        <v>0</v>
      </c>
      <c r="X358" s="523"/>
      <c r="Y358" s="538">
        <f>SUM(N358*P358*Y357)</f>
        <v>0</v>
      </c>
      <c r="Z358" s="523"/>
      <c r="AA358" s="538">
        <f>SUM(N358*AA357)</f>
        <v>0</v>
      </c>
      <c r="AB358" s="538">
        <f>SUM(N358*AB357*P358)</f>
        <v>0</v>
      </c>
      <c r="AF358" s="49"/>
      <c r="AG358" s="538">
        <f>SUM(N358*AG357)</f>
        <v>0</v>
      </c>
      <c r="AH358" s="538">
        <f>SUM(Q358*AH357)</f>
        <v>0</v>
      </c>
    </row>
    <row r="359" spans="10:35" x14ac:dyDescent="0.25">
      <c r="J359" s="311"/>
      <c r="L359" s="17">
        <v>0.17480000000000001</v>
      </c>
      <c r="M359" t="s">
        <v>269</v>
      </c>
      <c r="N359" s="494"/>
      <c r="P359" s="321">
        <v>4.7000000000000002E-3</v>
      </c>
      <c r="Q359" s="307">
        <f t="shared" si="37"/>
        <v>0</v>
      </c>
      <c r="R359" s="307"/>
      <c r="S359" s="307"/>
      <c r="T359" s="307"/>
      <c r="U359" s="38">
        <f>(U357)</f>
        <v>0.03</v>
      </c>
      <c r="V359" s="22">
        <f t="shared" si="38"/>
        <v>0</v>
      </c>
      <c r="W359" s="22">
        <f>SUM(N359*W357)</f>
        <v>0</v>
      </c>
      <c r="X359" s="22"/>
      <c r="Y359" s="23">
        <f>SUM(N359*P359*Y357)</f>
        <v>0</v>
      </c>
      <c r="Z359" s="22"/>
      <c r="AA359" s="23">
        <f>SUM(N359*AA357)</f>
        <v>0</v>
      </c>
      <c r="AB359" s="23">
        <f>SUM(N359*AB357*P359)</f>
        <v>0</v>
      </c>
      <c r="AF359" s="49"/>
      <c r="AG359" s="23">
        <f>SUM(N359*AG357)</f>
        <v>0</v>
      </c>
      <c r="AH359" s="23">
        <f>SUM(Q359*AH357)</f>
        <v>0</v>
      </c>
    </row>
    <row r="360" spans="10:35" x14ac:dyDescent="0.25">
      <c r="J360" s="311"/>
      <c r="K360" t="s">
        <v>264</v>
      </c>
      <c r="L360" s="17">
        <v>0.1822</v>
      </c>
      <c r="M360" t="s">
        <v>270</v>
      </c>
      <c r="N360" s="626"/>
      <c r="P360" s="321">
        <v>1.6999999999999999E-3</v>
      </c>
      <c r="Q360" s="307">
        <f t="shared" si="37"/>
        <v>0</v>
      </c>
      <c r="R360" s="307"/>
      <c r="S360" s="307"/>
      <c r="T360" s="307"/>
      <c r="U360" s="38">
        <f>(U357)</f>
        <v>0.03</v>
      </c>
      <c r="V360" s="22">
        <f t="shared" si="38"/>
        <v>0</v>
      </c>
      <c r="W360" s="22">
        <f>SUM(N360*W357)</f>
        <v>0</v>
      </c>
      <c r="X360" s="22"/>
      <c r="Y360" s="23">
        <f>SUM(N360*P360*Y357)</f>
        <v>0</v>
      </c>
      <c r="Z360" s="22"/>
      <c r="AA360" s="23">
        <f>SUM(N360*AA357)</f>
        <v>0</v>
      </c>
      <c r="AB360" s="23">
        <f>SUM(N360*AB357*P360)</f>
        <v>0</v>
      </c>
      <c r="AF360" s="49"/>
      <c r="AG360" s="23">
        <f>SUM(N360*AG357)</f>
        <v>0</v>
      </c>
      <c r="AH360" s="23">
        <f>SUM(Q360*AH357)</f>
        <v>0</v>
      </c>
    </row>
    <row r="361" spans="10:35" x14ac:dyDescent="0.25">
      <c r="J361" s="311"/>
      <c r="L361" s="17">
        <v>0.1847</v>
      </c>
      <c r="M361" t="s">
        <v>271</v>
      </c>
      <c r="N361" s="626"/>
      <c r="P361" s="321">
        <v>4.1999999999999997E-3</v>
      </c>
      <c r="Q361" s="307">
        <f t="shared" si="37"/>
        <v>0</v>
      </c>
      <c r="R361" s="307"/>
      <c r="S361" s="307"/>
      <c r="T361" s="307"/>
      <c r="U361" s="38">
        <f>(U357)</f>
        <v>0.03</v>
      </c>
      <c r="V361" s="22">
        <f t="shared" si="38"/>
        <v>0</v>
      </c>
      <c r="W361" s="523">
        <f>SUM(N361*W357)</f>
        <v>0</v>
      </c>
      <c r="X361" s="22"/>
      <c r="Y361" s="23">
        <f>SUM(N361*P361*Y357)</f>
        <v>0</v>
      </c>
      <c r="Z361" s="22"/>
      <c r="AA361" s="23">
        <f>SUM(N361*AA357)</f>
        <v>0</v>
      </c>
      <c r="AB361" s="23">
        <f>SUM(N361*AB357*P361)</f>
        <v>0</v>
      </c>
      <c r="AF361" s="49"/>
      <c r="AG361" s="23">
        <f>SUM(N361*AG357)</f>
        <v>0</v>
      </c>
      <c r="AH361" s="23">
        <f>SUM(Q361*AH357)</f>
        <v>0</v>
      </c>
    </row>
    <row r="362" spans="10:35" x14ac:dyDescent="0.25">
      <c r="J362" s="311"/>
      <c r="L362" s="17">
        <v>0.1822</v>
      </c>
      <c r="M362" t="s">
        <v>272</v>
      </c>
      <c r="N362" s="628"/>
      <c r="P362" s="533"/>
      <c r="Q362" s="535">
        <f t="shared" si="37"/>
        <v>0</v>
      </c>
      <c r="R362" s="535"/>
      <c r="S362" s="535"/>
      <c r="T362" s="535"/>
      <c r="U362" s="526">
        <f>(U357)</f>
        <v>0.03</v>
      </c>
      <c r="V362" s="22">
        <f t="shared" si="38"/>
        <v>0</v>
      </c>
      <c r="W362" s="22">
        <f>SUM(N362*W357)</f>
        <v>0</v>
      </c>
      <c r="X362" s="523"/>
      <c r="Y362" s="538">
        <f>SUM(N362*P362*Y357)</f>
        <v>0</v>
      </c>
      <c r="Z362" s="523"/>
      <c r="AA362" s="538">
        <f>SUM(N362*AA357)</f>
        <v>0</v>
      </c>
      <c r="AB362" s="538">
        <f>SUM(N362*AB357*P362)</f>
        <v>0</v>
      </c>
      <c r="AF362" s="541"/>
      <c r="AG362" s="538">
        <f>SUM(N362*AG357)</f>
        <v>0</v>
      </c>
      <c r="AH362" s="538">
        <f>SUM(Q362*AH357)</f>
        <v>0</v>
      </c>
      <c r="AI362" s="538"/>
    </row>
    <row r="363" spans="10:35" x14ac:dyDescent="0.25">
      <c r="J363" s="311"/>
      <c r="N363" s="626"/>
      <c r="O363" s="13"/>
      <c r="P363" s="321"/>
      <c r="Q363" s="307">
        <f t="shared" si="37"/>
        <v>0</v>
      </c>
      <c r="R363" s="307"/>
      <c r="S363" s="307"/>
      <c r="T363" s="307"/>
      <c r="U363" s="38">
        <f>(U357)</f>
        <v>0.03</v>
      </c>
      <c r="V363" s="22">
        <f t="shared" si="38"/>
        <v>0</v>
      </c>
      <c r="W363" s="22">
        <f>SUM(N363*W357)</f>
        <v>0</v>
      </c>
      <c r="X363" s="22"/>
      <c r="Y363" s="23">
        <f>SUM(N363*P363*Y357)</f>
        <v>0</v>
      </c>
      <c r="Z363" s="22"/>
      <c r="AA363" s="23">
        <f>SUM(N363*AA357)</f>
        <v>0</v>
      </c>
      <c r="AB363" s="23">
        <f>SUM(N363*AB357*P363)</f>
        <v>0</v>
      </c>
      <c r="AF363" s="49"/>
      <c r="AG363" s="23">
        <f>SUM(N363*AG357)</f>
        <v>0</v>
      </c>
      <c r="AH363" s="23">
        <f>SUM(Q363*AH357)</f>
        <v>0</v>
      </c>
      <c r="AI363" s="23"/>
    </row>
    <row r="364" spans="10:35" ht="15.75" thickBot="1" x14ac:dyDescent="0.3">
      <c r="J364" s="311"/>
      <c r="N364" s="49"/>
      <c r="O364" s="50"/>
      <c r="P364" s="38"/>
      <c r="Q364" s="307"/>
      <c r="R364" s="307"/>
      <c r="S364" s="307"/>
      <c r="T364" s="307"/>
      <c r="U364" s="38"/>
      <c r="V364" s="38"/>
      <c r="W364" s="38"/>
      <c r="X364" s="22"/>
      <c r="Z364" s="22"/>
      <c r="AA364" s="22"/>
      <c r="AB364" s="22"/>
      <c r="AC364" s="22"/>
      <c r="AD364" s="22"/>
      <c r="AE364" s="22"/>
      <c r="AF364" s="49"/>
      <c r="AG364" s="22"/>
      <c r="AH364" s="22"/>
      <c r="AI364" s="22"/>
    </row>
    <row r="365" spans="10:35" ht="15.75" thickBot="1" x14ac:dyDescent="0.3">
      <c r="J365" s="311"/>
      <c r="N365" s="49"/>
      <c r="O365" s="50"/>
      <c r="P365" s="38"/>
      <c r="Q365" s="847">
        <f>SUM(Q358:Q363)</f>
        <v>0</v>
      </c>
      <c r="R365" s="38"/>
      <c r="S365" s="38"/>
      <c r="T365" s="38"/>
      <c r="U365" s="38"/>
      <c r="V365" s="116">
        <f>SUM(V358:V364)</f>
        <v>0</v>
      </c>
      <c r="W365" s="488">
        <f>SUM(W358:W363)</f>
        <v>0</v>
      </c>
      <c r="X365" s="489"/>
      <c r="Y365" s="490">
        <f>SUM(Y358:Y363)</f>
        <v>0</v>
      </c>
      <c r="Z365" s="829">
        <f>SUM(W365:Y365)</f>
        <v>0</v>
      </c>
      <c r="AA365" s="387">
        <f>SUM(AA358:AA363)</f>
        <v>0</v>
      </c>
      <c r="AB365" s="387">
        <f>SUM(AB358:AB363)</f>
        <v>0</v>
      </c>
      <c r="AC365" s="1087">
        <f>SUM(AA365:AB365)</f>
        <v>0</v>
      </c>
      <c r="AD365" s="89"/>
      <c r="AE365" s="89"/>
      <c r="AF365" s="49"/>
      <c r="AG365" s="387">
        <f>SUM(AG358:AG363)</f>
        <v>0</v>
      </c>
      <c r="AH365" s="387">
        <f>SUM(AH358:AH363)</f>
        <v>0</v>
      </c>
      <c r="AI365" s="1087">
        <f>SUM(AG365:AH365)</f>
        <v>0</v>
      </c>
    </row>
    <row r="366" spans="10:35" x14ac:dyDescent="0.25">
      <c r="J366" s="311"/>
      <c r="N366" s="49"/>
      <c r="O366" s="50"/>
      <c r="P366" s="38"/>
      <c r="Q366" s="38"/>
      <c r="R366" s="38"/>
      <c r="S366" s="38"/>
      <c r="T366" s="38"/>
      <c r="U366" s="38"/>
      <c r="V366" s="38"/>
      <c r="W366" s="522"/>
      <c r="X366" s="523"/>
      <c r="Y366" s="28"/>
      <c r="Z366" s="523"/>
      <c r="AA366" s="523"/>
      <c r="AB366" s="523"/>
      <c r="AC366" s="89"/>
      <c r="AD366" s="89"/>
      <c r="AE366" s="89"/>
      <c r="AF366" s="49"/>
      <c r="AG366" s="523"/>
      <c r="AH366" s="523"/>
      <c r="AI366" s="89"/>
    </row>
    <row r="367" spans="10:35" x14ac:dyDescent="0.25">
      <c r="J367" s="311"/>
      <c r="N367" s="49"/>
      <c r="O367" s="50"/>
      <c r="P367" s="38"/>
      <c r="Q367" s="38"/>
      <c r="R367" s="38"/>
      <c r="S367" s="38"/>
      <c r="T367" s="38"/>
      <c r="U367" s="38"/>
      <c r="V367" s="38"/>
      <c r="W367" s="522"/>
      <c r="X367" s="523"/>
      <c r="Y367" s="28"/>
      <c r="Z367" s="523"/>
      <c r="AA367" s="523"/>
      <c r="AB367" s="523"/>
      <c r="AC367" s="89"/>
      <c r="AD367" s="89"/>
      <c r="AE367" s="89"/>
      <c r="AF367" s="49"/>
      <c r="AG367" s="523"/>
      <c r="AH367" s="523"/>
      <c r="AI367" s="89"/>
    </row>
    <row r="368" spans="10:35" x14ac:dyDescent="0.25">
      <c r="J368" s="334"/>
      <c r="K368" s="171"/>
      <c r="L368" s="171"/>
      <c r="M368" s="176"/>
      <c r="N368" s="449"/>
      <c r="O368" s="335"/>
      <c r="P368" s="177"/>
      <c r="Q368" s="177"/>
      <c r="R368" s="177"/>
      <c r="S368" s="177"/>
      <c r="T368" s="177"/>
      <c r="U368" s="177"/>
      <c r="V368" s="177"/>
      <c r="W368" s="364"/>
      <c r="X368" s="178"/>
      <c r="Y368" s="365"/>
      <c r="Z368" s="178"/>
      <c r="AA368" s="178"/>
      <c r="AB368" s="337"/>
      <c r="AC368" s="171"/>
      <c r="AD368" s="171"/>
      <c r="AE368" s="171"/>
      <c r="AF368" s="171"/>
      <c r="AG368" s="171"/>
      <c r="AH368" s="337"/>
      <c r="AI368" s="171"/>
    </row>
    <row r="369" spans="10:35" x14ac:dyDescent="0.25">
      <c r="J369" s="310" t="s">
        <v>208</v>
      </c>
      <c r="K369" s="35" t="s">
        <v>259</v>
      </c>
      <c r="L369" s="35"/>
      <c r="M369" s="158"/>
      <c r="N369" s="117"/>
      <c r="O369" s="316"/>
      <c r="P369" s="158"/>
      <c r="Q369" s="158"/>
      <c r="R369" s="158"/>
      <c r="S369" s="319"/>
      <c r="T369" s="319"/>
      <c r="U369" s="723"/>
      <c r="V369" s="158"/>
      <c r="W369" s="319">
        <v>0</v>
      </c>
      <c r="X369" s="117"/>
      <c r="Y369" s="157">
        <v>0</v>
      </c>
      <c r="Z369" s="158"/>
      <c r="AA369" s="319">
        <v>0</v>
      </c>
      <c r="AB369" s="157">
        <v>0</v>
      </c>
      <c r="AC369" s="7"/>
      <c r="AD369" s="7"/>
      <c r="AE369" s="7"/>
      <c r="AF369" s="7"/>
      <c r="AG369" s="158">
        <v>0</v>
      </c>
      <c r="AH369" s="322">
        <v>0</v>
      </c>
      <c r="AI369" s="7"/>
    </row>
    <row r="370" spans="10:35" x14ac:dyDescent="0.25">
      <c r="J370" s="311"/>
      <c r="K370" t="s">
        <v>273</v>
      </c>
      <c r="L370" s="17">
        <v>0.20380000000000001</v>
      </c>
      <c r="M370" t="s">
        <v>274</v>
      </c>
      <c r="N370" s="731"/>
      <c r="O370" s="366"/>
      <c r="P370" s="321">
        <v>9.4299999999999995E-2</v>
      </c>
      <c r="Q370" s="307">
        <f t="shared" ref="Q370:Q377" si="39">SUM(N370*P370)</f>
        <v>0</v>
      </c>
      <c r="R370" s="307"/>
      <c r="S370" s="307"/>
      <c r="T370" s="307"/>
      <c r="U370" s="38">
        <f>(U369)</f>
        <v>0</v>
      </c>
      <c r="V370" s="38"/>
      <c r="W370" s="22">
        <f>SUM(N370*W369)</f>
        <v>0</v>
      </c>
      <c r="X370" s="22"/>
      <c r="Y370" s="23">
        <f>SUM(N370*P370*Y369)</f>
        <v>0</v>
      </c>
      <c r="Z370" s="22"/>
      <c r="AA370" s="23">
        <f>SUM(N370*AA369)</f>
        <v>0</v>
      </c>
      <c r="AB370" s="23">
        <f>SUM(N370*AB369*P370)</f>
        <v>0</v>
      </c>
      <c r="AF370" s="49"/>
      <c r="AG370" s="23">
        <f>SUM(N370*AG369)</f>
        <v>0</v>
      </c>
      <c r="AH370" s="23">
        <f>SUM(Q370*AH369)</f>
        <v>0</v>
      </c>
    </row>
    <row r="371" spans="10:35" x14ac:dyDescent="0.25">
      <c r="J371" s="311"/>
      <c r="N371" s="494"/>
      <c r="P371" s="38">
        <f>SUM(P370*0.66)</f>
        <v>6.2238000000000002E-2</v>
      </c>
      <c r="Q371" s="307">
        <f t="shared" si="39"/>
        <v>0</v>
      </c>
      <c r="R371" s="307"/>
      <c r="S371" s="307"/>
      <c r="T371" s="307"/>
      <c r="U371" s="38">
        <f>(U369)</f>
        <v>0</v>
      </c>
      <c r="V371" s="38"/>
      <c r="W371" s="22">
        <f>SUM(N371*W369)</f>
        <v>0</v>
      </c>
      <c r="X371" s="22"/>
      <c r="Y371" s="23">
        <f>SUM(N371*P371*Y369)</f>
        <v>0</v>
      </c>
      <c r="Z371" s="22"/>
      <c r="AA371" s="23">
        <f>SUM(N371*AA369)</f>
        <v>0</v>
      </c>
      <c r="AB371" s="23">
        <f>SUM(N371*AB369*P371)</f>
        <v>0</v>
      </c>
      <c r="AF371" s="49"/>
      <c r="AG371" s="23">
        <f>SUM(N371*AG369)</f>
        <v>0</v>
      </c>
      <c r="AH371" s="23">
        <f>SUM(Q371*AH369)</f>
        <v>0</v>
      </c>
    </row>
    <row r="372" spans="10:35" x14ac:dyDescent="0.25">
      <c r="J372" s="311"/>
      <c r="K372" t="s">
        <v>275</v>
      </c>
      <c r="L372" s="17">
        <v>0.20380000000000001</v>
      </c>
      <c r="M372" t="s">
        <v>274</v>
      </c>
      <c r="N372" s="494"/>
      <c r="O372" s="366"/>
      <c r="P372" s="321">
        <v>9.4299999999999995E-2</v>
      </c>
      <c r="Q372" s="307">
        <f t="shared" si="39"/>
        <v>0</v>
      </c>
      <c r="R372" s="307"/>
      <c r="S372" s="307"/>
      <c r="T372" s="307"/>
      <c r="U372" s="38">
        <f>(U369)</f>
        <v>0</v>
      </c>
      <c r="V372" s="38"/>
      <c r="W372" s="22">
        <f>SUM(N372*W369)</f>
        <v>0</v>
      </c>
      <c r="X372" s="22"/>
      <c r="Y372" s="23">
        <f>SUM(N372*P372*Y369)</f>
        <v>0</v>
      </c>
      <c r="Z372" s="22"/>
      <c r="AA372" s="23">
        <f>SUM(N372*AA369)</f>
        <v>0</v>
      </c>
      <c r="AB372" s="23">
        <f>SUM(N372*AB369*P372)</f>
        <v>0</v>
      </c>
      <c r="AF372" s="49"/>
      <c r="AG372" s="23">
        <f>SUM(N372*AG369)</f>
        <v>0</v>
      </c>
      <c r="AH372" s="23">
        <f>SUM(Q372*AH369)</f>
        <v>0</v>
      </c>
    </row>
    <row r="373" spans="10:35" x14ac:dyDescent="0.25">
      <c r="J373" s="592"/>
      <c r="K373" s="90"/>
      <c r="N373" s="494"/>
      <c r="P373" s="38">
        <f>SUM(P372*0.66)</f>
        <v>6.2238000000000002E-2</v>
      </c>
      <c r="Q373" s="307">
        <f t="shared" si="39"/>
        <v>0</v>
      </c>
      <c r="R373" s="307"/>
      <c r="S373" s="307"/>
      <c r="T373" s="307"/>
      <c r="U373" s="38">
        <f>(U369)</f>
        <v>0</v>
      </c>
      <c r="V373" s="38"/>
      <c r="W373" s="523">
        <f>SUM(N373*W369)</f>
        <v>0</v>
      </c>
      <c r="X373" s="523"/>
      <c r="Y373" s="538">
        <f>SUM(N373*P373*Y369)</f>
        <v>0</v>
      </c>
      <c r="Z373" s="523"/>
      <c r="AA373" s="538">
        <f>SUM(N373*AA369)</f>
        <v>0</v>
      </c>
      <c r="AB373" s="538">
        <f>SUM(N373*AB369*P373)</f>
        <v>0</v>
      </c>
      <c r="AF373" s="49"/>
      <c r="AG373" s="538">
        <f>SUM(N373*AG369)</f>
        <v>0</v>
      </c>
      <c r="AH373" s="538">
        <f>SUM(Q373*AH369)</f>
        <v>0</v>
      </c>
    </row>
    <row r="374" spans="10:35" x14ac:dyDescent="0.25">
      <c r="J374" s="311"/>
      <c r="K374" t="s">
        <v>276</v>
      </c>
      <c r="L374" s="17">
        <v>0.20380000000000001</v>
      </c>
      <c r="M374" t="s">
        <v>274</v>
      </c>
      <c r="N374" s="494"/>
      <c r="O374" s="366"/>
      <c r="P374" s="321">
        <v>9.4299999999999995E-2</v>
      </c>
      <c r="Q374" s="307">
        <f t="shared" si="39"/>
        <v>0</v>
      </c>
      <c r="R374" s="307"/>
      <c r="S374" s="307"/>
      <c r="T374" s="307"/>
      <c r="U374" s="526">
        <f>(U369)</f>
        <v>0</v>
      </c>
      <c r="V374" s="38"/>
      <c r="W374" s="22">
        <f>SUM(N374*W369)</f>
        <v>0</v>
      </c>
      <c r="X374" s="22"/>
      <c r="Y374" s="23">
        <f>SUM(N374*P374*Y369)</f>
        <v>0</v>
      </c>
      <c r="Z374" s="22"/>
      <c r="AA374" s="23">
        <f>SUM(N374*AA369)</f>
        <v>0</v>
      </c>
      <c r="AB374" s="23">
        <f>SUM(N374*AB369*P374)</f>
        <v>0</v>
      </c>
      <c r="AF374" s="49"/>
      <c r="AG374" s="23">
        <f>SUM(N374*AG369)</f>
        <v>0</v>
      </c>
      <c r="AH374" s="23">
        <f>SUM(Q374*AH369)</f>
        <v>0</v>
      </c>
      <c r="AI374" s="23"/>
    </row>
    <row r="375" spans="10:35" x14ac:dyDescent="0.25">
      <c r="J375" s="311"/>
      <c r="N375" s="626"/>
      <c r="O375" s="13"/>
      <c r="P375" s="38">
        <f>SUM(P374*0.66)</f>
        <v>6.2238000000000002E-2</v>
      </c>
      <c r="Q375" s="307">
        <f t="shared" si="39"/>
        <v>0</v>
      </c>
      <c r="R375" s="307"/>
      <c r="S375" s="307"/>
      <c r="T375" s="307"/>
      <c r="U375" s="38">
        <f>(U369)</f>
        <v>0</v>
      </c>
      <c r="V375" s="38"/>
      <c r="W375" s="22">
        <f>SUM(N375*W369)</f>
        <v>0</v>
      </c>
      <c r="X375" s="22"/>
      <c r="Y375" s="23">
        <f>SUM(N375*P375*Y369)</f>
        <v>0</v>
      </c>
      <c r="Z375" s="22"/>
      <c r="AA375" s="23">
        <f>SUM(N375*AA369)</f>
        <v>0</v>
      </c>
      <c r="AB375" s="23">
        <f>SUM(N375*AB369*P375)</f>
        <v>0</v>
      </c>
      <c r="AF375" s="49"/>
      <c r="AG375" s="23">
        <f>SUM(N375*AG369)</f>
        <v>0</v>
      </c>
      <c r="AH375" s="23">
        <f>SUM(Q375*AH369)</f>
        <v>0</v>
      </c>
      <c r="AI375" s="23"/>
    </row>
    <row r="376" spans="10:35" x14ac:dyDescent="0.25">
      <c r="J376" s="311"/>
      <c r="K376" t="s">
        <v>277</v>
      </c>
      <c r="L376" s="17">
        <v>0.20380000000000001</v>
      </c>
      <c r="M376" t="s">
        <v>274</v>
      </c>
      <c r="N376" s="636"/>
      <c r="O376" s="50"/>
      <c r="P376" s="321">
        <v>9.4299999999999995E-2</v>
      </c>
      <c r="Q376" s="307">
        <f t="shared" si="39"/>
        <v>0</v>
      </c>
      <c r="R376" s="307"/>
      <c r="S376" s="307"/>
      <c r="T376" s="307"/>
      <c r="U376" s="38">
        <f>U369</f>
        <v>0</v>
      </c>
      <c r="V376" s="38"/>
      <c r="W376" s="22">
        <f>SUM(N376*W369)</f>
        <v>0</v>
      </c>
      <c r="X376" s="22"/>
      <c r="Y376" s="23">
        <f>SUM(N376*P376*Y369)</f>
        <v>0</v>
      </c>
      <c r="Z376" s="22"/>
      <c r="AA376" s="23">
        <f>SUM(N376*AA369)</f>
        <v>0</v>
      </c>
      <c r="AB376" s="23">
        <f>SUM(N376*AB369*P376)</f>
        <v>0</v>
      </c>
      <c r="AC376" s="22"/>
      <c r="AD376" s="22"/>
      <c r="AE376" s="22"/>
      <c r="AF376" s="49"/>
      <c r="AG376" s="23">
        <f>SUM(N376*AG369)</f>
        <v>0</v>
      </c>
      <c r="AH376" s="23">
        <f>SUM(Q376*AH369)</f>
        <v>0</v>
      </c>
      <c r="AI376" s="22"/>
    </row>
    <row r="377" spans="10:35" x14ac:dyDescent="0.25">
      <c r="J377" s="311"/>
      <c r="L377" s="17"/>
      <c r="N377" s="628"/>
      <c r="O377" s="50"/>
      <c r="P377" s="526">
        <f>SUM(P376*0.66)</f>
        <v>6.2238000000000002E-2</v>
      </c>
      <c r="Q377" s="535">
        <f t="shared" si="39"/>
        <v>0</v>
      </c>
      <c r="R377" s="535"/>
      <c r="S377" s="535"/>
      <c r="T377" s="535"/>
      <c r="U377" s="526">
        <f>U369</f>
        <v>0</v>
      </c>
      <c r="V377" s="526"/>
      <c r="W377" s="523">
        <f>SUM(N377*W369)</f>
        <v>0</v>
      </c>
      <c r="X377" s="523"/>
      <c r="Y377" s="538">
        <f>SUM(N377*P377*Y369)</f>
        <v>0</v>
      </c>
      <c r="Z377" s="523"/>
      <c r="AA377" s="538">
        <f>SUM(N377*AA369)</f>
        <v>0</v>
      </c>
      <c r="AB377" s="538">
        <f>SUM(N377*AB369*P377)</f>
        <v>0</v>
      </c>
      <c r="AC377" s="523"/>
      <c r="AD377" s="523"/>
      <c r="AE377" s="523"/>
      <c r="AF377" s="541"/>
      <c r="AG377" s="538">
        <f>SUM(N377*AG369)</f>
        <v>0</v>
      </c>
      <c r="AH377" s="538">
        <f>SUM(Q377*AH369)</f>
        <v>0</v>
      </c>
      <c r="AI377" s="523"/>
    </row>
    <row r="378" spans="10:35" ht="15.75" thickBot="1" x14ac:dyDescent="0.3">
      <c r="J378" s="311"/>
      <c r="K378" s="40" t="s">
        <v>278</v>
      </c>
      <c r="L378" s="17"/>
      <c r="N378" s="529"/>
      <c r="O378" s="50"/>
      <c r="P378" s="525"/>
      <c r="Q378" s="307"/>
      <c r="R378" s="307"/>
      <c r="S378" s="307"/>
      <c r="T378" s="307"/>
      <c r="U378" s="38"/>
      <c r="V378" s="38"/>
      <c r="W378" s="22"/>
      <c r="X378" s="22"/>
      <c r="Z378" s="22"/>
      <c r="AA378" s="22"/>
      <c r="AB378" s="22"/>
      <c r="AC378" s="22"/>
      <c r="AD378" s="22"/>
      <c r="AE378" s="22"/>
      <c r="AF378" s="49"/>
      <c r="AG378" s="22"/>
      <c r="AH378" s="22"/>
      <c r="AI378" s="22"/>
    </row>
    <row r="379" spans="10:35" ht="15.75" thickBot="1" x14ac:dyDescent="0.3">
      <c r="J379" s="311"/>
      <c r="K379" t="s">
        <v>202</v>
      </c>
      <c r="N379" s="49"/>
      <c r="O379" s="50"/>
      <c r="P379" s="38"/>
      <c r="Q379" s="38"/>
      <c r="R379" s="38"/>
      <c r="S379" s="38"/>
      <c r="T379" s="38"/>
      <c r="U379" s="38"/>
      <c r="V379" s="38"/>
      <c r="W379" s="488">
        <f>SUM(W370:W377)</f>
        <v>0</v>
      </c>
      <c r="X379" s="489"/>
      <c r="Y379" s="490">
        <f>SUM(Y370:Y377)</f>
        <v>0</v>
      </c>
      <c r="Z379" s="829">
        <f>SUM(W379:Y379)</f>
        <v>0</v>
      </c>
      <c r="AA379" s="387">
        <f>SUM(AA370:AA377)</f>
        <v>0</v>
      </c>
      <c r="AB379" s="387">
        <f>SUM(AB370:AB377)</f>
        <v>0</v>
      </c>
      <c r="AC379" s="1087">
        <f>SUM(AA379:AB379)</f>
        <v>0</v>
      </c>
      <c r="AD379" s="89"/>
      <c r="AE379" s="89"/>
      <c r="AF379" s="49"/>
      <c r="AG379" s="387">
        <f>SUM(AG370:AG377)</f>
        <v>0</v>
      </c>
      <c r="AH379" s="387">
        <f>SUM(AH370:AH377)</f>
        <v>0</v>
      </c>
      <c r="AI379" s="1087">
        <f>SUM(AG379:AH379)</f>
        <v>0</v>
      </c>
    </row>
    <row r="380" spans="10:35" x14ac:dyDescent="0.25">
      <c r="J380" s="311"/>
      <c r="N380" s="49"/>
      <c r="O380" s="50"/>
      <c r="P380" s="38"/>
      <c r="Q380" s="38"/>
      <c r="R380" s="38"/>
      <c r="S380" s="38"/>
      <c r="T380" s="38"/>
      <c r="U380" s="38"/>
      <c r="V380" s="38"/>
      <c r="W380" s="522"/>
      <c r="X380" s="523"/>
      <c r="Y380" s="28"/>
      <c r="Z380" s="523"/>
      <c r="AA380" s="523"/>
      <c r="AB380" s="523"/>
      <c r="AC380" s="89"/>
      <c r="AD380" s="89"/>
      <c r="AE380" s="89"/>
      <c r="AF380" s="49"/>
      <c r="AG380" s="523"/>
      <c r="AH380" s="523"/>
      <c r="AI380" s="89"/>
    </row>
    <row r="381" spans="10:35" x14ac:dyDescent="0.25">
      <c r="J381" s="311"/>
      <c r="N381" s="49"/>
      <c r="O381" s="50"/>
      <c r="P381" s="38"/>
      <c r="Q381" s="38"/>
      <c r="R381" s="38"/>
      <c r="S381" s="38"/>
      <c r="T381" s="38"/>
      <c r="U381" s="38"/>
      <c r="V381" s="38"/>
      <c r="W381" s="522"/>
      <c r="X381" s="523"/>
      <c r="Y381" s="28"/>
      <c r="Z381" s="523"/>
      <c r="AA381" s="523"/>
      <c r="AB381" s="523"/>
      <c r="AC381" s="89"/>
      <c r="AD381" s="89"/>
      <c r="AE381" s="89"/>
      <c r="AF381" s="49"/>
      <c r="AG381" s="523"/>
      <c r="AH381" s="523"/>
      <c r="AI381" s="89"/>
    </row>
    <row r="382" spans="10:35" x14ac:dyDescent="0.25">
      <c r="J382" s="334"/>
      <c r="K382" s="171"/>
      <c r="L382" s="171"/>
      <c r="M382" s="176"/>
      <c r="N382" s="449"/>
      <c r="O382" s="335"/>
      <c r="P382" s="177"/>
      <c r="Q382" s="177"/>
      <c r="R382" s="177"/>
      <c r="S382" s="177"/>
      <c r="T382" s="177"/>
      <c r="U382" s="177"/>
      <c r="V382" s="177"/>
      <c r="W382" s="364"/>
      <c r="X382" s="178"/>
      <c r="Y382" s="365"/>
      <c r="Z382" s="178"/>
      <c r="AA382" s="178"/>
      <c r="AB382" s="337"/>
      <c r="AC382" s="171"/>
      <c r="AD382" s="171"/>
      <c r="AE382" s="171"/>
      <c r="AF382" s="171"/>
      <c r="AG382" s="171"/>
      <c r="AH382" s="337"/>
      <c r="AI382" s="171"/>
    </row>
    <row r="383" spans="10:35" x14ac:dyDescent="0.25">
      <c r="J383" s="310" t="s">
        <v>208</v>
      </c>
      <c r="K383" s="35" t="s">
        <v>259</v>
      </c>
      <c r="L383" s="35"/>
      <c r="M383" s="158"/>
      <c r="N383" s="117"/>
      <c r="O383" s="316"/>
      <c r="P383" s="158"/>
      <c r="Q383" s="158"/>
      <c r="R383" s="158"/>
      <c r="S383" s="319"/>
      <c r="T383" s="319"/>
      <c r="U383" s="723"/>
      <c r="V383" s="158"/>
      <c r="W383" s="319">
        <v>7.4999999999999997E-3</v>
      </c>
      <c r="X383" s="117"/>
      <c r="Y383" s="157">
        <v>0</v>
      </c>
      <c r="Z383" s="158"/>
      <c r="AA383" s="319">
        <v>0</v>
      </c>
      <c r="AB383" s="157">
        <v>0</v>
      </c>
      <c r="AC383" s="7"/>
      <c r="AD383" s="7"/>
      <c r="AE383" s="7"/>
      <c r="AF383" s="7"/>
      <c r="AG383" s="158">
        <v>0</v>
      </c>
      <c r="AH383" s="322">
        <v>0</v>
      </c>
      <c r="AI383" s="7"/>
    </row>
    <row r="384" spans="10:35" x14ac:dyDescent="0.25">
      <c r="J384" s="311"/>
      <c r="K384" t="s">
        <v>279</v>
      </c>
      <c r="L384" s="17">
        <v>0.18379999999999999</v>
      </c>
      <c r="M384" t="s">
        <v>280</v>
      </c>
      <c r="N384" s="494"/>
      <c r="O384" s="366"/>
      <c r="P384" s="321">
        <v>9.1300000000000006E-2</v>
      </c>
      <c r="Q384" s="307">
        <f t="shared" ref="Q384:Q389" si="40">SUM(N384*P384)</f>
        <v>0</v>
      </c>
      <c r="R384" s="307"/>
      <c r="S384" s="307"/>
      <c r="T384" s="307"/>
      <c r="U384" s="38">
        <f>(U383)</f>
        <v>0</v>
      </c>
      <c r="V384" s="38"/>
      <c r="W384" s="22">
        <f>SUM(N384*W383)</f>
        <v>0</v>
      </c>
      <c r="X384" s="22"/>
      <c r="Y384" s="23">
        <f>SUM(N384*P384*Y383)</f>
        <v>0</v>
      </c>
      <c r="Z384" s="22"/>
      <c r="AA384" s="23">
        <f>SUM(N384*AA383)</f>
        <v>0</v>
      </c>
      <c r="AB384" s="23">
        <f>SUM(N384*AB383*P384)</f>
        <v>0</v>
      </c>
      <c r="AF384" s="49"/>
      <c r="AG384" s="23">
        <f>SUM(N384*AG383)</f>
        <v>0</v>
      </c>
      <c r="AH384" s="23">
        <f>SUM(Q384*AH383)</f>
        <v>0</v>
      </c>
    </row>
    <row r="385" spans="10:35" x14ac:dyDescent="0.25">
      <c r="J385" s="311"/>
      <c r="N385" s="494"/>
      <c r="P385" s="38">
        <f>SUM(P384*0.66)</f>
        <v>6.0258000000000006E-2</v>
      </c>
      <c r="Q385" s="307">
        <f t="shared" si="40"/>
        <v>0</v>
      </c>
      <c r="R385" s="307"/>
      <c r="S385" s="307"/>
      <c r="T385" s="307"/>
      <c r="U385" s="38">
        <f>(U383)</f>
        <v>0</v>
      </c>
      <c r="V385" s="38"/>
      <c r="W385" s="22">
        <f>SUM(N385*W383)</f>
        <v>0</v>
      </c>
      <c r="X385" s="22"/>
      <c r="Y385" s="23">
        <f>SUM(N385*P385*Y383)</f>
        <v>0</v>
      </c>
      <c r="Z385" s="22"/>
      <c r="AA385" s="23">
        <f>SUM(N385*AA383)</f>
        <v>0</v>
      </c>
      <c r="AB385" s="23">
        <f>SUM(N385*AB383*P385)</f>
        <v>0</v>
      </c>
      <c r="AF385" s="49"/>
      <c r="AG385" s="23">
        <f>SUM(N385*AG383)</f>
        <v>0</v>
      </c>
      <c r="AH385" s="23">
        <f>SUM(Q385*AH383)</f>
        <v>0</v>
      </c>
    </row>
    <row r="386" spans="10:35" x14ac:dyDescent="0.25">
      <c r="J386" s="311"/>
      <c r="K386" t="s">
        <v>281</v>
      </c>
      <c r="L386" s="17">
        <v>0.18379999999999999</v>
      </c>
      <c r="M386" t="s">
        <v>280</v>
      </c>
      <c r="N386" s="494"/>
      <c r="O386" s="366"/>
      <c r="P386" s="321">
        <v>9.1300000000000006E-2</v>
      </c>
      <c r="Q386" s="307">
        <f t="shared" si="40"/>
        <v>0</v>
      </c>
      <c r="R386" s="307"/>
      <c r="S386" s="307"/>
      <c r="T386" s="307"/>
      <c r="U386" s="38">
        <f>(U383)</f>
        <v>0</v>
      </c>
      <c r="V386" s="38"/>
      <c r="W386" s="523">
        <f>SUM(N386*W383)</f>
        <v>0</v>
      </c>
      <c r="X386" s="523"/>
      <c r="Y386" s="538">
        <f>SUM(N386*P386*Y383)</f>
        <v>0</v>
      </c>
      <c r="Z386" s="523"/>
      <c r="AA386" s="538">
        <f>SUM(N386*AA383)</f>
        <v>0</v>
      </c>
      <c r="AB386" s="538">
        <f>SUM(N386*AB383*P386)</f>
        <v>0</v>
      </c>
      <c r="AF386" s="49"/>
      <c r="AG386" s="538">
        <f>SUM(N386*AG383)</f>
        <v>0</v>
      </c>
      <c r="AH386" s="538">
        <f>SUM(Q386*AH383)</f>
        <v>0</v>
      </c>
    </row>
    <row r="387" spans="10:35" x14ac:dyDescent="0.25">
      <c r="J387" s="311"/>
      <c r="N387" s="494"/>
      <c r="P387" s="38">
        <f>SUM(P386*0.66)</f>
        <v>6.0258000000000006E-2</v>
      </c>
      <c r="Q387" s="307">
        <f t="shared" si="40"/>
        <v>0</v>
      </c>
      <c r="R387" s="307"/>
      <c r="S387" s="307"/>
      <c r="T387" s="307"/>
      <c r="U387" s="38">
        <f>(U383)</f>
        <v>0</v>
      </c>
      <c r="V387" s="38"/>
      <c r="W387" s="22">
        <f>SUM(N387*W383)</f>
        <v>0</v>
      </c>
      <c r="X387" s="22"/>
      <c r="Y387" s="23">
        <f>SUM(N387*P387*Y383)</f>
        <v>0</v>
      </c>
      <c r="Z387" s="22"/>
      <c r="AA387" s="23">
        <f>SUM(N387*AA383)</f>
        <v>0</v>
      </c>
      <c r="AB387" s="23">
        <f>SUM(N387*AB383*P387)</f>
        <v>0</v>
      </c>
      <c r="AF387" s="49"/>
      <c r="AG387" s="23">
        <f>SUM(N387*AG383)</f>
        <v>0</v>
      </c>
      <c r="AH387" s="23">
        <f>SUM(Q387*AH383)</f>
        <v>0</v>
      </c>
    </row>
    <row r="388" spans="10:35" ht="15.75" customHeight="1" x14ac:dyDescent="0.25">
      <c r="K388" t="s">
        <v>202</v>
      </c>
      <c r="N388" s="22"/>
    </row>
    <row r="389" spans="10:35" ht="15.75" customHeight="1" x14ac:dyDescent="0.25">
      <c r="J389" s="311"/>
      <c r="N389" s="629"/>
      <c r="O389" s="13"/>
      <c r="P389" s="526">
        <f>SUM(P388*0.66)</f>
        <v>0</v>
      </c>
      <c r="Q389" s="535">
        <f t="shared" si="40"/>
        <v>0</v>
      </c>
      <c r="R389" s="535"/>
      <c r="S389" s="535"/>
      <c r="T389" s="535"/>
      <c r="U389" s="526"/>
      <c r="V389" s="526"/>
      <c r="W389" s="523">
        <f>SUM(N389*W383)</f>
        <v>0</v>
      </c>
      <c r="X389" s="523"/>
      <c r="Y389" s="538">
        <f>SUM(N389*P389*Y383)</f>
        <v>0</v>
      </c>
      <c r="Z389" s="523"/>
      <c r="AA389" s="538">
        <f>SUM(N389*AA383)</f>
        <v>0</v>
      </c>
      <c r="AB389" s="538">
        <f>SUM(N389*AB383*P389)</f>
        <v>0</v>
      </c>
      <c r="AF389" s="541"/>
      <c r="AG389" s="538">
        <f>SUM(N389*AG383)</f>
        <v>0</v>
      </c>
      <c r="AH389" s="538">
        <f>SUM(Q389*AH383)</f>
        <v>0</v>
      </c>
      <c r="AI389" s="538"/>
    </row>
    <row r="390" spans="10:35" ht="15.75" customHeight="1" thickBot="1" x14ac:dyDescent="0.3">
      <c r="J390" s="311"/>
      <c r="N390" s="49"/>
      <c r="O390" s="50"/>
      <c r="P390" s="38"/>
      <c r="Q390" s="307"/>
      <c r="R390" s="307"/>
      <c r="S390" s="307"/>
      <c r="T390" s="307"/>
      <c r="U390" s="38"/>
      <c r="V390" s="38"/>
      <c r="W390" s="38"/>
      <c r="X390" s="22"/>
      <c r="Z390" s="22"/>
      <c r="AA390" s="22"/>
      <c r="AB390" s="22"/>
      <c r="AC390" s="22"/>
      <c r="AD390" s="22"/>
      <c r="AE390" s="22"/>
      <c r="AF390" s="49"/>
      <c r="AG390" s="22"/>
      <c r="AH390" s="22"/>
      <c r="AI390" s="22"/>
    </row>
    <row r="391" spans="10:35" ht="15.75" thickBot="1" x14ac:dyDescent="0.3">
      <c r="J391" s="311"/>
      <c r="N391" s="49"/>
      <c r="O391" s="50"/>
      <c r="P391" s="38"/>
      <c r="Q391" s="38"/>
      <c r="R391" s="38"/>
      <c r="S391" s="38"/>
      <c r="T391" s="38"/>
      <c r="U391" s="38"/>
      <c r="V391" s="38"/>
      <c r="W391" s="488">
        <f>SUM(W384:W389)</f>
        <v>0</v>
      </c>
      <c r="X391" s="489"/>
      <c r="Y391" s="490">
        <f>SUM(Y384:Y389)</f>
        <v>0</v>
      </c>
      <c r="Z391" s="829">
        <f>SUM(W391:Y391)</f>
        <v>0</v>
      </c>
      <c r="AA391" s="387">
        <f>SUM(AA384:AA389)</f>
        <v>0</v>
      </c>
      <c r="AB391" s="387">
        <f>SUM(AB384:AB389)</f>
        <v>0</v>
      </c>
      <c r="AC391" s="1087">
        <f>SUM(AA391:AB391)</f>
        <v>0</v>
      </c>
      <c r="AD391" s="89"/>
      <c r="AE391" s="89"/>
      <c r="AF391" s="49"/>
      <c r="AG391" s="387">
        <f>SUM(AG384:AG389)</f>
        <v>0</v>
      </c>
      <c r="AH391" s="387">
        <f>SUM(AH384:AH389)</f>
        <v>0</v>
      </c>
      <c r="AI391" s="1087">
        <f>SUM(AG391:AH391)</f>
        <v>0</v>
      </c>
    </row>
    <row r="392" spans="10:35" x14ac:dyDescent="0.25">
      <c r="N392" s="22"/>
    </row>
    <row r="393" spans="10:35" x14ac:dyDescent="0.25">
      <c r="J393" s="311"/>
      <c r="N393" s="49"/>
      <c r="O393" s="50"/>
      <c r="P393" s="38"/>
      <c r="Q393" s="38"/>
      <c r="R393" s="38"/>
      <c r="S393" s="38"/>
      <c r="T393" s="38"/>
      <c r="U393" s="38"/>
      <c r="V393" s="38"/>
      <c r="W393" s="522"/>
      <c r="X393" s="523"/>
      <c r="Y393" s="28"/>
      <c r="Z393" s="523"/>
      <c r="AA393" s="523"/>
      <c r="AB393" s="523"/>
      <c r="AC393" s="89"/>
      <c r="AD393" s="89"/>
      <c r="AE393" s="89"/>
      <c r="AF393" s="49"/>
      <c r="AG393" s="523"/>
      <c r="AH393" s="523"/>
      <c r="AI393" s="89"/>
    </row>
    <row r="394" spans="10:35" x14ac:dyDescent="0.25">
      <c r="J394" s="310" t="s">
        <v>208</v>
      </c>
      <c r="K394" s="35" t="s">
        <v>259</v>
      </c>
      <c r="L394" s="35"/>
      <c r="M394" s="158"/>
      <c r="N394" s="117"/>
      <c r="O394" s="316"/>
      <c r="P394" s="158"/>
      <c r="Q394" s="158"/>
      <c r="R394" s="158"/>
      <c r="S394" s="319"/>
      <c r="T394" s="319"/>
      <c r="U394" s="723"/>
      <c r="V394" s="158"/>
      <c r="W394" s="319">
        <v>-5.5000000000000003E-4</v>
      </c>
      <c r="X394" s="117"/>
      <c r="Y394" s="157">
        <v>0</v>
      </c>
      <c r="Z394" s="158"/>
      <c r="AA394" s="319">
        <v>0</v>
      </c>
      <c r="AB394" s="157">
        <v>0</v>
      </c>
      <c r="AC394" s="7"/>
      <c r="AD394" s="7"/>
      <c r="AE394" s="7"/>
      <c r="AF394" s="7"/>
      <c r="AG394" s="158">
        <v>0</v>
      </c>
      <c r="AH394" s="322">
        <v>0</v>
      </c>
      <c r="AI394" s="7"/>
    </row>
    <row r="395" spans="10:35" x14ac:dyDescent="0.25">
      <c r="J395" s="311"/>
      <c r="K395" t="s">
        <v>282</v>
      </c>
      <c r="L395" s="17">
        <v>0.13170000000000001</v>
      </c>
      <c r="M395" t="s">
        <v>246</v>
      </c>
      <c r="N395" s="636"/>
      <c r="O395" s="366"/>
      <c r="P395" s="321">
        <v>1.72E-2</v>
      </c>
      <c r="Q395" s="307">
        <f t="shared" ref="Q395:Q400" si="41">SUM(N395*P395)</f>
        <v>0</v>
      </c>
      <c r="R395" s="307"/>
      <c r="S395" s="307"/>
      <c r="T395" s="307"/>
      <c r="U395" s="38">
        <f>(U394)</f>
        <v>0</v>
      </c>
      <c r="V395" s="38"/>
      <c r="W395" s="22">
        <f>SUM(N395*W394)</f>
        <v>0</v>
      </c>
      <c r="X395" s="22"/>
      <c r="Y395" s="23">
        <f>SUM(N395*P395*Y394)</f>
        <v>0</v>
      </c>
      <c r="Z395" s="22"/>
      <c r="AA395" s="23">
        <f>SUM(N395*AA394)</f>
        <v>0</v>
      </c>
      <c r="AB395" s="23">
        <f>SUM(N395*AB394*P395)</f>
        <v>0</v>
      </c>
      <c r="AF395" s="49"/>
      <c r="AG395" s="23">
        <f>SUM(N395*AG394)</f>
        <v>0</v>
      </c>
      <c r="AH395" s="23">
        <f>SUM(Q395*AH394)</f>
        <v>0</v>
      </c>
    </row>
    <row r="396" spans="10:35" x14ac:dyDescent="0.25">
      <c r="J396" s="311"/>
      <c r="N396" s="494"/>
      <c r="P396" s="38">
        <f>SUM(P395*0.66)</f>
        <v>1.1352000000000001E-2</v>
      </c>
      <c r="Q396" s="307">
        <f t="shared" si="41"/>
        <v>0</v>
      </c>
      <c r="R396" s="307"/>
      <c r="S396" s="307"/>
      <c r="T396" s="307"/>
      <c r="U396" s="38">
        <f>(U394)</f>
        <v>0</v>
      </c>
      <c r="V396" s="38"/>
      <c r="W396" s="22">
        <f>SUM(N396*W394)</f>
        <v>0</v>
      </c>
      <c r="X396" s="22"/>
      <c r="Y396" s="23">
        <f>SUM(N396*P396*Y394)</f>
        <v>0</v>
      </c>
      <c r="Z396" s="22"/>
      <c r="AA396" s="23">
        <f>SUM(N396*AA394)</f>
        <v>0</v>
      </c>
      <c r="AB396" s="23">
        <f>SUM(N396*AB394*P396)</f>
        <v>0</v>
      </c>
      <c r="AF396" s="49"/>
      <c r="AG396" s="23">
        <f>SUM(N396*AG394)</f>
        <v>0</v>
      </c>
      <c r="AH396" s="23">
        <f>SUM(Q396*AH394)</f>
        <v>0</v>
      </c>
    </row>
    <row r="397" spans="10:35" x14ac:dyDescent="0.25">
      <c r="J397" s="311"/>
      <c r="K397" t="s">
        <v>202</v>
      </c>
      <c r="L397" s="17"/>
      <c r="N397" s="494"/>
      <c r="O397" s="366"/>
      <c r="P397" s="321"/>
      <c r="Q397" s="307">
        <f t="shared" si="41"/>
        <v>0</v>
      </c>
      <c r="R397" s="307"/>
      <c r="S397" s="307"/>
      <c r="T397" s="307"/>
      <c r="U397" s="38">
        <f>(U394)</f>
        <v>0</v>
      </c>
      <c r="V397" s="38"/>
      <c r="W397" s="22">
        <f>SUM(N397*W394)</f>
        <v>0</v>
      </c>
      <c r="X397" s="22"/>
      <c r="Y397" s="23">
        <f>SUM(N397*P397*Y394)</f>
        <v>0</v>
      </c>
      <c r="Z397" s="22"/>
      <c r="AA397" s="23">
        <f>SUM(N397*AA394)</f>
        <v>0</v>
      </c>
      <c r="AB397" s="23">
        <f>SUM(N397*AB394*P397)</f>
        <v>0</v>
      </c>
      <c r="AF397" s="49"/>
      <c r="AG397" s="23">
        <f>SUM(N397*AG394)</f>
        <v>0</v>
      </c>
      <c r="AH397" s="23">
        <f>SUM(Q397*AH394)</f>
        <v>0</v>
      </c>
    </row>
    <row r="398" spans="10:35" x14ac:dyDescent="0.25">
      <c r="J398" s="311"/>
      <c r="N398" s="494"/>
      <c r="P398" s="38">
        <f>SUM(P397*0.66)</f>
        <v>0</v>
      </c>
      <c r="Q398" s="307">
        <f t="shared" si="41"/>
        <v>0</v>
      </c>
      <c r="R398" s="307"/>
      <c r="S398" s="307"/>
      <c r="T398" s="307"/>
      <c r="U398" s="38">
        <f>(U394)</f>
        <v>0</v>
      </c>
      <c r="V398" s="38"/>
      <c r="W398" s="523">
        <f>SUM(N398*W394)</f>
        <v>0</v>
      </c>
      <c r="X398" s="523"/>
      <c r="Y398" s="538">
        <f>SUM(N398*P398*Y394)</f>
        <v>0</v>
      </c>
      <c r="Z398" s="523"/>
      <c r="AA398" s="538">
        <f>SUM(N398*AA394)</f>
        <v>0</v>
      </c>
      <c r="AB398" s="538">
        <f>SUM(N398*AB394*P398)</f>
        <v>0</v>
      </c>
      <c r="AF398" s="49"/>
      <c r="AG398" s="538">
        <f>SUM(N398*AG394)</f>
        <v>0</v>
      </c>
      <c r="AH398" s="538">
        <f>SUM(Q398*AH394)</f>
        <v>0</v>
      </c>
    </row>
    <row r="399" spans="10:35" x14ac:dyDescent="0.25">
      <c r="J399" s="311"/>
      <c r="L399" s="17"/>
      <c r="N399" s="494"/>
      <c r="O399" s="366"/>
      <c r="P399" s="321"/>
      <c r="Q399" s="307">
        <f t="shared" si="41"/>
        <v>0</v>
      </c>
      <c r="R399" s="307"/>
      <c r="S399" s="307"/>
      <c r="T399" s="307"/>
      <c r="U399" s="38"/>
      <c r="V399" s="38"/>
      <c r="W399" s="22">
        <f>SUM(N399*W394)</f>
        <v>0</v>
      </c>
      <c r="X399" s="22"/>
      <c r="Y399" s="23">
        <f>SUM(N399*P399*Y394)</f>
        <v>0</v>
      </c>
      <c r="Z399" s="22"/>
      <c r="AA399" s="23">
        <f>SUM(N399*AA394)</f>
        <v>0</v>
      </c>
      <c r="AB399" s="23">
        <f>SUM(N399*AB394*P399)</f>
        <v>0</v>
      </c>
      <c r="AF399" s="49"/>
      <c r="AG399" s="23">
        <f>SUM(N399*AG394)</f>
        <v>0</v>
      </c>
      <c r="AH399" s="23">
        <f>SUM(Q399*AH394)</f>
        <v>0</v>
      </c>
      <c r="AI399" s="23"/>
    </row>
    <row r="400" spans="10:35" x14ac:dyDescent="0.25">
      <c r="J400" s="311"/>
      <c r="N400" s="626"/>
      <c r="O400" s="13"/>
      <c r="P400" s="38">
        <f>SUM(P399*0.66)</f>
        <v>0</v>
      </c>
      <c r="Q400" s="307">
        <f t="shared" si="41"/>
        <v>0</v>
      </c>
      <c r="R400" s="307"/>
      <c r="S400" s="307"/>
      <c r="T400" s="307"/>
      <c r="U400" s="38"/>
      <c r="V400" s="38"/>
      <c r="W400" s="22">
        <f>SUM(N400*W394)</f>
        <v>0</v>
      </c>
      <c r="X400" s="22"/>
      <c r="Y400" s="23">
        <f>SUM(N400*P400*Y394)</f>
        <v>0</v>
      </c>
      <c r="Z400" s="22"/>
      <c r="AA400" s="23">
        <f>SUM(N400*AA394)</f>
        <v>0</v>
      </c>
      <c r="AB400" s="23">
        <f>SUM(N400*AB394*P400)</f>
        <v>0</v>
      </c>
      <c r="AF400" s="49"/>
      <c r="AG400" s="23">
        <f>SUM(N400*AG394)</f>
        <v>0</v>
      </c>
      <c r="AH400" s="23">
        <f>SUM(Q400*AH394)</f>
        <v>0</v>
      </c>
      <c r="AI400" s="23"/>
    </row>
    <row r="401" spans="1:35" ht="15.75" thickBot="1" x14ac:dyDescent="0.3">
      <c r="J401" s="311"/>
      <c r="N401" s="49"/>
      <c r="O401" s="50"/>
      <c r="P401" s="38"/>
      <c r="Q401" s="307"/>
      <c r="R401" s="307"/>
      <c r="S401" s="307"/>
      <c r="T401" s="307"/>
      <c r="U401" s="38"/>
      <c r="V401" s="38"/>
      <c r="W401" s="38"/>
      <c r="X401" s="22"/>
      <c r="Z401" s="22"/>
      <c r="AA401" s="22"/>
      <c r="AB401" s="22"/>
      <c r="AC401" s="22"/>
      <c r="AD401" s="22"/>
      <c r="AE401" s="22"/>
      <c r="AF401" s="49"/>
      <c r="AG401" s="22"/>
      <c r="AH401" s="22"/>
      <c r="AI401" s="22"/>
    </row>
    <row r="402" spans="1:35" ht="15.75" thickBot="1" x14ac:dyDescent="0.3">
      <c r="A402" s="469"/>
      <c r="B402" s="469"/>
      <c r="C402" s="469"/>
      <c r="D402" s="469"/>
      <c r="E402" s="469"/>
      <c r="F402" s="469"/>
      <c r="G402" s="469"/>
      <c r="H402" s="469"/>
      <c r="I402" s="469"/>
      <c r="J402" s="311"/>
      <c r="N402" s="541"/>
      <c r="O402" s="50"/>
      <c r="P402" s="526"/>
      <c r="Q402" s="526"/>
      <c r="R402" s="526"/>
      <c r="S402" s="526"/>
      <c r="T402" s="526"/>
      <c r="U402" s="526"/>
      <c r="V402" s="526"/>
      <c r="W402" s="488">
        <f>SUM(W395:W400)</f>
        <v>0</v>
      </c>
      <c r="X402" s="489"/>
      <c r="Y402" s="490">
        <f>SUM(Y395:Y400)</f>
        <v>0</v>
      </c>
      <c r="Z402" s="829">
        <f>SUM(W402:Y402)</f>
        <v>0</v>
      </c>
      <c r="AA402" s="387">
        <f>SUM(AA395:AA400)</f>
        <v>0</v>
      </c>
      <c r="AB402" s="387">
        <f>SUM(AB395:AB400)</f>
        <v>0</v>
      </c>
      <c r="AC402" s="1087">
        <f>SUM(AA402:AB402)</f>
        <v>0</v>
      </c>
      <c r="AD402" s="89"/>
      <c r="AE402" s="89"/>
      <c r="AF402" s="541"/>
      <c r="AG402" s="387">
        <f>SUM(AG395:AG400)</f>
        <v>0</v>
      </c>
      <c r="AH402" s="387">
        <f>SUM(AH395:AH400)</f>
        <v>0</v>
      </c>
      <c r="AI402" s="1087">
        <f>SUM(AG402:AH402)</f>
        <v>0</v>
      </c>
    </row>
    <row r="403" spans="1:35" x14ac:dyDescent="0.25">
      <c r="J403" s="311"/>
      <c r="N403" s="49"/>
      <c r="O403" s="50"/>
      <c r="P403" s="38"/>
      <c r="Q403" s="38"/>
      <c r="R403" s="38"/>
      <c r="S403" s="38"/>
      <c r="T403" s="38"/>
      <c r="U403" s="38"/>
      <c r="V403" s="38"/>
      <c r="W403" s="522"/>
      <c r="X403" s="523"/>
      <c r="Y403" s="28"/>
      <c r="Z403" s="523"/>
      <c r="AA403" s="523"/>
      <c r="AB403" s="523"/>
      <c r="AC403" s="89"/>
      <c r="AD403" s="89"/>
      <c r="AE403" s="89"/>
      <c r="AF403" s="49"/>
      <c r="AG403" s="523"/>
      <c r="AH403" s="523"/>
      <c r="AI403" s="89"/>
    </row>
    <row r="404" spans="1:35" x14ac:dyDescent="0.25">
      <c r="N404" s="22"/>
    </row>
    <row r="405" spans="1:35" x14ac:dyDescent="0.25">
      <c r="J405" s="334"/>
      <c r="K405" s="171"/>
      <c r="L405" s="171"/>
      <c r="M405" s="176"/>
      <c r="N405" s="449"/>
      <c r="O405" s="335"/>
      <c r="P405" s="177"/>
      <c r="Q405" s="177"/>
      <c r="R405" s="177"/>
      <c r="S405" s="177"/>
      <c r="T405" s="177"/>
      <c r="U405" s="177"/>
      <c r="V405" s="177"/>
      <c r="W405" s="364"/>
      <c r="X405" s="178"/>
      <c r="Y405" s="365"/>
      <c r="Z405" s="178"/>
      <c r="AA405" s="178"/>
      <c r="AB405" s="337"/>
      <c r="AC405" s="171"/>
      <c r="AD405" s="171"/>
      <c r="AE405" s="171"/>
      <c r="AF405" s="171"/>
      <c r="AG405" s="171"/>
      <c r="AH405" s="337"/>
      <c r="AI405" s="171"/>
    </row>
    <row r="406" spans="1:35" x14ac:dyDescent="0.25">
      <c r="J406" s="310" t="s">
        <v>208</v>
      </c>
      <c r="K406" s="35" t="s">
        <v>259</v>
      </c>
      <c r="L406" s="35"/>
      <c r="M406" s="158"/>
      <c r="N406" s="117"/>
      <c r="O406" s="316"/>
      <c r="P406" s="158"/>
      <c r="Q406" s="158"/>
      <c r="R406" s="158"/>
      <c r="S406" s="319"/>
      <c r="T406" s="319"/>
      <c r="U406" s="723"/>
      <c r="V406" s="158"/>
      <c r="W406" s="319">
        <v>0</v>
      </c>
      <c r="X406" s="117"/>
      <c r="Y406" s="157">
        <v>0</v>
      </c>
      <c r="Z406" s="158"/>
      <c r="AA406" s="319">
        <v>0</v>
      </c>
      <c r="AB406" s="157">
        <v>0</v>
      </c>
      <c r="AC406" s="7"/>
      <c r="AD406" s="7"/>
      <c r="AE406" s="7"/>
      <c r="AF406" s="7"/>
      <c r="AG406" s="158">
        <v>0</v>
      </c>
      <c r="AH406" s="322">
        <v>0</v>
      </c>
      <c r="AI406" s="7"/>
    </row>
    <row r="407" spans="1:35" x14ac:dyDescent="0.25">
      <c r="J407" s="311"/>
      <c r="K407" t="s">
        <v>283</v>
      </c>
      <c r="L407" s="17">
        <v>0.27679999999999999</v>
      </c>
      <c r="M407" t="s">
        <v>284</v>
      </c>
      <c r="N407" s="731"/>
      <c r="O407" s="366"/>
      <c r="P407" s="321">
        <v>0.1623</v>
      </c>
      <c r="Q407" s="307">
        <f t="shared" ref="Q407:Q412" si="42">SUM(N407*P407)</f>
        <v>0</v>
      </c>
      <c r="R407" s="307"/>
      <c r="S407" s="307"/>
      <c r="T407" s="307"/>
      <c r="U407" s="38">
        <f>(U406)</f>
        <v>0</v>
      </c>
      <c r="V407" s="38"/>
      <c r="W407" s="22">
        <f>SUM(N407*W406)</f>
        <v>0</v>
      </c>
      <c r="X407" s="22"/>
      <c r="Y407" s="23">
        <f>SUM(N407*P407*Y406)</f>
        <v>0</v>
      </c>
      <c r="Z407" s="22"/>
      <c r="AA407" s="23">
        <f>SUM(N407*AA406)</f>
        <v>0</v>
      </c>
      <c r="AB407" s="23">
        <f>SUM(N407*AB406*P407)</f>
        <v>0</v>
      </c>
      <c r="AF407" s="49"/>
      <c r="AG407" s="23">
        <f>SUM(N407*AG406)</f>
        <v>0</v>
      </c>
      <c r="AH407" s="23">
        <f>SUM(Q407*AH406)</f>
        <v>0</v>
      </c>
    </row>
    <row r="408" spans="1:35" x14ac:dyDescent="0.25">
      <c r="J408" s="311"/>
      <c r="N408" s="494"/>
      <c r="P408" s="38">
        <f>SUM(P407*0.66)</f>
        <v>0.107118</v>
      </c>
      <c r="Q408" s="307">
        <f t="shared" si="42"/>
        <v>0</v>
      </c>
      <c r="R408" s="307"/>
      <c r="S408" s="307"/>
      <c r="T408" s="307"/>
      <c r="U408" s="38">
        <f>(U406)</f>
        <v>0</v>
      </c>
      <c r="V408" s="38"/>
      <c r="W408" s="22">
        <f>SUM(N408*W406)</f>
        <v>0</v>
      </c>
      <c r="X408" s="22"/>
      <c r="Y408" s="23">
        <f>SUM(N408*P408*Y406)</f>
        <v>0</v>
      </c>
      <c r="Z408" s="22"/>
      <c r="AA408" s="23">
        <f>SUM(N408*AA406)</f>
        <v>0</v>
      </c>
      <c r="AB408" s="23">
        <f>SUM(N408*AB406*P408)</f>
        <v>0</v>
      </c>
      <c r="AF408" s="49"/>
      <c r="AG408" s="23">
        <f>SUM(N408*AG406)</f>
        <v>0</v>
      </c>
      <c r="AH408" s="23">
        <f>SUM(Q408*AH406)</f>
        <v>0</v>
      </c>
    </row>
    <row r="409" spans="1:35" x14ac:dyDescent="0.25">
      <c r="J409" s="311"/>
      <c r="K409" t="s">
        <v>202</v>
      </c>
      <c r="L409" s="17"/>
      <c r="N409" s="494"/>
      <c r="O409" s="366"/>
      <c r="P409" s="321"/>
      <c r="Q409" s="307">
        <f t="shared" si="42"/>
        <v>0</v>
      </c>
      <c r="R409" s="307"/>
      <c r="S409" s="307"/>
      <c r="T409" s="307"/>
      <c r="U409" s="38">
        <f>(U406)</f>
        <v>0</v>
      </c>
      <c r="V409" s="38"/>
      <c r="W409" s="22">
        <f>SUM(N409*W406)</f>
        <v>0</v>
      </c>
      <c r="X409" s="22"/>
      <c r="Y409" s="23">
        <f>SUM(N409*P409*Y406)</f>
        <v>0</v>
      </c>
      <c r="Z409" s="22"/>
      <c r="AA409" s="23">
        <f>SUM(N409*AA406)</f>
        <v>0</v>
      </c>
      <c r="AB409" s="23">
        <f>SUM(N409*AB406*P409)</f>
        <v>0</v>
      </c>
      <c r="AF409" s="49"/>
      <c r="AG409" s="23">
        <f>SUM(N409*AG406)</f>
        <v>0</v>
      </c>
      <c r="AH409" s="23">
        <f>SUM(Q409*AH406)</f>
        <v>0</v>
      </c>
    </row>
    <row r="410" spans="1:35" x14ac:dyDescent="0.25">
      <c r="J410" s="311"/>
      <c r="K410" s="40" t="s">
        <v>278</v>
      </c>
      <c r="N410" s="494"/>
      <c r="P410" s="38">
        <f>SUM(P409*0.66)</f>
        <v>0</v>
      </c>
      <c r="Q410" s="307">
        <f t="shared" si="42"/>
        <v>0</v>
      </c>
      <c r="R410" s="307"/>
      <c r="S410" s="307"/>
      <c r="T410" s="307"/>
      <c r="U410" s="38">
        <f>(U406)</f>
        <v>0</v>
      </c>
      <c r="V410" s="38"/>
      <c r="W410" s="22">
        <f>SUM(N410*W406)</f>
        <v>0</v>
      </c>
      <c r="X410" s="22"/>
      <c r="Y410" s="23">
        <f>SUM(N410*P410*Y406)</f>
        <v>0</v>
      </c>
      <c r="Z410" s="22"/>
      <c r="AA410" s="23">
        <f>SUM(N410*AA406)</f>
        <v>0</v>
      </c>
      <c r="AB410" s="23">
        <f>SUM(N410*AB406*P410)</f>
        <v>0</v>
      </c>
      <c r="AF410" s="49"/>
      <c r="AG410" s="23">
        <f>SUM(N410*AG406)</f>
        <v>0</v>
      </c>
      <c r="AH410" s="23">
        <f>SUM(Q410*AH406)</f>
        <v>0</v>
      </c>
    </row>
    <row r="411" spans="1:35" x14ac:dyDescent="0.25">
      <c r="J411" s="311"/>
      <c r="L411" s="17"/>
      <c r="N411" s="494"/>
      <c r="O411" s="366"/>
      <c r="P411" s="321"/>
      <c r="Q411" s="307">
        <f t="shared" si="42"/>
        <v>0</v>
      </c>
      <c r="R411" s="307"/>
      <c r="S411" s="307"/>
      <c r="T411" s="307"/>
      <c r="U411" s="38"/>
      <c r="V411" s="38"/>
      <c r="W411" s="523">
        <f>SUM(N411*W406)</f>
        <v>0</v>
      </c>
      <c r="X411" s="523"/>
      <c r="Y411" s="538">
        <f>SUM(N411*P411*Y406)</f>
        <v>0</v>
      </c>
      <c r="Z411" s="523"/>
      <c r="AA411" s="538">
        <f>SUM(N411*AA406)</f>
        <v>0</v>
      </c>
      <c r="AB411" s="538">
        <f>SUM(N411*AB406*P411)</f>
        <v>0</v>
      </c>
      <c r="AF411" s="49"/>
      <c r="AG411" s="538">
        <f>SUM(N411*AG406)</f>
        <v>0</v>
      </c>
      <c r="AH411" s="538">
        <f>SUM(Q411*AH406)</f>
        <v>0</v>
      </c>
      <c r="AI411" s="538"/>
    </row>
    <row r="412" spans="1:35" x14ac:dyDescent="0.25">
      <c r="J412" s="311"/>
      <c r="N412" s="626"/>
      <c r="O412" s="13"/>
      <c r="P412" s="38">
        <f>SUM(P411*0.66)</f>
        <v>0</v>
      </c>
      <c r="Q412" s="307">
        <f t="shared" si="42"/>
        <v>0</v>
      </c>
      <c r="R412" s="307"/>
      <c r="S412" s="307"/>
      <c r="T412" s="307"/>
      <c r="U412" s="38"/>
      <c r="V412" s="38"/>
      <c r="W412" s="22">
        <f>SUM(N412*W406)</f>
        <v>0</v>
      </c>
      <c r="X412" s="22"/>
      <c r="Y412" s="23">
        <f>SUM(N412*P412*Y406)</f>
        <v>0</v>
      </c>
      <c r="Z412" s="22"/>
      <c r="AA412" s="23">
        <f>SUM(N412*AA406)</f>
        <v>0</v>
      </c>
      <c r="AB412" s="23">
        <f>SUM(N412*AB406*P412)</f>
        <v>0</v>
      </c>
      <c r="AF412" s="49"/>
      <c r="AG412" s="23">
        <f>SUM(N412*AG406)</f>
        <v>0</v>
      </c>
      <c r="AH412" s="23">
        <f>SUM(Q412*AH406)</f>
        <v>0</v>
      </c>
      <c r="AI412" s="23"/>
    </row>
    <row r="413" spans="1:35" ht="15.75" thickBot="1" x14ac:dyDescent="0.3">
      <c r="J413" s="311"/>
      <c r="N413" s="49"/>
      <c r="O413" s="50"/>
      <c r="P413" s="38"/>
      <c r="Q413" s="307"/>
      <c r="R413" s="307"/>
      <c r="S413" s="307"/>
      <c r="T413" s="307"/>
      <c r="U413" s="38"/>
      <c r="V413" s="38"/>
      <c r="W413" s="38"/>
      <c r="X413" s="22"/>
      <c r="Z413" s="22"/>
      <c r="AA413" s="22"/>
      <c r="AB413" s="22"/>
      <c r="AC413" s="22"/>
      <c r="AD413" s="22"/>
      <c r="AE413" s="22"/>
      <c r="AF413" s="49"/>
      <c r="AG413" s="22"/>
      <c r="AH413" s="22"/>
      <c r="AI413" s="22"/>
    </row>
    <row r="414" spans="1:35" ht="15.75" thickBot="1" x14ac:dyDescent="0.3">
      <c r="J414" s="311"/>
      <c r="N414" s="49"/>
      <c r="O414" s="50"/>
      <c r="P414" s="38"/>
      <c r="Q414" s="38"/>
      <c r="R414" s="38"/>
      <c r="S414" s="38"/>
      <c r="T414" s="38"/>
      <c r="U414" s="38"/>
      <c r="V414" s="38"/>
      <c r="W414" s="488">
        <f>SUM(W407:W412)</f>
        <v>0</v>
      </c>
      <c r="X414" s="489"/>
      <c r="Y414" s="490">
        <f>SUM(Y407:Y412)</f>
        <v>0</v>
      </c>
      <c r="Z414" s="829">
        <f>SUM(W414:Y414)</f>
        <v>0</v>
      </c>
      <c r="AA414" s="387">
        <f>SUM(AA407:AA412)</f>
        <v>0</v>
      </c>
      <c r="AB414" s="387">
        <f>SUM(AB407:AB412)</f>
        <v>0</v>
      </c>
      <c r="AC414" s="1087">
        <f>SUM(AA414:AB414)</f>
        <v>0</v>
      </c>
      <c r="AD414" s="89"/>
      <c r="AE414" s="89"/>
      <c r="AF414" s="49"/>
      <c r="AG414" s="387">
        <f>SUM(AG407:AG412)</f>
        <v>0</v>
      </c>
      <c r="AH414" s="387">
        <f>SUM(AH407:AH412)</f>
        <v>0</v>
      </c>
      <c r="AI414" s="1087">
        <f>SUM(AG414:AH414)</f>
        <v>0</v>
      </c>
    </row>
    <row r="415" spans="1:35" x14ac:dyDescent="0.25">
      <c r="J415" s="311"/>
      <c r="N415" s="541"/>
      <c r="O415" s="50"/>
      <c r="P415" s="526"/>
      <c r="Q415" s="526"/>
      <c r="R415" s="526"/>
      <c r="S415" s="526"/>
      <c r="T415" s="526"/>
      <c r="U415" s="526"/>
      <c r="V415" s="526"/>
      <c r="W415" s="522"/>
      <c r="X415" s="523"/>
      <c r="Y415" s="28"/>
      <c r="Z415" s="523"/>
      <c r="AA415" s="523"/>
      <c r="AB415" s="523"/>
      <c r="AC415" s="89"/>
      <c r="AD415" s="89"/>
      <c r="AE415" s="89"/>
      <c r="AF415" s="541"/>
      <c r="AG415" s="523"/>
      <c r="AH415" s="523"/>
      <c r="AI415" s="89"/>
    </row>
    <row r="416" spans="1:35" x14ac:dyDescent="0.25">
      <c r="J416" s="311"/>
      <c r="N416" s="49"/>
      <c r="O416" s="50"/>
      <c r="P416" s="38"/>
      <c r="Q416" s="38"/>
      <c r="R416" s="38"/>
      <c r="S416" s="38"/>
      <c r="T416" s="38"/>
      <c r="U416" s="38"/>
      <c r="V416" s="38"/>
      <c r="W416" s="522"/>
      <c r="X416" s="523"/>
      <c r="Y416" s="28"/>
      <c r="Z416" s="523"/>
      <c r="AA416" s="523"/>
      <c r="AB416" s="523"/>
      <c r="AC416" s="89"/>
      <c r="AD416" s="89"/>
      <c r="AE416" s="89"/>
      <c r="AF416" s="49"/>
      <c r="AG416" s="523"/>
      <c r="AH416" s="523"/>
      <c r="AI416" s="89"/>
    </row>
    <row r="417" spans="1:35" x14ac:dyDescent="0.25">
      <c r="J417" s="334"/>
      <c r="K417" s="171"/>
      <c r="L417" s="171"/>
      <c r="M417" s="176"/>
      <c r="N417" s="449"/>
      <c r="O417" s="335"/>
      <c r="P417" s="177"/>
      <c r="Q417" s="177"/>
      <c r="R417" s="177"/>
      <c r="S417" s="177"/>
      <c r="T417" s="177"/>
      <c r="U417" s="177"/>
      <c r="V417" s="177"/>
      <c r="W417" s="364"/>
      <c r="X417" s="178"/>
      <c r="Y417" s="365"/>
      <c r="Z417" s="178"/>
      <c r="AA417" s="178"/>
      <c r="AB417" s="337"/>
      <c r="AC417" s="171"/>
      <c r="AD417" s="171"/>
      <c r="AE417" s="171"/>
      <c r="AF417" s="171"/>
      <c r="AG417" s="171"/>
      <c r="AH417" s="337"/>
      <c r="AI417" s="171"/>
    </row>
    <row r="418" spans="1:35" x14ac:dyDescent="0.25">
      <c r="J418" s="310" t="s">
        <v>208</v>
      </c>
      <c r="K418" s="35" t="s">
        <v>259</v>
      </c>
      <c r="L418" s="35"/>
      <c r="M418" s="158"/>
      <c r="N418" s="117"/>
      <c r="O418" s="316"/>
      <c r="P418" s="158"/>
      <c r="Q418" s="158"/>
      <c r="R418" s="158"/>
      <c r="S418" s="319"/>
      <c r="T418" s="319"/>
      <c r="U418" s="723"/>
      <c r="V418" s="158"/>
      <c r="W418" s="319">
        <v>7.4999999999999997E-3</v>
      </c>
      <c r="X418" s="117"/>
      <c r="Y418" s="157">
        <v>0</v>
      </c>
      <c r="Z418" s="158"/>
      <c r="AA418" s="319">
        <v>0</v>
      </c>
      <c r="AB418" s="157">
        <v>0</v>
      </c>
      <c r="AC418" s="7"/>
      <c r="AD418" s="7"/>
      <c r="AE418" s="7"/>
      <c r="AF418" s="7"/>
      <c r="AG418" s="158">
        <v>0</v>
      </c>
      <c r="AH418" s="322">
        <v>0</v>
      </c>
      <c r="AI418" s="7"/>
    </row>
    <row r="419" spans="1:35" x14ac:dyDescent="0.25">
      <c r="J419" s="311"/>
      <c r="K419" t="s">
        <v>285</v>
      </c>
      <c r="L419" s="17">
        <v>0.13170000000000001</v>
      </c>
      <c r="M419" t="s">
        <v>286</v>
      </c>
      <c r="N419" s="636"/>
      <c r="O419" s="366"/>
      <c r="P419" s="321">
        <v>9.0999999999999998E-2</v>
      </c>
      <c r="Q419" s="307">
        <f t="shared" ref="Q419:Q424" si="43">SUM(N419*P419)</f>
        <v>0</v>
      </c>
      <c r="R419" s="307"/>
      <c r="S419" s="307"/>
      <c r="T419" s="307"/>
      <c r="U419" s="38">
        <f>(U418)</f>
        <v>0</v>
      </c>
      <c r="V419" s="38"/>
      <c r="W419" s="22">
        <f>SUM(N419*W418)</f>
        <v>0</v>
      </c>
      <c r="X419" s="22"/>
      <c r="Y419" s="23">
        <f>SUM(N419*P419*Y418)</f>
        <v>0</v>
      </c>
      <c r="Z419" s="22"/>
      <c r="AA419" s="23">
        <f>SUM(N419*AA418)</f>
        <v>0</v>
      </c>
      <c r="AB419" s="23">
        <f>SUM(N419*AB418*P419)</f>
        <v>0</v>
      </c>
      <c r="AF419" s="49"/>
      <c r="AG419" s="23">
        <f>SUM(N419*AG418)</f>
        <v>0</v>
      </c>
      <c r="AH419" s="23">
        <f>SUM(Q419*AH418)</f>
        <v>0</v>
      </c>
    </row>
    <row r="420" spans="1:35" x14ac:dyDescent="0.25">
      <c r="J420" s="311"/>
      <c r="M420">
        <v>7</v>
      </c>
      <c r="N420" s="494"/>
      <c r="P420" s="38">
        <f>SUM(P419*0.66)</f>
        <v>6.0060000000000002E-2</v>
      </c>
      <c r="Q420" s="307">
        <f t="shared" si="43"/>
        <v>0</v>
      </c>
      <c r="R420" s="307"/>
      <c r="S420" s="307"/>
      <c r="T420" s="307"/>
      <c r="U420" s="38">
        <f>(U418)</f>
        <v>0</v>
      </c>
      <c r="V420" s="38"/>
      <c r="W420" s="22">
        <f>SUM(N420*W418)</f>
        <v>0</v>
      </c>
      <c r="X420" s="22"/>
      <c r="Y420" s="23">
        <f>SUM(N420*P420*Y418)</f>
        <v>0</v>
      </c>
      <c r="Z420" s="22"/>
      <c r="AA420" s="23">
        <f>SUM(N420*AA418)</f>
        <v>0</v>
      </c>
      <c r="AB420" s="23">
        <f>SUM(N420*AB418*P420)</f>
        <v>0</v>
      </c>
      <c r="AF420" s="49"/>
      <c r="AG420" s="23">
        <f>SUM(N420*AG418)</f>
        <v>0</v>
      </c>
      <c r="AH420" s="23">
        <f>SUM(Q420*AH418)</f>
        <v>0</v>
      </c>
    </row>
    <row r="421" spans="1:35" x14ac:dyDescent="0.25">
      <c r="J421" s="311"/>
      <c r="K421" t="s">
        <v>202</v>
      </c>
      <c r="L421" s="17"/>
      <c r="N421" s="494"/>
      <c r="O421" s="366"/>
      <c r="P421" s="321"/>
      <c r="Q421" s="307">
        <f t="shared" si="43"/>
        <v>0</v>
      </c>
      <c r="R421" s="307"/>
      <c r="S421" s="307"/>
      <c r="T421" s="307"/>
      <c r="U421" s="38">
        <f>(U418)</f>
        <v>0</v>
      </c>
      <c r="V421" s="38"/>
      <c r="W421" s="22">
        <f>SUM(N421*W418)</f>
        <v>0</v>
      </c>
      <c r="X421" s="22"/>
      <c r="Y421" s="23">
        <f>SUM(N421*P421*Y418)</f>
        <v>0</v>
      </c>
      <c r="Z421" s="22"/>
      <c r="AA421" s="23">
        <f>SUM(N421*AA418)</f>
        <v>0</v>
      </c>
      <c r="AB421" s="23">
        <f>SUM(N421*AB418*P421)</f>
        <v>0</v>
      </c>
      <c r="AF421" s="49"/>
      <c r="AG421" s="23">
        <f>SUM(N421*AG418)</f>
        <v>0</v>
      </c>
      <c r="AH421" s="23">
        <f>SUM(Q421*AH418)</f>
        <v>0</v>
      </c>
    </row>
    <row r="422" spans="1:35" x14ac:dyDescent="0.25">
      <c r="A422" s="469"/>
      <c r="B422" s="469"/>
      <c r="C422" s="469"/>
      <c r="D422" s="469"/>
      <c r="E422" s="469"/>
      <c r="F422" s="469"/>
      <c r="G422" s="469"/>
      <c r="H422" s="469"/>
      <c r="I422" s="469"/>
      <c r="J422" s="311"/>
      <c r="N422" s="494"/>
      <c r="P422" s="38">
        <f>SUM(P421*0.66)</f>
        <v>0</v>
      </c>
      <c r="Q422" s="307">
        <f t="shared" si="43"/>
        <v>0</v>
      </c>
      <c r="R422" s="307"/>
      <c r="S422" s="307"/>
      <c r="T422" s="307"/>
      <c r="U422" s="38">
        <f>(U418)</f>
        <v>0</v>
      </c>
      <c r="V422" s="38"/>
      <c r="W422" s="22">
        <f>SUM(N422*W418)</f>
        <v>0</v>
      </c>
      <c r="X422" s="22"/>
      <c r="Y422" s="23">
        <f>SUM(N422*P422*Y418)</f>
        <v>0</v>
      </c>
      <c r="Z422" s="22"/>
      <c r="AA422" s="23">
        <f>SUM(N422*AA418)</f>
        <v>0</v>
      </c>
      <c r="AB422" s="23">
        <f>SUM(N422*AB418*P422)</f>
        <v>0</v>
      </c>
      <c r="AF422" s="49"/>
      <c r="AG422" s="23">
        <f>SUM(N422*AG418)</f>
        <v>0</v>
      </c>
      <c r="AH422" s="23">
        <f>SUM(Q422*AH418)</f>
        <v>0</v>
      </c>
    </row>
    <row r="423" spans="1:35" x14ac:dyDescent="0.25">
      <c r="A423" s="469"/>
      <c r="B423" s="469"/>
      <c r="C423" s="469"/>
      <c r="D423" s="469"/>
      <c r="E423" s="469"/>
      <c r="F423" s="469"/>
      <c r="G423" s="469"/>
      <c r="H423" s="469"/>
      <c r="I423" s="469"/>
      <c r="J423" s="311"/>
      <c r="L423" s="17"/>
      <c r="N423" s="494"/>
      <c r="O423" s="366"/>
      <c r="P423" s="321"/>
      <c r="Q423" s="307">
        <f t="shared" si="43"/>
        <v>0</v>
      </c>
      <c r="R423" s="307"/>
      <c r="S423" s="307"/>
      <c r="T423" s="307"/>
      <c r="U423" s="38"/>
      <c r="V423" s="38"/>
      <c r="W423" s="22">
        <f>SUM(N423*W418)</f>
        <v>0</v>
      </c>
      <c r="X423" s="22"/>
      <c r="Y423" s="23">
        <f>SUM(N423*P423*Y418)</f>
        <v>0</v>
      </c>
      <c r="Z423" s="22"/>
      <c r="AA423" s="23">
        <f>SUM(N423*AA418)</f>
        <v>0</v>
      </c>
      <c r="AB423" s="23">
        <f>SUM(N423*AB418*P423)</f>
        <v>0</v>
      </c>
      <c r="AF423" s="49"/>
      <c r="AG423" s="23">
        <f>SUM(N423*AG418)</f>
        <v>0</v>
      </c>
      <c r="AH423" s="23">
        <f>SUM(Q423*AH418)</f>
        <v>0</v>
      </c>
      <c r="AI423" s="23"/>
    </row>
    <row r="424" spans="1:35" x14ac:dyDescent="0.25">
      <c r="J424" s="311"/>
      <c r="N424" s="626"/>
      <c r="O424" s="13"/>
      <c r="P424" s="38">
        <f>SUM(P423*0.66)</f>
        <v>0</v>
      </c>
      <c r="Q424" s="307">
        <f t="shared" si="43"/>
        <v>0</v>
      </c>
      <c r="R424" s="307"/>
      <c r="S424" s="307"/>
      <c r="T424" s="307"/>
      <c r="U424" s="38"/>
      <c r="V424" s="38"/>
      <c r="W424" s="523">
        <f>SUM(N424*W418)</f>
        <v>0</v>
      </c>
      <c r="X424" s="523"/>
      <c r="Y424" s="538">
        <f>SUM(N424*P424*Y418)</f>
        <v>0</v>
      </c>
      <c r="Z424" s="523"/>
      <c r="AA424" s="538">
        <f>SUM(N424*AA418)</f>
        <v>0</v>
      </c>
      <c r="AB424" s="538">
        <f>SUM(N424*AB418*P424)</f>
        <v>0</v>
      </c>
      <c r="AF424" s="49"/>
      <c r="AG424" s="538">
        <f>SUM(N424*AG418)</f>
        <v>0</v>
      </c>
      <c r="AH424" s="538">
        <f>SUM(Q424*AH418)</f>
        <v>0</v>
      </c>
      <c r="AI424" s="538"/>
    </row>
    <row r="425" spans="1:35" ht="15.75" thickBot="1" x14ac:dyDescent="0.3">
      <c r="J425" s="311"/>
      <c r="N425" s="49"/>
      <c r="O425" s="50"/>
      <c r="P425" s="38"/>
      <c r="Q425" s="307"/>
      <c r="R425" s="307"/>
      <c r="S425" s="307"/>
      <c r="T425" s="307"/>
      <c r="U425" s="38"/>
      <c r="V425" s="38"/>
      <c r="W425" s="38"/>
      <c r="X425" s="22"/>
      <c r="Z425" s="22"/>
      <c r="AA425" s="22"/>
      <c r="AB425" s="22"/>
      <c r="AC425" s="22"/>
      <c r="AD425" s="22"/>
      <c r="AE425" s="22"/>
      <c r="AF425" s="49"/>
      <c r="AG425" s="22"/>
      <c r="AH425" s="22"/>
      <c r="AI425" s="22"/>
    </row>
    <row r="426" spans="1:35" ht="15.75" thickBot="1" x14ac:dyDescent="0.3">
      <c r="J426" s="311"/>
      <c r="N426" s="49"/>
      <c r="O426" s="50"/>
      <c r="P426" s="38"/>
      <c r="Q426" s="38"/>
      <c r="R426" s="38"/>
      <c r="S426" s="38"/>
      <c r="T426" s="38"/>
      <c r="U426" s="38"/>
      <c r="V426" s="38"/>
      <c r="W426" s="488">
        <f>SUM(W419:W424)</f>
        <v>0</v>
      </c>
      <c r="X426" s="489"/>
      <c r="Y426" s="490">
        <f>SUM(Y419:Y424)</f>
        <v>0</v>
      </c>
      <c r="Z426" s="829">
        <f>SUM(W426:Y426)</f>
        <v>0</v>
      </c>
      <c r="AA426" s="387">
        <f>SUM(AA419:AA424)</f>
        <v>0</v>
      </c>
      <c r="AB426" s="387">
        <f>SUM(AB419:AB424)</f>
        <v>0</v>
      </c>
      <c r="AC426" s="1087">
        <f>SUM(AA426:AB426)</f>
        <v>0</v>
      </c>
      <c r="AD426" s="89"/>
      <c r="AE426" s="89"/>
      <c r="AF426" s="49"/>
      <c r="AG426" s="387">
        <f>SUM(AG419:AG424)</f>
        <v>0</v>
      </c>
      <c r="AH426" s="387">
        <f>SUM(AH419:AH424)</f>
        <v>0</v>
      </c>
      <c r="AI426" s="1087">
        <f>SUM(AG426:AH426)</f>
        <v>0</v>
      </c>
    </row>
    <row r="427" spans="1:35" x14ac:dyDescent="0.25">
      <c r="J427" s="311"/>
      <c r="N427" s="541"/>
      <c r="O427" s="50"/>
      <c r="P427" s="526"/>
      <c r="Q427" s="526"/>
      <c r="R427" s="526"/>
      <c r="S427" s="526"/>
      <c r="T427" s="526"/>
      <c r="U427" s="526"/>
      <c r="V427" s="526"/>
      <c r="W427" s="522"/>
      <c r="X427" s="523"/>
      <c r="Y427" s="28"/>
      <c r="Z427" s="523"/>
      <c r="AA427" s="523"/>
      <c r="AB427" s="523"/>
      <c r="AC427" s="89"/>
      <c r="AD427" s="89"/>
      <c r="AE427" s="89"/>
      <c r="AF427" s="541"/>
      <c r="AG427" s="523"/>
      <c r="AH427" s="523"/>
      <c r="AI427" s="89"/>
    </row>
    <row r="428" spans="1:35" x14ac:dyDescent="0.25">
      <c r="J428" s="334"/>
      <c r="K428" s="171"/>
      <c r="L428" s="171"/>
      <c r="M428" s="176"/>
      <c r="N428" s="449"/>
      <c r="O428" s="335"/>
      <c r="P428" s="177"/>
      <c r="Q428" s="177"/>
      <c r="R428" s="177"/>
      <c r="S428" s="177"/>
      <c r="T428" s="177"/>
      <c r="U428" s="177"/>
      <c r="V428" s="177"/>
      <c r="W428" s="364"/>
      <c r="X428" s="178"/>
      <c r="Y428" s="365"/>
      <c r="Z428" s="178"/>
      <c r="AA428" s="178"/>
      <c r="AB428" s="337"/>
      <c r="AC428" s="171"/>
      <c r="AD428" s="171"/>
      <c r="AE428" s="171"/>
      <c r="AF428" s="171"/>
      <c r="AG428" s="171"/>
      <c r="AH428" s="337"/>
      <c r="AI428" s="171"/>
    </row>
    <row r="429" spans="1:35" x14ac:dyDescent="0.25">
      <c r="J429" s="310" t="s">
        <v>208</v>
      </c>
      <c r="K429" s="35" t="s">
        <v>259</v>
      </c>
      <c r="L429" s="35"/>
      <c r="M429" s="158"/>
      <c r="N429" s="117"/>
      <c r="O429" s="316"/>
      <c r="P429" s="158"/>
      <c r="Q429" s="158"/>
      <c r="R429" s="158"/>
      <c r="S429" s="319"/>
      <c r="T429" s="319"/>
      <c r="U429" s="723"/>
      <c r="V429" s="158"/>
      <c r="W429" s="319">
        <v>0</v>
      </c>
      <c r="X429" s="117"/>
      <c r="Y429" s="157">
        <v>0</v>
      </c>
      <c r="Z429" s="158"/>
      <c r="AA429" s="319">
        <v>0</v>
      </c>
      <c r="AB429" s="157">
        <v>0</v>
      </c>
      <c r="AC429" s="7"/>
      <c r="AD429" s="7"/>
      <c r="AE429" s="7"/>
      <c r="AF429" s="7"/>
      <c r="AG429" s="158">
        <v>0</v>
      </c>
      <c r="AH429" s="322">
        <v>0</v>
      </c>
      <c r="AI429" s="7"/>
    </row>
    <row r="430" spans="1:35" x14ac:dyDescent="0.25">
      <c r="J430" s="311"/>
      <c r="K430" t="s">
        <v>287</v>
      </c>
      <c r="L430" s="17">
        <v>0.21199999999999999</v>
      </c>
      <c r="M430" t="s">
        <v>288</v>
      </c>
      <c r="N430" s="636"/>
      <c r="O430" s="366"/>
      <c r="P430" s="321">
        <v>9.8500000000000004E-2</v>
      </c>
      <c r="Q430" s="307">
        <f t="shared" ref="Q430:Q435" si="44">SUM(N430*P430)</f>
        <v>0</v>
      </c>
      <c r="R430" s="307"/>
      <c r="S430" s="307"/>
      <c r="T430" s="307"/>
      <c r="U430" s="38">
        <f>(U429)</f>
        <v>0</v>
      </c>
      <c r="V430" s="38"/>
      <c r="W430" s="22">
        <f>SUM(N430*W429)</f>
        <v>0</v>
      </c>
      <c r="X430" s="22"/>
      <c r="Y430" s="23">
        <f>SUM(N430*P430*Y429)</f>
        <v>0</v>
      </c>
      <c r="Z430" s="22"/>
      <c r="AA430" s="23">
        <f>SUM(N430*AA429)</f>
        <v>0</v>
      </c>
      <c r="AB430" s="23">
        <f>SUM(N430*AB429*P430)</f>
        <v>0</v>
      </c>
      <c r="AF430" s="49"/>
      <c r="AG430" s="23">
        <f>SUM(N430*AG429)</f>
        <v>0</v>
      </c>
      <c r="AH430" s="23">
        <f>SUM(Q430*AH429)</f>
        <v>0</v>
      </c>
    </row>
    <row r="431" spans="1:35" x14ac:dyDescent="0.25">
      <c r="J431" s="311"/>
      <c r="N431" s="494"/>
      <c r="P431" s="38">
        <f>SUM(P430*0.66)</f>
        <v>6.5010000000000012E-2</v>
      </c>
      <c r="Q431" s="307">
        <f t="shared" si="44"/>
        <v>0</v>
      </c>
      <c r="R431" s="307"/>
      <c r="S431" s="307"/>
      <c r="T431" s="307"/>
      <c r="U431" s="38">
        <f>(U429)</f>
        <v>0</v>
      </c>
      <c r="V431" s="38"/>
      <c r="W431" s="22">
        <f>SUM(N431*W429)</f>
        <v>0</v>
      </c>
      <c r="X431" s="22"/>
      <c r="Y431" s="23">
        <f>SUM(N431*P431*Y429)</f>
        <v>0</v>
      </c>
      <c r="Z431" s="22"/>
      <c r="AA431" s="23">
        <f>SUM(N431*AA429)</f>
        <v>0</v>
      </c>
      <c r="AB431" s="23">
        <f>SUM(N431*AB429*P431)</f>
        <v>0</v>
      </c>
      <c r="AF431" s="49"/>
      <c r="AG431" s="23">
        <f>SUM(N431*AG429)</f>
        <v>0</v>
      </c>
      <c r="AH431" s="23">
        <f>SUM(Q431*AH429)</f>
        <v>0</v>
      </c>
    </row>
    <row r="432" spans="1:35" x14ac:dyDescent="0.25">
      <c r="J432" s="311"/>
      <c r="K432" t="s">
        <v>202</v>
      </c>
      <c r="L432" s="17"/>
      <c r="N432" s="494"/>
      <c r="O432" s="366"/>
      <c r="P432" s="321"/>
      <c r="Q432" s="307">
        <f t="shared" si="44"/>
        <v>0</v>
      </c>
      <c r="R432" s="307"/>
      <c r="S432" s="307"/>
      <c r="T432" s="307"/>
      <c r="U432" s="38">
        <f>(U429)</f>
        <v>0</v>
      </c>
      <c r="V432" s="38"/>
      <c r="W432" s="22">
        <f>SUM(N432*W429)</f>
        <v>0</v>
      </c>
      <c r="X432" s="22"/>
      <c r="Y432" s="23">
        <f>SUM(N432*P432*Y429)</f>
        <v>0</v>
      </c>
      <c r="Z432" s="22"/>
      <c r="AA432" s="23">
        <f>SUM(N432*AA429)</f>
        <v>0</v>
      </c>
      <c r="AB432" s="23">
        <f>SUM(N432*AB429*P432)</f>
        <v>0</v>
      </c>
      <c r="AF432" s="49"/>
      <c r="AG432" s="23">
        <f>SUM(N432*AG429)</f>
        <v>0</v>
      </c>
      <c r="AH432" s="23">
        <f>SUM(Q432*AH429)</f>
        <v>0</v>
      </c>
    </row>
    <row r="433" spans="10:35" x14ac:dyDescent="0.25">
      <c r="J433" s="311"/>
      <c r="K433" s="40" t="s">
        <v>278</v>
      </c>
      <c r="N433" s="494"/>
      <c r="P433" s="38">
        <f>SUM(P432*0.66)</f>
        <v>0</v>
      </c>
      <c r="Q433" s="307">
        <f t="shared" si="44"/>
        <v>0</v>
      </c>
      <c r="R433" s="307"/>
      <c r="S433" s="307"/>
      <c r="T433" s="307"/>
      <c r="U433" s="38">
        <f>(U429)</f>
        <v>0</v>
      </c>
      <c r="V433" s="38"/>
      <c r="W433" s="22">
        <f>SUM(N433*W429)</f>
        <v>0</v>
      </c>
      <c r="X433" s="22"/>
      <c r="Y433" s="23">
        <f>SUM(N433*P433*Y429)</f>
        <v>0</v>
      </c>
      <c r="Z433" s="22"/>
      <c r="AA433" s="23">
        <f>SUM(N433*AA429)</f>
        <v>0</v>
      </c>
      <c r="AB433" s="23">
        <f>SUM(N433*AB429*P433)</f>
        <v>0</v>
      </c>
      <c r="AF433" s="49"/>
      <c r="AG433" s="23">
        <f>SUM(N433*AG429)</f>
        <v>0</v>
      </c>
      <c r="AH433" s="23">
        <f>SUM(Q433*AH429)</f>
        <v>0</v>
      </c>
    </row>
    <row r="434" spans="10:35" x14ac:dyDescent="0.25">
      <c r="J434" s="311"/>
      <c r="L434" s="17"/>
      <c r="N434" s="494"/>
      <c r="O434" s="366"/>
      <c r="P434" s="321"/>
      <c r="Q434" s="307">
        <f t="shared" si="44"/>
        <v>0</v>
      </c>
      <c r="R434" s="307"/>
      <c r="S434" s="307"/>
      <c r="T434" s="307"/>
      <c r="U434" s="38"/>
      <c r="V434" s="38"/>
      <c r="W434" s="22">
        <f>SUM(N434*W429)</f>
        <v>0</v>
      </c>
      <c r="X434" s="22"/>
      <c r="Y434" s="23">
        <f>SUM(N434*P434*Y429)</f>
        <v>0</v>
      </c>
      <c r="Z434" s="22"/>
      <c r="AA434" s="23">
        <f>SUM(N434*AA429)</f>
        <v>0</v>
      </c>
      <c r="AB434" s="23">
        <f>SUM(N434*AB429*P434)</f>
        <v>0</v>
      </c>
      <c r="AF434" s="49"/>
      <c r="AG434" s="23">
        <f>SUM(N434*AG429)</f>
        <v>0</v>
      </c>
      <c r="AH434" s="23">
        <f>SUM(Q434*AH429)</f>
        <v>0</v>
      </c>
      <c r="AI434" s="23"/>
    </row>
    <row r="435" spans="10:35" x14ac:dyDescent="0.25">
      <c r="J435" s="311"/>
      <c r="N435" s="626"/>
      <c r="O435" s="13"/>
      <c r="P435" s="38">
        <f>SUM(P434*0.66)</f>
        <v>0</v>
      </c>
      <c r="Q435" s="307">
        <f t="shared" si="44"/>
        <v>0</v>
      </c>
      <c r="R435" s="307"/>
      <c r="S435" s="307"/>
      <c r="T435" s="307"/>
      <c r="U435" s="38"/>
      <c r="V435" s="38"/>
      <c r="W435" s="22">
        <f>SUM(N435*W429)</f>
        <v>0</v>
      </c>
      <c r="X435" s="22"/>
      <c r="Y435" s="23">
        <f>SUM(N435*P435*Y429)</f>
        <v>0</v>
      </c>
      <c r="Z435" s="22"/>
      <c r="AA435" s="23">
        <f>SUM(N435*AA429)</f>
        <v>0</v>
      </c>
      <c r="AB435" s="23">
        <f>SUM(N435*AB429*P435)</f>
        <v>0</v>
      </c>
      <c r="AF435" s="49"/>
      <c r="AG435" s="23">
        <f>SUM(N435*AG429)</f>
        <v>0</v>
      </c>
      <c r="AH435" s="23">
        <f>SUM(Q435*AH429)</f>
        <v>0</v>
      </c>
      <c r="AI435" s="23"/>
    </row>
    <row r="436" spans="10:35" ht="15.75" thickBot="1" x14ac:dyDescent="0.3">
      <c r="J436" s="311"/>
      <c r="N436" s="49"/>
      <c r="O436" s="50"/>
      <c r="P436" s="38"/>
      <c r="Q436" s="307"/>
      <c r="R436" s="307"/>
      <c r="S436" s="307"/>
      <c r="T436" s="307"/>
      <c r="U436" s="38"/>
      <c r="V436" s="38"/>
      <c r="W436" s="526"/>
      <c r="X436" s="523"/>
      <c r="Z436" s="523"/>
      <c r="AA436" s="523"/>
      <c r="AB436" s="523"/>
      <c r="AC436" s="523"/>
      <c r="AD436" s="22"/>
      <c r="AE436" s="22"/>
      <c r="AF436" s="49"/>
      <c r="AG436" s="523"/>
      <c r="AH436" s="523"/>
      <c r="AI436" s="523"/>
    </row>
    <row r="437" spans="10:35" ht="15.75" thickBot="1" x14ac:dyDescent="0.3">
      <c r="J437" s="311"/>
      <c r="N437" s="49"/>
      <c r="O437" s="50"/>
      <c r="P437" s="38"/>
      <c r="Q437" s="38"/>
      <c r="R437" s="38"/>
      <c r="S437" s="38"/>
      <c r="T437" s="38"/>
      <c r="U437" s="38"/>
      <c r="V437" s="38"/>
      <c r="W437" s="488">
        <f>SUM(W430:W435)</f>
        <v>0</v>
      </c>
      <c r="X437" s="489"/>
      <c r="Y437" s="490">
        <f>SUM(Y430:Y435)</f>
        <v>0</v>
      </c>
      <c r="Z437" s="829">
        <f>SUM(W437:Y437)</f>
        <v>0</v>
      </c>
      <c r="AA437" s="387">
        <f>SUM(AA430:AA435)</f>
        <v>0</v>
      </c>
      <c r="AB437" s="387">
        <f>SUM(AB430:AB435)</f>
        <v>0</v>
      </c>
      <c r="AC437" s="1087">
        <f>SUM(AA437:AB437)</f>
        <v>0</v>
      </c>
      <c r="AD437" s="89"/>
      <c r="AE437" s="89"/>
      <c r="AF437" s="49"/>
      <c r="AG437" s="387">
        <f>SUM(AG430:AG435)</f>
        <v>0</v>
      </c>
      <c r="AH437" s="387">
        <f>SUM(AH430:AH435)</f>
        <v>0</v>
      </c>
      <c r="AI437" s="1087">
        <f>SUM(AG437:AH437)</f>
        <v>0</v>
      </c>
    </row>
    <row r="438" spans="10:35" x14ac:dyDescent="0.25">
      <c r="J438" s="311"/>
      <c r="N438" s="49"/>
      <c r="O438" s="50"/>
      <c r="P438" s="38"/>
      <c r="Q438" s="38"/>
      <c r="R438" s="38"/>
      <c r="S438" s="38"/>
      <c r="T438" s="38"/>
      <c r="U438" s="38"/>
      <c r="V438" s="38"/>
      <c r="W438" s="522"/>
      <c r="X438" s="523"/>
      <c r="Y438" s="28"/>
      <c r="Z438" s="523"/>
      <c r="AA438" s="523"/>
      <c r="AB438" s="523"/>
      <c r="AC438" s="89"/>
      <c r="AD438" s="89"/>
      <c r="AE438" s="89"/>
      <c r="AF438" s="49"/>
      <c r="AG438" s="523"/>
      <c r="AH438" s="523"/>
      <c r="AI438" s="89"/>
    </row>
    <row r="439" spans="10:35" x14ac:dyDescent="0.25">
      <c r="J439" s="334"/>
      <c r="K439" s="171"/>
      <c r="L439" s="171"/>
      <c r="M439" s="176"/>
      <c r="N439" s="627"/>
      <c r="O439" s="335"/>
      <c r="P439" s="534"/>
      <c r="Q439" s="534"/>
      <c r="R439" s="534"/>
      <c r="S439" s="534"/>
      <c r="T439" s="534"/>
      <c r="U439" s="534"/>
      <c r="V439" s="534"/>
      <c r="W439" s="536"/>
      <c r="X439" s="537"/>
      <c r="Y439" s="539"/>
      <c r="Z439" s="537"/>
      <c r="AA439" s="537"/>
      <c r="AB439" s="540"/>
      <c r="AC439" s="171"/>
      <c r="AD439" s="171"/>
      <c r="AE439" s="171"/>
      <c r="AF439" s="171"/>
      <c r="AG439" s="171"/>
      <c r="AH439" s="540"/>
      <c r="AI439" s="171"/>
    </row>
    <row r="440" spans="10:35" x14ac:dyDescent="0.25">
      <c r="J440" s="310" t="s">
        <v>208</v>
      </c>
      <c r="K440" s="35" t="s">
        <v>259</v>
      </c>
      <c r="L440" s="35"/>
      <c r="M440" s="158"/>
      <c r="N440" s="117"/>
      <c r="O440" s="316"/>
      <c r="P440" s="158"/>
      <c r="Q440" s="158"/>
      <c r="R440" s="158"/>
      <c r="S440" s="319"/>
      <c r="T440" s="319"/>
      <c r="U440" s="723"/>
      <c r="V440" s="158"/>
      <c r="W440" s="319">
        <v>7.4999999999999997E-3</v>
      </c>
      <c r="X440" s="117"/>
      <c r="Y440" s="157">
        <v>0</v>
      </c>
      <c r="Z440" s="158"/>
      <c r="AA440" s="319">
        <v>0</v>
      </c>
      <c r="AB440" s="157">
        <v>0</v>
      </c>
      <c r="AC440" s="7"/>
      <c r="AD440" s="7"/>
      <c r="AE440" s="7"/>
      <c r="AF440" s="7"/>
      <c r="AG440" s="158">
        <v>0</v>
      </c>
      <c r="AH440" s="322">
        <v>0</v>
      </c>
      <c r="AI440" s="7"/>
    </row>
    <row r="441" spans="10:35" x14ac:dyDescent="0.25">
      <c r="J441" s="311"/>
      <c r="K441" t="s">
        <v>289</v>
      </c>
      <c r="L441" s="17">
        <v>0.192</v>
      </c>
      <c r="M441" t="s">
        <v>290</v>
      </c>
      <c r="N441" s="636"/>
      <c r="O441" s="366"/>
      <c r="P441" s="321">
        <v>0.1061</v>
      </c>
      <c r="Q441" s="307">
        <f t="shared" ref="Q441:Q446" si="45">SUM(N441*P441)</f>
        <v>0</v>
      </c>
      <c r="R441" s="307"/>
      <c r="S441" s="307"/>
      <c r="T441" s="307"/>
      <c r="U441" s="38">
        <f>(U440)</f>
        <v>0</v>
      </c>
      <c r="V441" s="38"/>
      <c r="W441" s="22">
        <f>SUM(N441*W440)</f>
        <v>0</v>
      </c>
      <c r="X441" s="22"/>
      <c r="Y441" s="23">
        <f>SUM(N441*P441*Y440)</f>
        <v>0</v>
      </c>
      <c r="Z441" s="22"/>
      <c r="AA441" s="23">
        <f>SUM(N441*AA440)</f>
        <v>0</v>
      </c>
      <c r="AB441" s="23">
        <f>SUM(N441*AB440*P441)</f>
        <v>0</v>
      </c>
      <c r="AF441" s="49"/>
      <c r="AG441" s="23">
        <f>SUM(N441*AG440)</f>
        <v>0</v>
      </c>
      <c r="AH441" s="23">
        <f>SUM(Q441*AH440)</f>
        <v>0</v>
      </c>
    </row>
    <row r="442" spans="10:35" x14ac:dyDescent="0.25">
      <c r="J442" s="311"/>
      <c r="N442" s="494"/>
      <c r="P442" s="38">
        <f>SUM(P441*0.66)</f>
        <v>7.0026000000000005E-2</v>
      </c>
      <c r="Q442" s="307">
        <f t="shared" si="45"/>
        <v>0</v>
      </c>
      <c r="R442" s="307"/>
      <c r="S442" s="307"/>
      <c r="T442" s="307"/>
      <c r="U442" s="38">
        <f>(U440)</f>
        <v>0</v>
      </c>
      <c r="V442" s="38"/>
      <c r="W442" s="22">
        <f>SUM(N442*W440)</f>
        <v>0</v>
      </c>
      <c r="X442" s="22"/>
      <c r="Y442" s="23">
        <f>SUM(N442*P442*Y440)</f>
        <v>0</v>
      </c>
      <c r="Z442" s="22"/>
      <c r="AA442" s="23">
        <f>SUM(N442*AA440)</f>
        <v>0</v>
      </c>
      <c r="AB442" s="23">
        <f>SUM(N442*AB440*P442)</f>
        <v>0</v>
      </c>
      <c r="AF442" s="49"/>
      <c r="AG442" s="23">
        <f>SUM(N442*AG440)</f>
        <v>0</v>
      </c>
      <c r="AH442" s="23">
        <f>SUM(Q442*AH440)</f>
        <v>0</v>
      </c>
    </row>
    <row r="443" spans="10:35" x14ac:dyDescent="0.25">
      <c r="J443" s="311"/>
      <c r="K443" t="s">
        <v>202</v>
      </c>
      <c r="L443" s="17"/>
      <c r="N443" s="494"/>
      <c r="O443" s="366"/>
      <c r="P443" s="321"/>
      <c r="Q443" s="307">
        <f t="shared" si="45"/>
        <v>0</v>
      </c>
      <c r="R443" s="307"/>
      <c r="S443" s="307"/>
      <c r="T443" s="307"/>
      <c r="U443" s="38">
        <f>(U440)</f>
        <v>0</v>
      </c>
      <c r="V443" s="38"/>
      <c r="W443" s="22">
        <f>SUM(N443*W440)</f>
        <v>0</v>
      </c>
      <c r="X443" s="22"/>
      <c r="Y443" s="23">
        <f>SUM(N443*P443*Y440)</f>
        <v>0</v>
      </c>
      <c r="Z443" s="22"/>
      <c r="AA443" s="23">
        <f>SUM(N443*AA440)</f>
        <v>0</v>
      </c>
      <c r="AB443" s="23">
        <f>SUM(N443*AB440*P443)</f>
        <v>0</v>
      </c>
      <c r="AF443" s="49"/>
      <c r="AG443" s="23">
        <f>SUM(N443*AG440)</f>
        <v>0</v>
      </c>
      <c r="AH443" s="23">
        <f>SUM(Q443*AH440)</f>
        <v>0</v>
      </c>
    </row>
    <row r="444" spans="10:35" x14ac:dyDescent="0.25">
      <c r="J444" s="311"/>
      <c r="N444" s="494"/>
      <c r="P444" s="38">
        <f>SUM(P443*0.66)</f>
        <v>0</v>
      </c>
      <c r="Q444" s="307">
        <f t="shared" si="45"/>
        <v>0</v>
      </c>
      <c r="R444" s="307"/>
      <c r="S444" s="307"/>
      <c r="T444" s="307"/>
      <c r="U444" s="38">
        <f>(U440)</f>
        <v>0</v>
      </c>
      <c r="V444" s="38"/>
      <c r="W444" s="22">
        <f>SUM(N444*W440)</f>
        <v>0</v>
      </c>
      <c r="X444" s="22"/>
      <c r="Y444" s="23">
        <f>SUM(N444*P444*Y440)</f>
        <v>0</v>
      </c>
      <c r="Z444" s="22"/>
      <c r="AA444" s="23">
        <f>SUM(N444*AA440)</f>
        <v>0</v>
      </c>
      <c r="AB444" s="23">
        <f>SUM(N444*AB440*P444)</f>
        <v>0</v>
      </c>
      <c r="AF444" s="49"/>
      <c r="AG444" s="23">
        <f>SUM(N444*AG440)</f>
        <v>0</v>
      </c>
      <c r="AH444" s="23">
        <f>SUM(Q444*AH440)</f>
        <v>0</v>
      </c>
    </row>
    <row r="445" spans="10:35" x14ac:dyDescent="0.25">
      <c r="J445" s="311"/>
      <c r="L445" s="17"/>
      <c r="N445" s="494"/>
      <c r="O445" s="366"/>
      <c r="P445" s="321"/>
      <c r="Q445" s="307">
        <f t="shared" si="45"/>
        <v>0</v>
      </c>
      <c r="R445" s="307"/>
      <c r="S445" s="307"/>
      <c r="T445" s="307"/>
      <c r="U445" s="38"/>
      <c r="V445" s="38"/>
      <c r="W445" s="22">
        <f>SUM(N445*W440)</f>
        <v>0</v>
      </c>
      <c r="X445" s="22"/>
      <c r="Y445" s="23">
        <f>SUM(N445*P445*Y440)</f>
        <v>0</v>
      </c>
      <c r="Z445" s="22"/>
      <c r="AA445" s="23">
        <f>SUM(N445*AA440)</f>
        <v>0</v>
      </c>
      <c r="AB445" s="23">
        <f>SUM(N445*AB440*P445)</f>
        <v>0</v>
      </c>
      <c r="AF445" s="49"/>
      <c r="AG445" s="23">
        <f>SUM(N445*AG440)</f>
        <v>0</v>
      </c>
      <c r="AH445" s="23">
        <f>SUM(Q445*AH440)</f>
        <v>0</v>
      </c>
      <c r="AI445" s="23"/>
    </row>
    <row r="446" spans="10:35" x14ac:dyDescent="0.25">
      <c r="J446" s="311"/>
      <c r="N446" s="626"/>
      <c r="O446" s="13"/>
      <c r="P446" s="38">
        <f>SUM(P445*0.66)</f>
        <v>0</v>
      </c>
      <c r="Q446" s="307">
        <f t="shared" si="45"/>
        <v>0</v>
      </c>
      <c r="R446" s="307"/>
      <c r="S446" s="307"/>
      <c r="T446" s="307"/>
      <c r="U446" s="38"/>
      <c r="V446" s="38"/>
      <c r="W446" s="22">
        <f>SUM(N446*W440)</f>
        <v>0</v>
      </c>
      <c r="X446" s="22"/>
      <c r="Y446" s="23">
        <f>SUM(N446*P446*Y440)</f>
        <v>0</v>
      </c>
      <c r="Z446" s="22"/>
      <c r="AA446" s="23">
        <f>SUM(N446*AA440)</f>
        <v>0</v>
      </c>
      <c r="AB446" s="23">
        <f>SUM(N446*AB440*P446)</f>
        <v>0</v>
      </c>
      <c r="AF446" s="49"/>
      <c r="AG446" s="23">
        <f>SUM(N446*AG440)</f>
        <v>0</v>
      </c>
      <c r="AH446" s="23">
        <f>SUM(Q446*AH440)</f>
        <v>0</v>
      </c>
      <c r="AI446" s="23"/>
    </row>
    <row r="447" spans="10:35" ht="15.75" thickBot="1" x14ac:dyDescent="0.3">
      <c r="J447" s="311"/>
      <c r="N447" s="49"/>
      <c r="O447" s="50"/>
      <c r="P447" s="38"/>
      <c r="Q447" s="307"/>
      <c r="R447" s="307"/>
      <c r="S447" s="307"/>
      <c r="T447" s="307"/>
      <c r="U447" s="38"/>
      <c r="V447" s="38"/>
      <c r="W447" s="38"/>
      <c r="X447" s="22"/>
      <c r="Z447" s="22"/>
      <c r="AA447" s="22"/>
      <c r="AB447" s="22"/>
      <c r="AC447" s="22"/>
      <c r="AD447" s="22"/>
      <c r="AE447" s="22"/>
      <c r="AF447" s="49"/>
      <c r="AG447" s="22"/>
      <c r="AH447" s="22"/>
      <c r="AI447" s="22"/>
    </row>
    <row r="448" spans="10:35" ht="15.75" thickBot="1" x14ac:dyDescent="0.3">
      <c r="J448" s="311"/>
      <c r="N448" s="49"/>
      <c r="O448" s="50"/>
      <c r="P448" s="38"/>
      <c r="Q448" s="38"/>
      <c r="R448" s="38"/>
      <c r="S448" s="38"/>
      <c r="T448" s="38"/>
      <c r="U448" s="38"/>
      <c r="V448" s="38"/>
      <c r="W448" s="488">
        <f>SUM(W441:W446)</f>
        <v>0</v>
      </c>
      <c r="X448" s="489"/>
      <c r="Y448" s="490">
        <f>SUM(Y441:Y446)</f>
        <v>0</v>
      </c>
      <c r="Z448" s="829">
        <f>SUM(W448:Y448)</f>
        <v>0</v>
      </c>
      <c r="AA448" s="387">
        <f>SUM(AA441:AA446)</f>
        <v>0</v>
      </c>
      <c r="AB448" s="387">
        <f>SUM(AB441:AB446)</f>
        <v>0</v>
      </c>
      <c r="AC448" s="1087">
        <f>SUM(AA448:AB448)</f>
        <v>0</v>
      </c>
      <c r="AD448" s="89"/>
      <c r="AE448" s="89"/>
      <c r="AF448" s="49"/>
      <c r="AG448" s="387">
        <f>SUM(AG441:AG446)</f>
        <v>0</v>
      </c>
      <c r="AH448" s="387">
        <f>SUM(AH441:AH446)</f>
        <v>0</v>
      </c>
      <c r="AI448" s="1087">
        <f>SUM(AG448:AH448)</f>
        <v>0</v>
      </c>
    </row>
    <row r="449" spans="10:35" x14ac:dyDescent="0.25">
      <c r="J449" s="311"/>
      <c r="N449" s="49"/>
      <c r="O449" s="50"/>
      <c r="P449" s="38"/>
      <c r="Q449" s="38"/>
      <c r="R449" s="38"/>
      <c r="S449" s="38"/>
      <c r="T449" s="38"/>
      <c r="U449" s="38"/>
      <c r="V449" s="38"/>
      <c r="W449" s="522"/>
      <c r="X449" s="523"/>
      <c r="Y449" s="28"/>
      <c r="Z449" s="523"/>
      <c r="AA449" s="523"/>
      <c r="AB449" s="523"/>
      <c r="AC449" s="89"/>
      <c r="AD449" s="89"/>
      <c r="AE449" s="89"/>
      <c r="AF449" s="49"/>
      <c r="AG449" s="523"/>
      <c r="AH449" s="523"/>
      <c r="AI449" s="89"/>
    </row>
    <row r="450" spans="10:35" x14ac:dyDescent="0.25">
      <c r="J450" s="334"/>
      <c r="K450" s="171"/>
      <c r="L450" s="171"/>
      <c r="M450" s="176"/>
      <c r="N450" s="449"/>
      <c r="O450" s="335"/>
      <c r="P450" s="177"/>
      <c r="Q450" s="177"/>
      <c r="R450" s="177"/>
      <c r="S450" s="177"/>
      <c r="T450" s="177"/>
      <c r="U450" s="177"/>
      <c r="V450" s="177"/>
      <c r="W450" s="364"/>
      <c r="X450" s="178"/>
      <c r="Y450" s="365"/>
      <c r="Z450" s="178"/>
      <c r="AA450" s="178" t="s">
        <v>291</v>
      </c>
      <c r="AB450" s="337"/>
      <c r="AC450" s="171"/>
      <c r="AD450" s="171"/>
      <c r="AE450" s="171"/>
      <c r="AF450" s="171"/>
      <c r="AG450" s="171"/>
      <c r="AH450" s="337"/>
      <c r="AI450" s="171"/>
    </row>
    <row r="451" spans="10:35" x14ac:dyDescent="0.25">
      <c r="J451" s="310" t="s">
        <v>208</v>
      </c>
      <c r="K451" s="35" t="s">
        <v>154</v>
      </c>
      <c r="L451" s="35"/>
      <c r="M451" s="158"/>
      <c r="N451" s="117"/>
      <c r="O451" s="316"/>
      <c r="P451" s="158"/>
      <c r="Q451" s="158"/>
      <c r="R451" s="158"/>
      <c r="S451" s="319"/>
      <c r="T451" s="319"/>
      <c r="U451" s="319" t="s">
        <v>171</v>
      </c>
      <c r="V451" s="158"/>
      <c r="W451" s="158" t="s">
        <v>926</v>
      </c>
      <c r="X451" s="117"/>
      <c r="Y451" s="157">
        <v>0</v>
      </c>
      <c r="Z451" s="158"/>
      <c r="AA451" s="319">
        <v>2.5000000000000001E-3</v>
      </c>
      <c r="AB451" s="157">
        <v>0</v>
      </c>
      <c r="AC451" s="7"/>
      <c r="AD451" s="7"/>
      <c r="AE451" s="7"/>
      <c r="AF451" s="7"/>
      <c r="AG451" s="158">
        <v>0</v>
      </c>
      <c r="AH451" s="322">
        <v>0</v>
      </c>
      <c r="AI451" s="7"/>
    </row>
    <row r="452" spans="10:35" x14ac:dyDescent="0.25">
      <c r="J452" s="311"/>
      <c r="K452" t="s">
        <v>292</v>
      </c>
      <c r="L452" s="17">
        <v>0.23960000000000001</v>
      </c>
      <c r="M452" t="s">
        <v>293</v>
      </c>
      <c r="N452" s="636"/>
      <c r="O452" s="366"/>
      <c r="P452" s="321"/>
      <c r="Q452" s="307">
        <f t="shared" ref="Q452:Q457" si="46">SUM(N452*P452)</f>
        <v>0</v>
      </c>
      <c r="R452" s="307"/>
      <c r="S452" s="307"/>
      <c r="T452" s="307"/>
      <c r="U452" s="38"/>
      <c r="V452" s="650">
        <v>2.1499999999999998E-2</v>
      </c>
      <c r="W452" s="22">
        <f>SUM(N452*V452)</f>
        <v>0</v>
      </c>
      <c r="X452" s="22"/>
      <c r="Y452" s="23">
        <f>SUM(N452*P452*Y451)</f>
        <v>0</v>
      </c>
      <c r="Z452" s="22"/>
      <c r="AA452" s="23">
        <f>SUM(N452*AA451)</f>
        <v>0</v>
      </c>
      <c r="AB452" s="23">
        <f>SUM(N452*AB451*P452)</f>
        <v>0</v>
      </c>
      <c r="AF452" s="49"/>
      <c r="AG452" s="23">
        <f>SUM(N452*AG451)</f>
        <v>0</v>
      </c>
      <c r="AH452" s="23">
        <f>SUM(Q452*AH451)</f>
        <v>0</v>
      </c>
    </row>
    <row r="453" spans="10:35" x14ac:dyDescent="0.25">
      <c r="J453" s="311"/>
      <c r="N453" s="494"/>
      <c r="P453" s="38">
        <f>SUM(P452*0.66)</f>
        <v>0</v>
      </c>
      <c r="Q453" s="307">
        <f t="shared" si="46"/>
        <v>0</v>
      </c>
      <c r="R453" s="307"/>
      <c r="S453" s="307"/>
      <c r="T453" s="307"/>
      <c r="U453" s="38"/>
      <c r="V453" s="38"/>
      <c r="W453" s="22">
        <f>SUM(N453*V453)</f>
        <v>0</v>
      </c>
      <c r="X453" s="22"/>
      <c r="Y453" s="23">
        <f>SUM(N453*P453*Y451)</f>
        <v>0</v>
      </c>
      <c r="Z453" s="22"/>
      <c r="AA453" s="23">
        <f>SUM(N453*AA451)</f>
        <v>0</v>
      </c>
      <c r="AB453" s="23">
        <f>SUM(N453*AB451*P453)</f>
        <v>0</v>
      </c>
      <c r="AF453" s="49"/>
      <c r="AG453" s="23">
        <f>SUM(N453*AG451)</f>
        <v>0</v>
      </c>
      <c r="AH453" s="23">
        <f>SUM(Q453*AH451)</f>
        <v>0</v>
      </c>
    </row>
    <row r="454" spans="10:35" x14ac:dyDescent="0.25">
      <c r="J454" s="311"/>
      <c r="L454" s="17"/>
      <c r="M454" t="s">
        <v>173</v>
      </c>
      <c r="N454" s="731"/>
      <c r="O454" s="366"/>
      <c r="P454" s="321"/>
      <c r="Q454" s="307">
        <f t="shared" si="46"/>
        <v>0</v>
      </c>
      <c r="R454" s="307"/>
      <c r="S454" s="307"/>
      <c r="T454" s="307"/>
      <c r="U454" s="38"/>
      <c r="V454" s="650">
        <v>0.01</v>
      </c>
      <c r="W454" s="22">
        <f>SUM(N454*V454)</f>
        <v>0</v>
      </c>
      <c r="X454" s="22"/>
      <c r="Y454" s="23">
        <f>SUM(N454*P454*Y451)</f>
        <v>0</v>
      </c>
      <c r="Z454" s="22"/>
      <c r="AA454" s="23">
        <f>SUM(N454*AA451)</f>
        <v>0</v>
      </c>
      <c r="AB454" s="23">
        <f>SUM(N454*AB451*P454)</f>
        <v>0</v>
      </c>
      <c r="AF454" s="49"/>
      <c r="AG454" s="23">
        <f>SUM(N454*AG451)</f>
        <v>0</v>
      </c>
      <c r="AH454" s="23">
        <f>SUM(Q454*AH451)</f>
        <v>0</v>
      </c>
    </row>
    <row r="455" spans="10:35" x14ac:dyDescent="0.25">
      <c r="J455" s="311"/>
      <c r="L455" t="s">
        <v>294</v>
      </c>
      <c r="M455" s="1352">
        <v>0</v>
      </c>
      <c r="N455" s="494"/>
      <c r="P455" s="38">
        <f>SUM(P454*0.66)</f>
        <v>0</v>
      </c>
      <c r="Q455" s="307">
        <f t="shared" si="46"/>
        <v>0</v>
      </c>
      <c r="R455" s="307"/>
      <c r="S455" s="307"/>
      <c r="T455" s="307"/>
      <c r="U455" s="38"/>
      <c r="V455" s="38"/>
      <c r="W455" s="22">
        <f>SUM(M455)</f>
        <v>0</v>
      </c>
      <c r="X455" s="22"/>
      <c r="Y455" s="23">
        <f>SUM(N455*P455*Y451)</f>
        <v>0</v>
      </c>
      <c r="Z455" s="22"/>
      <c r="AA455" s="23">
        <f>SUM(N455*AA451)</f>
        <v>0</v>
      </c>
      <c r="AB455" s="23">
        <f>SUM(N455*AB451*P455)</f>
        <v>0</v>
      </c>
      <c r="AF455" s="49"/>
      <c r="AG455" s="23">
        <f>SUM(N455*AG451)</f>
        <v>0</v>
      </c>
      <c r="AH455" s="23">
        <f>SUM(Q455*AH451)</f>
        <v>0</v>
      </c>
    </row>
    <row r="456" spans="10:35" x14ac:dyDescent="0.25">
      <c r="J456" s="311"/>
      <c r="L456" s="12"/>
      <c r="N456" s="494"/>
      <c r="O456" s="366"/>
      <c r="P456" s="321"/>
      <c r="Q456" s="307">
        <f t="shared" si="46"/>
        <v>0</v>
      </c>
      <c r="R456" s="307"/>
      <c r="S456" s="307"/>
      <c r="T456" s="307"/>
      <c r="U456" s="38"/>
      <c r="V456" s="321"/>
      <c r="W456" s="22">
        <f>SUM(N456*V456)</f>
        <v>0</v>
      </c>
      <c r="X456" s="523"/>
      <c r="Y456" s="538">
        <f>SUM(N456*P456*Y451)</f>
        <v>0</v>
      </c>
      <c r="Z456" s="523"/>
      <c r="AA456" s="538">
        <f>SUM(N456*AA451)</f>
        <v>0</v>
      </c>
      <c r="AB456" s="538">
        <f>SUM(N456*AB451*P456)</f>
        <v>0</v>
      </c>
      <c r="AF456" s="49"/>
      <c r="AG456" s="538">
        <f>SUM(N456*AG451)</f>
        <v>0</v>
      </c>
      <c r="AH456" s="538">
        <f>SUM(Q456*AH451)</f>
        <v>0</v>
      </c>
      <c r="AI456" s="538"/>
    </row>
    <row r="457" spans="10:35" x14ac:dyDescent="0.25">
      <c r="J457" s="311"/>
      <c r="N457" s="626"/>
      <c r="O457" s="13"/>
      <c r="P457" s="38">
        <f>SUM(P456*0.66)</f>
        <v>0</v>
      </c>
      <c r="Q457" s="307">
        <f t="shared" si="46"/>
        <v>0</v>
      </c>
      <c r="R457" s="307"/>
      <c r="S457" s="307"/>
      <c r="T457" s="307"/>
      <c r="U457" s="38"/>
      <c r="V457" s="321"/>
      <c r="W457" s="22">
        <f>SUM(N457*V457)</f>
        <v>0</v>
      </c>
      <c r="X457" s="22"/>
      <c r="Y457" s="23">
        <f>SUM(N457*P457*Y451)</f>
        <v>0</v>
      </c>
      <c r="Z457" s="22"/>
      <c r="AA457" s="23">
        <f>SUM(N457*AA451)</f>
        <v>0</v>
      </c>
      <c r="AB457" s="23">
        <f>SUM(N457*AB451*P457)</f>
        <v>0</v>
      </c>
      <c r="AF457" s="49"/>
      <c r="AG457" s="23">
        <f>SUM(N457*AG451)</f>
        <v>0</v>
      </c>
      <c r="AH457" s="23">
        <f>SUM(Q457*AH451)</f>
        <v>0</v>
      </c>
      <c r="AI457" s="23"/>
    </row>
    <row r="458" spans="10:35" ht="15.75" thickBot="1" x14ac:dyDescent="0.3">
      <c r="J458" s="311"/>
      <c r="N458" s="49"/>
      <c r="O458" s="50"/>
      <c r="P458" s="38"/>
      <c r="Q458" s="307"/>
      <c r="R458" s="307"/>
      <c r="S458" s="307"/>
      <c r="T458" s="307"/>
      <c r="U458" s="38"/>
      <c r="V458" s="38"/>
      <c r="W458" s="38"/>
      <c r="X458" s="22"/>
      <c r="Z458" s="22"/>
      <c r="AA458" s="22"/>
      <c r="AB458" s="22"/>
      <c r="AC458" s="22"/>
      <c r="AD458" s="22"/>
      <c r="AE458" s="22"/>
      <c r="AF458" s="49"/>
      <c r="AG458" s="22"/>
      <c r="AH458" s="22"/>
      <c r="AI458" s="22"/>
    </row>
    <row r="459" spans="10:35" ht="15.75" thickBot="1" x14ac:dyDescent="0.3">
      <c r="J459" s="311"/>
      <c r="N459" s="541"/>
      <c r="O459" s="50"/>
      <c r="P459" s="526"/>
      <c r="Q459" s="526"/>
      <c r="R459" s="526"/>
      <c r="S459" s="526"/>
      <c r="T459" s="526"/>
      <c r="U459" s="526"/>
      <c r="V459" s="526"/>
      <c r="W459" s="488">
        <f>SUM(W452:W457)</f>
        <v>0</v>
      </c>
      <c r="X459" s="489"/>
      <c r="Y459" s="490">
        <f>SUM(Y452:Y457)</f>
        <v>0</v>
      </c>
      <c r="Z459" s="829">
        <f>SUM(W459:Y459)</f>
        <v>0</v>
      </c>
      <c r="AA459" s="387">
        <f>SUM(AA452:AA457)</f>
        <v>0</v>
      </c>
      <c r="AB459" s="387">
        <f>SUM(AB452:AB457)</f>
        <v>0</v>
      </c>
      <c r="AC459" s="1087">
        <f>SUM(AA459:AB459)</f>
        <v>0</v>
      </c>
      <c r="AD459" s="89"/>
      <c r="AE459" s="89"/>
      <c r="AF459" s="541"/>
      <c r="AG459" s="387">
        <f>SUM(AG452:AG457)</f>
        <v>0</v>
      </c>
      <c r="AH459" s="387">
        <f>SUM(AH452:AH457)</f>
        <v>0</v>
      </c>
      <c r="AI459" s="1087">
        <f>SUM(AG459:AH459)</f>
        <v>0</v>
      </c>
    </row>
    <row r="460" spans="10:35" x14ac:dyDescent="0.25">
      <c r="J460" s="311"/>
      <c r="N460" s="49"/>
      <c r="O460" s="50"/>
      <c r="P460" s="38"/>
      <c r="Q460" s="38"/>
      <c r="R460" s="38"/>
      <c r="S460" s="38"/>
      <c r="T460" s="38"/>
      <c r="U460" s="38"/>
      <c r="V460" s="38"/>
      <c r="W460" s="116"/>
      <c r="X460" s="22"/>
      <c r="Y460" s="28"/>
      <c r="Z460" s="22"/>
      <c r="AA460" s="22"/>
      <c r="AB460" s="22"/>
      <c r="AC460" s="89"/>
      <c r="AD460" s="89"/>
      <c r="AE460" s="89"/>
      <c r="AF460" s="49"/>
      <c r="AG460" s="22"/>
      <c r="AH460" s="22"/>
      <c r="AI460" s="89"/>
    </row>
    <row r="461" spans="10:35" x14ac:dyDescent="0.25">
      <c r="J461" s="334"/>
      <c r="K461" s="171"/>
      <c r="L461" s="171"/>
      <c r="M461" s="176"/>
      <c r="N461" s="449"/>
      <c r="O461" s="335"/>
      <c r="P461" s="177"/>
      <c r="Q461" s="177"/>
      <c r="R461" s="177"/>
      <c r="S461" s="177"/>
      <c r="T461" s="177"/>
      <c r="U461" s="177"/>
      <c r="V461" s="177"/>
      <c r="W461" s="364"/>
      <c r="X461" s="178"/>
      <c r="Y461" s="365"/>
      <c r="Z461" s="178"/>
      <c r="AA461" s="178"/>
      <c r="AB461" s="337"/>
      <c r="AC461" s="171"/>
      <c r="AD461" s="171"/>
      <c r="AE461" s="171"/>
      <c r="AF461" s="171"/>
      <c r="AG461" s="171"/>
      <c r="AH461" s="337"/>
      <c r="AI461" s="171"/>
    </row>
    <row r="462" spans="10:35" x14ac:dyDescent="0.25">
      <c r="J462" s="310" t="s">
        <v>208</v>
      </c>
      <c r="K462" s="35" t="s">
        <v>295</v>
      </c>
      <c r="L462" s="35"/>
      <c r="M462" s="158"/>
      <c r="N462" s="117"/>
      <c r="O462" s="316"/>
      <c r="P462" s="158"/>
      <c r="Q462" s="158"/>
      <c r="R462" s="158"/>
      <c r="S462" s="319"/>
      <c r="T462" s="319"/>
      <c r="U462" s="319" t="s">
        <v>171</v>
      </c>
      <c r="V462" s="158"/>
      <c r="W462" s="319">
        <v>0.03</v>
      </c>
      <c r="X462" s="117"/>
      <c r="Y462" s="157">
        <v>0</v>
      </c>
      <c r="Z462" s="158"/>
      <c r="AA462" s="319">
        <v>0</v>
      </c>
      <c r="AB462" s="157">
        <v>0</v>
      </c>
      <c r="AC462" s="7"/>
      <c r="AD462" s="7"/>
      <c r="AE462" s="7"/>
      <c r="AF462" s="7"/>
      <c r="AG462" s="158">
        <v>0</v>
      </c>
      <c r="AH462" s="322">
        <v>0</v>
      </c>
      <c r="AI462" s="7"/>
    </row>
    <row r="463" spans="10:35" x14ac:dyDescent="0.25">
      <c r="J463" s="311"/>
      <c r="K463" t="s">
        <v>296</v>
      </c>
      <c r="L463" s="17"/>
      <c r="M463" t="s">
        <v>297</v>
      </c>
      <c r="N463" s="494"/>
      <c r="O463" s="366"/>
      <c r="P463" s="321"/>
      <c r="Q463" s="307">
        <f t="shared" ref="Q463:Q468" si="47">SUM(N463*P463)</f>
        <v>0</v>
      </c>
      <c r="R463" s="307"/>
      <c r="S463" s="307"/>
      <c r="T463" s="307"/>
      <c r="U463" s="38"/>
      <c r="V463" s="38"/>
      <c r="W463" s="22">
        <f>SUM(N463*W462)</f>
        <v>0</v>
      </c>
      <c r="X463" s="22"/>
      <c r="Y463" s="23">
        <f>SUM(N463*P463*Y462)</f>
        <v>0</v>
      </c>
      <c r="Z463" s="22"/>
      <c r="AA463" s="23">
        <f>SUM(N463*AA462)</f>
        <v>0</v>
      </c>
      <c r="AB463" s="23">
        <f>SUM(N463*AB462*P463)</f>
        <v>0</v>
      </c>
      <c r="AF463" s="49"/>
      <c r="AG463" s="23">
        <f>SUM(N463*AG462)</f>
        <v>0</v>
      </c>
      <c r="AH463" s="23">
        <f>SUM(Q463*AH462)</f>
        <v>0</v>
      </c>
    </row>
    <row r="464" spans="10:35" x14ac:dyDescent="0.25">
      <c r="J464" s="311"/>
      <c r="N464" s="494"/>
      <c r="P464" s="38">
        <f>SUM(P463*0.66)</f>
        <v>0</v>
      </c>
      <c r="Q464" s="307">
        <f t="shared" si="47"/>
        <v>0</v>
      </c>
      <c r="R464" s="307"/>
      <c r="S464" s="307"/>
      <c r="T464" s="307"/>
      <c r="U464" s="38"/>
      <c r="V464" s="38"/>
      <c r="W464" s="22">
        <f>SUM(N464*W462)</f>
        <v>0</v>
      </c>
      <c r="X464" s="22"/>
      <c r="Y464" s="23">
        <f>SUM(N464*P464*Y462)</f>
        <v>0</v>
      </c>
      <c r="Z464" s="22"/>
      <c r="AA464" s="23">
        <f>SUM(N464*AA462)</f>
        <v>0</v>
      </c>
      <c r="AB464" s="23">
        <f>SUM(N464*AB462*P464)</f>
        <v>0</v>
      </c>
      <c r="AF464" s="49"/>
      <c r="AG464" s="23">
        <f>SUM(N464*AG462)</f>
        <v>0</v>
      </c>
      <c r="AH464" s="23">
        <f>SUM(Q464*AH462)</f>
        <v>0</v>
      </c>
    </row>
    <row r="465" spans="10:35" x14ac:dyDescent="0.25">
      <c r="J465" s="311"/>
      <c r="K465" t="s">
        <v>202</v>
      </c>
      <c r="L465" s="17"/>
      <c r="M465" t="s">
        <v>158</v>
      </c>
      <c r="N465" s="494"/>
      <c r="O465" s="366"/>
      <c r="P465" s="321"/>
      <c r="Q465" s="307">
        <f t="shared" si="47"/>
        <v>0</v>
      </c>
      <c r="R465" s="307"/>
      <c r="S465" s="307"/>
      <c r="T465" s="307"/>
      <c r="U465" s="38"/>
      <c r="V465" s="38"/>
      <c r="W465" s="22">
        <f>SUM(N465*W462)</f>
        <v>0</v>
      </c>
      <c r="X465" s="22"/>
      <c r="Y465" s="23">
        <f>SUM(N465*P465*Y462)</f>
        <v>0</v>
      </c>
      <c r="Z465" s="22"/>
      <c r="AA465" s="23">
        <f>SUM(N465*AA462)</f>
        <v>0</v>
      </c>
      <c r="AB465" s="23">
        <f>SUM(N465*AB462*P465)</f>
        <v>0</v>
      </c>
      <c r="AF465" s="49"/>
      <c r="AG465" s="23">
        <f>SUM(N465*AG462)</f>
        <v>0</v>
      </c>
      <c r="AH465" s="23">
        <f>SUM(Q465*AH462)</f>
        <v>0</v>
      </c>
    </row>
    <row r="466" spans="10:35" x14ac:dyDescent="0.25">
      <c r="J466" s="311"/>
      <c r="N466" s="494"/>
      <c r="P466" s="38">
        <f>SUM(P465*0.66)</f>
        <v>0</v>
      </c>
      <c r="Q466" s="307">
        <f t="shared" si="47"/>
        <v>0</v>
      </c>
      <c r="R466" s="307"/>
      <c r="S466" s="307"/>
      <c r="T466" s="307"/>
      <c r="U466" s="38"/>
      <c r="V466" s="38"/>
      <c r="W466" s="22">
        <f>SUM(N466*W462)</f>
        <v>0</v>
      </c>
      <c r="X466" s="22"/>
      <c r="Y466" s="23">
        <f>SUM(N466*P466*Y462)</f>
        <v>0</v>
      </c>
      <c r="Z466" s="22"/>
      <c r="AA466" s="23">
        <f>SUM(N466*AA462)</f>
        <v>0</v>
      </c>
      <c r="AB466" s="23">
        <f>SUM(N466*AB462*P466)</f>
        <v>0</v>
      </c>
      <c r="AF466" s="49"/>
      <c r="AG466" s="23">
        <f>SUM(N466*AG462)</f>
        <v>0</v>
      </c>
      <c r="AH466" s="23">
        <f>SUM(Q466*AH462)</f>
        <v>0</v>
      </c>
    </row>
    <row r="467" spans="10:35" x14ac:dyDescent="0.25">
      <c r="J467" s="311"/>
      <c r="L467" s="17"/>
      <c r="N467" s="494"/>
      <c r="O467" s="366"/>
      <c r="P467" s="321"/>
      <c r="Q467" s="307">
        <f t="shared" si="47"/>
        <v>0</v>
      </c>
      <c r="R467" s="307"/>
      <c r="S467" s="307"/>
      <c r="T467" s="307"/>
      <c r="U467" s="38"/>
      <c r="V467" s="38"/>
      <c r="W467" s="22">
        <f>SUM(N467*W462)</f>
        <v>0</v>
      </c>
      <c r="X467" s="22"/>
      <c r="Y467" s="23">
        <f>SUM(N467*P467*Y462)</f>
        <v>0</v>
      </c>
      <c r="Z467" s="22"/>
      <c r="AA467" s="23">
        <f>SUM(N467*AA462)</f>
        <v>0</v>
      </c>
      <c r="AB467" s="23">
        <f>SUM(N467*AB462*P467)</f>
        <v>0</v>
      </c>
      <c r="AF467" s="49"/>
      <c r="AG467" s="23">
        <f>SUM(N467*AG462)</f>
        <v>0</v>
      </c>
      <c r="AH467" s="23">
        <f>SUM(Q467*AH462)</f>
        <v>0</v>
      </c>
      <c r="AI467" s="23"/>
    </row>
    <row r="468" spans="10:35" x14ac:dyDescent="0.25">
      <c r="J468" s="311"/>
      <c r="N468" s="626"/>
      <c r="O468" s="13"/>
      <c r="P468" s="38">
        <f>SUM(P467*0.66)</f>
        <v>0</v>
      </c>
      <c r="Q468" s="307">
        <f t="shared" si="47"/>
        <v>0</v>
      </c>
      <c r="R468" s="307"/>
      <c r="S468" s="307"/>
      <c r="T468" s="307"/>
      <c r="U468" s="38"/>
      <c r="V468" s="38"/>
      <c r="W468" s="523">
        <f>SUM(N468*W462)</f>
        <v>0</v>
      </c>
      <c r="X468" s="523"/>
      <c r="Y468" s="538">
        <f>SUM(N468*P468*Y462)</f>
        <v>0</v>
      </c>
      <c r="Z468" s="523"/>
      <c r="AA468" s="538">
        <f>SUM(N468*AA462)</f>
        <v>0</v>
      </c>
      <c r="AB468" s="538">
        <f>SUM(N468*AB462*P468)</f>
        <v>0</v>
      </c>
      <c r="AF468" s="49"/>
      <c r="AG468" s="538">
        <f>SUM(N468*AG462)</f>
        <v>0</v>
      </c>
      <c r="AH468" s="538">
        <f>SUM(Q468*AH462)</f>
        <v>0</v>
      </c>
      <c r="AI468" s="538"/>
    </row>
    <row r="469" spans="10:35" ht="15.75" thickBot="1" x14ac:dyDescent="0.3">
      <c r="J469" s="311"/>
      <c r="N469" s="49"/>
      <c r="O469" s="50"/>
      <c r="P469" s="38"/>
      <c r="Q469" s="307"/>
      <c r="R469" s="307"/>
      <c r="S469" s="307"/>
      <c r="T469" s="307"/>
      <c r="U469" s="38"/>
      <c r="V469" s="38"/>
      <c r="W469" s="38"/>
      <c r="X469" s="22"/>
      <c r="Z469" s="22"/>
      <c r="AA469" s="22"/>
      <c r="AB469" s="22"/>
      <c r="AC469" s="22"/>
      <c r="AD469" s="22"/>
      <c r="AE469" s="22"/>
      <c r="AF469" s="49"/>
      <c r="AG469" s="22"/>
      <c r="AH469" s="22"/>
      <c r="AI469" s="22"/>
    </row>
    <row r="470" spans="10:35" ht="15.75" thickBot="1" x14ac:dyDescent="0.3">
      <c r="J470" s="311"/>
      <c r="N470" s="49"/>
      <c r="O470" s="50"/>
      <c r="P470" s="38"/>
      <c r="Q470" s="38"/>
      <c r="R470" s="38"/>
      <c r="S470" s="38"/>
      <c r="T470" s="38"/>
      <c r="U470" s="38"/>
      <c r="V470" s="38"/>
      <c r="W470" s="488">
        <f>SUM(W463:W468)</f>
        <v>0</v>
      </c>
      <c r="X470" s="489"/>
      <c r="Y470" s="490">
        <f>SUM(Y463:Y468)</f>
        <v>0</v>
      </c>
      <c r="Z470" s="829">
        <f>SUM(W470:Y470)</f>
        <v>0</v>
      </c>
      <c r="AA470" s="387">
        <f>SUM(AA463:AA468)</f>
        <v>0</v>
      </c>
      <c r="AB470" s="387">
        <f>SUM(AB463:AB468)</f>
        <v>0</v>
      </c>
      <c r="AC470" s="1087">
        <f>SUM(AA470:AB470)</f>
        <v>0</v>
      </c>
      <c r="AD470" s="89"/>
      <c r="AE470" s="89"/>
      <c r="AF470" s="49"/>
      <c r="AG470" s="387">
        <f>SUM(AG463:AG468)</f>
        <v>0</v>
      </c>
      <c r="AH470" s="387">
        <f>SUM(AH463:AH468)</f>
        <v>0</v>
      </c>
      <c r="AI470" s="1087">
        <f>SUM(AG470:AH470)</f>
        <v>0</v>
      </c>
    </row>
    <row r="471" spans="10:35" x14ac:dyDescent="0.25">
      <c r="J471" s="311"/>
      <c r="N471" s="49"/>
      <c r="O471" s="50"/>
      <c r="P471" s="38"/>
      <c r="Q471" s="38"/>
      <c r="R471" s="38"/>
      <c r="S471" s="38"/>
      <c r="T471" s="38"/>
      <c r="U471" s="38"/>
      <c r="V471" s="38"/>
      <c r="W471" s="116"/>
      <c r="X471" s="22"/>
      <c r="Y471" s="28"/>
      <c r="Z471" s="22"/>
      <c r="AA471" s="22"/>
      <c r="AB471" s="22"/>
      <c r="AC471" s="89"/>
      <c r="AD471" s="89"/>
      <c r="AE471" s="89"/>
      <c r="AF471" s="49"/>
      <c r="AG471" s="22"/>
      <c r="AH471" s="22"/>
      <c r="AI471" s="89"/>
    </row>
    <row r="472" spans="10:35" x14ac:dyDescent="0.25">
      <c r="J472" s="334"/>
      <c r="K472" s="171"/>
      <c r="L472" s="171"/>
      <c r="M472" s="176"/>
      <c r="N472" s="627"/>
      <c r="O472" s="335"/>
      <c r="P472" s="534"/>
      <c r="Q472" s="534"/>
      <c r="R472" s="534"/>
      <c r="S472" s="534"/>
      <c r="T472" s="534"/>
      <c r="U472" s="534"/>
      <c r="V472" s="534"/>
      <c r="W472" s="536"/>
      <c r="X472" s="537"/>
      <c r="Y472" s="539"/>
      <c r="Z472" s="537"/>
      <c r="AA472" s="537"/>
      <c r="AB472" s="540"/>
      <c r="AC472" s="171"/>
      <c r="AD472" s="171"/>
      <c r="AE472" s="171"/>
      <c r="AF472" s="171"/>
      <c r="AG472" s="171"/>
      <c r="AH472" s="540"/>
      <c r="AI472" s="171"/>
    </row>
    <row r="473" spans="10:35" x14ac:dyDescent="0.25">
      <c r="J473" s="310" t="s">
        <v>208</v>
      </c>
      <c r="K473" s="35" t="s">
        <v>298</v>
      </c>
      <c r="L473" s="35"/>
      <c r="M473" s="158"/>
      <c r="N473" s="117"/>
      <c r="O473" s="316"/>
      <c r="P473" s="158"/>
      <c r="Q473" s="158"/>
      <c r="R473" s="158"/>
      <c r="S473" s="319"/>
      <c r="T473" s="319"/>
      <c r="U473" s="319" t="s">
        <v>171</v>
      </c>
      <c r="V473" s="158"/>
      <c r="W473" s="319">
        <v>0.02</v>
      </c>
      <c r="X473" s="117"/>
      <c r="Y473" s="157">
        <v>0</v>
      </c>
      <c r="Z473" s="158"/>
      <c r="AA473" s="319"/>
      <c r="AB473" s="157">
        <v>0</v>
      </c>
      <c r="AC473" s="7"/>
      <c r="AD473" s="7"/>
      <c r="AE473" s="7"/>
      <c r="AF473" s="7"/>
      <c r="AG473" s="158">
        <v>0</v>
      </c>
      <c r="AH473" s="322">
        <v>0</v>
      </c>
      <c r="AI473" s="7"/>
    </row>
    <row r="474" spans="10:35" x14ac:dyDescent="0.25">
      <c r="J474" s="311"/>
      <c r="K474" t="s">
        <v>299</v>
      </c>
      <c r="L474" s="17"/>
      <c r="M474" t="s">
        <v>300</v>
      </c>
      <c r="N474" s="731"/>
      <c r="O474" s="366"/>
      <c r="P474" s="321"/>
      <c r="Q474" s="307">
        <f t="shared" ref="Q474:Q479" si="48">SUM(N474*P474)</f>
        <v>0</v>
      </c>
      <c r="R474" s="307"/>
      <c r="S474" s="307"/>
      <c r="T474" s="307"/>
      <c r="U474" s="38"/>
      <c r="V474" s="38"/>
      <c r="W474" s="22">
        <f>SUM(N474*W473)</f>
        <v>0</v>
      </c>
      <c r="X474" s="22"/>
      <c r="Y474" s="23">
        <f>SUM(N474*P474*Y473)</f>
        <v>0</v>
      </c>
      <c r="Z474" s="22"/>
      <c r="AA474" s="23">
        <f>SUM(N474*AA473)</f>
        <v>0</v>
      </c>
      <c r="AB474" s="23">
        <f>SUM(N474*AB473*P474)</f>
        <v>0</v>
      </c>
      <c r="AF474" s="49"/>
      <c r="AG474" s="23">
        <f>SUM(N474*AG473)</f>
        <v>0</v>
      </c>
      <c r="AH474" s="23">
        <f>SUM(Q474*AH473)</f>
        <v>0</v>
      </c>
    </row>
    <row r="475" spans="10:35" x14ac:dyDescent="0.25">
      <c r="J475" s="311"/>
      <c r="N475" s="494"/>
      <c r="P475" s="38">
        <f>SUM(P474*0.66)</f>
        <v>0</v>
      </c>
      <c r="Q475" s="307">
        <f t="shared" si="48"/>
        <v>0</v>
      </c>
      <c r="R475" s="307"/>
      <c r="S475" s="307"/>
      <c r="T475" s="307"/>
      <c r="U475" s="38"/>
      <c r="V475" s="38"/>
      <c r="W475" s="22">
        <f>SUM(N475*W473)</f>
        <v>0</v>
      </c>
      <c r="X475" s="22"/>
      <c r="Y475" s="23">
        <f>SUM(N475*P475*Y473)</f>
        <v>0</v>
      </c>
      <c r="Z475" s="22"/>
      <c r="AA475" s="23">
        <f>SUM(N475*AA473)</f>
        <v>0</v>
      </c>
      <c r="AB475" s="23">
        <f>SUM(N475*AB473*P475)</f>
        <v>0</v>
      </c>
      <c r="AF475" s="49"/>
      <c r="AG475" s="23">
        <f>SUM(N475*AG473)</f>
        <v>0</v>
      </c>
      <c r="AH475" s="23">
        <f>SUM(Q475*AH473)</f>
        <v>0</v>
      </c>
    </row>
    <row r="476" spans="10:35" x14ac:dyDescent="0.25">
      <c r="J476" s="311"/>
      <c r="K476" t="s">
        <v>202</v>
      </c>
      <c r="L476" s="17"/>
      <c r="M476" t="s">
        <v>231</v>
      </c>
      <c r="N476" s="494"/>
      <c r="O476" s="366"/>
      <c r="P476" s="321"/>
      <c r="Q476" s="307">
        <f t="shared" si="48"/>
        <v>0</v>
      </c>
      <c r="R476" s="307"/>
      <c r="S476" s="307"/>
      <c r="T476" s="307"/>
      <c r="U476" s="38"/>
      <c r="V476" s="38"/>
      <c r="W476" s="22">
        <f>SUM(N476*W473)</f>
        <v>0</v>
      </c>
      <c r="X476" s="22"/>
      <c r="Y476" s="23">
        <f>SUM(N476*P476*Y473)</f>
        <v>0</v>
      </c>
      <c r="Z476" s="22"/>
      <c r="AA476" s="23">
        <f>SUM(N476*AA473)</f>
        <v>0</v>
      </c>
      <c r="AB476" s="23">
        <f>SUM(N476*AB473*P476)</f>
        <v>0</v>
      </c>
      <c r="AF476" s="49"/>
      <c r="AG476" s="23">
        <f>SUM(N476*AG473)</f>
        <v>0</v>
      </c>
      <c r="AH476" s="23">
        <f>SUM(Q476*AH473)</f>
        <v>0</v>
      </c>
    </row>
    <row r="477" spans="10:35" x14ac:dyDescent="0.25">
      <c r="J477" s="311"/>
      <c r="N477" s="494"/>
      <c r="P477" s="38">
        <f>SUM(P476*0.66)</f>
        <v>0</v>
      </c>
      <c r="Q477" s="307">
        <f t="shared" si="48"/>
        <v>0</v>
      </c>
      <c r="R477" s="307"/>
      <c r="S477" s="307"/>
      <c r="T477" s="307"/>
      <c r="U477" s="38"/>
      <c r="V477" s="38"/>
      <c r="W477" s="22">
        <f>SUM(N477*W473)</f>
        <v>0</v>
      </c>
      <c r="X477" s="22"/>
      <c r="Y477" s="23">
        <f>SUM(N477*P477*Y473)</f>
        <v>0</v>
      </c>
      <c r="Z477" s="22"/>
      <c r="AA477" s="23">
        <f>SUM(N477*AA473)</f>
        <v>0</v>
      </c>
      <c r="AB477" s="23">
        <f>SUM(N477*AB473*P477)</f>
        <v>0</v>
      </c>
      <c r="AF477" s="49"/>
      <c r="AG477" s="23">
        <f>SUM(N477*AG473)</f>
        <v>0</v>
      </c>
      <c r="AH477" s="23">
        <f>SUM(Q477*AH473)</f>
        <v>0</v>
      </c>
    </row>
    <row r="478" spans="10:35" x14ac:dyDescent="0.25">
      <c r="J478" s="311"/>
      <c r="L478" s="17"/>
      <c r="N478" s="494"/>
      <c r="O478" s="366"/>
      <c r="P478" s="321"/>
      <c r="Q478" s="307">
        <f t="shared" si="48"/>
        <v>0</v>
      </c>
      <c r="R478" s="307"/>
      <c r="S478" s="307"/>
      <c r="T478" s="307"/>
      <c r="U478" s="38"/>
      <c r="V478" s="38"/>
      <c r="W478" s="22">
        <f>SUM(N478*W473)</f>
        <v>0</v>
      </c>
      <c r="X478" s="22"/>
      <c r="Y478" s="23">
        <f>SUM(N478*P478*Y473)</f>
        <v>0</v>
      </c>
      <c r="Z478" s="22"/>
      <c r="AA478" s="23">
        <f>SUM(N478*AA473)</f>
        <v>0</v>
      </c>
      <c r="AB478" s="23">
        <f>SUM(N478*AB473*P478)</f>
        <v>0</v>
      </c>
      <c r="AF478" s="49"/>
      <c r="AG478" s="23">
        <f>SUM(N478*AG473)</f>
        <v>0</v>
      </c>
      <c r="AH478" s="23">
        <f>SUM(Q478*AH473)</f>
        <v>0</v>
      </c>
      <c r="AI478" s="23"/>
    </row>
    <row r="479" spans="10:35" x14ac:dyDescent="0.25">
      <c r="J479" s="311"/>
      <c r="N479" s="626"/>
      <c r="O479" s="13"/>
      <c r="P479" s="38">
        <f>SUM(P478*0.66)</f>
        <v>0</v>
      </c>
      <c r="Q479" s="307">
        <f t="shared" si="48"/>
        <v>0</v>
      </c>
      <c r="R479" s="307"/>
      <c r="S479" s="307"/>
      <c r="T479" s="307"/>
      <c r="U479" s="38"/>
      <c r="V479" s="38"/>
      <c r="W479" s="22">
        <f>SUM(N479*W473)</f>
        <v>0</v>
      </c>
      <c r="X479" s="22"/>
      <c r="Y479" s="23">
        <f>SUM(N479*P479*Y473)</f>
        <v>0</v>
      </c>
      <c r="Z479" s="22"/>
      <c r="AA479" s="23">
        <f>SUM(N479*AA473)</f>
        <v>0</v>
      </c>
      <c r="AB479" s="23">
        <f>SUM(N479*AB473*P479)</f>
        <v>0</v>
      </c>
      <c r="AF479" s="49"/>
      <c r="AG479" s="23">
        <f>SUM(N479*AG473)</f>
        <v>0</v>
      </c>
      <c r="AH479" s="23">
        <f>SUM(Q479*AH473)</f>
        <v>0</v>
      </c>
      <c r="AI479" s="23"/>
    </row>
    <row r="480" spans="10:35" ht="15.75" thickBot="1" x14ac:dyDescent="0.3">
      <c r="J480" s="311"/>
      <c r="N480" s="49"/>
      <c r="O480" s="50"/>
      <c r="P480" s="38"/>
      <c r="Q480" s="307"/>
      <c r="R480" s="307"/>
      <c r="S480" s="307"/>
      <c r="T480" s="307"/>
      <c r="U480" s="38"/>
      <c r="V480" s="38"/>
      <c r="W480" s="38"/>
      <c r="X480" s="22"/>
      <c r="Z480" s="22"/>
      <c r="AA480" s="22"/>
      <c r="AB480" s="22"/>
      <c r="AC480" s="22"/>
      <c r="AD480" s="22"/>
      <c r="AE480" s="22"/>
      <c r="AF480" s="49"/>
      <c r="AG480" s="22"/>
      <c r="AH480" s="22"/>
      <c r="AI480" s="22"/>
    </row>
    <row r="481" spans="10:35" ht="15.75" thickBot="1" x14ac:dyDescent="0.3">
      <c r="J481" s="311"/>
      <c r="N481" s="49"/>
      <c r="O481" s="50"/>
      <c r="P481" s="38"/>
      <c r="Q481" s="38"/>
      <c r="R481" s="38"/>
      <c r="S481" s="38"/>
      <c r="T481" s="38"/>
      <c r="U481" s="38"/>
      <c r="V481" s="38"/>
      <c r="W481" s="488">
        <f>SUM(W474:W479)</f>
        <v>0</v>
      </c>
      <c r="X481" s="489"/>
      <c r="Y481" s="490">
        <f>SUM(Y474:Y479)</f>
        <v>0</v>
      </c>
      <c r="Z481" s="829">
        <f>SUM(W481:Y481)</f>
        <v>0</v>
      </c>
      <c r="AA481" s="387">
        <f>SUM(AA474:AA479)</f>
        <v>0</v>
      </c>
      <c r="AB481" s="387">
        <f>SUM(AB474:AB479)</f>
        <v>0</v>
      </c>
      <c r="AC481" s="1087">
        <f>SUM(AA481:AB481)</f>
        <v>0</v>
      </c>
      <c r="AD481" s="89"/>
      <c r="AE481" s="89"/>
      <c r="AF481" s="49"/>
      <c r="AG481" s="387">
        <f>SUM(AG474:AG479)</f>
        <v>0</v>
      </c>
      <c r="AH481" s="387">
        <f>SUM(AH474:AH479)</f>
        <v>0</v>
      </c>
      <c r="AI481" s="1087">
        <f>SUM(AG481:AH481)</f>
        <v>0</v>
      </c>
    </row>
    <row r="482" spans="10:35" x14ac:dyDescent="0.25">
      <c r="J482" s="311"/>
      <c r="N482" s="49"/>
      <c r="O482" s="50"/>
      <c r="P482" s="38"/>
      <c r="Q482" s="38"/>
      <c r="R482" s="38"/>
      <c r="S482" s="38"/>
      <c r="T482" s="38"/>
      <c r="U482" s="38"/>
      <c r="V482" s="38"/>
      <c r="W482" s="116"/>
      <c r="X482" s="22"/>
      <c r="Y482" s="28"/>
      <c r="Z482" s="22"/>
      <c r="AA482" s="22"/>
      <c r="AB482" s="22"/>
      <c r="AC482" s="89"/>
      <c r="AD482" s="89"/>
      <c r="AE482" s="89"/>
      <c r="AF482" s="49"/>
      <c r="AG482" s="22"/>
      <c r="AH482" s="22"/>
      <c r="AI482" s="89"/>
    </row>
    <row r="483" spans="10:35" x14ac:dyDescent="0.25">
      <c r="M483" s="22"/>
      <c r="N483" s="22"/>
      <c r="P483" s="22"/>
    </row>
    <row r="484" spans="10:35" x14ac:dyDescent="0.25">
      <c r="J484" s="334"/>
      <c r="K484" s="171"/>
      <c r="L484" s="171"/>
      <c r="M484" s="176"/>
      <c r="N484" s="627"/>
      <c r="O484" s="335"/>
      <c r="P484" s="534"/>
      <c r="Q484" s="534"/>
      <c r="R484" s="534"/>
      <c r="S484" s="534"/>
      <c r="T484" s="534"/>
      <c r="U484" s="534"/>
      <c r="V484" s="534"/>
      <c r="W484" s="536"/>
      <c r="X484" s="537"/>
      <c r="Y484" s="539"/>
      <c r="Z484" s="537"/>
      <c r="AA484" s="537"/>
      <c r="AB484" s="540"/>
      <c r="AC484" s="171"/>
      <c r="AD484" s="171"/>
      <c r="AE484" s="171"/>
      <c r="AF484" s="171"/>
      <c r="AG484" s="171"/>
      <c r="AH484" s="540"/>
      <c r="AI484" s="171"/>
    </row>
    <row r="485" spans="10:35" x14ac:dyDescent="0.25">
      <c r="J485" s="310" t="s">
        <v>208</v>
      </c>
      <c r="K485" s="35" t="s">
        <v>238</v>
      </c>
      <c r="L485" s="35"/>
      <c r="M485" s="158"/>
      <c r="N485" s="117"/>
      <c r="O485" s="316"/>
      <c r="P485" s="158"/>
      <c r="Q485" s="158"/>
      <c r="R485" s="158"/>
      <c r="S485" s="319"/>
      <c r="T485" s="319"/>
      <c r="U485" s="319" t="s">
        <v>171</v>
      </c>
      <c r="V485" s="158"/>
      <c r="W485" s="319">
        <v>0.04</v>
      </c>
      <c r="X485" s="117"/>
      <c r="Y485" s="157">
        <v>0</v>
      </c>
      <c r="Z485" s="158"/>
      <c r="AA485" s="319"/>
      <c r="AB485" s="157">
        <v>0</v>
      </c>
      <c r="AC485" s="7"/>
      <c r="AD485" s="7"/>
      <c r="AE485" s="7"/>
      <c r="AF485" s="7"/>
      <c r="AG485" s="158">
        <v>0</v>
      </c>
      <c r="AH485" s="322">
        <v>0</v>
      </c>
      <c r="AI485" s="7"/>
    </row>
    <row r="486" spans="10:35" x14ac:dyDescent="0.25">
      <c r="J486" s="311"/>
      <c r="K486" s="378" t="s">
        <v>301</v>
      </c>
      <c r="L486" s="17"/>
      <c r="M486" t="s">
        <v>237</v>
      </c>
      <c r="N486" s="731"/>
      <c r="O486" s="366"/>
      <c r="P486" s="321"/>
      <c r="Q486" s="307">
        <f t="shared" ref="Q486:Q491" si="49">SUM(N486*P486)</f>
        <v>0</v>
      </c>
      <c r="R486" s="307"/>
      <c r="S486" s="307"/>
      <c r="T486" s="307"/>
      <c r="U486" s="38"/>
      <c r="V486" s="38"/>
      <c r="W486" s="22">
        <f>SUM(N486*W485)</f>
        <v>0</v>
      </c>
      <c r="X486" s="22"/>
      <c r="Y486" s="23">
        <f>SUM(N486*P486*Y485)</f>
        <v>0</v>
      </c>
      <c r="Z486" s="22"/>
      <c r="AA486" s="23">
        <f>SUM(N486*AA485)</f>
        <v>0</v>
      </c>
      <c r="AB486" s="23">
        <f>SUM(N486*AB485*P486)</f>
        <v>0</v>
      </c>
      <c r="AF486" s="49"/>
      <c r="AG486" s="23">
        <f>SUM(N486*AG485)</f>
        <v>0</v>
      </c>
      <c r="AH486" s="23">
        <f>SUM(Q486*AH485)</f>
        <v>0</v>
      </c>
    </row>
    <row r="487" spans="10:35" x14ac:dyDescent="0.25">
      <c r="J487" s="311"/>
      <c r="N487" s="494"/>
      <c r="P487" s="38">
        <f>SUM(P486*0.66)</f>
        <v>0</v>
      </c>
      <c r="Q487" s="307">
        <f t="shared" si="49"/>
        <v>0</v>
      </c>
      <c r="R487" s="307"/>
      <c r="S487" s="307"/>
      <c r="T487" s="307"/>
      <c r="U487" s="38"/>
      <c r="V487" s="38"/>
      <c r="W487" s="22">
        <f>SUM(N487*W485)</f>
        <v>0</v>
      </c>
      <c r="X487" s="22"/>
      <c r="Y487" s="23">
        <f>SUM(N487*P487*Y485)</f>
        <v>0</v>
      </c>
      <c r="Z487" s="22"/>
      <c r="AA487" s="23">
        <f>SUM(N487*AA485)</f>
        <v>0</v>
      </c>
      <c r="AB487" s="23">
        <f>SUM(N487*AB485*P487)</f>
        <v>0</v>
      </c>
      <c r="AF487" s="49"/>
      <c r="AG487" s="23">
        <f>SUM(N487*AG485)</f>
        <v>0</v>
      </c>
      <c r="AH487" s="23">
        <f>SUM(Q487*AH485)</f>
        <v>0</v>
      </c>
    </row>
    <row r="488" spans="10:35" x14ac:dyDescent="0.25">
      <c r="J488" s="311"/>
      <c r="L488" s="17"/>
      <c r="M488" t="s">
        <v>231</v>
      </c>
      <c r="N488" s="494"/>
      <c r="O488" s="366"/>
      <c r="P488" s="321"/>
      <c r="Q488" s="307">
        <f t="shared" si="49"/>
        <v>0</v>
      </c>
      <c r="R488" s="307"/>
      <c r="S488" s="307"/>
      <c r="T488" s="307"/>
      <c r="U488" s="38"/>
      <c r="V488" s="38"/>
      <c r="W488" s="22">
        <f>SUM(N488*W485)</f>
        <v>0</v>
      </c>
      <c r="X488" s="22"/>
      <c r="Y488" s="23">
        <f>SUM(N488*P488*Y485)</f>
        <v>0</v>
      </c>
      <c r="Z488" s="22"/>
      <c r="AA488" s="23">
        <f>SUM(N488*AA485)</f>
        <v>0</v>
      </c>
      <c r="AB488" s="23">
        <f>SUM(N488*AB485*P488)</f>
        <v>0</v>
      </c>
      <c r="AF488" s="49"/>
      <c r="AG488" s="23">
        <f>SUM(N488*AG485)</f>
        <v>0</v>
      </c>
      <c r="AH488" s="23">
        <f>SUM(Q488*AH485)</f>
        <v>0</v>
      </c>
    </row>
    <row r="489" spans="10:35" x14ac:dyDescent="0.25">
      <c r="J489" s="311"/>
      <c r="N489" s="494"/>
      <c r="P489" s="38">
        <f>SUM(P488*0.66)</f>
        <v>0</v>
      </c>
      <c r="Q489" s="307">
        <f t="shared" si="49"/>
        <v>0</v>
      </c>
      <c r="R489" s="307"/>
      <c r="S489" s="307"/>
      <c r="T489" s="307"/>
      <c r="U489" s="38"/>
      <c r="V489" s="38"/>
      <c r="W489" s="22">
        <f>SUM(N489*W485)</f>
        <v>0</v>
      </c>
      <c r="X489" s="22"/>
      <c r="Y489" s="23">
        <f>SUM(N489*P489*Y485)</f>
        <v>0</v>
      </c>
      <c r="Z489" s="22"/>
      <c r="AA489" s="23">
        <f>SUM(N489*AA485)</f>
        <v>0</v>
      </c>
      <c r="AB489" s="23">
        <f>SUM(N489*AB485*P489)</f>
        <v>0</v>
      </c>
      <c r="AF489" s="49"/>
      <c r="AG489" s="23">
        <f>SUM(N489*AG485)</f>
        <v>0</v>
      </c>
      <c r="AH489" s="23">
        <f>SUM(Q489*AH485)</f>
        <v>0</v>
      </c>
    </row>
    <row r="490" spans="10:35" x14ac:dyDescent="0.25">
      <c r="J490" s="311"/>
      <c r="L490" s="17"/>
      <c r="N490" s="494"/>
      <c r="O490" s="366"/>
      <c r="P490" s="321"/>
      <c r="Q490" s="307">
        <f t="shared" si="49"/>
        <v>0</v>
      </c>
      <c r="R490" s="307"/>
      <c r="S490" s="307"/>
      <c r="T490" s="307"/>
      <c r="U490" s="38"/>
      <c r="V490" s="38"/>
      <c r="W490" s="22">
        <f>SUM(N490*W485)</f>
        <v>0</v>
      </c>
      <c r="X490" s="22"/>
      <c r="Y490" s="23">
        <f>SUM(N490*P490*Y485)</f>
        <v>0</v>
      </c>
      <c r="Z490" s="22"/>
      <c r="AA490" s="23">
        <f>SUM(N490*AA485)</f>
        <v>0</v>
      </c>
      <c r="AB490" s="23">
        <f>SUM(N490*AB485*P490)</f>
        <v>0</v>
      </c>
      <c r="AF490" s="49"/>
      <c r="AG490" s="23">
        <f>SUM(N490*AG485)</f>
        <v>0</v>
      </c>
      <c r="AH490" s="23">
        <f>SUM(Q490*AH485)</f>
        <v>0</v>
      </c>
      <c r="AI490" s="23"/>
    </row>
    <row r="491" spans="10:35" x14ac:dyDescent="0.25">
      <c r="J491" s="311"/>
      <c r="N491" s="626"/>
      <c r="O491" s="13"/>
      <c r="P491" s="38">
        <f>SUM(P490*0.66)</f>
        <v>0</v>
      </c>
      <c r="Q491" s="307">
        <f t="shared" si="49"/>
        <v>0</v>
      </c>
      <c r="R491" s="307"/>
      <c r="S491" s="307"/>
      <c r="T491" s="307"/>
      <c r="U491" s="38"/>
      <c r="V491" s="38"/>
      <c r="W491" s="22">
        <f>SUM(N491*W485)</f>
        <v>0</v>
      </c>
      <c r="X491" s="22"/>
      <c r="Y491" s="23">
        <f>SUM(N491*P491*Y485)</f>
        <v>0</v>
      </c>
      <c r="Z491" s="22"/>
      <c r="AA491" s="23">
        <f>SUM(N491*AA485)</f>
        <v>0</v>
      </c>
      <c r="AB491" s="23">
        <f>SUM(N491*AB485*P491)</f>
        <v>0</v>
      </c>
      <c r="AF491" s="49"/>
      <c r="AG491" s="23">
        <f>SUM(N491*AG485)</f>
        <v>0</v>
      </c>
      <c r="AH491" s="23">
        <f>SUM(Q491*AH485)</f>
        <v>0</v>
      </c>
      <c r="AI491" s="23"/>
    </row>
    <row r="492" spans="10:35" ht="15.75" thickBot="1" x14ac:dyDescent="0.3">
      <c r="J492" s="311"/>
      <c r="N492" s="49"/>
      <c r="O492" s="50"/>
      <c r="P492" s="38"/>
      <c r="Q492" s="307"/>
      <c r="R492" s="307"/>
      <c r="S492" s="307"/>
      <c r="T492" s="307"/>
      <c r="U492" s="38"/>
      <c r="V492" s="38"/>
      <c r="W492" s="38"/>
      <c r="X492" s="22"/>
      <c r="Z492" s="22"/>
      <c r="AA492" s="22"/>
      <c r="AB492" s="22"/>
      <c r="AC492" s="22"/>
      <c r="AD492" s="22"/>
      <c r="AE492" s="22"/>
      <c r="AF492" s="49"/>
      <c r="AG492" s="22"/>
      <c r="AH492" s="22"/>
      <c r="AI492" s="22"/>
    </row>
    <row r="493" spans="10:35" ht="15.75" thickBot="1" x14ac:dyDescent="0.3">
      <c r="J493" s="311"/>
      <c r="N493" s="49"/>
      <c r="O493" s="50"/>
      <c r="P493" s="38"/>
      <c r="Q493" s="38"/>
      <c r="R493" s="38"/>
      <c r="S493" s="38"/>
      <c r="T493" s="38"/>
      <c r="U493" s="38"/>
      <c r="V493" s="38"/>
      <c r="W493" s="488">
        <f>SUM(W486:W491)</f>
        <v>0</v>
      </c>
      <c r="X493" s="489"/>
      <c r="Y493" s="490">
        <f>SUM(Y486:Y491)</f>
        <v>0</v>
      </c>
      <c r="Z493" s="829">
        <f>SUM(W493:Y493)</f>
        <v>0</v>
      </c>
      <c r="AA493" s="387">
        <f>SUM(AA486:AA491)</f>
        <v>0</v>
      </c>
      <c r="AB493" s="387">
        <f>SUM(AB486:AB491)</f>
        <v>0</v>
      </c>
      <c r="AC493" s="1087">
        <f>SUM(AA493:AB493)</f>
        <v>0</v>
      </c>
      <c r="AD493" s="89"/>
      <c r="AE493" s="89"/>
      <c r="AF493" s="49"/>
      <c r="AG493" s="387">
        <f>SUM(AG486:AG491)</f>
        <v>0</v>
      </c>
      <c r="AH493" s="387">
        <f>SUM(AH486:AH491)</f>
        <v>0</v>
      </c>
      <c r="AI493" s="1087">
        <f>SUM(AG493:AH493)</f>
        <v>0</v>
      </c>
    </row>
    <row r="494" spans="10:35" x14ac:dyDescent="0.25">
      <c r="J494" s="311"/>
      <c r="N494" s="49"/>
      <c r="O494" s="50"/>
      <c r="P494" s="38"/>
      <c r="Q494" s="38"/>
      <c r="R494" s="38"/>
      <c r="S494" s="38"/>
      <c r="T494" s="38"/>
      <c r="U494" s="38"/>
      <c r="V494" s="38"/>
      <c r="W494" s="522"/>
      <c r="X494" s="523"/>
      <c r="Y494" s="28"/>
      <c r="Z494" s="523"/>
      <c r="AA494" s="523"/>
      <c r="AB494" s="523"/>
      <c r="AC494" s="89"/>
      <c r="AD494" s="89"/>
      <c r="AE494" s="89"/>
      <c r="AF494" s="49"/>
      <c r="AG494" s="523"/>
      <c r="AH494" s="523"/>
      <c r="AI494" s="89"/>
    </row>
    <row r="495" spans="10:35" x14ac:dyDescent="0.25">
      <c r="J495" s="334"/>
      <c r="K495" s="171"/>
      <c r="L495" s="171"/>
      <c r="M495" s="176"/>
      <c r="N495" s="449"/>
      <c r="O495" s="335"/>
      <c r="P495" s="177"/>
      <c r="Q495" s="177"/>
      <c r="R495" s="177"/>
      <c r="S495" s="177"/>
      <c r="T495" s="177"/>
      <c r="U495" s="177"/>
      <c r="V495" s="177"/>
      <c r="W495" s="364"/>
      <c r="X495" s="178"/>
      <c r="Y495" s="365"/>
      <c r="Z495" s="178"/>
      <c r="AA495" s="178"/>
      <c r="AB495" s="337"/>
      <c r="AC495" s="171"/>
      <c r="AD495" s="171"/>
      <c r="AE495" s="171"/>
      <c r="AF495" s="171"/>
      <c r="AG495" s="171"/>
      <c r="AH495" s="337"/>
      <c r="AI495" s="171"/>
    </row>
    <row r="496" spans="10:35" x14ac:dyDescent="0.25">
      <c r="J496" s="310" t="s">
        <v>208</v>
      </c>
      <c r="K496" s="35" t="s">
        <v>302</v>
      </c>
      <c r="L496" s="35"/>
      <c r="M496" s="158"/>
      <c r="N496" s="888"/>
      <c r="O496" s="316"/>
      <c r="P496" s="158"/>
      <c r="Q496" s="158"/>
      <c r="R496" s="158"/>
      <c r="S496" s="319"/>
      <c r="T496" s="319"/>
      <c r="U496" s="319" t="s">
        <v>171</v>
      </c>
      <c r="V496" s="158"/>
      <c r="W496" s="319">
        <v>3.5000000000000003E-2</v>
      </c>
      <c r="X496" s="117"/>
      <c r="Y496" s="157">
        <v>0</v>
      </c>
      <c r="Z496" s="158"/>
      <c r="AA496" s="319"/>
      <c r="AB496" s="157">
        <v>0</v>
      </c>
      <c r="AC496" s="7"/>
      <c r="AD496" s="7"/>
      <c r="AE496" s="7"/>
      <c r="AF496" s="7"/>
      <c r="AG496" s="158">
        <v>0</v>
      </c>
      <c r="AH496" s="322">
        <v>0</v>
      </c>
      <c r="AI496" s="7"/>
    </row>
    <row r="497" spans="10:35" x14ac:dyDescent="0.25">
      <c r="J497" s="311"/>
      <c r="K497" s="378" t="s">
        <v>303</v>
      </c>
      <c r="L497" s="17"/>
      <c r="M497" t="s">
        <v>237</v>
      </c>
      <c r="N497" s="719"/>
      <c r="O497" s="366"/>
      <c r="P497" s="533"/>
      <c r="Q497" s="535">
        <f t="shared" ref="Q497:Q502" si="50">SUM(N497*P497)</f>
        <v>0</v>
      </c>
      <c r="R497" s="535"/>
      <c r="S497" s="535"/>
      <c r="T497" s="535"/>
      <c r="U497" s="526"/>
      <c r="V497" s="526"/>
      <c r="W497" s="523">
        <f>SUM(N497*W496)</f>
        <v>0</v>
      </c>
      <c r="X497" s="523"/>
      <c r="Y497" s="538">
        <f>SUM(N497*P497*Y496)</f>
        <v>0</v>
      </c>
      <c r="Z497" s="523"/>
      <c r="AA497" s="538">
        <f>SUM(N497*AA496)</f>
        <v>0</v>
      </c>
      <c r="AB497" s="538">
        <f>SUM(N497*AB496*P497)</f>
        <v>0</v>
      </c>
      <c r="AF497" s="541"/>
      <c r="AG497" s="538">
        <f>SUM(N497*AG496)</f>
        <v>0</v>
      </c>
      <c r="AH497" s="538">
        <f>SUM(Q497*AH496)</f>
        <v>0</v>
      </c>
    </row>
    <row r="498" spans="10:35" x14ac:dyDescent="0.25">
      <c r="J498" s="311"/>
      <c r="N498" s="470"/>
      <c r="P498" s="38">
        <f>SUM(P497*0.66)</f>
        <v>0</v>
      </c>
      <c r="Q498" s="307">
        <f t="shared" si="50"/>
        <v>0</v>
      </c>
      <c r="R498" s="307"/>
      <c r="S498" s="307"/>
      <c r="T498" s="307"/>
      <c r="U498" s="38"/>
      <c r="V498" s="38"/>
      <c r="W498" s="22">
        <f>SUM(N498*W496)</f>
        <v>0</v>
      </c>
      <c r="X498" s="22"/>
      <c r="Y498" s="23">
        <f>SUM(N498*P498*Y496)</f>
        <v>0</v>
      </c>
      <c r="Z498" s="22"/>
      <c r="AA498" s="23">
        <f>SUM(N498*AA496)</f>
        <v>0</v>
      </c>
      <c r="AB498" s="23">
        <f>SUM(N498*AB496*P498)</f>
        <v>0</v>
      </c>
      <c r="AF498" s="49"/>
      <c r="AG498" s="23">
        <f>SUM(N498*AG496)</f>
        <v>0</v>
      </c>
      <c r="AH498" s="23">
        <f>SUM(Q498*AH496)</f>
        <v>0</v>
      </c>
    </row>
    <row r="499" spans="10:35" x14ac:dyDescent="0.25">
      <c r="J499" s="311"/>
      <c r="K499" t="s">
        <v>241</v>
      </c>
      <c r="L499" s="17"/>
      <c r="M499" t="s">
        <v>158</v>
      </c>
      <c r="N499" s="470"/>
      <c r="O499" s="366"/>
      <c r="P499" s="321"/>
      <c r="Q499" s="307">
        <f t="shared" si="50"/>
        <v>0</v>
      </c>
      <c r="R499" s="307"/>
      <c r="S499" s="307"/>
      <c r="T499" s="307"/>
      <c r="U499" s="38"/>
      <c r="V499" s="38"/>
      <c r="W499" s="22">
        <f>SUM(N499*W496)</f>
        <v>0</v>
      </c>
      <c r="X499" s="22"/>
      <c r="Y499" s="23">
        <f>SUM(N499*P499*Y496)</f>
        <v>0</v>
      </c>
      <c r="Z499" s="22"/>
      <c r="AA499" s="23">
        <f>SUM(N499*AA496)</f>
        <v>0</v>
      </c>
      <c r="AB499" s="23">
        <f>SUM(N499*AB496*P499)</f>
        <v>0</v>
      </c>
      <c r="AF499" s="49"/>
      <c r="AG499" s="23">
        <f>SUM(N499*AG496)</f>
        <v>0</v>
      </c>
      <c r="AH499" s="23">
        <f>SUM(Q499*AH496)</f>
        <v>0</v>
      </c>
    </row>
    <row r="500" spans="10:35" x14ac:dyDescent="0.25">
      <c r="J500" s="311"/>
      <c r="N500" s="470"/>
      <c r="P500" s="38">
        <f>SUM(P499*0.66)</f>
        <v>0</v>
      </c>
      <c r="Q500" s="307">
        <f t="shared" si="50"/>
        <v>0</v>
      </c>
      <c r="R500" s="307"/>
      <c r="S500" s="307"/>
      <c r="T500" s="307"/>
      <c r="U500" s="38"/>
      <c r="V500" s="38"/>
      <c r="W500" s="22">
        <f>SUM(N500*W496)</f>
        <v>0</v>
      </c>
      <c r="X500" s="22"/>
      <c r="Y500" s="23">
        <f>SUM(N500*P500*Y496)</f>
        <v>0</v>
      </c>
      <c r="Z500" s="22"/>
      <c r="AA500" s="23">
        <f>SUM(N500*AA496)</f>
        <v>0</v>
      </c>
      <c r="AB500" s="23">
        <f>SUM(N500*AB496*P500)</f>
        <v>0</v>
      </c>
      <c r="AF500" s="49"/>
      <c r="AG500" s="23">
        <f>SUM(N500*AG496)</f>
        <v>0</v>
      </c>
      <c r="AH500" s="23">
        <f>SUM(Q500*AH496)</f>
        <v>0</v>
      </c>
    </row>
    <row r="501" spans="10:35" x14ac:dyDescent="0.25">
      <c r="J501" s="311"/>
      <c r="L501" s="17"/>
      <c r="N501" s="470"/>
      <c r="O501" s="366"/>
      <c r="P501" s="321"/>
      <c r="Q501" s="307">
        <f t="shared" si="50"/>
        <v>0</v>
      </c>
      <c r="R501" s="307"/>
      <c r="S501" s="307"/>
      <c r="T501" s="307"/>
      <c r="U501" s="38"/>
      <c r="V501" s="38"/>
      <c r="W501" s="22">
        <f>SUM(N501*W496)</f>
        <v>0</v>
      </c>
      <c r="X501" s="22"/>
      <c r="Y501" s="23">
        <f>SUM(N501*P501*Y496)</f>
        <v>0</v>
      </c>
      <c r="Z501" s="22"/>
      <c r="AA501" s="23">
        <f>SUM(N501*AA496)</f>
        <v>0</v>
      </c>
      <c r="AB501" s="23">
        <f>SUM(N501*AB496*P501)</f>
        <v>0</v>
      </c>
      <c r="AF501" s="49"/>
      <c r="AG501" s="23">
        <f>SUM(N501*AG496)</f>
        <v>0</v>
      </c>
      <c r="AH501" s="23">
        <f>SUM(Q501*AH496)</f>
        <v>0</v>
      </c>
      <c r="AI501" s="23"/>
    </row>
    <row r="502" spans="10:35" x14ac:dyDescent="0.25">
      <c r="J502" s="311"/>
      <c r="N502" s="637"/>
      <c r="O502" s="13"/>
      <c r="P502" s="38">
        <f>SUM(P501*0.66)</f>
        <v>0</v>
      </c>
      <c r="Q502" s="307">
        <f t="shared" si="50"/>
        <v>0</v>
      </c>
      <c r="R502" s="307"/>
      <c r="S502" s="307"/>
      <c r="T502" s="307"/>
      <c r="U502" s="38"/>
      <c r="V502" s="38"/>
      <c r="W502" s="22">
        <f>SUM(N502*W496)</f>
        <v>0</v>
      </c>
      <c r="X502" s="22"/>
      <c r="Y502" s="23">
        <f>SUM(N502*P502*Y496)</f>
        <v>0</v>
      </c>
      <c r="Z502" s="22"/>
      <c r="AA502" s="23">
        <f>SUM(N502*AA496)</f>
        <v>0</v>
      </c>
      <c r="AB502" s="23">
        <f>SUM(N502*AB496*P502)</f>
        <v>0</v>
      </c>
      <c r="AF502" s="49"/>
      <c r="AG502" s="23">
        <f>SUM(N502*AG496)</f>
        <v>0</v>
      </c>
      <c r="AH502" s="23">
        <f>SUM(Q502*AH496)</f>
        <v>0</v>
      </c>
      <c r="AI502" s="23"/>
    </row>
    <row r="503" spans="10:35" ht="15.75" thickBot="1" x14ac:dyDescent="0.3">
      <c r="J503" s="311"/>
      <c r="N503" s="49"/>
      <c r="O503" s="50"/>
      <c r="P503" s="38"/>
      <c r="Q503" s="307"/>
      <c r="R503" s="307"/>
      <c r="S503" s="307"/>
      <c r="T503" s="307"/>
      <c r="U503" s="38"/>
      <c r="V503" s="38"/>
      <c r="W503" s="38"/>
      <c r="X503" s="22"/>
      <c r="Z503" s="22"/>
      <c r="AA503" s="22"/>
      <c r="AB503" s="22"/>
      <c r="AC503" s="22"/>
      <c r="AD503" s="22"/>
      <c r="AE503" s="22"/>
      <c r="AF503" s="49"/>
      <c r="AG503" s="22"/>
      <c r="AH503" s="22"/>
      <c r="AI503" s="22"/>
    </row>
    <row r="504" spans="10:35" ht="15.75" thickBot="1" x14ac:dyDescent="0.3">
      <c r="J504" s="311"/>
      <c r="N504" s="49"/>
      <c r="O504" s="50"/>
      <c r="P504" s="38"/>
      <c r="Q504" s="38"/>
      <c r="R504" s="38"/>
      <c r="S504" s="38"/>
      <c r="T504" s="38"/>
      <c r="U504" s="38"/>
      <c r="V504" s="38"/>
      <c r="W504" s="488">
        <f>SUM(W497:W502)</f>
        <v>0</v>
      </c>
      <c r="X504" s="489"/>
      <c r="Y504" s="490">
        <f>SUM(Y497:Y502)</f>
        <v>0</v>
      </c>
      <c r="Z504" s="829">
        <f>SUM(W504:Y504)</f>
        <v>0</v>
      </c>
      <c r="AA504" s="387">
        <f>SUM(AA497:AA502)</f>
        <v>0</v>
      </c>
      <c r="AB504" s="387">
        <f>SUM(AB497:AB502)</f>
        <v>0</v>
      </c>
      <c r="AC504" s="1087">
        <f>SUM(AA504:AB504)</f>
        <v>0</v>
      </c>
      <c r="AD504" s="89"/>
      <c r="AE504" s="89"/>
      <c r="AF504" s="49"/>
      <c r="AG504" s="387">
        <f>SUM(AG497:AG502)</f>
        <v>0</v>
      </c>
      <c r="AH504" s="387">
        <f>SUM(AH497:AH502)</f>
        <v>0</v>
      </c>
      <c r="AI504" s="1087">
        <f>SUM(AG504:AH504)</f>
        <v>0</v>
      </c>
    </row>
    <row r="505" spans="10:35" x14ac:dyDescent="0.25">
      <c r="J505" s="311"/>
      <c r="N505" s="49"/>
      <c r="O505" s="50"/>
      <c r="P505" s="38"/>
      <c r="Q505" s="38"/>
      <c r="R505" s="38"/>
      <c r="S505" s="38"/>
      <c r="T505" s="38"/>
      <c r="U505" s="38"/>
      <c r="V505" s="38"/>
      <c r="W505" s="522"/>
      <c r="X505" s="523"/>
      <c r="Y505" s="28"/>
      <c r="Z505" s="523"/>
      <c r="AA505" s="523"/>
      <c r="AB505" s="523"/>
      <c r="AC505" s="89"/>
      <c r="AD505" s="89"/>
      <c r="AE505" s="89"/>
      <c r="AF505" s="49"/>
      <c r="AG505" s="523"/>
      <c r="AH505" s="523"/>
      <c r="AI505" s="89"/>
    </row>
    <row r="506" spans="10:35" x14ac:dyDescent="0.25">
      <c r="J506" s="311"/>
      <c r="N506" s="49"/>
      <c r="O506" s="50"/>
      <c r="P506" s="38"/>
      <c r="Q506" s="38"/>
      <c r="R506" s="38"/>
      <c r="S506" s="38"/>
      <c r="T506" s="38"/>
      <c r="U506" s="38"/>
      <c r="V506" s="38"/>
      <c r="W506" s="522"/>
      <c r="X506" s="523"/>
      <c r="Y506" s="28"/>
      <c r="Z506" s="523"/>
      <c r="AA506" s="523"/>
      <c r="AB506" s="523"/>
      <c r="AC506" s="89"/>
      <c r="AD506" s="89"/>
      <c r="AE506" s="89"/>
      <c r="AF506" s="49"/>
      <c r="AG506" s="523"/>
      <c r="AH506" s="523"/>
      <c r="AI506" s="89"/>
    </row>
    <row r="507" spans="10:35" x14ac:dyDescent="0.25">
      <c r="J507" s="334"/>
      <c r="K507" s="171"/>
      <c r="L507" s="171"/>
      <c r="M507" s="176"/>
      <c r="N507" s="449"/>
      <c r="O507" s="335"/>
      <c r="P507" s="177"/>
      <c r="Q507" s="177"/>
      <c r="R507" s="177"/>
      <c r="S507" s="177"/>
      <c r="T507" s="177"/>
      <c r="U507" s="177"/>
      <c r="V507" s="177"/>
      <c r="W507" s="364"/>
      <c r="X507" s="178"/>
      <c r="Y507" s="365"/>
      <c r="Z507" s="178"/>
      <c r="AA507" s="178"/>
      <c r="AB507" s="337"/>
      <c r="AC507" s="171"/>
      <c r="AD507" s="171"/>
      <c r="AE507" s="171"/>
      <c r="AF507" s="171"/>
      <c r="AG507" s="171"/>
      <c r="AH507" s="337"/>
      <c r="AI507" s="171"/>
    </row>
    <row r="508" spans="10:35" x14ac:dyDescent="0.25">
      <c r="J508" s="310" t="s">
        <v>208</v>
      </c>
      <c r="K508" s="35" t="s">
        <v>304</v>
      </c>
      <c r="L508" s="35"/>
      <c r="M508" s="158"/>
      <c r="N508" s="117"/>
      <c r="O508" s="316"/>
      <c r="P508" s="158"/>
      <c r="Q508" s="158"/>
      <c r="R508" s="158"/>
      <c r="S508" s="319"/>
      <c r="T508" s="319"/>
      <c r="U508" s="319" t="s">
        <v>171</v>
      </c>
      <c r="V508" s="158"/>
      <c r="W508" s="319">
        <v>3.5000000000000003E-2</v>
      </c>
      <c r="X508" s="117"/>
      <c r="Y508" s="157">
        <v>0</v>
      </c>
      <c r="Z508" s="158"/>
      <c r="AA508" s="319"/>
      <c r="AB508" s="157">
        <v>0</v>
      </c>
      <c r="AC508" s="7"/>
      <c r="AD508" s="7"/>
      <c r="AE508" s="7"/>
      <c r="AF508" s="7"/>
      <c r="AG508" s="158">
        <v>0</v>
      </c>
      <c r="AH508" s="322">
        <v>0</v>
      </c>
      <c r="AI508" s="7"/>
    </row>
    <row r="509" spans="10:35" x14ac:dyDescent="0.25">
      <c r="J509" s="311"/>
      <c r="K509" t="s">
        <v>305</v>
      </c>
      <c r="L509" s="17"/>
      <c r="M509" t="s">
        <v>237</v>
      </c>
      <c r="N509" s="730"/>
      <c r="O509" s="366"/>
      <c r="P509" s="533"/>
      <c r="Q509" s="535">
        <f t="shared" ref="Q509:Q514" si="51">SUM(N509*P509)</f>
        <v>0</v>
      </c>
      <c r="R509" s="535"/>
      <c r="S509" s="535"/>
      <c r="T509" s="535"/>
      <c r="U509" s="526"/>
      <c r="V509" s="526"/>
      <c r="W509" s="523">
        <f>SUM(N509*W508)</f>
        <v>0</v>
      </c>
      <c r="X509" s="523"/>
      <c r="Y509" s="538">
        <f>SUM(N509*P509*Y508)</f>
        <v>0</v>
      </c>
      <c r="Z509" s="523"/>
      <c r="AA509" s="538">
        <f>SUM(N509*AA508)</f>
        <v>0</v>
      </c>
      <c r="AB509" s="538">
        <f>SUM(N509*AB508*P509)</f>
        <v>0</v>
      </c>
      <c r="AF509" s="541"/>
      <c r="AG509" s="538">
        <f>SUM(N509*AG508)</f>
        <v>0</v>
      </c>
      <c r="AH509" s="538">
        <f>SUM(Q509*AH508)</f>
        <v>0</v>
      </c>
    </row>
    <row r="510" spans="10:35" x14ac:dyDescent="0.25">
      <c r="J510" s="311"/>
      <c r="N510" s="494"/>
      <c r="P510" s="38">
        <f>SUM(P509*0.66)</f>
        <v>0</v>
      </c>
      <c r="Q510" s="307">
        <f t="shared" si="51"/>
        <v>0</v>
      </c>
      <c r="R510" s="307"/>
      <c r="S510" s="307"/>
      <c r="T510" s="307"/>
      <c r="U510" s="38"/>
      <c r="V510" s="38"/>
      <c r="W510" s="22">
        <f>SUM(N510*W508)</f>
        <v>0</v>
      </c>
      <c r="X510" s="22"/>
      <c r="Y510" s="23">
        <f>SUM(N510*P510*Y508)</f>
        <v>0</v>
      </c>
      <c r="Z510" s="22"/>
      <c r="AA510" s="23">
        <f>SUM(N510*AA508)</f>
        <v>0</v>
      </c>
      <c r="AB510" s="23">
        <f>SUM(N510*AB508*P510)</f>
        <v>0</v>
      </c>
      <c r="AF510" s="49"/>
      <c r="AG510" s="23">
        <f>SUM(N510*AG508)</f>
        <v>0</v>
      </c>
      <c r="AH510" s="23">
        <f>SUM(Q510*AH508)</f>
        <v>0</v>
      </c>
    </row>
    <row r="511" spans="10:35" x14ac:dyDescent="0.25">
      <c r="J511" s="311"/>
      <c r="K511" t="s">
        <v>202</v>
      </c>
      <c r="L511" s="17"/>
      <c r="M511" t="s">
        <v>158</v>
      </c>
      <c r="N511" s="494"/>
      <c r="O511" s="366"/>
      <c r="P511" s="321"/>
      <c r="Q511" s="307">
        <f t="shared" si="51"/>
        <v>0</v>
      </c>
      <c r="R511" s="307"/>
      <c r="S511" s="307"/>
      <c r="T511" s="307"/>
      <c r="U511" s="38"/>
      <c r="V511" s="38"/>
      <c r="W511" s="22">
        <f>SUM(N511*W508)</f>
        <v>0</v>
      </c>
      <c r="X511" s="22"/>
      <c r="Y511" s="23">
        <f>SUM(N511*P511*Y508)</f>
        <v>0</v>
      </c>
      <c r="Z511" s="22"/>
      <c r="AA511" s="23">
        <f>SUM(N511*AA508)</f>
        <v>0</v>
      </c>
      <c r="AB511" s="23">
        <f>SUM(N511*AB508*P511)</f>
        <v>0</v>
      </c>
      <c r="AF511" s="49"/>
      <c r="AG511" s="23">
        <f>SUM(N511*AG508)</f>
        <v>0</v>
      </c>
      <c r="AH511" s="23">
        <f>SUM(Q511*AH508)</f>
        <v>0</v>
      </c>
    </row>
    <row r="512" spans="10:35" x14ac:dyDescent="0.25">
      <c r="J512" s="311"/>
      <c r="N512" s="494"/>
      <c r="P512" s="38">
        <f>SUM(P511*0.66)</f>
        <v>0</v>
      </c>
      <c r="Q512" s="307">
        <f t="shared" si="51"/>
        <v>0</v>
      </c>
      <c r="R512" s="307"/>
      <c r="S512" s="307"/>
      <c r="T512" s="307"/>
      <c r="U512" s="38"/>
      <c r="V512" s="38"/>
      <c r="W512" s="22">
        <f>SUM(N512*W508)</f>
        <v>0</v>
      </c>
      <c r="X512" s="22"/>
      <c r="Y512" s="23">
        <f>SUM(N512*P512*Y508)</f>
        <v>0</v>
      </c>
      <c r="Z512" s="22"/>
      <c r="AA512" s="23">
        <f>SUM(N512*AA508)</f>
        <v>0</v>
      </c>
      <c r="AB512" s="23">
        <f>SUM(N512*AB508*P512)</f>
        <v>0</v>
      </c>
      <c r="AF512" s="49"/>
      <c r="AG512" s="23">
        <f>SUM(N512*AG508)</f>
        <v>0</v>
      </c>
      <c r="AH512" s="23">
        <f>SUM(Q512*AH508)</f>
        <v>0</v>
      </c>
    </row>
    <row r="513" spans="10:35" x14ac:dyDescent="0.25">
      <c r="J513" s="311"/>
      <c r="L513" s="17"/>
      <c r="N513" s="494"/>
      <c r="O513" s="366"/>
      <c r="P513" s="321"/>
      <c r="Q513" s="307">
        <f t="shared" si="51"/>
        <v>0</v>
      </c>
      <c r="R513" s="307"/>
      <c r="S513" s="307"/>
      <c r="T513" s="307"/>
      <c r="U513" s="38"/>
      <c r="V513" s="38"/>
      <c r="W513" s="22">
        <f>SUM(N513*W508)</f>
        <v>0</v>
      </c>
      <c r="X513" s="22"/>
      <c r="Y513" s="23">
        <f>SUM(N513*P513*Y508)</f>
        <v>0</v>
      </c>
      <c r="Z513" s="22"/>
      <c r="AA513" s="23">
        <f>SUM(N513*AA508)</f>
        <v>0</v>
      </c>
      <c r="AB513" s="23">
        <f>SUM(N513*AB508*P513)</f>
        <v>0</v>
      </c>
      <c r="AF513" s="49"/>
      <c r="AG513" s="23">
        <f>SUM(N513*AG508)</f>
        <v>0</v>
      </c>
      <c r="AH513" s="23">
        <f>SUM(Q513*AH508)</f>
        <v>0</v>
      </c>
      <c r="AI513" s="23"/>
    </row>
    <row r="514" spans="10:35" x14ac:dyDescent="0.25">
      <c r="J514" s="311"/>
      <c r="N514" s="626"/>
      <c r="O514" s="13"/>
      <c r="P514" s="38">
        <f>SUM(P513*0.66)</f>
        <v>0</v>
      </c>
      <c r="Q514" s="307">
        <f t="shared" si="51"/>
        <v>0</v>
      </c>
      <c r="R514" s="307"/>
      <c r="S514" s="307"/>
      <c r="T514" s="307"/>
      <c r="U514" s="38"/>
      <c r="V514" s="38"/>
      <c r="W514" s="22">
        <f>SUM(N514*W508)</f>
        <v>0</v>
      </c>
      <c r="X514" s="22"/>
      <c r="Y514" s="23">
        <f>SUM(N514*P514*Y508)</f>
        <v>0</v>
      </c>
      <c r="Z514" s="22"/>
      <c r="AA514" s="23">
        <f>SUM(N514*AA508)</f>
        <v>0</v>
      </c>
      <c r="AB514" s="23">
        <f>SUM(N514*AB508*P514)</f>
        <v>0</v>
      </c>
      <c r="AF514" s="49"/>
      <c r="AG514" s="23">
        <f>SUM(N514*AG508)</f>
        <v>0</v>
      </c>
      <c r="AH514" s="23">
        <f>SUM(Q514*AH508)</f>
        <v>0</v>
      </c>
      <c r="AI514" s="23"/>
    </row>
    <row r="515" spans="10:35" ht="15.75" thickBot="1" x14ac:dyDescent="0.3">
      <c r="J515" s="311"/>
      <c r="N515" s="49"/>
      <c r="O515" s="50"/>
      <c r="P515" s="38"/>
      <c r="Q515" s="307"/>
      <c r="R515" s="307"/>
      <c r="S515" s="307"/>
      <c r="T515" s="307"/>
      <c r="U515" s="38"/>
      <c r="V515" s="38"/>
      <c r="W515" s="38"/>
      <c r="X515" s="22"/>
      <c r="Z515" s="22"/>
      <c r="AA515" s="22"/>
      <c r="AB515" s="22"/>
      <c r="AC515" s="22"/>
      <c r="AD515" s="22"/>
      <c r="AE515" s="22"/>
      <c r="AF515" s="49"/>
      <c r="AG515" s="22"/>
      <c r="AH515" s="22"/>
      <c r="AI515" s="22"/>
    </row>
    <row r="516" spans="10:35" ht="15.75" thickBot="1" x14ac:dyDescent="0.3">
      <c r="J516" s="311"/>
      <c r="N516" s="49"/>
      <c r="O516" s="50"/>
      <c r="P516" s="38"/>
      <c r="Q516" s="38"/>
      <c r="R516" s="38"/>
      <c r="S516" s="38"/>
      <c r="T516" s="38"/>
      <c r="U516" s="38"/>
      <c r="V516" s="38"/>
      <c r="W516" s="488">
        <f>SUM(W509:W514)</f>
        <v>0</v>
      </c>
      <c r="X516" s="489"/>
      <c r="Y516" s="490">
        <f>SUM(Y509:Y514)</f>
        <v>0</v>
      </c>
      <c r="Z516" s="829">
        <f>SUM(W516:Y516)</f>
        <v>0</v>
      </c>
      <c r="AA516" s="387">
        <f>SUM(AA509:AA514)</f>
        <v>0</v>
      </c>
      <c r="AB516" s="387">
        <f>SUM(AB509:AB514)</f>
        <v>0</v>
      </c>
      <c r="AC516" s="1087">
        <f>SUM(AA516:AB516)</f>
        <v>0</v>
      </c>
      <c r="AD516" s="89"/>
      <c r="AE516" s="89"/>
      <c r="AF516" s="49"/>
      <c r="AG516" s="387">
        <f>SUM(AG509:AG514)</f>
        <v>0</v>
      </c>
      <c r="AH516" s="387">
        <f>SUM(AH509:AH514)</f>
        <v>0</v>
      </c>
      <c r="AI516" s="1087">
        <f>SUM(AG516:AH516)</f>
        <v>0</v>
      </c>
    </row>
    <row r="517" spans="10:35" x14ac:dyDescent="0.25">
      <c r="J517" s="311"/>
      <c r="N517" s="49"/>
      <c r="O517" s="50"/>
      <c r="P517" s="38"/>
      <c r="Q517" s="38"/>
      <c r="R517" s="38"/>
      <c r="S517" s="38"/>
      <c r="T517" s="38"/>
      <c r="U517" s="38"/>
      <c r="V517" s="38"/>
      <c r="W517" s="522"/>
      <c r="X517" s="523"/>
      <c r="Y517" s="28"/>
      <c r="Z517" s="523"/>
      <c r="AA517" s="523"/>
      <c r="AB517" s="523"/>
      <c r="AC517" s="89"/>
      <c r="AD517" s="89"/>
      <c r="AE517" s="89"/>
      <c r="AF517" s="49"/>
      <c r="AG517" s="523"/>
      <c r="AH517" s="523"/>
      <c r="AI517" s="89"/>
    </row>
    <row r="518" spans="10:35" x14ac:dyDescent="0.25">
      <c r="J518" s="334"/>
      <c r="K518" s="171"/>
      <c r="L518" s="171"/>
      <c r="M518" s="176"/>
      <c r="N518" s="449"/>
      <c r="O518" s="335"/>
      <c r="P518" s="177"/>
      <c r="Q518" s="177"/>
      <c r="R518" s="177"/>
      <c r="S518" s="177"/>
      <c r="T518" s="177"/>
      <c r="U518" s="177"/>
      <c r="V518" s="177"/>
      <c r="W518" s="364"/>
      <c r="X518" s="178"/>
      <c r="Y518" s="365"/>
      <c r="Z518" s="178"/>
      <c r="AA518" s="178" t="s">
        <v>306</v>
      </c>
      <c r="AB518" s="337"/>
      <c r="AC518" s="171"/>
      <c r="AD518" s="171"/>
      <c r="AE518" s="171"/>
      <c r="AF518" s="171"/>
      <c r="AG518" s="171"/>
      <c r="AH518" s="337"/>
      <c r="AI518" s="171"/>
    </row>
    <row r="519" spans="10:35" x14ac:dyDescent="0.25">
      <c r="J519" s="310" t="s">
        <v>208</v>
      </c>
      <c r="K519" s="35" t="s">
        <v>215</v>
      </c>
      <c r="L519" s="35"/>
      <c r="M519" s="158"/>
      <c r="N519" s="117"/>
      <c r="O519" s="316"/>
      <c r="P519" s="158"/>
      <c r="Q519" s="158"/>
      <c r="R519" s="158"/>
      <c r="S519" s="319"/>
      <c r="T519" s="319"/>
      <c r="U519" s="319" t="s">
        <v>171</v>
      </c>
      <c r="V519" s="158"/>
      <c r="W519" s="319">
        <v>2.5000000000000001E-2</v>
      </c>
      <c r="X519" s="117"/>
      <c r="Y519" s="157">
        <v>0</v>
      </c>
      <c r="Z519" s="158"/>
      <c r="AA519" s="319">
        <v>0.03</v>
      </c>
      <c r="AB519" s="157">
        <v>0</v>
      </c>
      <c r="AC519" s="7"/>
      <c r="AD519" s="7"/>
      <c r="AE519" s="7"/>
      <c r="AF519" s="7"/>
      <c r="AG519" s="158">
        <v>0</v>
      </c>
      <c r="AH519" s="322">
        <v>0</v>
      </c>
      <c r="AI519" s="7"/>
    </row>
    <row r="520" spans="10:35" x14ac:dyDescent="0.25">
      <c r="J520" s="311"/>
      <c r="K520" s="378" t="s">
        <v>307</v>
      </c>
      <c r="L520" s="17"/>
      <c r="M520" t="s">
        <v>182</v>
      </c>
      <c r="N520" s="834"/>
      <c r="O520" s="366"/>
      <c r="P520" s="533"/>
      <c r="Q520" s="535">
        <f t="shared" ref="Q520:Q525" si="52">SUM(N520*P520)</f>
        <v>0</v>
      </c>
      <c r="R520" s="535"/>
      <c r="S520" s="535"/>
      <c r="T520" s="535"/>
      <c r="U520" s="526"/>
      <c r="V520" s="526"/>
      <c r="W520" s="523">
        <f>SUM(N520*W519)</f>
        <v>0</v>
      </c>
      <c r="X520" s="523"/>
      <c r="Y520" s="538">
        <f>SUM(N520*P520*Y519)</f>
        <v>0</v>
      </c>
      <c r="Z520" s="523"/>
      <c r="AA520" s="538">
        <f>SUM(N520*AA519)</f>
        <v>0</v>
      </c>
      <c r="AB520" s="538">
        <f>SUM(N520*AB519*P520)</f>
        <v>0</v>
      </c>
      <c r="AF520" s="541"/>
      <c r="AG520" s="538">
        <f>SUM(N520*AG519)</f>
        <v>0</v>
      </c>
      <c r="AH520" s="538">
        <f>SUM(Q520*AH519)</f>
        <v>0</v>
      </c>
    </row>
    <row r="521" spans="10:35" x14ac:dyDescent="0.25">
      <c r="J521" s="311"/>
      <c r="N521" s="470"/>
      <c r="P521" s="38">
        <f>SUM(P520*0.66)</f>
        <v>0</v>
      </c>
      <c r="Q521" s="307">
        <f t="shared" si="52"/>
        <v>0</v>
      </c>
      <c r="R521" s="307"/>
      <c r="S521" s="307"/>
      <c r="T521" s="307"/>
      <c r="U521" s="38"/>
      <c r="V521" s="38"/>
      <c r="W521" s="22">
        <f>SUM(N521*W519)</f>
        <v>0</v>
      </c>
      <c r="X521" s="22"/>
      <c r="Y521" s="23">
        <f>SUM(N521*P521*Y519)</f>
        <v>0</v>
      </c>
      <c r="Z521" s="22"/>
      <c r="AA521" s="23">
        <f>SUM(N521*AA519)</f>
        <v>0</v>
      </c>
      <c r="AB521" s="23">
        <f>SUM(N521*AB519*P521)</f>
        <v>0</v>
      </c>
      <c r="AF521" s="49"/>
      <c r="AG521" s="23">
        <f>SUM(N521*AG519)</f>
        <v>0</v>
      </c>
      <c r="AH521" s="23">
        <f>SUM(Q521*AH519)</f>
        <v>0</v>
      </c>
    </row>
    <row r="522" spans="10:35" x14ac:dyDescent="0.25">
      <c r="J522" s="311"/>
      <c r="K522" t="s">
        <v>202</v>
      </c>
      <c r="L522" s="17"/>
      <c r="M522" t="s">
        <v>158</v>
      </c>
      <c r="N522" s="470"/>
      <c r="O522" s="366"/>
      <c r="P522" s="321"/>
      <c r="Q522" s="307">
        <f t="shared" si="52"/>
        <v>0</v>
      </c>
      <c r="R522" s="307"/>
      <c r="S522" s="307"/>
      <c r="T522" s="307"/>
      <c r="U522" s="38"/>
      <c r="V522" s="38"/>
      <c r="W522" s="22">
        <f>SUM(N522*W519)</f>
        <v>0</v>
      </c>
      <c r="X522" s="22"/>
      <c r="Y522" s="23">
        <f>SUM(N522*P522*Y519)</f>
        <v>0</v>
      </c>
      <c r="Z522" s="22"/>
      <c r="AA522" s="23">
        <f>SUM(N522*AA519)</f>
        <v>0</v>
      </c>
      <c r="AB522" s="23">
        <f>SUM(N522*AB519*P522)</f>
        <v>0</v>
      </c>
      <c r="AF522" s="49"/>
      <c r="AG522" s="23">
        <f>SUM(N522*AG519)</f>
        <v>0</v>
      </c>
      <c r="AH522" s="23">
        <f>SUM(Q522*AH519)</f>
        <v>0</v>
      </c>
    </row>
    <row r="523" spans="10:35" x14ac:dyDescent="0.25">
      <c r="J523" s="311"/>
      <c r="K523" t="s">
        <v>241</v>
      </c>
      <c r="N523" s="470"/>
      <c r="P523" s="38">
        <f>SUM(P522*0.66)</f>
        <v>0</v>
      </c>
      <c r="Q523" s="307">
        <f t="shared" si="52"/>
        <v>0</v>
      </c>
      <c r="R523" s="307"/>
      <c r="S523" s="307"/>
      <c r="T523" s="307"/>
      <c r="U523" s="38"/>
      <c r="V523" s="38"/>
      <c r="W523" s="22">
        <f>SUM(N523*W519)</f>
        <v>0</v>
      </c>
      <c r="X523" s="22"/>
      <c r="Y523" s="23">
        <f>SUM(N523*P523*Y519)</f>
        <v>0</v>
      </c>
      <c r="Z523" s="22"/>
      <c r="AA523" s="23">
        <f>SUM(N523*AA519)</f>
        <v>0</v>
      </c>
      <c r="AB523" s="23">
        <f>SUM(N523*AB519*P523)</f>
        <v>0</v>
      </c>
      <c r="AF523" s="49"/>
      <c r="AG523" s="23">
        <f>SUM(N523*AG519)</f>
        <v>0</v>
      </c>
      <c r="AH523" s="23">
        <f>SUM(Q523*AH519)</f>
        <v>0</v>
      </c>
    </row>
    <row r="524" spans="10:35" x14ac:dyDescent="0.25">
      <c r="J524" s="311"/>
      <c r="L524" s="17"/>
      <c r="N524" s="470"/>
      <c r="O524" s="366"/>
      <c r="P524" s="321"/>
      <c r="Q524" s="307">
        <f t="shared" si="52"/>
        <v>0</v>
      </c>
      <c r="R524" s="307"/>
      <c r="S524" s="307"/>
      <c r="T524" s="307"/>
      <c r="U524" s="38"/>
      <c r="V524" s="38"/>
      <c r="W524" s="22">
        <f>SUM(N524*W519)</f>
        <v>0</v>
      </c>
      <c r="X524" s="22"/>
      <c r="Y524" s="23">
        <f>SUM(N524*P524*Y519)</f>
        <v>0</v>
      </c>
      <c r="Z524" s="22"/>
      <c r="AA524" s="23">
        <f>SUM(N524*AA519)</f>
        <v>0</v>
      </c>
      <c r="AB524" s="23">
        <f>SUM(N524*AB519*P524)</f>
        <v>0</v>
      </c>
      <c r="AF524" s="49"/>
      <c r="AG524" s="23">
        <f>SUM(N524*AG519)</f>
        <v>0</v>
      </c>
      <c r="AH524" s="23">
        <f>SUM(Q524*AH519)</f>
        <v>0</v>
      </c>
      <c r="AI524" s="23"/>
    </row>
    <row r="525" spans="10:35" x14ac:dyDescent="0.25">
      <c r="J525" s="311"/>
      <c r="N525" s="637"/>
      <c r="O525" s="13"/>
      <c r="P525" s="38">
        <f>SUM(P524*0.66)</f>
        <v>0</v>
      </c>
      <c r="Q525" s="307">
        <f t="shared" si="52"/>
        <v>0</v>
      </c>
      <c r="R525" s="307"/>
      <c r="S525" s="307"/>
      <c r="T525" s="307"/>
      <c r="U525" s="38"/>
      <c r="V525" s="38"/>
      <c r="W525" s="22">
        <f>SUM(N525*W519)</f>
        <v>0</v>
      </c>
      <c r="X525" s="22"/>
      <c r="Y525" s="23">
        <f>SUM(N525*P525*Y519)</f>
        <v>0</v>
      </c>
      <c r="Z525" s="22"/>
      <c r="AA525" s="23">
        <f>SUM(N525*AA519)</f>
        <v>0</v>
      </c>
      <c r="AB525" s="23">
        <f>SUM(N525*AB519*P525)</f>
        <v>0</v>
      </c>
      <c r="AF525" s="49"/>
      <c r="AG525" s="23">
        <f>SUM(N525*AG519)</f>
        <v>0</v>
      </c>
      <c r="AH525" s="23">
        <f>SUM(Q525*AH519)</f>
        <v>0</v>
      </c>
      <c r="AI525" s="23"/>
    </row>
    <row r="526" spans="10:35" ht="15.75" thickBot="1" x14ac:dyDescent="0.3">
      <c r="J526" s="311"/>
      <c r="N526" s="49"/>
      <c r="O526" s="50"/>
      <c r="P526" s="38"/>
      <c r="Q526" s="307"/>
      <c r="R526" s="307"/>
      <c r="S526" s="307"/>
      <c r="T526" s="307"/>
      <c r="U526" s="38"/>
      <c r="V526" s="38"/>
      <c r="W526" s="38"/>
      <c r="X526" s="22"/>
      <c r="Z526" s="22"/>
      <c r="AA526" s="22"/>
      <c r="AB526" s="22"/>
      <c r="AC526" s="22"/>
      <c r="AD526" s="22"/>
      <c r="AE526" s="22"/>
      <c r="AF526" s="49"/>
      <c r="AG526" s="22"/>
      <c r="AH526" s="22"/>
      <c r="AI526" s="22"/>
    </row>
    <row r="527" spans="10:35" ht="15.75" thickBot="1" x14ac:dyDescent="0.3">
      <c r="J527" s="311"/>
      <c r="N527" s="49"/>
      <c r="O527" s="50"/>
      <c r="P527" s="38"/>
      <c r="Q527" s="38"/>
      <c r="R527" s="38"/>
      <c r="S527" s="38"/>
      <c r="T527" s="38"/>
      <c r="U527" s="38"/>
      <c r="V527" s="38"/>
      <c r="W527" s="488">
        <f>SUM(W520:W525)</f>
        <v>0</v>
      </c>
      <c r="X527" s="489"/>
      <c r="Y527" s="490">
        <f>SUM(Y520:Y525)</f>
        <v>0</v>
      </c>
      <c r="Z527" s="829">
        <f>SUM(W527:Y527)</f>
        <v>0</v>
      </c>
      <c r="AA527" s="387">
        <f>SUM(AA520:AA525)</f>
        <v>0</v>
      </c>
      <c r="AB527" s="387">
        <f>SUM(AB520:AB525)</f>
        <v>0</v>
      </c>
      <c r="AC527" s="1087">
        <f>SUM(AA527:AB527)</f>
        <v>0</v>
      </c>
      <c r="AD527" s="89"/>
      <c r="AE527" s="89"/>
      <c r="AF527" s="49"/>
      <c r="AG527" s="387">
        <f>SUM(AG520:AG525)</f>
        <v>0</v>
      </c>
      <c r="AH527" s="387">
        <f>SUM(AH520:AH525)</f>
        <v>0</v>
      </c>
      <c r="AI527" s="1087">
        <f>SUM(AG527:AH527)</f>
        <v>0</v>
      </c>
    </row>
    <row r="528" spans="10:35" x14ac:dyDescent="0.25">
      <c r="J528" s="311"/>
      <c r="N528" s="49"/>
      <c r="O528" s="50"/>
      <c r="P528" s="38"/>
      <c r="Q528" s="38"/>
      <c r="R528" s="38"/>
      <c r="S528" s="38"/>
      <c r="T528" s="38"/>
      <c r="U528" s="38"/>
      <c r="V528" s="38"/>
      <c r="W528" s="522"/>
      <c r="X528" s="523"/>
      <c r="Y528" s="28"/>
      <c r="Z528" s="523"/>
      <c r="AA528" s="523"/>
      <c r="AB528" s="523"/>
      <c r="AC528" s="89"/>
      <c r="AD528" s="89"/>
      <c r="AE528" s="89"/>
      <c r="AF528" s="49"/>
      <c r="AG528" s="523"/>
      <c r="AH528" s="523"/>
      <c r="AI528" s="89"/>
    </row>
    <row r="529" spans="10:35" x14ac:dyDescent="0.25">
      <c r="J529" s="334"/>
      <c r="K529" s="171"/>
      <c r="L529" s="171"/>
      <c r="M529" s="176"/>
      <c r="N529" s="449"/>
      <c r="O529" s="335"/>
      <c r="P529" s="177"/>
      <c r="Q529" s="177"/>
      <c r="R529" s="177"/>
      <c r="S529" s="177"/>
      <c r="T529" s="177"/>
      <c r="U529" s="177"/>
      <c r="V529" s="177"/>
      <c r="W529" s="364"/>
      <c r="X529" s="178"/>
      <c r="Y529" s="365"/>
      <c r="Z529" s="178"/>
      <c r="AA529" s="178" t="s">
        <v>213</v>
      </c>
      <c r="AB529" s="337"/>
      <c r="AC529" s="171"/>
      <c r="AD529" s="448" t="s">
        <v>214</v>
      </c>
      <c r="AE529" s="171"/>
      <c r="AF529" s="171"/>
      <c r="AG529" s="171"/>
      <c r="AH529" s="337"/>
      <c r="AI529" s="171"/>
    </row>
    <row r="530" spans="10:35" x14ac:dyDescent="0.25">
      <c r="J530" s="310" t="s">
        <v>208</v>
      </c>
      <c r="K530" s="35" t="s">
        <v>215</v>
      </c>
      <c r="L530" s="35"/>
      <c r="M530" s="158"/>
      <c r="N530" s="117"/>
      <c r="O530" s="316"/>
      <c r="P530" s="158"/>
      <c r="Q530" s="158"/>
      <c r="R530" s="158"/>
      <c r="S530" s="319"/>
      <c r="T530" s="319"/>
      <c r="U530" s="319" t="s">
        <v>171</v>
      </c>
      <c r="V530" s="158"/>
      <c r="W530" s="379">
        <v>2.5000000000000001E-2</v>
      </c>
      <c r="X530" s="117"/>
      <c r="Y530" s="322"/>
      <c r="Z530" s="158"/>
      <c r="AA530" s="55">
        <v>3.7499999999999999E-3</v>
      </c>
      <c r="AB530" s="157">
        <v>0</v>
      </c>
      <c r="AC530" s="7"/>
      <c r="AD530" s="319">
        <v>1.125E-2</v>
      </c>
      <c r="AE530" s="157">
        <v>0</v>
      </c>
      <c r="AF530" s="7"/>
      <c r="AG530" s="158">
        <v>0</v>
      </c>
      <c r="AH530" s="322">
        <v>0</v>
      </c>
      <c r="AI530" s="7"/>
    </row>
    <row r="531" spans="10:35" x14ac:dyDescent="0.25">
      <c r="J531" s="311"/>
      <c r="K531" s="378" t="s">
        <v>308</v>
      </c>
      <c r="L531" s="17"/>
      <c r="M531" t="s">
        <v>237</v>
      </c>
      <c r="N531" s="834"/>
      <c r="O531" s="366"/>
      <c r="P531" s="533"/>
      <c r="Q531" s="535">
        <f t="shared" ref="Q531:Q536" si="53">SUM(N531*P531)</f>
        <v>0</v>
      </c>
      <c r="R531" s="535"/>
      <c r="S531" s="535"/>
      <c r="T531" s="535"/>
      <c r="U531" s="526"/>
      <c r="V531" s="526"/>
      <c r="W531" s="523">
        <f>SUM(N531*W530)</f>
        <v>0</v>
      </c>
      <c r="X531" s="523"/>
      <c r="Y531" s="538">
        <f>SUM(N531*P531*Y530)</f>
        <v>0</v>
      </c>
      <c r="Z531" s="523"/>
      <c r="AA531" s="538">
        <f>SUM(N531*AA530)</f>
        <v>0</v>
      </c>
      <c r="AB531" s="538">
        <f>SUM(N531*AB530*P531)</f>
        <v>0</v>
      </c>
      <c r="AD531" s="23">
        <f>SUM(N531*AD530)</f>
        <v>0</v>
      </c>
      <c r="AE531" s="23">
        <f>SUM(N531*AE530*P531)</f>
        <v>0</v>
      </c>
      <c r="AG531" s="538">
        <f>SUM(N531*AG530)</f>
        <v>0</v>
      </c>
      <c r="AH531" s="538">
        <f>SUM(Q531*AH530)</f>
        <v>0</v>
      </c>
    </row>
    <row r="532" spans="10:35" x14ac:dyDescent="0.25">
      <c r="J532" s="311"/>
      <c r="N532" s="470"/>
      <c r="P532" s="38">
        <f>SUM(P531*0.66)</f>
        <v>0</v>
      </c>
      <c r="Q532" s="307">
        <f t="shared" si="53"/>
        <v>0</v>
      </c>
      <c r="R532" s="307"/>
      <c r="S532" s="307"/>
      <c r="T532" s="307"/>
      <c r="U532" s="38"/>
      <c r="V532" s="38"/>
      <c r="W532" s="22">
        <f>SUM(N532*W530)</f>
        <v>0</v>
      </c>
      <c r="X532" s="22"/>
      <c r="Y532" s="23">
        <f>SUM(N532*P532*Y530)</f>
        <v>0</v>
      </c>
      <c r="Z532" s="22"/>
      <c r="AA532" s="23">
        <f>SUM(N532*AA530)</f>
        <v>0</v>
      </c>
      <c r="AB532" s="23">
        <f>SUM(N532*AB530*P532)</f>
        <v>0</v>
      </c>
      <c r="AD532" s="538">
        <f>SUM(N532*AD530)</f>
        <v>0</v>
      </c>
      <c r="AE532" s="538">
        <f>SUM(N532*AE530*P532)</f>
        <v>0</v>
      </c>
      <c r="AG532" s="23">
        <f>SUM(N532*AG530)</f>
        <v>0</v>
      </c>
      <c r="AH532" s="23">
        <f>SUM(Q532*AH530)</f>
        <v>0</v>
      </c>
    </row>
    <row r="533" spans="10:35" x14ac:dyDescent="0.25">
      <c r="J533" s="311"/>
      <c r="K533" t="s">
        <v>241</v>
      </c>
      <c r="L533" s="17"/>
      <c r="M533" t="s">
        <v>158</v>
      </c>
      <c r="N533" s="470"/>
      <c r="O533" s="366"/>
      <c r="P533" s="321"/>
      <c r="Q533" s="307">
        <f t="shared" si="53"/>
        <v>0</v>
      </c>
      <c r="R533" s="307"/>
      <c r="S533" s="307"/>
      <c r="T533" s="307"/>
      <c r="U533" s="38"/>
      <c r="V533" s="38"/>
      <c r="W533" s="22">
        <f>SUM(N533*W530)</f>
        <v>0</v>
      </c>
      <c r="X533" s="22"/>
      <c r="Y533" s="23">
        <f>SUM(N533*P533*Y530)</f>
        <v>0</v>
      </c>
      <c r="Z533" s="22"/>
      <c r="AA533" s="23">
        <f>SUM(N533*AA530)</f>
        <v>0</v>
      </c>
      <c r="AB533" s="23">
        <f>SUM(N533*AB530*P533)</f>
        <v>0</v>
      </c>
      <c r="AD533" s="23">
        <f>SUM(N533*AD530)</f>
        <v>0</v>
      </c>
      <c r="AE533" s="23">
        <f>SUM(N533*AE530*P533)</f>
        <v>0</v>
      </c>
      <c r="AG533" s="23">
        <f>SUM(N533*AG530)</f>
        <v>0</v>
      </c>
      <c r="AH533" s="23">
        <f>SUM(Q533*AH530)</f>
        <v>0</v>
      </c>
    </row>
    <row r="534" spans="10:35" x14ac:dyDescent="0.25">
      <c r="J534" s="311"/>
      <c r="N534" s="470"/>
      <c r="P534" s="38">
        <f>SUM(P533*0.66)</f>
        <v>0</v>
      </c>
      <c r="Q534" s="307">
        <f t="shared" si="53"/>
        <v>0</v>
      </c>
      <c r="R534" s="307"/>
      <c r="S534" s="307"/>
      <c r="T534" s="307"/>
      <c r="U534" s="38"/>
      <c r="V534" s="38"/>
      <c r="W534" s="22">
        <f>SUM(N534*W530)</f>
        <v>0</v>
      </c>
      <c r="X534" s="22"/>
      <c r="Y534" s="23">
        <f>SUM(N534*P534*Y530)</f>
        <v>0</v>
      </c>
      <c r="Z534" s="22"/>
      <c r="AA534" s="23">
        <f>SUM(N534*AA530)</f>
        <v>0</v>
      </c>
      <c r="AB534" s="23">
        <f>SUM(N534*AB530*P534)</f>
        <v>0</v>
      </c>
      <c r="AD534" s="23">
        <f>SUM(N534*AD530)</f>
        <v>0</v>
      </c>
      <c r="AE534" s="23">
        <f>SUM(N534*AE530*P534)</f>
        <v>0</v>
      </c>
      <c r="AG534" s="23">
        <f>SUM(N534*AG530)</f>
        <v>0</v>
      </c>
      <c r="AH534" s="23">
        <f>SUM(Q534*AH530)</f>
        <v>0</v>
      </c>
    </row>
    <row r="535" spans="10:35" x14ac:dyDescent="0.25">
      <c r="J535" s="311"/>
      <c r="L535" s="17"/>
      <c r="N535" s="470"/>
      <c r="O535" s="366"/>
      <c r="P535" s="321"/>
      <c r="Q535" s="307">
        <f t="shared" si="53"/>
        <v>0</v>
      </c>
      <c r="R535" s="307"/>
      <c r="S535" s="307"/>
      <c r="T535" s="307"/>
      <c r="U535" s="38"/>
      <c r="V535" s="38"/>
      <c r="W535" s="22">
        <f>SUM(N535*W530)</f>
        <v>0</v>
      </c>
      <c r="X535" s="22"/>
      <c r="Y535" s="23">
        <f>SUM(N535*P535*Y530)</f>
        <v>0</v>
      </c>
      <c r="Z535" s="22"/>
      <c r="AA535" s="23">
        <f>SUM(N535*AA530)</f>
        <v>0</v>
      </c>
      <c r="AB535" s="23">
        <f>SUM(N535*AB530*P535)</f>
        <v>0</v>
      </c>
      <c r="AD535" s="23">
        <f>SUM(N535*AD530)</f>
        <v>0</v>
      </c>
      <c r="AE535" s="23">
        <f>SUM(N535*AE530*P535)</f>
        <v>0</v>
      </c>
      <c r="AG535" s="23">
        <f>SUM(N535*AG530)</f>
        <v>0</v>
      </c>
      <c r="AH535" s="23">
        <f>SUM(Q535*AH530)</f>
        <v>0</v>
      </c>
      <c r="AI535" s="23"/>
    </row>
    <row r="536" spans="10:35" x14ac:dyDescent="0.25">
      <c r="J536" s="311"/>
      <c r="N536" s="637"/>
      <c r="O536" s="13"/>
      <c r="P536" s="38">
        <f>SUM(P535*0.66)</f>
        <v>0</v>
      </c>
      <c r="Q536" s="307">
        <f t="shared" si="53"/>
        <v>0</v>
      </c>
      <c r="R536" s="307"/>
      <c r="S536" s="307"/>
      <c r="T536" s="307"/>
      <c r="U536" s="38"/>
      <c r="V536" s="38"/>
      <c r="W536" s="22">
        <f>SUM(N536*W530)</f>
        <v>0</v>
      </c>
      <c r="X536" s="22"/>
      <c r="Y536" s="23">
        <f>SUM(N536*P536*Y530)</f>
        <v>0</v>
      </c>
      <c r="Z536" s="22"/>
      <c r="AA536" s="23">
        <f>SUM(N536*AA530)</f>
        <v>0</v>
      </c>
      <c r="AB536" s="23">
        <f>SUM(N536*AB530*P536)</f>
        <v>0</v>
      </c>
      <c r="AD536" s="23">
        <f>SUM(N536*AD530)</f>
        <v>0</v>
      </c>
      <c r="AE536" s="23">
        <f>SUM(N536*AE530*P536)</f>
        <v>0</v>
      </c>
      <c r="AG536" s="23">
        <f>SUM(N536*AG530)</f>
        <v>0</v>
      </c>
      <c r="AH536" s="23">
        <f>SUM(Q536*AH530)</f>
        <v>0</v>
      </c>
      <c r="AI536" s="23"/>
    </row>
    <row r="537" spans="10:35" ht="15.75" thickBot="1" x14ac:dyDescent="0.3">
      <c r="J537" s="311"/>
      <c r="N537" s="49"/>
      <c r="O537" s="50"/>
      <c r="P537" s="38"/>
      <c r="Q537" s="307"/>
      <c r="R537" s="307"/>
      <c r="S537" s="307"/>
      <c r="T537" s="307"/>
      <c r="U537" s="38"/>
      <c r="V537" s="38"/>
      <c r="W537" s="38"/>
      <c r="X537" s="22"/>
      <c r="Z537" s="22"/>
      <c r="AA537" s="22"/>
      <c r="AB537" s="22"/>
      <c r="AC537" s="22"/>
      <c r="AD537" s="22"/>
      <c r="AE537" s="22"/>
      <c r="AF537" s="22"/>
      <c r="AG537" s="22"/>
      <c r="AH537" s="22"/>
      <c r="AI537" s="22"/>
    </row>
    <row r="538" spans="10:35" ht="15.75" thickBot="1" x14ac:dyDescent="0.3">
      <c r="J538" s="311"/>
      <c r="N538" s="49"/>
      <c r="O538" s="50"/>
      <c r="P538" s="38"/>
      <c r="Q538" s="38"/>
      <c r="R538" s="38"/>
      <c r="S538" s="38"/>
      <c r="T538" s="38"/>
      <c r="U538" s="38"/>
      <c r="V538" s="38"/>
      <c r="W538" s="488">
        <f>SUM(W531:W536)</f>
        <v>0</v>
      </c>
      <c r="X538" s="489"/>
      <c r="Y538" s="490">
        <f>SUM(Y531:Y536)</f>
        <v>0</v>
      </c>
      <c r="Z538" s="829">
        <f>SUM(W538:Y538)</f>
        <v>0</v>
      </c>
      <c r="AA538" s="387">
        <f>SUM(AA531:AA536)</f>
        <v>0</v>
      </c>
      <c r="AB538" s="387">
        <f>SUM(AB531:AB536)</f>
        <v>0</v>
      </c>
      <c r="AC538" s="1087">
        <f>SUM(AA538:AB538)</f>
        <v>0</v>
      </c>
      <c r="AD538" s="387">
        <f>SUM(AD531:AD536)</f>
        <v>0</v>
      </c>
      <c r="AE538" s="387">
        <f>SUM(AE531:AE536)</f>
        <v>0</v>
      </c>
      <c r="AF538" s="1087">
        <f>SUM(AD538:AE538)</f>
        <v>0</v>
      </c>
      <c r="AG538" s="387">
        <f>SUM(AG531:AG536)</f>
        <v>0</v>
      </c>
      <c r="AH538" s="387">
        <f>SUM(AH531:AH536)</f>
        <v>0</v>
      </c>
      <c r="AI538" s="1087">
        <f>SUM(AG538:AH538)</f>
        <v>0</v>
      </c>
    </row>
    <row r="539" spans="10:35" x14ac:dyDescent="0.25">
      <c r="J539" s="311"/>
      <c r="N539" s="49"/>
      <c r="O539" s="50"/>
      <c r="P539" s="38"/>
      <c r="Q539" s="38"/>
      <c r="R539" s="38"/>
      <c r="S539" s="38"/>
      <c r="T539" s="38"/>
      <c r="U539" s="38"/>
      <c r="V539" s="38"/>
      <c r="W539" s="522"/>
      <c r="X539" s="523"/>
      <c r="Y539" s="28"/>
      <c r="Z539" s="523"/>
      <c r="AA539" s="523"/>
      <c r="AB539" s="523"/>
      <c r="AC539" s="89"/>
      <c r="AD539" s="89"/>
      <c r="AE539" s="89"/>
      <c r="AF539" s="49"/>
      <c r="AG539" s="523"/>
      <c r="AH539" s="523"/>
      <c r="AI539" s="89"/>
    </row>
    <row r="540" spans="10:35" x14ac:dyDescent="0.25">
      <c r="J540" s="311"/>
      <c r="N540" s="49"/>
      <c r="O540" s="50"/>
      <c r="P540" s="38"/>
      <c r="Q540" s="38"/>
      <c r="R540" s="38"/>
      <c r="S540" s="38"/>
      <c r="T540" s="38"/>
      <c r="U540" s="38"/>
      <c r="V540" s="38"/>
      <c r="W540" s="522"/>
      <c r="X540" s="523"/>
      <c r="Y540" s="28"/>
      <c r="Z540" s="523"/>
      <c r="AA540" s="523"/>
      <c r="AB540" s="523"/>
      <c r="AC540" s="89"/>
      <c r="AD540" s="89"/>
      <c r="AE540" s="89"/>
      <c r="AF540" s="49"/>
      <c r="AG540" s="523"/>
      <c r="AH540" s="523"/>
      <c r="AI540" s="89"/>
    </row>
    <row r="541" spans="10:35" x14ac:dyDescent="0.25">
      <c r="J541" s="334"/>
      <c r="K541" s="171"/>
      <c r="L541" s="171"/>
      <c r="M541" s="176"/>
      <c r="N541" s="449"/>
      <c r="O541" s="335"/>
      <c r="P541" s="177"/>
      <c r="Q541" s="177"/>
      <c r="R541" s="177"/>
      <c r="S541" s="177"/>
      <c r="T541" s="177"/>
      <c r="U541" s="177"/>
      <c r="V541" s="177"/>
      <c r="W541" s="364"/>
      <c r="X541" s="178"/>
      <c r="Y541" s="365"/>
      <c r="Z541" s="178"/>
      <c r="AA541" s="178" t="s">
        <v>213</v>
      </c>
      <c r="AB541" s="337"/>
      <c r="AC541" s="171"/>
      <c r="AD541" s="171"/>
      <c r="AE541" s="171"/>
      <c r="AF541" s="171"/>
      <c r="AG541" s="171"/>
      <c r="AH541" s="337"/>
      <c r="AI541" s="171"/>
    </row>
    <row r="542" spans="10:35" x14ac:dyDescent="0.25">
      <c r="J542" s="310" t="s">
        <v>208</v>
      </c>
      <c r="K542" s="35" t="s">
        <v>309</v>
      </c>
      <c r="L542" s="35"/>
      <c r="M542" s="158"/>
      <c r="N542" s="117"/>
      <c r="O542" s="316"/>
      <c r="P542" s="158"/>
      <c r="Q542" s="158"/>
      <c r="R542" s="158"/>
      <c r="S542" s="319"/>
      <c r="T542" s="319"/>
      <c r="U542" s="319" t="s">
        <v>171</v>
      </c>
      <c r="V542" s="158"/>
      <c r="W542" s="319">
        <v>3.5000000000000003E-2</v>
      </c>
      <c r="X542" s="117"/>
      <c r="Y542" s="157">
        <v>0</v>
      </c>
      <c r="Z542" s="158"/>
      <c r="AA542" s="319">
        <v>0.01</v>
      </c>
      <c r="AB542" s="157">
        <v>0</v>
      </c>
      <c r="AC542" s="7"/>
      <c r="AD542" s="7"/>
      <c r="AE542" s="7"/>
      <c r="AF542" s="7"/>
      <c r="AG542" s="158">
        <v>0</v>
      </c>
      <c r="AH542" s="322">
        <v>0</v>
      </c>
      <c r="AI542" s="7"/>
    </row>
    <row r="543" spans="10:35" x14ac:dyDescent="0.25">
      <c r="J543" s="311"/>
      <c r="K543" t="s">
        <v>310</v>
      </c>
      <c r="L543" s="17"/>
      <c r="M543" t="s">
        <v>311</v>
      </c>
      <c r="N543" s="628"/>
      <c r="O543" s="366"/>
      <c r="P543" s="533"/>
      <c r="Q543" s="535">
        <f t="shared" ref="Q543:Q548" si="54">SUM(N543*P543)</f>
        <v>0</v>
      </c>
      <c r="R543" s="535"/>
      <c r="S543" s="535"/>
      <c r="T543" s="535"/>
      <c r="U543" s="526"/>
      <c r="V543" s="526"/>
      <c r="W543" s="523">
        <f>SUM(N543*W542)</f>
        <v>0</v>
      </c>
      <c r="X543" s="523"/>
      <c r="Y543" s="538">
        <f>SUM(N543*P543*Y542)</f>
        <v>0</v>
      </c>
      <c r="Z543" s="523"/>
      <c r="AA543" s="538">
        <f>SUM(N543*AA542)</f>
        <v>0</v>
      </c>
      <c r="AB543" s="538">
        <f>SUM(N543*AB542*P543)</f>
        <v>0</v>
      </c>
      <c r="AF543" s="541"/>
      <c r="AG543" s="538">
        <f>SUM(N543*AG542)</f>
        <v>0</v>
      </c>
      <c r="AH543" s="538">
        <f>SUM(Q543*AH542)</f>
        <v>0</v>
      </c>
    </row>
    <row r="544" spans="10:35" x14ac:dyDescent="0.25">
      <c r="J544" s="311"/>
      <c r="M544" t="s">
        <v>157</v>
      </c>
      <c r="N544" s="494"/>
      <c r="P544" s="38">
        <f>SUM(P543*0.66)</f>
        <v>0</v>
      </c>
      <c r="Q544" s="307">
        <f t="shared" si="54"/>
        <v>0</v>
      </c>
      <c r="R544" s="307"/>
      <c r="S544" s="307"/>
      <c r="T544" s="307"/>
      <c r="U544" s="38"/>
      <c r="V544" s="38"/>
      <c r="W544" s="22">
        <f>SUM(N544*W542)</f>
        <v>0</v>
      </c>
      <c r="X544" s="22"/>
      <c r="Y544" s="23">
        <f>SUM(N544*P544*Y542)</f>
        <v>0</v>
      </c>
      <c r="Z544" s="22"/>
      <c r="AA544" s="23">
        <f>SUM(N544*AA542)</f>
        <v>0</v>
      </c>
      <c r="AB544" s="23">
        <f>SUM(N544*AB542*P544)</f>
        <v>0</v>
      </c>
      <c r="AF544" s="49"/>
      <c r="AG544" s="23">
        <f>SUM(N544*AG542)</f>
        <v>0</v>
      </c>
      <c r="AH544" s="23">
        <f>SUM(Q544*AH542)</f>
        <v>0</v>
      </c>
    </row>
    <row r="545" spans="10:35" x14ac:dyDescent="0.25">
      <c r="J545" s="311"/>
      <c r="K545" t="s">
        <v>312</v>
      </c>
      <c r="L545" s="17"/>
      <c r="M545" t="s">
        <v>168</v>
      </c>
      <c r="N545" s="494"/>
      <c r="O545" s="366"/>
      <c r="P545" s="321"/>
      <c r="Q545" s="307">
        <f t="shared" si="54"/>
        <v>0</v>
      </c>
      <c r="R545" s="307"/>
      <c r="S545" s="307"/>
      <c r="T545" s="307"/>
      <c r="U545" s="38"/>
      <c r="V545" s="38"/>
      <c r="W545" s="22">
        <f>SUM(N545*W542)</f>
        <v>0</v>
      </c>
      <c r="X545" s="22"/>
      <c r="Y545" s="23">
        <f>SUM(N545*P545*Y542)</f>
        <v>0</v>
      </c>
      <c r="Z545" s="22"/>
      <c r="AA545" s="23">
        <f>SUM(N545*AA542)</f>
        <v>0</v>
      </c>
      <c r="AB545" s="23">
        <f>SUM(N545*AB542*P545)</f>
        <v>0</v>
      </c>
      <c r="AF545" s="49"/>
      <c r="AG545" s="23">
        <f>SUM(N545*AG542)</f>
        <v>0</v>
      </c>
      <c r="AH545" s="23">
        <f>SUM(Q545*AH542)</f>
        <v>0</v>
      </c>
    </row>
    <row r="546" spans="10:35" x14ac:dyDescent="0.25">
      <c r="J546" s="311"/>
      <c r="N546" s="494"/>
      <c r="P546" s="38">
        <f>SUM(P545*0.66)</f>
        <v>0</v>
      </c>
      <c r="Q546" s="307">
        <f t="shared" si="54"/>
        <v>0</v>
      </c>
      <c r="R546" s="307"/>
      <c r="S546" s="307"/>
      <c r="T546" s="307"/>
      <c r="U546" s="38"/>
      <c r="V546" s="38"/>
      <c r="W546" s="22">
        <f>SUM(N546*W542)</f>
        <v>0</v>
      </c>
      <c r="X546" s="22"/>
      <c r="Y546" s="23">
        <f>SUM(N546*P546*Y542)</f>
        <v>0</v>
      </c>
      <c r="Z546" s="22"/>
      <c r="AA546" s="23">
        <f>SUM(N546*AA542)</f>
        <v>0</v>
      </c>
      <c r="AB546" s="23">
        <f>SUM(N546*AB542*P546)</f>
        <v>0</v>
      </c>
      <c r="AF546" s="49"/>
      <c r="AG546" s="23">
        <f>SUM(N546*AG542)</f>
        <v>0</v>
      </c>
      <c r="AH546" s="23">
        <f>SUM(Q546*AH542)</f>
        <v>0</v>
      </c>
    </row>
    <row r="547" spans="10:35" x14ac:dyDescent="0.25">
      <c r="J547" s="311"/>
      <c r="L547" s="17"/>
      <c r="N547" s="494"/>
      <c r="O547" s="366"/>
      <c r="P547" s="321"/>
      <c r="Q547" s="307">
        <f t="shared" si="54"/>
        <v>0</v>
      </c>
      <c r="R547" s="307"/>
      <c r="S547" s="307"/>
      <c r="T547" s="307"/>
      <c r="U547" s="38"/>
      <c r="V547" s="38"/>
      <c r="W547" s="22">
        <f>SUM(N547*W542)</f>
        <v>0</v>
      </c>
      <c r="X547" s="22"/>
      <c r="Y547" s="23">
        <f>SUM(N547*P547*Y542)</f>
        <v>0</v>
      </c>
      <c r="Z547" s="22"/>
      <c r="AA547" s="23">
        <f>SUM(N547*AA542)</f>
        <v>0</v>
      </c>
      <c r="AB547" s="23">
        <f>SUM(N547*AB542*P547)</f>
        <v>0</v>
      </c>
      <c r="AF547" s="49"/>
      <c r="AG547" s="23">
        <f>SUM(N547*AG542)</f>
        <v>0</v>
      </c>
      <c r="AH547" s="23">
        <f>SUM(Q547*AH542)</f>
        <v>0</v>
      </c>
      <c r="AI547" s="23"/>
    </row>
    <row r="548" spans="10:35" x14ac:dyDescent="0.25">
      <c r="J548" s="311"/>
      <c r="N548" s="626"/>
      <c r="O548" s="13"/>
      <c r="P548" s="38">
        <f>SUM(P547*0.66)</f>
        <v>0</v>
      </c>
      <c r="Q548" s="307">
        <f t="shared" si="54"/>
        <v>0</v>
      </c>
      <c r="R548" s="307"/>
      <c r="S548" s="307"/>
      <c r="T548" s="307"/>
      <c r="U548" s="38"/>
      <c r="V548" s="38"/>
      <c r="W548" s="22">
        <f>SUM(N548*W542)</f>
        <v>0</v>
      </c>
      <c r="X548" s="22"/>
      <c r="Y548" s="23">
        <f>SUM(N548*P548*Y542)</f>
        <v>0</v>
      </c>
      <c r="Z548" s="22"/>
      <c r="AA548" s="23">
        <f>SUM(N548*AA542)</f>
        <v>0</v>
      </c>
      <c r="AB548" s="23">
        <f>SUM(N548*AB542*P548)</f>
        <v>0</v>
      </c>
      <c r="AF548" s="49"/>
      <c r="AG548" s="23">
        <f>SUM(N548*AG542)</f>
        <v>0</v>
      </c>
      <c r="AH548" s="23">
        <f>SUM(Q548*AH542)</f>
        <v>0</v>
      </c>
      <c r="AI548" s="23"/>
    </row>
    <row r="549" spans="10:35" ht="15.75" thickBot="1" x14ac:dyDescent="0.3">
      <c r="J549" s="311"/>
      <c r="N549" s="49"/>
      <c r="O549" s="50"/>
      <c r="P549" s="38"/>
      <c r="Q549" s="307"/>
      <c r="R549" s="307"/>
      <c r="S549" s="307"/>
      <c r="T549" s="307"/>
      <c r="U549" s="38"/>
      <c r="V549" s="38"/>
      <c r="W549" s="38"/>
      <c r="X549" s="22"/>
      <c r="Z549" s="22"/>
      <c r="AA549" s="22"/>
      <c r="AB549" s="22"/>
      <c r="AC549" s="22"/>
      <c r="AD549" s="22"/>
      <c r="AE549" s="22"/>
      <c r="AF549" s="49"/>
      <c r="AG549" s="22"/>
      <c r="AH549" s="22"/>
      <c r="AI549" s="22"/>
    </row>
    <row r="550" spans="10:35" ht="15.75" thickBot="1" x14ac:dyDescent="0.3">
      <c r="J550" s="311"/>
      <c r="N550" s="49"/>
      <c r="O550" s="50"/>
      <c r="P550" s="38"/>
      <c r="Q550" s="38"/>
      <c r="R550" s="38"/>
      <c r="S550" s="38"/>
      <c r="T550" s="38"/>
      <c r="U550" s="38"/>
      <c r="V550" s="38"/>
      <c r="W550" s="488">
        <f>SUM(W543:W548)</f>
        <v>0</v>
      </c>
      <c r="X550" s="489"/>
      <c r="Y550" s="490">
        <f>SUM(Y543:Y548)</f>
        <v>0</v>
      </c>
      <c r="Z550" s="829">
        <f>SUM(W550:Y550)</f>
        <v>0</v>
      </c>
      <c r="AA550" s="387">
        <f>SUM(AA543:AA548)</f>
        <v>0</v>
      </c>
      <c r="AB550" s="387">
        <f>SUM(AB543:AB548)</f>
        <v>0</v>
      </c>
      <c r="AC550" s="1087">
        <f>SUM(AA550:AB550)</f>
        <v>0</v>
      </c>
      <c r="AD550" s="89"/>
      <c r="AE550" s="89"/>
      <c r="AF550" s="49"/>
      <c r="AG550" s="387">
        <f>SUM(AG543:AG548)</f>
        <v>0</v>
      </c>
      <c r="AH550" s="387">
        <f>SUM(AH543:AH548)</f>
        <v>0</v>
      </c>
      <c r="AI550" s="1087">
        <f>SUM(AG550:AH550)</f>
        <v>0</v>
      </c>
    </row>
    <row r="551" spans="10:35" x14ac:dyDescent="0.25">
      <c r="J551" s="311"/>
      <c r="N551" s="49"/>
      <c r="O551" s="50"/>
      <c r="P551" s="38"/>
      <c r="Q551" s="38"/>
      <c r="R551" s="38"/>
      <c r="S551" s="38"/>
      <c r="T551" s="38"/>
      <c r="U551" s="38"/>
      <c r="V551" s="38"/>
      <c r="W551" s="522"/>
      <c r="X551" s="523"/>
      <c r="Y551" s="28"/>
      <c r="Z551" s="523"/>
      <c r="AA551" s="523"/>
      <c r="AB551" s="523"/>
      <c r="AC551" s="89"/>
      <c r="AD551" s="89"/>
      <c r="AE551" s="89"/>
      <c r="AF551" s="49"/>
      <c r="AG551" s="523"/>
      <c r="AH551" s="523"/>
      <c r="AI551" s="89"/>
    </row>
    <row r="552" spans="10:35" x14ac:dyDescent="0.25">
      <c r="J552" s="334"/>
      <c r="K552" s="171"/>
      <c r="L552" s="171"/>
      <c r="M552" s="176"/>
      <c r="N552" s="449"/>
      <c r="O552" s="335"/>
      <c r="P552" s="177"/>
      <c r="Q552" s="177"/>
      <c r="R552" s="177"/>
      <c r="S552" s="177"/>
      <c r="T552" s="177"/>
      <c r="U552" s="177"/>
      <c r="V552" s="177"/>
      <c r="W552" s="364"/>
      <c r="X552" s="178"/>
      <c r="Y552" s="365"/>
      <c r="Z552" s="178"/>
      <c r="AA552" s="178"/>
      <c r="AB552" s="337"/>
      <c r="AC552" s="171"/>
      <c r="AD552" s="171"/>
      <c r="AE552" s="171"/>
      <c r="AF552" s="171"/>
      <c r="AG552" s="171"/>
      <c r="AH552" s="337"/>
      <c r="AI552" s="171"/>
    </row>
    <row r="553" spans="10:35" x14ac:dyDescent="0.25">
      <c r="J553" s="310" t="s">
        <v>208</v>
      </c>
      <c r="K553" s="35" t="s">
        <v>304</v>
      </c>
      <c r="L553" s="35"/>
      <c r="M553" s="158"/>
      <c r="N553" s="37"/>
      <c r="O553" s="316"/>
      <c r="P553" s="158"/>
      <c r="Q553" s="158"/>
      <c r="R553" s="158"/>
      <c r="S553" s="319"/>
      <c r="T553" s="319"/>
      <c r="U553" s="319" t="s">
        <v>171</v>
      </c>
      <c r="V553" s="158"/>
      <c r="W553" s="319">
        <v>3.7499999999999999E-2</v>
      </c>
      <c r="X553" s="117"/>
      <c r="Y553" s="157">
        <v>0</v>
      </c>
      <c r="Z553" s="158"/>
      <c r="AA553" s="319"/>
      <c r="AB553" s="157">
        <v>0</v>
      </c>
      <c r="AC553" s="7"/>
      <c r="AD553" s="7"/>
      <c r="AE553" s="7"/>
      <c r="AF553" s="7"/>
      <c r="AG553" s="158">
        <v>0</v>
      </c>
      <c r="AH553" s="322">
        <v>0</v>
      </c>
      <c r="AI553" s="7"/>
    </row>
    <row r="554" spans="10:35" x14ac:dyDescent="0.25">
      <c r="J554" s="311"/>
      <c r="K554" s="378" t="s">
        <v>313</v>
      </c>
      <c r="L554" s="17"/>
      <c r="M554" t="s">
        <v>314</v>
      </c>
      <c r="N554" s="626"/>
      <c r="O554" s="366"/>
      <c r="P554" s="533"/>
      <c r="Q554" s="535">
        <f t="shared" ref="Q554:Q559" si="55">SUM(N554*P554)</f>
        <v>0</v>
      </c>
      <c r="R554" s="535"/>
      <c r="S554" s="535"/>
      <c r="T554" s="535"/>
      <c r="U554" s="526"/>
      <c r="V554" s="526"/>
      <c r="W554" s="523">
        <f>SUM(N554*W553)</f>
        <v>0</v>
      </c>
      <c r="X554" s="523"/>
      <c r="Y554" s="538">
        <f>SUM(N554*P554*Y553)</f>
        <v>0</v>
      </c>
      <c r="Z554" s="523"/>
      <c r="AA554" s="538">
        <f>SUM(N554*AA553)</f>
        <v>0</v>
      </c>
      <c r="AB554" s="538">
        <f>SUM(N554*AB553*P554)</f>
        <v>0</v>
      </c>
      <c r="AF554" s="541"/>
      <c r="AG554" s="538">
        <f>SUM(N554*AG553)</f>
        <v>0</v>
      </c>
      <c r="AH554" s="538">
        <f>SUM(Q554*AH553)</f>
        <v>0</v>
      </c>
    </row>
    <row r="555" spans="10:35" x14ac:dyDescent="0.25">
      <c r="J555" s="311"/>
      <c r="K555" t="s">
        <v>315</v>
      </c>
      <c r="M555" t="s">
        <v>157</v>
      </c>
      <c r="N555" s="626"/>
      <c r="P555" s="38">
        <f>SUM(P554*0.66)</f>
        <v>0</v>
      </c>
      <c r="Q555" s="307">
        <f t="shared" si="55"/>
        <v>0</v>
      </c>
      <c r="R555" s="307"/>
      <c r="S555" s="307"/>
      <c r="T555" s="307"/>
      <c r="U555" s="38"/>
      <c r="V555" s="38"/>
      <c r="W555" s="22">
        <f>SUM(N555*W553)</f>
        <v>0</v>
      </c>
      <c r="X555" s="22"/>
      <c r="Y555" s="23">
        <f>SUM(N555*P555*Y553)</f>
        <v>0</v>
      </c>
      <c r="Z555" s="22"/>
      <c r="AA555" s="23">
        <f>SUM(N555*AA553)</f>
        <v>0</v>
      </c>
      <c r="AB555" s="23">
        <f>SUM(N555*AB553*P555)</f>
        <v>0</v>
      </c>
      <c r="AF555" s="49"/>
      <c r="AG555" s="23">
        <f>SUM(N555*AG553)</f>
        <v>0</v>
      </c>
      <c r="AH555" s="23">
        <f>SUM(Q555*AH553)</f>
        <v>0</v>
      </c>
    </row>
    <row r="556" spans="10:35" x14ac:dyDescent="0.25">
      <c r="J556" s="311"/>
      <c r="L556" s="17"/>
      <c r="M556" t="s">
        <v>158</v>
      </c>
      <c r="N556" s="494"/>
      <c r="O556" s="366"/>
      <c r="P556" s="321"/>
      <c r="Q556" s="307">
        <f t="shared" si="55"/>
        <v>0</v>
      </c>
      <c r="R556" s="307"/>
      <c r="S556" s="307"/>
      <c r="T556" s="307"/>
      <c r="U556" s="38"/>
      <c r="V556" s="38"/>
      <c r="W556" s="22">
        <f>SUM(N556*W553)</f>
        <v>0</v>
      </c>
      <c r="X556" s="22"/>
      <c r="Y556" s="23">
        <f>SUM(N556*P556*Y553)</f>
        <v>0</v>
      </c>
      <c r="Z556" s="22"/>
      <c r="AA556" s="23">
        <f>SUM(N556*AA553)</f>
        <v>0</v>
      </c>
      <c r="AB556" s="23">
        <f>SUM(N556*AB553*P556)</f>
        <v>0</v>
      </c>
      <c r="AF556" s="49"/>
      <c r="AG556" s="23">
        <f>SUM(N556*AG553)</f>
        <v>0</v>
      </c>
      <c r="AH556" s="23">
        <f>SUM(Q556*AH553)</f>
        <v>0</v>
      </c>
    </row>
    <row r="557" spans="10:35" x14ac:dyDescent="0.25">
      <c r="J557" s="311"/>
      <c r="K557" t="s">
        <v>316</v>
      </c>
      <c r="N557" s="494"/>
      <c r="P557" s="38">
        <f>SUM(P556*0.66)</f>
        <v>0</v>
      </c>
      <c r="Q557" s="307">
        <f t="shared" si="55"/>
        <v>0</v>
      </c>
      <c r="R557" s="307"/>
      <c r="S557" s="307"/>
      <c r="T557" s="307"/>
      <c r="U557" s="38"/>
      <c r="V557" s="38"/>
      <c r="W557" s="22">
        <f>SUM(N557*W553)</f>
        <v>0</v>
      </c>
      <c r="X557" s="22"/>
      <c r="Y557" s="23">
        <f>SUM(N557*P557*Y553)</f>
        <v>0</v>
      </c>
      <c r="Z557" s="22"/>
      <c r="AA557" s="23">
        <f>SUM(N557*AA553)</f>
        <v>0</v>
      </c>
      <c r="AB557" s="23">
        <f>SUM(N557*AB553*P557)</f>
        <v>0</v>
      </c>
      <c r="AF557" s="49"/>
      <c r="AG557" s="23">
        <f>SUM(N557*AG553)</f>
        <v>0</v>
      </c>
      <c r="AH557" s="23">
        <f>SUM(Q557*AH553)</f>
        <v>0</v>
      </c>
    </row>
    <row r="558" spans="10:35" x14ac:dyDescent="0.25">
      <c r="J558" s="311"/>
      <c r="L558" s="17"/>
      <c r="N558" s="494"/>
      <c r="O558" s="366"/>
      <c r="P558" s="321"/>
      <c r="Q558" s="307">
        <f t="shared" si="55"/>
        <v>0</v>
      </c>
      <c r="R558" s="307"/>
      <c r="S558" s="307"/>
      <c r="T558" s="307"/>
      <c r="U558" s="38"/>
      <c r="V558" s="38"/>
      <c r="W558" s="22">
        <f>SUM(N558*W553)</f>
        <v>0</v>
      </c>
      <c r="X558" s="22"/>
      <c r="Y558" s="23">
        <f>SUM(N558*P558*Y553)</f>
        <v>0</v>
      </c>
      <c r="Z558" s="22"/>
      <c r="AA558" s="23">
        <f>SUM(N558*AA553)</f>
        <v>0</v>
      </c>
      <c r="AB558" s="23">
        <f>SUM(N558*AB553*P558)</f>
        <v>0</v>
      </c>
      <c r="AF558" s="49"/>
      <c r="AG558" s="23">
        <f>SUM(N558*AG553)</f>
        <v>0</v>
      </c>
      <c r="AH558" s="23">
        <f>SUM(Q558*AH553)</f>
        <v>0</v>
      </c>
      <c r="AI558" s="23"/>
    </row>
    <row r="559" spans="10:35" x14ac:dyDescent="0.25">
      <c r="J559" s="311"/>
      <c r="N559" s="626"/>
      <c r="O559" s="13"/>
      <c r="P559" s="38">
        <f>SUM(P558*0.66)</f>
        <v>0</v>
      </c>
      <c r="Q559" s="307">
        <f t="shared" si="55"/>
        <v>0</v>
      </c>
      <c r="R559" s="307"/>
      <c r="S559" s="307"/>
      <c r="T559" s="307"/>
      <c r="U559" s="38"/>
      <c r="V559" s="38"/>
      <c r="W559" s="22">
        <f>SUM(N559*W553)</f>
        <v>0</v>
      </c>
      <c r="X559" s="22"/>
      <c r="Y559" s="23">
        <f>SUM(N559*P559*Y553)</f>
        <v>0</v>
      </c>
      <c r="Z559" s="22"/>
      <c r="AA559" s="23">
        <f>SUM(N559*AA553)</f>
        <v>0</v>
      </c>
      <c r="AB559" s="23">
        <f>SUM(N559*AB553*P559)</f>
        <v>0</v>
      </c>
      <c r="AF559" s="49"/>
      <c r="AG559" s="23">
        <f>SUM(N559*AG553)</f>
        <v>0</v>
      </c>
      <c r="AH559" s="23">
        <f>SUM(Q559*AH553)</f>
        <v>0</v>
      </c>
      <c r="AI559" s="23"/>
    </row>
    <row r="560" spans="10:35" ht="15.75" thickBot="1" x14ac:dyDescent="0.3">
      <c r="J560" s="311"/>
      <c r="N560" s="49"/>
      <c r="O560" s="50"/>
      <c r="P560" s="38"/>
      <c r="Q560" s="307"/>
      <c r="R560" s="307"/>
      <c r="S560" s="307"/>
      <c r="T560" s="307"/>
      <c r="U560" s="38"/>
      <c r="V560" s="38"/>
      <c r="W560" s="38"/>
      <c r="X560" s="22"/>
      <c r="Z560" s="22"/>
      <c r="AA560" s="22"/>
      <c r="AB560" s="22"/>
      <c r="AC560" s="22"/>
      <c r="AD560" s="22"/>
      <c r="AE560" s="22"/>
      <c r="AF560" s="49"/>
      <c r="AG560" s="22"/>
      <c r="AH560" s="22"/>
      <c r="AI560" s="22"/>
    </row>
    <row r="561" spans="10:35" ht="15.75" thickBot="1" x14ac:dyDescent="0.3">
      <c r="J561" s="311"/>
      <c r="N561" s="49"/>
      <c r="O561" s="50"/>
      <c r="P561" s="38"/>
      <c r="Q561" s="38"/>
      <c r="R561" s="38"/>
      <c r="S561" s="38"/>
      <c r="T561" s="38"/>
      <c r="U561" s="38"/>
      <c r="V561" s="38"/>
      <c r="W561" s="488">
        <f>SUM(W554:W559)</f>
        <v>0</v>
      </c>
      <c r="X561" s="489"/>
      <c r="Y561" s="490">
        <f>SUM(Y554:Y559)</f>
        <v>0</v>
      </c>
      <c r="Z561" s="829">
        <f>SUM(W561:Y561)</f>
        <v>0</v>
      </c>
      <c r="AA561" s="387">
        <f>SUM(AA554:AA559)</f>
        <v>0</v>
      </c>
      <c r="AB561" s="387">
        <f>SUM(AB554:AB559)</f>
        <v>0</v>
      </c>
      <c r="AC561" s="1087">
        <f>SUM(AA561:AB561)</f>
        <v>0</v>
      </c>
      <c r="AD561" s="89"/>
      <c r="AE561" s="89"/>
      <c r="AF561" s="49"/>
      <c r="AG561" s="387">
        <f>SUM(AG554:AG559)</f>
        <v>0</v>
      </c>
      <c r="AH561" s="387">
        <f>SUM(AH554:AH559)</f>
        <v>0</v>
      </c>
      <c r="AI561" s="1087">
        <f>SUM(AG561:AH561)</f>
        <v>0</v>
      </c>
    </row>
    <row r="562" spans="10:35" x14ac:dyDescent="0.25">
      <c r="J562" s="311"/>
      <c r="N562" s="49"/>
      <c r="O562" s="50"/>
      <c r="P562" s="38"/>
      <c r="Q562" s="38"/>
      <c r="R562" s="38"/>
      <c r="S562" s="38"/>
      <c r="T562" s="38"/>
      <c r="U562" s="38"/>
      <c r="V562" s="38"/>
      <c r="W562" s="522"/>
      <c r="X562" s="523"/>
      <c r="Y562" s="28"/>
      <c r="Z562" s="523"/>
      <c r="AA562" s="523"/>
      <c r="AB562" s="523"/>
      <c r="AC562" s="89"/>
      <c r="AD562" s="89"/>
      <c r="AE562" s="89"/>
      <c r="AF562" s="49"/>
      <c r="AG562" s="523"/>
      <c r="AH562" s="523"/>
      <c r="AI562" s="89"/>
    </row>
    <row r="563" spans="10:35" x14ac:dyDescent="0.25">
      <c r="J563" s="311"/>
      <c r="N563" s="49"/>
      <c r="O563" s="50"/>
      <c r="P563" s="38"/>
      <c r="Q563" s="38"/>
      <c r="R563" s="38"/>
      <c r="S563" s="38"/>
      <c r="T563" s="38"/>
      <c r="U563" s="38"/>
      <c r="V563" s="38"/>
      <c r="W563" s="522"/>
      <c r="X563" s="523"/>
      <c r="Y563" s="28"/>
      <c r="Z563" s="523"/>
      <c r="AA563" s="523"/>
      <c r="AB563" s="523"/>
      <c r="AC563" s="89"/>
      <c r="AD563" s="89"/>
      <c r="AE563" s="89"/>
      <c r="AF563" s="49"/>
      <c r="AG563" s="523"/>
      <c r="AH563" s="523"/>
      <c r="AI563" s="89"/>
    </row>
    <row r="564" spans="10:35" x14ac:dyDescent="0.25">
      <c r="J564" s="334"/>
      <c r="K564" s="171"/>
      <c r="L564" s="171"/>
      <c r="M564" s="176"/>
      <c r="N564" s="449"/>
      <c r="O564" s="335"/>
      <c r="P564" s="177"/>
      <c r="Q564" s="177"/>
      <c r="R564" s="177"/>
      <c r="S564" s="177"/>
      <c r="T564" s="177"/>
      <c r="U564" s="177"/>
      <c r="V564" s="177"/>
      <c r="W564" s="364"/>
      <c r="X564" s="178"/>
      <c r="Y564" s="365"/>
      <c r="Z564" s="178"/>
      <c r="AA564" s="178" t="s">
        <v>213</v>
      </c>
      <c r="AB564" s="337"/>
      <c r="AC564" s="171"/>
      <c r="AD564" s="171"/>
      <c r="AE564" s="171"/>
      <c r="AF564" s="171"/>
      <c r="AG564" s="171"/>
      <c r="AH564" s="337"/>
      <c r="AI564" s="171"/>
    </row>
    <row r="565" spans="10:35" x14ac:dyDescent="0.25">
      <c r="J565" s="310" t="s">
        <v>208</v>
      </c>
      <c r="K565" s="35" t="s">
        <v>154</v>
      </c>
      <c r="L565" s="35"/>
      <c r="M565" s="158"/>
      <c r="N565" s="117"/>
      <c r="O565" s="316"/>
      <c r="P565" s="158"/>
      <c r="Q565" s="158"/>
      <c r="R565" s="158"/>
      <c r="S565" s="319"/>
      <c r="T565" s="319"/>
      <c r="U565" s="319" t="s">
        <v>171</v>
      </c>
      <c r="V565" s="158"/>
      <c r="W565" s="319">
        <v>2.5000000000000001E-2</v>
      </c>
      <c r="X565" s="117"/>
      <c r="Y565" s="157">
        <v>0</v>
      </c>
      <c r="Z565" s="158"/>
      <c r="AA565" s="319">
        <v>5.0000000000000001E-3</v>
      </c>
      <c r="AB565" s="157">
        <v>0</v>
      </c>
      <c r="AC565" s="7"/>
      <c r="AD565" s="7"/>
      <c r="AE565" s="7"/>
      <c r="AF565" s="7"/>
      <c r="AG565" s="158">
        <v>0</v>
      </c>
      <c r="AH565" s="322">
        <v>0</v>
      </c>
      <c r="AI565" s="7"/>
    </row>
    <row r="566" spans="10:35" x14ac:dyDescent="0.25">
      <c r="J566" s="311"/>
      <c r="K566" s="378" t="s">
        <v>317</v>
      </c>
      <c r="L566" s="17">
        <v>0.18029999999999999</v>
      </c>
      <c r="M566" t="s">
        <v>165</v>
      </c>
      <c r="N566" s="628"/>
      <c r="O566" s="366"/>
      <c r="P566" s="533"/>
      <c r="Q566" s="535">
        <f t="shared" ref="Q566:Q571" si="56">SUM(N566*P566)</f>
        <v>0</v>
      </c>
      <c r="R566" s="535"/>
      <c r="S566" s="535"/>
      <c r="T566" s="535"/>
      <c r="U566" s="526"/>
      <c r="V566" s="526"/>
      <c r="W566" s="523">
        <f>SUM(N566*W565)</f>
        <v>0</v>
      </c>
      <c r="X566" s="523"/>
      <c r="Y566" s="538">
        <f>SUM(N566*P566*Y565)</f>
        <v>0</v>
      </c>
      <c r="Z566" s="523"/>
      <c r="AA566" s="538">
        <f>SUM(N566*AA565)</f>
        <v>0</v>
      </c>
      <c r="AB566" s="538">
        <f>SUM(N566*AB565*P566)</f>
        <v>0</v>
      </c>
      <c r="AF566" s="541"/>
      <c r="AG566" s="538">
        <f>SUM(N566*AG565)</f>
        <v>0</v>
      </c>
      <c r="AH566" s="538">
        <f>SUM(Q566*AH565)</f>
        <v>0</v>
      </c>
    </row>
    <row r="567" spans="10:35" x14ac:dyDescent="0.25">
      <c r="J567" s="311"/>
      <c r="N567" s="494"/>
      <c r="P567" s="38">
        <f>SUM(P566*0.66)</f>
        <v>0</v>
      </c>
      <c r="Q567" s="307">
        <f t="shared" si="56"/>
        <v>0</v>
      </c>
      <c r="R567" s="307"/>
      <c r="S567" s="307"/>
      <c r="T567" s="307"/>
      <c r="U567" s="38"/>
      <c r="V567" s="38"/>
      <c r="W567" s="22">
        <f>SUM(N567*W565)</f>
        <v>0</v>
      </c>
      <c r="X567" s="22"/>
      <c r="Y567" s="23">
        <f>SUM(N567*P567*Y565)</f>
        <v>0</v>
      </c>
      <c r="Z567" s="22"/>
      <c r="AA567" s="23">
        <f>SUM(N567*AA565)</f>
        <v>0</v>
      </c>
      <c r="AB567" s="23">
        <f>SUM(N567*AB565*P567)</f>
        <v>0</v>
      </c>
      <c r="AF567" s="49"/>
      <c r="AG567" s="23">
        <f>SUM(N567*AG565)</f>
        <v>0</v>
      </c>
      <c r="AH567" s="23">
        <f>SUM(Q567*AH565)</f>
        <v>0</v>
      </c>
    </row>
    <row r="568" spans="10:35" x14ac:dyDescent="0.25">
      <c r="J568" s="311"/>
      <c r="K568" t="s">
        <v>937</v>
      </c>
      <c r="L568" s="17">
        <v>0.26469999999999999</v>
      </c>
      <c r="M568" t="s">
        <v>318</v>
      </c>
      <c r="N568" s="636"/>
      <c r="O568" s="366"/>
      <c r="P568" s="321"/>
      <c r="Q568" s="307">
        <f t="shared" si="56"/>
        <v>0</v>
      </c>
      <c r="R568" s="307"/>
      <c r="S568" s="307"/>
      <c r="T568" s="307"/>
      <c r="U568" s="38"/>
      <c r="V568" s="38"/>
      <c r="W568" s="22">
        <f>SUM(N568*W565)</f>
        <v>0</v>
      </c>
      <c r="X568" s="22"/>
      <c r="Y568" s="23">
        <f>SUM(N568*P568*Y565)</f>
        <v>0</v>
      </c>
      <c r="Z568" s="22"/>
      <c r="AA568" s="23">
        <f>SUM(N568*AA565)</f>
        <v>0</v>
      </c>
      <c r="AB568" s="23">
        <f>SUM(N568*AB565*P568)</f>
        <v>0</v>
      </c>
      <c r="AF568" s="49"/>
      <c r="AG568" s="23">
        <f>SUM(N568*AG565)</f>
        <v>0</v>
      </c>
      <c r="AH568" s="23">
        <f>SUM(Q568*AH565)</f>
        <v>0</v>
      </c>
    </row>
    <row r="569" spans="10:35" x14ac:dyDescent="0.25">
      <c r="J569" s="311"/>
      <c r="N569" s="494"/>
      <c r="P569" s="38">
        <f>SUM(P568*0.66)</f>
        <v>0</v>
      </c>
      <c r="Q569" s="307">
        <f t="shared" si="56"/>
        <v>0</v>
      </c>
      <c r="R569" s="307"/>
      <c r="S569" s="307"/>
      <c r="T569" s="307"/>
      <c r="U569" s="38"/>
      <c r="V569" s="38"/>
      <c r="W569" s="22">
        <f>SUM(N569*W565)</f>
        <v>0</v>
      </c>
      <c r="X569" s="22"/>
      <c r="Y569" s="23">
        <f>SUM(N569*P569*Y565)</f>
        <v>0</v>
      </c>
      <c r="Z569" s="22"/>
      <c r="AA569" s="23">
        <f>SUM(N569*AA565)</f>
        <v>0</v>
      </c>
      <c r="AB569" s="23">
        <f>SUM(N569*AB565*P569)</f>
        <v>0</v>
      </c>
      <c r="AF569" s="49"/>
      <c r="AG569" s="23">
        <f>SUM(N569*AG565)</f>
        <v>0</v>
      </c>
      <c r="AH569" s="23">
        <f>SUM(Q569*AH565)</f>
        <v>0</v>
      </c>
    </row>
    <row r="570" spans="10:35" x14ac:dyDescent="0.25">
      <c r="J570" s="311"/>
      <c r="L570" s="17"/>
      <c r="N570" s="494"/>
      <c r="O570" s="366"/>
      <c r="P570" s="321"/>
      <c r="Q570" s="307">
        <f t="shared" si="56"/>
        <v>0</v>
      </c>
      <c r="R570" s="307"/>
      <c r="S570" s="307"/>
      <c r="T570" s="307"/>
      <c r="U570" s="38"/>
      <c r="V570" s="38"/>
      <c r="W570" s="22">
        <f>SUM(N570*W565)</f>
        <v>0</v>
      </c>
      <c r="X570" s="22"/>
      <c r="Y570" s="23">
        <f>SUM(N570*P570*Y565)</f>
        <v>0</v>
      </c>
      <c r="Z570" s="22"/>
      <c r="AA570" s="23">
        <f>SUM(N570*AA565)</f>
        <v>0</v>
      </c>
      <c r="AB570" s="23">
        <f>SUM(N570*AB565*P570)</f>
        <v>0</v>
      </c>
      <c r="AF570" s="49"/>
      <c r="AG570" s="23">
        <f>SUM(N570*AG565)</f>
        <v>0</v>
      </c>
      <c r="AH570" s="23">
        <f>SUM(Q570*AH565)</f>
        <v>0</v>
      </c>
      <c r="AI570" s="23"/>
    </row>
    <row r="571" spans="10:35" x14ac:dyDescent="0.25">
      <c r="J571" s="311"/>
      <c r="N571" s="626"/>
      <c r="O571" s="13"/>
      <c r="P571" s="38">
        <f>SUM(P570*0.66)</f>
        <v>0</v>
      </c>
      <c r="Q571" s="307">
        <f t="shared" si="56"/>
        <v>0</v>
      </c>
      <c r="R571" s="307"/>
      <c r="S571" s="307"/>
      <c r="T571" s="307"/>
      <c r="U571" s="38"/>
      <c r="V571" s="38"/>
      <c r="W571" s="22">
        <f>SUM(N571*W565)</f>
        <v>0</v>
      </c>
      <c r="X571" s="22"/>
      <c r="Y571" s="23">
        <f>SUM(N571*P571*Y565)</f>
        <v>0</v>
      </c>
      <c r="Z571" s="22"/>
      <c r="AA571" s="23">
        <f>SUM(N571*AA565)</f>
        <v>0</v>
      </c>
      <c r="AB571" s="23">
        <f>SUM(N571*AB565*P571)</f>
        <v>0</v>
      </c>
      <c r="AF571" s="49"/>
      <c r="AG571" s="23">
        <f>SUM(N571*AG565)</f>
        <v>0</v>
      </c>
      <c r="AH571" s="23">
        <f>SUM(Q571*AH565)</f>
        <v>0</v>
      </c>
      <c r="AI571" s="23"/>
    </row>
    <row r="572" spans="10:35" ht="15.75" thickBot="1" x14ac:dyDescent="0.3">
      <c r="J572" s="311"/>
      <c r="N572" s="49"/>
      <c r="O572" s="50"/>
      <c r="P572" s="38"/>
      <c r="Q572" s="307"/>
      <c r="R572" s="307"/>
      <c r="S572" s="307"/>
      <c r="T572" s="307"/>
      <c r="U572" s="38"/>
      <c r="V572" s="38"/>
      <c r="W572" s="38"/>
      <c r="X572" s="22"/>
      <c r="Z572" s="22"/>
      <c r="AA572" s="22"/>
      <c r="AB572" s="22"/>
      <c r="AC572" s="22"/>
      <c r="AD572" s="22"/>
      <c r="AE572" s="22"/>
      <c r="AF572" s="49"/>
      <c r="AG572" s="22"/>
      <c r="AH572" s="22"/>
      <c r="AI572" s="22"/>
    </row>
    <row r="573" spans="10:35" ht="15.75" thickBot="1" x14ac:dyDescent="0.3">
      <c r="J573" s="311"/>
      <c r="N573" s="49"/>
      <c r="O573" s="50"/>
      <c r="P573" s="38"/>
      <c r="Q573" s="38"/>
      <c r="R573" s="38"/>
      <c r="S573" s="38"/>
      <c r="T573" s="38"/>
      <c r="U573" s="38"/>
      <c r="V573" s="38"/>
      <c r="W573" s="488">
        <f>SUM(W566:W571)</f>
        <v>0</v>
      </c>
      <c r="X573" s="489"/>
      <c r="Y573" s="490">
        <f>SUM(Y566:Y571)</f>
        <v>0</v>
      </c>
      <c r="Z573" s="829">
        <f>SUM(W573:Y573)</f>
        <v>0</v>
      </c>
      <c r="AA573" s="387">
        <f>SUM(AA566:AA571)</f>
        <v>0</v>
      </c>
      <c r="AB573" s="387">
        <f>SUM(AB566:AB571)</f>
        <v>0</v>
      </c>
      <c r="AC573" s="1087">
        <f>SUM(AA573:AB573)</f>
        <v>0</v>
      </c>
      <c r="AD573" s="89"/>
      <c r="AE573" s="89"/>
      <c r="AF573" s="49"/>
      <c r="AG573" s="387">
        <f>SUM(AG566:AG571)</f>
        <v>0</v>
      </c>
      <c r="AH573" s="387">
        <f>SUM(AH566:AH571)</f>
        <v>0</v>
      </c>
      <c r="AI573" s="1087">
        <f>SUM(AG573:AH573)</f>
        <v>0</v>
      </c>
    </row>
    <row r="574" spans="10:35" x14ac:dyDescent="0.25">
      <c r="J574" s="311"/>
      <c r="N574" s="49"/>
      <c r="O574" s="50"/>
      <c r="P574" s="38"/>
      <c r="Q574" s="38"/>
      <c r="R574" s="38"/>
      <c r="S574" s="38"/>
      <c r="T574" s="38"/>
      <c r="U574" s="38"/>
      <c r="V574" s="38"/>
      <c r="W574" s="522"/>
      <c r="X574" s="523"/>
      <c r="Y574" s="28"/>
      <c r="Z574" s="523"/>
      <c r="AA574" s="523"/>
      <c r="AB574" s="523"/>
      <c r="AC574" s="89"/>
      <c r="AD574" s="89"/>
      <c r="AE574" s="89"/>
      <c r="AF574" s="49"/>
      <c r="AG574" s="523"/>
      <c r="AH574" s="523"/>
      <c r="AI574" s="89"/>
    </row>
    <row r="575" spans="10:35" x14ac:dyDescent="0.25">
      <c r="J575" s="334"/>
      <c r="K575" s="171"/>
      <c r="L575" s="171"/>
      <c r="M575" s="176"/>
      <c r="N575" s="449"/>
      <c r="O575" s="335"/>
      <c r="P575" s="177"/>
      <c r="Q575" s="177"/>
      <c r="R575" s="177"/>
      <c r="S575" s="177"/>
      <c r="T575" s="177"/>
      <c r="U575" s="177"/>
      <c r="V575" s="177"/>
      <c r="W575" s="364"/>
      <c r="X575" s="178"/>
      <c r="Y575" s="365"/>
      <c r="Z575" s="178"/>
      <c r="AA575" s="178"/>
      <c r="AB575" s="337"/>
      <c r="AC575" s="171"/>
      <c r="AD575" s="171"/>
      <c r="AE575" s="171"/>
      <c r="AF575" s="171"/>
      <c r="AG575" s="171"/>
      <c r="AH575" s="337"/>
      <c r="AI575" s="171"/>
    </row>
    <row r="576" spans="10:35" x14ac:dyDescent="0.25">
      <c r="J576" s="310" t="s">
        <v>208</v>
      </c>
      <c r="K576" s="35" t="s">
        <v>304</v>
      </c>
      <c r="L576" s="35"/>
      <c r="M576" s="158"/>
      <c r="N576" s="117"/>
      <c r="O576" s="316"/>
      <c r="P576" s="158"/>
      <c r="Q576" s="158"/>
      <c r="R576" s="158"/>
      <c r="S576" s="319"/>
      <c r="T576" s="319"/>
      <c r="U576" s="319" t="s">
        <v>171</v>
      </c>
      <c r="V576" s="158"/>
      <c r="W576" s="319">
        <v>3.2500000000000001E-2</v>
      </c>
      <c r="X576" s="117"/>
      <c r="Y576" s="157">
        <v>0</v>
      </c>
      <c r="Z576" s="158"/>
      <c r="AA576" s="319"/>
      <c r="AB576" s="157">
        <v>0</v>
      </c>
      <c r="AC576" s="7"/>
      <c r="AD576" s="7"/>
      <c r="AE576" s="7"/>
      <c r="AF576" s="7"/>
      <c r="AG576" s="158">
        <v>0</v>
      </c>
      <c r="AH576" s="322">
        <v>0</v>
      </c>
      <c r="AI576" s="7"/>
    </row>
    <row r="577" spans="10:35" x14ac:dyDescent="0.25">
      <c r="J577" s="311"/>
      <c r="K577" s="378" t="s">
        <v>319</v>
      </c>
      <c r="L577" s="17"/>
      <c r="M577" t="s">
        <v>320</v>
      </c>
      <c r="N577" s="730"/>
      <c r="O577" s="366"/>
      <c r="P577" s="533"/>
      <c r="Q577" s="535">
        <f t="shared" ref="Q577:Q582" si="57">SUM(N577*P577)</f>
        <v>0</v>
      </c>
      <c r="R577" s="535"/>
      <c r="S577" s="535"/>
      <c r="T577" s="535"/>
      <c r="U577" s="526"/>
      <c r="V577" s="526"/>
      <c r="W577" s="523">
        <f>SUM(N577*W576)</f>
        <v>0</v>
      </c>
      <c r="X577" s="523"/>
      <c r="Y577" s="538">
        <f>SUM(N577*P577*Y576)</f>
        <v>0</v>
      </c>
      <c r="Z577" s="523"/>
      <c r="AA577" s="538">
        <f>SUM(N577*AA576)</f>
        <v>0</v>
      </c>
      <c r="AB577" s="538">
        <f>SUM(N577*AB576*P577)</f>
        <v>0</v>
      </c>
      <c r="AF577" s="541"/>
      <c r="AG577" s="538">
        <f>SUM(N577*AG576)</f>
        <v>0</v>
      </c>
      <c r="AH577" s="538">
        <f>SUM(Q577*AH576)</f>
        <v>0</v>
      </c>
    </row>
    <row r="578" spans="10:35" x14ac:dyDescent="0.25">
      <c r="J578" s="311"/>
      <c r="N578" s="494"/>
      <c r="P578" s="38">
        <f>SUM(P577*0.66)</f>
        <v>0</v>
      </c>
      <c r="Q578" s="307">
        <f t="shared" si="57"/>
        <v>0</v>
      </c>
      <c r="R578" s="307"/>
      <c r="S578" s="307"/>
      <c r="T578" s="307"/>
      <c r="U578" s="38"/>
      <c r="V578" s="38"/>
      <c r="W578" s="22">
        <f>SUM(N578*W576)</f>
        <v>0</v>
      </c>
      <c r="X578" s="22"/>
      <c r="Y578" s="23">
        <f>SUM(N578*P578*Y576)</f>
        <v>0</v>
      </c>
      <c r="Z578" s="22"/>
      <c r="AA578" s="23">
        <f>SUM(N578*AA576)</f>
        <v>0</v>
      </c>
      <c r="AB578" s="23">
        <f>SUM(N578*AB576*P578)</f>
        <v>0</v>
      </c>
      <c r="AF578" s="49"/>
      <c r="AG578" s="23">
        <f>SUM(N578*AG576)</f>
        <v>0</v>
      </c>
      <c r="AH578" s="23">
        <f>SUM(Q578*AH576)</f>
        <v>0</v>
      </c>
    </row>
    <row r="579" spans="10:35" x14ac:dyDescent="0.25">
      <c r="J579" s="311"/>
      <c r="K579" t="s">
        <v>179</v>
      </c>
      <c r="L579" s="17"/>
      <c r="M579" t="s">
        <v>158</v>
      </c>
      <c r="N579" s="494"/>
      <c r="O579" s="366"/>
      <c r="P579" s="321"/>
      <c r="Q579" s="307">
        <f t="shared" si="57"/>
        <v>0</v>
      </c>
      <c r="R579" s="307"/>
      <c r="S579" s="307"/>
      <c r="T579" s="307"/>
      <c r="U579" s="38"/>
      <c r="V579" s="38"/>
      <c r="W579" s="22">
        <f>SUM(N579*W576)</f>
        <v>0</v>
      </c>
      <c r="X579" s="22"/>
      <c r="Y579" s="23">
        <f>SUM(N579*P579*Y576)</f>
        <v>0</v>
      </c>
      <c r="Z579" s="22"/>
      <c r="AA579" s="23">
        <f>SUM(N579*AA576)</f>
        <v>0</v>
      </c>
      <c r="AB579" s="23">
        <f>SUM(N579*AB576*P579)</f>
        <v>0</v>
      </c>
      <c r="AF579" s="49"/>
      <c r="AG579" s="23">
        <f>SUM(N579*AG576)</f>
        <v>0</v>
      </c>
      <c r="AH579" s="23">
        <f>SUM(Q579*AH576)</f>
        <v>0</v>
      </c>
    </row>
    <row r="580" spans="10:35" x14ac:dyDescent="0.25">
      <c r="J580" s="311"/>
      <c r="N580" s="494"/>
      <c r="P580" s="38">
        <f>SUM(P579*0.66)</f>
        <v>0</v>
      </c>
      <c r="Q580" s="307">
        <f t="shared" si="57"/>
        <v>0</v>
      </c>
      <c r="R580" s="307"/>
      <c r="S580" s="307"/>
      <c r="T580" s="307"/>
      <c r="U580" s="38"/>
      <c r="V580" s="38"/>
      <c r="W580" s="22">
        <f>SUM(N580*W576)</f>
        <v>0</v>
      </c>
      <c r="X580" s="22"/>
      <c r="Y580" s="23">
        <f>SUM(N580*P580*Y576)</f>
        <v>0</v>
      </c>
      <c r="Z580" s="22"/>
      <c r="AA580" s="23">
        <f>SUM(N580*AA576)</f>
        <v>0</v>
      </c>
      <c r="AB580" s="23">
        <f>SUM(N580*AB576*P580)</f>
        <v>0</v>
      </c>
      <c r="AF580" s="49"/>
      <c r="AG580" s="23">
        <f>SUM(N580*AG576)</f>
        <v>0</v>
      </c>
      <c r="AH580" s="23">
        <f>SUM(Q580*AH576)</f>
        <v>0</v>
      </c>
    </row>
    <row r="581" spans="10:35" x14ac:dyDescent="0.25">
      <c r="J581" s="311"/>
      <c r="L581" s="17"/>
      <c r="N581" s="494"/>
      <c r="O581" s="366"/>
      <c r="P581" s="321"/>
      <c r="Q581" s="307">
        <f t="shared" si="57"/>
        <v>0</v>
      </c>
      <c r="R581" s="307"/>
      <c r="S581" s="307"/>
      <c r="T581" s="307"/>
      <c r="U581" s="38"/>
      <c r="V581" s="38"/>
      <c r="W581" s="22">
        <f>SUM(N581*W576)</f>
        <v>0</v>
      </c>
      <c r="X581" s="22"/>
      <c r="Y581" s="23">
        <f>SUM(N581*P581*Y576)</f>
        <v>0</v>
      </c>
      <c r="Z581" s="22"/>
      <c r="AA581" s="23">
        <f>SUM(N581*AA576)</f>
        <v>0</v>
      </c>
      <c r="AB581" s="23">
        <f>SUM(N581*AB576*P581)</f>
        <v>0</v>
      </c>
      <c r="AF581" s="49"/>
      <c r="AG581" s="23">
        <f>SUM(N581*AG576)</f>
        <v>0</v>
      </c>
      <c r="AH581" s="23">
        <f>SUM(Q581*AH576)</f>
        <v>0</v>
      </c>
      <c r="AI581" s="23"/>
    </row>
    <row r="582" spans="10:35" x14ac:dyDescent="0.25">
      <c r="J582" s="311"/>
      <c r="N582" s="626"/>
      <c r="O582" s="13"/>
      <c r="P582" s="38">
        <f>SUM(P581*0.66)</f>
        <v>0</v>
      </c>
      <c r="Q582" s="307">
        <f t="shared" si="57"/>
        <v>0</v>
      </c>
      <c r="R582" s="307"/>
      <c r="S582" s="307"/>
      <c r="T582" s="307"/>
      <c r="U582" s="38"/>
      <c r="V582" s="38"/>
      <c r="W582" s="22">
        <f>SUM(N582*W576)</f>
        <v>0</v>
      </c>
      <c r="X582" s="22"/>
      <c r="Y582" s="23">
        <f>SUM(N582*P582*Y576)</f>
        <v>0</v>
      </c>
      <c r="Z582" s="22"/>
      <c r="AA582" s="23">
        <f>SUM(N582*AA576)</f>
        <v>0</v>
      </c>
      <c r="AB582" s="23">
        <f>SUM(N582*AB576*P582)</f>
        <v>0</v>
      </c>
      <c r="AF582" s="49"/>
      <c r="AG582" s="23">
        <f>SUM(N582*AG576)</f>
        <v>0</v>
      </c>
      <c r="AH582" s="23">
        <f>SUM(Q582*AH576)</f>
        <v>0</v>
      </c>
      <c r="AI582" s="23"/>
    </row>
    <row r="583" spans="10:35" ht="15.75" thickBot="1" x14ac:dyDescent="0.3">
      <c r="J583" s="311"/>
      <c r="N583" s="49"/>
      <c r="O583" s="50"/>
      <c r="P583" s="38"/>
      <c r="Q583" s="307"/>
      <c r="R583" s="307"/>
      <c r="S583" s="307"/>
      <c r="T583" s="307"/>
      <c r="U583" s="38"/>
      <c r="V583" s="38"/>
      <c r="W583" s="38"/>
      <c r="X583" s="22"/>
      <c r="Z583" s="22"/>
      <c r="AA583" s="22"/>
      <c r="AB583" s="22"/>
      <c r="AC583" s="22"/>
      <c r="AD583" s="22"/>
      <c r="AE583" s="22"/>
      <c r="AF583" s="49"/>
      <c r="AG583" s="22"/>
      <c r="AH583" s="22"/>
      <c r="AI583" s="22"/>
    </row>
    <row r="584" spans="10:35" ht="15.75" thickBot="1" x14ac:dyDescent="0.3">
      <c r="J584" s="311"/>
      <c r="N584" s="49"/>
      <c r="O584" s="50"/>
      <c r="P584" s="38"/>
      <c r="Q584" s="38"/>
      <c r="R584" s="38"/>
      <c r="S584" s="38"/>
      <c r="T584" s="38"/>
      <c r="U584" s="38"/>
      <c r="V584" s="38"/>
      <c r="W584" s="488">
        <f>SUM(W577:W582)</f>
        <v>0</v>
      </c>
      <c r="X584" s="489"/>
      <c r="Y584" s="490">
        <f>SUM(Y577:Y582)</f>
        <v>0</v>
      </c>
      <c r="Z584" s="829">
        <f>SUM(W584:Y584)</f>
        <v>0</v>
      </c>
      <c r="AA584" s="387">
        <f>SUM(AA577:AA582)</f>
        <v>0</v>
      </c>
      <c r="AB584" s="387">
        <f>SUM(AB577:AB582)</f>
        <v>0</v>
      </c>
      <c r="AC584" s="1087">
        <f>SUM(AA584:AB584)</f>
        <v>0</v>
      </c>
      <c r="AD584" s="89"/>
      <c r="AE584" s="89"/>
      <c r="AF584" s="49"/>
      <c r="AG584" s="387">
        <f>SUM(AG577:AG582)</f>
        <v>0</v>
      </c>
      <c r="AH584" s="387">
        <f>SUM(AH577:AH582)</f>
        <v>0</v>
      </c>
      <c r="AI584" s="1087">
        <f>SUM(AG584:AH584)</f>
        <v>0</v>
      </c>
    </row>
    <row r="585" spans="10:35" x14ac:dyDescent="0.25">
      <c r="J585" s="311"/>
      <c r="N585" s="49"/>
      <c r="O585" s="50"/>
      <c r="P585" s="38"/>
      <c r="Q585" s="38"/>
      <c r="R585" s="38"/>
      <c r="S585" s="38"/>
      <c r="T585" s="38"/>
      <c r="U585" s="38"/>
      <c r="V585" s="38"/>
      <c r="W585" s="522"/>
      <c r="X585" s="523"/>
      <c r="Y585" s="28"/>
      <c r="Z585" s="523"/>
      <c r="AA585" s="523"/>
      <c r="AB585" s="523"/>
      <c r="AC585" s="89"/>
      <c r="AD585" s="89"/>
      <c r="AE585" s="89"/>
      <c r="AF585" s="49"/>
      <c r="AG585" s="523"/>
      <c r="AH585" s="523"/>
      <c r="AI585" s="89"/>
    </row>
    <row r="586" spans="10:35" x14ac:dyDescent="0.25">
      <c r="J586" s="334"/>
      <c r="K586" s="171"/>
      <c r="L586" s="171"/>
      <c r="M586" s="176"/>
      <c r="N586" s="449"/>
      <c r="O586" s="335"/>
      <c r="P586" s="177"/>
      <c r="Q586" s="177"/>
      <c r="R586" s="177"/>
      <c r="S586" s="177"/>
      <c r="T586" s="177"/>
      <c r="U586" s="177"/>
      <c r="V586" s="177"/>
      <c r="W586" s="364"/>
      <c r="X586" s="178"/>
      <c r="Y586" s="365"/>
      <c r="Z586" s="178"/>
      <c r="AA586" s="178"/>
      <c r="AB586" s="337"/>
      <c r="AC586" s="171"/>
      <c r="AD586" s="171"/>
      <c r="AE586" s="171"/>
      <c r="AF586" s="171"/>
      <c r="AG586" s="171"/>
      <c r="AH586" s="337"/>
      <c r="AI586" s="171"/>
    </row>
    <row r="587" spans="10:35" x14ac:dyDescent="0.25">
      <c r="J587" s="310" t="s">
        <v>208</v>
      </c>
      <c r="K587" s="35" t="s">
        <v>321</v>
      </c>
      <c r="L587" s="35"/>
      <c r="M587" s="158"/>
      <c r="N587" s="117"/>
      <c r="O587" s="316"/>
      <c r="P587" s="158"/>
      <c r="Q587" s="158"/>
      <c r="R587" s="158"/>
      <c r="S587" s="319"/>
      <c r="T587" s="319"/>
      <c r="U587" s="319" t="s">
        <v>171</v>
      </c>
      <c r="V587" s="158"/>
      <c r="W587" s="319"/>
      <c r="X587" s="117"/>
      <c r="Y587" s="157">
        <v>0</v>
      </c>
      <c r="Z587" s="158"/>
      <c r="AA587" s="319"/>
      <c r="AB587" s="157">
        <v>0</v>
      </c>
      <c r="AC587" s="7"/>
      <c r="AD587" s="7"/>
      <c r="AE587" s="7"/>
      <c r="AF587" s="7"/>
      <c r="AG587" s="158">
        <v>0</v>
      </c>
      <c r="AH587" s="322">
        <v>0</v>
      </c>
      <c r="AI587" s="7"/>
    </row>
    <row r="588" spans="10:35" x14ac:dyDescent="0.25">
      <c r="J588" s="311"/>
      <c r="K588" s="378" t="s">
        <v>322</v>
      </c>
      <c r="L588" s="17"/>
      <c r="M588" t="s">
        <v>227</v>
      </c>
      <c r="N588" s="730"/>
      <c r="O588" s="366"/>
      <c r="P588" s="533"/>
      <c r="Q588" s="535">
        <f t="shared" ref="Q588:Q593" si="58">SUM(N588*P588)</f>
        <v>0</v>
      </c>
      <c r="R588" s="535"/>
      <c r="S588" s="535"/>
      <c r="T588" s="535"/>
      <c r="U588" s="526"/>
      <c r="V588" s="526"/>
      <c r="W588" s="523">
        <f>SUM(N588*W587)</f>
        <v>0</v>
      </c>
      <c r="X588" s="523"/>
      <c r="Y588" s="538">
        <f>SUM(N588*P588*Y587)</f>
        <v>0</v>
      </c>
      <c r="Z588" s="523"/>
      <c r="AA588" s="538">
        <f>SUM(N588*AA587)</f>
        <v>0</v>
      </c>
      <c r="AB588" s="538">
        <f>SUM(N588*AB587*P588)</f>
        <v>0</v>
      </c>
      <c r="AF588" s="541"/>
      <c r="AG588" s="538">
        <f>SUM(N588*AG587)</f>
        <v>0</v>
      </c>
      <c r="AH588" s="538">
        <f>SUM(Q588*AH587)</f>
        <v>0</v>
      </c>
    </row>
    <row r="589" spans="10:35" x14ac:dyDescent="0.25">
      <c r="J589" s="311"/>
      <c r="N589" s="494"/>
      <c r="P589" s="38">
        <f>SUM(P588*0.66)</f>
        <v>0</v>
      </c>
      <c r="Q589" s="307">
        <f t="shared" si="58"/>
        <v>0</v>
      </c>
      <c r="R589" s="307"/>
      <c r="S589" s="307"/>
      <c r="T589" s="307"/>
      <c r="U589" s="38"/>
      <c r="V589" s="38"/>
      <c r="W589" s="22">
        <f>SUM(N589*W587)</f>
        <v>0</v>
      </c>
      <c r="X589" s="22"/>
      <c r="Y589" s="23">
        <f>SUM(N589*P589*Y587)</f>
        <v>0</v>
      </c>
      <c r="Z589" s="22"/>
      <c r="AA589" s="23">
        <f>SUM(N589*AA587)</f>
        <v>0</v>
      </c>
      <c r="AB589" s="23">
        <f>SUM(N589*AB587*P589)</f>
        <v>0</v>
      </c>
      <c r="AF589" s="49"/>
      <c r="AG589" s="23">
        <f>SUM(N589*AG587)</f>
        <v>0</v>
      </c>
      <c r="AH589" s="23">
        <f>SUM(Q589*AH587)</f>
        <v>0</v>
      </c>
    </row>
    <row r="590" spans="10:35" x14ac:dyDescent="0.25">
      <c r="J590" s="311"/>
      <c r="K590" t="s">
        <v>179</v>
      </c>
      <c r="L590" s="17"/>
      <c r="M590" t="s">
        <v>158</v>
      </c>
      <c r="N590" s="494"/>
      <c r="O590" s="366"/>
      <c r="P590" s="321"/>
      <c r="Q590" s="307">
        <f t="shared" si="58"/>
        <v>0</v>
      </c>
      <c r="R590" s="307"/>
      <c r="S590" s="307"/>
      <c r="T590" s="307"/>
      <c r="U590" s="38"/>
      <c r="V590" s="38"/>
      <c r="W590" s="22">
        <f>SUM(N590*W587)</f>
        <v>0</v>
      </c>
      <c r="X590" s="22"/>
      <c r="Y590" s="23">
        <f>SUM(N590*P590*Y587)</f>
        <v>0</v>
      </c>
      <c r="Z590" s="22"/>
      <c r="AA590" s="23">
        <f>SUM(N590*AA587)</f>
        <v>0</v>
      </c>
      <c r="AB590" s="23">
        <f>SUM(N590*AB587*P590)</f>
        <v>0</v>
      </c>
      <c r="AF590" s="49"/>
      <c r="AG590" s="23">
        <f>SUM(N590*AG587)</f>
        <v>0</v>
      </c>
      <c r="AH590" s="23">
        <f>SUM(Q590*AH587)</f>
        <v>0</v>
      </c>
    </row>
    <row r="591" spans="10:35" x14ac:dyDescent="0.25">
      <c r="J591" s="311"/>
      <c r="N591" s="494"/>
      <c r="P591" s="38">
        <f>SUM(P590*0.66)</f>
        <v>0</v>
      </c>
      <c r="Q591" s="307">
        <f t="shared" si="58"/>
        <v>0</v>
      </c>
      <c r="R591" s="307"/>
      <c r="S591" s="307"/>
      <c r="T591" s="307"/>
      <c r="U591" s="38"/>
      <c r="V591" s="38"/>
      <c r="W591" s="22">
        <f>SUM(N591*W587)</f>
        <v>0</v>
      </c>
      <c r="X591" s="22"/>
      <c r="Y591" s="23">
        <f>SUM(N591*P591*Y587)</f>
        <v>0</v>
      </c>
      <c r="Z591" s="22"/>
      <c r="AA591" s="23">
        <f>SUM(N591*AA587)</f>
        <v>0</v>
      </c>
      <c r="AB591" s="23">
        <f>SUM(N591*AB587*P591)</f>
        <v>0</v>
      </c>
      <c r="AF591" s="49"/>
      <c r="AG591" s="23">
        <f>SUM(N591*AG587)</f>
        <v>0</v>
      </c>
      <c r="AH591" s="23">
        <f>SUM(Q591*AH587)</f>
        <v>0</v>
      </c>
    </row>
    <row r="592" spans="10:35" x14ac:dyDescent="0.25">
      <c r="J592" s="311"/>
      <c r="L592" s="17"/>
      <c r="N592" s="494"/>
      <c r="O592" s="366"/>
      <c r="P592" s="321"/>
      <c r="Q592" s="307">
        <f t="shared" si="58"/>
        <v>0</v>
      </c>
      <c r="R592" s="307"/>
      <c r="S592" s="307"/>
      <c r="T592" s="307"/>
      <c r="U592" s="38"/>
      <c r="V592" s="38"/>
      <c r="W592" s="22">
        <f>SUM(N592*W587)</f>
        <v>0</v>
      </c>
      <c r="X592" s="22"/>
      <c r="Y592" s="23">
        <f>SUM(N592*P592*Y587)</f>
        <v>0</v>
      </c>
      <c r="Z592" s="22"/>
      <c r="AA592" s="23">
        <f>SUM(N592*AA587)</f>
        <v>0</v>
      </c>
      <c r="AB592" s="23">
        <f>SUM(N592*AB587*P592)</f>
        <v>0</v>
      </c>
      <c r="AF592" s="49"/>
      <c r="AG592" s="23">
        <f>SUM(N592*AG587)</f>
        <v>0</v>
      </c>
      <c r="AH592" s="23">
        <f>SUM(Q592*AH587)</f>
        <v>0</v>
      </c>
      <c r="AI592" s="23"/>
    </row>
    <row r="593" spans="10:35" x14ac:dyDescent="0.25">
      <c r="J593" s="311"/>
      <c r="N593" s="626"/>
      <c r="O593" s="13"/>
      <c r="P593" s="38">
        <f>SUM(P592*0.66)</f>
        <v>0</v>
      </c>
      <c r="Q593" s="307">
        <f t="shared" si="58"/>
        <v>0</v>
      </c>
      <c r="R593" s="307"/>
      <c r="S593" s="307"/>
      <c r="T593" s="307"/>
      <c r="U593" s="38"/>
      <c r="V593" s="38"/>
      <c r="W593" s="22">
        <f>SUM(N593*W587)</f>
        <v>0</v>
      </c>
      <c r="X593" s="22"/>
      <c r="Y593" s="23">
        <f>SUM(N593*P593*Y587)</f>
        <v>0</v>
      </c>
      <c r="Z593" s="22"/>
      <c r="AA593" s="23">
        <f>SUM(N593*AA587)</f>
        <v>0</v>
      </c>
      <c r="AB593" s="23">
        <f>SUM(N593*AB587*P593)</f>
        <v>0</v>
      </c>
      <c r="AF593" s="49"/>
      <c r="AG593" s="23">
        <f>SUM(N593*AG587)</f>
        <v>0</v>
      </c>
      <c r="AH593" s="23">
        <f>SUM(Q593*AH587)</f>
        <v>0</v>
      </c>
      <c r="AI593" s="23"/>
    </row>
    <row r="594" spans="10:35" ht="15.75" thickBot="1" x14ac:dyDescent="0.3">
      <c r="J594" s="311"/>
      <c r="N594" s="49"/>
      <c r="O594" s="50"/>
      <c r="P594" s="38"/>
      <c r="Q594" s="307"/>
      <c r="R594" s="307"/>
      <c r="S594" s="307"/>
      <c r="T594" s="307"/>
      <c r="U594" s="38"/>
      <c r="V594" s="38"/>
      <c r="W594" s="38"/>
      <c r="X594" s="22"/>
      <c r="Z594" s="22"/>
      <c r="AA594" s="22"/>
      <c r="AB594" s="22"/>
      <c r="AC594" s="22"/>
      <c r="AD594" s="22"/>
      <c r="AE594" s="22"/>
      <c r="AF594" s="49"/>
      <c r="AG594" s="22"/>
      <c r="AH594" s="22"/>
      <c r="AI594" s="22"/>
    </row>
    <row r="595" spans="10:35" ht="15.75" thickBot="1" x14ac:dyDescent="0.3">
      <c r="J595" s="311"/>
      <c r="N595" s="49"/>
      <c r="O595" s="50"/>
      <c r="P595" s="38"/>
      <c r="Q595" s="38"/>
      <c r="R595" s="38"/>
      <c r="S595" s="38"/>
      <c r="T595" s="38"/>
      <c r="U595" s="38"/>
      <c r="V595" s="38"/>
      <c r="W595" s="488">
        <f>SUM(W588:W593)</f>
        <v>0</v>
      </c>
      <c r="X595" s="489"/>
      <c r="Y595" s="490">
        <f>SUM(Y588:Y593)</f>
        <v>0</v>
      </c>
      <c r="Z595" s="829">
        <f>SUM(W595:Y595)</f>
        <v>0</v>
      </c>
      <c r="AA595" s="387">
        <f>SUM(AA588:AA593)</f>
        <v>0</v>
      </c>
      <c r="AB595" s="387">
        <f>SUM(AB588:AB593)</f>
        <v>0</v>
      </c>
      <c r="AC595" s="1087">
        <f>SUM(AA595:AB595)</f>
        <v>0</v>
      </c>
      <c r="AD595" s="89"/>
      <c r="AE595" s="89"/>
      <c r="AF595" s="49"/>
      <c r="AG595" s="387">
        <f>SUM(AG588:AG593)</f>
        <v>0</v>
      </c>
      <c r="AH595" s="387">
        <f>SUM(AH588:AH593)</f>
        <v>0</v>
      </c>
      <c r="AI595" s="1087">
        <f>SUM(AG595:AH595)</f>
        <v>0</v>
      </c>
    </row>
    <row r="596" spans="10:35" x14ac:dyDescent="0.25">
      <c r="M596" s="22"/>
      <c r="N596" s="22"/>
      <c r="P596" s="22"/>
    </row>
    <row r="597" spans="10:35" x14ac:dyDescent="0.25">
      <c r="M597" s="22"/>
      <c r="N597" s="22"/>
      <c r="P597" s="22"/>
    </row>
    <row r="598" spans="10:35" x14ac:dyDescent="0.25">
      <c r="J598" s="334"/>
      <c r="K598" s="171"/>
      <c r="L598" s="171"/>
      <c r="M598" s="176"/>
      <c r="N598" s="449"/>
      <c r="O598" s="335"/>
      <c r="P598" s="177"/>
      <c r="Q598" s="177"/>
      <c r="R598" s="177"/>
      <c r="S598" s="177"/>
      <c r="T598" s="177"/>
      <c r="U598" s="177"/>
      <c r="V598" s="177"/>
      <c r="W598" s="364"/>
      <c r="X598" s="178"/>
      <c r="Y598" s="365"/>
      <c r="Z598" s="178"/>
      <c r="AA598" s="178"/>
      <c r="AB598" s="337"/>
      <c r="AC598" s="171"/>
      <c r="AD598" s="171"/>
      <c r="AE598" s="171"/>
      <c r="AF598" s="171"/>
      <c r="AG598" s="171"/>
      <c r="AH598" s="337"/>
      <c r="AI598" s="171"/>
    </row>
    <row r="599" spans="10:35" x14ac:dyDescent="0.25">
      <c r="J599" s="310" t="s">
        <v>208</v>
      </c>
      <c r="K599" s="35" t="s">
        <v>259</v>
      </c>
      <c r="L599" s="35"/>
      <c r="M599" s="158"/>
      <c r="N599" s="117"/>
      <c r="O599" s="316"/>
      <c r="P599" s="158"/>
      <c r="Q599" s="158"/>
      <c r="R599" s="158"/>
      <c r="S599" s="319"/>
      <c r="T599" s="319"/>
      <c r="U599" s="319" t="s">
        <v>171</v>
      </c>
      <c r="V599" s="158"/>
      <c r="W599" s="319">
        <v>5.0849999999999999E-2</v>
      </c>
      <c r="X599" s="117"/>
      <c r="Y599" s="157">
        <v>0</v>
      </c>
      <c r="Z599" s="158"/>
      <c r="AA599" s="319"/>
      <c r="AB599" s="157">
        <v>0</v>
      </c>
      <c r="AC599" s="7"/>
      <c r="AD599" s="7"/>
      <c r="AE599" s="7"/>
      <c r="AF599" s="7"/>
      <c r="AG599" s="158">
        <v>0</v>
      </c>
      <c r="AH599" s="322">
        <v>0</v>
      </c>
      <c r="AI599" s="7"/>
    </row>
    <row r="600" spans="10:35" x14ac:dyDescent="0.25">
      <c r="J600" s="311"/>
      <c r="K600" t="s">
        <v>323</v>
      </c>
      <c r="L600" s="17">
        <v>0.3654</v>
      </c>
      <c r="M600" t="s">
        <v>324</v>
      </c>
      <c r="N600" s="725"/>
      <c r="O600" s="366"/>
      <c r="P600" s="533">
        <v>0.19089999999999999</v>
      </c>
      <c r="Q600" s="535">
        <f t="shared" ref="Q600:Q605" si="59">SUM(N600*P600)</f>
        <v>0</v>
      </c>
      <c r="R600" s="535"/>
      <c r="S600" s="535"/>
      <c r="T600" s="535"/>
      <c r="U600" s="526">
        <v>0.03</v>
      </c>
      <c r="V600" s="526"/>
      <c r="W600" s="523">
        <f>SUM(N600*W599)</f>
        <v>0</v>
      </c>
      <c r="X600" s="523"/>
      <c r="Y600" s="538">
        <f>SUM(N600*P600*Y599)</f>
        <v>0</v>
      </c>
      <c r="Z600" s="523"/>
      <c r="AA600" s="538">
        <f>SUM(N600*AA599)</f>
        <v>0</v>
      </c>
      <c r="AB600" s="538">
        <f>SUM(N600*AB599*P600)</f>
        <v>0</v>
      </c>
      <c r="AF600" s="541"/>
      <c r="AG600" s="538">
        <f>SUM(N600*AG599)</f>
        <v>0</v>
      </c>
      <c r="AH600" s="538">
        <f>SUM(Q600*AH599)</f>
        <v>0</v>
      </c>
    </row>
    <row r="601" spans="10:35" x14ac:dyDescent="0.25">
      <c r="J601" s="311"/>
      <c r="N601" s="494"/>
      <c r="P601" s="38">
        <f>SUM(P600*0.66)</f>
        <v>0.12599399999999999</v>
      </c>
      <c r="Q601" s="307">
        <f t="shared" si="59"/>
        <v>0</v>
      </c>
      <c r="R601" s="307"/>
      <c r="S601" s="307"/>
      <c r="T601" s="307"/>
      <c r="U601" s="526">
        <v>0.03</v>
      </c>
      <c r="V601" s="38"/>
      <c r="W601" s="22">
        <f>SUM(N601*W599)</f>
        <v>0</v>
      </c>
      <c r="X601" s="22"/>
      <c r="Y601" s="23">
        <f>SUM(N601*P601*Y599)</f>
        <v>0</v>
      </c>
      <c r="Z601" s="22"/>
      <c r="AA601" s="23">
        <f>SUM(N601*AA599)</f>
        <v>0</v>
      </c>
      <c r="AB601" s="23">
        <f>SUM(N601*AB599*P601)</f>
        <v>0</v>
      </c>
      <c r="AF601" s="49"/>
      <c r="AG601" s="23">
        <f>SUM(N601*AG599)</f>
        <v>0</v>
      </c>
      <c r="AH601" s="23">
        <f>SUM(Q601*AH599)</f>
        <v>0</v>
      </c>
    </row>
    <row r="602" spans="10:35" x14ac:dyDescent="0.25">
      <c r="J602" s="311"/>
      <c r="K602" t="s">
        <v>202</v>
      </c>
      <c r="L602" s="17">
        <v>0.1797</v>
      </c>
      <c r="M602" t="s">
        <v>325</v>
      </c>
      <c r="N602" s="494"/>
      <c r="O602" s="366"/>
      <c r="P602" s="321">
        <v>5.1999999999999998E-3</v>
      </c>
      <c r="Q602" s="307">
        <f t="shared" si="59"/>
        <v>0</v>
      </c>
      <c r="R602" s="307"/>
      <c r="S602" s="307"/>
      <c r="T602" s="307"/>
      <c r="U602" s="526">
        <v>0.03</v>
      </c>
      <c r="V602" s="38"/>
      <c r="W602" s="22">
        <f>SUM(N602*W599)</f>
        <v>0</v>
      </c>
      <c r="X602" s="22"/>
      <c r="Y602" s="23">
        <f>SUM(N602*P602*Y599)</f>
        <v>0</v>
      </c>
      <c r="Z602" s="22"/>
      <c r="AA602" s="23">
        <f>SUM(N602*AA599)</f>
        <v>0</v>
      </c>
      <c r="AB602" s="23">
        <f>SUM(N602*AB599*P602)</f>
        <v>0</v>
      </c>
      <c r="AF602" s="49"/>
      <c r="AG602" s="23">
        <f>SUM(N602*AG599)</f>
        <v>0</v>
      </c>
      <c r="AH602" s="23">
        <f>SUM(Q602*AH599)</f>
        <v>0</v>
      </c>
    </row>
    <row r="603" spans="10:35" x14ac:dyDescent="0.25">
      <c r="J603" s="311"/>
      <c r="K603" t="s">
        <v>326</v>
      </c>
      <c r="N603" s="494"/>
      <c r="P603" s="38">
        <f>SUM(P602*0.66)</f>
        <v>3.4320000000000002E-3</v>
      </c>
      <c r="Q603" s="307">
        <f t="shared" si="59"/>
        <v>0</v>
      </c>
      <c r="R603" s="307"/>
      <c r="S603" s="307"/>
      <c r="T603" s="307"/>
      <c r="U603" s="526">
        <v>0.03</v>
      </c>
      <c r="V603" s="38"/>
      <c r="W603" s="22">
        <f>SUM(N603*W599)</f>
        <v>0</v>
      </c>
      <c r="X603" s="22"/>
      <c r="Y603" s="23">
        <f>SUM(N603*P603*Y599)</f>
        <v>0</v>
      </c>
      <c r="Z603" s="22"/>
      <c r="AA603" s="23">
        <f>SUM(N603*AA599)</f>
        <v>0</v>
      </c>
      <c r="AB603" s="23">
        <f>SUM(N603*AB599*P603)</f>
        <v>0</v>
      </c>
      <c r="AF603" s="49"/>
      <c r="AG603" s="23">
        <f>SUM(N603*AG599)</f>
        <v>0</v>
      </c>
      <c r="AH603" s="23">
        <f>SUM(Q603*AH599)</f>
        <v>0</v>
      </c>
    </row>
    <row r="604" spans="10:35" x14ac:dyDescent="0.25">
      <c r="J604" s="311"/>
      <c r="K604" s="40" t="s">
        <v>327</v>
      </c>
      <c r="L604" s="17">
        <v>0.18190000000000001</v>
      </c>
      <c r="M604" t="s">
        <v>328</v>
      </c>
      <c r="N604" s="494"/>
      <c r="O604" s="366"/>
      <c r="P604" s="321">
        <v>7.4000000000000003E-3</v>
      </c>
      <c r="Q604" s="307">
        <f t="shared" si="59"/>
        <v>0</v>
      </c>
      <c r="R604" s="307"/>
      <c r="S604" s="307"/>
      <c r="T604" s="307"/>
      <c r="U604" s="526">
        <v>0.03</v>
      </c>
      <c r="V604" s="38"/>
      <c r="W604" s="22">
        <f>SUM(N604*W599)</f>
        <v>0</v>
      </c>
      <c r="X604" s="22"/>
      <c r="Y604" s="23">
        <f>SUM(N604*P604*Y599)</f>
        <v>0</v>
      </c>
      <c r="Z604" s="22"/>
      <c r="AA604" s="23">
        <f>SUM(N604*AA599)</f>
        <v>0</v>
      </c>
      <c r="AB604" s="23">
        <f>SUM(N604*AB599*P604)</f>
        <v>0</v>
      </c>
      <c r="AF604" s="49"/>
      <c r="AG604" s="23">
        <f>SUM(N604*AG599)</f>
        <v>0</v>
      </c>
      <c r="AH604" s="23">
        <f>SUM(Q604*AH599)</f>
        <v>0</v>
      </c>
      <c r="AI604" s="23"/>
    </row>
    <row r="605" spans="10:35" x14ac:dyDescent="0.25">
      <c r="J605" s="311"/>
      <c r="N605" s="626"/>
      <c r="O605" s="13"/>
      <c r="P605" s="38">
        <f>SUM(P604*0.66)</f>
        <v>4.8840000000000003E-3</v>
      </c>
      <c r="Q605" s="307">
        <f t="shared" si="59"/>
        <v>0</v>
      </c>
      <c r="R605" s="307"/>
      <c r="S605" s="307"/>
      <c r="T605" s="307"/>
      <c r="U605" s="526">
        <v>0.03</v>
      </c>
      <c r="V605" s="38"/>
      <c r="W605" s="22">
        <f>SUM(N605*W599)</f>
        <v>0</v>
      </c>
      <c r="X605" s="22"/>
      <c r="Y605" s="23">
        <f>SUM(N605*P605*Y599)</f>
        <v>0</v>
      </c>
      <c r="Z605" s="22"/>
      <c r="AA605" s="23">
        <f>SUM(N605*AA599)</f>
        <v>0</v>
      </c>
      <c r="AB605" s="23">
        <f>SUM(N605*AB599*P605)</f>
        <v>0</v>
      </c>
      <c r="AF605" s="49"/>
      <c r="AG605" s="23">
        <f>SUM(N605*AG599)</f>
        <v>0</v>
      </c>
      <c r="AH605" s="23">
        <f>SUM(Q605*AH599)</f>
        <v>0</v>
      </c>
      <c r="AI605" s="23"/>
    </row>
    <row r="606" spans="10:35" ht="15.75" thickBot="1" x14ac:dyDescent="0.3">
      <c r="J606" s="311"/>
      <c r="N606" s="49"/>
      <c r="O606" s="50"/>
      <c r="P606" s="38"/>
      <c r="Q606" s="307"/>
      <c r="R606" s="307"/>
      <c r="S606" s="307"/>
      <c r="T606" s="307"/>
      <c r="U606" s="38"/>
      <c r="V606" s="38"/>
      <c r="W606" s="38"/>
      <c r="X606" s="22"/>
      <c r="Z606" s="22"/>
      <c r="AA606" s="22"/>
      <c r="AB606" s="22"/>
      <c r="AC606" s="22"/>
      <c r="AD606" s="22"/>
      <c r="AE606" s="22"/>
      <c r="AF606" s="49"/>
      <c r="AG606" s="22"/>
      <c r="AH606" s="22"/>
      <c r="AI606" s="22"/>
    </row>
    <row r="607" spans="10:35" ht="15.75" thickBot="1" x14ac:dyDescent="0.3">
      <c r="J607" s="311"/>
      <c r="N607" s="49"/>
      <c r="O607" s="50"/>
      <c r="P607" s="38"/>
      <c r="Q607" s="38"/>
      <c r="R607" s="38"/>
      <c r="S607" s="38"/>
      <c r="T607" s="38"/>
      <c r="U607" s="38"/>
      <c r="V607" s="38"/>
      <c r="W607" s="488">
        <f>SUM(W600:W605)</f>
        <v>0</v>
      </c>
      <c r="X607" s="489"/>
      <c r="Y607" s="490">
        <f>SUM(Y600:Y605)</f>
        <v>0</v>
      </c>
      <c r="Z607" s="829">
        <f>SUM(W607:Y607)</f>
        <v>0</v>
      </c>
      <c r="AA607" s="387">
        <f>SUM(AA600:AA605)</f>
        <v>0</v>
      </c>
      <c r="AB607" s="387">
        <f>SUM(AB600:AB605)</f>
        <v>0</v>
      </c>
      <c r="AC607" s="1087">
        <f>SUM(AA607:AB607)</f>
        <v>0</v>
      </c>
      <c r="AD607" s="89"/>
      <c r="AE607" s="89"/>
      <c r="AF607" s="49"/>
      <c r="AG607" s="387">
        <f>SUM(AG600:AG605)</f>
        <v>0</v>
      </c>
      <c r="AH607" s="387">
        <f>SUM(AH600:AH605)</f>
        <v>0</v>
      </c>
      <c r="AI607" s="1087">
        <f>SUM(AG607:AH607)</f>
        <v>0</v>
      </c>
    </row>
    <row r="608" spans="10:35" x14ac:dyDescent="0.25">
      <c r="J608" s="311"/>
      <c r="N608" s="49"/>
      <c r="O608" s="50"/>
      <c r="P608" s="38"/>
      <c r="Q608" s="38"/>
      <c r="R608" s="38"/>
      <c r="S608" s="38"/>
      <c r="T608" s="38"/>
      <c r="U608" s="38"/>
      <c r="V608" s="38"/>
      <c r="W608" s="522"/>
      <c r="X608" s="523"/>
      <c r="Y608" s="28"/>
      <c r="Z608" s="523"/>
      <c r="AA608" s="523"/>
      <c r="AB608" s="523"/>
      <c r="AC608" s="89"/>
      <c r="AD608" s="89"/>
      <c r="AE608" s="89"/>
      <c r="AF608" s="49"/>
      <c r="AG608" s="523"/>
      <c r="AH608" s="523"/>
      <c r="AI608" s="89"/>
    </row>
    <row r="609" spans="10:35" x14ac:dyDescent="0.25">
      <c r="J609" s="334"/>
      <c r="K609" s="171"/>
      <c r="L609" s="171"/>
      <c r="M609" s="176"/>
      <c r="N609" s="449"/>
      <c r="O609" s="335"/>
      <c r="P609" s="177"/>
      <c r="Q609" s="177"/>
      <c r="R609" s="177"/>
      <c r="S609" s="177"/>
      <c r="T609" s="177"/>
      <c r="U609" s="177"/>
      <c r="V609" s="177"/>
      <c r="W609" s="364"/>
      <c r="X609" s="178"/>
      <c r="Y609" s="365"/>
      <c r="Z609" s="178"/>
      <c r="AA609" s="178"/>
      <c r="AB609" s="337"/>
      <c r="AC609" s="171"/>
      <c r="AD609" s="171"/>
      <c r="AE609" s="171"/>
      <c r="AF609" s="171"/>
      <c r="AG609" s="171"/>
      <c r="AH609" s="337"/>
      <c r="AI609" s="171"/>
    </row>
    <row r="610" spans="10:35" x14ac:dyDescent="0.25">
      <c r="J610" s="310" t="s">
        <v>208</v>
      </c>
      <c r="K610" s="35" t="s">
        <v>224</v>
      </c>
      <c r="L610" s="35"/>
      <c r="M610" s="158"/>
      <c r="N610" s="117"/>
      <c r="O610" s="316"/>
      <c r="P610" s="158"/>
      <c r="Q610" s="158"/>
      <c r="R610" s="158"/>
      <c r="S610" s="319"/>
      <c r="T610" s="319"/>
      <c r="U610" s="319">
        <v>3.5000000000000003E-2</v>
      </c>
      <c r="V610" s="158"/>
      <c r="W610" s="386">
        <v>0.01</v>
      </c>
      <c r="X610" s="117"/>
      <c r="Y610" s="157">
        <v>0</v>
      </c>
      <c r="Z610" s="158"/>
      <c r="AA610" s="319"/>
      <c r="AB610" s="157">
        <v>0</v>
      </c>
      <c r="AC610" s="7"/>
      <c r="AD610" s="7"/>
      <c r="AE610" s="7"/>
      <c r="AF610" s="7"/>
      <c r="AG610" s="158">
        <v>0</v>
      </c>
      <c r="AH610" s="322">
        <v>0</v>
      </c>
      <c r="AI610" s="7"/>
    </row>
    <row r="611" spans="10:35" x14ac:dyDescent="0.25">
      <c r="J611" s="311"/>
      <c r="K611" t="s">
        <v>1045</v>
      </c>
      <c r="L611" s="17">
        <v>0.18959999999999999</v>
      </c>
      <c r="M611" t="s">
        <v>176</v>
      </c>
      <c r="N611" s="834"/>
      <c r="O611" s="366"/>
      <c r="P611" s="533">
        <v>1.8100000000000002E-2</v>
      </c>
      <c r="Q611" s="535">
        <f t="shared" ref="Q611:Q616" si="60">SUM(N611*P611)</f>
        <v>0</v>
      </c>
      <c r="R611" s="535"/>
      <c r="S611" s="535"/>
      <c r="T611" s="535"/>
      <c r="U611" s="38">
        <f>(U610)</f>
        <v>3.5000000000000003E-2</v>
      </c>
      <c r="V611" s="526"/>
      <c r="W611" s="523">
        <f>SUM(N611*W610)</f>
        <v>0</v>
      </c>
      <c r="X611" s="523"/>
      <c r="Y611" s="538">
        <f>SUM(N611*P611*Y610)</f>
        <v>0</v>
      </c>
      <c r="Z611" s="523"/>
      <c r="AA611" s="538">
        <f>SUM(N611*AA610)</f>
        <v>0</v>
      </c>
      <c r="AB611" s="538">
        <f>SUM(N611*AB610*P611)</f>
        <v>0</v>
      </c>
      <c r="AF611" s="541"/>
      <c r="AG611" s="538">
        <f>SUM(N611*AG610)</f>
        <v>0</v>
      </c>
      <c r="AH611" s="538">
        <f>SUM(Q611*AH610)</f>
        <v>0</v>
      </c>
    </row>
    <row r="612" spans="10:35" x14ac:dyDescent="0.25">
      <c r="J612" s="311"/>
      <c r="K612" s="726"/>
      <c r="N612" s="470"/>
      <c r="P612" s="38">
        <f>SUM(P611*0.66)</f>
        <v>1.1946000000000002E-2</v>
      </c>
      <c r="Q612" s="307">
        <f t="shared" si="60"/>
        <v>0</v>
      </c>
      <c r="R612" s="307"/>
      <c r="S612" s="307"/>
      <c r="T612" s="307"/>
      <c r="U612" s="38">
        <f>(U610)</f>
        <v>3.5000000000000003E-2</v>
      </c>
      <c r="V612" s="38"/>
      <c r="W612" s="22">
        <f>SUM(N612*W610)</f>
        <v>0</v>
      </c>
      <c r="X612" s="22"/>
      <c r="Y612" s="23">
        <f>SUM(N612*P612*Y610)</f>
        <v>0</v>
      </c>
      <c r="Z612" s="22"/>
      <c r="AA612" s="23">
        <f>SUM(N612*AA610)</f>
        <v>0</v>
      </c>
      <c r="AB612" s="23">
        <f>SUM(N612*AB610*P612)</f>
        <v>0</v>
      </c>
      <c r="AF612" s="49"/>
      <c r="AG612" s="23">
        <f>SUM(N612*AG610)</f>
        <v>0</v>
      </c>
      <c r="AH612" s="23">
        <f>SUM(Q612*AH610)</f>
        <v>0</v>
      </c>
    </row>
    <row r="613" spans="10:35" x14ac:dyDescent="0.25">
      <c r="J613" s="311"/>
      <c r="K613" t="s">
        <v>1046</v>
      </c>
      <c r="L613" s="17">
        <v>0.36880000000000002</v>
      </c>
      <c r="M613" t="s">
        <v>226</v>
      </c>
      <c r="N613" s="889"/>
      <c r="O613" s="366"/>
      <c r="P613" s="321">
        <v>0.1973</v>
      </c>
      <c r="Q613" s="307">
        <f t="shared" si="60"/>
        <v>0</v>
      </c>
      <c r="R613" s="307"/>
      <c r="S613" s="307"/>
      <c r="T613" s="307"/>
      <c r="U613" s="38">
        <f>(U610)</f>
        <v>3.5000000000000003E-2</v>
      </c>
      <c r="V613" s="38"/>
      <c r="W613" s="22">
        <f>SUM(N613*W610)</f>
        <v>0</v>
      </c>
      <c r="X613" s="22"/>
      <c r="Y613" s="23">
        <f>SUM(N613*P613*Y610)</f>
        <v>0</v>
      </c>
      <c r="Z613" s="22"/>
      <c r="AA613" s="23">
        <f>SUM(N613*AA610)</f>
        <v>0</v>
      </c>
      <c r="AB613" s="23">
        <f>SUM(N613*AB610*P613)</f>
        <v>0</v>
      </c>
      <c r="AF613" s="49"/>
      <c r="AG613" s="23">
        <f>SUM(N613*AG610)</f>
        <v>0</v>
      </c>
      <c r="AH613" s="23">
        <f>SUM(Q613*AH610)</f>
        <v>0</v>
      </c>
    </row>
    <row r="614" spans="10:35" x14ac:dyDescent="0.25">
      <c r="J614" s="311"/>
      <c r="N614" s="470"/>
      <c r="P614" s="38">
        <f>SUM(P613*0.66)</f>
        <v>0.130218</v>
      </c>
      <c r="Q614" s="307">
        <f t="shared" si="60"/>
        <v>0</v>
      </c>
      <c r="R614" s="307"/>
      <c r="S614" s="307"/>
      <c r="T614" s="307"/>
      <c r="U614" s="38">
        <f>(U610)</f>
        <v>3.5000000000000003E-2</v>
      </c>
      <c r="V614" s="38"/>
      <c r="W614" s="22">
        <f>SUM(N614*W610)</f>
        <v>0</v>
      </c>
      <c r="X614" s="22"/>
      <c r="Y614" s="23">
        <f>SUM(N614*P614*Y610)</f>
        <v>0</v>
      </c>
      <c r="Z614" s="22"/>
      <c r="AA614" s="23">
        <f>SUM(N614*AA610)</f>
        <v>0</v>
      </c>
      <c r="AB614" s="23">
        <f>SUM(N614*AB610*P614)</f>
        <v>0</v>
      </c>
      <c r="AF614" s="49"/>
      <c r="AG614" s="23">
        <f>SUM(N614*AG610)</f>
        <v>0</v>
      </c>
      <c r="AH614" s="23">
        <f>SUM(Q614*AH610)</f>
        <v>0</v>
      </c>
    </row>
    <row r="615" spans="10:35" x14ac:dyDescent="0.25">
      <c r="J615" s="311"/>
      <c r="L615" s="17">
        <v>0.1741</v>
      </c>
      <c r="M615" t="s">
        <v>168</v>
      </c>
      <c r="N615" s="864"/>
      <c r="O615" s="366"/>
      <c r="P615" s="321">
        <v>2.5999999999999999E-3</v>
      </c>
      <c r="Q615" s="307">
        <f t="shared" si="60"/>
        <v>0</v>
      </c>
      <c r="R615" s="307"/>
      <c r="S615" s="307"/>
      <c r="T615" s="307"/>
      <c r="U615" s="38">
        <f>U610</f>
        <v>3.5000000000000003E-2</v>
      </c>
      <c r="V615" s="38"/>
      <c r="W615" s="22">
        <f>SUM(N615*W610)</f>
        <v>0</v>
      </c>
      <c r="X615" s="22"/>
      <c r="Y615" s="23">
        <f>SUM(N615*P615*Y610)</f>
        <v>0</v>
      </c>
      <c r="Z615" s="22"/>
      <c r="AA615" s="23">
        <f>SUM(N615*AA610)</f>
        <v>0</v>
      </c>
      <c r="AB615" s="23">
        <f>SUM(N615*AB610*P615)</f>
        <v>0</v>
      </c>
      <c r="AF615" s="49"/>
      <c r="AG615" s="23">
        <f>SUM(N615*AG610)</f>
        <v>0</v>
      </c>
      <c r="AH615" s="23">
        <f>SUM(Q615*AH610)</f>
        <v>0</v>
      </c>
      <c r="AI615" s="23"/>
    </row>
    <row r="616" spans="10:35" x14ac:dyDescent="0.25">
      <c r="J616" s="311"/>
      <c r="N616" s="637"/>
      <c r="O616" s="13"/>
      <c r="P616" s="38">
        <f>SUM(P615*0.66)</f>
        <v>1.7160000000000001E-3</v>
      </c>
      <c r="Q616" s="307">
        <f t="shared" si="60"/>
        <v>0</v>
      </c>
      <c r="R616" s="307"/>
      <c r="S616" s="307"/>
      <c r="T616" s="307"/>
      <c r="U616" s="38">
        <f>U610</f>
        <v>3.5000000000000003E-2</v>
      </c>
      <c r="V616" s="38"/>
      <c r="W616" s="22">
        <f>SUM(N616*W610)</f>
        <v>0</v>
      </c>
      <c r="X616" s="22"/>
      <c r="Y616" s="23">
        <f>SUM(N616*P616*Y610)</f>
        <v>0</v>
      </c>
      <c r="Z616" s="22"/>
      <c r="AA616" s="23">
        <f>SUM(N616*AA610)</f>
        <v>0</v>
      </c>
      <c r="AB616" s="23">
        <f>SUM(N616*AB610*P616)</f>
        <v>0</v>
      </c>
      <c r="AF616" s="49"/>
      <c r="AG616" s="23">
        <f>SUM(N616*AG610)</f>
        <v>0</v>
      </c>
      <c r="AH616" s="23">
        <f>SUM(Q616*AH610)</f>
        <v>0</v>
      </c>
      <c r="AI616" s="23"/>
    </row>
    <row r="617" spans="10:35" ht="15.75" thickBot="1" x14ac:dyDescent="0.3">
      <c r="J617" s="311"/>
      <c r="N617" s="49"/>
      <c r="O617" s="50"/>
      <c r="P617" s="38"/>
      <c r="Q617" s="307"/>
      <c r="R617" s="307"/>
      <c r="S617" s="307"/>
      <c r="T617" s="307"/>
      <c r="U617" s="38"/>
      <c r="V617" s="38"/>
      <c r="W617" s="38"/>
      <c r="X617" s="22"/>
      <c r="Z617" s="22"/>
      <c r="AA617" s="22"/>
      <c r="AB617" s="22"/>
      <c r="AC617" s="22"/>
      <c r="AD617" s="22"/>
      <c r="AE617" s="22"/>
      <c r="AF617" s="49"/>
      <c r="AG617" s="22"/>
      <c r="AH617" s="22"/>
      <c r="AI617" s="22"/>
    </row>
    <row r="618" spans="10:35" ht="15.75" thickBot="1" x14ac:dyDescent="0.3">
      <c r="J618" s="311"/>
      <c r="N618" s="49"/>
      <c r="O618" s="50"/>
      <c r="P618" s="38"/>
      <c r="Q618" s="38"/>
      <c r="R618" s="38"/>
      <c r="S618" s="38"/>
      <c r="T618" s="38"/>
      <c r="U618" s="38"/>
      <c r="V618" s="38"/>
      <c r="W618" s="488">
        <f>SUM(W611:W616)</f>
        <v>0</v>
      </c>
      <c r="X618" s="489"/>
      <c r="Y618" s="490">
        <f>SUM(Y611:Y616)</f>
        <v>0</v>
      </c>
      <c r="Z618" s="829">
        <f>SUM(W618:Y618)</f>
        <v>0</v>
      </c>
      <c r="AA618" s="387">
        <f>SUM(AA611:AA616)</f>
        <v>0</v>
      </c>
      <c r="AB618" s="387">
        <f>SUM(AB611:AB616)</f>
        <v>0</v>
      </c>
      <c r="AC618" s="1087">
        <f>SUM(AA618:AB618)</f>
        <v>0</v>
      </c>
      <c r="AD618" s="89"/>
      <c r="AE618" s="89"/>
      <c r="AF618" s="49"/>
      <c r="AG618" s="387">
        <f>SUM(AG611:AG616)</f>
        <v>0</v>
      </c>
      <c r="AH618" s="387">
        <f>SUM(AH611:AH616)</f>
        <v>0</v>
      </c>
      <c r="AI618" s="1087">
        <f>SUM(AG618:AH618)</f>
        <v>0</v>
      </c>
    </row>
    <row r="619" spans="10:35" x14ac:dyDescent="0.25">
      <c r="J619" s="311"/>
      <c r="N619" s="49"/>
      <c r="O619" s="50"/>
      <c r="P619" s="38"/>
      <c r="Q619" s="38"/>
      <c r="R619" s="38"/>
      <c r="S619" s="38"/>
      <c r="T619" s="38"/>
      <c r="U619" s="38"/>
      <c r="V619" s="38"/>
      <c r="W619" s="522"/>
      <c r="X619" s="523"/>
      <c r="Y619" s="28"/>
      <c r="Z619" s="523"/>
      <c r="AA619" s="523"/>
      <c r="AB619" s="523"/>
      <c r="AC619" s="89"/>
      <c r="AD619" s="89"/>
      <c r="AE619" s="89"/>
      <c r="AF619" s="49"/>
      <c r="AG619" s="523"/>
      <c r="AH619" s="523"/>
      <c r="AI619" s="89"/>
    </row>
    <row r="620" spans="10:35" x14ac:dyDescent="0.25">
      <c r="J620" s="334"/>
      <c r="K620" s="171"/>
      <c r="L620" s="171"/>
      <c r="M620" s="176"/>
      <c r="N620" s="449"/>
      <c r="O620" s="335"/>
      <c r="P620" s="177"/>
      <c r="Q620" s="177"/>
      <c r="R620" s="177"/>
      <c r="S620" s="177"/>
      <c r="T620" s="177"/>
      <c r="U620" s="177"/>
      <c r="V620" s="177"/>
      <c r="W620" s="364"/>
      <c r="X620" s="178"/>
      <c r="Y620" s="365"/>
      <c r="Z620" s="178"/>
      <c r="AA620" s="178"/>
      <c r="AB620" s="337"/>
      <c r="AC620" s="171"/>
      <c r="AD620" s="171"/>
      <c r="AE620" s="171"/>
      <c r="AF620" s="171"/>
      <c r="AG620" s="171"/>
      <c r="AH620" s="337"/>
      <c r="AI620" s="171"/>
    </row>
    <row r="621" spans="10:35" x14ac:dyDescent="0.25">
      <c r="J621" s="310" t="s">
        <v>208</v>
      </c>
      <c r="K621" s="35" t="s">
        <v>321</v>
      </c>
      <c r="L621" s="35"/>
      <c r="M621" s="158"/>
      <c r="N621" s="117"/>
      <c r="O621" s="316"/>
      <c r="P621" s="158"/>
      <c r="Q621" s="158"/>
      <c r="R621" s="158"/>
      <c r="S621" s="319"/>
      <c r="T621" s="319"/>
      <c r="U621" s="319" t="s">
        <v>171</v>
      </c>
      <c r="V621" s="158"/>
      <c r="W621" s="319"/>
      <c r="X621" s="117"/>
      <c r="Y621" s="157">
        <v>0</v>
      </c>
      <c r="Z621" s="158"/>
      <c r="AA621" s="319"/>
      <c r="AB621" s="157">
        <v>0</v>
      </c>
      <c r="AC621" s="7"/>
      <c r="AD621" s="7"/>
      <c r="AE621" s="7"/>
      <c r="AF621" s="7"/>
      <c r="AG621" s="158">
        <v>0</v>
      </c>
      <c r="AH621" s="322">
        <v>0</v>
      </c>
      <c r="AI621" s="7"/>
    </row>
    <row r="622" spans="10:35" x14ac:dyDescent="0.25">
      <c r="J622" s="311"/>
      <c r="K622" t="s">
        <v>329</v>
      </c>
      <c r="L622" s="17"/>
      <c r="M622" t="s">
        <v>330</v>
      </c>
      <c r="N622" s="725"/>
      <c r="O622" s="366"/>
      <c r="P622" s="533"/>
      <c r="Q622" s="535">
        <f t="shared" ref="Q622:Q627" si="61">SUM(N622*P622)</f>
        <v>0</v>
      </c>
      <c r="R622" s="535"/>
      <c r="S622" s="535"/>
      <c r="T622" s="535"/>
      <c r="U622" s="526"/>
      <c r="V622" s="526"/>
      <c r="W622" s="523">
        <f>SUM(N622*W621)</f>
        <v>0</v>
      </c>
      <c r="X622" s="523"/>
      <c r="Y622" s="538">
        <f>SUM(N622*P622*Y621)</f>
        <v>0</v>
      </c>
      <c r="Z622" s="523"/>
      <c r="AA622" s="538">
        <f>SUM(N622*AA621)</f>
        <v>0</v>
      </c>
      <c r="AB622" s="538">
        <f>SUM(N622*AB621*P622)</f>
        <v>0</v>
      </c>
      <c r="AF622" s="541"/>
      <c r="AG622" s="538">
        <f>SUM(N622*AG621)</f>
        <v>0</v>
      </c>
      <c r="AH622" s="538">
        <f>SUM(Q622*AH621)</f>
        <v>0</v>
      </c>
    </row>
    <row r="623" spans="10:35" x14ac:dyDescent="0.25">
      <c r="J623" s="311"/>
      <c r="N623" s="470"/>
      <c r="P623" s="38">
        <f>SUM(P622*0.66)</f>
        <v>0</v>
      </c>
      <c r="Q623" s="307">
        <f t="shared" si="61"/>
        <v>0</v>
      </c>
      <c r="R623" s="307"/>
      <c r="S623" s="307"/>
      <c r="T623" s="307"/>
      <c r="U623" s="38"/>
      <c r="V623" s="38"/>
      <c r="W623" s="22">
        <f>SUM(N623*W621)</f>
        <v>0</v>
      </c>
      <c r="X623" s="22"/>
      <c r="Y623" s="23">
        <f>SUM(N623*P623*Y621)</f>
        <v>0</v>
      </c>
      <c r="Z623" s="22"/>
      <c r="AA623" s="23">
        <f>SUM(N623*AA621)</f>
        <v>0</v>
      </c>
      <c r="AB623" s="23">
        <f>SUM(N623*AB621*P623)</f>
        <v>0</v>
      </c>
      <c r="AF623" s="49"/>
      <c r="AG623" s="23">
        <f>SUM(N623*AG621)</f>
        <v>0</v>
      </c>
      <c r="AH623" s="23">
        <f>SUM(Q623*AH621)</f>
        <v>0</v>
      </c>
    </row>
    <row r="624" spans="10:35" x14ac:dyDescent="0.25">
      <c r="J624" s="311"/>
      <c r="K624" t="s">
        <v>241</v>
      </c>
      <c r="L624" s="17"/>
      <c r="M624" t="s">
        <v>158</v>
      </c>
      <c r="N624" s="470"/>
      <c r="O624" s="366"/>
      <c r="P624" s="321"/>
      <c r="Q624" s="307">
        <f t="shared" si="61"/>
        <v>0</v>
      </c>
      <c r="R624" s="307"/>
      <c r="S624" s="307"/>
      <c r="T624" s="307"/>
      <c r="U624" s="38"/>
      <c r="V624" s="38"/>
      <c r="W624" s="22">
        <f>SUM(N624*W621)</f>
        <v>0</v>
      </c>
      <c r="X624" s="22"/>
      <c r="Y624" s="23">
        <f>SUM(N624*P624*Y621)</f>
        <v>0</v>
      </c>
      <c r="Z624" s="22"/>
      <c r="AA624" s="23">
        <f>SUM(N624*AA621)</f>
        <v>0</v>
      </c>
      <c r="AB624" s="23">
        <f>SUM(N624*AB621*P624)</f>
        <v>0</v>
      </c>
      <c r="AF624" s="49"/>
      <c r="AG624" s="23">
        <f>SUM(N624*AG621)</f>
        <v>0</v>
      </c>
      <c r="AH624" s="23">
        <f>SUM(Q624*AH621)</f>
        <v>0</v>
      </c>
    </row>
    <row r="625" spans="10:35" x14ac:dyDescent="0.25">
      <c r="J625" s="311"/>
      <c r="N625" s="470"/>
      <c r="P625" s="38">
        <f>SUM(P624*0.66)</f>
        <v>0</v>
      </c>
      <c r="Q625" s="307">
        <f t="shared" si="61"/>
        <v>0</v>
      </c>
      <c r="R625" s="307"/>
      <c r="S625" s="307"/>
      <c r="T625" s="307"/>
      <c r="U625" s="38"/>
      <c r="V625" s="38"/>
      <c r="W625" s="22">
        <f>SUM(N625*W621)</f>
        <v>0</v>
      </c>
      <c r="X625" s="22"/>
      <c r="Y625" s="23">
        <f>SUM(N625*P625*Y621)</f>
        <v>0</v>
      </c>
      <c r="Z625" s="22"/>
      <c r="AA625" s="23">
        <f>SUM(N625*AA621)</f>
        <v>0</v>
      </c>
      <c r="AB625" s="23">
        <f>SUM(N625*AB621*P625)</f>
        <v>0</v>
      </c>
      <c r="AF625" s="49"/>
      <c r="AG625" s="23">
        <f>SUM(N625*AG621)</f>
        <v>0</v>
      </c>
      <c r="AH625" s="23">
        <f>SUM(Q625*AH621)</f>
        <v>0</v>
      </c>
    </row>
    <row r="626" spans="10:35" x14ac:dyDescent="0.25">
      <c r="J626" s="311"/>
      <c r="L626" s="17"/>
      <c r="N626" s="470"/>
      <c r="O626" s="366"/>
      <c r="P626" s="321"/>
      <c r="Q626" s="307">
        <f t="shared" si="61"/>
        <v>0</v>
      </c>
      <c r="R626" s="307"/>
      <c r="S626" s="307"/>
      <c r="T626" s="307"/>
      <c r="U626" s="38"/>
      <c r="V626" s="38"/>
      <c r="W626" s="22">
        <f>SUM(N626*W621)</f>
        <v>0</v>
      </c>
      <c r="X626" s="22"/>
      <c r="Y626" s="23">
        <f>SUM(N626*P626*Y621)</f>
        <v>0</v>
      </c>
      <c r="Z626" s="22"/>
      <c r="AA626" s="23">
        <f>SUM(N626*AA621)</f>
        <v>0</v>
      </c>
      <c r="AB626" s="23">
        <f>SUM(N626*AB621*P626)</f>
        <v>0</v>
      </c>
      <c r="AF626" s="49"/>
      <c r="AG626" s="23">
        <f>SUM(N626*AG621)</f>
        <v>0</v>
      </c>
      <c r="AH626" s="23">
        <f>SUM(Q626*AH621)</f>
        <v>0</v>
      </c>
      <c r="AI626" s="23"/>
    </row>
    <row r="627" spans="10:35" x14ac:dyDescent="0.25">
      <c r="J627" s="311"/>
      <c r="N627" s="637"/>
      <c r="O627" s="13"/>
      <c r="P627" s="38">
        <f>SUM(P626*0.66)</f>
        <v>0</v>
      </c>
      <c r="Q627" s="307">
        <f t="shared" si="61"/>
        <v>0</v>
      </c>
      <c r="R627" s="307"/>
      <c r="S627" s="307"/>
      <c r="T627" s="307"/>
      <c r="U627" s="38"/>
      <c r="V627" s="38"/>
      <c r="W627" s="22">
        <f>SUM(N627*W621)</f>
        <v>0</v>
      </c>
      <c r="X627" s="22"/>
      <c r="Y627" s="23">
        <f>SUM(N627*P627*Y621)</f>
        <v>0</v>
      </c>
      <c r="Z627" s="22"/>
      <c r="AA627" s="23">
        <f>SUM(N627*AA621)</f>
        <v>0</v>
      </c>
      <c r="AB627" s="23">
        <f>SUM(N627*AB621*P627)</f>
        <v>0</v>
      </c>
      <c r="AF627" s="49"/>
      <c r="AG627" s="23">
        <f>SUM(N627*AG621)</f>
        <v>0</v>
      </c>
      <c r="AH627" s="23">
        <f>SUM(Q627*AH621)</f>
        <v>0</v>
      </c>
      <c r="AI627" s="23"/>
    </row>
    <row r="628" spans="10:35" ht="15.75" thickBot="1" x14ac:dyDescent="0.3">
      <c r="J628" s="311"/>
      <c r="N628" s="49"/>
      <c r="O628" s="50"/>
      <c r="P628" s="38"/>
      <c r="Q628" s="307"/>
      <c r="R628" s="307"/>
      <c r="S628" s="307"/>
      <c r="T628" s="307"/>
      <c r="U628" s="38"/>
      <c r="V628" s="38"/>
      <c r="W628" s="38"/>
      <c r="X628" s="22"/>
      <c r="Z628" s="22"/>
      <c r="AA628" s="22"/>
      <c r="AB628" s="22"/>
      <c r="AC628" s="22"/>
      <c r="AD628" s="22"/>
      <c r="AE628" s="22"/>
      <c r="AF628" s="49"/>
      <c r="AG628" s="22"/>
      <c r="AH628" s="22"/>
      <c r="AI628" s="22"/>
    </row>
    <row r="629" spans="10:35" ht="15.75" thickBot="1" x14ac:dyDescent="0.3">
      <c r="J629" s="311"/>
      <c r="N629" s="49"/>
      <c r="O629" s="50"/>
      <c r="P629" s="38"/>
      <c r="Q629" s="38"/>
      <c r="R629" s="38"/>
      <c r="S629" s="38"/>
      <c r="T629" s="38"/>
      <c r="U629" s="38"/>
      <c r="V629" s="38"/>
      <c r="W629" s="488">
        <f>SUM(W622:W627)</f>
        <v>0</v>
      </c>
      <c r="X629" s="489"/>
      <c r="Y629" s="490">
        <f>SUM(Y622:Y627)</f>
        <v>0</v>
      </c>
      <c r="Z629" s="829">
        <f>SUM(W629:Y629)</f>
        <v>0</v>
      </c>
      <c r="AA629" s="387">
        <f>SUM(AA622:AA627)</f>
        <v>0</v>
      </c>
      <c r="AB629" s="387">
        <f>SUM(AB622:AB627)</f>
        <v>0</v>
      </c>
      <c r="AC629" s="1087">
        <f>SUM(AA629:AB629)</f>
        <v>0</v>
      </c>
      <c r="AD629" s="89"/>
      <c r="AE629" s="89"/>
      <c r="AF629" s="49"/>
      <c r="AG629" s="387">
        <f>SUM(AG622:AG627)</f>
        <v>0</v>
      </c>
      <c r="AH629" s="387">
        <f>SUM(AH622:AH627)</f>
        <v>0</v>
      </c>
      <c r="AI629" s="1087">
        <f>SUM(AG629:AH629)</f>
        <v>0</v>
      </c>
    </row>
    <row r="630" spans="10:35" x14ac:dyDescent="0.25">
      <c r="J630" s="311"/>
      <c r="N630" s="49"/>
      <c r="O630" s="50"/>
      <c r="P630" s="38"/>
      <c r="Q630" s="38"/>
      <c r="R630" s="38"/>
      <c r="S630" s="38"/>
      <c r="T630" s="38"/>
      <c r="U630" s="38"/>
      <c r="V630" s="38"/>
      <c r="W630" s="522"/>
      <c r="X630" s="523"/>
      <c r="Y630" s="28"/>
      <c r="Z630" s="523"/>
      <c r="AA630" s="523"/>
      <c r="AB630" s="523"/>
      <c r="AC630" s="89"/>
      <c r="AD630" s="89"/>
      <c r="AE630" s="89"/>
      <c r="AF630" s="49"/>
      <c r="AG630" s="523"/>
      <c r="AH630" s="523"/>
      <c r="AI630" s="89"/>
    </row>
    <row r="631" spans="10:35" x14ac:dyDescent="0.25">
      <c r="J631" s="334"/>
      <c r="K631" s="171"/>
      <c r="L631" s="171"/>
      <c r="M631" s="176"/>
      <c r="N631" s="449"/>
      <c r="O631" s="335"/>
      <c r="P631" s="177"/>
      <c r="Q631" s="177"/>
      <c r="R631" s="177"/>
      <c r="S631" s="177"/>
      <c r="T631" s="177"/>
      <c r="U631" s="177"/>
      <c r="V631" s="177"/>
      <c r="W631" s="364"/>
      <c r="X631" s="178"/>
      <c r="Y631" s="365"/>
      <c r="Z631" s="178"/>
      <c r="AA631" s="178"/>
      <c r="AB631" s="337" t="s">
        <v>291</v>
      </c>
      <c r="AC631" s="171"/>
      <c r="AD631" s="171"/>
      <c r="AE631" s="171"/>
      <c r="AF631" s="171"/>
      <c r="AG631" s="171"/>
      <c r="AH631" s="337"/>
      <c r="AI631" s="171"/>
    </row>
    <row r="632" spans="10:35" x14ac:dyDescent="0.25">
      <c r="J632" s="310" t="s">
        <v>208</v>
      </c>
      <c r="K632" s="35" t="s">
        <v>331</v>
      </c>
      <c r="L632" s="35"/>
      <c r="M632" s="158"/>
      <c r="N632" s="117"/>
      <c r="O632" s="316"/>
      <c r="P632" s="158"/>
      <c r="Q632" s="158"/>
      <c r="R632" s="158"/>
      <c r="S632" s="319"/>
      <c r="T632" s="319">
        <v>0.01</v>
      </c>
      <c r="U632" s="723"/>
      <c r="V632" s="158"/>
      <c r="W632" s="319">
        <v>9.1999999999999998E-3</v>
      </c>
      <c r="X632" s="117"/>
      <c r="Y632" s="157">
        <v>0</v>
      </c>
      <c r="Z632" s="158"/>
      <c r="AA632" s="319">
        <v>1E-3</v>
      </c>
      <c r="AB632" s="157">
        <v>0</v>
      </c>
      <c r="AC632" s="7"/>
      <c r="AD632" s="7"/>
      <c r="AE632" s="7"/>
      <c r="AF632" s="7"/>
      <c r="AG632" s="158">
        <v>0</v>
      </c>
      <c r="AH632" s="322">
        <v>0</v>
      </c>
      <c r="AI632" s="7"/>
    </row>
    <row r="633" spans="10:35" x14ac:dyDescent="0.25">
      <c r="J633" s="311"/>
      <c r="K633" t="s">
        <v>332</v>
      </c>
      <c r="L633" s="17">
        <v>0.1477</v>
      </c>
      <c r="M633" t="s">
        <v>168</v>
      </c>
      <c r="N633" s="730">
        <v>43633.05</v>
      </c>
      <c r="O633" s="366"/>
      <c r="P633" s="533"/>
      <c r="Q633" s="535">
        <f t="shared" ref="Q633:Q638" si="62">SUM(N633*P633)</f>
        <v>0</v>
      </c>
      <c r="R633" s="535"/>
      <c r="S633" s="535"/>
      <c r="T633" s="535"/>
      <c r="U633" s="38">
        <f>(U632)</f>
        <v>0</v>
      </c>
      <c r="V633" s="526"/>
      <c r="W633" s="523">
        <f>SUM(N633*W632)</f>
        <v>401.42406</v>
      </c>
      <c r="X633" s="523"/>
      <c r="Y633" s="538">
        <f>SUM(N633*P633*Y632)</f>
        <v>0</v>
      </c>
      <c r="Z633" s="523"/>
      <c r="AA633" s="538">
        <f>SUM(N633*AA632)</f>
        <v>43.633050000000004</v>
      </c>
      <c r="AB633" s="538">
        <f>SUM(N633*AB632*P633)</f>
        <v>0</v>
      </c>
      <c r="AF633" s="541"/>
      <c r="AG633" s="538">
        <f>SUM(N633*AG632)</f>
        <v>0</v>
      </c>
      <c r="AH633" s="538">
        <f>SUM(Q633*AH632)</f>
        <v>0</v>
      </c>
    </row>
    <row r="634" spans="10:35" x14ac:dyDescent="0.25">
      <c r="J634" s="311"/>
      <c r="N634" s="494"/>
      <c r="P634" s="38">
        <f>SUM(P633*0.66)</f>
        <v>0</v>
      </c>
      <c r="Q634" s="307">
        <f t="shared" si="62"/>
        <v>0</v>
      </c>
      <c r="R634" s="307"/>
      <c r="S634" s="307"/>
      <c r="T634" s="307"/>
      <c r="U634" s="38">
        <f>(U632)</f>
        <v>0</v>
      </c>
      <c r="V634" s="38"/>
      <c r="W634" s="22">
        <f>SUM(N634*W632)</f>
        <v>0</v>
      </c>
      <c r="X634" s="22"/>
      <c r="Y634" s="23">
        <f>SUM(N634*P634*Y632)</f>
        <v>0</v>
      </c>
      <c r="Z634" s="22"/>
      <c r="AA634" s="23">
        <f>SUM(N634*AA632)</f>
        <v>0</v>
      </c>
      <c r="AB634" s="23">
        <f>SUM(N634*AB632*P634)</f>
        <v>0</v>
      </c>
      <c r="AF634" s="49"/>
      <c r="AG634" s="23">
        <f>SUM(N634*AG632)</f>
        <v>0</v>
      </c>
      <c r="AH634" s="23">
        <f>SUM(Q634*AH632)</f>
        <v>0</v>
      </c>
    </row>
    <row r="635" spans="10:35" x14ac:dyDescent="0.25">
      <c r="J635" s="311"/>
      <c r="K635" t="s">
        <v>333</v>
      </c>
      <c r="L635" s="17">
        <v>0.23499999999999999</v>
      </c>
      <c r="M635" t="s">
        <v>334</v>
      </c>
      <c r="N635" s="731">
        <v>82980.149999999994</v>
      </c>
      <c r="O635" s="366"/>
      <c r="P635" s="321"/>
      <c r="Q635" s="307">
        <f t="shared" si="62"/>
        <v>0</v>
      </c>
      <c r="R635" s="307"/>
      <c r="S635" s="307"/>
      <c r="T635" s="307"/>
      <c r="U635" s="38">
        <f>(U632)</f>
        <v>0</v>
      </c>
      <c r="V635" s="38"/>
      <c r="W635" s="22">
        <f>SUM(N635*W632)</f>
        <v>763.41737999999998</v>
      </c>
      <c r="X635" s="22"/>
      <c r="Y635" s="23">
        <f>SUM(N635*P635*Y632)</f>
        <v>0</v>
      </c>
      <c r="Z635" s="22"/>
      <c r="AA635" s="23">
        <f>SUM(N635*AA632)</f>
        <v>82.980149999999995</v>
      </c>
      <c r="AB635" s="23">
        <f>SUM(N635*AB632*P635)</f>
        <v>0</v>
      </c>
      <c r="AF635" s="49"/>
      <c r="AG635" s="23">
        <f>SUM(N635*AG632)</f>
        <v>0</v>
      </c>
      <c r="AH635" s="23">
        <f>SUM(Q635*AH632)</f>
        <v>0</v>
      </c>
    </row>
    <row r="636" spans="10:35" x14ac:dyDescent="0.25">
      <c r="J636" s="311"/>
      <c r="N636" s="494"/>
      <c r="P636" s="38">
        <f>SUM(P635*0.66)</f>
        <v>0</v>
      </c>
      <c r="Q636" s="307">
        <f t="shared" si="62"/>
        <v>0</v>
      </c>
      <c r="R636" s="307"/>
      <c r="S636" s="307"/>
      <c r="T636" s="307"/>
      <c r="U636" s="38">
        <f>(U632)</f>
        <v>0</v>
      </c>
      <c r="V636" s="38"/>
      <c r="W636" s="22">
        <f>SUM(N636*W632)</f>
        <v>0</v>
      </c>
      <c r="X636" s="22"/>
      <c r="Y636" s="23">
        <f>SUM(N636*P636*Y632)</f>
        <v>0</v>
      </c>
      <c r="Z636" s="22"/>
      <c r="AA636" s="23">
        <f>SUM(N636*AA632)</f>
        <v>0</v>
      </c>
      <c r="AB636" s="23">
        <f>SUM(N636*AB632*P636)</f>
        <v>0</v>
      </c>
      <c r="AF636" s="49"/>
      <c r="AG636" s="23">
        <f>SUM(N636*AG632)</f>
        <v>0</v>
      </c>
      <c r="AH636" s="23">
        <f>SUM(Q636*AH632)</f>
        <v>0</v>
      </c>
    </row>
    <row r="637" spans="10:35" x14ac:dyDescent="0.25">
      <c r="J637" s="311"/>
      <c r="K637" s="125"/>
      <c r="L637" s="17"/>
      <c r="N637" s="494"/>
      <c r="O637" s="366"/>
      <c r="P637" s="321"/>
      <c r="Q637" s="307">
        <f t="shared" si="62"/>
        <v>0</v>
      </c>
      <c r="R637" s="307"/>
      <c r="S637" s="307"/>
      <c r="T637" s="307"/>
      <c r="U637" s="38"/>
      <c r="V637" s="38"/>
      <c r="W637" s="22">
        <f>SUM(N637*W632)</f>
        <v>0</v>
      </c>
      <c r="X637" s="22"/>
      <c r="Y637" s="23">
        <f>SUM(N637*P637*Y632)</f>
        <v>0</v>
      </c>
      <c r="Z637" s="22"/>
      <c r="AA637" s="23">
        <f>SUM(N637*AA632)</f>
        <v>0</v>
      </c>
      <c r="AB637" s="23">
        <f>SUM(N637*AB632*P637)</f>
        <v>0</v>
      </c>
      <c r="AF637" s="49"/>
      <c r="AG637" s="23">
        <f>SUM(N637*AG632)</f>
        <v>0</v>
      </c>
      <c r="AH637" s="23">
        <f>SUM(Q637*AH632)</f>
        <v>0</v>
      </c>
      <c r="AI637" s="23"/>
    </row>
    <row r="638" spans="10:35" x14ac:dyDescent="0.25">
      <c r="J638" s="311"/>
      <c r="N638" s="626"/>
      <c r="O638" s="13"/>
      <c r="P638" s="38">
        <f>SUM(P637*0.66)</f>
        <v>0</v>
      </c>
      <c r="Q638" s="307">
        <f t="shared" si="62"/>
        <v>0</v>
      </c>
      <c r="R638" s="307"/>
      <c r="S638" s="307"/>
      <c r="T638" s="307"/>
      <c r="U638" s="38"/>
      <c r="V638" s="38"/>
      <c r="W638" s="22">
        <f>SUM(N638*W632)</f>
        <v>0</v>
      </c>
      <c r="X638" s="22"/>
      <c r="Y638" s="23">
        <f>SUM(N638*P638*Y632)</f>
        <v>0</v>
      </c>
      <c r="Z638" s="22"/>
      <c r="AA638" s="23">
        <f>SUM(N638*AA632)</f>
        <v>0</v>
      </c>
      <c r="AB638" s="23">
        <f>SUM(N638*AB632*P638)</f>
        <v>0</v>
      </c>
      <c r="AF638" s="49"/>
      <c r="AG638" s="23">
        <f>SUM(N638*AG632)</f>
        <v>0</v>
      </c>
      <c r="AH638" s="23">
        <f>SUM(Q638*AH632)</f>
        <v>0</v>
      </c>
      <c r="AI638" s="23"/>
    </row>
    <row r="639" spans="10:35" ht="15.75" thickBot="1" x14ac:dyDescent="0.3">
      <c r="J639" s="311"/>
      <c r="N639" s="49"/>
      <c r="O639" s="50"/>
      <c r="P639" s="38"/>
      <c r="Q639" s="307"/>
      <c r="R639" s="307"/>
      <c r="S639" s="307"/>
      <c r="T639" s="307"/>
      <c r="U639" s="38"/>
      <c r="V639" s="38"/>
      <c r="W639" s="38"/>
      <c r="X639" s="22"/>
      <c r="Z639" s="22"/>
      <c r="AA639" s="22"/>
      <c r="AB639" s="22"/>
      <c r="AC639" s="22"/>
      <c r="AD639" s="22"/>
      <c r="AE639" s="22"/>
      <c r="AF639" s="49"/>
      <c r="AG639" s="22"/>
      <c r="AH639" s="22"/>
      <c r="AI639" s="22"/>
    </row>
    <row r="640" spans="10:35" ht="15.75" thickBot="1" x14ac:dyDescent="0.3">
      <c r="J640" s="311"/>
      <c r="N640" s="49"/>
      <c r="O640" s="50"/>
      <c r="P640" s="38"/>
      <c r="Q640" s="38"/>
      <c r="R640" s="38"/>
      <c r="S640" s="38"/>
      <c r="T640" s="38"/>
      <c r="U640" s="38"/>
      <c r="V640" s="38"/>
      <c r="W640" s="488">
        <f>SUM(W633:W638)</f>
        <v>1164.8414399999999</v>
      </c>
      <c r="X640" s="489"/>
      <c r="Y640" s="490">
        <f>SUM(Y633:Y638)</f>
        <v>0</v>
      </c>
      <c r="Z640" s="829">
        <f>SUM(W640:Y640)</f>
        <v>1164.8414399999999</v>
      </c>
      <c r="AA640" s="387">
        <f>SUM(AA633:AA638)</f>
        <v>126.61320000000001</v>
      </c>
      <c r="AB640" s="387">
        <f>SUM(AB633:AB638)</f>
        <v>0</v>
      </c>
      <c r="AC640" s="1087">
        <f>SUM(AA640:AB640)</f>
        <v>126.61320000000001</v>
      </c>
      <c r="AD640" s="89"/>
      <c r="AE640" s="89"/>
      <c r="AF640" s="49"/>
      <c r="AG640" s="387">
        <f>SUM(AG633:AG638)</f>
        <v>0</v>
      </c>
      <c r="AH640" s="387">
        <f>SUM(AH633:AH638)</f>
        <v>0</v>
      </c>
      <c r="AI640" s="1087">
        <f>SUM(AG640:AH640)</f>
        <v>0</v>
      </c>
    </row>
    <row r="641" spans="10:35" x14ac:dyDescent="0.25">
      <c r="J641" s="311"/>
      <c r="N641" s="49"/>
      <c r="O641" s="50"/>
      <c r="P641" s="38"/>
      <c r="Q641" s="38"/>
      <c r="R641" s="38"/>
      <c r="S641" s="38"/>
      <c r="T641" s="38"/>
      <c r="U641" s="38"/>
      <c r="V641" s="38"/>
      <c r="W641" s="522"/>
      <c r="X641" s="523"/>
      <c r="Y641" s="28"/>
      <c r="Z641" s="523"/>
      <c r="AA641" s="523"/>
      <c r="AB641" s="523"/>
      <c r="AC641" s="89"/>
      <c r="AD641" s="89"/>
      <c r="AE641" s="89"/>
      <c r="AF641" s="49"/>
      <c r="AG641" s="523"/>
      <c r="AH641" s="523"/>
      <c r="AI641" s="89"/>
    </row>
    <row r="642" spans="10:35" x14ac:dyDescent="0.25">
      <c r="J642" s="334"/>
      <c r="K642" s="171"/>
      <c r="L642" s="171"/>
      <c r="M642" s="176"/>
      <c r="N642" s="449"/>
      <c r="O642" s="335"/>
      <c r="P642" s="177"/>
      <c r="Q642" s="177"/>
      <c r="R642" s="177"/>
      <c r="S642" s="177"/>
      <c r="T642" s="177"/>
      <c r="U642" s="177"/>
      <c r="V642" s="177"/>
      <c r="W642" s="364"/>
      <c r="X642" s="178"/>
      <c r="Y642" s="365"/>
      <c r="Z642" s="178"/>
      <c r="AA642" s="178"/>
      <c r="AB642" s="337"/>
      <c r="AC642" s="171"/>
      <c r="AD642" s="171"/>
      <c r="AE642" s="171"/>
      <c r="AF642" s="171"/>
      <c r="AG642" s="171"/>
      <c r="AH642" s="337"/>
      <c r="AI642" s="171"/>
    </row>
    <row r="643" spans="10:35" x14ac:dyDescent="0.25">
      <c r="J643" s="310" t="s">
        <v>208</v>
      </c>
      <c r="K643" s="35" t="s">
        <v>259</v>
      </c>
      <c r="L643" s="35"/>
      <c r="M643" s="158"/>
      <c r="N643" s="117"/>
      <c r="O643" s="316"/>
      <c r="P643" s="158"/>
      <c r="Q643" s="158"/>
      <c r="R643" s="158"/>
      <c r="S643" s="319"/>
      <c r="T643" s="319"/>
      <c r="U643" s="319">
        <v>0.03</v>
      </c>
      <c r="V643" s="158"/>
      <c r="W643" s="319">
        <v>3.0499999999999999E-2</v>
      </c>
      <c r="X643" s="117"/>
      <c r="Y643" s="157">
        <v>0</v>
      </c>
      <c r="Z643" s="158"/>
      <c r="AA643" s="319"/>
      <c r="AB643" s="157">
        <v>0</v>
      </c>
      <c r="AC643" s="7"/>
      <c r="AD643" s="7"/>
      <c r="AE643" s="7"/>
      <c r="AF643" s="7"/>
      <c r="AG643" s="158">
        <v>0</v>
      </c>
      <c r="AH643" s="322">
        <v>0</v>
      </c>
      <c r="AI643" s="7"/>
    </row>
    <row r="644" spans="10:35" x14ac:dyDescent="0.25">
      <c r="J644" s="311"/>
      <c r="K644" t="s">
        <v>335</v>
      </c>
      <c r="L644" s="17">
        <v>0.32090000000000002</v>
      </c>
      <c r="M644" t="s">
        <v>336</v>
      </c>
      <c r="N644" s="834"/>
      <c r="O644" s="366"/>
      <c r="P644" s="848">
        <v>0.15440000000000001</v>
      </c>
      <c r="Q644" s="535"/>
      <c r="R644" s="535"/>
      <c r="S644" s="535"/>
      <c r="T644" s="535"/>
      <c r="U644" s="38">
        <f>(U643)</f>
        <v>0.03</v>
      </c>
      <c r="V644" s="526"/>
      <c r="W644" s="523">
        <f>SUM(N644*W643)</f>
        <v>0</v>
      </c>
      <c r="X644" s="523"/>
      <c r="Y644" s="538">
        <f>SUM(N644*P644*Y643)</f>
        <v>0</v>
      </c>
      <c r="Z644" s="523"/>
      <c r="AA644" s="538">
        <f>SUM(N644*AA643)</f>
        <v>0</v>
      </c>
      <c r="AB644" s="538">
        <f>SUM(N644*AB643*P644)</f>
        <v>0</v>
      </c>
      <c r="AF644" s="541"/>
      <c r="AG644" s="538">
        <f>SUM(N644*AG643)</f>
        <v>0</v>
      </c>
      <c r="AH644" s="538">
        <f>SUM(Q644*AH643)</f>
        <v>0</v>
      </c>
    </row>
    <row r="645" spans="10:35" x14ac:dyDescent="0.25">
      <c r="J645" s="311"/>
      <c r="N645" s="470"/>
      <c r="P645" s="36">
        <v>0.10190400000000001</v>
      </c>
      <c r="Q645" s="307"/>
      <c r="R645" s="307"/>
      <c r="S645" s="307"/>
      <c r="T645" s="307"/>
      <c r="U645" s="38">
        <f>(U643)</f>
        <v>0.03</v>
      </c>
      <c r="V645" s="38"/>
      <c r="W645" s="22">
        <f>SUM(N645*W643)</f>
        <v>0</v>
      </c>
      <c r="X645" s="22"/>
      <c r="Y645" s="23">
        <f>SUM(N645*P645*Y643)</f>
        <v>0</v>
      </c>
      <c r="Z645" s="22"/>
      <c r="AA645" s="23">
        <f>SUM(N645*AA643)</f>
        <v>0</v>
      </c>
      <c r="AB645" s="23">
        <f>SUM(N645*AB643*P645)</f>
        <v>0</v>
      </c>
      <c r="AF645" s="49"/>
      <c r="AG645" s="23">
        <f>SUM(N645*AG643)</f>
        <v>0</v>
      </c>
      <c r="AH645" s="23">
        <f>SUM(Q645*AH643)</f>
        <v>0</v>
      </c>
    </row>
    <row r="646" spans="10:35" x14ac:dyDescent="0.25">
      <c r="J646" s="311"/>
      <c r="K646" t="s">
        <v>211</v>
      </c>
      <c r="L646" s="17">
        <v>0.16850000000000001</v>
      </c>
      <c r="M646" t="s">
        <v>337</v>
      </c>
      <c r="N646" s="864"/>
      <c r="O646" s="366"/>
      <c r="P646" s="380">
        <v>2E-3</v>
      </c>
      <c r="Q646" s="307"/>
      <c r="R646" s="307"/>
      <c r="S646" s="307"/>
      <c r="T646" s="307"/>
      <c r="U646" s="38">
        <f>(U643)</f>
        <v>0.03</v>
      </c>
      <c r="V646" s="38"/>
      <c r="W646" s="22">
        <f>SUM(N646*W643)</f>
        <v>0</v>
      </c>
      <c r="X646" s="22"/>
      <c r="Y646" s="23">
        <f>SUM(N646*P646*Y643)</f>
        <v>0</v>
      </c>
      <c r="Z646" s="22"/>
      <c r="AA646" s="23">
        <f>SUM(N646*AA643)</f>
        <v>0</v>
      </c>
      <c r="AB646" s="23">
        <f>SUM(N646*AB643*P646)</f>
        <v>0</v>
      </c>
      <c r="AF646" s="49"/>
      <c r="AG646" s="23">
        <f>SUM(N646*AG643)</f>
        <v>0</v>
      </c>
      <c r="AH646" s="23">
        <f>SUM(Q646*AH643)</f>
        <v>0</v>
      </c>
    </row>
    <row r="647" spans="10:35" x14ac:dyDescent="0.25">
      <c r="J647" s="311"/>
      <c r="N647" s="470"/>
      <c r="P647" s="36">
        <v>1.32E-3</v>
      </c>
      <c r="Q647" s="307"/>
      <c r="R647" s="307"/>
      <c r="S647" s="307"/>
      <c r="T647" s="307"/>
      <c r="U647" s="38">
        <f>(U643)</f>
        <v>0.03</v>
      </c>
      <c r="V647" s="38"/>
      <c r="W647" s="22">
        <f>SUM(N647*W643)</f>
        <v>0</v>
      </c>
      <c r="X647" s="22"/>
      <c r="Y647" s="23">
        <f>SUM(N647*P647*Y643)</f>
        <v>0</v>
      </c>
      <c r="Z647" s="22"/>
      <c r="AA647" s="23">
        <f>SUM(N647*AA643)</f>
        <v>0</v>
      </c>
      <c r="AB647" s="23">
        <f>SUM(N647*AB643*P647)</f>
        <v>0</v>
      </c>
      <c r="AF647" s="49"/>
      <c r="AG647" s="23">
        <f>SUM(N647*AG643)</f>
        <v>0</v>
      </c>
      <c r="AH647" s="23">
        <f>SUM(Q647*AH643)</f>
        <v>0</v>
      </c>
    </row>
    <row r="648" spans="10:35" x14ac:dyDescent="0.25">
      <c r="J648" s="311"/>
      <c r="L648" s="17"/>
      <c r="N648" s="470"/>
      <c r="O648" s="366"/>
      <c r="P648" s="380"/>
      <c r="Q648" s="307"/>
      <c r="R648" s="307"/>
      <c r="S648" s="307"/>
      <c r="T648" s="307"/>
      <c r="U648" s="38"/>
      <c r="V648" s="38"/>
      <c r="W648" s="22">
        <f>SUM(N648*W643)</f>
        <v>0</v>
      </c>
      <c r="X648" s="22"/>
      <c r="Y648" s="23">
        <f>SUM(N648*P648*Y643)</f>
        <v>0</v>
      </c>
      <c r="Z648" s="22"/>
      <c r="AA648" s="23">
        <f>SUM(N648*AA643)</f>
        <v>0</v>
      </c>
      <c r="AB648" s="23">
        <f>SUM(N648*AB643*P648)</f>
        <v>0</v>
      </c>
      <c r="AF648" s="49"/>
      <c r="AG648" s="23">
        <f>SUM(N648*AG643)</f>
        <v>0</v>
      </c>
      <c r="AH648" s="23">
        <f>SUM(Q648*AH643)</f>
        <v>0</v>
      </c>
      <c r="AI648" s="23"/>
    </row>
    <row r="649" spans="10:35" x14ac:dyDescent="0.25">
      <c r="J649" s="311"/>
      <c r="N649" s="637"/>
      <c r="O649" s="13"/>
      <c r="P649" s="38">
        <f>SUM(P648*0.66)</f>
        <v>0</v>
      </c>
      <c r="Q649" s="307"/>
      <c r="R649" s="307"/>
      <c r="S649" s="307"/>
      <c r="T649" s="307"/>
      <c r="U649" s="38"/>
      <c r="V649" s="38"/>
      <c r="W649" s="22">
        <f>SUM(N649*W643)</f>
        <v>0</v>
      </c>
      <c r="X649" s="22"/>
      <c r="Y649" s="23">
        <f>SUM(N649*P649*Y643)</f>
        <v>0</v>
      </c>
      <c r="Z649" s="22"/>
      <c r="AA649" s="23">
        <f>SUM(N649*AA643)</f>
        <v>0</v>
      </c>
      <c r="AB649" s="23">
        <f>SUM(N649*AB643*P649)</f>
        <v>0</v>
      </c>
      <c r="AF649" s="49"/>
      <c r="AG649" s="23">
        <f>SUM(N649*AG643)</f>
        <v>0</v>
      </c>
      <c r="AH649" s="23">
        <f>SUM(Q649*AH643)</f>
        <v>0</v>
      </c>
      <c r="AI649" s="23"/>
    </row>
    <row r="650" spans="10:35" ht="15.75" thickBot="1" x14ac:dyDescent="0.3">
      <c r="J650" s="311"/>
      <c r="N650" s="49"/>
      <c r="O650" s="50"/>
      <c r="P650" s="38"/>
      <c r="Q650" s="307"/>
      <c r="R650" s="307"/>
      <c r="S650" s="307"/>
      <c r="T650" s="307"/>
      <c r="U650" s="38"/>
      <c r="V650" s="38"/>
      <c r="W650" s="38"/>
      <c r="X650" s="22"/>
      <c r="Z650" s="22"/>
      <c r="AA650" s="22"/>
      <c r="AB650" s="22"/>
      <c r="AC650" s="22"/>
      <c r="AD650" s="22"/>
      <c r="AE650" s="22"/>
      <c r="AF650" s="49"/>
      <c r="AG650" s="22"/>
      <c r="AH650" s="22"/>
      <c r="AI650" s="22"/>
    </row>
    <row r="651" spans="10:35" ht="15.75" thickBot="1" x14ac:dyDescent="0.3">
      <c r="J651" s="311"/>
      <c r="N651" s="49"/>
      <c r="O651" s="50"/>
      <c r="P651" s="38"/>
      <c r="Q651" s="38"/>
      <c r="R651" s="38"/>
      <c r="S651" s="38"/>
      <c r="T651" s="38"/>
      <c r="U651" s="38"/>
      <c r="V651" s="38"/>
      <c r="W651" s="488">
        <f>SUM(W644:W649)</f>
        <v>0</v>
      </c>
      <c r="X651" s="489"/>
      <c r="Y651" s="490">
        <f>SUM(Y644:Y649)</f>
        <v>0</v>
      </c>
      <c r="Z651" s="829">
        <f>SUM(W651:Y651)</f>
        <v>0</v>
      </c>
      <c r="AA651" s="387">
        <f>SUM(AA644:AA649)</f>
        <v>0</v>
      </c>
      <c r="AB651" s="387">
        <f>SUM(AB644:AB649)</f>
        <v>0</v>
      </c>
      <c r="AC651" s="1087">
        <f>SUM(AA651:AB651)</f>
        <v>0</v>
      </c>
      <c r="AD651" s="89"/>
      <c r="AE651" s="89"/>
      <c r="AF651" s="49"/>
      <c r="AG651" s="387">
        <f>SUM(AG644:AG649)</f>
        <v>0</v>
      </c>
      <c r="AH651" s="387">
        <f>SUM(AH644:AH649)</f>
        <v>0</v>
      </c>
      <c r="AI651" s="1087">
        <f>SUM(AG651:AH651)</f>
        <v>0</v>
      </c>
    </row>
    <row r="652" spans="10:35" x14ac:dyDescent="0.25">
      <c r="J652" s="311"/>
      <c r="N652" s="49"/>
      <c r="O652" s="50"/>
      <c r="P652" s="38"/>
      <c r="Q652" s="38"/>
      <c r="R652" s="38"/>
      <c r="S652" s="38"/>
      <c r="T652" s="38"/>
      <c r="U652" s="38"/>
      <c r="V652" s="38"/>
      <c r="W652" s="522"/>
      <c r="X652" s="523"/>
      <c r="Y652" s="28"/>
      <c r="Z652" s="523"/>
      <c r="AA652" s="523"/>
      <c r="AB652" s="523"/>
      <c r="AC652" s="89"/>
      <c r="AD652" s="89"/>
      <c r="AE652" s="89"/>
      <c r="AF652" s="49"/>
      <c r="AG652" s="523"/>
      <c r="AH652" s="523"/>
      <c r="AI652" s="89"/>
    </row>
    <row r="653" spans="10:35" x14ac:dyDescent="0.25">
      <c r="J653" s="334"/>
      <c r="K653" s="171"/>
      <c r="L653" s="171"/>
      <c r="M653" s="176"/>
      <c r="N653" s="449"/>
      <c r="O653" s="335"/>
      <c r="P653" s="177"/>
      <c r="Q653" s="177"/>
      <c r="R653" s="177"/>
      <c r="S653" s="177"/>
      <c r="T653" s="177"/>
      <c r="U653" s="177"/>
      <c r="V653" s="177"/>
      <c r="W653" s="364"/>
      <c r="X653" s="178"/>
      <c r="Y653" s="365"/>
      <c r="Z653" s="178"/>
      <c r="AA653" s="178"/>
      <c r="AB653" s="337" t="s">
        <v>291</v>
      </c>
      <c r="AC653" s="171"/>
      <c r="AD653" s="171"/>
      <c r="AE653" s="171"/>
      <c r="AF653" s="171"/>
      <c r="AG653" s="171"/>
      <c r="AH653" s="337"/>
      <c r="AI653" s="171"/>
    </row>
    <row r="654" spans="10:35" x14ac:dyDescent="0.25">
      <c r="J654" s="310" t="s">
        <v>208</v>
      </c>
      <c r="K654" s="35" t="s">
        <v>215</v>
      </c>
      <c r="L654" s="35"/>
      <c r="M654" s="158"/>
      <c r="N654" s="117"/>
      <c r="O654" s="316"/>
      <c r="P654" s="158"/>
      <c r="Q654" s="158"/>
      <c r="R654" s="158"/>
      <c r="S654" s="319"/>
      <c r="T654" s="319"/>
      <c r="U654" s="319" t="s">
        <v>171</v>
      </c>
      <c r="V654" s="158"/>
      <c r="W654" s="319">
        <v>0.02</v>
      </c>
      <c r="X654" s="117"/>
      <c r="Y654" s="157">
        <v>0</v>
      </c>
      <c r="Z654" s="158"/>
      <c r="AA654" s="319">
        <v>1E-3</v>
      </c>
      <c r="AB654" s="157">
        <v>0</v>
      </c>
      <c r="AC654" s="7"/>
      <c r="AD654" s="7"/>
      <c r="AE654" s="7"/>
      <c r="AF654" s="7"/>
      <c r="AG654" s="158">
        <v>0</v>
      </c>
      <c r="AH654" s="322">
        <v>0</v>
      </c>
      <c r="AI654" s="7"/>
    </row>
    <row r="655" spans="10:35" x14ac:dyDescent="0.25">
      <c r="J655" s="311"/>
      <c r="K655" t="s">
        <v>338</v>
      </c>
      <c r="L655" s="17">
        <v>0.17080000000000001</v>
      </c>
      <c r="M655" t="s">
        <v>339</v>
      </c>
      <c r="N655" s="730"/>
      <c r="O655" s="366"/>
      <c r="P655" s="533"/>
      <c r="Q655" s="535"/>
      <c r="R655" s="535"/>
      <c r="S655" s="535"/>
      <c r="T655" s="535"/>
      <c r="U655" s="526"/>
      <c r="V655" s="526"/>
      <c r="W655" s="523">
        <f>SUM(N655*W654)</f>
        <v>0</v>
      </c>
      <c r="X655" s="523"/>
      <c r="Y655" s="538">
        <f>SUM(N655*P655*Y654)</f>
        <v>0</v>
      </c>
      <c r="Z655" s="523"/>
      <c r="AA655" s="538">
        <f>SUM(N655*AA654)</f>
        <v>0</v>
      </c>
      <c r="AB655" s="538">
        <f>SUM(N655*AB654*P655)</f>
        <v>0</v>
      </c>
      <c r="AF655" s="541"/>
      <c r="AG655" s="538">
        <f>SUM(N655*AG654)</f>
        <v>0</v>
      </c>
      <c r="AH655" s="538">
        <f>SUM(Q655*AH654)</f>
        <v>0</v>
      </c>
    </row>
    <row r="656" spans="10:35" x14ac:dyDescent="0.25">
      <c r="J656" s="311"/>
      <c r="N656" s="626"/>
      <c r="P656" s="38">
        <f>SUM(P655*0.66)</f>
        <v>0</v>
      </c>
      <c r="Q656" s="307"/>
      <c r="R656" s="307"/>
      <c r="S656" s="307"/>
      <c r="T656" s="307"/>
      <c r="U656" s="38"/>
      <c r="V656" s="38"/>
      <c r="W656" s="22">
        <f>SUM(N656*W654)</f>
        <v>0</v>
      </c>
      <c r="X656" s="22"/>
      <c r="Y656" s="23">
        <f>SUM(N656*P656*Y654)</f>
        <v>0</v>
      </c>
      <c r="Z656" s="22"/>
      <c r="AA656" s="23">
        <f>SUM(N656*AA654)</f>
        <v>0</v>
      </c>
      <c r="AB656" s="23">
        <f>SUM(N656*AB654*P656)</f>
        <v>0</v>
      </c>
      <c r="AF656" s="49"/>
      <c r="AG656" s="23">
        <f>SUM(N656*AG654)</f>
        <v>0</v>
      </c>
      <c r="AH656" s="23">
        <f>SUM(Q656*AH654)</f>
        <v>0</v>
      </c>
    </row>
    <row r="657" spans="10:35" x14ac:dyDescent="0.25">
      <c r="J657" s="311"/>
      <c r="K657" t="s">
        <v>340</v>
      </c>
      <c r="L657" s="17">
        <v>0.17150000000000001</v>
      </c>
      <c r="M657" t="s">
        <v>261</v>
      </c>
      <c r="N657" s="731"/>
      <c r="O657" s="366"/>
      <c r="P657" s="321"/>
      <c r="Q657" s="307"/>
      <c r="R657" s="307"/>
      <c r="S657" s="307"/>
      <c r="T657" s="307"/>
      <c r="U657" s="38"/>
      <c r="V657" s="38"/>
      <c r="W657" s="22">
        <f>SUM(N657*W654)</f>
        <v>0</v>
      </c>
      <c r="X657" s="22"/>
      <c r="Y657" s="23">
        <f>SUM(N657*P657*Y654)</f>
        <v>0</v>
      </c>
      <c r="Z657" s="22"/>
      <c r="AA657" s="23">
        <f>SUM(N657*AA654)</f>
        <v>0</v>
      </c>
      <c r="AB657" s="23">
        <f>SUM(N657*AB654*P657)</f>
        <v>0</v>
      </c>
      <c r="AF657" s="49"/>
      <c r="AG657" s="23">
        <f>SUM(N657*AG654)</f>
        <v>0</v>
      </c>
      <c r="AH657" s="23">
        <f>SUM(Q657*AH654)</f>
        <v>0</v>
      </c>
    </row>
    <row r="658" spans="10:35" x14ac:dyDescent="0.25">
      <c r="J658" s="311"/>
      <c r="N658" s="494"/>
      <c r="P658" s="38">
        <f>SUM(P657*0.66)</f>
        <v>0</v>
      </c>
      <c r="Q658" s="307"/>
      <c r="R658" s="307"/>
      <c r="S658" s="307"/>
      <c r="T658" s="307"/>
      <c r="U658" s="38"/>
      <c r="V658" s="38"/>
      <c r="W658" s="22">
        <f>SUM(N658*W654)</f>
        <v>0</v>
      </c>
      <c r="X658" s="22"/>
      <c r="Y658" s="23">
        <f>SUM(N658*P658*Y654)</f>
        <v>0</v>
      </c>
      <c r="Z658" s="22"/>
      <c r="AA658" s="23">
        <f>SUM(N658*AA654)</f>
        <v>0</v>
      </c>
      <c r="AB658" s="23">
        <f>SUM(N658*AB654*P658)</f>
        <v>0</v>
      </c>
      <c r="AF658" s="49"/>
      <c r="AG658" s="23">
        <f>SUM(N658*AG654)</f>
        <v>0</v>
      </c>
      <c r="AH658" s="23">
        <f>SUM(Q658*AH654)</f>
        <v>0</v>
      </c>
    </row>
    <row r="659" spans="10:35" x14ac:dyDescent="0.25">
      <c r="J659" s="311"/>
      <c r="L659" s="17"/>
      <c r="N659" s="494"/>
      <c r="O659" s="366"/>
      <c r="P659" s="321"/>
      <c r="Q659" s="307"/>
      <c r="R659" s="307"/>
      <c r="S659" s="307"/>
      <c r="T659" s="307"/>
      <c r="U659" s="38"/>
      <c r="V659" s="38"/>
      <c r="W659" s="22">
        <f>SUM(N659*W654)</f>
        <v>0</v>
      </c>
      <c r="X659" s="22"/>
      <c r="Y659" s="23">
        <f>SUM(N659*P659*Y654)</f>
        <v>0</v>
      </c>
      <c r="Z659" s="22"/>
      <c r="AA659" s="23">
        <f>SUM(N659*AA654)</f>
        <v>0</v>
      </c>
      <c r="AB659" s="23">
        <f>SUM(N659*AB654*P659)</f>
        <v>0</v>
      </c>
      <c r="AF659" s="49"/>
      <c r="AG659" s="23">
        <f>SUM(N659*AG654)</f>
        <v>0</v>
      </c>
      <c r="AH659" s="23">
        <f>SUM(Q659*AH654)</f>
        <v>0</v>
      </c>
      <c r="AI659" s="23"/>
    </row>
    <row r="660" spans="10:35" x14ac:dyDescent="0.25">
      <c r="J660" s="311"/>
      <c r="N660" s="626"/>
      <c r="O660" s="13"/>
      <c r="P660" s="38">
        <f>SUM(P659*0.66)</f>
        <v>0</v>
      </c>
      <c r="Q660" s="307"/>
      <c r="R660" s="307"/>
      <c r="S660" s="307"/>
      <c r="T660" s="307"/>
      <c r="U660" s="38"/>
      <c r="V660" s="38"/>
      <c r="W660" s="22">
        <f>SUM(N660*W654)</f>
        <v>0</v>
      </c>
      <c r="X660" s="22"/>
      <c r="Y660" s="23">
        <f>SUM(N660*P660*Y654)</f>
        <v>0</v>
      </c>
      <c r="Z660" s="22"/>
      <c r="AA660" s="23">
        <f>SUM(N660*AA654)</f>
        <v>0</v>
      </c>
      <c r="AB660" s="23">
        <f>SUM(N660*AB654*P660)</f>
        <v>0</v>
      </c>
      <c r="AF660" s="49"/>
      <c r="AG660" s="23">
        <f>SUM(N660*AG654)</f>
        <v>0</v>
      </c>
      <c r="AH660" s="23">
        <f>SUM(Q660*AH654)</f>
        <v>0</v>
      </c>
      <c r="AI660" s="23"/>
    </row>
    <row r="661" spans="10:35" ht="15.75" thickBot="1" x14ac:dyDescent="0.3">
      <c r="J661" s="311"/>
      <c r="N661" s="49"/>
      <c r="O661" s="50"/>
      <c r="P661" s="38"/>
      <c r="Q661" s="307"/>
      <c r="R661" s="307"/>
      <c r="S661" s="307"/>
      <c r="T661" s="307"/>
      <c r="U661" s="38"/>
      <c r="V661" s="38"/>
      <c r="W661" s="38"/>
      <c r="X661" s="22"/>
      <c r="Z661" s="22"/>
      <c r="AA661" s="22"/>
      <c r="AB661" s="22"/>
      <c r="AC661" s="22"/>
      <c r="AD661" s="22"/>
      <c r="AE661" s="22"/>
      <c r="AF661" s="49"/>
      <c r="AG661" s="22"/>
      <c r="AH661" s="22"/>
      <c r="AI661" s="22"/>
    </row>
    <row r="662" spans="10:35" ht="15.75" thickBot="1" x14ac:dyDescent="0.3">
      <c r="J662" s="311"/>
      <c r="N662" s="49"/>
      <c r="O662" s="50"/>
      <c r="P662" s="38"/>
      <c r="Q662" s="38"/>
      <c r="R662" s="38"/>
      <c r="S662" s="38"/>
      <c r="T662" s="38"/>
      <c r="U662" s="38"/>
      <c r="V662" s="38"/>
      <c r="W662" s="488">
        <f>SUM(W655:W660)</f>
        <v>0</v>
      </c>
      <c r="X662" s="489"/>
      <c r="Y662" s="490">
        <f>SUM(Y655:Y660)</f>
        <v>0</v>
      </c>
      <c r="Z662" s="829">
        <f>SUM(W662:Y662)</f>
        <v>0</v>
      </c>
      <c r="AA662" s="387">
        <f>SUM(AA655:AA660)</f>
        <v>0</v>
      </c>
      <c r="AB662" s="387">
        <f>SUM(AB655:AB660)</f>
        <v>0</v>
      </c>
      <c r="AC662" s="1087">
        <f>SUM(AA662:AB662)</f>
        <v>0</v>
      </c>
      <c r="AD662" s="89"/>
      <c r="AE662" s="89"/>
      <c r="AF662" s="49"/>
      <c r="AG662" s="387">
        <f>SUM(AG655:AG660)</f>
        <v>0</v>
      </c>
      <c r="AH662" s="387">
        <f>SUM(AH655:AH660)</f>
        <v>0</v>
      </c>
      <c r="AI662" s="1087">
        <f>SUM(AG662:AH662)</f>
        <v>0</v>
      </c>
    </row>
    <row r="663" spans="10:35" x14ac:dyDescent="0.25">
      <c r="J663" s="311"/>
      <c r="N663" s="49"/>
      <c r="O663" s="50"/>
      <c r="P663" s="38"/>
      <c r="Q663" s="38"/>
      <c r="R663" s="38"/>
      <c r="S663" s="38"/>
      <c r="T663" s="38"/>
      <c r="U663" s="38"/>
      <c r="V663" s="38"/>
      <c r="W663" s="522"/>
      <c r="X663" s="523"/>
      <c r="Y663" s="28"/>
      <c r="Z663" s="523"/>
      <c r="AA663" s="523"/>
      <c r="AB663" s="523"/>
      <c r="AC663" s="89"/>
      <c r="AD663" s="89"/>
      <c r="AE663" s="89"/>
      <c r="AF663" s="49"/>
      <c r="AG663" s="523"/>
      <c r="AH663" s="523"/>
      <c r="AI663" s="89"/>
    </row>
    <row r="664" spans="10:35" x14ac:dyDescent="0.25">
      <c r="J664" s="334"/>
      <c r="K664" s="171"/>
      <c r="L664" s="171"/>
      <c r="M664" s="176"/>
      <c r="N664" s="449"/>
      <c r="O664" s="335"/>
      <c r="P664" s="177"/>
      <c r="Q664" s="177"/>
      <c r="R664" s="177"/>
      <c r="S664" s="177"/>
      <c r="T664" s="177"/>
      <c r="U664" s="177"/>
      <c r="V664" s="177"/>
      <c r="W664" s="364"/>
      <c r="X664" s="178"/>
      <c r="Y664" s="365"/>
      <c r="Z664" s="178"/>
      <c r="AA664" s="178"/>
      <c r="AB664" s="337"/>
      <c r="AC664" s="171"/>
      <c r="AD664" s="171"/>
      <c r="AE664" s="171"/>
      <c r="AF664" s="171"/>
      <c r="AG664" s="171"/>
      <c r="AH664" s="337"/>
      <c r="AI664" s="171"/>
    </row>
    <row r="665" spans="10:35" x14ac:dyDescent="0.25">
      <c r="J665" s="310" t="s">
        <v>208</v>
      </c>
      <c r="K665" s="35" t="s">
        <v>309</v>
      </c>
      <c r="L665" s="35"/>
      <c r="M665" s="158"/>
      <c r="N665" s="117"/>
      <c r="O665" s="316"/>
      <c r="P665" s="158"/>
      <c r="Q665" s="158"/>
      <c r="R665" s="158"/>
      <c r="S665" s="319"/>
      <c r="T665" s="319"/>
      <c r="U665" s="319" t="s">
        <v>171</v>
      </c>
      <c r="V665" s="158"/>
      <c r="W665" s="319">
        <v>5.8700000000000002E-2</v>
      </c>
      <c r="X665" s="117"/>
      <c r="Y665" s="157">
        <v>0</v>
      </c>
      <c r="Z665" s="158"/>
      <c r="AA665" s="319"/>
      <c r="AB665" s="157">
        <v>0</v>
      </c>
      <c r="AC665" s="7"/>
      <c r="AD665" s="7"/>
      <c r="AE665" s="7"/>
      <c r="AF665" s="7"/>
      <c r="AG665" s="158">
        <v>0</v>
      </c>
      <c r="AH665" s="322">
        <v>0</v>
      </c>
      <c r="AI665" s="7"/>
    </row>
    <row r="666" spans="10:35" x14ac:dyDescent="0.25">
      <c r="J666" s="311"/>
      <c r="K666" t="s">
        <v>341</v>
      </c>
      <c r="L666" s="17"/>
      <c r="M666" t="s">
        <v>165</v>
      </c>
      <c r="N666" s="834"/>
      <c r="O666" s="366"/>
      <c r="P666" s="533"/>
      <c r="Q666" s="535"/>
      <c r="R666" s="535"/>
      <c r="S666" s="535"/>
      <c r="T666" s="535"/>
      <c r="U666" s="526"/>
      <c r="V666" s="526"/>
      <c r="W666" s="523">
        <f>SUM(N666*W665)</f>
        <v>0</v>
      </c>
      <c r="X666" s="523"/>
      <c r="Y666" s="538">
        <f>SUM(N666*P666*Y665)</f>
        <v>0</v>
      </c>
      <c r="Z666" s="523"/>
      <c r="AA666" s="538">
        <f>SUM(N666*AA665)</f>
        <v>0</v>
      </c>
      <c r="AB666" s="538">
        <f>SUM(N666*AB665*P666)</f>
        <v>0</v>
      </c>
      <c r="AF666" s="541"/>
      <c r="AG666" s="538">
        <f>SUM(N666*AG665)</f>
        <v>0</v>
      </c>
      <c r="AH666" s="538">
        <f>SUM(Q666*AH665)</f>
        <v>0</v>
      </c>
    </row>
    <row r="667" spans="10:35" x14ac:dyDescent="0.25">
      <c r="J667" s="311"/>
      <c r="N667" s="494"/>
      <c r="P667" s="38">
        <f>SUM(P666*0.66)</f>
        <v>0</v>
      </c>
      <c r="Q667" s="307"/>
      <c r="R667" s="307"/>
      <c r="S667" s="307"/>
      <c r="T667" s="307"/>
      <c r="U667" s="38"/>
      <c r="V667" s="38"/>
      <c r="W667" s="22">
        <f>SUM(N667*W665)</f>
        <v>0</v>
      </c>
      <c r="X667" s="22"/>
      <c r="Y667" s="23">
        <f>SUM(N667*P667*Y665)</f>
        <v>0</v>
      </c>
      <c r="Z667" s="22"/>
      <c r="AA667" s="23">
        <f>SUM(N667*AA665)</f>
        <v>0</v>
      </c>
      <c r="AB667" s="23">
        <f>SUM(N667*AB665*P667)</f>
        <v>0</v>
      </c>
      <c r="AF667" s="49"/>
      <c r="AG667" s="23">
        <f>SUM(N667*AG665)</f>
        <v>0</v>
      </c>
      <c r="AH667" s="23">
        <f>SUM(Q667*AH665)</f>
        <v>0</v>
      </c>
    </row>
    <row r="668" spans="10:35" x14ac:dyDescent="0.25">
      <c r="J668" s="311"/>
      <c r="K668" t="s">
        <v>342</v>
      </c>
      <c r="L668" s="17"/>
      <c r="N668" s="494"/>
      <c r="O668" s="366"/>
      <c r="P668" s="321"/>
      <c r="Q668" s="307"/>
      <c r="R668" s="307"/>
      <c r="S668" s="307"/>
      <c r="T668" s="307"/>
      <c r="U668" s="38"/>
      <c r="V668" s="38"/>
      <c r="W668" s="22">
        <f>SUM(N668*W665)</f>
        <v>0</v>
      </c>
      <c r="X668" s="22"/>
      <c r="Y668" s="23">
        <f>SUM(N668*P668*Y665)</f>
        <v>0</v>
      </c>
      <c r="Z668" s="22"/>
      <c r="AA668" s="23">
        <f>SUM(N668*AA665)</f>
        <v>0</v>
      </c>
      <c r="AB668" s="23">
        <f>SUM(N668*AB665*P668)</f>
        <v>0</v>
      </c>
      <c r="AF668" s="49"/>
      <c r="AG668" s="23">
        <f>SUM(N668*AG665)</f>
        <v>0</v>
      </c>
      <c r="AH668" s="23">
        <f>SUM(Q668*AH665)</f>
        <v>0</v>
      </c>
    </row>
    <row r="669" spans="10:35" x14ac:dyDescent="0.25">
      <c r="J669" s="311"/>
      <c r="N669" s="494"/>
      <c r="P669" s="38">
        <f>SUM(P668*0.66)</f>
        <v>0</v>
      </c>
      <c r="Q669" s="307"/>
      <c r="R669" s="307"/>
      <c r="S669" s="307"/>
      <c r="T669" s="307"/>
      <c r="U669" s="38"/>
      <c r="V669" s="38"/>
      <c r="W669" s="22">
        <f>SUM(N669*W665)</f>
        <v>0</v>
      </c>
      <c r="X669" s="22"/>
      <c r="Y669" s="23">
        <f>SUM(N669*P669*Y665)</f>
        <v>0</v>
      </c>
      <c r="Z669" s="22"/>
      <c r="AA669" s="23">
        <f>SUM(N669*AA665)</f>
        <v>0</v>
      </c>
      <c r="AB669" s="23">
        <f>SUM(N669*AB665*P669)</f>
        <v>0</v>
      </c>
      <c r="AF669" s="49"/>
      <c r="AG669" s="23">
        <f>SUM(N669*AG665)</f>
        <v>0</v>
      </c>
      <c r="AH669" s="23">
        <f>SUM(Q669*AH665)</f>
        <v>0</v>
      </c>
    </row>
    <row r="670" spans="10:35" x14ac:dyDescent="0.25">
      <c r="J670" s="311"/>
      <c r="L670" s="17"/>
      <c r="N670" s="494"/>
      <c r="O670" s="366"/>
      <c r="P670" s="321"/>
      <c r="Q670" s="307"/>
      <c r="R670" s="307"/>
      <c r="S670" s="307"/>
      <c r="T670" s="307"/>
      <c r="U670" s="38"/>
      <c r="V670" s="38"/>
      <c r="W670" s="22">
        <f>SUM(N670*W665)</f>
        <v>0</v>
      </c>
      <c r="X670" s="22"/>
      <c r="Y670" s="23">
        <f>SUM(N670*P670*Y665)</f>
        <v>0</v>
      </c>
      <c r="Z670" s="22"/>
      <c r="AA670" s="23">
        <f>SUM(N670*AA665)</f>
        <v>0</v>
      </c>
      <c r="AB670" s="23">
        <f>SUM(N670*AB665*P670)</f>
        <v>0</v>
      </c>
      <c r="AF670" s="49"/>
      <c r="AG670" s="23">
        <f>SUM(N670*AG665)</f>
        <v>0</v>
      </c>
      <c r="AH670" s="23">
        <f>SUM(Q670*AH665)</f>
        <v>0</v>
      </c>
      <c r="AI670" s="23"/>
    </row>
    <row r="671" spans="10:35" x14ac:dyDescent="0.25">
      <c r="J671" s="311"/>
      <c r="N671" s="626"/>
      <c r="O671" s="13"/>
      <c r="P671" s="38">
        <f>SUM(P670*0.66)</f>
        <v>0</v>
      </c>
      <c r="Q671" s="307"/>
      <c r="R671" s="307"/>
      <c r="S671" s="307"/>
      <c r="T671" s="307"/>
      <c r="U671" s="38"/>
      <c r="V671" s="38"/>
      <c r="W671" s="22">
        <f>SUM(N671*W665)</f>
        <v>0</v>
      </c>
      <c r="X671" s="22"/>
      <c r="Y671" s="23">
        <f>SUM(N671*P671*Y665)</f>
        <v>0</v>
      </c>
      <c r="Z671" s="22"/>
      <c r="AA671" s="23">
        <f>SUM(N671*AA665)</f>
        <v>0</v>
      </c>
      <c r="AB671" s="23">
        <f>SUM(N671*AB665*P671)</f>
        <v>0</v>
      </c>
      <c r="AF671" s="49"/>
      <c r="AG671" s="23">
        <f>SUM(N671*AG665)</f>
        <v>0</v>
      </c>
      <c r="AH671" s="23">
        <f>SUM(Q671*AH665)</f>
        <v>0</v>
      </c>
      <c r="AI671" s="23"/>
    </row>
    <row r="672" spans="10:35" ht="15.75" thickBot="1" x14ac:dyDescent="0.3">
      <c r="J672" s="311"/>
      <c r="N672" s="49"/>
      <c r="O672" s="50"/>
      <c r="P672" s="38"/>
      <c r="Q672" s="307"/>
      <c r="R672" s="307"/>
      <c r="S672" s="307"/>
      <c r="T672" s="307"/>
      <c r="U672" s="38"/>
      <c r="V672" s="38"/>
      <c r="W672" s="38"/>
      <c r="X672" s="22"/>
      <c r="Z672" s="22"/>
      <c r="AA672" s="22"/>
      <c r="AB672" s="22"/>
      <c r="AC672" s="22"/>
      <c r="AD672" s="22"/>
      <c r="AE672" s="22"/>
      <c r="AF672" s="49"/>
      <c r="AG672" s="22"/>
      <c r="AH672" s="22"/>
      <c r="AI672" s="22"/>
    </row>
    <row r="673" spans="10:35" ht="15.75" thickBot="1" x14ac:dyDescent="0.3">
      <c r="J673" s="311"/>
      <c r="N673" s="49"/>
      <c r="O673" s="50"/>
      <c r="P673" s="38"/>
      <c r="Q673" s="38"/>
      <c r="R673" s="38"/>
      <c r="S673" s="38"/>
      <c r="T673" s="38"/>
      <c r="U673" s="38"/>
      <c r="V673" s="38"/>
      <c r="W673" s="488">
        <f>SUM(W666:W671)</f>
        <v>0</v>
      </c>
      <c r="X673" s="489"/>
      <c r="Y673" s="490">
        <f>SUM(Y666:Y671)</f>
        <v>0</v>
      </c>
      <c r="Z673" s="829">
        <f>SUM(W673:Y673)</f>
        <v>0</v>
      </c>
      <c r="AA673" s="387">
        <f>SUM(AA666:AA671)</f>
        <v>0</v>
      </c>
      <c r="AB673" s="387">
        <f>SUM(AB666:AB671)</f>
        <v>0</v>
      </c>
      <c r="AC673" s="1087">
        <f>SUM(AA673:AB673)</f>
        <v>0</v>
      </c>
      <c r="AD673" s="89"/>
      <c r="AE673" s="89"/>
      <c r="AF673" s="49"/>
      <c r="AG673" s="387">
        <f>SUM(AG666:AG671)</f>
        <v>0</v>
      </c>
      <c r="AH673" s="387">
        <f>SUM(AH666:AH671)</f>
        <v>0</v>
      </c>
      <c r="AI673" s="1087">
        <f>SUM(AG673:AH673)</f>
        <v>0</v>
      </c>
    </row>
    <row r="674" spans="10:35" x14ac:dyDescent="0.25">
      <c r="J674" s="311"/>
      <c r="N674" s="49"/>
      <c r="O674" s="50"/>
      <c r="P674" s="38"/>
      <c r="Q674" s="38"/>
      <c r="R674" s="38"/>
      <c r="S674" s="38"/>
      <c r="T674" s="38"/>
      <c r="U674" s="38"/>
      <c r="V674" s="38"/>
      <c r="W674" s="522"/>
      <c r="X674" s="523"/>
      <c r="Y674" s="28"/>
      <c r="Z674" s="523"/>
      <c r="AA674" s="523"/>
      <c r="AB674" s="523"/>
      <c r="AC674" s="89"/>
      <c r="AD674" s="89"/>
      <c r="AE674" s="89"/>
      <c r="AF674" s="49"/>
      <c r="AG674" s="523"/>
      <c r="AH674" s="523"/>
      <c r="AI674" s="89"/>
    </row>
    <row r="675" spans="10:35" ht="14.25" customHeight="1" x14ac:dyDescent="0.25">
      <c r="J675" s="334"/>
      <c r="K675" s="171"/>
      <c r="L675" s="171"/>
      <c r="M675" s="176"/>
      <c r="N675" s="449"/>
      <c r="O675" s="335"/>
      <c r="P675" s="177"/>
      <c r="Q675" s="177"/>
      <c r="R675" s="177"/>
      <c r="S675" s="177"/>
      <c r="T675" s="177"/>
      <c r="U675" s="177"/>
      <c r="V675" s="177"/>
      <c r="W675" s="364"/>
      <c r="X675" s="178"/>
      <c r="Y675" s="365"/>
      <c r="Z675" s="178"/>
      <c r="AA675" s="178"/>
      <c r="AB675" s="337"/>
      <c r="AC675" s="171"/>
      <c r="AD675" s="171"/>
      <c r="AE675" s="171"/>
      <c r="AF675" s="171"/>
      <c r="AG675" s="171"/>
      <c r="AH675" s="337"/>
      <c r="AI675" s="171"/>
    </row>
    <row r="676" spans="10:35" x14ac:dyDescent="0.25">
      <c r="J676" s="310" t="s">
        <v>208</v>
      </c>
      <c r="K676" s="35" t="s">
        <v>343</v>
      </c>
      <c r="L676" s="35"/>
      <c r="M676" s="158"/>
      <c r="N676" s="117"/>
      <c r="O676" s="316"/>
      <c r="P676" s="158"/>
      <c r="Q676" s="158"/>
      <c r="R676" s="158"/>
      <c r="S676" s="319"/>
      <c r="T676" s="319"/>
      <c r="U676" s="319" t="s">
        <v>171</v>
      </c>
      <c r="V676" s="158"/>
      <c r="W676" s="319">
        <v>5.8299999999999998E-2</v>
      </c>
      <c r="X676" s="117"/>
      <c r="Y676" s="157">
        <v>0</v>
      </c>
      <c r="Z676" s="158"/>
      <c r="AA676" s="319">
        <v>3.0000000000000001E-3</v>
      </c>
      <c r="AB676" s="157">
        <v>0</v>
      </c>
      <c r="AC676" s="7" t="s">
        <v>291</v>
      </c>
      <c r="AD676" s="7"/>
      <c r="AE676" s="7"/>
      <c r="AF676" s="7"/>
      <c r="AG676" s="158">
        <v>0</v>
      </c>
      <c r="AH676" s="322">
        <v>0</v>
      </c>
      <c r="AI676" s="7"/>
    </row>
    <row r="677" spans="10:35" x14ac:dyDescent="0.25">
      <c r="J677" s="311"/>
      <c r="K677" t="s">
        <v>344</v>
      </c>
      <c r="L677" s="17"/>
      <c r="M677" t="s">
        <v>226</v>
      </c>
      <c r="N677" s="736">
        <v>1020</v>
      </c>
      <c r="O677" s="366"/>
      <c r="P677" s="533"/>
      <c r="Q677" s="535"/>
      <c r="R677" s="535"/>
      <c r="S677" s="535"/>
      <c r="T677" s="535"/>
      <c r="U677" s="526"/>
      <c r="V677" s="526"/>
      <c r="W677" s="523">
        <f>SUM(N677*W676)</f>
        <v>59.466000000000001</v>
      </c>
      <c r="X677" s="523"/>
      <c r="Y677" s="538">
        <f>SUM(N677*P677*Y676)</f>
        <v>0</v>
      </c>
      <c r="Z677" s="523"/>
      <c r="AA677" s="538">
        <f>SUM(N677*AA676)</f>
        <v>3.06</v>
      </c>
      <c r="AB677" s="538">
        <f>SUM(N677*AB676*P677)</f>
        <v>0</v>
      </c>
      <c r="AF677" s="541"/>
      <c r="AG677" s="538">
        <f>SUM(N677*AG676)</f>
        <v>0</v>
      </c>
      <c r="AH677" s="538">
        <f>SUM(Q677*AH676)</f>
        <v>0</v>
      </c>
    </row>
    <row r="678" spans="10:35" x14ac:dyDescent="0.25">
      <c r="J678" s="311"/>
      <c r="N678" s="494"/>
      <c r="P678" s="38">
        <f>SUM(P677*0.66)</f>
        <v>0</v>
      </c>
      <c r="Q678" s="307"/>
      <c r="R678" s="307"/>
      <c r="S678" s="307"/>
      <c r="T678" s="307"/>
      <c r="U678" s="38"/>
      <c r="V678" s="38"/>
      <c r="W678" s="22">
        <f>SUM(N678*W676)</f>
        <v>0</v>
      </c>
      <c r="X678" s="22"/>
      <c r="Y678" s="23">
        <f>SUM(N678*P678*Y676)</f>
        <v>0</v>
      </c>
      <c r="Z678" s="22"/>
      <c r="AA678" s="23">
        <f>SUM(N678*AA676)</f>
        <v>0</v>
      </c>
      <c r="AB678" s="23">
        <f>SUM(N678*AB676*P678)</f>
        <v>0</v>
      </c>
      <c r="AF678" s="49"/>
      <c r="AG678" s="23">
        <f>SUM(N678*AG676)</f>
        <v>0</v>
      </c>
      <c r="AH678" s="23">
        <f>SUM(Q678*AH676)</f>
        <v>0</v>
      </c>
    </row>
    <row r="679" spans="10:35" x14ac:dyDescent="0.25">
      <c r="J679" s="311"/>
      <c r="L679" s="17"/>
      <c r="M679" t="s">
        <v>158</v>
      </c>
      <c r="N679" s="494"/>
      <c r="O679" s="366"/>
      <c r="P679" s="321"/>
      <c r="Q679" s="307"/>
      <c r="R679" s="307"/>
      <c r="S679" s="307"/>
      <c r="T679" s="307"/>
      <c r="U679" s="38"/>
      <c r="V679" s="38"/>
      <c r="W679" s="22">
        <f>SUM(N679*W676)</f>
        <v>0</v>
      </c>
      <c r="X679" s="22"/>
      <c r="Y679" s="23">
        <f>SUM(N679*P679*Y676)</f>
        <v>0</v>
      </c>
      <c r="Z679" s="22"/>
      <c r="AA679" s="23">
        <f>SUM(N679*AA676)</f>
        <v>0</v>
      </c>
      <c r="AB679" s="23">
        <f>SUM(N679*AB676*P679)</f>
        <v>0</v>
      </c>
      <c r="AF679" s="49"/>
      <c r="AG679" s="23">
        <f>SUM(N679*AG676)</f>
        <v>0</v>
      </c>
      <c r="AH679" s="23">
        <f>SUM(Q679*AH676)</f>
        <v>0</v>
      </c>
    </row>
    <row r="680" spans="10:35" x14ac:dyDescent="0.25">
      <c r="J680" s="311"/>
      <c r="N680" s="494"/>
      <c r="P680" s="38">
        <f>SUM(P679*0.66)</f>
        <v>0</v>
      </c>
      <c r="Q680" s="307"/>
      <c r="R680" s="307"/>
      <c r="S680" s="307"/>
      <c r="T680" s="307"/>
      <c r="U680" s="38"/>
      <c r="V680" s="38"/>
      <c r="W680" s="22">
        <f>SUM(N680*W676)</f>
        <v>0</v>
      </c>
      <c r="X680" s="22"/>
      <c r="Y680" s="23">
        <f>SUM(N680*P680*Y676)</f>
        <v>0</v>
      </c>
      <c r="Z680" s="22"/>
      <c r="AA680" s="23">
        <f>SUM(N680*AA676)</f>
        <v>0</v>
      </c>
      <c r="AB680" s="23">
        <f>SUM(N680*AB676*P680)</f>
        <v>0</v>
      </c>
      <c r="AF680" s="49"/>
      <c r="AG680" s="23">
        <f>SUM(N680*AG676)</f>
        <v>0</v>
      </c>
      <c r="AH680" s="23">
        <f>SUM(Q680*AH676)</f>
        <v>0</v>
      </c>
    </row>
    <row r="681" spans="10:35" x14ac:dyDescent="0.25">
      <c r="J681" s="311"/>
      <c r="L681" s="17"/>
      <c r="N681" s="494"/>
      <c r="O681" s="366"/>
      <c r="P681" s="321"/>
      <c r="Q681" s="307"/>
      <c r="R681" s="307"/>
      <c r="S681" s="307"/>
      <c r="T681" s="307"/>
      <c r="U681" s="38"/>
      <c r="V681" s="38"/>
      <c r="W681" s="22">
        <f>SUM(N681*W676)</f>
        <v>0</v>
      </c>
      <c r="X681" s="22"/>
      <c r="Y681" s="23">
        <f>SUM(N681*P681*Y676)</f>
        <v>0</v>
      </c>
      <c r="Z681" s="22"/>
      <c r="AA681" s="23">
        <f>SUM(N681*AA676)</f>
        <v>0</v>
      </c>
      <c r="AB681" s="23">
        <f>SUM(N681*AB676*P681)</f>
        <v>0</v>
      </c>
      <c r="AF681" s="49"/>
      <c r="AG681" s="23">
        <f>SUM(N681*AG676)</f>
        <v>0</v>
      </c>
      <c r="AH681" s="23">
        <f>SUM(Q681*AH676)</f>
        <v>0</v>
      </c>
      <c r="AI681" s="23"/>
    </row>
    <row r="682" spans="10:35" x14ac:dyDescent="0.25">
      <c r="J682" s="311"/>
      <c r="K682" s="618"/>
      <c r="N682" s="626"/>
      <c r="O682" s="13"/>
      <c r="P682" s="38">
        <f>SUM(P681*0.66)</f>
        <v>0</v>
      </c>
      <c r="Q682" s="307"/>
      <c r="R682" s="307"/>
      <c r="S682" s="307"/>
      <c r="T682" s="307"/>
      <c r="U682" s="38"/>
      <c r="V682" s="38"/>
      <c r="W682" s="22">
        <f>SUM(N682*W676)</f>
        <v>0</v>
      </c>
      <c r="X682" s="22"/>
      <c r="Y682" s="23">
        <f>SUM(N682*P682*Y676)</f>
        <v>0</v>
      </c>
      <c r="Z682" s="22"/>
      <c r="AA682" s="23">
        <f>SUM(N682*AA676)</f>
        <v>0</v>
      </c>
      <c r="AB682" s="23">
        <f>SUM(N682*AB676*P682)</f>
        <v>0</v>
      </c>
      <c r="AF682" s="49"/>
      <c r="AG682" s="23">
        <f>SUM(N682*AG676)</f>
        <v>0</v>
      </c>
      <c r="AH682" s="23">
        <f>SUM(Q682*AH676)</f>
        <v>0</v>
      </c>
      <c r="AI682" s="23"/>
    </row>
    <row r="683" spans="10:35" ht="15.75" thickBot="1" x14ac:dyDescent="0.3">
      <c r="J683" s="311"/>
      <c r="N683" s="49"/>
      <c r="O683" s="50"/>
      <c r="P683" s="38"/>
      <c r="Q683" s="307"/>
      <c r="R683" s="307"/>
      <c r="S683" s="307"/>
      <c r="T683" s="307"/>
      <c r="U683" s="38"/>
      <c r="V683" s="38"/>
      <c r="W683" s="38"/>
      <c r="X683" s="22"/>
      <c r="Z683" s="22"/>
      <c r="AA683" s="22"/>
      <c r="AB683" s="22"/>
      <c r="AC683" s="22"/>
      <c r="AD683" s="22"/>
      <c r="AE683" s="22"/>
      <c r="AF683" s="49"/>
      <c r="AG683" s="22"/>
      <c r="AH683" s="22"/>
      <c r="AI683" s="22"/>
    </row>
    <row r="684" spans="10:35" ht="15.75" thickBot="1" x14ac:dyDescent="0.3">
      <c r="J684" s="311"/>
      <c r="N684" s="49"/>
      <c r="O684" s="50"/>
      <c r="P684" s="38"/>
      <c r="Q684" s="38"/>
      <c r="R684" s="38"/>
      <c r="S684" s="38"/>
      <c r="T684" s="38"/>
      <c r="U684" s="38"/>
      <c r="V684" s="38"/>
      <c r="W684" s="488">
        <f>SUM(W677:W682)</f>
        <v>59.466000000000001</v>
      </c>
      <c r="X684" s="489"/>
      <c r="Y684" s="490">
        <f>SUM(Y677:Y682)</f>
        <v>0</v>
      </c>
      <c r="Z684" s="829">
        <f>SUM(W684:Y684)</f>
        <v>59.466000000000001</v>
      </c>
      <c r="AA684" s="387">
        <f>SUM(AA677:AA682)</f>
        <v>3.06</v>
      </c>
      <c r="AB684" s="387">
        <f>SUM(AB677:AB682)</f>
        <v>0</v>
      </c>
      <c r="AC684" s="1087">
        <f>SUM(AA684:AB684)</f>
        <v>3.06</v>
      </c>
      <c r="AD684" s="89"/>
      <c r="AE684" s="89"/>
      <c r="AF684" s="49"/>
      <c r="AG684" s="387">
        <f>SUM(AG677:AG682)</f>
        <v>0</v>
      </c>
      <c r="AH684" s="387">
        <f>SUM(AH677:AH682)</f>
        <v>0</v>
      </c>
      <c r="AI684" s="1087">
        <f>SUM(AG684:AH684)</f>
        <v>0</v>
      </c>
    </row>
    <row r="685" spans="10:35" x14ac:dyDescent="0.25">
      <c r="J685" s="311"/>
      <c r="N685" s="49"/>
      <c r="O685" s="50"/>
      <c r="P685" s="38"/>
      <c r="Q685" s="38"/>
      <c r="R685" s="38"/>
      <c r="S685" s="38"/>
      <c r="T685" s="38"/>
      <c r="U685" s="38"/>
      <c r="V685" s="38"/>
      <c r="W685" s="522"/>
      <c r="X685" s="523"/>
      <c r="Y685" s="28"/>
      <c r="Z685" s="523"/>
      <c r="AA685" s="523"/>
      <c r="AB685" s="523"/>
      <c r="AC685" s="89"/>
      <c r="AD685" s="89"/>
      <c r="AE685" s="89"/>
      <c r="AF685" s="49"/>
      <c r="AG685" s="523"/>
      <c r="AH685" s="523"/>
      <c r="AI685" s="89"/>
    </row>
    <row r="686" spans="10:35" x14ac:dyDescent="0.25">
      <c r="J686" s="334"/>
      <c r="K686" s="171"/>
      <c r="L686" s="171"/>
      <c r="M686" s="176"/>
      <c r="N686" s="449"/>
      <c r="O686" s="335"/>
      <c r="P686" s="177"/>
      <c r="Q686" s="177"/>
      <c r="R686" s="177"/>
      <c r="S686" s="177"/>
      <c r="T686" s="177"/>
      <c r="U686" s="177"/>
      <c r="V686" s="177"/>
      <c r="W686" s="364"/>
      <c r="X686" s="178"/>
      <c r="Y686" s="365"/>
      <c r="Z686" s="178"/>
      <c r="AA686" s="178"/>
      <c r="AB686" s="337"/>
      <c r="AC686" s="171"/>
      <c r="AD686" s="171"/>
      <c r="AE686" s="171"/>
      <c r="AF686" s="171"/>
      <c r="AG686" s="171"/>
      <c r="AH686" s="337"/>
      <c r="AI686" s="171"/>
    </row>
    <row r="687" spans="10:35" x14ac:dyDescent="0.25">
      <c r="J687" s="310" t="s">
        <v>208</v>
      </c>
      <c r="K687" s="35" t="s">
        <v>259</v>
      </c>
      <c r="L687" s="35"/>
      <c r="M687" s="158"/>
      <c r="N687" s="117"/>
      <c r="O687" s="316"/>
      <c r="P687" s="158"/>
      <c r="Q687" s="158"/>
      <c r="R687" s="158"/>
      <c r="S687" s="319"/>
      <c r="T687" s="319"/>
      <c r="U687" s="723"/>
      <c r="V687" s="158"/>
      <c r="W687" s="319">
        <v>8.0100000000000005E-2</v>
      </c>
      <c r="X687" s="117"/>
      <c r="Y687" s="157">
        <v>0</v>
      </c>
      <c r="Z687" s="158"/>
      <c r="AA687" s="319"/>
      <c r="AB687" s="157">
        <v>0</v>
      </c>
      <c r="AC687" s="7"/>
      <c r="AD687" s="7"/>
      <c r="AE687" s="7"/>
      <c r="AF687" s="7"/>
      <c r="AG687" s="158">
        <v>0</v>
      </c>
      <c r="AH687" s="322">
        <v>0</v>
      </c>
      <c r="AI687" s="7"/>
    </row>
    <row r="688" spans="10:35" x14ac:dyDescent="0.25">
      <c r="J688" s="311"/>
      <c r="K688" t="s">
        <v>345</v>
      </c>
      <c r="L688" s="17">
        <v>0.4788</v>
      </c>
      <c r="M688" t="s">
        <v>226</v>
      </c>
      <c r="N688" s="719"/>
      <c r="O688" s="366"/>
      <c r="P688" s="533">
        <v>0.18</v>
      </c>
      <c r="Q688" s="535"/>
      <c r="R688" s="535"/>
      <c r="S688" s="535"/>
      <c r="T688" s="535"/>
      <c r="U688" s="38">
        <f>(U687)</f>
        <v>0</v>
      </c>
      <c r="V688" s="526"/>
      <c r="W688" s="523">
        <f>SUM(N688*W687)</f>
        <v>0</v>
      </c>
      <c r="X688" s="523"/>
      <c r="Y688" s="538">
        <f>SUM(N688*P688*Y687)</f>
        <v>0</v>
      </c>
      <c r="Z688" s="523"/>
      <c r="AA688" s="538">
        <f>SUM(N688*AA687)</f>
        <v>0</v>
      </c>
      <c r="AB688" s="538">
        <f>SUM(N688*AB687*P688)</f>
        <v>0</v>
      </c>
      <c r="AF688" s="541"/>
      <c r="AG688" s="538">
        <f>SUM(N688*AG687)</f>
        <v>0</v>
      </c>
      <c r="AH688" s="538">
        <f>SUM(Q688*AH687)</f>
        <v>0</v>
      </c>
    </row>
    <row r="689" spans="10:35" x14ac:dyDescent="0.25">
      <c r="J689" s="311"/>
      <c r="N689" s="494"/>
      <c r="P689" s="38">
        <f>SUM(P688*0.66)</f>
        <v>0.1188</v>
      </c>
      <c r="Q689" s="307"/>
      <c r="R689" s="307"/>
      <c r="S689" s="307"/>
      <c r="T689" s="307"/>
      <c r="U689" s="38">
        <f>(U687)</f>
        <v>0</v>
      </c>
      <c r="V689" s="38"/>
      <c r="W689" s="22">
        <f>SUM(N689*W687)</f>
        <v>0</v>
      </c>
      <c r="X689" s="22"/>
      <c r="Y689" s="23">
        <f>SUM(N689*P689*Y687)</f>
        <v>0</v>
      </c>
      <c r="Z689" s="22"/>
      <c r="AA689" s="23">
        <f>SUM(N689*AA687)</f>
        <v>0</v>
      </c>
      <c r="AB689" s="23">
        <f>SUM(N689*AB687*P689)</f>
        <v>0</v>
      </c>
      <c r="AF689" s="49"/>
      <c r="AG689" s="23">
        <f>SUM(N689*AG687)</f>
        <v>0</v>
      </c>
      <c r="AH689" s="23">
        <f>SUM(Q689*AH687)</f>
        <v>0</v>
      </c>
    </row>
    <row r="690" spans="10:35" x14ac:dyDescent="0.25">
      <c r="J690" s="311"/>
      <c r="K690" t="s">
        <v>342</v>
      </c>
      <c r="L690" s="17"/>
      <c r="M690" t="s">
        <v>158</v>
      </c>
      <c r="N690" s="494"/>
      <c r="O690" s="366"/>
      <c r="P690" s="321"/>
      <c r="Q690" s="307"/>
      <c r="R690" s="307"/>
      <c r="S690" s="307"/>
      <c r="T690" s="307"/>
      <c r="U690" s="38">
        <f>(U687)</f>
        <v>0</v>
      </c>
      <c r="V690" s="38"/>
      <c r="W690" s="22">
        <f>SUM(N690*W687)</f>
        <v>0</v>
      </c>
      <c r="X690" s="22"/>
      <c r="Y690" s="23">
        <f>SUM(N690*P690*Y687)</f>
        <v>0</v>
      </c>
      <c r="Z690" s="22"/>
      <c r="AA690" s="23">
        <f>SUM(N690*AA687)</f>
        <v>0</v>
      </c>
      <c r="AB690" s="23">
        <f>SUM(N690*AB687*P690)</f>
        <v>0</v>
      </c>
      <c r="AF690" s="49"/>
      <c r="AG690" s="23">
        <f>SUM(N690*AG687)</f>
        <v>0</v>
      </c>
      <c r="AH690" s="23">
        <f>SUM(Q690*AH687)</f>
        <v>0</v>
      </c>
    </row>
    <row r="691" spans="10:35" x14ac:dyDescent="0.25">
      <c r="J691" s="311"/>
      <c r="N691" s="494"/>
      <c r="P691" s="38">
        <f>SUM(P690*0.66)</f>
        <v>0</v>
      </c>
      <c r="Q691" s="307"/>
      <c r="R691" s="307"/>
      <c r="S691" s="307"/>
      <c r="T691" s="307"/>
      <c r="U691" s="38">
        <f>(U687)</f>
        <v>0</v>
      </c>
      <c r="V691" s="38"/>
      <c r="W691" s="22">
        <f>SUM(N691*W687)</f>
        <v>0</v>
      </c>
      <c r="X691" s="22"/>
      <c r="Y691" s="23">
        <f>SUM(N691*P691*Y687)</f>
        <v>0</v>
      </c>
      <c r="Z691" s="22"/>
      <c r="AA691" s="23">
        <f>SUM(N691*AA687)</f>
        <v>0</v>
      </c>
      <c r="AB691" s="23">
        <f>SUM(N691*AB687*P691)</f>
        <v>0</v>
      </c>
      <c r="AF691" s="49"/>
      <c r="AG691" s="23">
        <f>SUM(N691*AG687)</f>
        <v>0</v>
      </c>
      <c r="AH691" s="23">
        <f>SUM(Q691*AH687)</f>
        <v>0</v>
      </c>
    </row>
    <row r="692" spans="10:35" x14ac:dyDescent="0.25">
      <c r="J692" s="311"/>
      <c r="L692" s="17"/>
      <c r="N692" s="494"/>
      <c r="O692" s="366"/>
      <c r="P692" s="321"/>
      <c r="Q692" s="307"/>
      <c r="R692" s="307"/>
      <c r="S692" s="307"/>
      <c r="T692" s="307"/>
      <c r="U692" s="38"/>
      <c r="V692" s="38"/>
      <c r="W692" s="22">
        <f>SUM(N692*W687)</f>
        <v>0</v>
      </c>
      <c r="X692" s="22"/>
      <c r="Y692" s="23">
        <f>SUM(N692*P692*Y687)</f>
        <v>0</v>
      </c>
      <c r="Z692" s="22"/>
      <c r="AA692" s="23">
        <f>SUM(N692*AA687)</f>
        <v>0</v>
      </c>
      <c r="AB692" s="23">
        <f>SUM(N692*AB687*P692)</f>
        <v>0</v>
      </c>
      <c r="AF692" s="49"/>
      <c r="AG692" s="23">
        <f>SUM(N692*AG687)</f>
        <v>0</v>
      </c>
      <c r="AH692" s="23">
        <f>SUM(Q692*AH687)</f>
        <v>0</v>
      </c>
      <c r="AI692" s="23"/>
    </row>
    <row r="693" spans="10:35" x14ac:dyDescent="0.25">
      <c r="J693" s="311"/>
      <c r="N693" s="626"/>
      <c r="O693" s="13"/>
      <c r="P693" s="38">
        <f>SUM(P692*0.66)</f>
        <v>0</v>
      </c>
      <c r="Q693" s="307"/>
      <c r="R693" s="307"/>
      <c r="S693" s="307"/>
      <c r="T693" s="307"/>
      <c r="U693" s="38"/>
      <c r="V693" s="38"/>
      <c r="W693" s="22">
        <f>SUM(N693*W687)</f>
        <v>0</v>
      </c>
      <c r="X693" s="22"/>
      <c r="Y693" s="23">
        <f>SUM(N693*P693*Y687)</f>
        <v>0</v>
      </c>
      <c r="Z693" s="22"/>
      <c r="AA693" s="23">
        <f>SUM(N693*AA687)</f>
        <v>0</v>
      </c>
      <c r="AB693" s="23">
        <f>SUM(N693*AB687*P693)</f>
        <v>0</v>
      </c>
      <c r="AF693" s="49"/>
      <c r="AG693" s="23">
        <f>SUM(N693*AG687)</f>
        <v>0</v>
      </c>
      <c r="AH693" s="23">
        <f>SUM(Q693*AH687)</f>
        <v>0</v>
      </c>
      <c r="AI693" s="23"/>
    </row>
    <row r="694" spans="10:35" ht="15.75" thickBot="1" x14ac:dyDescent="0.3">
      <c r="J694" s="311"/>
      <c r="N694" s="49"/>
      <c r="O694" s="50"/>
      <c r="P694" s="38"/>
      <c r="Q694" s="307"/>
      <c r="R694" s="307"/>
      <c r="S694" s="307"/>
      <c r="T694" s="307"/>
      <c r="U694" s="38"/>
      <c r="V694" s="38"/>
      <c r="W694" s="38"/>
      <c r="X694" s="22"/>
      <c r="Z694" s="22"/>
      <c r="AA694" s="22"/>
      <c r="AB694" s="22"/>
      <c r="AC694" s="22"/>
      <c r="AD694" s="22"/>
      <c r="AE694" s="22"/>
      <c r="AF694" s="49"/>
      <c r="AG694" s="22"/>
      <c r="AH694" s="22"/>
      <c r="AI694" s="22"/>
    </row>
    <row r="695" spans="10:35" ht="15.75" thickBot="1" x14ac:dyDescent="0.3">
      <c r="J695" s="311"/>
      <c r="N695" s="49"/>
      <c r="O695" s="50"/>
      <c r="P695" s="38"/>
      <c r="Q695" s="38"/>
      <c r="R695" s="38"/>
      <c r="S695" s="38"/>
      <c r="T695" s="38"/>
      <c r="U695" s="38"/>
      <c r="V695" s="38"/>
      <c r="W695" s="488">
        <f>SUM(W688:W693)</f>
        <v>0</v>
      </c>
      <c r="X695" s="489"/>
      <c r="Y695" s="490">
        <f>SUM(Y688:Y693)</f>
        <v>0</v>
      </c>
      <c r="Z695" s="829">
        <f>SUM(W695:Y695)</f>
        <v>0</v>
      </c>
      <c r="AA695" s="387">
        <f>SUM(AA688:AA693)</f>
        <v>0</v>
      </c>
      <c r="AB695" s="387">
        <f>SUM(AB688:AB693)</f>
        <v>0</v>
      </c>
      <c r="AC695" s="1087">
        <f>SUM(AA695:AB695)</f>
        <v>0</v>
      </c>
      <c r="AD695" s="89"/>
      <c r="AE695" s="89"/>
      <c r="AF695" s="49"/>
      <c r="AG695" s="387">
        <f>SUM(AG688:AG693)</f>
        <v>0</v>
      </c>
      <c r="AH695" s="387">
        <f>SUM(AH688:AH693)</f>
        <v>0</v>
      </c>
      <c r="AI695" s="1087">
        <f>SUM(AG695:AH695)</f>
        <v>0</v>
      </c>
    </row>
    <row r="696" spans="10:35" x14ac:dyDescent="0.25">
      <c r="J696" s="311"/>
      <c r="N696" s="49"/>
      <c r="O696" s="50"/>
      <c r="P696" s="38"/>
      <c r="Q696" s="38"/>
      <c r="R696" s="38"/>
      <c r="S696" s="38"/>
      <c r="T696" s="38"/>
      <c r="U696" s="38"/>
      <c r="V696" s="38"/>
      <c r="W696" s="522"/>
      <c r="X696" s="523"/>
      <c r="Y696" s="28"/>
      <c r="Z696" s="523"/>
      <c r="AA696" s="523"/>
      <c r="AB696" s="523"/>
      <c r="AC696" s="89"/>
      <c r="AD696" s="89"/>
      <c r="AE696" s="89"/>
      <c r="AF696" s="49"/>
      <c r="AG696" s="523"/>
      <c r="AH696" s="523"/>
      <c r="AI696" s="89"/>
    </row>
    <row r="697" spans="10:35" x14ac:dyDescent="0.25">
      <c r="J697" s="334"/>
      <c r="K697" s="171"/>
      <c r="L697" s="171"/>
      <c r="M697" s="176"/>
      <c r="N697" s="449"/>
      <c r="O697" s="335"/>
      <c r="P697" s="177"/>
      <c r="Q697" s="177"/>
      <c r="R697" s="177"/>
      <c r="S697" s="177"/>
      <c r="T697" s="177"/>
      <c r="U697" s="177"/>
      <c r="V697" s="177"/>
      <c r="W697" s="364"/>
      <c r="X697" s="178"/>
      <c r="Y697" s="365"/>
      <c r="Z697" s="178"/>
      <c r="AA697" s="178"/>
      <c r="AB697" s="337"/>
      <c r="AC697" s="171"/>
      <c r="AD697" s="171"/>
      <c r="AE697" s="171"/>
      <c r="AF697" s="171"/>
      <c r="AG697" s="171"/>
      <c r="AH697" s="337"/>
      <c r="AI697" s="171"/>
    </row>
    <row r="698" spans="10:35" x14ac:dyDescent="0.25">
      <c r="J698" s="310" t="s">
        <v>208</v>
      </c>
      <c r="K698" s="35" t="s">
        <v>259</v>
      </c>
      <c r="L698" s="35"/>
      <c r="M698" s="158"/>
      <c r="N698" s="117"/>
      <c r="O698" s="316"/>
      <c r="P698" s="158"/>
      <c r="Q698" s="158"/>
      <c r="R698" s="158" t="s">
        <v>346</v>
      </c>
      <c r="S698" s="319" t="s">
        <v>347</v>
      </c>
      <c r="T698" s="319"/>
      <c r="U698" s="386">
        <v>0.01</v>
      </c>
      <c r="V698" s="158"/>
      <c r="W698" s="319">
        <v>2.5000000000000001E-3</v>
      </c>
      <c r="X698" s="117"/>
      <c r="Y698" s="157"/>
      <c r="Z698" s="158"/>
      <c r="AA698" s="319"/>
      <c r="AB698" s="157">
        <v>0</v>
      </c>
      <c r="AC698" s="7"/>
      <c r="AD698" s="7"/>
      <c r="AE698" s="7"/>
      <c r="AF698" s="7"/>
      <c r="AG698" s="158">
        <v>0</v>
      </c>
      <c r="AH698" s="322">
        <v>0</v>
      </c>
      <c r="AI698" s="7"/>
    </row>
    <row r="699" spans="10:35" x14ac:dyDescent="0.25">
      <c r="J699" s="311"/>
      <c r="K699" t="s">
        <v>348</v>
      </c>
      <c r="L699" s="17">
        <v>0.1331</v>
      </c>
      <c r="M699" t="s">
        <v>165</v>
      </c>
      <c r="N699" s="752"/>
      <c r="O699" s="746">
        <v>3.8E-3</v>
      </c>
      <c r="P699" s="533">
        <v>8.6E-3</v>
      </c>
      <c r="Q699" s="535">
        <f t="shared" ref="Q699:Q709" si="63">SUM(N699*P699)</f>
        <v>0</v>
      </c>
      <c r="R699" s="742">
        <v>2.7E-2</v>
      </c>
      <c r="S699" s="744">
        <v>2.7E-2</v>
      </c>
      <c r="T699" s="535"/>
      <c r="U699" s="38">
        <f>(U698)</f>
        <v>0.01</v>
      </c>
      <c r="V699" s="526"/>
      <c r="W699" s="523">
        <f>SUM(N699*W698)</f>
        <v>0</v>
      </c>
      <c r="X699" s="745">
        <f>((S699-R699)*N699)/2</f>
        <v>0</v>
      </c>
      <c r="Y699" s="538">
        <f>((P699-O699)*N699)/2</f>
        <v>0</v>
      </c>
      <c r="Z699" s="523"/>
      <c r="AA699" s="538">
        <f>SUM(N699*AA698)</f>
        <v>0</v>
      </c>
      <c r="AB699" s="538">
        <f>SUM(N699*AB698*P699)</f>
        <v>0</v>
      </c>
      <c r="AF699" s="541"/>
      <c r="AG699" s="538">
        <f>SUM(N699*AG698)</f>
        <v>0</v>
      </c>
      <c r="AH699" s="538">
        <f>SUM(Q699*AH698)</f>
        <v>0</v>
      </c>
    </row>
    <row r="700" spans="10:35" x14ac:dyDescent="0.25">
      <c r="J700" s="311"/>
      <c r="N700" s="753"/>
      <c r="O700" s="17">
        <f>SUM(O699*0.66)</f>
        <v>2.5080000000000002E-3</v>
      </c>
      <c r="P700" s="38">
        <f>SUM(P699*0.66)</f>
        <v>5.6760000000000005E-3</v>
      </c>
      <c r="Q700" s="307"/>
      <c r="R700" s="742">
        <v>2.7E-2</v>
      </c>
      <c r="S700" s="36">
        <v>2.7E-2</v>
      </c>
      <c r="T700" s="307"/>
      <c r="U700" s="38">
        <f>(U698)</f>
        <v>0.01</v>
      </c>
      <c r="V700" s="38"/>
      <c r="W700" s="22">
        <f>SUM(N700*W698)</f>
        <v>0</v>
      </c>
      <c r="X700" s="745">
        <f>((S700-R700)*N700)/2</f>
        <v>0</v>
      </c>
      <c r="Y700" s="538">
        <f t="shared" ref="Y700:Y710" si="64">((P700-O700)*N700)/2</f>
        <v>0</v>
      </c>
      <c r="Z700" s="22"/>
      <c r="AA700" s="23">
        <f>SUM(N700*AA698)</f>
        <v>0</v>
      </c>
      <c r="AB700" s="23">
        <f>SUM(N700*AB698*P700)</f>
        <v>0</v>
      </c>
      <c r="AF700" s="49"/>
      <c r="AG700" s="23">
        <f>SUM(N700*AG698)</f>
        <v>0</v>
      </c>
      <c r="AH700" s="23">
        <f>SUM(Q700*AH698)</f>
        <v>0</v>
      </c>
    </row>
    <row r="701" spans="10:35" x14ac:dyDescent="0.25">
      <c r="J701" s="311"/>
      <c r="K701" s="40" t="s">
        <v>349</v>
      </c>
      <c r="L701" s="17">
        <v>0.1376</v>
      </c>
      <c r="M701" t="s">
        <v>212</v>
      </c>
      <c r="N701" s="752"/>
      <c r="O701" s="366">
        <v>3.5000000000000001E-3</v>
      </c>
      <c r="P701" s="321">
        <v>7.1000000000000004E-3</v>
      </c>
      <c r="Q701" s="535">
        <f t="shared" si="63"/>
        <v>0</v>
      </c>
      <c r="R701" s="742">
        <v>3.3000000000000002E-2</v>
      </c>
      <c r="S701" s="36">
        <v>3.3000000000000002E-2</v>
      </c>
      <c r="T701" s="307"/>
      <c r="U701" s="38">
        <f>(U698)</f>
        <v>0.01</v>
      </c>
      <c r="V701" s="38"/>
      <c r="W701" s="22">
        <f>SUM(N701*W698)</f>
        <v>0</v>
      </c>
      <c r="X701" s="745">
        <f>((S701-R701)*N701)/2</f>
        <v>0</v>
      </c>
      <c r="Y701" s="538">
        <f t="shared" si="64"/>
        <v>0</v>
      </c>
      <c r="Z701" s="22"/>
      <c r="AA701" s="23">
        <f>SUM(N701*AA698)</f>
        <v>0</v>
      </c>
      <c r="AB701" s="23">
        <f>SUM(N701*AB698*P701)</f>
        <v>0</v>
      </c>
      <c r="AF701" s="49"/>
      <c r="AG701" s="23">
        <f>SUM(N701*AG698)</f>
        <v>0</v>
      </c>
      <c r="AH701" s="23">
        <f>SUM(Q701*AH698)</f>
        <v>0</v>
      </c>
    </row>
    <row r="702" spans="10:35" x14ac:dyDescent="0.25">
      <c r="J702" s="311"/>
      <c r="K702" s="40" t="s">
        <v>350</v>
      </c>
      <c r="N702" s="753"/>
      <c r="O702" s="17">
        <f>SUM(O701*0.66)</f>
        <v>2.31E-3</v>
      </c>
      <c r="P702" s="38">
        <f>SUM(P701*0.66)</f>
        <v>4.6860000000000001E-3</v>
      </c>
      <c r="Q702" s="307"/>
      <c r="R702" s="742">
        <v>3.3000000000000002E-2</v>
      </c>
      <c r="S702" s="36">
        <v>3.3000000000000002E-2</v>
      </c>
      <c r="T702" s="307"/>
      <c r="U702" s="38">
        <f>(U698)</f>
        <v>0.01</v>
      </c>
      <c r="V702" s="38"/>
      <c r="W702" s="22">
        <f>SUM(N702*W698)</f>
        <v>0</v>
      </c>
      <c r="X702" s="745">
        <f>((S702-R702)*N702)/2</f>
        <v>0</v>
      </c>
      <c r="Y702" s="538">
        <f t="shared" si="64"/>
        <v>0</v>
      </c>
      <c r="Z702" s="22"/>
      <c r="AA702" s="23">
        <f>SUM(N702*AA698)</f>
        <v>0</v>
      </c>
      <c r="AB702" s="23">
        <f>SUM(N702*AB698*P702)</f>
        <v>0</v>
      </c>
      <c r="AF702" s="49"/>
      <c r="AG702" s="23">
        <f>SUM(N702*AG698)</f>
        <v>0</v>
      </c>
      <c r="AH702" s="23">
        <f>SUM(Q702*AH698)</f>
        <v>0</v>
      </c>
    </row>
    <row r="703" spans="10:35" x14ac:dyDescent="0.25">
      <c r="J703" s="311"/>
      <c r="K703" s="40"/>
      <c r="L703" s="17">
        <v>0.2034</v>
      </c>
      <c r="M703" t="s">
        <v>351</v>
      </c>
      <c r="N703" s="752"/>
      <c r="O703" s="366">
        <v>1.2999999999999999E-3</v>
      </c>
      <c r="P703" s="321">
        <v>9.7000000000000003E-3</v>
      </c>
      <c r="Q703" s="535">
        <f t="shared" si="63"/>
        <v>0</v>
      </c>
      <c r="R703" s="742">
        <v>2.5999999999999999E-2</v>
      </c>
      <c r="S703" s="36">
        <v>9.6199999999999994E-2</v>
      </c>
      <c r="T703" s="307"/>
      <c r="U703" s="38">
        <f>U698</f>
        <v>0.01</v>
      </c>
      <c r="V703" s="38"/>
      <c r="W703" s="22">
        <f>SUM(N703*W698)</f>
        <v>0</v>
      </c>
      <c r="X703" s="745">
        <f>((S703-R703)*N703)/2</f>
        <v>0</v>
      </c>
      <c r="Y703" s="538">
        <f t="shared" si="64"/>
        <v>0</v>
      </c>
      <c r="Z703" s="22"/>
      <c r="AA703" s="23">
        <f>SUM(N703*AA698)</f>
        <v>0</v>
      </c>
      <c r="AB703" s="23">
        <f>SUM(N703*AB698*P703)</f>
        <v>0</v>
      </c>
      <c r="AF703" s="49"/>
      <c r="AG703" s="23">
        <f>SUM(N703*AG698)</f>
        <v>0</v>
      </c>
      <c r="AH703" s="23">
        <f>SUM(Q703*AH698)</f>
        <v>0</v>
      </c>
      <c r="AI703" s="23"/>
    </row>
    <row r="704" spans="10:35" x14ac:dyDescent="0.25">
      <c r="J704" s="311"/>
      <c r="K704" s="40" t="s">
        <v>352</v>
      </c>
      <c r="L704" s="17"/>
      <c r="N704" s="754"/>
      <c r="O704" s="17">
        <f>SUM(O703*0.66)</f>
        <v>8.5800000000000004E-4</v>
      </c>
      <c r="P704" s="38">
        <f>SUM(P703*0.66)</f>
        <v>6.4020000000000006E-3</v>
      </c>
      <c r="Q704" s="307"/>
      <c r="R704" s="742">
        <v>2.5999999999999999E-2</v>
      </c>
      <c r="S704" s="36">
        <v>9.6199999999999994E-2</v>
      </c>
      <c r="T704" s="307"/>
      <c r="U704" s="38">
        <f>U698</f>
        <v>0.01</v>
      </c>
      <c r="V704" s="38"/>
      <c r="W704" s="22">
        <f>SUM(N704*W698)</f>
        <v>0</v>
      </c>
      <c r="X704" s="745">
        <f t="shared" ref="X704:X709" si="65">((S704-R704)*N704)/2</f>
        <v>0</v>
      </c>
      <c r="Y704" s="538">
        <f t="shared" si="64"/>
        <v>0</v>
      </c>
      <c r="Z704" s="22"/>
      <c r="AA704" s="23">
        <f>SUM(N704*AA698)</f>
        <v>0</v>
      </c>
      <c r="AB704" s="23">
        <f>SUM(N704*AB698*P704)</f>
        <v>0</v>
      </c>
      <c r="AF704" s="49"/>
      <c r="AG704" s="23">
        <f>SUM(N704*AG698)</f>
        <v>0</v>
      </c>
      <c r="AH704" s="23">
        <f>SUM(Q704*AH698)</f>
        <v>0</v>
      </c>
      <c r="AI704" s="23"/>
    </row>
    <row r="705" spans="10:35" x14ac:dyDescent="0.25">
      <c r="J705" s="311"/>
      <c r="K705" s="40" t="s">
        <v>353</v>
      </c>
      <c r="L705" s="17">
        <v>0.19819999999999999</v>
      </c>
      <c r="M705" t="s">
        <v>354</v>
      </c>
      <c r="N705" s="752"/>
      <c r="O705" s="366">
        <v>8.0000000000000004E-4</v>
      </c>
      <c r="P705" s="321">
        <v>4.4999999999999997E-3</v>
      </c>
      <c r="Q705" s="535">
        <f t="shared" si="63"/>
        <v>0</v>
      </c>
      <c r="R705" s="742">
        <v>2.5999999999999999E-2</v>
      </c>
      <c r="S705" s="36">
        <v>9.6199999999999994E-2</v>
      </c>
      <c r="T705" s="307"/>
      <c r="U705" s="38">
        <f>U698</f>
        <v>0.01</v>
      </c>
      <c r="V705" s="38"/>
      <c r="W705" s="22">
        <f>SUM(N705*W698)</f>
        <v>0</v>
      </c>
      <c r="X705" s="745">
        <f>((S705-R705)*N705)/2</f>
        <v>0</v>
      </c>
      <c r="Y705" s="538">
        <f t="shared" si="64"/>
        <v>0</v>
      </c>
      <c r="Z705" s="22"/>
      <c r="AA705" s="23">
        <f>SUM(N705*AA698)</f>
        <v>0</v>
      </c>
      <c r="AB705" s="23">
        <f>SUM(N705*AB698*P705)</f>
        <v>0</v>
      </c>
      <c r="AF705" s="49"/>
      <c r="AG705" s="23">
        <f>SUM(N705*AG698)</f>
        <v>0</v>
      </c>
      <c r="AH705" s="23">
        <f>SUM(Q705*AH698)</f>
        <v>0</v>
      </c>
      <c r="AI705" s="23"/>
    </row>
    <row r="706" spans="10:35" x14ac:dyDescent="0.25">
      <c r="J706" s="311"/>
      <c r="K706" s="40" t="s">
        <v>355</v>
      </c>
      <c r="L706" s="17"/>
      <c r="N706" s="754"/>
      <c r="O706" s="17">
        <f>SUM(O705*0.66)</f>
        <v>5.2800000000000004E-4</v>
      </c>
      <c r="P706" s="38">
        <f>SUM(P705*0.66)</f>
        <v>2.97E-3</v>
      </c>
      <c r="Q706" s="307"/>
      <c r="R706" s="742">
        <v>2.5999999999999999E-2</v>
      </c>
      <c r="S706" s="36">
        <v>9.6199999999999994E-2</v>
      </c>
      <c r="T706" s="307"/>
      <c r="U706" s="38">
        <f>U698</f>
        <v>0.01</v>
      </c>
      <c r="V706" s="38"/>
      <c r="W706" s="22">
        <f>SUM(N706*W698)</f>
        <v>0</v>
      </c>
      <c r="X706" s="745">
        <f t="shared" si="65"/>
        <v>0</v>
      </c>
      <c r="Y706" s="538">
        <f t="shared" si="64"/>
        <v>0</v>
      </c>
      <c r="Z706" s="22"/>
      <c r="AA706" s="23">
        <f>SUM(N706*AA698)</f>
        <v>0</v>
      </c>
      <c r="AB706" s="23">
        <f>SUM(N706*AB698*P706)</f>
        <v>0</v>
      </c>
      <c r="AF706" s="49"/>
      <c r="AG706" s="23">
        <f>SUM(N706*AG698)</f>
        <v>0</v>
      </c>
      <c r="AH706" s="23">
        <f>SUM(Q706*AH698)</f>
        <v>0</v>
      </c>
      <c r="AI706" s="23"/>
    </row>
    <row r="707" spans="10:35" x14ac:dyDescent="0.25">
      <c r="J707" s="311"/>
      <c r="K707" s="40" t="s">
        <v>356</v>
      </c>
      <c r="L707" s="17">
        <v>0.16869999999999999</v>
      </c>
      <c r="M707" t="s">
        <v>357</v>
      </c>
      <c r="N707" s="752"/>
      <c r="O707" s="366">
        <v>4.1999999999999997E-3</v>
      </c>
      <c r="P707" s="321">
        <v>9.1999999999999998E-3</v>
      </c>
      <c r="Q707" s="535">
        <f t="shared" si="63"/>
        <v>0</v>
      </c>
      <c r="R707" s="743">
        <v>3.5999999999999997E-2</v>
      </c>
      <c r="S707" s="36">
        <v>6.2E-2</v>
      </c>
      <c r="T707" s="307"/>
      <c r="U707" s="38">
        <f>U698</f>
        <v>0.01</v>
      </c>
      <c r="V707" s="38"/>
      <c r="W707" s="22">
        <f>SUM(N707*W698)</f>
        <v>0</v>
      </c>
      <c r="X707" s="745">
        <f t="shared" si="65"/>
        <v>0</v>
      </c>
      <c r="Y707" s="538">
        <f t="shared" si="64"/>
        <v>0</v>
      </c>
      <c r="Z707" s="22"/>
      <c r="AA707" s="23">
        <f>SUM(N707*AA698)</f>
        <v>0</v>
      </c>
      <c r="AB707" s="23">
        <f>SUM(N707*AB698*P707)</f>
        <v>0</v>
      </c>
      <c r="AF707" s="49"/>
      <c r="AG707" s="23">
        <f>SUM(N707*AG698)</f>
        <v>0</v>
      </c>
      <c r="AH707" s="23">
        <f>SUM(Q707*AH698)</f>
        <v>0</v>
      </c>
      <c r="AI707" s="23"/>
    </row>
    <row r="708" spans="10:35" x14ac:dyDescent="0.25">
      <c r="J708" s="311"/>
      <c r="K708" s="40" t="s">
        <v>358</v>
      </c>
      <c r="L708" s="17"/>
      <c r="N708" s="754"/>
      <c r="O708" s="17">
        <f>SUM(O707*0.66)</f>
        <v>2.7720000000000002E-3</v>
      </c>
      <c r="P708" s="38">
        <f>SUM(P707*0.66)</f>
        <v>6.0720000000000001E-3</v>
      </c>
      <c r="Q708" s="307"/>
      <c r="R708" s="743">
        <v>3.5999999999999997E-2</v>
      </c>
      <c r="S708" s="36">
        <v>6.2E-2</v>
      </c>
      <c r="T708" s="307"/>
      <c r="U708" s="38">
        <f>U698</f>
        <v>0.01</v>
      </c>
      <c r="V708" s="38"/>
      <c r="W708" s="22">
        <f>SUM(N708*W698)</f>
        <v>0</v>
      </c>
      <c r="X708" s="745">
        <f t="shared" si="65"/>
        <v>0</v>
      </c>
      <c r="Y708" s="538">
        <f t="shared" si="64"/>
        <v>0</v>
      </c>
      <c r="Z708" s="22"/>
      <c r="AA708" s="23">
        <f>SUM(N708*AA698)</f>
        <v>0</v>
      </c>
      <c r="AB708" s="23">
        <f>SUM(N708*AB698*P708)</f>
        <v>0</v>
      </c>
      <c r="AF708" s="49"/>
      <c r="AG708" s="23">
        <f>SUM(N708*AG698)</f>
        <v>0</v>
      </c>
      <c r="AH708" s="23">
        <f>SUM(Q708*AH698)</f>
        <v>0</v>
      </c>
      <c r="AI708" s="23"/>
    </row>
    <row r="709" spans="10:35" x14ac:dyDescent="0.25">
      <c r="J709" s="311"/>
      <c r="L709" s="17">
        <v>0.14069999999999999</v>
      </c>
      <c r="M709" t="s">
        <v>359</v>
      </c>
      <c r="N709" s="752"/>
      <c r="O709" s="366">
        <v>3.5000000000000001E-3</v>
      </c>
      <c r="P709" s="321">
        <v>6.3E-3</v>
      </c>
      <c r="Q709" s="535">
        <f t="shared" si="63"/>
        <v>0</v>
      </c>
      <c r="R709" s="743">
        <v>3.6900000000000002E-2</v>
      </c>
      <c r="S709" s="36">
        <v>3.6900000000000002E-2</v>
      </c>
      <c r="T709" s="307"/>
      <c r="U709" s="38">
        <f>U698</f>
        <v>0.01</v>
      </c>
      <c r="V709" s="38"/>
      <c r="W709" s="22">
        <f>SUM(N709*W698)</f>
        <v>0</v>
      </c>
      <c r="X709" s="745">
        <f t="shared" si="65"/>
        <v>0</v>
      </c>
      <c r="Y709" s="538">
        <f t="shared" si="64"/>
        <v>0</v>
      </c>
      <c r="Z709" s="22"/>
      <c r="AA709" s="23">
        <f>SUM(N709*AA698)</f>
        <v>0</v>
      </c>
      <c r="AB709" s="23">
        <f>SUM(N709*AB698*P709)</f>
        <v>0</v>
      </c>
      <c r="AF709" s="49"/>
      <c r="AG709" s="23">
        <f>SUM(N709*AG698)</f>
        <v>0</v>
      </c>
      <c r="AH709" s="23">
        <f>SUM(Q709*AH698)</f>
        <v>0</v>
      </c>
      <c r="AI709" s="23"/>
    </row>
    <row r="710" spans="10:35" x14ac:dyDescent="0.25">
      <c r="J710" s="311"/>
      <c r="N710" s="754"/>
      <c r="O710" s="17">
        <f>SUM(O709*0.66)</f>
        <v>2.31E-3</v>
      </c>
      <c r="P710" s="38">
        <f>SUM(P709*0.66)</f>
        <v>4.1580000000000002E-3</v>
      </c>
      <c r="Q710" s="307"/>
      <c r="R710" s="743">
        <v>3.6900000000000002E-2</v>
      </c>
      <c r="S710" s="36">
        <v>3.6900000000000002E-2</v>
      </c>
      <c r="T710" s="307"/>
      <c r="U710" s="38">
        <f>U698</f>
        <v>0.01</v>
      </c>
      <c r="V710" s="38"/>
      <c r="W710" s="22">
        <f>SUM(N710*W698)</f>
        <v>0</v>
      </c>
      <c r="X710" s="745">
        <f>((S710-R710)*N710)/2</f>
        <v>0</v>
      </c>
      <c r="Y710" s="538">
        <f t="shared" si="64"/>
        <v>0</v>
      </c>
      <c r="Z710" s="22"/>
      <c r="AA710" s="23">
        <f>SUM(N710*AA698)</f>
        <v>0</v>
      </c>
      <c r="AB710" s="23">
        <f>SUM(N710*AB698*P710)</f>
        <v>0</v>
      </c>
      <c r="AF710" s="49"/>
      <c r="AG710" s="23">
        <f>SUM(N710*AG698)</f>
        <v>0</v>
      </c>
      <c r="AH710" s="23">
        <f>SUM(Q710*AH698)</f>
        <v>0</v>
      </c>
      <c r="AI710" s="23"/>
    </row>
    <row r="711" spans="10:35" ht="15.75" thickBot="1" x14ac:dyDescent="0.3">
      <c r="J711" s="791"/>
      <c r="N711" s="49"/>
      <c r="O711" s="50"/>
      <c r="P711" s="38"/>
      <c r="Q711" s="307"/>
      <c r="R711" s="307"/>
      <c r="S711" s="307"/>
      <c r="T711" s="307"/>
      <c r="U711" s="38"/>
      <c r="V711" s="38"/>
      <c r="W711" s="38"/>
      <c r="X711" s="22"/>
      <c r="Z711" s="22"/>
      <c r="AA711" s="22"/>
      <c r="AB711" s="22"/>
      <c r="AC711" s="22"/>
      <c r="AD711" s="22"/>
      <c r="AE711" s="22"/>
      <c r="AF711" s="49"/>
      <c r="AG711" s="22"/>
      <c r="AH711" s="22"/>
      <c r="AI711" s="22"/>
    </row>
    <row r="712" spans="10:35" ht="15.75" thickBot="1" x14ac:dyDescent="0.3">
      <c r="J712" s="311"/>
      <c r="N712" s="49"/>
      <c r="O712" s="50"/>
      <c r="P712" s="38"/>
      <c r="Q712" s="38"/>
      <c r="R712" s="38"/>
      <c r="S712" s="38"/>
      <c r="T712" s="38"/>
      <c r="U712" s="38"/>
      <c r="V712" s="38"/>
      <c r="W712" s="488">
        <f>SUM(W699:W710)</f>
        <v>0</v>
      </c>
      <c r="X712" s="488">
        <f>SUM(X699:X710)</f>
        <v>0</v>
      </c>
      <c r="Y712" s="490">
        <f>SUM(Y699:Y710)</f>
        <v>0</v>
      </c>
      <c r="Z712" s="829">
        <f>SUM(W712:Y712)</f>
        <v>0</v>
      </c>
      <c r="AA712" s="387">
        <f>SUM(AA699:AA710)</f>
        <v>0</v>
      </c>
      <c r="AB712" s="387">
        <f>SUM(AB699:AB710)</f>
        <v>0</v>
      </c>
      <c r="AC712" s="1087">
        <f>SUM(AA712:AB712)</f>
        <v>0</v>
      </c>
      <c r="AD712" s="89"/>
      <c r="AE712" s="89"/>
      <c r="AF712" s="49"/>
      <c r="AG712" s="387">
        <f>SUM(AG699:AG710)</f>
        <v>0</v>
      </c>
      <c r="AH712" s="387">
        <f>SUM(AH699:AH710)</f>
        <v>0</v>
      </c>
      <c r="AI712" s="1087">
        <f>SUM(AG712:AH712)</f>
        <v>0</v>
      </c>
    </row>
    <row r="713" spans="10:35" x14ac:dyDescent="0.25">
      <c r="J713" s="311"/>
      <c r="N713" s="49"/>
      <c r="O713" s="50"/>
      <c r="P713" s="38"/>
      <c r="Q713" s="38"/>
      <c r="R713" s="38"/>
      <c r="S713" s="38"/>
      <c r="T713" s="38"/>
      <c r="U713" s="38"/>
      <c r="V713" s="38"/>
      <c r="W713" s="522"/>
      <c r="X713" s="523"/>
      <c r="Y713" s="28"/>
      <c r="Z713" s="523"/>
      <c r="AA713" s="523"/>
      <c r="AB713" s="523"/>
      <c r="AC713" s="89"/>
      <c r="AD713" s="89"/>
      <c r="AE713" s="89"/>
      <c r="AF713" s="49"/>
      <c r="AG713" s="523"/>
      <c r="AH713" s="523"/>
      <c r="AI713" s="89"/>
    </row>
    <row r="714" spans="10:35" x14ac:dyDescent="0.25">
      <c r="J714" s="334"/>
      <c r="K714" s="171"/>
      <c r="L714" s="171"/>
      <c r="M714" s="176"/>
      <c r="N714" s="449"/>
      <c r="O714" s="335"/>
      <c r="P714" s="177"/>
      <c r="Q714" s="177"/>
      <c r="R714" s="177"/>
      <c r="S714" s="177"/>
      <c r="T714" s="177"/>
      <c r="U714" s="177"/>
      <c r="V714" s="177"/>
      <c r="W714" s="364"/>
      <c r="X714" s="178"/>
      <c r="Y714" s="365"/>
      <c r="Z714" s="178"/>
      <c r="AA714" s="178"/>
      <c r="AB714" s="337"/>
      <c r="AC714" s="171"/>
      <c r="AD714" s="171"/>
      <c r="AE714" s="171"/>
      <c r="AF714" s="171"/>
      <c r="AG714" s="171"/>
      <c r="AH714" s="337"/>
      <c r="AI714" s="171"/>
    </row>
    <row r="715" spans="10:35" x14ac:dyDescent="0.25">
      <c r="J715" s="310" t="s">
        <v>208</v>
      </c>
      <c r="K715" s="35" t="s">
        <v>190</v>
      </c>
      <c r="L715" s="35"/>
      <c r="M715" s="158"/>
      <c r="N715" s="117"/>
      <c r="O715" s="316"/>
      <c r="P715" s="158"/>
      <c r="Q715" s="158"/>
      <c r="R715" s="158"/>
      <c r="S715" s="319"/>
      <c r="T715" s="319"/>
      <c r="U715" s="319" t="s">
        <v>171</v>
      </c>
      <c r="V715" s="158"/>
      <c r="W715" s="319">
        <v>2.5000000000000001E-2</v>
      </c>
      <c r="X715" s="117"/>
      <c r="Y715" s="157">
        <v>0</v>
      </c>
      <c r="Z715" s="158"/>
      <c r="AA715" s="319"/>
      <c r="AB715" s="157">
        <v>0</v>
      </c>
      <c r="AC715" s="7"/>
      <c r="AD715" s="7"/>
      <c r="AE715" s="7"/>
      <c r="AF715" s="7"/>
      <c r="AG715" s="158">
        <v>0</v>
      </c>
      <c r="AH715" s="322">
        <v>0</v>
      </c>
      <c r="AI715" s="7"/>
    </row>
    <row r="716" spans="10:35" x14ac:dyDescent="0.25">
      <c r="J716" s="311"/>
      <c r="K716" t="s">
        <v>360</v>
      </c>
      <c r="L716" s="17">
        <v>0.25259999999999999</v>
      </c>
      <c r="M716" t="s">
        <v>311</v>
      </c>
      <c r="N716" s="834"/>
      <c r="O716" s="366"/>
      <c r="P716" s="533"/>
      <c r="Q716" s="535"/>
      <c r="R716" s="535"/>
      <c r="S716" s="535"/>
      <c r="T716" s="535"/>
      <c r="U716" s="526"/>
      <c r="V716" s="526"/>
      <c r="W716" s="523">
        <f>SUM(N716*W715)</f>
        <v>0</v>
      </c>
      <c r="X716" s="523"/>
      <c r="Y716" s="538">
        <f>SUM(N716*P716*Y715)</f>
        <v>0</v>
      </c>
      <c r="Z716" s="523"/>
      <c r="AA716" s="538">
        <f>SUM(N716*AA715)</f>
        <v>0</v>
      </c>
      <c r="AB716" s="538">
        <f>SUM(N716*AB715*P716)</f>
        <v>0</v>
      </c>
      <c r="AF716" s="541"/>
      <c r="AG716" s="538">
        <f>SUM(N716*AG715)</f>
        <v>0</v>
      </c>
      <c r="AH716" s="538">
        <f>SUM(Q716*AH715)</f>
        <v>0</v>
      </c>
    </row>
    <row r="717" spans="10:35" x14ac:dyDescent="0.25">
      <c r="J717" s="311"/>
      <c r="N717" s="470"/>
      <c r="P717" s="38"/>
      <c r="Q717" s="307"/>
      <c r="R717" s="307"/>
      <c r="S717" s="307"/>
      <c r="T717" s="307"/>
      <c r="U717" s="38"/>
      <c r="V717" s="38"/>
      <c r="W717" s="22">
        <f>SUM(N717*W715)</f>
        <v>0</v>
      </c>
      <c r="X717" s="22"/>
      <c r="Y717" s="23">
        <f>SUM(N717*P717*Y715)</f>
        <v>0</v>
      </c>
      <c r="Z717" s="22"/>
      <c r="AA717" s="23">
        <f>SUM(N717*AA715)</f>
        <v>0</v>
      </c>
      <c r="AB717" s="23">
        <f>SUM(N717*AB715*P717)</f>
        <v>0</v>
      </c>
      <c r="AF717" s="49"/>
      <c r="AG717" s="23">
        <f>SUM(N717*AG715)</f>
        <v>0</v>
      </c>
      <c r="AH717" s="23">
        <f>SUM(Q717*AH715)</f>
        <v>0</v>
      </c>
    </row>
    <row r="718" spans="10:35" x14ac:dyDescent="0.25">
      <c r="J718" s="311"/>
      <c r="K718" t="s">
        <v>241</v>
      </c>
      <c r="L718" s="17">
        <v>0.19980000000000001</v>
      </c>
      <c r="M718" t="s">
        <v>361</v>
      </c>
      <c r="N718" s="864"/>
      <c r="O718" s="366"/>
      <c r="P718" s="321"/>
      <c r="Q718" s="307"/>
      <c r="R718" s="307"/>
      <c r="S718" s="307"/>
      <c r="T718" s="307"/>
      <c r="U718" s="38"/>
      <c r="V718" s="38"/>
      <c r="W718" s="22">
        <f>SUM(N718*W715)</f>
        <v>0</v>
      </c>
      <c r="X718" s="22"/>
      <c r="Y718" s="23">
        <f>SUM(N718*P718*Y715)</f>
        <v>0</v>
      </c>
      <c r="Z718" s="22"/>
      <c r="AA718" s="23">
        <f>SUM(N718*AA715)</f>
        <v>0</v>
      </c>
      <c r="AB718" s="23">
        <f>SUM(N718*AB715*P718)</f>
        <v>0</v>
      </c>
      <c r="AF718" s="49"/>
      <c r="AG718" s="23">
        <f>SUM(N718*AG715)</f>
        <v>0</v>
      </c>
      <c r="AH718" s="23">
        <f>SUM(Q718*AH715)</f>
        <v>0</v>
      </c>
    </row>
    <row r="719" spans="10:35" x14ac:dyDescent="0.25">
      <c r="J719" s="311"/>
      <c r="N719" s="470"/>
      <c r="P719" s="38">
        <f>SUM(P718*0.66)</f>
        <v>0</v>
      </c>
      <c r="Q719" s="307"/>
      <c r="R719" s="307"/>
      <c r="S719" s="307"/>
      <c r="T719" s="307"/>
      <c r="U719" s="38"/>
      <c r="V719" s="38"/>
      <c r="W719" s="22">
        <f>SUM(N719*W715)</f>
        <v>0</v>
      </c>
      <c r="X719" s="22"/>
      <c r="Y719" s="23">
        <f>SUM(N719*P719*Y715)</f>
        <v>0</v>
      </c>
      <c r="Z719" s="22"/>
      <c r="AA719" s="23">
        <f>SUM(N719*AA715)</f>
        <v>0</v>
      </c>
      <c r="AB719" s="23">
        <f>SUM(N719*AB715*P719)</f>
        <v>0</v>
      </c>
      <c r="AF719" s="49"/>
      <c r="AG719" s="23">
        <f>SUM(N719*AG715)</f>
        <v>0</v>
      </c>
      <c r="AH719" s="23">
        <f>SUM(Q719*AH715)</f>
        <v>0</v>
      </c>
    </row>
    <row r="720" spans="10:35" x14ac:dyDescent="0.25">
      <c r="J720" s="311"/>
      <c r="L720" s="17">
        <v>0.1585</v>
      </c>
      <c r="M720" t="s">
        <v>168</v>
      </c>
      <c r="N720" s="864"/>
      <c r="O720" s="366"/>
      <c r="P720" s="321"/>
      <c r="Q720" s="307"/>
      <c r="R720" s="307"/>
      <c r="S720" s="307"/>
      <c r="T720" s="307"/>
      <c r="U720" s="38"/>
      <c r="V720" s="38"/>
      <c r="W720" s="22">
        <f>SUM(N720*W715)</f>
        <v>0</v>
      </c>
      <c r="X720" s="22"/>
      <c r="Y720" s="23">
        <f>SUM(N720*P720*Y715)</f>
        <v>0</v>
      </c>
      <c r="Z720" s="22"/>
      <c r="AA720" s="23">
        <f>SUM(N720*AA715)</f>
        <v>0</v>
      </c>
      <c r="AB720" s="23">
        <f>SUM(N720*AB715*P720)</f>
        <v>0</v>
      </c>
      <c r="AF720" s="49"/>
      <c r="AG720" s="23">
        <f>SUM(N720*AG715)</f>
        <v>0</v>
      </c>
      <c r="AH720" s="23">
        <f>SUM(Q720*AH715)</f>
        <v>0</v>
      </c>
      <c r="AI720" s="23"/>
    </row>
    <row r="721" spans="10:35" x14ac:dyDescent="0.25">
      <c r="J721" s="311"/>
      <c r="N721" s="637"/>
      <c r="O721" s="13"/>
      <c r="P721" s="38">
        <f>SUM(P720*0.66)</f>
        <v>0</v>
      </c>
      <c r="Q721" s="307"/>
      <c r="R721" s="307"/>
      <c r="S721" s="307"/>
      <c r="T721" s="307"/>
      <c r="U721" s="38"/>
      <c r="V721" s="38"/>
      <c r="W721" s="22">
        <f>SUM(N721*W715)</f>
        <v>0</v>
      </c>
      <c r="X721" s="22"/>
      <c r="Y721" s="23">
        <f>SUM(N721*P721*Y715)</f>
        <v>0</v>
      </c>
      <c r="Z721" s="22"/>
      <c r="AA721" s="23">
        <f>SUM(N721*AA715)</f>
        <v>0</v>
      </c>
      <c r="AB721" s="23">
        <f>SUM(N721*AB715*P721)</f>
        <v>0</v>
      </c>
      <c r="AF721" s="49"/>
      <c r="AG721" s="23">
        <f>SUM(N721*AG715)</f>
        <v>0</v>
      </c>
      <c r="AH721" s="23">
        <f>SUM(Q721*AH715)</f>
        <v>0</v>
      </c>
      <c r="AI721" s="23"/>
    </row>
    <row r="722" spans="10:35" ht="15.75" thickBot="1" x14ac:dyDescent="0.3">
      <c r="J722" s="311"/>
      <c r="N722" s="49"/>
      <c r="O722" s="50"/>
      <c r="P722" s="38"/>
      <c r="Q722" s="307"/>
      <c r="R722" s="307"/>
      <c r="S722" s="307"/>
      <c r="T722" s="307"/>
      <c r="U722" s="38"/>
      <c r="V722" s="38"/>
      <c r="W722" s="38"/>
      <c r="X722" s="22"/>
      <c r="Z722" s="22"/>
      <c r="AA722" s="22"/>
      <c r="AB722" s="22"/>
      <c r="AC722" s="22"/>
      <c r="AD722" s="22"/>
      <c r="AE722" s="22"/>
      <c r="AF722" s="49"/>
      <c r="AG722" s="22"/>
      <c r="AH722" s="22"/>
      <c r="AI722" s="22"/>
    </row>
    <row r="723" spans="10:35" ht="15.75" thickBot="1" x14ac:dyDescent="0.3">
      <c r="J723" s="311"/>
      <c r="N723" s="49"/>
      <c r="O723" s="50"/>
      <c r="P723" s="38"/>
      <c r="Q723" s="38"/>
      <c r="R723" s="38"/>
      <c r="S723" s="38"/>
      <c r="T723" s="38"/>
      <c r="U723" s="38"/>
      <c r="V723" s="38"/>
      <c r="W723" s="488">
        <f>SUM(W716:W721)</f>
        <v>0</v>
      </c>
      <c r="X723" s="489"/>
      <c r="Y723" s="490">
        <f>SUM(Y716:Y721)</f>
        <v>0</v>
      </c>
      <c r="Z723" s="829">
        <f>SUM(W723:Y723)</f>
        <v>0</v>
      </c>
      <c r="AA723" s="387">
        <f>SUM(AA716:AA721)</f>
        <v>0</v>
      </c>
      <c r="AB723" s="387">
        <f>SUM(AB716:AB721)</f>
        <v>0</v>
      </c>
      <c r="AC723" s="1087">
        <f>SUM(AA723:AB723)</f>
        <v>0</v>
      </c>
      <c r="AD723" s="89"/>
      <c r="AE723" s="89"/>
      <c r="AF723" s="49"/>
      <c r="AG723" s="387">
        <f>SUM(AG716:AG721)</f>
        <v>0</v>
      </c>
      <c r="AH723" s="387">
        <f>SUM(AH716:AH721)</f>
        <v>0</v>
      </c>
      <c r="AI723" s="1087">
        <f>SUM(AG723:AH723)</f>
        <v>0</v>
      </c>
    </row>
    <row r="724" spans="10:35" x14ac:dyDescent="0.25">
      <c r="J724" s="311"/>
      <c r="N724" s="49"/>
      <c r="O724" s="50"/>
      <c r="P724" s="38"/>
      <c r="Q724" s="38"/>
      <c r="R724" s="38"/>
      <c r="S724" s="38"/>
      <c r="T724" s="38"/>
      <c r="U724" s="38"/>
      <c r="V724" s="38"/>
      <c r="W724" s="522"/>
      <c r="X724" s="523"/>
      <c r="Y724" s="28"/>
      <c r="Z724" s="523"/>
      <c r="AA724" s="523"/>
      <c r="AB724" s="523"/>
      <c r="AC724" s="89"/>
      <c r="AD724" s="89"/>
      <c r="AE724" s="89"/>
      <c r="AF724" s="49"/>
      <c r="AG724" s="523"/>
      <c r="AH724" s="523"/>
      <c r="AI724" s="89"/>
    </row>
    <row r="725" spans="10:35" x14ac:dyDescent="0.25">
      <c r="J725" s="334"/>
      <c r="K725" s="171"/>
      <c r="L725" s="171"/>
      <c r="M725" s="176"/>
      <c r="N725" s="449"/>
      <c r="O725" s="335"/>
      <c r="P725" s="177"/>
      <c r="Q725" s="177"/>
      <c r="R725" s="177"/>
      <c r="S725" s="177"/>
      <c r="T725" s="177"/>
      <c r="U725" s="177"/>
      <c r="V725" s="177"/>
      <c r="W725" s="364"/>
      <c r="X725" s="178"/>
      <c r="Y725" s="365"/>
      <c r="Z725" s="178"/>
      <c r="AA725" s="178"/>
      <c r="AB725" s="337"/>
      <c r="AC725" s="171"/>
      <c r="AD725" s="171"/>
      <c r="AE725" s="171"/>
      <c r="AF725" s="171"/>
      <c r="AG725" s="171"/>
      <c r="AH725" s="337"/>
      <c r="AI725" s="171"/>
    </row>
    <row r="726" spans="10:35" x14ac:dyDescent="0.25">
      <c r="J726" s="310" t="s">
        <v>208</v>
      </c>
      <c r="K726" s="35" t="s">
        <v>215</v>
      </c>
      <c r="L726" s="35"/>
      <c r="M726" s="158"/>
      <c r="N726" s="117"/>
      <c r="O726" s="316"/>
      <c r="P726" s="158"/>
      <c r="Q726" s="158"/>
      <c r="R726" s="158"/>
      <c r="S726" s="319"/>
      <c r="T726" s="319"/>
      <c r="U726" s="319" t="s">
        <v>171</v>
      </c>
      <c r="V726" s="158"/>
      <c r="W726" s="319">
        <v>2.5000000000000001E-2</v>
      </c>
      <c r="X726" s="117"/>
      <c r="Y726" s="157">
        <v>0</v>
      </c>
      <c r="Z726" s="158"/>
      <c r="AA726" s="319"/>
      <c r="AB726" s="157">
        <v>0</v>
      </c>
      <c r="AC726" s="7"/>
      <c r="AD726" s="7"/>
      <c r="AE726" s="7"/>
      <c r="AF726" s="7"/>
      <c r="AG726" s="158">
        <v>0</v>
      </c>
      <c r="AH726" s="322">
        <v>0</v>
      </c>
      <c r="AI726" s="7"/>
    </row>
    <row r="727" spans="10:35" x14ac:dyDescent="0.25">
      <c r="J727" s="311"/>
      <c r="K727" t="s">
        <v>362</v>
      </c>
      <c r="L727" s="17">
        <v>0.30020000000000002</v>
      </c>
      <c r="M727" t="s">
        <v>237</v>
      </c>
      <c r="N727" s="834"/>
      <c r="O727" s="366"/>
      <c r="P727" s="533"/>
      <c r="Q727" s="535"/>
      <c r="R727" s="535"/>
      <c r="S727" s="535"/>
      <c r="T727" s="535"/>
      <c r="U727" s="526"/>
      <c r="V727" s="526"/>
      <c r="W727" s="523">
        <f>SUM(N727*W726)</f>
        <v>0</v>
      </c>
      <c r="X727" s="523"/>
      <c r="Y727" s="538">
        <f>SUM(N727*P727*Y726)</f>
        <v>0</v>
      </c>
      <c r="Z727" s="523"/>
      <c r="AA727" s="538">
        <f>SUM(N727*AA726)</f>
        <v>0</v>
      </c>
      <c r="AB727" s="538">
        <f>SUM(N727*AB726*P727)</f>
        <v>0</v>
      </c>
      <c r="AF727" s="541"/>
      <c r="AG727" s="538">
        <f>SUM(N727*AG726)</f>
        <v>0</v>
      </c>
      <c r="AH727" s="538">
        <f>SUM(Q727*AH726)</f>
        <v>0</v>
      </c>
    </row>
    <row r="728" spans="10:35" x14ac:dyDescent="0.25">
      <c r="J728" s="311"/>
      <c r="N728" s="470"/>
      <c r="P728" s="38"/>
      <c r="Q728" s="307"/>
      <c r="R728" s="307"/>
      <c r="S728" s="307"/>
      <c r="T728" s="307"/>
      <c r="U728" s="38"/>
      <c r="V728" s="38"/>
      <c r="W728" s="22">
        <f>SUM(N728*W726)</f>
        <v>0</v>
      </c>
      <c r="X728" s="22"/>
      <c r="Y728" s="23">
        <f>SUM(N728*P728*Y726)</f>
        <v>0</v>
      </c>
      <c r="Z728" s="22"/>
      <c r="AA728" s="23">
        <f>SUM(N728*AA726)</f>
        <v>0</v>
      </c>
      <c r="AB728" s="23">
        <f>SUM(N728*AB726*P728)</f>
        <v>0</v>
      </c>
      <c r="AF728" s="49"/>
      <c r="AG728" s="23">
        <f>SUM(N728*AG726)</f>
        <v>0</v>
      </c>
      <c r="AH728" s="23">
        <f>SUM(Q728*AH726)</f>
        <v>0</v>
      </c>
    </row>
    <row r="729" spans="10:35" x14ac:dyDescent="0.25">
      <c r="J729" s="311"/>
      <c r="K729" t="s">
        <v>202</v>
      </c>
      <c r="L729" s="17">
        <v>0.18229999999999999</v>
      </c>
      <c r="M729" t="s">
        <v>168</v>
      </c>
      <c r="N729" s="864"/>
      <c r="O729" s="366"/>
      <c r="P729" s="321"/>
      <c r="Q729" s="307"/>
      <c r="R729" s="307"/>
      <c r="S729" s="307"/>
      <c r="T729" s="307"/>
      <c r="U729" s="38"/>
      <c r="V729" s="38"/>
      <c r="W729" s="22">
        <f>SUM(N729*W726)</f>
        <v>0</v>
      </c>
      <c r="X729" s="22"/>
      <c r="Y729" s="23">
        <f>SUM(N729*P729*Y726)</f>
        <v>0</v>
      </c>
      <c r="Z729" s="22"/>
      <c r="AA729" s="23">
        <f>SUM(N729*AA726)</f>
        <v>0</v>
      </c>
      <c r="AB729" s="23">
        <f>SUM(N729*AB726*P729)</f>
        <v>0</v>
      </c>
      <c r="AF729" s="49"/>
      <c r="AG729" s="23">
        <f>SUM(N729*AG726)</f>
        <v>0</v>
      </c>
      <c r="AH729" s="23">
        <f>SUM(Q729*AH726)</f>
        <v>0</v>
      </c>
    </row>
    <row r="730" spans="10:35" x14ac:dyDescent="0.25">
      <c r="J730" s="311"/>
      <c r="K730" t="s">
        <v>241</v>
      </c>
      <c r="N730" s="470"/>
      <c r="P730" s="38">
        <f>SUM(P729*0.66)</f>
        <v>0</v>
      </c>
      <c r="Q730" s="307"/>
      <c r="R730" s="307"/>
      <c r="S730" s="307"/>
      <c r="T730" s="307"/>
      <c r="U730" s="38"/>
      <c r="V730" s="38"/>
      <c r="W730" s="22">
        <f>SUM(N730*W726)</f>
        <v>0</v>
      </c>
      <c r="X730" s="22"/>
      <c r="Y730" s="23">
        <f>SUM(N730*P730*Y726)</f>
        <v>0</v>
      </c>
      <c r="Z730" s="22"/>
      <c r="AA730" s="23">
        <f>SUM(N730*AA726)</f>
        <v>0</v>
      </c>
      <c r="AB730" s="23">
        <f>SUM(N730*AB726*P730)</f>
        <v>0</v>
      </c>
      <c r="AF730" s="49"/>
      <c r="AG730" s="23">
        <f>SUM(N730*AG726)</f>
        <v>0</v>
      </c>
      <c r="AH730" s="23">
        <f>SUM(Q730*AH726)</f>
        <v>0</v>
      </c>
    </row>
    <row r="731" spans="10:35" x14ac:dyDescent="0.25">
      <c r="J731" s="311"/>
      <c r="L731" s="17"/>
      <c r="N731" s="470"/>
      <c r="O731" s="366"/>
      <c r="P731" s="321"/>
      <c r="Q731" s="307"/>
      <c r="R731" s="307"/>
      <c r="S731" s="307"/>
      <c r="T731" s="307"/>
      <c r="U731" s="38"/>
      <c r="V731" s="38"/>
      <c r="W731" s="22">
        <f>SUM(N731*W726)</f>
        <v>0</v>
      </c>
      <c r="X731" s="22"/>
      <c r="Y731" s="23">
        <f>SUM(N731*P731*Y726)</f>
        <v>0</v>
      </c>
      <c r="Z731" s="22"/>
      <c r="AA731" s="23">
        <f>SUM(N731*AA726)</f>
        <v>0</v>
      </c>
      <c r="AB731" s="23">
        <f>SUM(N731*AB726*P731)</f>
        <v>0</v>
      </c>
      <c r="AF731" s="49"/>
      <c r="AG731" s="23">
        <f>SUM(N731*AG726)</f>
        <v>0</v>
      </c>
      <c r="AH731" s="23">
        <f>SUM(Q731*AH726)</f>
        <v>0</v>
      </c>
      <c r="AI731" s="23"/>
    </row>
    <row r="732" spans="10:35" x14ac:dyDescent="0.25">
      <c r="J732" s="311"/>
      <c r="N732" s="637"/>
      <c r="O732" s="13"/>
      <c r="P732" s="38">
        <f>SUM(P731*0.66)</f>
        <v>0</v>
      </c>
      <c r="Q732" s="307"/>
      <c r="R732" s="307"/>
      <c r="S732" s="307"/>
      <c r="T732" s="307"/>
      <c r="U732" s="38"/>
      <c r="V732" s="38"/>
      <c r="W732" s="22">
        <f>SUM(N732*W726)</f>
        <v>0</v>
      </c>
      <c r="X732" s="22"/>
      <c r="Y732" s="23">
        <f>SUM(N732*P732*Y726)</f>
        <v>0</v>
      </c>
      <c r="Z732" s="22"/>
      <c r="AA732" s="23">
        <f>SUM(N732*AA726)</f>
        <v>0</v>
      </c>
      <c r="AB732" s="23">
        <f>SUM(N732*AB726*P732)</f>
        <v>0</v>
      </c>
      <c r="AF732" s="49"/>
      <c r="AG732" s="23">
        <f>SUM(N732*AG726)</f>
        <v>0</v>
      </c>
      <c r="AH732" s="23">
        <f>SUM(Q732*AH726)</f>
        <v>0</v>
      </c>
      <c r="AI732" s="23"/>
    </row>
    <row r="733" spans="10:35" ht="15.75" thickBot="1" x14ac:dyDescent="0.3">
      <c r="J733" s="311"/>
      <c r="N733" s="49"/>
      <c r="O733" s="50"/>
      <c r="P733" s="38"/>
      <c r="Q733" s="307"/>
      <c r="R733" s="307"/>
      <c r="S733" s="307"/>
      <c r="T733" s="307"/>
      <c r="U733" s="38"/>
      <c r="V733" s="38"/>
      <c r="W733" s="38"/>
      <c r="X733" s="22"/>
      <c r="Z733" s="22"/>
      <c r="AA733" s="22"/>
      <c r="AB733" s="22"/>
      <c r="AC733" s="22"/>
      <c r="AD733" s="22"/>
      <c r="AE733" s="22"/>
      <c r="AF733" s="49"/>
      <c r="AG733" s="22"/>
      <c r="AH733" s="22"/>
      <c r="AI733" s="22"/>
    </row>
    <row r="734" spans="10:35" ht="15.75" thickBot="1" x14ac:dyDescent="0.3">
      <c r="J734" s="311"/>
      <c r="N734" s="49"/>
      <c r="O734" s="50"/>
      <c r="P734" s="38"/>
      <c r="Q734" s="38"/>
      <c r="R734" s="38"/>
      <c r="S734" s="38"/>
      <c r="T734" s="38"/>
      <c r="U734" s="38"/>
      <c r="V734" s="38"/>
      <c r="W734" s="488">
        <f>SUM(W727:W732)</f>
        <v>0</v>
      </c>
      <c r="X734" s="489"/>
      <c r="Y734" s="490">
        <f>SUM(Y727:Y732)</f>
        <v>0</v>
      </c>
      <c r="Z734" s="829">
        <f>SUM(W734:Y734)</f>
        <v>0</v>
      </c>
      <c r="AA734" s="387">
        <f>SUM(AA727:AA732)</f>
        <v>0</v>
      </c>
      <c r="AB734" s="387">
        <f>SUM(AB727:AB732)</f>
        <v>0</v>
      </c>
      <c r="AC734" s="1087">
        <f>SUM(AA734:AB734)</f>
        <v>0</v>
      </c>
      <c r="AD734" s="89"/>
      <c r="AE734" s="89"/>
      <c r="AF734" s="49"/>
      <c r="AG734" s="387">
        <f>SUM(AG727:AG732)</f>
        <v>0</v>
      </c>
      <c r="AH734" s="387">
        <f>SUM(AH727:AH732)</f>
        <v>0</v>
      </c>
      <c r="AI734" s="1087">
        <f>SUM(AG734:AH734)</f>
        <v>0</v>
      </c>
    </row>
    <row r="735" spans="10:35" x14ac:dyDescent="0.25">
      <c r="J735" s="311"/>
      <c r="N735" s="49"/>
      <c r="O735" s="50"/>
      <c r="P735" s="38"/>
      <c r="Q735" s="38"/>
      <c r="R735" s="38"/>
      <c r="S735" s="38"/>
      <c r="T735" s="38"/>
      <c r="U735" s="38"/>
      <c r="V735" s="38"/>
      <c r="W735" s="522"/>
      <c r="X735" s="523"/>
      <c r="Y735" s="28"/>
      <c r="Z735" s="523"/>
      <c r="AA735" s="523"/>
      <c r="AB735" s="523"/>
      <c r="AC735" s="89"/>
      <c r="AD735" s="89"/>
      <c r="AE735" s="89"/>
      <c r="AF735" s="49"/>
      <c r="AG735" s="523"/>
      <c r="AH735" s="523"/>
      <c r="AI735" s="89"/>
    </row>
    <row r="736" spans="10:35" x14ac:dyDescent="0.25">
      <c r="J736" s="334"/>
      <c r="K736" s="171"/>
      <c r="L736" s="171"/>
      <c r="M736" s="176"/>
      <c r="N736" s="176"/>
      <c r="O736" s="335"/>
      <c r="P736" s="177"/>
      <c r="Q736" s="177"/>
      <c r="R736" s="177"/>
      <c r="S736" s="177"/>
      <c r="T736" s="177"/>
      <c r="U736" s="177"/>
      <c r="V736" s="177"/>
      <c r="W736" s="364"/>
      <c r="X736" s="178"/>
      <c r="Y736" s="365"/>
      <c r="Z736" s="178"/>
      <c r="AA736" s="178"/>
      <c r="AB736" s="337"/>
      <c r="AC736" s="171"/>
      <c r="AD736" s="171"/>
      <c r="AE736" s="171"/>
      <c r="AF736" s="171"/>
      <c r="AG736" s="171"/>
      <c r="AH736" s="337"/>
      <c r="AI736" s="171"/>
    </row>
    <row r="737" spans="10:35" x14ac:dyDescent="0.25">
      <c r="J737" s="310" t="s">
        <v>208</v>
      </c>
      <c r="K737" s="35" t="s">
        <v>363</v>
      </c>
      <c r="L737" s="35"/>
      <c r="M737" s="158"/>
      <c r="N737" s="117"/>
      <c r="O737" s="316"/>
      <c r="P737" s="158"/>
      <c r="Q737" s="158"/>
      <c r="R737" s="158"/>
      <c r="S737" s="319"/>
      <c r="T737" s="319"/>
      <c r="U737" s="319" t="s">
        <v>171</v>
      </c>
      <c r="V737" s="158"/>
      <c r="W737" s="319">
        <v>0.03</v>
      </c>
      <c r="X737" s="117"/>
      <c r="Y737" s="157">
        <v>0</v>
      </c>
      <c r="Z737" s="158"/>
      <c r="AA737" s="319"/>
      <c r="AB737" s="157">
        <v>0</v>
      </c>
      <c r="AC737" s="7"/>
      <c r="AD737" s="7"/>
      <c r="AE737" s="7"/>
      <c r="AF737" s="7"/>
      <c r="AG737" s="158">
        <v>0</v>
      </c>
      <c r="AH737" s="322">
        <v>0</v>
      </c>
      <c r="AI737" s="7"/>
    </row>
    <row r="738" spans="10:35" x14ac:dyDescent="0.25">
      <c r="J738" s="311"/>
      <c r="K738" t="s">
        <v>364</v>
      </c>
      <c r="L738" s="17">
        <v>0.29139999999999999</v>
      </c>
      <c r="M738" t="s">
        <v>318</v>
      </c>
      <c r="N738" s="730">
        <v>12698</v>
      </c>
      <c r="O738" s="366"/>
      <c r="P738" s="533"/>
      <c r="Q738" s="535"/>
      <c r="R738" s="535"/>
      <c r="S738" s="535"/>
      <c r="T738" s="535"/>
      <c r="U738" s="526"/>
      <c r="V738" s="526"/>
      <c r="W738" s="523">
        <f>SUM(N738*W737)</f>
        <v>380.94</v>
      </c>
      <c r="X738" s="523"/>
      <c r="Y738" s="538">
        <f>SUM(N738*P738*Y737)</f>
        <v>0</v>
      </c>
      <c r="Z738" s="523"/>
      <c r="AA738" s="538">
        <f>SUM(N738*AA737)</f>
        <v>0</v>
      </c>
      <c r="AB738" s="538">
        <f>SUM(N738*AB737*P738)</f>
        <v>0</v>
      </c>
      <c r="AF738" s="541"/>
      <c r="AG738" s="538">
        <f>SUM(N738*AG737)</f>
        <v>0</v>
      </c>
      <c r="AH738" s="538">
        <f>SUM(Q738*AH737)</f>
        <v>0</v>
      </c>
    </row>
    <row r="739" spans="10:35" x14ac:dyDescent="0.25">
      <c r="J739" s="311"/>
      <c r="K739" s="431" t="s">
        <v>1172</v>
      </c>
      <c r="N739" s="494"/>
      <c r="P739" s="38"/>
      <c r="Q739" s="307"/>
      <c r="R739" s="307"/>
      <c r="S739" s="307"/>
      <c r="T739" s="307"/>
      <c r="U739" s="38"/>
      <c r="V739" s="38"/>
      <c r="W739" s="22">
        <f>SUM(N739*W737)</f>
        <v>0</v>
      </c>
      <c r="X739" s="22"/>
      <c r="Y739" s="23">
        <f>SUM(N739*P739*Y737)</f>
        <v>0</v>
      </c>
      <c r="Z739" s="22"/>
      <c r="AA739" s="23">
        <f>SUM(N739*AA737)</f>
        <v>0</v>
      </c>
      <c r="AB739" s="23">
        <f>SUM(N739*AB737*P739)</f>
        <v>0</v>
      </c>
      <c r="AF739" s="49"/>
      <c r="AG739" s="23">
        <f>SUM(N739*AG737)</f>
        <v>0</v>
      </c>
      <c r="AH739" s="23">
        <f>SUM(Q739*AH737)</f>
        <v>0</v>
      </c>
    </row>
    <row r="740" spans="10:35" x14ac:dyDescent="0.25">
      <c r="J740" s="311"/>
      <c r="K740" t="s">
        <v>179</v>
      </c>
      <c r="L740" s="17"/>
      <c r="N740" s="494"/>
      <c r="O740" s="366"/>
      <c r="P740" s="321"/>
      <c r="Q740" s="307"/>
      <c r="R740" s="307"/>
      <c r="S740" s="307"/>
      <c r="T740" s="307"/>
      <c r="U740" s="38"/>
      <c r="V740" s="38"/>
      <c r="W740" s="22">
        <f>SUM(N740*W737)</f>
        <v>0</v>
      </c>
      <c r="X740" s="22"/>
      <c r="Y740" s="23">
        <f>SUM(N740*P740*Y737)</f>
        <v>0</v>
      </c>
      <c r="Z740" s="22"/>
      <c r="AA740" s="23">
        <f>SUM(N740*AA737)</f>
        <v>0</v>
      </c>
      <c r="AB740" s="23">
        <f>SUM(N740*AB737*P740)</f>
        <v>0</v>
      </c>
      <c r="AF740" s="49"/>
      <c r="AG740" s="23">
        <f>SUM(N740*AG737)</f>
        <v>0</v>
      </c>
      <c r="AH740" s="23">
        <f>SUM(Q740*AH737)</f>
        <v>0</v>
      </c>
    </row>
    <row r="741" spans="10:35" x14ac:dyDescent="0.25">
      <c r="J741" s="311"/>
      <c r="N741" s="494"/>
      <c r="P741" s="38">
        <f>SUM(P740*0.66)</f>
        <v>0</v>
      </c>
      <c r="Q741" s="307"/>
      <c r="R741" s="307"/>
      <c r="S741" s="307"/>
      <c r="T741" s="307"/>
      <c r="U741" s="38"/>
      <c r="V741" s="38"/>
      <c r="W741" s="22">
        <f>SUM(N741*W737)</f>
        <v>0</v>
      </c>
      <c r="X741" s="22"/>
      <c r="Y741" s="23">
        <f>SUM(N741*P741*Y737)</f>
        <v>0</v>
      </c>
      <c r="Z741" s="22"/>
      <c r="AA741" s="23">
        <f>SUM(N741*AA737)</f>
        <v>0</v>
      </c>
      <c r="AB741" s="23">
        <f>SUM(N741*AB737*P741)</f>
        <v>0</v>
      </c>
      <c r="AF741" s="49"/>
      <c r="AG741" s="23">
        <f>SUM(N741*AG737)</f>
        <v>0</v>
      </c>
      <c r="AH741" s="23">
        <f>SUM(Q741*AH737)</f>
        <v>0</v>
      </c>
    </row>
    <row r="742" spans="10:35" x14ac:dyDescent="0.25">
      <c r="J742" s="311"/>
      <c r="L742" s="17"/>
      <c r="N742" s="494"/>
      <c r="O742" s="366"/>
      <c r="P742" s="321"/>
      <c r="Q742" s="307"/>
      <c r="R742" s="307"/>
      <c r="S742" s="307"/>
      <c r="T742" s="307"/>
      <c r="U742" s="38"/>
      <c r="V742" s="38"/>
      <c r="W742" s="22">
        <f>SUM(N742*W737)</f>
        <v>0</v>
      </c>
      <c r="X742" s="22"/>
      <c r="Y742" s="23">
        <f>SUM(N742*P742*Y737)</f>
        <v>0</v>
      </c>
      <c r="Z742" s="22"/>
      <c r="AA742" s="23">
        <f>SUM(N742*AA737)</f>
        <v>0</v>
      </c>
      <c r="AB742" s="23">
        <f>SUM(N742*AB737*P742)</f>
        <v>0</v>
      </c>
      <c r="AF742" s="49"/>
      <c r="AG742" s="23">
        <f>SUM(N742*AG737)</f>
        <v>0</v>
      </c>
      <c r="AH742" s="23">
        <f>SUM(Q742*AH737)</f>
        <v>0</v>
      </c>
      <c r="AI742" s="23"/>
    </row>
    <row r="743" spans="10:35" x14ac:dyDescent="0.25">
      <c r="J743" s="311"/>
      <c r="N743" s="626"/>
      <c r="O743" s="13"/>
      <c r="P743" s="38">
        <f>SUM(P742*0.66)</f>
        <v>0</v>
      </c>
      <c r="Q743" s="307"/>
      <c r="R743" s="307"/>
      <c r="S743" s="307"/>
      <c r="T743" s="307"/>
      <c r="U743" s="38"/>
      <c r="V743" s="38"/>
      <c r="W743" s="22">
        <f>SUM(N743*W737)</f>
        <v>0</v>
      </c>
      <c r="X743" s="22"/>
      <c r="Y743" s="23">
        <f>SUM(N743*P743*Y737)</f>
        <v>0</v>
      </c>
      <c r="Z743" s="22"/>
      <c r="AA743" s="23">
        <f>SUM(N743*AA737)</f>
        <v>0</v>
      </c>
      <c r="AB743" s="23">
        <f>SUM(N743*AB737*P743)</f>
        <v>0</v>
      </c>
      <c r="AF743" s="49"/>
      <c r="AG743" s="23">
        <f>SUM(N743*AG737)</f>
        <v>0</v>
      </c>
      <c r="AH743" s="23">
        <f>SUM(Q743*AH737)</f>
        <v>0</v>
      </c>
      <c r="AI743" s="23"/>
    </row>
    <row r="744" spans="10:35" ht="15.75" thickBot="1" x14ac:dyDescent="0.3">
      <c r="J744" s="311"/>
      <c r="N744" s="49"/>
      <c r="O744" s="50"/>
      <c r="P744" s="38"/>
      <c r="Q744" s="307"/>
      <c r="R744" s="307"/>
      <c r="S744" s="307"/>
      <c r="T744" s="307"/>
      <c r="U744" s="38"/>
      <c r="V744" s="38"/>
      <c r="W744" s="38"/>
      <c r="X744" s="22"/>
      <c r="Z744" s="22"/>
      <c r="AA744" s="22"/>
      <c r="AB744" s="22"/>
      <c r="AC744" s="22"/>
      <c r="AD744" s="22"/>
      <c r="AE744" s="22"/>
      <c r="AF744" s="49"/>
      <c r="AG744" s="22"/>
      <c r="AH744" s="22"/>
      <c r="AI744" s="22"/>
    </row>
    <row r="745" spans="10:35" ht="15.75" thickBot="1" x14ac:dyDescent="0.3">
      <c r="J745" s="311"/>
      <c r="N745" s="49"/>
      <c r="O745" s="50"/>
      <c r="P745" s="38"/>
      <c r="Q745" s="38"/>
      <c r="R745" s="38"/>
      <c r="S745" s="38"/>
      <c r="T745" s="38"/>
      <c r="U745" s="38"/>
      <c r="V745" s="38"/>
      <c r="W745" s="488">
        <f>SUM(W738:W743)</f>
        <v>380.94</v>
      </c>
      <c r="X745" s="489"/>
      <c r="Y745" s="490">
        <f>SUM(Y738:Y743)</f>
        <v>0</v>
      </c>
      <c r="Z745" s="829">
        <f>SUM(W745:Y745)</f>
        <v>380.94</v>
      </c>
      <c r="AA745" s="387">
        <f>SUM(AA738:AA743)</f>
        <v>0</v>
      </c>
      <c r="AB745" s="387">
        <f>SUM(AB738:AB743)</f>
        <v>0</v>
      </c>
      <c r="AC745" s="1087">
        <f>SUM(AA745:AB745)</f>
        <v>0</v>
      </c>
      <c r="AD745" s="89"/>
      <c r="AE745" s="89"/>
      <c r="AF745" s="49"/>
      <c r="AG745" s="387">
        <f>SUM(AG738:AG743)</f>
        <v>0</v>
      </c>
      <c r="AH745" s="387">
        <f>SUM(AH738:AH743)</f>
        <v>0</v>
      </c>
      <c r="AI745" s="1087">
        <f>SUM(AG745:AH745)</f>
        <v>0</v>
      </c>
    </row>
    <row r="746" spans="10:35" x14ac:dyDescent="0.25">
      <c r="J746" s="311"/>
      <c r="N746" s="49"/>
      <c r="O746" s="50"/>
      <c r="P746" s="38"/>
      <c r="Q746" s="38"/>
      <c r="R746" s="38"/>
      <c r="S746" s="38"/>
      <c r="T746" s="38"/>
      <c r="U746" s="38"/>
      <c r="V746" s="38"/>
      <c r="W746" s="522"/>
      <c r="X746" s="523"/>
      <c r="Y746" s="28"/>
      <c r="Z746" s="523"/>
      <c r="AA746" s="523"/>
      <c r="AB746" s="523"/>
      <c r="AC746" s="89"/>
      <c r="AD746" s="89"/>
      <c r="AE746" s="89"/>
      <c r="AF746" s="49"/>
      <c r="AG746" s="523"/>
      <c r="AH746" s="523"/>
      <c r="AI746" s="89"/>
    </row>
    <row r="747" spans="10:35" x14ac:dyDescent="0.25">
      <c r="J747" s="334"/>
      <c r="K747" s="171"/>
      <c r="L747" s="171"/>
      <c r="M747" s="176"/>
      <c r="N747" s="176"/>
      <c r="O747" s="335"/>
      <c r="P747" s="177"/>
      <c r="Q747" s="177"/>
      <c r="R747" s="177"/>
      <c r="S747" s="177"/>
      <c r="T747" s="177"/>
      <c r="U747" s="177"/>
      <c r="V747" s="177"/>
      <c r="W747" s="364"/>
      <c r="X747" s="178"/>
      <c r="Y747" s="365"/>
      <c r="Z747" s="178"/>
      <c r="AA747" s="178"/>
      <c r="AB747" s="337"/>
      <c r="AC747" s="171"/>
      <c r="AD747" s="171"/>
      <c r="AE747" s="171"/>
      <c r="AF747" s="171"/>
      <c r="AG747" s="171"/>
      <c r="AH747" s="337"/>
      <c r="AI747" s="171"/>
    </row>
    <row r="748" spans="10:35" x14ac:dyDescent="0.25">
      <c r="J748" s="310" t="s">
        <v>208</v>
      </c>
      <c r="K748" s="35" t="s">
        <v>363</v>
      </c>
      <c r="L748" s="35"/>
      <c r="M748" s="158"/>
      <c r="N748" s="117"/>
      <c r="O748" s="316"/>
      <c r="P748" s="158"/>
      <c r="Q748" s="158"/>
      <c r="R748" s="158"/>
      <c r="S748" s="319"/>
      <c r="T748" s="319"/>
      <c r="U748" s="319" t="s">
        <v>171</v>
      </c>
      <c r="V748" s="158"/>
      <c r="W748" s="319">
        <v>2.2499999999999999E-2</v>
      </c>
      <c r="X748" s="117"/>
      <c r="Y748" s="157">
        <v>0</v>
      </c>
      <c r="Z748" s="158"/>
      <c r="AA748" s="319"/>
      <c r="AB748" s="157">
        <v>0</v>
      </c>
      <c r="AC748" s="7"/>
      <c r="AD748" s="7"/>
      <c r="AE748" s="7"/>
      <c r="AF748" s="7"/>
      <c r="AG748" s="158">
        <v>0</v>
      </c>
      <c r="AH748" s="322">
        <v>0</v>
      </c>
      <c r="AI748" s="7"/>
    </row>
    <row r="749" spans="10:35" x14ac:dyDescent="0.25">
      <c r="J749" s="311"/>
      <c r="K749" t="s">
        <v>365</v>
      </c>
      <c r="L749" s="17">
        <v>0.30020000000000002</v>
      </c>
      <c r="M749" t="s">
        <v>237</v>
      </c>
      <c r="N749" s="834"/>
      <c r="O749" s="366"/>
      <c r="P749" s="533"/>
      <c r="Q749" s="535"/>
      <c r="R749" s="535"/>
      <c r="S749" s="535"/>
      <c r="T749" s="535"/>
      <c r="U749" s="526"/>
      <c r="V749" s="526"/>
      <c r="W749" s="523">
        <f>SUM(N749*W748)</f>
        <v>0</v>
      </c>
      <c r="X749" s="523"/>
      <c r="Y749" s="538">
        <f>SUM(N749*P749*Y748)</f>
        <v>0</v>
      </c>
      <c r="Z749" s="523"/>
      <c r="AA749" s="538">
        <f>SUM(N749*AA748)</f>
        <v>0</v>
      </c>
      <c r="AB749" s="538">
        <f>SUM(N749*AB748*P749)</f>
        <v>0</v>
      </c>
      <c r="AF749" s="541"/>
      <c r="AG749" s="538">
        <f>SUM(N749*AG748)</f>
        <v>0</v>
      </c>
      <c r="AH749" s="538">
        <f>SUM(Q749*AH748)</f>
        <v>0</v>
      </c>
    </row>
    <row r="750" spans="10:35" x14ac:dyDescent="0.25">
      <c r="J750" s="311"/>
      <c r="N750" s="470"/>
      <c r="P750" s="38"/>
      <c r="Q750" s="307"/>
      <c r="R750" s="307"/>
      <c r="S750" s="307"/>
      <c r="T750" s="307"/>
      <c r="U750" s="38"/>
      <c r="V750" s="38"/>
      <c r="W750" s="22">
        <f>SUM(N750*W748)</f>
        <v>0</v>
      </c>
      <c r="X750" s="22"/>
      <c r="Y750" s="23">
        <f>SUM(N750*P750*Y748)</f>
        <v>0</v>
      </c>
      <c r="Z750" s="22"/>
      <c r="AA750" s="23">
        <f>SUM(N750*AA748)</f>
        <v>0</v>
      </c>
      <c r="AB750" s="23">
        <f>SUM(N750*AB748*P750)</f>
        <v>0</v>
      </c>
      <c r="AF750" s="49"/>
      <c r="AG750" s="23">
        <f>SUM(N750*AG748)</f>
        <v>0</v>
      </c>
      <c r="AH750" s="23">
        <f>SUM(Q750*AH748)</f>
        <v>0</v>
      </c>
    </row>
    <row r="751" spans="10:35" x14ac:dyDescent="0.25">
      <c r="J751" s="311"/>
      <c r="K751" t="s">
        <v>241</v>
      </c>
      <c r="L751" s="17"/>
      <c r="N751" s="470"/>
      <c r="O751" s="366"/>
      <c r="P751" s="321"/>
      <c r="Q751" s="307"/>
      <c r="R751" s="307"/>
      <c r="S751" s="307"/>
      <c r="T751" s="307"/>
      <c r="U751" s="38"/>
      <c r="V751" s="38"/>
      <c r="W751" s="22">
        <f>SUM(N751*W748)</f>
        <v>0</v>
      </c>
      <c r="X751" s="22"/>
      <c r="Y751" s="23">
        <f>SUM(N751*P751*Y748)</f>
        <v>0</v>
      </c>
      <c r="Z751" s="22"/>
      <c r="AA751" s="23">
        <f>SUM(N751*AA748)</f>
        <v>0</v>
      </c>
      <c r="AB751" s="23">
        <f>SUM(N751*AB748*P751)</f>
        <v>0</v>
      </c>
      <c r="AF751" s="49"/>
      <c r="AG751" s="23">
        <f>SUM(N751*AG748)</f>
        <v>0</v>
      </c>
      <c r="AH751" s="23">
        <f>SUM(Q751*AH748)</f>
        <v>0</v>
      </c>
    </row>
    <row r="752" spans="10:35" x14ac:dyDescent="0.25">
      <c r="J752" s="311"/>
      <c r="K752" s="40"/>
      <c r="N752" s="470"/>
      <c r="P752" s="38">
        <f>SUM(P751*0.66)</f>
        <v>0</v>
      </c>
      <c r="Q752" s="307"/>
      <c r="R752" s="307"/>
      <c r="S752" s="307"/>
      <c r="T752" s="307"/>
      <c r="U752" s="38"/>
      <c r="V752" s="38"/>
      <c r="W752" s="22">
        <f>SUM(N752*W748)</f>
        <v>0</v>
      </c>
      <c r="X752" s="22"/>
      <c r="Y752" s="23">
        <f>SUM(N752*P752*Y748)</f>
        <v>0</v>
      </c>
      <c r="Z752" s="22"/>
      <c r="AA752" s="23">
        <f>SUM(N752*AA748)</f>
        <v>0</v>
      </c>
      <c r="AB752" s="23">
        <f>SUM(N752*AB748*P752)</f>
        <v>0</v>
      </c>
      <c r="AF752" s="49"/>
      <c r="AG752" s="23">
        <f>SUM(N752*AG748)</f>
        <v>0</v>
      </c>
      <c r="AH752" s="23">
        <f>SUM(Q752*AH748)</f>
        <v>0</v>
      </c>
    </row>
    <row r="753" spans="10:35" x14ac:dyDescent="0.25">
      <c r="J753" s="311"/>
      <c r="K753" s="40"/>
      <c r="L753" s="17"/>
      <c r="N753" s="470"/>
      <c r="O753" s="366"/>
      <c r="P753" s="321"/>
      <c r="Q753" s="307"/>
      <c r="R753" s="307"/>
      <c r="S753" s="307"/>
      <c r="T753" s="307"/>
      <c r="U753" s="38"/>
      <c r="V753" s="38"/>
      <c r="W753" s="22">
        <f>SUM(N753*W748)</f>
        <v>0</v>
      </c>
      <c r="X753" s="22"/>
      <c r="Y753" s="23">
        <f>SUM(N753*P753*Y748)</f>
        <v>0</v>
      </c>
      <c r="Z753" s="22"/>
      <c r="AA753" s="23">
        <f>SUM(N753*AA748)</f>
        <v>0</v>
      </c>
      <c r="AB753" s="23">
        <f>SUM(N753*AB748*P753)</f>
        <v>0</v>
      </c>
      <c r="AF753" s="49"/>
      <c r="AG753" s="23">
        <f>SUM(N753*AG748)</f>
        <v>0</v>
      </c>
      <c r="AH753" s="23">
        <f>SUM(Q753*AH748)</f>
        <v>0</v>
      </c>
      <c r="AI753" s="23"/>
    </row>
    <row r="754" spans="10:35" x14ac:dyDescent="0.25">
      <c r="J754" s="311"/>
      <c r="K754" s="40"/>
      <c r="N754" s="637"/>
      <c r="O754" s="13"/>
      <c r="P754" s="38">
        <f>SUM(P753*0.66)</f>
        <v>0</v>
      </c>
      <c r="Q754" s="307"/>
      <c r="R754" s="307"/>
      <c r="S754" s="307"/>
      <c r="T754" s="307"/>
      <c r="U754" s="38"/>
      <c r="V754" s="38"/>
      <c r="W754" s="22">
        <f>SUM(N754*W748)</f>
        <v>0</v>
      </c>
      <c r="X754" s="22"/>
      <c r="Y754" s="23">
        <f>SUM(N754*P754*Y748)</f>
        <v>0</v>
      </c>
      <c r="Z754" s="22"/>
      <c r="AA754" s="23">
        <f>SUM(N754*AA748)</f>
        <v>0</v>
      </c>
      <c r="AB754" s="23">
        <f>SUM(N754*AB748*P754)</f>
        <v>0</v>
      </c>
      <c r="AF754" s="49"/>
      <c r="AG754" s="23">
        <f>SUM(N754*AG748)</f>
        <v>0</v>
      </c>
      <c r="AH754" s="23">
        <f>SUM(Q754*AH748)</f>
        <v>0</v>
      </c>
      <c r="AI754" s="23"/>
    </row>
    <row r="755" spans="10:35" ht="15.75" thickBot="1" x14ac:dyDescent="0.3">
      <c r="J755" s="311"/>
      <c r="N755" s="49"/>
      <c r="O755" s="50"/>
      <c r="P755" s="38"/>
      <c r="Q755" s="307"/>
      <c r="R755" s="307"/>
      <c r="S755" s="307"/>
      <c r="T755" s="307"/>
      <c r="U755" s="38"/>
      <c r="V755" s="38"/>
      <c r="W755" s="38"/>
      <c r="X755" s="22"/>
      <c r="Z755" s="22"/>
      <c r="AA755" s="22"/>
      <c r="AB755" s="22"/>
      <c r="AC755" s="22"/>
      <c r="AD755" s="22"/>
      <c r="AE755" s="22"/>
      <c r="AF755" s="49"/>
      <c r="AG755" s="22"/>
      <c r="AH755" s="22"/>
      <c r="AI755" s="22"/>
    </row>
    <row r="756" spans="10:35" ht="15.75" thickBot="1" x14ac:dyDescent="0.3">
      <c r="J756" s="311"/>
      <c r="N756" s="49"/>
      <c r="O756" s="50"/>
      <c r="P756" s="38"/>
      <c r="Q756" s="38"/>
      <c r="R756" s="38"/>
      <c r="S756" s="38"/>
      <c r="T756" s="38"/>
      <c r="U756" s="38"/>
      <c r="V756" s="38"/>
      <c r="W756" s="488">
        <f>SUM(W749:W754)</f>
        <v>0</v>
      </c>
      <c r="X756" s="489"/>
      <c r="Y756" s="490">
        <f>SUM(Y749:Y754)</f>
        <v>0</v>
      </c>
      <c r="Z756" s="829">
        <f>SUM(W756:Y756)</f>
        <v>0</v>
      </c>
      <c r="AA756" s="387">
        <f>SUM(AA749:AA754)</f>
        <v>0</v>
      </c>
      <c r="AB756" s="387">
        <f>SUM(AB749:AB754)</f>
        <v>0</v>
      </c>
      <c r="AC756" s="1087">
        <f>SUM(AA756:AB756)</f>
        <v>0</v>
      </c>
      <c r="AD756" s="89"/>
      <c r="AE756" s="89"/>
      <c r="AF756" s="49"/>
      <c r="AG756" s="387">
        <f>SUM(AG749:AG754)</f>
        <v>0</v>
      </c>
      <c r="AH756" s="387">
        <f>SUM(AH749:AH754)</f>
        <v>0</v>
      </c>
      <c r="AI756" s="1087">
        <v>0</v>
      </c>
    </row>
    <row r="757" spans="10:35" x14ac:dyDescent="0.25">
      <c r="J757" s="311"/>
      <c r="N757" s="49"/>
      <c r="O757" s="50"/>
      <c r="P757" s="38"/>
      <c r="Q757" s="38"/>
      <c r="R757" s="38"/>
      <c r="S757" s="38"/>
      <c r="T757" s="38"/>
      <c r="U757" s="38"/>
      <c r="V757" s="38"/>
      <c r="W757" s="522"/>
      <c r="X757" s="523"/>
      <c r="Y757" s="28"/>
      <c r="Z757" s="523"/>
      <c r="AA757" s="523"/>
      <c r="AB757" s="523"/>
      <c r="AC757" s="89"/>
      <c r="AD757" s="89"/>
      <c r="AE757" s="89"/>
      <c r="AF757" s="49"/>
      <c r="AG757" s="523"/>
      <c r="AH757" s="523"/>
      <c r="AI757" s="89"/>
    </row>
    <row r="758" spans="10:35" x14ac:dyDescent="0.25">
      <c r="J758" s="334"/>
      <c r="K758" s="171"/>
      <c r="L758" s="171"/>
      <c r="M758" s="176"/>
      <c r="N758" s="449"/>
      <c r="O758" s="335"/>
      <c r="P758" s="177"/>
      <c r="Q758" s="177"/>
      <c r="R758" s="177"/>
      <c r="S758" s="177"/>
      <c r="T758" s="177"/>
      <c r="U758" s="177"/>
      <c r="V758" s="177"/>
      <c r="W758" s="364"/>
      <c r="X758" s="178"/>
      <c r="Y758" s="365"/>
      <c r="Z758" s="178"/>
      <c r="AA758" s="178"/>
      <c r="AB758" s="337"/>
      <c r="AC758" s="171"/>
      <c r="AD758" s="171"/>
      <c r="AE758" s="171"/>
      <c r="AF758" s="171"/>
      <c r="AG758" s="171"/>
      <c r="AH758" s="337"/>
      <c r="AI758" s="171"/>
    </row>
    <row r="759" spans="10:35" x14ac:dyDescent="0.25">
      <c r="J759" s="310" t="s">
        <v>208</v>
      </c>
      <c r="K759" s="35" t="s">
        <v>366</v>
      </c>
      <c r="L759" s="35"/>
      <c r="M759" s="158"/>
      <c r="N759" s="117"/>
      <c r="O759" s="316"/>
      <c r="P759" s="158"/>
      <c r="Q759" s="158"/>
      <c r="R759" s="158"/>
      <c r="S759" s="319"/>
      <c r="T759" s="319"/>
      <c r="U759" s="319" t="s">
        <v>171</v>
      </c>
      <c r="V759" s="158"/>
      <c r="W759" s="319">
        <v>0.03</v>
      </c>
      <c r="X759" s="117"/>
      <c r="Y759" s="157">
        <v>0</v>
      </c>
      <c r="Z759" s="158"/>
      <c r="AA759" s="319"/>
      <c r="AB759" s="157">
        <v>0</v>
      </c>
      <c r="AC759" s="7"/>
      <c r="AD759" s="7"/>
      <c r="AE759" s="7"/>
      <c r="AF759" s="7"/>
      <c r="AG759" s="158">
        <v>0</v>
      </c>
      <c r="AH759" s="322">
        <v>0</v>
      </c>
      <c r="AI759" s="7"/>
    </row>
    <row r="760" spans="10:35" x14ac:dyDescent="0.25">
      <c r="J760" s="311"/>
      <c r="K760" t="s">
        <v>367</v>
      </c>
      <c r="L760" s="17"/>
      <c r="M760" t="s">
        <v>237</v>
      </c>
      <c r="N760" s="725"/>
      <c r="O760" s="366"/>
      <c r="P760" s="533"/>
      <c r="Q760" s="535">
        <f t="shared" ref="Q760:Q765" si="66">SUM(N760*P760)</f>
        <v>0</v>
      </c>
      <c r="R760" s="535"/>
      <c r="S760" s="535"/>
      <c r="T760" s="535"/>
      <c r="U760" s="526"/>
      <c r="V760" s="526"/>
      <c r="W760" s="523">
        <f>SUM(N760*W759)</f>
        <v>0</v>
      </c>
      <c r="X760" s="523"/>
      <c r="Y760" s="538">
        <f>SUM(N760*P760*Y759)</f>
        <v>0</v>
      </c>
      <c r="Z760" s="523"/>
      <c r="AA760" s="538">
        <f>SUM(N760*AA759)</f>
        <v>0</v>
      </c>
      <c r="AB760" s="538">
        <f>SUM(N760*AB759*P760)</f>
        <v>0</v>
      </c>
      <c r="AF760" s="541"/>
      <c r="AG760" s="538">
        <f>SUM(N760*AG759)</f>
        <v>0</v>
      </c>
      <c r="AH760" s="538">
        <f>SUM(Q760*AH759)</f>
        <v>0</v>
      </c>
    </row>
    <row r="761" spans="10:35" x14ac:dyDescent="0.25">
      <c r="J761" s="311"/>
      <c r="N761" s="637"/>
      <c r="P761" s="38">
        <f>SUM(P760*0.66)</f>
        <v>0</v>
      </c>
      <c r="Q761" s="307">
        <f t="shared" si="66"/>
        <v>0</v>
      </c>
      <c r="R761" s="307"/>
      <c r="S761" s="307"/>
      <c r="T761" s="307"/>
      <c r="U761" s="38"/>
      <c r="V761" s="38"/>
      <c r="W761" s="22">
        <f>SUM(N761*W759)</f>
        <v>0</v>
      </c>
      <c r="X761" s="22"/>
      <c r="Y761" s="23">
        <f>SUM(N761*P761*Y759)</f>
        <v>0</v>
      </c>
      <c r="Z761" s="22"/>
      <c r="AA761" s="23">
        <f>SUM(N761*AA759)</f>
        <v>0</v>
      </c>
      <c r="AB761" s="23">
        <f>SUM(N761*AB759*P761)</f>
        <v>0</v>
      </c>
      <c r="AF761" s="49"/>
      <c r="AG761" s="23">
        <f>SUM(N761*AG759)</f>
        <v>0</v>
      </c>
      <c r="AH761" s="23">
        <f>SUM(Q761*AH759)</f>
        <v>0</v>
      </c>
    </row>
    <row r="762" spans="10:35" x14ac:dyDescent="0.25">
      <c r="J762" s="311"/>
      <c r="K762" t="s">
        <v>368</v>
      </c>
      <c r="L762" s="17"/>
      <c r="M762" t="s">
        <v>158</v>
      </c>
      <c r="N762" s="637"/>
      <c r="O762" s="366"/>
      <c r="P762" s="321"/>
      <c r="Q762" s="307">
        <f t="shared" si="66"/>
        <v>0</v>
      </c>
      <c r="R762" s="307"/>
      <c r="S762" s="307"/>
      <c r="T762" s="307"/>
      <c r="U762" s="38"/>
      <c r="V762" s="38"/>
      <c r="W762" s="22">
        <f>SUM(N762*W759)</f>
        <v>0</v>
      </c>
      <c r="X762" s="22"/>
      <c r="Y762" s="23">
        <f>SUM(N762*P762*Y759)</f>
        <v>0</v>
      </c>
      <c r="Z762" s="22"/>
      <c r="AA762" s="23">
        <f>SUM(N762*AA759)</f>
        <v>0</v>
      </c>
      <c r="AB762" s="23">
        <f>SUM(N762*AB759*P762)</f>
        <v>0</v>
      </c>
      <c r="AF762" s="49"/>
      <c r="AG762" s="23">
        <f>SUM(N762*AG759)</f>
        <v>0</v>
      </c>
      <c r="AH762" s="23">
        <f>SUM(Q762*AH759)</f>
        <v>0</v>
      </c>
    </row>
    <row r="763" spans="10:35" x14ac:dyDescent="0.25">
      <c r="J763" s="311"/>
      <c r="K763" t="s">
        <v>241</v>
      </c>
      <c r="N763" s="637"/>
      <c r="P763" s="38">
        <f>SUM(P762*0.66)</f>
        <v>0</v>
      </c>
      <c r="Q763" s="307">
        <f t="shared" si="66"/>
        <v>0</v>
      </c>
      <c r="R763" s="307"/>
      <c r="S763" s="307"/>
      <c r="T763" s="307"/>
      <c r="U763" s="38"/>
      <c r="V763" s="38"/>
      <c r="W763" s="22">
        <f>SUM(N763*W759)</f>
        <v>0</v>
      </c>
      <c r="X763" s="22"/>
      <c r="Y763" s="23">
        <f>SUM(N763*P763*Y759)</f>
        <v>0</v>
      </c>
      <c r="Z763" s="22"/>
      <c r="AA763" s="23">
        <f>SUM(N763*AA759)</f>
        <v>0</v>
      </c>
      <c r="AB763" s="23">
        <f>SUM(N763*AB759*P763)</f>
        <v>0</v>
      </c>
      <c r="AF763" s="49"/>
      <c r="AG763" s="23">
        <f>SUM(N763*AG759)</f>
        <v>0</v>
      </c>
      <c r="AH763" s="23">
        <f>SUM(Q763*AH759)</f>
        <v>0</v>
      </c>
    </row>
    <row r="764" spans="10:35" x14ac:dyDescent="0.25">
      <c r="J764" s="311"/>
      <c r="L764" s="17"/>
      <c r="N764" s="637"/>
      <c r="O764" s="366"/>
      <c r="P764" s="321"/>
      <c r="Q764" s="307">
        <f t="shared" si="66"/>
        <v>0</v>
      </c>
      <c r="R764" s="307"/>
      <c r="S764" s="307"/>
      <c r="T764" s="307"/>
      <c r="U764" s="38"/>
      <c r="V764" s="38"/>
      <c r="W764" s="22">
        <f>SUM(N764*W759)</f>
        <v>0</v>
      </c>
      <c r="X764" s="22"/>
      <c r="Y764" s="23">
        <f>SUM(N764*P764*Y759)</f>
        <v>0</v>
      </c>
      <c r="Z764" s="22"/>
      <c r="AA764" s="23">
        <f>SUM(N764*AA759)</f>
        <v>0</v>
      </c>
      <c r="AB764" s="23">
        <f>SUM(N764*AB759*P764)</f>
        <v>0</v>
      </c>
      <c r="AF764" s="49"/>
      <c r="AG764" s="23">
        <f>SUM(N764*AG759)</f>
        <v>0</v>
      </c>
      <c r="AH764" s="23">
        <f>SUM(Q764*AH759)</f>
        <v>0</v>
      </c>
      <c r="AI764" s="23"/>
    </row>
    <row r="765" spans="10:35" x14ac:dyDescent="0.25">
      <c r="J765" s="311"/>
      <c r="N765" s="637"/>
      <c r="O765" s="13"/>
      <c r="P765" s="38">
        <f>SUM(P764*0.66)</f>
        <v>0</v>
      </c>
      <c r="Q765" s="307">
        <f t="shared" si="66"/>
        <v>0</v>
      </c>
      <c r="R765" s="307"/>
      <c r="S765" s="307"/>
      <c r="T765" s="307"/>
      <c r="U765" s="38"/>
      <c r="V765" s="38"/>
      <c r="W765" s="22">
        <f>SUM(N765*W759)</f>
        <v>0</v>
      </c>
      <c r="X765" s="22"/>
      <c r="Y765" s="23">
        <f>SUM(N765*P765*Y759)</f>
        <v>0</v>
      </c>
      <c r="Z765" s="22"/>
      <c r="AA765" s="23">
        <f>SUM(N765*AA759)</f>
        <v>0</v>
      </c>
      <c r="AB765" s="23">
        <f>SUM(N765*AB759*P765)</f>
        <v>0</v>
      </c>
      <c r="AF765" s="49"/>
      <c r="AG765" s="23">
        <f>SUM(N765*AG759)</f>
        <v>0</v>
      </c>
      <c r="AH765" s="23">
        <f>SUM(Q765*AH759)</f>
        <v>0</v>
      </c>
      <c r="AI765" s="23"/>
    </row>
    <row r="766" spans="10:35" ht="15.75" thickBot="1" x14ac:dyDescent="0.3">
      <c r="J766" s="311"/>
      <c r="N766" s="49"/>
      <c r="O766" s="50"/>
      <c r="P766" s="38"/>
      <c r="Q766" s="307"/>
      <c r="R766" s="307"/>
      <c r="S766" s="307"/>
      <c r="T766" s="307"/>
      <c r="U766" s="38"/>
      <c r="V766" s="38"/>
      <c r="W766" s="38"/>
      <c r="X766" s="22"/>
      <c r="Z766" s="22"/>
      <c r="AA766" s="22"/>
      <c r="AB766" s="22"/>
      <c r="AC766" s="22"/>
      <c r="AD766" s="22"/>
      <c r="AE766" s="22"/>
      <c r="AF766" s="49"/>
      <c r="AG766" s="22"/>
      <c r="AH766" s="22"/>
      <c r="AI766" s="22"/>
    </row>
    <row r="767" spans="10:35" ht="15.75" thickBot="1" x14ac:dyDescent="0.3">
      <c r="J767" s="311"/>
      <c r="N767" s="49"/>
      <c r="O767" s="50"/>
      <c r="P767" s="38"/>
      <c r="Q767" s="38"/>
      <c r="R767" s="38"/>
      <c r="S767" s="38"/>
      <c r="T767" s="38"/>
      <c r="U767" s="38"/>
      <c r="V767" s="38"/>
      <c r="W767" s="488">
        <f>SUM(W760:W765)</f>
        <v>0</v>
      </c>
      <c r="X767" s="489"/>
      <c r="Y767" s="490">
        <f>SUM(Y760:Y765)</f>
        <v>0</v>
      </c>
      <c r="Z767" s="829">
        <f>SUM(W767:Y767)</f>
        <v>0</v>
      </c>
      <c r="AA767" s="387">
        <f>SUM(AA760:AA765)</f>
        <v>0</v>
      </c>
      <c r="AB767" s="387">
        <f>SUM(AB760:AB765)</f>
        <v>0</v>
      </c>
      <c r="AC767" s="1087">
        <f>SUM(AA767:AB767)</f>
        <v>0</v>
      </c>
      <c r="AD767" s="89"/>
      <c r="AE767" s="89"/>
      <c r="AF767" s="49"/>
      <c r="AG767" s="387">
        <f>SUM(AG760:AG765)</f>
        <v>0</v>
      </c>
      <c r="AH767" s="387">
        <f>SUM(AH760:AH765)</f>
        <v>0</v>
      </c>
      <c r="AI767" s="1087">
        <f>SUM(AG767:AH767)</f>
        <v>0</v>
      </c>
    </row>
    <row r="768" spans="10:35" x14ac:dyDescent="0.25">
      <c r="J768"/>
      <c r="N768" s="49"/>
      <c r="O768" s="50"/>
      <c r="P768" s="38"/>
      <c r="Q768" s="38"/>
      <c r="R768" s="38"/>
      <c r="S768" s="38"/>
      <c r="T768" s="38"/>
      <c r="U768" s="38"/>
      <c r="V768" s="38"/>
      <c r="W768" s="522"/>
      <c r="X768" s="523"/>
      <c r="Y768" s="28"/>
      <c r="Z768" s="523"/>
      <c r="AA768" s="523"/>
      <c r="AB768" s="523"/>
      <c r="AC768" s="89"/>
      <c r="AD768" s="89"/>
      <c r="AE768" s="89"/>
      <c r="AF768" s="49"/>
      <c r="AG768" s="523"/>
      <c r="AH768" s="523"/>
      <c r="AI768" s="89"/>
    </row>
    <row r="769" spans="10:35" x14ac:dyDescent="0.25">
      <c r="J769" s="334"/>
      <c r="K769" s="171"/>
      <c r="L769" s="171"/>
      <c r="M769" s="176"/>
      <c r="N769" s="449"/>
      <c r="O769" s="335"/>
      <c r="P769" s="177"/>
      <c r="Q769" s="177"/>
      <c r="R769" s="177"/>
      <c r="S769" s="177"/>
      <c r="T769" s="177"/>
      <c r="U769" s="177"/>
      <c r="V769" s="177"/>
      <c r="W769" s="364"/>
      <c r="X769" s="178"/>
      <c r="Y769" s="365"/>
      <c r="Z769" s="178"/>
      <c r="AA769" s="178"/>
      <c r="AB769" s="337"/>
      <c r="AC769" s="171"/>
      <c r="AD769" s="171"/>
      <c r="AE769" s="171"/>
      <c r="AF769" s="171"/>
      <c r="AG769" s="171"/>
      <c r="AH769" s="337"/>
      <c r="AI769" s="171"/>
    </row>
    <row r="770" spans="10:35" x14ac:dyDescent="0.25">
      <c r="J770" s="310" t="s">
        <v>218</v>
      </c>
      <c r="K770" s="35" t="s">
        <v>215</v>
      </c>
      <c r="L770" s="35"/>
      <c r="M770" s="158"/>
      <c r="N770" s="117"/>
      <c r="O770" s="316"/>
      <c r="P770" s="158"/>
      <c r="Q770" s="158"/>
      <c r="R770" s="158"/>
      <c r="S770" s="319"/>
      <c r="T770" s="319"/>
      <c r="U770" s="319" t="s">
        <v>171</v>
      </c>
      <c r="V770" s="158"/>
      <c r="W770" s="319">
        <v>0.03</v>
      </c>
      <c r="X770" s="117"/>
      <c r="Y770" s="157">
        <v>0</v>
      </c>
      <c r="Z770" s="158"/>
      <c r="AA770" s="319"/>
      <c r="AB770" s="157">
        <v>0</v>
      </c>
      <c r="AC770" s="7"/>
      <c r="AD770" s="7"/>
      <c r="AE770" s="7"/>
      <c r="AF770" s="7"/>
      <c r="AG770" s="158">
        <v>0</v>
      </c>
      <c r="AH770" s="322">
        <v>0</v>
      </c>
      <c r="AI770" s="7"/>
    </row>
    <row r="771" spans="10:35" x14ac:dyDescent="0.25">
      <c r="J771" s="311"/>
      <c r="K771" t="s">
        <v>369</v>
      </c>
      <c r="L771" s="17">
        <v>0.3473</v>
      </c>
      <c r="M771" t="s">
        <v>370</v>
      </c>
      <c r="N771" s="725"/>
      <c r="O771" s="366"/>
      <c r="P771" s="533"/>
      <c r="Q771" s="535">
        <f t="shared" ref="Q771:Q776" si="67">SUM(N771*P771)</f>
        <v>0</v>
      </c>
      <c r="R771" s="535"/>
      <c r="S771" s="535"/>
      <c r="T771" s="535"/>
      <c r="U771" s="526"/>
      <c r="V771" s="526"/>
      <c r="W771" s="523">
        <f>SUM(N771*W770)</f>
        <v>0</v>
      </c>
      <c r="X771" s="523"/>
      <c r="Y771" s="538">
        <f>SUM(N771*P771*Y770)</f>
        <v>0</v>
      </c>
      <c r="Z771" s="523"/>
      <c r="AA771" s="538">
        <f>SUM(N771*AA770)</f>
        <v>0</v>
      </c>
      <c r="AB771" s="538">
        <f>SUM(N771*AB770*P771)</f>
        <v>0</v>
      </c>
      <c r="AF771" s="541"/>
      <c r="AG771" s="538">
        <f>SUM(N771*AG770)</f>
        <v>0</v>
      </c>
      <c r="AH771" s="538">
        <f>SUM(Q771*AH770)</f>
        <v>0</v>
      </c>
    </row>
    <row r="772" spans="10:35" ht="30" x14ac:dyDescent="0.25">
      <c r="J772" s="846" t="s">
        <v>371</v>
      </c>
      <c r="L772" s="17">
        <v>0.3473</v>
      </c>
      <c r="M772" t="s">
        <v>372</v>
      </c>
      <c r="N772" s="494"/>
      <c r="P772" s="38">
        <f>SUM(P771*0.66)</f>
        <v>0</v>
      </c>
      <c r="Q772" s="307">
        <f t="shared" si="67"/>
        <v>0</v>
      </c>
      <c r="R772" s="307"/>
      <c r="S772" s="307"/>
      <c r="T772" s="307"/>
      <c r="U772" s="38"/>
      <c r="V772" s="38"/>
      <c r="W772" s="22">
        <f>SUM(N772*W770)</f>
        <v>0</v>
      </c>
      <c r="X772" s="22"/>
      <c r="Y772" s="23">
        <f>SUM(N772*P772*Y770)</f>
        <v>0</v>
      </c>
      <c r="Z772" s="22"/>
      <c r="AA772" s="23">
        <f>SUM(N772*AA770)</f>
        <v>0</v>
      </c>
      <c r="AB772" s="23">
        <f>SUM(N772*AB770*P772)</f>
        <v>0</v>
      </c>
      <c r="AF772" s="49"/>
      <c r="AG772" s="23">
        <f>SUM(N772*AG770)</f>
        <v>0</v>
      </c>
      <c r="AH772" s="23">
        <f>SUM(Q772*AH770)</f>
        <v>0</v>
      </c>
    </row>
    <row r="773" spans="10:35" x14ac:dyDescent="0.25">
      <c r="J773" s="311"/>
      <c r="K773" t="s">
        <v>368</v>
      </c>
      <c r="L773" s="17">
        <v>0.28160000000000002</v>
      </c>
      <c r="M773" t="s">
        <v>373</v>
      </c>
      <c r="N773" s="629"/>
      <c r="O773" s="366"/>
      <c r="P773" s="321"/>
      <c r="Q773" s="307">
        <f t="shared" si="67"/>
        <v>0</v>
      </c>
      <c r="R773" s="307"/>
      <c r="S773" s="307"/>
      <c r="T773" s="307"/>
      <c r="U773" s="38"/>
      <c r="V773" s="38"/>
      <c r="W773" s="22">
        <f>SUM(N773*W770)</f>
        <v>0</v>
      </c>
      <c r="X773" s="22"/>
      <c r="Y773" s="23">
        <f>SUM(N773*P773*Y770)</f>
        <v>0</v>
      </c>
      <c r="Z773" s="22"/>
      <c r="AA773" s="23">
        <f>SUM(N773*AA770)</f>
        <v>0</v>
      </c>
      <c r="AB773" s="23">
        <f>SUM(N773*AB770*P773)</f>
        <v>0</v>
      </c>
      <c r="AF773" s="49"/>
      <c r="AG773" s="23">
        <f>SUM(N773*AG770)</f>
        <v>0</v>
      </c>
      <c r="AH773" s="23">
        <f>SUM(Q773*AH770)</f>
        <v>0</v>
      </c>
    </row>
    <row r="774" spans="10:35" x14ac:dyDescent="0.25">
      <c r="J774" s="311"/>
      <c r="N774" s="494"/>
      <c r="P774" s="38">
        <f>SUM(P773*0.66)</f>
        <v>0</v>
      </c>
      <c r="Q774" s="307">
        <f t="shared" si="67"/>
        <v>0</v>
      </c>
      <c r="R774" s="307"/>
      <c r="S774" s="307"/>
      <c r="T774" s="307"/>
      <c r="U774" s="38"/>
      <c r="V774" s="38"/>
      <c r="W774" s="22">
        <f>SUM(N774*W770)</f>
        <v>0</v>
      </c>
      <c r="X774" s="22"/>
      <c r="Y774" s="23">
        <f>SUM(N774*P774*Y770)</f>
        <v>0</v>
      </c>
      <c r="Z774" s="22"/>
      <c r="AA774" s="23">
        <f>SUM(N774*AA770)</f>
        <v>0</v>
      </c>
      <c r="AB774" s="23">
        <f>SUM(N774*AB770*P774)</f>
        <v>0</v>
      </c>
      <c r="AF774" s="49"/>
      <c r="AG774" s="23">
        <f>SUM(N774*AG770)</f>
        <v>0</v>
      </c>
      <c r="AH774" s="23">
        <f>SUM(Q774*AH770)</f>
        <v>0</v>
      </c>
    </row>
    <row r="775" spans="10:35" x14ac:dyDescent="0.25">
      <c r="J775" s="311"/>
      <c r="L775" s="17"/>
      <c r="N775" s="494"/>
      <c r="O775" s="366"/>
      <c r="P775" s="321"/>
      <c r="Q775" s="307">
        <f t="shared" si="67"/>
        <v>0</v>
      </c>
      <c r="R775" s="307"/>
      <c r="S775" s="307"/>
      <c r="T775" s="307"/>
      <c r="U775" s="38"/>
      <c r="V775" s="38"/>
      <c r="W775" s="22">
        <f>SUM(N775*W770)</f>
        <v>0</v>
      </c>
      <c r="X775" s="22"/>
      <c r="Y775" s="23">
        <f>SUM(N775*P775*Y770)</f>
        <v>0</v>
      </c>
      <c r="Z775" s="22"/>
      <c r="AA775" s="23">
        <f>SUM(N775*AA770)</f>
        <v>0</v>
      </c>
      <c r="AB775" s="23">
        <f>SUM(N775*AB770*P775)</f>
        <v>0</v>
      </c>
      <c r="AF775" s="49"/>
      <c r="AG775" s="23">
        <f>SUM(N775*AG770)</f>
        <v>0</v>
      </c>
      <c r="AH775" s="23">
        <f>SUM(Q775*AH770)</f>
        <v>0</v>
      </c>
      <c r="AI775" s="23"/>
    </row>
    <row r="776" spans="10:35" x14ac:dyDescent="0.25">
      <c r="J776" s="311"/>
      <c r="N776" s="626"/>
      <c r="O776" s="13"/>
      <c r="P776" s="38">
        <f>SUM(P775*0.66)</f>
        <v>0</v>
      </c>
      <c r="Q776" s="307">
        <f t="shared" si="67"/>
        <v>0</v>
      </c>
      <c r="R776" s="307"/>
      <c r="S776" s="307"/>
      <c r="T776" s="307"/>
      <c r="U776" s="38"/>
      <c r="V776" s="38"/>
      <c r="W776" s="22">
        <f>SUM(N776*W770)</f>
        <v>0</v>
      </c>
      <c r="X776" s="22"/>
      <c r="Y776" s="23">
        <f>SUM(N776*P776*Y770)</f>
        <v>0</v>
      </c>
      <c r="Z776" s="22"/>
      <c r="AA776" s="23">
        <f>SUM(N776*AA770)</f>
        <v>0</v>
      </c>
      <c r="AB776" s="23">
        <f>SUM(N776*AB770*P776)</f>
        <v>0</v>
      </c>
      <c r="AF776" s="49"/>
      <c r="AG776" s="23">
        <f>SUM(N776*AG770)</f>
        <v>0</v>
      </c>
      <c r="AH776" s="23">
        <f>SUM(Q776*AH770)</f>
        <v>0</v>
      </c>
      <c r="AI776" s="23"/>
    </row>
    <row r="777" spans="10:35" ht="15.75" thickBot="1" x14ac:dyDescent="0.3">
      <c r="J777" s="311"/>
      <c r="N777" s="49"/>
      <c r="O777" s="50"/>
      <c r="P777" s="38"/>
      <c r="Q777" s="307"/>
      <c r="R777" s="307"/>
      <c r="S777" s="307"/>
      <c r="T777" s="307"/>
      <c r="U777" s="38"/>
      <c r="V777" s="38"/>
      <c r="W777" s="38"/>
      <c r="X777" s="22"/>
      <c r="Z777" s="22"/>
      <c r="AA777" s="22"/>
      <c r="AB777" s="22"/>
      <c r="AC777" s="22"/>
      <c r="AD777" s="22"/>
      <c r="AE777" s="22"/>
      <c r="AF777" s="49"/>
      <c r="AG777" s="22"/>
      <c r="AH777" s="22"/>
      <c r="AI777" s="22"/>
    </row>
    <row r="778" spans="10:35" ht="15.75" thickBot="1" x14ac:dyDescent="0.3">
      <c r="J778" s="311"/>
      <c r="N778" s="49"/>
      <c r="O778" s="50"/>
      <c r="P778" s="38"/>
      <c r="Q778" s="38"/>
      <c r="R778" s="38"/>
      <c r="S778" s="38"/>
      <c r="T778" s="38"/>
      <c r="U778" s="38"/>
      <c r="V778" s="38"/>
      <c r="W778" s="488">
        <f>SUM(W771:W776)</f>
        <v>0</v>
      </c>
      <c r="X778" s="489"/>
      <c r="Y778" s="490">
        <f>SUM(Y771:Y776)</f>
        <v>0</v>
      </c>
      <c r="Z778" s="829">
        <f>SUM(W778:Y778)</f>
        <v>0</v>
      </c>
      <c r="AA778" s="387">
        <f>SUM(AA771:AA776)</f>
        <v>0</v>
      </c>
      <c r="AB778" s="387">
        <f>SUM(AB771:AB776)</f>
        <v>0</v>
      </c>
      <c r="AC778" s="1087">
        <f>SUM(AA778:AB778)</f>
        <v>0</v>
      </c>
      <c r="AD778" s="89"/>
      <c r="AE778" s="89"/>
      <c r="AF778" s="49"/>
      <c r="AG778" s="387">
        <f>SUM(AG771:AG776)</f>
        <v>0</v>
      </c>
      <c r="AH778" s="387">
        <f>SUM(AH771:AH776)</f>
        <v>0</v>
      </c>
      <c r="AI778" s="1087">
        <f>SUM(AG778:AH778)</f>
        <v>0</v>
      </c>
    </row>
    <row r="779" spans="10:35" x14ac:dyDescent="0.25">
      <c r="J779"/>
      <c r="N779" s="49"/>
      <c r="O779" s="50"/>
      <c r="P779" s="38"/>
      <c r="Q779" s="38"/>
      <c r="R779" s="38"/>
      <c r="S779" s="38"/>
      <c r="T779" s="38"/>
      <c r="U779" s="38"/>
      <c r="V779" s="38"/>
      <c r="W779" s="522"/>
      <c r="X779" s="523"/>
      <c r="Y779" s="28"/>
      <c r="Z779" s="523"/>
      <c r="AA779" s="523"/>
      <c r="AB779" s="523"/>
      <c r="AC779" s="89"/>
      <c r="AD779" s="89"/>
      <c r="AE779" s="89"/>
      <c r="AF779" s="49"/>
      <c r="AG779" s="523"/>
      <c r="AH779" s="523"/>
      <c r="AI779" s="89"/>
    </row>
    <row r="780" spans="10:35" x14ac:dyDescent="0.25">
      <c r="J780" s="334"/>
      <c r="K780" s="171"/>
      <c r="L780" s="171"/>
      <c r="M780" s="176"/>
      <c r="N780" s="449"/>
      <c r="O780" s="335"/>
      <c r="P780" s="177"/>
      <c r="Q780" s="177"/>
      <c r="R780" s="177"/>
      <c r="S780" s="177"/>
      <c r="T780" s="177"/>
      <c r="U780" s="177"/>
      <c r="V780" s="177"/>
      <c r="W780" s="364"/>
      <c r="X780" s="178"/>
      <c r="Y780" s="365"/>
      <c r="Z780" s="178"/>
      <c r="AA780" s="178"/>
      <c r="AB780" s="337"/>
      <c r="AC780" s="171"/>
      <c r="AD780" s="171"/>
      <c r="AE780" s="171"/>
      <c r="AF780" s="171"/>
      <c r="AG780" s="171"/>
      <c r="AH780" s="337"/>
      <c r="AI780" s="171"/>
    </row>
    <row r="781" spans="10:35" x14ac:dyDescent="0.25">
      <c r="J781" s="310" t="s">
        <v>208</v>
      </c>
      <c r="K781" s="35" t="s">
        <v>259</v>
      </c>
      <c r="L781" s="35"/>
      <c r="M781" s="158"/>
      <c r="N781" s="117"/>
      <c r="O781" s="316"/>
      <c r="P781" s="158"/>
      <c r="Q781" s="158"/>
      <c r="R781" s="158"/>
      <c r="S781" s="319"/>
      <c r="T781" s="319"/>
      <c r="U781" s="319">
        <v>0.03</v>
      </c>
      <c r="V781" s="158"/>
      <c r="W781" s="319">
        <v>0.02</v>
      </c>
      <c r="X781" s="117"/>
      <c r="Y781" s="157">
        <v>0</v>
      </c>
      <c r="Z781" s="158"/>
      <c r="AA781" s="319"/>
      <c r="AB781" s="157">
        <v>0</v>
      </c>
      <c r="AC781" s="7"/>
      <c r="AD781" s="7"/>
      <c r="AE781" s="7"/>
      <c r="AF781" s="7"/>
      <c r="AG781" s="158">
        <v>0</v>
      </c>
      <c r="AH781" s="322">
        <v>0</v>
      </c>
      <c r="AI781" s="7"/>
    </row>
    <row r="782" spans="10:35" x14ac:dyDescent="0.25">
      <c r="J782" s="311"/>
      <c r="K782" t="s">
        <v>374</v>
      </c>
      <c r="L782" s="17">
        <v>0.17130000000000001</v>
      </c>
      <c r="M782" t="s">
        <v>375</v>
      </c>
      <c r="N782" s="1278"/>
      <c r="O782" s="366"/>
      <c r="P782" s="533">
        <v>4.7999999999999996E-3</v>
      </c>
      <c r="Q782" s="535">
        <f t="shared" ref="Q782:Q791" si="68">SUM(N782*P782)</f>
        <v>0</v>
      </c>
      <c r="R782" s="535"/>
      <c r="S782" s="535"/>
      <c r="T782" s="535"/>
      <c r="U782" s="38">
        <f>(U781)</f>
        <v>0.03</v>
      </c>
      <c r="V782" s="526"/>
      <c r="W782" s="523">
        <f>SUM(N782*W781)</f>
        <v>0</v>
      </c>
      <c r="X782" s="523"/>
      <c r="Y782" s="538">
        <f>SUM(N782*P782*Y781)</f>
        <v>0</v>
      </c>
      <c r="Z782" s="523"/>
      <c r="AA782" s="538">
        <f>SUM(N782*AA781)</f>
        <v>0</v>
      </c>
      <c r="AB782" s="538">
        <f>SUM(N782*AB781*P782)</f>
        <v>0</v>
      </c>
      <c r="AF782" s="541"/>
      <c r="AG782" s="538">
        <f>SUM(N782*AG781)</f>
        <v>0</v>
      </c>
      <c r="AH782" s="538">
        <f>SUM(Q782*AH781)</f>
        <v>0</v>
      </c>
    </row>
    <row r="783" spans="10:35" x14ac:dyDescent="0.25">
      <c r="J783" s="311"/>
      <c r="N783" s="1279"/>
      <c r="P783" s="38">
        <f>SUM(P782*0.66)</f>
        <v>3.1679999999999998E-3</v>
      </c>
      <c r="Q783" s="535">
        <f t="shared" si="68"/>
        <v>0</v>
      </c>
      <c r="R783" s="307"/>
      <c r="S783" s="307"/>
      <c r="T783" s="307"/>
      <c r="U783" s="38">
        <f>(U781)</f>
        <v>0.03</v>
      </c>
      <c r="V783" s="38"/>
      <c r="W783" s="22">
        <f>SUM(N783*W781)</f>
        <v>0</v>
      </c>
      <c r="X783" s="22"/>
      <c r="Y783" s="23">
        <f>SUM(N783*P783*Y781)</f>
        <v>0</v>
      </c>
      <c r="Z783" s="22"/>
      <c r="AA783" s="23">
        <f>SUM(N783*AA781)</f>
        <v>0</v>
      </c>
      <c r="AB783" s="23">
        <f>SUM(N783*AB781*P783)</f>
        <v>0</v>
      </c>
      <c r="AF783" s="49"/>
      <c r="AG783" s="23">
        <f>SUM(N783*AG781)</f>
        <v>0</v>
      </c>
      <c r="AH783" s="23">
        <f>SUM(Q783*AH781)</f>
        <v>0</v>
      </c>
    </row>
    <row r="784" spans="10:35" x14ac:dyDescent="0.25">
      <c r="J784" s="311"/>
      <c r="K784" t="s">
        <v>211</v>
      </c>
      <c r="L784" s="17">
        <v>0.17030000000000001</v>
      </c>
      <c r="M784" t="s">
        <v>376</v>
      </c>
      <c r="N784" s="1279"/>
      <c r="O784" s="366"/>
      <c r="P784" s="321">
        <v>3.8E-3</v>
      </c>
      <c r="Q784" s="535">
        <f t="shared" si="68"/>
        <v>0</v>
      </c>
      <c r="R784" s="307"/>
      <c r="S784" s="307"/>
      <c r="T784" s="307"/>
      <c r="U784" s="38">
        <f>(U781)</f>
        <v>0.03</v>
      </c>
      <c r="V784" s="38"/>
      <c r="W784" s="22">
        <f>SUM(N784*W781)</f>
        <v>0</v>
      </c>
      <c r="X784" s="22"/>
      <c r="Y784" s="23">
        <f>SUM(N784*P784*Y781)</f>
        <v>0</v>
      </c>
      <c r="Z784" s="22"/>
      <c r="AA784" s="23">
        <f>SUM(N784*AA781)</f>
        <v>0</v>
      </c>
      <c r="AB784" s="23">
        <f>SUM(N784*AB781*P784)</f>
        <v>0</v>
      </c>
      <c r="AF784" s="49"/>
      <c r="AG784" s="23">
        <f>SUM(N784*AG781)</f>
        <v>0</v>
      </c>
      <c r="AH784" s="23">
        <f>SUM(Q784*AH781)</f>
        <v>0</v>
      </c>
    </row>
    <row r="785" spans="10:35" x14ac:dyDescent="0.25">
      <c r="J785" s="311"/>
      <c r="N785" s="1279"/>
      <c r="P785" s="38">
        <f>SUM(P784*0.66)</f>
        <v>2.5080000000000002E-3</v>
      </c>
      <c r="Q785" s="535">
        <f t="shared" si="68"/>
        <v>0</v>
      </c>
      <c r="R785" s="307"/>
      <c r="S785" s="307"/>
      <c r="T785" s="307"/>
      <c r="U785" s="38">
        <f>(U781)</f>
        <v>0.03</v>
      </c>
      <c r="V785" s="38"/>
      <c r="W785" s="22">
        <f>SUM(N785*W781)</f>
        <v>0</v>
      </c>
      <c r="X785" s="22"/>
      <c r="Y785" s="23">
        <f>SUM(N785*P785*Y781)</f>
        <v>0</v>
      </c>
      <c r="Z785" s="22"/>
      <c r="AA785" s="23">
        <f>SUM(N785*AA781)</f>
        <v>0</v>
      </c>
      <c r="AB785" s="23">
        <f>SUM(N785*AB781*P785)</f>
        <v>0</v>
      </c>
      <c r="AF785" s="49"/>
      <c r="AG785" s="23">
        <f>SUM(N785*AG781)</f>
        <v>0</v>
      </c>
      <c r="AH785" s="23">
        <f>SUM(Q785*AH781)</f>
        <v>0</v>
      </c>
    </row>
    <row r="786" spans="10:35" x14ac:dyDescent="0.25">
      <c r="J786" s="311"/>
      <c r="L786" s="17">
        <v>0.224</v>
      </c>
      <c r="M786" t="s">
        <v>377</v>
      </c>
      <c r="N786" s="1280"/>
      <c r="O786" s="366"/>
      <c r="P786" s="321">
        <v>6.25E-2</v>
      </c>
      <c r="Q786" s="535">
        <f t="shared" si="68"/>
        <v>0</v>
      </c>
      <c r="R786" s="307"/>
      <c r="S786" s="307"/>
      <c r="T786" s="307"/>
      <c r="U786" s="38">
        <f>U781</f>
        <v>0.03</v>
      </c>
      <c r="V786" s="38"/>
      <c r="W786" s="22">
        <f>SUM(N786*W781)</f>
        <v>0</v>
      </c>
      <c r="X786" s="22"/>
      <c r="Y786" s="23">
        <f>SUM(N786*P786*Y781)</f>
        <v>0</v>
      </c>
      <c r="Z786" s="22"/>
      <c r="AA786" s="23">
        <f>SUM(N786*AA781)</f>
        <v>0</v>
      </c>
      <c r="AB786" s="23">
        <f>SUM(N786*AB781*P786)</f>
        <v>0</v>
      </c>
      <c r="AF786" s="49"/>
      <c r="AG786" s="23">
        <f>SUM(N786*AG781)</f>
        <v>0</v>
      </c>
      <c r="AH786" s="23">
        <f>SUM(Q786*AH781)</f>
        <v>0</v>
      </c>
      <c r="AI786" s="23"/>
    </row>
    <row r="787" spans="10:35" x14ac:dyDescent="0.25">
      <c r="J787" s="311"/>
      <c r="N787" s="1279"/>
      <c r="O787" s="13"/>
      <c r="P787" s="38">
        <f>SUM(P786*0.66)</f>
        <v>4.1250000000000002E-2</v>
      </c>
      <c r="Q787" s="535">
        <f t="shared" si="68"/>
        <v>0</v>
      </c>
      <c r="R787" s="307"/>
      <c r="S787" s="307"/>
      <c r="T787" s="307"/>
      <c r="U787" s="38">
        <f>U781</f>
        <v>0.03</v>
      </c>
      <c r="V787" s="38"/>
      <c r="W787" s="22">
        <f>SUM(N787*W781)</f>
        <v>0</v>
      </c>
      <c r="X787" s="22"/>
      <c r="Y787" s="23">
        <f>SUM(N787*P787*Y781)</f>
        <v>0</v>
      </c>
      <c r="Z787" s="22"/>
      <c r="AA787" s="23">
        <f>SUM(N787*AA781)</f>
        <v>0</v>
      </c>
      <c r="AB787" s="23">
        <f>SUM(N787*AB781*P787)</f>
        <v>0</v>
      </c>
      <c r="AF787" s="49"/>
      <c r="AG787" s="23">
        <f>SUM(N787*AG781)</f>
        <v>0</v>
      </c>
      <c r="AH787" s="23">
        <f>SUM(Q787*AH781)</f>
        <v>0</v>
      </c>
      <c r="AI787" s="23"/>
    </row>
    <row r="788" spans="10:35" x14ac:dyDescent="0.25">
      <c r="J788" s="311"/>
      <c r="L788" s="17">
        <v>0.28199999999999997</v>
      </c>
      <c r="M788" t="s">
        <v>378</v>
      </c>
      <c r="N788" s="1279"/>
      <c r="O788" s="366"/>
      <c r="P788" s="321">
        <v>0.11550000000000001</v>
      </c>
      <c r="Q788" s="535">
        <f t="shared" si="68"/>
        <v>0</v>
      </c>
      <c r="R788" s="727"/>
      <c r="S788" s="727"/>
      <c r="T788" s="727"/>
      <c r="U788" s="525">
        <f>U781</f>
        <v>0.03</v>
      </c>
      <c r="V788" s="525"/>
      <c r="W788" s="22">
        <f>SUM(N788*W781)</f>
        <v>0</v>
      </c>
      <c r="X788" s="529"/>
      <c r="Y788" s="593"/>
      <c r="Z788" s="529"/>
      <c r="AA788" s="593"/>
      <c r="AB788" s="593"/>
      <c r="AF788" s="594"/>
      <c r="AG788" s="593"/>
      <c r="AH788" s="593"/>
      <c r="AI788" s="593"/>
    </row>
    <row r="789" spans="10:35" x14ac:dyDescent="0.25">
      <c r="J789" s="311"/>
      <c r="N789" s="1279"/>
      <c r="O789" s="13"/>
      <c r="P789" s="38">
        <f>SUM(P788*0.66)</f>
        <v>7.6230000000000006E-2</v>
      </c>
      <c r="Q789" s="535">
        <f t="shared" si="68"/>
        <v>0</v>
      </c>
      <c r="R789" s="727"/>
      <c r="S789" s="727"/>
      <c r="T789" s="727"/>
      <c r="U789" s="525">
        <f>U781</f>
        <v>0.03</v>
      </c>
      <c r="V789" s="525"/>
      <c r="W789" s="22">
        <f>SUM(N789*W781)</f>
        <v>0</v>
      </c>
      <c r="X789" s="529"/>
      <c r="Y789" s="593"/>
      <c r="Z789" s="529"/>
      <c r="AA789" s="593"/>
      <c r="AB789" s="593"/>
      <c r="AF789" s="594"/>
      <c r="AG789" s="593"/>
      <c r="AH789" s="593"/>
      <c r="AI789" s="593"/>
    </row>
    <row r="790" spans="10:35" x14ac:dyDescent="0.25">
      <c r="J790" s="311"/>
      <c r="L790" s="17">
        <v>0.29580000000000001</v>
      </c>
      <c r="M790" t="s">
        <v>379</v>
      </c>
      <c r="N790" s="1279"/>
      <c r="O790" s="366"/>
      <c r="P790" s="321">
        <v>0.1293</v>
      </c>
      <c r="Q790" s="535">
        <f t="shared" si="68"/>
        <v>0</v>
      </c>
      <c r="R790" s="727"/>
      <c r="S790" s="727"/>
      <c r="T790" s="727"/>
      <c r="U790" s="525">
        <f>U781</f>
        <v>0.03</v>
      </c>
      <c r="V790" s="525"/>
      <c r="W790" s="22">
        <f>SUM(N790*W781)</f>
        <v>0</v>
      </c>
      <c r="X790" s="529"/>
      <c r="Y790" s="593"/>
      <c r="Z790" s="529"/>
      <c r="AA790" s="593"/>
      <c r="AB790" s="593"/>
      <c r="AF790" s="594"/>
      <c r="AG790" s="593"/>
      <c r="AH790" s="593"/>
      <c r="AI790" s="593"/>
    </row>
    <row r="791" spans="10:35" x14ac:dyDescent="0.25">
      <c r="J791" s="311"/>
      <c r="N791" s="1279"/>
      <c r="O791" s="13"/>
      <c r="P791" s="38">
        <f>SUM(P790*0.66)</f>
        <v>8.5337999999999997E-2</v>
      </c>
      <c r="Q791" s="535">
        <f t="shared" si="68"/>
        <v>0</v>
      </c>
      <c r="R791" s="727"/>
      <c r="S791" s="727"/>
      <c r="T791" s="727"/>
      <c r="U791" s="525">
        <f>U781</f>
        <v>0.03</v>
      </c>
      <c r="V791" s="525"/>
      <c r="W791" s="22">
        <f>SUM(N791*W781)</f>
        <v>0</v>
      </c>
      <c r="X791" s="529"/>
      <c r="Y791" s="593"/>
      <c r="Z791" s="529"/>
      <c r="AA791" s="593"/>
      <c r="AB791" s="593"/>
      <c r="AF791" s="594"/>
      <c r="AG791" s="593"/>
      <c r="AH791" s="593"/>
      <c r="AI791" s="593"/>
    </row>
    <row r="792" spans="10:35" ht="15.75" thickBot="1" x14ac:dyDescent="0.3">
      <c r="J792" s="311"/>
      <c r="N792" s="49"/>
      <c r="O792" s="50"/>
      <c r="P792" s="38"/>
      <c r="Q792" s="307"/>
      <c r="R792" s="307"/>
      <c r="S792" s="307"/>
      <c r="T792" s="307"/>
      <c r="U792" s="38"/>
      <c r="V792" s="38"/>
      <c r="W792" s="38"/>
      <c r="X792" s="22"/>
      <c r="Z792" s="22"/>
      <c r="AA792" s="22"/>
      <c r="AB792" s="22"/>
      <c r="AC792" s="22"/>
      <c r="AD792" s="22"/>
      <c r="AE792" s="22"/>
      <c r="AF792" s="49"/>
      <c r="AG792" s="22"/>
      <c r="AH792" s="22"/>
      <c r="AI792" s="22"/>
    </row>
    <row r="793" spans="10:35" ht="15.75" thickBot="1" x14ac:dyDescent="0.3">
      <c r="J793" s="311"/>
      <c r="N793" s="49"/>
      <c r="O793" s="50"/>
      <c r="P793" s="38"/>
      <c r="Q793" s="38"/>
      <c r="R793" s="38"/>
      <c r="S793" s="38"/>
      <c r="T793" s="38"/>
      <c r="U793" s="38"/>
      <c r="V793" s="38"/>
      <c r="W793" s="488">
        <f>SUM(W782:W791)</f>
        <v>0</v>
      </c>
      <c r="X793" s="489"/>
      <c r="Y793" s="490">
        <f>SUM(Y782:Y791)</f>
        <v>0</v>
      </c>
      <c r="Z793" s="829">
        <f>SUM(W793:Y793)</f>
        <v>0</v>
      </c>
      <c r="AA793" s="387">
        <f>SUM(AA782:AA791)</f>
        <v>0</v>
      </c>
      <c r="AB793" s="387">
        <f>SUM(AB782:AB791)</f>
        <v>0</v>
      </c>
      <c r="AC793" s="1087">
        <f>SUM(AA793:AB793)</f>
        <v>0</v>
      </c>
      <c r="AD793" s="89"/>
      <c r="AE793" s="89"/>
      <c r="AF793" s="49"/>
      <c r="AG793" s="387">
        <f>SUM(AG782:AG791)</f>
        <v>0</v>
      </c>
      <c r="AH793" s="387">
        <f>SUM(AH782:AH791)</f>
        <v>0</v>
      </c>
      <c r="AI793" s="1087">
        <f>SUM(AG793:AH793)</f>
        <v>0</v>
      </c>
    </row>
    <row r="794" spans="10:35" x14ac:dyDescent="0.25">
      <c r="J794" s="334"/>
      <c r="K794" s="171"/>
      <c r="L794" s="171"/>
      <c r="M794" s="176"/>
      <c r="N794" s="449"/>
      <c r="O794" s="335"/>
      <c r="P794" s="177"/>
      <c r="Q794" s="177"/>
      <c r="R794" s="177"/>
      <c r="S794" s="177"/>
      <c r="T794" s="177"/>
      <c r="U794" s="177"/>
      <c r="V794" s="177"/>
      <c r="W794" s="364"/>
      <c r="X794" s="178"/>
      <c r="Y794" s="365"/>
      <c r="Z794" s="178"/>
      <c r="AA794" s="178"/>
      <c r="AB794" s="337"/>
      <c r="AC794" s="171"/>
      <c r="AD794" s="171"/>
      <c r="AE794" s="171"/>
      <c r="AF794" s="171"/>
      <c r="AG794" s="171"/>
      <c r="AH794" s="337"/>
      <c r="AI794" s="171"/>
    </row>
    <row r="795" spans="10:35" x14ac:dyDescent="0.25">
      <c r="J795" s="310" t="s">
        <v>208</v>
      </c>
      <c r="K795" s="35" t="s">
        <v>309</v>
      </c>
      <c r="L795" s="35"/>
      <c r="M795" s="158"/>
      <c r="N795" s="117"/>
      <c r="O795" s="316"/>
      <c r="P795" s="158"/>
      <c r="Q795" s="158"/>
      <c r="R795" s="158"/>
      <c r="S795" s="319"/>
      <c r="T795" s="319"/>
      <c r="U795" s="319" t="s">
        <v>171</v>
      </c>
      <c r="V795" s="158"/>
      <c r="W795" s="319">
        <v>0.01</v>
      </c>
      <c r="X795" s="117"/>
      <c r="Y795" s="157">
        <v>0</v>
      </c>
      <c r="Z795" s="158"/>
      <c r="AA795" s="319"/>
      <c r="AB795" s="157">
        <v>0</v>
      </c>
      <c r="AC795" s="7"/>
      <c r="AD795" s="7"/>
      <c r="AE795" s="7"/>
      <c r="AF795" s="7"/>
      <c r="AG795" s="158">
        <v>0</v>
      </c>
      <c r="AH795" s="322">
        <v>0</v>
      </c>
      <c r="AI795" s="7"/>
    </row>
    <row r="796" spans="10:35" x14ac:dyDescent="0.25">
      <c r="J796" s="311"/>
      <c r="K796" t="s">
        <v>380</v>
      </c>
      <c r="L796" s="17"/>
      <c r="M796" t="s">
        <v>173</v>
      </c>
      <c r="N796" s="834"/>
      <c r="O796" s="366"/>
      <c r="P796" s="533"/>
      <c r="Q796" s="535"/>
      <c r="R796" s="535"/>
      <c r="S796" s="535"/>
      <c r="T796" s="535"/>
      <c r="U796" s="526"/>
      <c r="V796" s="526"/>
      <c r="W796" s="523">
        <f>SUM(N796*W795)</f>
        <v>0</v>
      </c>
      <c r="X796" s="523"/>
      <c r="Y796" s="538">
        <f>SUM(N796*P796*Y795)</f>
        <v>0</v>
      </c>
      <c r="Z796" s="523"/>
      <c r="AA796" s="538">
        <f>SUM(N796*AA795)</f>
        <v>0</v>
      </c>
      <c r="AB796" s="538">
        <f>SUM(N796*AB795*P796)</f>
        <v>0</v>
      </c>
      <c r="AF796" s="541"/>
      <c r="AG796" s="538">
        <f>SUM(N796*AG795)</f>
        <v>0</v>
      </c>
      <c r="AH796" s="538">
        <f>SUM(Q796*AH795)</f>
        <v>0</v>
      </c>
    </row>
    <row r="797" spans="10:35" x14ac:dyDescent="0.25">
      <c r="J797" s="431"/>
      <c r="N797" s="470"/>
      <c r="P797" s="38"/>
      <c r="Q797" s="307"/>
      <c r="R797" s="307"/>
      <c r="S797" s="307"/>
      <c r="T797" s="307"/>
      <c r="U797" s="38"/>
      <c r="V797" s="38"/>
      <c r="W797" s="22">
        <f>SUM(N797*W795)</f>
        <v>0</v>
      </c>
      <c r="X797" s="22"/>
      <c r="Y797" s="23">
        <f>SUM(N797*P797*Y795)</f>
        <v>0</v>
      </c>
      <c r="Z797" s="22"/>
      <c r="AA797" s="23">
        <f>SUM(N797*AA795)</f>
        <v>0</v>
      </c>
      <c r="AB797" s="23">
        <f>SUM(N797*AB795*P797)</f>
        <v>0</v>
      </c>
      <c r="AF797" s="49"/>
      <c r="AG797" s="23">
        <f>SUM(N797*AG795)</f>
        <v>0</v>
      </c>
      <c r="AH797" s="23">
        <f>SUM(Q797*AH795)</f>
        <v>0</v>
      </c>
    </row>
    <row r="798" spans="10:35" x14ac:dyDescent="0.25">
      <c r="J798" s="431" t="s">
        <v>381</v>
      </c>
      <c r="K798" t="s">
        <v>241</v>
      </c>
      <c r="L798" s="17"/>
      <c r="M798" t="s">
        <v>168</v>
      </c>
      <c r="N798" s="864"/>
      <c r="O798" s="366"/>
      <c r="P798" s="321"/>
      <c r="Q798" s="307"/>
      <c r="R798" s="307"/>
      <c r="S798" s="307"/>
      <c r="T798" s="307"/>
      <c r="U798" s="38"/>
      <c r="V798" s="38"/>
      <c r="W798" s="22">
        <f>SUM(N798*W795)</f>
        <v>0</v>
      </c>
      <c r="X798" s="22"/>
      <c r="Y798" s="23">
        <f>SUM(N798*P798*Y795)</f>
        <v>0</v>
      </c>
      <c r="Z798" s="22"/>
      <c r="AA798" s="23">
        <f>SUM(N798*AA795)</f>
        <v>0</v>
      </c>
      <c r="AB798" s="23">
        <f>SUM(N798*AB795*P798)</f>
        <v>0</v>
      </c>
      <c r="AF798" s="49"/>
      <c r="AG798" s="23">
        <f>SUM(N798*AG795)</f>
        <v>0</v>
      </c>
      <c r="AH798" s="23">
        <f>SUM(Q798*AH795)</f>
        <v>0</v>
      </c>
    </row>
    <row r="799" spans="10:35" x14ac:dyDescent="0.25">
      <c r="J799" s="838"/>
      <c r="K799" s="839"/>
      <c r="L799" s="839"/>
      <c r="N799" s="470"/>
      <c r="P799" s="38">
        <f>SUM(P798*0.66)</f>
        <v>0</v>
      </c>
      <c r="Q799" s="307"/>
      <c r="R799" s="307"/>
      <c r="S799" s="307"/>
      <c r="T799" s="307"/>
      <c r="U799" s="38"/>
      <c r="V799" s="38"/>
      <c r="W799" s="22">
        <f>SUM(N799*W795)</f>
        <v>0</v>
      </c>
      <c r="X799" s="22"/>
      <c r="Y799" s="23">
        <f>SUM(N799*P799*Y795)</f>
        <v>0</v>
      </c>
      <c r="Z799" s="22"/>
      <c r="AA799" s="23">
        <f>SUM(N799*AA795)</f>
        <v>0</v>
      </c>
      <c r="AB799" s="23">
        <f>SUM(N799*AB795*P799)</f>
        <v>0</v>
      </c>
      <c r="AF799" s="49"/>
      <c r="AG799" s="23">
        <f>SUM(N799*AG795)</f>
        <v>0</v>
      </c>
      <c r="AH799" s="23">
        <f>SUM(Q799*AH795)</f>
        <v>0</v>
      </c>
    </row>
    <row r="800" spans="10:35" x14ac:dyDescent="0.25">
      <c r="J800" s="838"/>
      <c r="K800" s="839"/>
      <c r="L800" s="839"/>
      <c r="N800" s="470"/>
      <c r="O800" s="366"/>
      <c r="P800" s="321"/>
      <c r="Q800" s="307"/>
      <c r="R800" s="307"/>
      <c r="S800" s="307"/>
      <c r="T800" s="307"/>
      <c r="U800" s="38"/>
      <c r="V800" s="38"/>
      <c r="W800" s="22">
        <f>SUM(N800*W795)</f>
        <v>0</v>
      </c>
      <c r="X800" s="22"/>
      <c r="Y800" s="23">
        <f>SUM(N800*P800*Y795)</f>
        <v>0</v>
      </c>
      <c r="Z800" s="22"/>
      <c r="AA800" s="23">
        <f>SUM(N800*AA795)</f>
        <v>0</v>
      </c>
      <c r="AB800" s="23">
        <f>SUM(N800*AB795*P800)</f>
        <v>0</v>
      </c>
      <c r="AF800" s="49"/>
      <c r="AG800" s="23">
        <f>SUM(N800*AG795)</f>
        <v>0</v>
      </c>
      <c r="AH800" s="23">
        <f>SUM(Q800*AH795)</f>
        <v>0</v>
      </c>
      <c r="AI800" s="23"/>
    </row>
    <row r="801" spans="10:35" x14ac:dyDescent="0.25">
      <c r="J801" s="837">
        <f>SUM(J799:L800)</f>
        <v>0</v>
      </c>
      <c r="N801" s="637"/>
      <c r="O801" s="13"/>
      <c r="P801" s="38">
        <f>SUM(P800*0.66)</f>
        <v>0</v>
      </c>
      <c r="Q801" s="307"/>
      <c r="R801" s="307"/>
      <c r="S801" s="307"/>
      <c r="T801" s="307"/>
      <c r="U801" s="38"/>
      <c r="V801" s="38"/>
      <c r="W801" s="22">
        <f>SUM(N801*W795)</f>
        <v>0</v>
      </c>
      <c r="X801" s="22"/>
      <c r="Y801" s="23">
        <f>SUM(N801*P801*Y795)</f>
        <v>0</v>
      </c>
      <c r="Z801" s="22"/>
      <c r="AA801" s="23">
        <f>SUM(N801*AA795)</f>
        <v>0</v>
      </c>
      <c r="AB801" s="23">
        <f>SUM(N801*AB795*P801)</f>
        <v>0</v>
      </c>
      <c r="AF801" s="49"/>
      <c r="AG801" s="23">
        <f>SUM(N801*AG795)</f>
        <v>0</v>
      </c>
      <c r="AH801" s="23">
        <f>SUM(Q801*AH795)</f>
        <v>0</v>
      </c>
      <c r="AI801" s="23"/>
    </row>
    <row r="802" spans="10:35" ht="15.75" thickBot="1" x14ac:dyDescent="0.3">
      <c r="J802" s="741"/>
      <c r="N802" s="49"/>
      <c r="O802" s="50"/>
      <c r="P802" s="38"/>
      <c r="Q802" s="307"/>
      <c r="R802" s="307"/>
      <c r="S802" s="307"/>
      <c r="T802" s="307"/>
      <c r="U802" s="38"/>
      <c r="V802" s="38"/>
      <c r="W802" s="38"/>
      <c r="X802" s="22"/>
      <c r="Z802" s="22"/>
      <c r="AA802" s="22"/>
      <c r="AB802" s="22"/>
      <c r="AC802" s="22"/>
      <c r="AD802" s="22"/>
      <c r="AE802" s="22"/>
      <c r="AF802" s="49"/>
      <c r="AG802" s="22"/>
      <c r="AH802" s="22"/>
      <c r="AI802" s="22"/>
    </row>
    <row r="803" spans="10:35" ht="15.75" thickBot="1" x14ac:dyDescent="0.3">
      <c r="J803" s="311"/>
      <c r="N803" s="49"/>
      <c r="O803" s="50"/>
      <c r="P803" s="38"/>
      <c r="Q803" s="38"/>
      <c r="R803" s="38"/>
      <c r="S803" s="38"/>
      <c r="T803" s="38"/>
      <c r="U803" s="38"/>
      <c r="V803" s="38"/>
      <c r="W803" s="488">
        <f>SUM(W796:W801)</f>
        <v>0</v>
      </c>
      <c r="X803" s="489"/>
      <c r="Y803" s="490">
        <f>SUM(Y796:Y801)</f>
        <v>0</v>
      </c>
      <c r="Z803" s="829">
        <f>SUM(W803:Y803)</f>
        <v>0</v>
      </c>
      <c r="AA803" s="387">
        <f>SUM(AA796:AA801)</f>
        <v>0</v>
      </c>
      <c r="AB803" s="387">
        <f>SUM(AB796:AB801)</f>
        <v>0</v>
      </c>
      <c r="AC803" s="1087">
        <f>SUM(AA803:AB803)</f>
        <v>0</v>
      </c>
      <c r="AD803" s="89"/>
      <c r="AE803" s="89"/>
      <c r="AF803" s="49"/>
      <c r="AG803" s="387">
        <f>SUM(AG796:AG801)</f>
        <v>0</v>
      </c>
      <c r="AH803" s="387">
        <f>SUM(AH796:AH801)</f>
        <v>0</v>
      </c>
      <c r="AI803" s="1087">
        <f>SUM(AG803:AH803)</f>
        <v>0</v>
      </c>
    </row>
    <row r="804" spans="10:35" x14ac:dyDescent="0.25">
      <c r="J804" s="334"/>
      <c r="K804" s="171"/>
      <c r="L804" s="171"/>
      <c r="M804" s="176"/>
      <c r="N804" s="176"/>
      <c r="O804" s="335"/>
      <c r="P804" s="177"/>
      <c r="Q804" s="177"/>
      <c r="R804" s="177"/>
      <c r="S804" s="177"/>
      <c r="T804" s="177"/>
      <c r="U804" s="177"/>
      <c r="V804" s="177"/>
      <c r="W804" s="364"/>
      <c r="X804" s="178"/>
      <c r="Y804" s="365"/>
      <c r="Z804" s="178"/>
      <c r="AA804" s="178"/>
      <c r="AB804" s="337"/>
      <c r="AC804" s="171"/>
      <c r="AD804" s="171"/>
      <c r="AE804" s="171"/>
      <c r="AF804" s="171"/>
      <c r="AG804" s="171"/>
      <c r="AH804" s="337"/>
      <c r="AI804" s="171"/>
    </row>
    <row r="805" spans="10:35" x14ac:dyDescent="0.25">
      <c r="J805" s="310" t="s">
        <v>208</v>
      </c>
      <c r="K805" s="35" t="s">
        <v>215</v>
      </c>
      <c r="L805" s="35"/>
      <c r="M805" s="158"/>
      <c r="N805" s="117"/>
      <c r="O805" s="316"/>
      <c r="P805" s="158"/>
      <c r="Q805" s="158"/>
      <c r="R805" s="158"/>
      <c r="S805" s="319"/>
      <c r="T805" s="319"/>
      <c r="U805" s="319" t="s">
        <v>171</v>
      </c>
      <c r="V805" s="158"/>
      <c r="W805" s="319">
        <v>2.5000000000000001E-2</v>
      </c>
      <c r="X805" s="117"/>
      <c r="Y805" s="157">
        <v>0</v>
      </c>
      <c r="Z805" s="158"/>
      <c r="AA805" s="319">
        <v>1.25E-3</v>
      </c>
      <c r="AB805" s="157">
        <v>0</v>
      </c>
      <c r="AC805" s="7" t="s">
        <v>291</v>
      </c>
      <c r="AD805" s="7"/>
      <c r="AE805" s="7"/>
      <c r="AF805" s="7"/>
      <c r="AG805" s="158">
        <v>0</v>
      </c>
      <c r="AH805" s="322">
        <v>0</v>
      </c>
      <c r="AI805" s="7"/>
    </row>
    <row r="806" spans="10:35" x14ac:dyDescent="0.25">
      <c r="J806" s="311"/>
      <c r="K806" t="s">
        <v>382</v>
      </c>
      <c r="L806" s="17">
        <v>0.2409</v>
      </c>
      <c r="M806" t="s">
        <v>383</v>
      </c>
      <c r="N806" s="730"/>
      <c r="O806" s="366"/>
      <c r="P806" s="533"/>
      <c r="Q806" s="535"/>
      <c r="R806" s="535"/>
      <c r="S806" s="535"/>
      <c r="T806" s="535"/>
      <c r="U806" s="526"/>
      <c r="V806" s="526"/>
      <c r="W806" s="523">
        <f>SUM(N806*W805)</f>
        <v>0</v>
      </c>
      <c r="X806" s="523"/>
      <c r="Y806" s="538">
        <f>SUM(N806*P806*Y805)</f>
        <v>0</v>
      </c>
      <c r="Z806" s="523"/>
      <c r="AA806" s="538">
        <f>SUM(N806*AA805)</f>
        <v>0</v>
      </c>
      <c r="AB806" s="538">
        <f>SUM(N806*AB805*P806)</f>
        <v>0</v>
      </c>
      <c r="AF806" s="541"/>
      <c r="AG806" s="538">
        <f>SUM(N806*AG805)</f>
        <v>0</v>
      </c>
      <c r="AH806" s="538">
        <f>SUM(Q806*AH805)</f>
        <v>0</v>
      </c>
    </row>
    <row r="807" spans="10:35" x14ac:dyDescent="0.25">
      <c r="J807" s="311"/>
      <c r="N807" s="494"/>
      <c r="P807" s="38"/>
      <c r="Q807" s="307"/>
      <c r="R807" s="307"/>
      <c r="S807" s="307"/>
      <c r="T807" s="307"/>
      <c r="U807" s="38"/>
      <c r="V807" s="38"/>
      <c r="W807" s="22">
        <f>SUM(N807*W805)</f>
        <v>0</v>
      </c>
      <c r="X807" s="22"/>
      <c r="Y807" s="23">
        <f>SUM(N807*P807*Y805)</f>
        <v>0</v>
      </c>
      <c r="Z807" s="22"/>
      <c r="AA807" s="23">
        <f>SUM(N807*AA805)</f>
        <v>0</v>
      </c>
      <c r="AB807" s="23">
        <f>SUM(N807*AB805*P807)</f>
        <v>0</v>
      </c>
      <c r="AF807" s="49"/>
      <c r="AG807" s="23">
        <f>SUM(N807*AG805)</f>
        <v>0</v>
      </c>
      <c r="AH807" s="23">
        <f>SUM(Q807*AH805)</f>
        <v>0</v>
      </c>
    </row>
    <row r="808" spans="10:35" x14ac:dyDescent="0.25">
      <c r="J808" s="311"/>
      <c r="K808" t="s">
        <v>384</v>
      </c>
      <c r="L808" s="17"/>
      <c r="N808" s="494"/>
      <c r="O808" s="366"/>
      <c r="P808" s="321"/>
      <c r="Q808" s="307"/>
      <c r="R808" s="307"/>
      <c r="S808" s="307"/>
      <c r="T808" s="307"/>
      <c r="U808" s="38"/>
      <c r="V808" s="38"/>
      <c r="W808" s="22">
        <f>SUM(N808*W805)</f>
        <v>0</v>
      </c>
      <c r="X808" s="22"/>
      <c r="Y808" s="23">
        <f>SUM(N808*P808*Y805)</f>
        <v>0</v>
      </c>
      <c r="Z808" s="22"/>
      <c r="AA808" s="23">
        <f>SUM(N808*AA805)</f>
        <v>0</v>
      </c>
      <c r="AB808" s="23">
        <f>SUM(N808*AB805*P808)</f>
        <v>0</v>
      </c>
      <c r="AF808" s="49"/>
      <c r="AG808" s="23">
        <f>SUM(N808*AG805)</f>
        <v>0</v>
      </c>
      <c r="AH808" s="23">
        <f>SUM(Q808*AH805)</f>
        <v>0</v>
      </c>
    </row>
    <row r="809" spans="10:35" x14ac:dyDescent="0.25">
      <c r="J809" s="311"/>
      <c r="N809" s="494"/>
      <c r="P809" s="38">
        <f>SUM(P808*0.66)</f>
        <v>0</v>
      </c>
      <c r="Q809" s="307"/>
      <c r="R809" s="307"/>
      <c r="S809" s="307"/>
      <c r="T809" s="307"/>
      <c r="U809" s="38"/>
      <c r="V809" s="38"/>
      <c r="W809" s="22">
        <f>SUM(N809*W805)</f>
        <v>0</v>
      </c>
      <c r="X809" s="22"/>
      <c r="Y809" s="23">
        <f>SUM(N809*P809*Y805)</f>
        <v>0</v>
      </c>
      <c r="Z809" s="22"/>
      <c r="AA809" s="23">
        <f>SUM(N809*AA805)</f>
        <v>0</v>
      </c>
      <c r="AB809" s="23">
        <f>SUM(N809*AB805*P809)</f>
        <v>0</v>
      </c>
      <c r="AF809" s="49"/>
      <c r="AG809" s="23">
        <f>SUM(N809*AG805)</f>
        <v>0</v>
      </c>
      <c r="AH809" s="23">
        <f>SUM(Q809*AH805)</f>
        <v>0</v>
      </c>
    </row>
    <row r="810" spans="10:35" x14ac:dyDescent="0.25">
      <c r="J810" s="311"/>
      <c r="L810" s="17"/>
      <c r="N810" s="494"/>
      <c r="O810" s="366"/>
      <c r="P810" s="321"/>
      <c r="Q810" s="307"/>
      <c r="R810" s="307"/>
      <c r="S810" s="307"/>
      <c r="T810" s="307"/>
      <c r="U810" s="38"/>
      <c r="V810" s="38"/>
      <c r="W810" s="22">
        <f>SUM(N810*W805)</f>
        <v>0</v>
      </c>
      <c r="X810" s="22"/>
      <c r="Y810" s="23">
        <f>SUM(N810*P810*Y805)</f>
        <v>0</v>
      </c>
      <c r="Z810" s="22"/>
      <c r="AA810" s="23">
        <f>SUM(N810*AA805)</f>
        <v>0</v>
      </c>
      <c r="AB810" s="23">
        <f>SUM(N810*AB805*P810)</f>
        <v>0</v>
      </c>
      <c r="AF810" s="49"/>
      <c r="AG810" s="23">
        <f>SUM(N810*AG805)</f>
        <v>0</v>
      </c>
      <c r="AH810" s="23">
        <f>SUM(Q810*AH805)</f>
        <v>0</v>
      </c>
      <c r="AI810" s="23"/>
    </row>
    <row r="811" spans="10:35" x14ac:dyDescent="0.25">
      <c r="J811" s="311"/>
      <c r="N811" s="626"/>
      <c r="O811" s="13"/>
      <c r="P811" s="38">
        <f>SUM(P810*0.66)</f>
        <v>0</v>
      </c>
      <c r="Q811" s="307"/>
      <c r="R811" s="307"/>
      <c r="S811" s="307"/>
      <c r="T811" s="307"/>
      <c r="U811" s="38"/>
      <c r="V811" s="38"/>
      <c r="W811" s="22">
        <f>SUM(N811*W805)</f>
        <v>0</v>
      </c>
      <c r="X811" s="22"/>
      <c r="Y811" s="23">
        <f>SUM(N811*P811*Y805)</f>
        <v>0</v>
      </c>
      <c r="Z811" s="22"/>
      <c r="AA811" s="23">
        <f>SUM(N811*AA805)</f>
        <v>0</v>
      </c>
      <c r="AB811" s="23">
        <f>SUM(N811*AB805*P811)</f>
        <v>0</v>
      </c>
      <c r="AF811" s="49"/>
      <c r="AG811" s="23">
        <f>SUM(N811*AG805)</f>
        <v>0</v>
      </c>
      <c r="AH811" s="23">
        <f>SUM(Q811*AH805)</f>
        <v>0</v>
      </c>
      <c r="AI811" s="23"/>
    </row>
    <row r="812" spans="10:35" ht="15.75" thickBot="1" x14ac:dyDescent="0.3">
      <c r="J812" s="311"/>
      <c r="N812" s="49"/>
      <c r="O812" s="50"/>
      <c r="P812" s="38"/>
      <c r="Q812" s="307"/>
      <c r="R812" s="307"/>
      <c r="S812" s="307"/>
      <c r="T812" s="307"/>
      <c r="U812" s="38"/>
      <c r="V812" s="38"/>
      <c r="W812" s="38"/>
      <c r="X812" s="22"/>
      <c r="Z812" s="22"/>
      <c r="AA812" s="22"/>
      <c r="AB812" s="22"/>
      <c r="AC812" s="22"/>
      <c r="AD812" s="22"/>
      <c r="AE812" s="22"/>
      <c r="AF812" s="49"/>
      <c r="AG812" s="22"/>
      <c r="AH812" s="22"/>
      <c r="AI812" s="22"/>
    </row>
    <row r="813" spans="10:35" ht="15.75" thickBot="1" x14ac:dyDescent="0.3">
      <c r="J813" s="311"/>
      <c r="N813" s="49"/>
      <c r="O813" s="50"/>
      <c r="P813" s="38"/>
      <c r="Q813" s="38"/>
      <c r="R813" s="38"/>
      <c r="S813" s="38"/>
      <c r="T813" s="38"/>
      <c r="U813" s="38"/>
      <c r="V813" s="38"/>
      <c r="W813" s="488">
        <f>SUM(W806:W811)</f>
        <v>0</v>
      </c>
      <c r="X813" s="489"/>
      <c r="Y813" s="490">
        <f>SUM(Y806:Y811)</f>
        <v>0</v>
      </c>
      <c r="Z813" s="829">
        <f>SUM(W813:Y813)</f>
        <v>0</v>
      </c>
      <c r="AA813" s="387">
        <f>SUM(AA806:AA811)</f>
        <v>0</v>
      </c>
      <c r="AB813" s="387">
        <f>SUM(AB806:AB811)</f>
        <v>0</v>
      </c>
      <c r="AC813" s="1087">
        <f>SUM(AA813:AB813)</f>
        <v>0</v>
      </c>
      <c r="AD813" s="89"/>
      <c r="AE813" s="89"/>
      <c r="AF813" s="49"/>
      <c r="AG813" s="387">
        <f>SUM(AG806:AG811)</f>
        <v>0</v>
      </c>
      <c r="AH813" s="387">
        <f>SUM(AH806:AH811)</f>
        <v>0</v>
      </c>
      <c r="AI813" s="1087">
        <v>0</v>
      </c>
    </row>
    <row r="814" spans="10:35" x14ac:dyDescent="0.25">
      <c r="J814"/>
      <c r="N814" s="49"/>
      <c r="O814" s="50"/>
      <c r="P814" s="38"/>
      <c r="Q814" s="38"/>
      <c r="R814" s="38"/>
      <c r="S814" s="38"/>
      <c r="T814" s="38"/>
      <c r="U814" s="38"/>
      <c r="V814" s="38"/>
      <c r="W814" s="522"/>
      <c r="X814" s="523"/>
      <c r="Y814" s="28"/>
      <c r="Z814" s="523"/>
      <c r="AA814" s="523"/>
      <c r="AB814" s="523"/>
      <c r="AC814" s="89"/>
      <c r="AD814" s="89"/>
      <c r="AE814" s="89"/>
      <c r="AF814" s="49"/>
      <c r="AG814" s="523"/>
      <c r="AH814" s="523"/>
      <c r="AI814" s="89"/>
    </row>
    <row r="815" spans="10:35" x14ac:dyDescent="0.25">
      <c r="J815" s="334"/>
      <c r="K815" s="171"/>
      <c r="L815" s="171"/>
      <c r="M815" s="176"/>
      <c r="N815" s="176"/>
      <c r="O815" s="335"/>
      <c r="P815" s="177"/>
      <c r="Q815" s="177"/>
      <c r="R815" s="177"/>
      <c r="S815" s="177"/>
      <c r="T815" s="177"/>
      <c r="U815" s="177"/>
      <c r="V815" s="177"/>
      <c r="W815" s="364"/>
      <c r="X815" s="178"/>
      <c r="Y815" s="365"/>
      <c r="Z815" s="178"/>
      <c r="AA815" s="178"/>
      <c r="AB815" s="337"/>
      <c r="AC815" s="171"/>
      <c r="AD815" s="171"/>
      <c r="AE815" s="171"/>
      <c r="AF815" s="171"/>
      <c r="AG815" s="171"/>
      <c r="AH815" s="337"/>
      <c r="AI815" s="171"/>
    </row>
    <row r="816" spans="10:35" x14ac:dyDescent="0.25">
      <c r="J816" s="310" t="s">
        <v>208</v>
      </c>
      <c r="K816" s="35" t="s">
        <v>304</v>
      </c>
      <c r="L816" s="35"/>
      <c r="M816" s="158"/>
      <c r="N816" s="117"/>
      <c r="O816" s="316"/>
      <c r="P816" s="158"/>
      <c r="Q816" s="158"/>
      <c r="R816" s="158"/>
      <c r="S816" s="319"/>
      <c r="T816" s="319"/>
      <c r="U816" s="319" t="s">
        <v>171</v>
      </c>
      <c r="V816" s="158"/>
      <c r="W816" s="319">
        <v>0.03</v>
      </c>
      <c r="X816" s="117"/>
      <c r="Y816" s="157">
        <v>0</v>
      </c>
      <c r="Z816" s="158"/>
      <c r="AA816" s="319"/>
      <c r="AB816" s="157">
        <v>0</v>
      </c>
      <c r="AC816" s="7"/>
      <c r="AD816" s="7"/>
      <c r="AE816" s="7"/>
      <c r="AF816" s="7"/>
      <c r="AG816" s="158">
        <v>0</v>
      </c>
      <c r="AH816" s="322">
        <v>0</v>
      </c>
      <c r="AI816" s="7"/>
    </row>
    <row r="817" spans="10:35" x14ac:dyDescent="0.25">
      <c r="J817" s="311"/>
      <c r="K817" t="s">
        <v>385</v>
      </c>
      <c r="L817" s="17"/>
      <c r="M817" t="s">
        <v>226</v>
      </c>
      <c r="N817" s="834"/>
      <c r="O817" s="366"/>
      <c r="P817" s="533"/>
      <c r="Q817" s="535"/>
      <c r="R817" s="535"/>
      <c r="S817" s="535"/>
      <c r="T817" s="535"/>
      <c r="U817" s="526"/>
      <c r="V817" s="526"/>
      <c r="W817" s="523">
        <f>SUM(N817*W816)</f>
        <v>0</v>
      </c>
      <c r="X817" s="523"/>
      <c r="Y817" s="538">
        <f>SUM(N817*P817*Y816)</f>
        <v>0</v>
      </c>
      <c r="Z817" s="523"/>
      <c r="AA817" s="538">
        <f>SUM(N817*AA816)</f>
        <v>0</v>
      </c>
      <c r="AB817" s="538">
        <f>SUM(N817*AB816*P817)</f>
        <v>0</v>
      </c>
      <c r="AF817" s="541"/>
      <c r="AG817" s="538">
        <f>SUM(N817*AG816)</f>
        <v>0</v>
      </c>
      <c r="AH817" s="538">
        <f>SUM(Q817*AH816)</f>
        <v>0</v>
      </c>
    </row>
    <row r="818" spans="10:35" x14ac:dyDescent="0.25">
      <c r="J818" s="311"/>
      <c r="N818" s="470"/>
      <c r="P818" s="38"/>
      <c r="Q818" s="307"/>
      <c r="R818" s="307"/>
      <c r="S818" s="307"/>
      <c r="T818" s="307"/>
      <c r="U818" s="38"/>
      <c r="V818" s="38"/>
      <c r="W818" s="22">
        <f>SUM(N818*W816)</f>
        <v>0</v>
      </c>
      <c r="X818" s="22"/>
      <c r="Y818" s="23">
        <f>SUM(N818*P818*Y816)</f>
        <v>0</v>
      </c>
      <c r="Z818" s="22"/>
      <c r="AA818" s="23">
        <f>SUM(N818*AA816)</f>
        <v>0</v>
      </c>
      <c r="AB818" s="23">
        <f>SUM(N818*AB816*P818)</f>
        <v>0</v>
      </c>
      <c r="AF818" s="49"/>
      <c r="AG818" s="23">
        <f>SUM(N818*AG816)</f>
        <v>0</v>
      </c>
      <c r="AH818" s="23">
        <f>SUM(Q818*AH816)</f>
        <v>0</v>
      </c>
    </row>
    <row r="819" spans="10:35" x14ac:dyDescent="0.25">
      <c r="J819" s="311"/>
      <c r="K819" t="s">
        <v>368</v>
      </c>
      <c r="L819" s="17"/>
      <c r="N819" s="470"/>
      <c r="O819" s="366"/>
      <c r="P819" s="321"/>
      <c r="Q819" s="307"/>
      <c r="R819" s="307"/>
      <c r="S819" s="307"/>
      <c r="T819" s="307"/>
      <c r="U819" s="38"/>
      <c r="V819" s="38"/>
      <c r="W819" s="22">
        <f>SUM(N819*W816)</f>
        <v>0</v>
      </c>
      <c r="X819" s="22"/>
      <c r="Y819" s="23">
        <f>SUM(N819*P819*Y816)</f>
        <v>0</v>
      </c>
      <c r="Z819" s="22"/>
      <c r="AA819" s="23">
        <f>SUM(N819*AA816)</f>
        <v>0</v>
      </c>
      <c r="AB819" s="23">
        <f>SUM(N819*AB816*P819)</f>
        <v>0</v>
      </c>
      <c r="AF819" s="49"/>
      <c r="AG819" s="23">
        <f>SUM(N819*AG816)</f>
        <v>0</v>
      </c>
      <c r="AH819" s="23">
        <f>SUM(Q819*AH816)</f>
        <v>0</v>
      </c>
    </row>
    <row r="820" spans="10:35" x14ac:dyDescent="0.25">
      <c r="J820" s="311"/>
      <c r="K820" t="s">
        <v>241</v>
      </c>
      <c r="N820" s="470"/>
      <c r="P820" s="38">
        <f>SUM(P819*0.66)</f>
        <v>0</v>
      </c>
      <c r="Q820" s="307"/>
      <c r="R820" s="307"/>
      <c r="S820" s="307"/>
      <c r="T820" s="307"/>
      <c r="U820" s="38"/>
      <c r="V820" s="38"/>
      <c r="W820" s="22">
        <f>SUM(N820*W816)</f>
        <v>0</v>
      </c>
      <c r="X820" s="22"/>
      <c r="Y820" s="23">
        <f>SUM(N820*P820*Y816)</f>
        <v>0</v>
      </c>
      <c r="Z820" s="22"/>
      <c r="AA820" s="23">
        <f>SUM(N820*AA816)</f>
        <v>0</v>
      </c>
      <c r="AB820" s="23">
        <f>SUM(N820*AB816*P820)</f>
        <v>0</v>
      </c>
      <c r="AF820" s="49"/>
      <c r="AG820" s="23">
        <f>SUM(N820*AG816)</f>
        <v>0</v>
      </c>
      <c r="AH820" s="23">
        <f>SUM(Q820*AH816)</f>
        <v>0</v>
      </c>
    </row>
    <row r="821" spans="10:35" x14ac:dyDescent="0.25">
      <c r="J821" s="311"/>
      <c r="L821" s="17"/>
      <c r="N821" s="470"/>
      <c r="O821" s="366"/>
      <c r="P821" s="321"/>
      <c r="Q821" s="307"/>
      <c r="R821" s="307"/>
      <c r="S821" s="307"/>
      <c r="T821" s="307"/>
      <c r="U821" s="38"/>
      <c r="V821" s="38"/>
      <c r="W821" s="22">
        <f>SUM(N821*W816)</f>
        <v>0</v>
      </c>
      <c r="X821" s="22"/>
      <c r="Y821" s="23">
        <f>SUM(N821*P821*Y816)</f>
        <v>0</v>
      </c>
      <c r="Z821" s="22"/>
      <c r="AA821" s="23">
        <f>SUM(N821*AA816)</f>
        <v>0</v>
      </c>
      <c r="AB821" s="23">
        <f>SUM(N821*AB816*P821)</f>
        <v>0</v>
      </c>
      <c r="AF821" s="49"/>
      <c r="AG821" s="23">
        <f>SUM(N821*AG816)</f>
        <v>0</v>
      </c>
      <c r="AH821" s="23">
        <f>SUM(Q821*AH816)</f>
        <v>0</v>
      </c>
      <c r="AI821" s="23"/>
    </row>
    <row r="822" spans="10:35" x14ac:dyDescent="0.25">
      <c r="J822" s="311"/>
      <c r="N822" s="637"/>
      <c r="O822" s="13"/>
      <c r="P822" s="38">
        <f>SUM(P821*0.66)</f>
        <v>0</v>
      </c>
      <c r="Q822" s="307"/>
      <c r="R822" s="307"/>
      <c r="S822" s="307"/>
      <c r="T822" s="307"/>
      <c r="U822" s="38"/>
      <c r="V822" s="38"/>
      <c r="W822" s="22">
        <f>SUM(N822*W816)</f>
        <v>0</v>
      </c>
      <c r="X822" s="22"/>
      <c r="Y822" s="23">
        <f>SUM(N822*P822*Y816)</f>
        <v>0</v>
      </c>
      <c r="Z822" s="22"/>
      <c r="AA822" s="23">
        <f>SUM(N822*AA816)</f>
        <v>0</v>
      </c>
      <c r="AB822" s="23">
        <f>SUM(N822*AB816*P822)</f>
        <v>0</v>
      </c>
      <c r="AF822" s="49"/>
      <c r="AG822" s="23">
        <f>SUM(N822*AG816)</f>
        <v>0</v>
      </c>
      <c r="AH822" s="23">
        <f>SUM(Q822*AH816)</f>
        <v>0</v>
      </c>
      <c r="AI822" s="23"/>
    </row>
    <row r="823" spans="10:35" ht="15.75" thickBot="1" x14ac:dyDescent="0.3">
      <c r="J823" s="311"/>
      <c r="N823" s="49"/>
      <c r="O823" s="50"/>
      <c r="P823" s="38"/>
      <c r="Q823" s="307"/>
      <c r="R823" s="307"/>
      <c r="S823" s="307"/>
      <c r="T823" s="307"/>
      <c r="U823" s="38"/>
      <c r="V823" s="38"/>
      <c r="W823" s="38"/>
      <c r="X823" s="22"/>
      <c r="Z823" s="22"/>
      <c r="AA823" s="22"/>
      <c r="AB823" s="22"/>
      <c r="AC823" s="22"/>
      <c r="AD823" s="22"/>
      <c r="AE823" s="22"/>
      <c r="AF823" s="49"/>
      <c r="AG823" s="22"/>
      <c r="AH823" s="22"/>
      <c r="AI823" s="22"/>
    </row>
    <row r="824" spans="10:35" ht="15.75" thickBot="1" x14ac:dyDescent="0.3">
      <c r="J824" s="311"/>
      <c r="N824" s="49"/>
      <c r="O824" s="50"/>
      <c r="P824" s="38"/>
      <c r="Q824" s="38"/>
      <c r="R824" s="38"/>
      <c r="S824" s="38"/>
      <c r="T824" s="38"/>
      <c r="U824" s="38"/>
      <c r="V824" s="38"/>
      <c r="W824" s="488">
        <f>SUM(W817:W822)</f>
        <v>0</v>
      </c>
      <c r="X824" s="489"/>
      <c r="Y824" s="490">
        <f>SUM(Y817:Y822)</f>
        <v>0</v>
      </c>
      <c r="Z824" s="829">
        <f>SUM(W824:Y824)</f>
        <v>0</v>
      </c>
      <c r="AA824" s="387">
        <f>SUM(AA817:AA822)</f>
        <v>0</v>
      </c>
      <c r="AB824" s="387">
        <f>SUM(AB817:AB822)</f>
        <v>0</v>
      </c>
      <c r="AC824" s="1087">
        <f>SUM(AA824:AB824)</f>
        <v>0</v>
      </c>
      <c r="AD824" s="89"/>
      <c r="AE824" s="89"/>
      <c r="AF824" s="49"/>
      <c r="AG824" s="387">
        <f>SUM(AG817:AG822)</f>
        <v>0</v>
      </c>
      <c r="AH824" s="387">
        <f>SUM(AH817:AH822)</f>
        <v>0</v>
      </c>
      <c r="AI824" s="1087">
        <v>0</v>
      </c>
    </row>
    <row r="825" spans="10:35" x14ac:dyDescent="0.25">
      <c r="J825"/>
      <c r="N825" s="49"/>
      <c r="O825" s="50"/>
      <c r="P825" s="38"/>
      <c r="Q825" s="38"/>
      <c r="R825" s="38"/>
      <c r="S825" s="38"/>
      <c r="T825" s="38"/>
      <c r="U825" s="38"/>
      <c r="V825" s="38"/>
      <c r="W825" s="522"/>
      <c r="X825" s="523"/>
      <c r="Y825" s="28"/>
      <c r="Z825" s="523"/>
      <c r="AA825" s="523"/>
      <c r="AB825" s="523"/>
      <c r="AC825" s="89"/>
      <c r="AD825" s="89"/>
      <c r="AE825" s="89"/>
      <c r="AF825" s="49"/>
      <c r="AG825" s="523"/>
      <c r="AH825" s="523"/>
      <c r="AI825" s="89"/>
    </row>
    <row r="826" spans="10:35" x14ac:dyDescent="0.25">
      <c r="J826" s="377" t="s">
        <v>208</v>
      </c>
      <c r="K826" s="42" t="s">
        <v>154</v>
      </c>
      <c r="L826" s="35"/>
      <c r="M826" s="158"/>
      <c r="N826" s="37"/>
      <c r="O826" s="316"/>
      <c r="P826" s="158"/>
      <c r="Q826" s="158"/>
      <c r="R826" s="319"/>
      <c r="S826" s="319"/>
      <c r="T826" s="319"/>
      <c r="U826" s="319" t="s">
        <v>171</v>
      </c>
      <c r="V826" s="158"/>
      <c r="W826" s="319">
        <v>0</v>
      </c>
      <c r="X826" s="117"/>
      <c r="Y826" s="157">
        <v>0</v>
      </c>
      <c r="Z826" s="158"/>
      <c r="AA826" s="319"/>
      <c r="AB826" s="157">
        <v>0</v>
      </c>
      <c r="AC826" s="7"/>
      <c r="AD826" s="7"/>
      <c r="AE826" s="7"/>
      <c r="AF826" s="7"/>
      <c r="AG826" s="158">
        <v>0</v>
      </c>
      <c r="AH826" s="322">
        <v>0</v>
      </c>
      <c r="AI826" s="7"/>
    </row>
    <row r="827" spans="10:35" x14ac:dyDescent="0.25">
      <c r="J827" s="311"/>
      <c r="K827" s="378" t="s">
        <v>155</v>
      </c>
      <c r="L827" s="17">
        <v>0.23</v>
      </c>
      <c r="M827" t="s">
        <v>156</v>
      </c>
      <c r="N827" s="637"/>
      <c r="O827" s="381">
        <v>8.2900000000000001E-2</v>
      </c>
      <c r="P827" s="321">
        <v>8.2900000000000001E-2</v>
      </c>
      <c r="Q827" s="307"/>
      <c r="R827" s="307"/>
      <c r="S827" s="307"/>
      <c r="T827" s="307"/>
      <c r="U827" s="38"/>
      <c r="V827" s="38"/>
      <c r="W827" s="523">
        <f>SUM(N827*W826)</f>
        <v>0</v>
      </c>
      <c r="X827" s="523"/>
      <c r="Y827" s="538">
        <f>SUM(N827*P827*Y826)</f>
        <v>0</v>
      </c>
      <c r="Z827" s="523"/>
      <c r="AA827" s="538">
        <f>SUM(N827*AA826)</f>
        <v>0</v>
      </c>
      <c r="AB827" s="538">
        <f>SUM(N827*AB826*P827)</f>
        <v>0</v>
      </c>
      <c r="AF827" s="541"/>
      <c r="AG827" s="538">
        <f>SUM(N827*AG826)</f>
        <v>0</v>
      </c>
      <c r="AH827" s="538">
        <f>SUM(Q827*AH826)</f>
        <v>0</v>
      </c>
    </row>
    <row r="828" spans="10:35" x14ac:dyDescent="0.25">
      <c r="J828" s="311"/>
      <c r="L828">
        <v>0.20181399999999999</v>
      </c>
      <c r="M828" t="s">
        <v>157</v>
      </c>
      <c r="N828" s="637"/>
      <c r="P828" s="38">
        <f>SUM(P827*0.66)</f>
        <v>5.4714000000000006E-2</v>
      </c>
      <c r="Q828" s="307"/>
      <c r="R828" s="307"/>
      <c r="S828" s="307"/>
      <c r="T828" s="307"/>
      <c r="U828" s="38"/>
      <c r="V828" s="38"/>
      <c r="W828" s="22">
        <f>SUM(N828*W826)</f>
        <v>0</v>
      </c>
      <c r="X828" s="22"/>
      <c r="Y828" s="23">
        <f>SUM(N828*P828*Y826)</f>
        <v>0</v>
      </c>
      <c r="Z828" s="22"/>
      <c r="AA828" s="23">
        <f>SUM(N828*AA826)</f>
        <v>0</v>
      </c>
      <c r="AB828" s="23">
        <f>SUM(N828*AB826*P828)</f>
        <v>0</v>
      </c>
      <c r="AF828" s="49"/>
      <c r="AG828" s="23">
        <f>SUM(N828*AG826)</f>
        <v>0</v>
      </c>
      <c r="AH828" s="23">
        <f>SUM(Q828*AH826)</f>
        <v>0</v>
      </c>
    </row>
    <row r="829" spans="10:35" x14ac:dyDescent="0.25">
      <c r="J829" s="311"/>
      <c r="K829" t="s">
        <v>241</v>
      </c>
      <c r="L829" s="17">
        <v>0.14710000000000001</v>
      </c>
      <c r="M829" t="s">
        <v>158</v>
      </c>
      <c r="N829" s="637"/>
      <c r="O829" s="374"/>
      <c r="P829" s="321"/>
      <c r="Q829" s="307"/>
      <c r="R829" s="307"/>
      <c r="S829" s="307"/>
      <c r="T829" s="307"/>
      <c r="U829" s="38"/>
      <c r="V829" s="38"/>
      <c r="W829" s="22">
        <f>SUM(N829*W826)</f>
        <v>0</v>
      </c>
      <c r="X829" s="22"/>
      <c r="Y829" s="23">
        <f>SUM(N829*P829*Y826)</f>
        <v>0</v>
      </c>
      <c r="Z829" s="22"/>
      <c r="AA829" s="23">
        <f>SUM(N829*AA826)</f>
        <v>0</v>
      </c>
      <c r="AB829" s="23">
        <f>SUM(N829*AB826*P829)</f>
        <v>0</v>
      </c>
      <c r="AF829" s="49"/>
      <c r="AG829" s="23">
        <f>SUM(N829*AG826)</f>
        <v>0</v>
      </c>
      <c r="AH829" s="23">
        <f>SUM(Q829*AH826)</f>
        <v>0</v>
      </c>
    </row>
    <row r="830" spans="10:35" x14ac:dyDescent="0.25">
      <c r="J830" s="311"/>
      <c r="L830">
        <v>0.14710000000000001</v>
      </c>
      <c r="M830" t="s">
        <v>157</v>
      </c>
      <c r="N830" s="637"/>
      <c r="P830" s="38">
        <f>SUM(P829*0.66)</f>
        <v>0</v>
      </c>
      <c r="Q830" s="307"/>
      <c r="R830" s="307"/>
      <c r="S830" s="307"/>
      <c r="T830" s="307"/>
      <c r="U830" s="38"/>
      <c r="V830" s="38"/>
      <c r="W830" s="22">
        <f>SUM(N830*W826)</f>
        <v>0</v>
      </c>
      <c r="X830" s="22"/>
      <c r="Y830" s="23">
        <f>SUM(N830*P830*Y826)</f>
        <v>0</v>
      </c>
      <c r="Z830" s="22"/>
      <c r="AA830" s="23">
        <f>SUM(N830*AA826)</f>
        <v>0</v>
      </c>
      <c r="AB830" s="23">
        <f>SUM(N830*AB826*P830)</f>
        <v>0</v>
      </c>
      <c r="AF830" s="49"/>
      <c r="AG830" s="23">
        <f>SUM(N830*AG826)</f>
        <v>0</v>
      </c>
      <c r="AH830" s="23">
        <f>SUM(Q830*AH826)</f>
        <v>0</v>
      </c>
    </row>
    <row r="831" spans="10:35" x14ac:dyDescent="0.25">
      <c r="J831" s="311"/>
      <c r="L831" s="17">
        <v>0.14710000000000001</v>
      </c>
      <c r="M831" t="s">
        <v>158</v>
      </c>
      <c r="N831" s="637"/>
      <c r="O831" s="366"/>
      <c r="P831" s="321"/>
      <c r="Q831" s="307"/>
      <c r="R831" s="307"/>
      <c r="S831" s="307"/>
      <c r="T831" s="307"/>
      <c r="U831" s="38"/>
      <c r="V831" s="38"/>
      <c r="W831" s="22">
        <f>SUM(N831*W826)</f>
        <v>0</v>
      </c>
      <c r="X831" s="22"/>
      <c r="Y831" s="23">
        <f>SUM(N831*P831*Y826)</f>
        <v>0</v>
      </c>
      <c r="Z831" s="22"/>
      <c r="AA831" s="23">
        <f>SUM(N831*AA826)</f>
        <v>0</v>
      </c>
      <c r="AB831" s="23">
        <f>SUM(N831*AB826*P831)</f>
        <v>0</v>
      </c>
      <c r="AF831" s="49"/>
      <c r="AG831" s="23">
        <f>SUM(N831*AG826)</f>
        <v>0</v>
      </c>
      <c r="AH831" s="23">
        <f>SUM(Q831*AH826)</f>
        <v>0</v>
      </c>
      <c r="AI831" s="23"/>
    </row>
    <row r="832" spans="10:35" x14ac:dyDescent="0.25">
      <c r="J832" s="311"/>
      <c r="L832">
        <v>0.14710000000000001</v>
      </c>
      <c r="M832" t="s">
        <v>157</v>
      </c>
      <c r="N832" s="637"/>
      <c r="O832" s="13"/>
      <c r="P832" s="38">
        <f>SUM(P831*0.66)</f>
        <v>0</v>
      </c>
      <c r="Q832" s="307"/>
      <c r="R832" s="307"/>
      <c r="S832" s="307"/>
      <c r="T832" s="307"/>
      <c r="U832" s="38"/>
      <c r="V832" s="38"/>
      <c r="W832" s="22">
        <f>SUM(N832*W826)</f>
        <v>0</v>
      </c>
      <c r="X832" s="22"/>
      <c r="Y832" s="23">
        <f>SUM(N832*P832*Y826)</f>
        <v>0</v>
      </c>
      <c r="Z832" s="22"/>
      <c r="AA832" s="23">
        <f>SUM(N832*AA826)</f>
        <v>0</v>
      </c>
      <c r="AB832" s="23">
        <f>SUM(N832*AB826*P832)</f>
        <v>0</v>
      </c>
      <c r="AF832" s="49"/>
      <c r="AG832" s="23">
        <f>SUM(N832*AG826)</f>
        <v>0</v>
      </c>
      <c r="AH832" s="23">
        <f>SUM(Q832*AH826)</f>
        <v>0</v>
      </c>
      <c r="AI832" s="23"/>
    </row>
    <row r="833" spans="10:35" ht="15.75" thickBot="1" x14ac:dyDescent="0.3">
      <c r="J833" s="311"/>
      <c r="N833" s="23"/>
      <c r="O833" s="50"/>
      <c r="P833" s="38"/>
      <c r="Q833" s="307"/>
      <c r="R833" s="307"/>
      <c r="S833" s="307"/>
      <c r="T833" s="307"/>
      <c r="U833" s="38"/>
      <c r="V833" s="38"/>
      <c r="W833" s="38"/>
      <c r="X833" s="22"/>
      <c r="Z833" s="22"/>
      <c r="AA833" s="22"/>
      <c r="AB833" s="22"/>
      <c r="AC833" s="22"/>
      <c r="AD833" s="22"/>
      <c r="AE833" s="22"/>
      <c r="AF833" s="49"/>
      <c r="AG833" s="22"/>
      <c r="AH833" s="22"/>
      <c r="AI833" s="22"/>
    </row>
    <row r="834" spans="10:35" ht="15.75" thickBot="1" x14ac:dyDescent="0.3">
      <c r="J834" s="311"/>
      <c r="N834" s="23"/>
      <c r="O834" s="50"/>
      <c r="P834" s="38"/>
      <c r="Q834" s="38"/>
      <c r="R834" s="38"/>
      <c r="S834" s="38"/>
      <c r="T834" s="38"/>
      <c r="U834" s="38"/>
      <c r="V834" s="38"/>
      <c r="W834" s="488">
        <f>SUM(W827:W832)</f>
        <v>0</v>
      </c>
      <c r="X834" s="489"/>
      <c r="Y834" s="490">
        <f>SUM(Y827:Y832)</f>
        <v>0</v>
      </c>
      <c r="Z834" s="829">
        <f>SUM(W834:Y834)</f>
        <v>0</v>
      </c>
      <c r="AA834" s="387">
        <f>SUM(AA827:AA832)</f>
        <v>0</v>
      </c>
      <c r="AB834" s="387">
        <f>SUM(AB827:AB832)</f>
        <v>0</v>
      </c>
      <c r="AC834" s="1087">
        <f>SUM(AA834:AB834)</f>
        <v>0</v>
      </c>
      <c r="AD834" s="89"/>
      <c r="AE834" s="89"/>
      <c r="AF834" s="49"/>
      <c r="AG834" s="387">
        <f>SUM(AG827:AG832)</f>
        <v>0</v>
      </c>
      <c r="AH834" s="387">
        <f>SUM(AH827:AH832)</f>
        <v>0</v>
      </c>
      <c r="AI834" s="1087">
        <v>0</v>
      </c>
    </row>
    <row r="835" spans="10:35" x14ac:dyDescent="0.25">
      <c r="J835"/>
      <c r="N835" s="49"/>
      <c r="O835" s="50"/>
      <c r="P835" s="38"/>
      <c r="Q835" s="38"/>
      <c r="R835" s="38"/>
      <c r="S835" s="38"/>
      <c r="T835" s="38"/>
      <c r="U835" s="38"/>
      <c r="V835" s="38"/>
      <c r="W835" s="522"/>
      <c r="X835" s="523"/>
      <c r="Y835" s="28"/>
      <c r="Z835" s="523"/>
      <c r="AA835" s="523"/>
      <c r="AB835" s="523"/>
      <c r="AC835" s="89"/>
      <c r="AD835" s="89"/>
      <c r="AE835" s="89"/>
      <c r="AF835" s="49"/>
      <c r="AG835" s="523"/>
      <c r="AH835" s="523"/>
      <c r="AI835" s="89"/>
    </row>
    <row r="836" spans="10:35" x14ac:dyDescent="0.25">
      <c r="J836" s="377" t="s">
        <v>208</v>
      </c>
      <c r="K836" s="42" t="s">
        <v>304</v>
      </c>
      <c r="L836" s="35"/>
      <c r="M836" s="158"/>
      <c r="N836" s="37"/>
      <c r="O836" s="316"/>
      <c r="P836" s="158"/>
      <c r="Q836" s="158"/>
      <c r="R836" s="319"/>
      <c r="S836" s="319"/>
      <c r="T836" s="319"/>
      <c r="U836" s="319" t="s">
        <v>171</v>
      </c>
      <c r="V836" s="158"/>
      <c r="W836" s="319">
        <v>3.5000000000000003E-2</v>
      </c>
      <c r="X836" s="117"/>
      <c r="Y836" s="157">
        <v>0</v>
      </c>
      <c r="Z836" s="158"/>
      <c r="AA836" s="319"/>
      <c r="AB836" s="157">
        <v>0</v>
      </c>
      <c r="AC836" s="7"/>
      <c r="AD836" s="7"/>
      <c r="AE836" s="7"/>
      <c r="AF836" s="7"/>
      <c r="AG836" s="158">
        <v>0</v>
      </c>
      <c r="AH836" s="322">
        <v>0</v>
      </c>
      <c r="AI836" s="7"/>
    </row>
    <row r="837" spans="10:35" x14ac:dyDescent="0.25">
      <c r="J837" s="311"/>
      <c r="K837" s="378" t="s">
        <v>386</v>
      </c>
      <c r="L837" s="17"/>
      <c r="M837" t="s">
        <v>182</v>
      </c>
      <c r="N837" s="626"/>
      <c r="O837" s="381"/>
      <c r="P837" s="321"/>
      <c r="Q837" s="307"/>
      <c r="R837" s="307"/>
      <c r="S837" s="307"/>
      <c r="T837" s="307"/>
      <c r="U837" s="38"/>
      <c r="V837" s="38"/>
      <c r="W837" s="523">
        <f>SUM(N837*W836)</f>
        <v>0</v>
      </c>
      <c r="X837" s="523"/>
      <c r="Y837" s="538">
        <f>SUM(N837*P837*Y836)</f>
        <v>0</v>
      </c>
      <c r="Z837" s="523"/>
      <c r="AA837" s="538">
        <f>SUM(N837*AA836)</f>
        <v>0</v>
      </c>
      <c r="AB837" s="538">
        <f>SUM(N837*AB836*P837)</f>
        <v>0</v>
      </c>
      <c r="AF837" s="541"/>
      <c r="AG837" s="538">
        <f>SUM(N837*AG836)</f>
        <v>0</v>
      </c>
      <c r="AH837" s="538">
        <f>SUM(Q837*AH836)</f>
        <v>0</v>
      </c>
    </row>
    <row r="838" spans="10:35" x14ac:dyDescent="0.25">
      <c r="J838" s="311"/>
      <c r="M838" t="s">
        <v>157</v>
      </c>
      <c r="N838" s="626"/>
      <c r="P838" s="38">
        <f>SUM(P837*0.66)</f>
        <v>0</v>
      </c>
      <c r="Q838" s="307"/>
      <c r="R838" s="307"/>
      <c r="S838" s="307"/>
      <c r="T838" s="307"/>
      <c r="U838" s="38"/>
      <c r="V838" s="38"/>
      <c r="W838" s="22">
        <f>SUM(N838*W836)</f>
        <v>0</v>
      </c>
      <c r="X838" s="22"/>
      <c r="Y838" s="23">
        <f>SUM(N838*P838*Y836)</f>
        <v>0</v>
      </c>
      <c r="Z838" s="22"/>
      <c r="AA838" s="23">
        <f>SUM(N838*AA836)</f>
        <v>0</v>
      </c>
      <c r="AB838" s="23">
        <f>SUM(N838*AB836*P838)</f>
        <v>0</v>
      </c>
      <c r="AF838" s="49"/>
      <c r="AG838" s="23">
        <f>SUM(N838*AG836)</f>
        <v>0</v>
      </c>
      <c r="AH838" s="23">
        <f>SUM(Q838*AH836)</f>
        <v>0</v>
      </c>
    </row>
    <row r="839" spans="10:35" x14ac:dyDescent="0.25">
      <c r="J839" s="311"/>
      <c r="K839" t="s">
        <v>387</v>
      </c>
      <c r="L839" s="17"/>
      <c r="M839" t="s">
        <v>237</v>
      </c>
      <c r="N839" s="626"/>
      <c r="O839" s="374"/>
      <c r="P839" s="321"/>
      <c r="Q839" s="307"/>
      <c r="R839" s="307"/>
      <c r="S839" s="307"/>
      <c r="T839" s="307"/>
      <c r="U839" s="38"/>
      <c r="V839" s="38"/>
      <c r="W839" s="22">
        <f>SUM(N839*W836)</f>
        <v>0</v>
      </c>
      <c r="X839" s="22"/>
      <c r="Y839" s="23">
        <f>SUM(N839*P839*Y836)</f>
        <v>0</v>
      </c>
      <c r="Z839" s="22"/>
      <c r="AA839" s="23">
        <f>SUM(N839*AA836)</f>
        <v>0</v>
      </c>
      <c r="AB839" s="23">
        <f>SUM(N839*AB836*P839)</f>
        <v>0</v>
      </c>
      <c r="AF839" s="49"/>
      <c r="AG839" s="23">
        <f>SUM(N839*AG836)</f>
        <v>0</v>
      </c>
      <c r="AH839" s="23">
        <f>SUM(Q839*AH836)</f>
        <v>0</v>
      </c>
    </row>
    <row r="840" spans="10:35" x14ac:dyDescent="0.25">
      <c r="J840" s="311"/>
      <c r="M840" t="s">
        <v>157</v>
      </c>
      <c r="N840" s="626"/>
      <c r="P840" s="38">
        <f>SUM(P839*0.66)</f>
        <v>0</v>
      </c>
      <c r="Q840" s="307"/>
      <c r="R840" s="307"/>
      <c r="S840" s="307"/>
      <c r="T840" s="307"/>
      <c r="U840" s="38"/>
      <c r="V840" s="38"/>
      <c r="W840" s="22">
        <f>SUM(N840*W836)</f>
        <v>0</v>
      </c>
      <c r="X840" s="22"/>
      <c r="Y840" s="23">
        <f>SUM(N840*P840*Y836)</f>
        <v>0</v>
      </c>
      <c r="Z840" s="22"/>
      <c r="AA840" s="23">
        <f>SUM(N840*AA836)</f>
        <v>0</v>
      </c>
      <c r="AB840" s="23">
        <f>SUM(N840*AB836*P840)</f>
        <v>0</v>
      </c>
      <c r="AF840" s="49"/>
      <c r="AG840" s="23">
        <f>SUM(N840*AG836)</f>
        <v>0</v>
      </c>
      <c r="AH840" s="23">
        <f>SUM(Q840*AH836)</f>
        <v>0</v>
      </c>
    </row>
    <row r="841" spans="10:35" x14ac:dyDescent="0.25">
      <c r="J841" s="311"/>
      <c r="L841" s="17"/>
      <c r="M841" t="s">
        <v>158</v>
      </c>
      <c r="N841" s="626"/>
      <c r="O841" s="366"/>
      <c r="P841" s="321"/>
      <c r="Q841" s="307"/>
      <c r="R841" s="307"/>
      <c r="S841" s="307"/>
      <c r="T841" s="307"/>
      <c r="U841" s="38"/>
      <c r="V841" s="38"/>
      <c r="W841" s="22">
        <f>SUM(N841*W836)</f>
        <v>0</v>
      </c>
      <c r="X841" s="22"/>
      <c r="Y841" s="23">
        <f>SUM(N841*P841*Y836)</f>
        <v>0</v>
      </c>
      <c r="Z841" s="22"/>
      <c r="AA841" s="23">
        <f>SUM(N841*AA836)</f>
        <v>0</v>
      </c>
      <c r="AB841" s="23">
        <f>SUM(N841*AB836*P841)</f>
        <v>0</v>
      </c>
      <c r="AF841" s="49"/>
      <c r="AG841" s="23">
        <f>SUM(N841*AG836)</f>
        <v>0</v>
      </c>
      <c r="AH841" s="23">
        <f>SUM(Q841*AH836)</f>
        <v>0</v>
      </c>
      <c r="AI841" s="23"/>
    </row>
    <row r="842" spans="10:35" x14ac:dyDescent="0.25">
      <c r="J842" s="311"/>
      <c r="M842" t="s">
        <v>157</v>
      </c>
      <c r="N842" s="626"/>
      <c r="O842" s="13"/>
      <c r="P842" s="38">
        <f>SUM(P841*0.66)</f>
        <v>0</v>
      </c>
      <c r="Q842" s="307"/>
      <c r="R842" s="307"/>
      <c r="S842" s="307"/>
      <c r="T842" s="307"/>
      <c r="U842" s="38"/>
      <c r="V842" s="38"/>
      <c r="W842" s="22">
        <f>SUM(N842*W836)</f>
        <v>0</v>
      </c>
      <c r="X842" s="22"/>
      <c r="Y842" s="23">
        <f>SUM(N842*P842*Y836)</f>
        <v>0</v>
      </c>
      <c r="Z842" s="22"/>
      <c r="AA842" s="23">
        <f>SUM(N842*AA836)</f>
        <v>0</v>
      </c>
      <c r="AB842" s="23">
        <f>SUM(N842*AB836*P842)</f>
        <v>0</v>
      </c>
      <c r="AF842" s="49"/>
      <c r="AG842" s="23">
        <f>SUM(N842*AG836)</f>
        <v>0</v>
      </c>
      <c r="AH842" s="23">
        <f>SUM(Q842*AH836)</f>
        <v>0</v>
      </c>
      <c r="AI842" s="23"/>
    </row>
    <row r="843" spans="10:35" ht="15.75" thickBot="1" x14ac:dyDescent="0.3">
      <c r="J843" s="311"/>
      <c r="N843" s="23"/>
      <c r="O843" s="50"/>
      <c r="P843" s="38"/>
      <c r="Q843" s="307"/>
      <c r="R843" s="307"/>
      <c r="S843" s="307"/>
      <c r="T843" s="307"/>
      <c r="U843" s="38"/>
      <c r="V843" s="38"/>
      <c r="W843" s="38"/>
      <c r="X843" s="22"/>
      <c r="Z843" s="22"/>
      <c r="AA843" s="22"/>
      <c r="AB843" s="22"/>
      <c r="AC843" s="22"/>
      <c r="AD843" s="22"/>
      <c r="AE843" s="22"/>
      <c r="AF843" s="49"/>
      <c r="AG843" s="22"/>
      <c r="AH843" s="22"/>
      <c r="AI843" s="22"/>
    </row>
    <row r="844" spans="10:35" ht="15.75" thickBot="1" x14ac:dyDescent="0.3">
      <c r="J844" s="311"/>
      <c r="N844" s="23"/>
      <c r="O844" s="50"/>
      <c r="P844" s="38"/>
      <c r="Q844" s="38"/>
      <c r="R844" s="38"/>
      <c r="S844" s="38"/>
      <c r="T844" s="38"/>
      <c r="U844" s="38"/>
      <c r="V844" s="38"/>
      <c r="W844" s="488">
        <f>SUM(W837:W842)</f>
        <v>0</v>
      </c>
      <c r="X844" s="489"/>
      <c r="Y844" s="490">
        <f>SUM(Y837:Y842)</f>
        <v>0</v>
      </c>
      <c r="Z844" s="829">
        <f>SUM(W844:Y844)</f>
        <v>0</v>
      </c>
      <c r="AA844" s="387">
        <f>SUM(AA837:AA842)</f>
        <v>0</v>
      </c>
      <c r="AB844" s="387">
        <f>SUM(AB837:AB842)</f>
        <v>0</v>
      </c>
      <c r="AC844" s="1087">
        <f>SUM(AA844:AB844)</f>
        <v>0</v>
      </c>
      <c r="AD844" s="89"/>
      <c r="AE844" s="89"/>
      <c r="AF844" s="49"/>
      <c r="AG844" s="387">
        <f>SUM(AG837:AG842)</f>
        <v>0</v>
      </c>
      <c r="AH844" s="387">
        <f>SUM(AH837:AH842)</f>
        <v>0</v>
      </c>
      <c r="AI844" s="1087">
        <v>0</v>
      </c>
    </row>
    <row r="845" spans="10:35" x14ac:dyDescent="0.25">
      <c r="J845"/>
      <c r="N845" s="49"/>
      <c r="O845" s="50"/>
      <c r="P845" s="38"/>
      <c r="Q845" s="38"/>
      <c r="R845" s="38"/>
      <c r="S845" s="38"/>
      <c r="T845" s="38"/>
      <c r="U845" s="38"/>
      <c r="V845" s="38"/>
      <c r="W845" s="522"/>
      <c r="X845" s="523"/>
      <c r="Y845" s="28"/>
      <c r="Z845" s="523"/>
      <c r="AA845" s="523" t="s">
        <v>196</v>
      </c>
      <c r="AB845" s="523"/>
      <c r="AC845" s="89"/>
      <c r="AD845" s="89"/>
      <c r="AE845" s="89"/>
      <c r="AF845" s="49"/>
      <c r="AG845" s="523"/>
      <c r="AH845" s="523"/>
      <c r="AI845" s="89"/>
    </row>
    <row r="846" spans="10:35" x14ac:dyDescent="0.25">
      <c r="J846" s="377" t="s">
        <v>208</v>
      </c>
      <c r="K846" s="42" t="s">
        <v>197</v>
      </c>
      <c r="L846" s="35"/>
      <c r="M846" s="158"/>
      <c r="N846" s="891"/>
      <c r="O846" s="316"/>
      <c r="P846" s="158"/>
      <c r="Q846" s="158"/>
      <c r="R846" s="319"/>
      <c r="S846" s="319"/>
      <c r="T846" s="319"/>
      <c r="U846" s="319" t="s">
        <v>171</v>
      </c>
      <c r="V846" s="158"/>
      <c r="W846" s="319">
        <v>1.4999999999999999E-2</v>
      </c>
      <c r="X846" s="117"/>
      <c r="Y846" s="157">
        <v>0</v>
      </c>
      <c r="Z846" s="158"/>
      <c r="AA846" s="319">
        <v>5.0000000000000001E-3</v>
      </c>
      <c r="AB846" s="157">
        <v>0</v>
      </c>
      <c r="AC846" s="7"/>
      <c r="AD846" s="7"/>
      <c r="AE846" s="7"/>
      <c r="AF846" s="7"/>
      <c r="AG846" s="158">
        <v>0</v>
      </c>
      <c r="AH846" s="322">
        <v>0</v>
      </c>
      <c r="AI846" s="7"/>
    </row>
    <row r="847" spans="10:35" x14ac:dyDescent="0.25">
      <c r="J847" s="311"/>
      <c r="K847" s="378" t="s">
        <v>388</v>
      </c>
      <c r="L847" s="17"/>
      <c r="M847" t="s">
        <v>182</v>
      </c>
      <c r="N847" s="637"/>
      <c r="O847" s="381"/>
      <c r="P847" s="321"/>
      <c r="Q847" s="307"/>
      <c r="R847" s="307"/>
      <c r="S847" s="307"/>
      <c r="T847" s="307"/>
      <c r="U847" s="38"/>
      <c r="V847" s="38"/>
      <c r="W847" s="523">
        <f>SUM(N847*W846)</f>
        <v>0</v>
      </c>
      <c r="X847" s="523"/>
      <c r="Y847" s="538">
        <f>SUM(N847*P847*Y846)</f>
        <v>0</v>
      </c>
      <c r="Z847" s="523"/>
      <c r="AA847" s="538">
        <f>SUM(N847*AA846)</f>
        <v>0</v>
      </c>
      <c r="AB847" s="538">
        <f>SUM(N847*AB846*P847)</f>
        <v>0</v>
      </c>
      <c r="AF847" s="541"/>
      <c r="AG847" s="538">
        <f>SUM(N847*AG846)</f>
        <v>0</v>
      </c>
      <c r="AH847" s="538">
        <f>SUM(Q847*AH846)</f>
        <v>0</v>
      </c>
    </row>
    <row r="848" spans="10:35" x14ac:dyDescent="0.25">
      <c r="J848" s="311"/>
      <c r="M848" t="s">
        <v>157</v>
      </c>
      <c r="N848" s="637"/>
      <c r="P848" s="38">
        <f>SUM(P847*0.66)</f>
        <v>0</v>
      </c>
      <c r="Q848" s="307"/>
      <c r="R848" s="307"/>
      <c r="S848" s="307"/>
      <c r="T848" s="307"/>
      <c r="U848" s="38"/>
      <c r="V848" s="38"/>
      <c r="W848" s="22">
        <f>SUM(N848*W846)</f>
        <v>0</v>
      </c>
      <c r="X848" s="22"/>
      <c r="Y848" s="23">
        <f>SUM(N848*P848*Y846)</f>
        <v>0</v>
      </c>
      <c r="Z848" s="22"/>
      <c r="AA848" s="23">
        <f>SUM(N848*AA846)</f>
        <v>0</v>
      </c>
      <c r="AB848" s="23">
        <f>SUM(N848*AB846*P848)</f>
        <v>0</v>
      </c>
      <c r="AF848" s="49"/>
      <c r="AG848" s="23">
        <f>SUM(N848*AG846)</f>
        <v>0</v>
      </c>
      <c r="AH848" s="23">
        <f>SUM(Q848*AH846)</f>
        <v>0</v>
      </c>
    </row>
    <row r="849" spans="10:35" x14ac:dyDescent="0.25">
      <c r="J849" s="311"/>
      <c r="K849" t="s">
        <v>241</v>
      </c>
      <c r="L849" s="17"/>
      <c r="M849" t="s">
        <v>237</v>
      </c>
      <c r="N849" s="637"/>
      <c r="O849" s="374"/>
      <c r="P849" s="321"/>
      <c r="Q849" s="307"/>
      <c r="R849" s="307"/>
      <c r="S849" s="307"/>
      <c r="T849" s="307"/>
      <c r="U849" s="38"/>
      <c r="V849" s="38"/>
      <c r="W849" s="22">
        <f>SUM(N849*W846)</f>
        <v>0</v>
      </c>
      <c r="X849" s="22"/>
      <c r="Y849" s="23">
        <f>SUM(N849*P849*Y846)</f>
        <v>0</v>
      </c>
      <c r="Z849" s="22"/>
      <c r="AA849" s="23">
        <f>SUM(N849*AA846)</f>
        <v>0</v>
      </c>
      <c r="AB849" s="23">
        <f>SUM(N849*AB846*P849)</f>
        <v>0</v>
      </c>
      <c r="AF849" s="49"/>
      <c r="AG849" s="23">
        <f>SUM(N849*AG846)</f>
        <v>0</v>
      </c>
      <c r="AH849" s="23">
        <f>SUM(Q849*AH846)</f>
        <v>0</v>
      </c>
    </row>
    <row r="850" spans="10:35" x14ac:dyDescent="0.25">
      <c r="J850" s="311"/>
      <c r="M850" t="s">
        <v>157</v>
      </c>
      <c r="N850" s="637"/>
      <c r="P850" s="38">
        <f>SUM(P849*0.66)</f>
        <v>0</v>
      </c>
      <c r="Q850" s="307"/>
      <c r="R850" s="307"/>
      <c r="S850" s="307"/>
      <c r="T850" s="307"/>
      <c r="U850" s="38"/>
      <c r="V850" s="38"/>
      <c r="W850" s="22">
        <f>SUM(N850*W846)</f>
        <v>0</v>
      </c>
      <c r="X850" s="22"/>
      <c r="Y850" s="23">
        <f>SUM(N850*P850*Y846)</f>
        <v>0</v>
      </c>
      <c r="Z850" s="22"/>
      <c r="AA850" s="23">
        <f>SUM(N850*AA846)</f>
        <v>0</v>
      </c>
      <c r="AB850" s="23">
        <f>SUM(N850*AB846*P850)</f>
        <v>0</v>
      </c>
      <c r="AF850" s="49"/>
      <c r="AG850" s="23">
        <f>SUM(N850*AG846)</f>
        <v>0</v>
      </c>
      <c r="AH850" s="23">
        <f>SUM(Q850*AH846)</f>
        <v>0</v>
      </c>
    </row>
    <row r="851" spans="10:35" x14ac:dyDescent="0.25">
      <c r="J851" s="311"/>
      <c r="L851" s="17"/>
      <c r="M851" t="s">
        <v>168</v>
      </c>
      <c r="N851" s="637"/>
      <c r="O851" s="366"/>
      <c r="P851" s="321"/>
      <c r="Q851" s="307"/>
      <c r="R851" s="307"/>
      <c r="S851" s="307"/>
      <c r="T851" s="307"/>
      <c r="U851" s="38"/>
      <c r="V851" s="38"/>
      <c r="W851" s="22">
        <f>SUM(N851*W846)</f>
        <v>0</v>
      </c>
      <c r="X851" s="22"/>
      <c r="Y851" s="23">
        <f>SUM(N851*P851*Y846)</f>
        <v>0</v>
      </c>
      <c r="Z851" s="22"/>
      <c r="AA851" s="23">
        <f>SUM(N851*AA846)</f>
        <v>0</v>
      </c>
      <c r="AB851" s="23">
        <f>SUM(N851*AB846*P851)</f>
        <v>0</v>
      </c>
      <c r="AF851" s="49"/>
      <c r="AG851" s="23">
        <f>SUM(N851*AG846)</f>
        <v>0</v>
      </c>
      <c r="AH851" s="23">
        <f>SUM(Q851*AH846)</f>
        <v>0</v>
      </c>
      <c r="AI851" s="23"/>
    </row>
    <row r="852" spans="10:35" x14ac:dyDescent="0.25">
      <c r="J852" s="311"/>
      <c r="M852" t="s">
        <v>157</v>
      </c>
      <c r="N852" s="637"/>
      <c r="O852" s="13"/>
      <c r="P852" s="38">
        <f>SUM(P851*0.66)</f>
        <v>0</v>
      </c>
      <c r="Q852" s="307"/>
      <c r="R852" s="307"/>
      <c r="S852" s="307"/>
      <c r="T852" s="307"/>
      <c r="U852" s="38"/>
      <c r="V852" s="38"/>
      <c r="W852" s="22">
        <f>SUM(N852*W846)</f>
        <v>0</v>
      </c>
      <c r="X852" s="22"/>
      <c r="Y852" s="23">
        <f>SUM(N852*P852*Y846)</f>
        <v>0</v>
      </c>
      <c r="Z852" s="22"/>
      <c r="AA852" s="23">
        <f>SUM(N852*AA846)</f>
        <v>0</v>
      </c>
      <c r="AB852" s="23">
        <f>SUM(N852*AB846*P852)</f>
        <v>0</v>
      </c>
      <c r="AF852" s="49"/>
      <c r="AG852" s="23">
        <f>SUM(N852*AG846)</f>
        <v>0</v>
      </c>
      <c r="AH852" s="23">
        <f>SUM(Q852*AH846)</f>
        <v>0</v>
      </c>
      <c r="AI852" s="23"/>
    </row>
    <row r="853" spans="10:35" ht="15.75" thickBot="1" x14ac:dyDescent="0.3">
      <c r="J853" s="311"/>
      <c r="N853" s="23"/>
      <c r="O853" s="50"/>
      <c r="P853" s="38"/>
      <c r="Q853" s="307"/>
      <c r="R853" s="307"/>
      <c r="S853" s="307"/>
      <c r="T853" s="307"/>
      <c r="U853" s="38"/>
      <c r="V853" s="38"/>
      <c r="W853" s="38"/>
      <c r="X853" s="22"/>
      <c r="Z853" s="22"/>
      <c r="AA853" s="22"/>
      <c r="AB853" s="22"/>
      <c r="AC853" s="22"/>
      <c r="AD853" s="22"/>
      <c r="AE853" s="22"/>
      <c r="AF853" s="49"/>
      <c r="AG853" s="22"/>
      <c r="AH853" s="22"/>
      <c r="AI853" s="22"/>
    </row>
    <row r="854" spans="10:35" ht="15.75" thickBot="1" x14ac:dyDescent="0.3">
      <c r="J854" s="311"/>
      <c r="N854" s="23"/>
      <c r="O854" s="50"/>
      <c r="P854" s="38"/>
      <c r="Q854" s="38"/>
      <c r="R854" s="38"/>
      <c r="S854" s="38"/>
      <c r="T854" s="38"/>
      <c r="U854" s="38"/>
      <c r="V854" s="38"/>
      <c r="W854" s="488">
        <f>SUM(W847:W852)</f>
        <v>0</v>
      </c>
      <c r="X854" s="489"/>
      <c r="Y854" s="490">
        <f>SUM(Y847:Y852)</f>
        <v>0</v>
      </c>
      <c r="Z854" s="829">
        <f>SUM(W854:Y854)</f>
        <v>0</v>
      </c>
      <c r="AA854" s="387">
        <f>SUM(AA847:AA852)</f>
        <v>0</v>
      </c>
      <c r="AB854" s="387">
        <f>SUM(AB847:AB852)</f>
        <v>0</v>
      </c>
      <c r="AC854" s="1087">
        <f>SUM(AA854:AB854)</f>
        <v>0</v>
      </c>
      <c r="AD854" s="89"/>
      <c r="AE854" s="89"/>
      <c r="AF854" s="49"/>
      <c r="AG854" s="387">
        <f>SUM(AG847:AG852)</f>
        <v>0</v>
      </c>
      <c r="AH854" s="387">
        <f>SUM(AH847:AH852)</f>
        <v>0</v>
      </c>
      <c r="AI854" s="1087">
        <v>0</v>
      </c>
    </row>
    <row r="855" spans="10:35" x14ac:dyDescent="0.25">
      <c r="J855"/>
      <c r="N855" s="49"/>
      <c r="O855" s="50"/>
      <c r="P855" s="38"/>
      <c r="Q855" s="38"/>
      <c r="R855" s="38"/>
      <c r="S855" s="38"/>
      <c r="T855" s="38"/>
      <c r="U855" s="38"/>
      <c r="V855" s="38"/>
      <c r="W855" s="522"/>
      <c r="X855" s="523"/>
      <c r="Y855" s="28"/>
      <c r="Z855" s="523"/>
      <c r="AA855" s="523"/>
      <c r="AB855" s="523"/>
      <c r="AC855" s="89"/>
      <c r="AD855" s="89"/>
      <c r="AE855" s="89"/>
      <c r="AF855" s="49"/>
      <c r="AG855" s="523"/>
      <c r="AH855" s="523"/>
      <c r="AI855" s="89"/>
    </row>
    <row r="856" spans="10:35" x14ac:dyDescent="0.25">
      <c r="J856" s="377" t="s">
        <v>208</v>
      </c>
      <c r="K856" s="42" t="s">
        <v>238</v>
      </c>
      <c r="L856" s="35"/>
      <c r="M856" s="158"/>
      <c r="N856" s="117"/>
      <c r="O856" s="316"/>
      <c r="P856" s="158"/>
      <c r="Q856" s="158"/>
      <c r="R856" s="158"/>
      <c r="S856" s="319"/>
      <c r="T856" s="319"/>
      <c r="U856" s="319" t="s">
        <v>171</v>
      </c>
      <c r="V856" s="158"/>
      <c r="W856" s="319">
        <v>3.4750000000000003E-2</v>
      </c>
      <c r="X856" s="117"/>
      <c r="Y856" s="157">
        <v>0</v>
      </c>
      <c r="Z856" s="158"/>
      <c r="AA856" s="319">
        <v>2.5000000000000001E-3</v>
      </c>
      <c r="AB856" s="157">
        <v>0</v>
      </c>
      <c r="AC856" s="7" t="s">
        <v>291</v>
      </c>
      <c r="AD856" s="7"/>
      <c r="AE856" s="7"/>
      <c r="AF856" s="7"/>
      <c r="AG856" s="158">
        <v>0</v>
      </c>
      <c r="AH856" s="322">
        <v>0</v>
      </c>
      <c r="AI856" s="7"/>
    </row>
    <row r="857" spans="10:35" x14ac:dyDescent="0.25">
      <c r="J857" s="311"/>
      <c r="K857" s="378" t="s">
        <v>389</v>
      </c>
      <c r="L857" s="17">
        <v>0.25929999999999997</v>
      </c>
      <c r="M857" t="s">
        <v>390</v>
      </c>
      <c r="N857" s="628"/>
      <c r="O857" s="366"/>
      <c r="P857" s="533"/>
      <c r="Q857" s="535">
        <f>SUM(N857*P857)</f>
        <v>0</v>
      </c>
      <c r="R857" s="535"/>
      <c r="S857" s="535"/>
      <c r="T857" s="535"/>
      <c r="U857" s="526"/>
      <c r="V857" s="526"/>
      <c r="W857" s="523">
        <f>SUM(N857*W856)</f>
        <v>0</v>
      </c>
      <c r="X857" s="523"/>
      <c r="Y857" s="538">
        <f>SUM(N857*P857*Y856)</f>
        <v>0</v>
      </c>
      <c r="Z857" s="523"/>
      <c r="AA857" s="538">
        <f>SUM(N857*AA856)</f>
        <v>0</v>
      </c>
      <c r="AB857" s="538">
        <f>SUM(N857*AB856*P857)</f>
        <v>0</v>
      </c>
      <c r="AF857" s="541"/>
      <c r="AG857" s="538">
        <f>SUM(N857*AG856)</f>
        <v>0</v>
      </c>
      <c r="AH857" s="538">
        <f>SUM(Q857*AH856)</f>
        <v>0</v>
      </c>
    </row>
    <row r="858" spans="10:35" x14ac:dyDescent="0.25">
      <c r="J858" s="311"/>
      <c r="M858" t="s">
        <v>157</v>
      </c>
      <c r="N858" s="626"/>
      <c r="P858" s="38">
        <f>SUM(P857*0.66)</f>
        <v>0</v>
      </c>
      <c r="Q858" s="307"/>
      <c r="R858" s="307"/>
      <c r="S858" s="307"/>
      <c r="T858" s="307"/>
      <c r="U858" s="38"/>
      <c r="V858" s="38"/>
      <c r="W858" s="22">
        <f>SUM(N858*W856)</f>
        <v>0</v>
      </c>
      <c r="X858" s="22"/>
      <c r="Y858" s="23">
        <f>SUM(N858*P858*Y856)</f>
        <v>0</v>
      </c>
      <c r="Z858" s="22"/>
      <c r="AA858" s="23">
        <f>SUM(N858*AA856)</f>
        <v>0</v>
      </c>
      <c r="AB858" s="23">
        <f>SUM(N858*AB856*P858)</f>
        <v>0</v>
      </c>
      <c r="AF858" s="49"/>
      <c r="AG858" s="23">
        <f>SUM(N858*AG856)</f>
        <v>0</v>
      </c>
      <c r="AH858" s="23">
        <f>SUM(Q858*AH856)</f>
        <v>0</v>
      </c>
    </row>
    <row r="859" spans="10:35" x14ac:dyDescent="0.25">
      <c r="J859" s="311"/>
      <c r="K859" t="s">
        <v>202</v>
      </c>
      <c r="L859" s="17"/>
      <c r="M859" t="s">
        <v>158</v>
      </c>
      <c r="N859" s="626"/>
      <c r="O859" s="374"/>
      <c r="P859" s="321"/>
      <c r="Q859" s="307"/>
      <c r="R859" s="307"/>
      <c r="S859" s="307"/>
      <c r="T859" s="307"/>
      <c r="U859" s="38"/>
      <c r="V859" s="38"/>
      <c r="W859" s="22">
        <f>SUM(N859*W856)</f>
        <v>0</v>
      </c>
      <c r="X859" s="22"/>
      <c r="Y859" s="23">
        <f>SUM(N859*P859*Y856)</f>
        <v>0</v>
      </c>
      <c r="Z859" s="22"/>
      <c r="AA859" s="23">
        <f>SUM(N859*AA856)</f>
        <v>0</v>
      </c>
      <c r="AB859" s="23">
        <f>SUM(N859*AB856*P859)</f>
        <v>0</v>
      </c>
      <c r="AF859" s="49"/>
      <c r="AG859" s="23">
        <f>SUM(N859*AG856)</f>
        <v>0</v>
      </c>
      <c r="AH859" s="23">
        <f>SUM(Q859*AH856)</f>
        <v>0</v>
      </c>
    </row>
    <row r="860" spans="10:35" x14ac:dyDescent="0.25">
      <c r="J860" s="311"/>
      <c r="K860" t="s">
        <v>391</v>
      </c>
      <c r="M860" t="s">
        <v>157</v>
      </c>
      <c r="N860" s="626"/>
      <c r="P860" s="38">
        <f>SUM(P859*0.66)</f>
        <v>0</v>
      </c>
      <c r="Q860" s="307"/>
      <c r="R860" s="307"/>
      <c r="S860" s="307"/>
      <c r="T860" s="307"/>
      <c r="U860" s="38"/>
      <c r="V860" s="38"/>
      <c r="W860" s="22">
        <f>SUM(N860*W856)</f>
        <v>0</v>
      </c>
      <c r="X860" s="22"/>
      <c r="Y860" s="23">
        <f>SUM(N860*P860*Y856)</f>
        <v>0</v>
      </c>
      <c r="Z860" s="22"/>
      <c r="AA860" s="23">
        <f>SUM(N860*AA856)</f>
        <v>0</v>
      </c>
      <c r="AB860" s="23">
        <f>SUM(N860*AB856*P860)</f>
        <v>0</v>
      </c>
      <c r="AF860" s="49"/>
      <c r="AG860" s="23">
        <f>SUM(N860*AG856)</f>
        <v>0</v>
      </c>
      <c r="AH860" s="23">
        <f>SUM(Q860*AH856)</f>
        <v>0</v>
      </c>
    </row>
    <row r="861" spans="10:35" x14ac:dyDescent="0.25">
      <c r="J861" s="311"/>
      <c r="L861" s="17"/>
      <c r="M861" t="s">
        <v>158</v>
      </c>
      <c r="N861" s="626"/>
      <c r="O861" s="366"/>
      <c r="P861" s="321"/>
      <c r="Q861" s="307"/>
      <c r="R861" s="307"/>
      <c r="S861" s="307"/>
      <c r="T861" s="307"/>
      <c r="U861" s="38"/>
      <c r="V861" s="38"/>
      <c r="W861" s="22">
        <f>SUM(N861*W856)</f>
        <v>0</v>
      </c>
      <c r="X861" s="22"/>
      <c r="Y861" s="23">
        <f>SUM(N861*P861*Y856)</f>
        <v>0</v>
      </c>
      <c r="Z861" s="22"/>
      <c r="AA861" s="23">
        <f>SUM(N861*AA856)</f>
        <v>0</v>
      </c>
      <c r="AB861" s="23">
        <f>SUM(N861*AB856*P861)</f>
        <v>0</v>
      </c>
      <c r="AF861" s="49"/>
      <c r="AG861" s="23">
        <f>SUM(N861*AG856)</f>
        <v>0</v>
      </c>
      <c r="AH861" s="23">
        <f>SUM(Q861*AH856)</f>
        <v>0</v>
      </c>
      <c r="AI861" s="23"/>
    </row>
    <row r="862" spans="10:35" x14ac:dyDescent="0.25">
      <c r="J862" s="311"/>
      <c r="M862" t="s">
        <v>157</v>
      </c>
      <c r="N862" s="626"/>
      <c r="O862" s="13"/>
      <c r="P862" s="38">
        <f>SUM(P861*0.66)</f>
        <v>0</v>
      </c>
      <c r="Q862" s="307"/>
      <c r="R862" s="307"/>
      <c r="S862" s="307"/>
      <c r="T862" s="307"/>
      <c r="U862" s="38"/>
      <c r="V862" s="38"/>
      <c r="W862" s="22">
        <f>SUM(N862*W856)</f>
        <v>0</v>
      </c>
      <c r="X862" s="22"/>
      <c r="Y862" s="23">
        <f>SUM(N862*P862*Y856)</f>
        <v>0</v>
      </c>
      <c r="Z862" s="22"/>
      <c r="AA862" s="23">
        <f>SUM(N862*AA856)</f>
        <v>0</v>
      </c>
      <c r="AB862" s="23">
        <f>SUM(N862*AB856*P862)</f>
        <v>0</v>
      </c>
      <c r="AF862" s="49"/>
      <c r="AG862" s="23">
        <f>SUM(N862*AG856)</f>
        <v>0</v>
      </c>
      <c r="AH862" s="23">
        <f>SUM(Q862*AH856)</f>
        <v>0</v>
      </c>
      <c r="AI862" s="23"/>
    </row>
    <row r="863" spans="10:35" ht="15.75" thickBot="1" x14ac:dyDescent="0.3">
      <c r="J863" s="311"/>
      <c r="N863" s="23"/>
      <c r="O863" s="50"/>
      <c r="P863" s="38"/>
      <c r="Q863" s="307"/>
      <c r="R863" s="307"/>
      <c r="S863" s="307"/>
      <c r="T863" s="307"/>
      <c r="U863" s="38"/>
      <c r="V863" s="38"/>
      <c r="W863" s="38"/>
      <c r="X863" s="22"/>
      <c r="Z863" s="22"/>
      <c r="AA863" s="22"/>
      <c r="AB863" s="22"/>
      <c r="AC863" s="22"/>
      <c r="AD863" s="22"/>
      <c r="AE863" s="22"/>
      <c r="AF863" s="49"/>
      <c r="AG863" s="22"/>
      <c r="AH863" s="22"/>
      <c r="AI863" s="22"/>
    </row>
    <row r="864" spans="10:35" ht="15.75" thickBot="1" x14ac:dyDescent="0.3">
      <c r="J864" s="311"/>
      <c r="N864" s="23"/>
      <c r="O864" s="50"/>
      <c r="P864" s="38"/>
      <c r="Q864" s="38"/>
      <c r="R864" s="38"/>
      <c r="S864" s="38"/>
      <c r="T864" s="38"/>
      <c r="U864" s="38"/>
      <c r="V864" s="38"/>
      <c r="W864" s="488">
        <f>SUM(W857:W862)</f>
        <v>0</v>
      </c>
      <c r="X864" s="489"/>
      <c r="Y864" s="490">
        <f>SUM(Y857:Y862)</f>
        <v>0</v>
      </c>
      <c r="Z864" s="829">
        <f>SUM(W864:Y864)</f>
        <v>0</v>
      </c>
      <c r="AA864" s="387">
        <f>SUM(AA857:AA862)</f>
        <v>0</v>
      </c>
      <c r="AB864" s="387">
        <f>SUM(AB857:AB862)</f>
        <v>0</v>
      </c>
      <c r="AC864" s="1087">
        <f>SUM(AA864:AB864)</f>
        <v>0</v>
      </c>
      <c r="AD864" s="89"/>
      <c r="AE864" s="89"/>
      <c r="AF864" s="49"/>
      <c r="AG864" s="387">
        <f>SUM(AG857:AG862)</f>
        <v>0</v>
      </c>
      <c r="AH864" s="387">
        <f>SUM(AH857:AH862)</f>
        <v>0</v>
      </c>
      <c r="AI864" s="1087">
        <v>0</v>
      </c>
    </row>
    <row r="865" spans="10:35" x14ac:dyDescent="0.25">
      <c r="J865"/>
      <c r="N865" s="49"/>
      <c r="O865" s="50"/>
      <c r="P865" s="38"/>
      <c r="Q865" s="38"/>
      <c r="R865" s="38"/>
      <c r="S865" s="38"/>
      <c r="T865" s="38"/>
      <c r="U865" s="38"/>
      <c r="V865" s="38"/>
      <c r="W865" s="522"/>
      <c r="X865" s="523"/>
      <c r="Y865" s="28"/>
      <c r="Z865" s="523"/>
      <c r="AA865" s="523"/>
      <c r="AB865" s="523"/>
      <c r="AC865" s="89"/>
      <c r="AD865" s="89"/>
      <c r="AE865" s="89"/>
      <c r="AF865" s="49"/>
      <c r="AG865" s="523"/>
      <c r="AH865" s="523"/>
      <c r="AI865" s="89"/>
    </row>
    <row r="866" spans="10:35" x14ac:dyDescent="0.25">
      <c r="J866" s="377" t="s">
        <v>208</v>
      </c>
      <c r="K866" s="42" t="s">
        <v>238</v>
      </c>
      <c r="L866" s="35"/>
      <c r="M866" s="158"/>
      <c r="N866" s="37"/>
      <c r="O866" s="316"/>
      <c r="P866" s="158"/>
      <c r="Q866" s="158"/>
      <c r="R866" s="319"/>
      <c r="S866" s="319"/>
      <c r="T866" s="319"/>
      <c r="U866" s="319" t="s">
        <v>171</v>
      </c>
      <c r="V866" s="158"/>
      <c r="W866" s="319">
        <v>1.7500000000000002E-2</v>
      </c>
      <c r="X866" s="117"/>
      <c r="Y866" s="157">
        <v>0</v>
      </c>
      <c r="Z866" s="158"/>
      <c r="AA866" s="319">
        <v>0</v>
      </c>
      <c r="AB866" s="157">
        <v>0</v>
      </c>
      <c r="AC866" s="7"/>
      <c r="AD866" s="7"/>
      <c r="AE866" s="7"/>
      <c r="AF866" s="7"/>
      <c r="AG866" s="158">
        <v>0</v>
      </c>
      <c r="AH866" s="322">
        <v>0</v>
      </c>
      <c r="AI866" s="7"/>
    </row>
    <row r="867" spans="10:35" x14ac:dyDescent="0.25">
      <c r="J867" s="311"/>
      <c r="K867" s="378" t="s">
        <v>392</v>
      </c>
      <c r="L867" s="17">
        <v>0.35510000000000003</v>
      </c>
      <c r="M867" t="s">
        <v>393</v>
      </c>
      <c r="N867" s="626"/>
      <c r="O867" s="381"/>
      <c r="P867" s="321"/>
      <c r="Q867" s="307"/>
      <c r="R867" s="307"/>
      <c r="S867" s="307"/>
      <c r="T867" s="307"/>
      <c r="U867" s="38"/>
      <c r="V867" s="38"/>
      <c r="W867" s="523">
        <f>SUM(N867*W866)</f>
        <v>0</v>
      </c>
      <c r="X867" s="523"/>
      <c r="Y867" s="538">
        <f>SUM(N867*P867*Y866)</f>
        <v>0</v>
      </c>
      <c r="Z867" s="523"/>
      <c r="AA867" s="538">
        <f>SUM(N867*AA866)</f>
        <v>0</v>
      </c>
      <c r="AB867" s="538">
        <f>SUM(N867*AB866*P867)</f>
        <v>0</v>
      </c>
      <c r="AF867" s="541"/>
      <c r="AG867" s="538">
        <f>SUM(N867*AG866)</f>
        <v>0</v>
      </c>
      <c r="AH867" s="538">
        <f>SUM(Q867*AH866)</f>
        <v>0</v>
      </c>
    </row>
    <row r="868" spans="10:35" x14ac:dyDescent="0.25">
      <c r="J868" s="311"/>
      <c r="M868" t="s">
        <v>157</v>
      </c>
      <c r="N868" s="626"/>
      <c r="P868" s="38">
        <f>SUM(P867*0.66)</f>
        <v>0</v>
      </c>
      <c r="Q868" s="307"/>
      <c r="R868" s="307"/>
      <c r="S868" s="307"/>
      <c r="T868" s="307"/>
      <c r="U868" s="38"/>
      <c r="V868" s="38"/>
      <c r="W868" s="22">
        <f>SUM(N868*W866)</f>
        <v>0</v>
      </c>
      <c r="X868" s="22"/>
      <c r="Y868" s="23">
        <f>SUM(N868*P868*Y866)</f>
        <v>0</v>
      </c>
      <c r="Z868" s="22"/>
      <c r="AA868" s="23">
        <f>SUM(N868*AA866)</f>
        <v>0</v>
      </c>
      <c r="AB868" s="23">
        <f>SUM(N868*AB866*P868)</f>
        <v>0</v>
      </c>
      <c r="AF868" s="49"/>
      <c r="AG868" s="23">
        <f>SUM(N868*AG866)</f>
        <v>0</v>
      </c>
      <c r="AH868" s="23">
        <f>SUM(Q868*AH866)</f>
        <v>0</v>
      </c>
    </row>
    <row r="869" spans="10:35" x14ac:dyDescent="0.25">
      <c r="J869" s="311"/>
      <c r="K869" t="s">
        <v>202</v>
      </c>
      <c r="L869" s="17">
        <v>0.13919999999999999</v>
      </c>
      <c r="M869" t="s">
        <v>176</v>
      </c>
      <c r="N869" s="626"/>
      <c r="O869" s="374"/>
      <c r="P869" s="321"/>
      <c r="Q869" s="307"/>
      <c r="R869" s="307"/>
      <c r="S869" s="307"/>
      <c r="T869" s="307"/>
      <c r="U869" s="38"/>
      <c r="V869" s="38"/>
      <c r="W869" s="22">
        <f>SUM(N869*W866)</f>
        <v>0</v>
      </c>
      <c r="X869" s="22"/>
      <c r="Y869" s="23">
        <f>SUM(N869*P869*Y866)</f>
        <v>0</v>
      </c>
      <c r="Z869" s="22"/>
      <c r="AA869" s="23">
        <f>SUM(N869*AA866)</f>
        <v>0</v>
      </c>
      <c r="AB869" s="23">
        <f>SUM(N869*AB866*P869)</f>
        <v>0</v>
      </c>
      <c r="AF869" s="49"/>
      <c r="AG869" s="23">
        <f>SUM(N869*AG866)</f>
        <v>0</v>
      </c>
      <c r="AH869" s="23">
        <f>SUM(Q869*AH866)</f>
        <v>0</v>
      </c>
    </row>
    <row r="870" spans="10:35" x14ac:dyDescent="0.25">
      <c r="J870" s="311"/>
      <c r="K870" t="s">
        <v>326</v>
      </c>
      <c r="M870" t="s">
        <v>157</v>
      </c>
      <c r="N870" s="626"/>
      <c r="P870" s="38">
        <f>SUM(P869*0.66)</f>
        <v>0</v>
      </c>
      <c r="Q870" s="307"/>
      <c r="R870" s="307"/>
      <c r="S870" s="307"/>
      <c r="T870" s="307"/>
      <c r="U870" s="38"/>
      <c r="V870" s="38"/>
      <c r="W870" s="22">
        <f>SUM(N870*W866)</f>
        <v>0</v>
      </c>
      <c r="X870" s="22"/>
      <c r="Y870" s="23">
        <f>SUM(N870*P870*Y866)</f>
        <v>0</v>
      </c>
      <c r="Z870" s="22"/>
      <c r="AA870" s="23">
        <f>SUM(N870*AA866)</f>
        <v>0</v>
      </c>
      <c r="AB870" s="23">
        <f>SUM(N870*AB866*P870)</f>
        <v>0</v>
      </c>
      <c r="AF870" s="49"/>
      <c r="AG870" s="23">
        <f>SUM(N870*AG866)</f>
        <v>0</v>
      </c>
      <c r="AH870" s="23">
        <f>SUM(Q870*AH866)</f>
        <v>0</v>
      </c>
    </row>
    <row r="871" spans="10:35" x14ac:dyDescent="0.25">
      <c r="J871" s="311"/>
      <c r="L871" s="17"/>
      <c r="M871" t="s">
        <v>158</v>
      </c>
      <c r="N871" s="626"/>
      <c r="O871" s="366"/>
      <c r="P871" s="321"/>
      <c r="Q871" s="307"/>
      <c r="R871" s="307"/>
      <c r="S871" s="307"/>
      <c r="T871" s="307"/>
      <c r="U871" s="38"/>
      <c r="V871" s="38"/>
      <c r="W871" s="22">
        <f>SUM(N871*W866)</f>
        <v>0</v>
      </c>
      <c r="X871" s="22"/>
      <c r="Y871" s="23">
        <f>SUM(N871*P871*Y866)</f>
        <v>0</v>
      </c>
      <c r="Z871" s="22"/>
      <c r="AA871" s="23">
        <f>SUM(N871*AA866)</f>
        <v>0</v>
      </c>
      <c r="AB871" s="23">
        <f>SUM(N871*AB866*P871)</f>
        <v>0</v>
      </c>
      <c r="AF871" s="49"/>
      <c r="AG871" s="23">
        <f>SUM(N871*AG866)</f>
        <v>0</v>
      </c>
      <c r="AH871" s="23">
        <f>SUM(Q871*AH866)</f>
        <v>0</v>
      </c>
      <c r="AI871" s="23"/>
    </row>
    <row r="872" spans="10:35" x14ac:dyDescent="0.25">
      <c r="J872" s="311"/>
      <c r="M872" t="s">
        <v>157</v>
      </c>
      <c r="N872" s="626"/>
      <c r="O872" s="13"/>
      <c r="P872" s="38">
        <f>SUM(P871*0.66)</f>
        <v>0</v>
      </c>
      <c r="Q872" s="307"/>
      <c r="R872" s="307"/>
      <c r="S872" s="307"/>
      <c r="T872" s="307"/>
      <c r="U872" s="38"/>
      <c r="V872" s="38"/>
      <c r="W872" s="22">
        <f>SUM(N872*W866)</f>
        <v>0</v>
      </c>
      <c r="X872" s="22"/>
      <c r="Y872" s="23">
        <f>SUM(N872*P872*Y866)</f>
        <v>0</v>
      </c>
      <c r="Z872" s="22"/>
      <c r="AA872" s="23">
        <f>SUM(N872*AA866)</f>
        <v>0</v>
      </c>
      <c r="AB872" s="23">
        <f>SUM(N872*AB866*P872)</f>
        <v>0</v>
      </c>
      <c r="AF872" s="49"/>
      <c r="AG872" s="23">
        <f>SUM(N872*AG866)</f>
        <v>0</v>
      </c>
      <c r="AH872" s="23">
        <f>SUM(Q872*AH866)</f>
        <v>0</v>
      </c>
      <c r="AI872" s="23"/>
    </row>
    <row r="873" spans="10:35" ht="15.75" thickBot="1" x14ac:dyDescent="0.3">
      <c r="J873" s="311"/>
      <c r="N873" s="23"/>
      <c r="O873" s="50"/>
      <c r="P873" s="38"/>
      <c r="Q873" s="307"/>
      <c r="R873" s="307"/>
      <c r="S873" s="307"/>
      <c r="T873" s="307"/>
      <c r="U873" s="38"/>
      <c r="V873" s="38"/>
      <c r="W873" s="38"/>
      <c r="X873" s="22"/>
      <c r="Z873" s="22"/>
      <c r="AA873" s="22"/>
      <c r="AB873" s="22"/>
      <c r="AC873" s="22"/>
      <c r="AD873" s="22"/>
      <c r="AE873" s="22"/>
      <c r="AF873" s="49"/>
      <c r="AG873" s="22"/>
      <c r="AH873" s="22"/>
      <c r="AI873" s="22"/>
    </row>
    <row r="874" spans="10:35" ht="15.75" thickBot="1" x14ac:dyDescent="0.3">
      <c r="J874" s="311"/>
      <c r="N874" s="23"/>
      <c r="O874" s="50"/>
      <c r="P874" s="38"/>
      <c r="Q874" s="38"/>
      <c r="R874" s="38"/>
      <c r="S874" s="38"/>
      <c r="T874" s="38"/>
      <c r="U874" s="38"/>
      <c r="V874" s="38"/>
      <c r="W874" s="488">
        <f>SUM(W867:W872)</f>
        <v>0</v>
      </c>
      <c r="X874" s="489"/>
      <c r="Y874" s="490">
        <f>SUM(Y867:Y872)</f>
        <v>0</v>
      </c>
      <c r="Z874" s="829">
        <f>SUM(W874:Y874)</f>
        <v>0</v>
      </c>
      <c r="AA874" s="387">
        <f>SUM(AA867:AA872)</f>
        <v>0</v>
      </c>
      <c r="AB874" s="387">
        <f>SUM(AB867:AB872)</f>
        <v>0</v>
      </c>
      <c r="AC874" s="1087">
        <f>SUM(AA874:AB874)</f>
        <v>0</v>
      </c>
      <c r="AD874" s="89"/>
      <c r="AE874" s="89"/>
      <c r="AF874" s="49"/>
      <c r="AG874" s="387">
        <f>SUM(AG867:AG872)</f>
        <v>0</v>
      </c>
      <c r="AH874" s="387">
        <f>SUM(AH867:AH872)</f>
        <v>0</v>
      </c>
      <c r="AI874" s="1087">
        <v>0</v>
      </c>
    </row>
    <row r="875" spans="10:35" x14ac:dyDescent="0.25">
      <c r="J875"/>
      <c r="N875" s="806"/>
      <c r="O875" s="50"/>
      <c r="P875" s="527"/>
      <c r="Q875" s="527"/>
      <c r="R875" s="527"/>
      <c r="S875" s="527"/>
      <c r="T875" s="527"/>
      <c r="U875" s="527"/>
      <c r="V875" s="527"/>
      <c r="W875" s="805"/>
      <c r="X875" s="528"/>
      <c r="Y875" s="28"/>
      <c r="Z875" s="528"/>
      <c r="AA875" s="528" t="s">
        <v>291</v>
      </c>
      <c r="AB875" s="528"/>
      <c r="AC875" s="89"/>
      <c r="AD875" s="89"/>
      <c r="AE875" s="89"/>
      <c r="AF875" s="806"/>
      <c r="AG875" s="528"/>
      <c r="AH875" s="528"/>
      <c r="AI875" s="89"/>
    </row>
    <row r="876" spans="10:35" x14ac:dyDescent="0.25">
      <c r="J876" s="377" t="s">
        <v>208</v>
      </c>
      <c r="K876" s="42" t="s">
        <v>238</v>
      </c>
      <c r="L876" s="35"/>
      <c r="M876" s="158"/>
      <c r="N876" s="37"/>
      <c r="O876" s="316"/>
      <c r="P876" s="158"/>
      <c r="Q876" s="158"/>
      <c r="R876" s="319"/>
      <c r="S876" s="319"/>
      <c r="T876" s="319"/>
      <c r="U876" s="319" t="s">
        <v>171</v>
      </c>
      <c r="V876" s="158"/>
      <c r="W876" s="158"/>
      <c r="X876" s="117"/>
      <c r="Y876" s="157">
        <v>0</v>
      </c>
      <c r="Z876" s="158"/>
      <c r="AA876" s="319">
        <v>1.4999999999999999E-4</v>
      </c>
      <c r="AB876" s="157">
        <v>0</v>
      </c>
      <c r="AC876" s="7"/>
      <c r="AD876" s="7"/>
      <c r="AE876" s="7"/>
      <c r="AF876" s="7"/>
      <c r="AG876" s="158">
        <v>0</v>
      </c>
      <c r="AH876" s="322">
        <v>0</v>
      </c>
      <c r="AI876" s="7"/>
    </row>
    <row r="877" spans="10:35" x14ac:dyDescent="0.25">
      <c r="J877" s="311"/>
      <c r="K877" s="378" t="s">
        <v>394</v>
      </c>
      <c r="L877" s="17">
        <v>0.14949999999999999</v>
      </c>
      <c r="M877" t="s">
        <v>395</v>
      </c>
      <c r="N877" s="626"/>
      <c r="O877" s="381"/>
      <c r="P877" s="321"/>
      <c r="Q877" s="535">
        <f t="shared" ref="Q877:Q882" si="69">SUM(N877*P877)</f>
        <v>0</v>
      </c>
      <c r="R877" s="307"/>
      <c r="S877" s="307"/>
      <c r="T877" s="307"/>
      <c r="U877" s="38"/>
      <c r="V877" s="942">
        <v>3.2499999999999999E-3</v>
      </c>
      <c r="W877" s="523">
        <f t="shared" ref="W877:W882" si="70">SUM(N877*V877)</f>
        <v>0</v>
      </c>
      <c r="X877" s="523"/>
      <c r="Y877" s="538">
        <f>SUM(N877*P877*Y876)</f>
        <v>0</v>
      </c>
      <c r="Z877" s="523"/>
      <c r="AA877" s="538">
        <f>SUM(N877*AA876)</f>
        <v>0</v>
      </c>
      <c r="AB877" s="538">
        <f>SUM(N877*AB876*P877)</f>
        <v>0</v>
      </c>
      <c r="AF877" s="541"/>
      <c r="AG877" s="538">
        <f>SUM(N877*AG876)</f>
        <v>0</v>
      </c>
      <c r="AH877" s="538">
        <f>SUM(Q877*AH876)</f>
        <v>0</v>
      </c>
    </row>
    <row r="878" spans="10:35" x14ac:dyDescent="0.25">
      <c r="J878" s="311"/>
      <c r="M878" t="s">
        <v>157</v>
      </c>
      <c r="N878" s="626"/>
      <c r="P878" s="38">
        <f>SUM(P877*0.66)</f>
        <v>0</v>
      </c>
      <c r="Q878" s="535">
        <f t="shared" si="69"/>
        <v>0</v>
      </c>
      <c r="R878" s="307"/>
      <c r="S878" s="307"/>
      <c r="T878" s="307"/>
      <c r="U878" s="38"/>
      <c r="V878" s="942">
        <v>3.2499999999999999E-3</v>
      </c>
      <c r="W878" s="523">
        <f t="shared" si="70"/>
        <v>0</v>
      </c>
      <c r="X878" s="22"/>
      <c r="Y878" s="23">
        <f>SUM(N878*P878*Y876)</f>
        <v>0</v>
      </c>
      <c r="Z878" s="22"/>
      <c r="AA878" s="23">
        <f>SUM(N878*AA876)</f>
        <v>0</v>
      </c>
      <c r="AB878" s="23">
        <f>SUM(N878*AB876*P878)</f>
        <v>0</v>
      </c>
      <c r="AF878" s="49"/>
      <c r="AG878" s="23">
        <f>SUM(N878*AG876)</f>
        <v>0</v>
      </c>
      <c r="AH878" s="23">
        <f>SUM(Q878*AH876)</f>
        <v>0</v>
      </c>
    </row>
    <row r="879" spans="10:35" x14ac:dyDescent="0.25">
      <c r="J879" s="311"/>
      <c r="K879" t="s">
        <v>396</v>
      </c>
      <c r="L879" s="17">
        <v>0.13150000000000001</v>
      </c>
      <c r="M879" t="s">
        <v>165</v>
      </c>
      <c r="N879" s="626"/>
      <c r="O879" s="374"/>
      <c r="P879" s="321"/>
      <c r="Q879" s="535">
        <f t="shared" si="69"/>
        <v>0</v>
      </c>
      <c r="R879" s="307"/>
      <c r="S879" s="307"/>
      <c r="T879" s="307"/>
      <c r="U879" s="38"/>
      <c r="V879" s="942">
        <v>2.65E-3</v>
      </c>
      <c r="W879" s="523">
        <f t="shared" si="70"/>
        <v>0</v>
      </c>
      <c r="X879" s="22"/>
      <c r="Y879" s="23">
        <f>SUM(N879*P879*Y876)</f>
        <v>0</v>
      </c>
      <c r="Z879" s="22"/>
      <c r="AA879" s="23">
        <f>SUM(N879*AA876)</f>
        <v>0</v>
      </c>
      <c r="AB879" s="23">
        <f>SUM(N879*AB876*P879)</f>
        <v>0</v>
      </c>
      <c r="AF879" s="49"/>
      <c r="AG879" s="23">
        <f>SUM(N879*AG876)</f>
        <v>0</v>
      </c>
      <c r="AH879" s="23">
        <f>SUM(Q879*AH876)</f>
        <v>0</v>
      </c>
    </row>
    <row r="880" spans="10:35" x14ac:dyDescent="0.25">
      <c r="J880" s="311"/>
      <c r="K880" s="40" t="s">
        <v>397</v>
      </c>
      <c r="M880" t="s">
        <v>157</v>
      </c>
      <c r="N880" s="626"/>
      <c r="P880" s="38">
        <f>SUM(P879*0.66)</f>
        <v>0</v>
      </c>
      <c r="Q880" s="535">
        <f t="shared" si="69"/>
        <v>0</v>
      </c>
      <c r="R880" s="307"/>
      <c r="S880" s="307"/>
      <c r="T880" s="307"/>
      <c r="U880" s="38"/>
      <c r="V880" s="942">
        <v>2.65E-3</v>
      </c>
      <c r="W880" s="523">
        <f t="shared" si="70"/>
        <v>0</v>
      </c>
      <c r="X880" s="22"/>
      <c r="Y880" s="23">
        <f>SUM(N880*P880*Y876)</f>
        <v>0</v>
      </c>
      <c r="Z880" s="22"/>
      <c r="AA880" s="23">
        <f>SUM(N880*AA876)</f>
        <v>0</v>
      </c>
      <c r="AB880" s="23">
        <f>SUM(N880*AB876*P880)</f>
        <v>0</v>
      </c>
      <c r="AF880" s="49"/>
      <c r="AG880" s="23">
        <f>SUM(N880*AG876)</f>
        <v>0</v>
      </c>
      <c r="AH880" s="23">
        <f>SUM(Q880*AH876)</f>
        <v>0</v>
      </c>
    </row>
    <row r="881" spans="10:35" x14ac:dyDescent="0.25">
      <c r="J881" s="311"/>
      <c r="L881" s="17">
        <v>0.13350000000000001</v>
      </c>
      <c r="M881" t="s">
        <v>168</v>
      </c>
      <c r="N881" s="626"/>
      <c r="O881" s="366"/>
      <c r="P881" s="321"/>
      <c r="Q881" s="535">
        <f t="shared" si="69"/>
        <v>0</v>
      </c>
      <c r="R881" s="307"/>
      <c r="S881" s="307"/>
      <c r="T881" s="307"/>
      <c r="U881" s="38"/>
      <c r="V881" s="942">
        <v>2.7499999999999998E-3</v>
      </c>
      <c r="W881" s="523">
        <f t="shared" si="70"/>
        <v>0</v>
      </c>
      <c r="X881" s="22"/>
      <c r="Y881" s="23">
        <f>SUM(N881*P881*Y876)</f>
        <v>0</v>
      </c>
      <c r="Z881" s="22"/>
      <c r="AA881" s="23">
        <f>SUM(N881*AA876)</f>
        <v>0</v>
      </c>
      <c r="AB881" s="23">
        <f>SUM(N881*AB876*P881)</f>
        <v>0</v>
      </c>
      <c r="AF881" s="49"/>
      <c r="AG881" s="23">
        <f>SUM(N881*AG876)</f>
        <v>0</v>
      </c>
      <c r="AH881" s="23">
        <f>SUM(Q881*AH876)</f>
        <v>0</v>
      </c>
      <c r="AI881" s="23"/>
    </row>
    <row r="882" spans="10:35" x14ac:dyDescent="0.25">
      <c r="J882" s="311"/>
      <c r="M882" t="s">
        <v>157</v>
      </c>
      <c r="N882" s="626"/>
      <c r="O882" s="13"/>
      <c r="P882" s="38">
        <f>SUM(P881*0.66)</f>
        <v>0</v>
      </c>
      <c r="Q882" s="535">
        <f t="shared" si="69"/>
        <v>0</v>
      </c>
      <c r="R882" s="307"/>
      <c r="S882" s="307"/>
      <c r="T882" s="307"/>
      <c r="U882" s="38"/>
      <c r="V882" s="942">
        <v>2.7499999999999998E-3</v>
      </c>
      <c r="W882" s="523">
        <f t="shared" si="70"/>
        <v>0</v>
      </c>
      <c r="X882" s="22"/>
      <c r="Y882" s="23">
        <f>SUM(N882*P882*Y876)</f>
        <v>0</v>
      </c>
      <c r="Z882" s="22"/>
      <c r="AA882" s="23">
        <f>SUM(N882*AA876)</f>
        <v>0</v>
      </c>
      <c r="AB882" s="23">
        <f>SUM(N882*AB876*P882)</f>
        <v>0</v>
      </c>
      <c r="AF882" s="49"/>
      <c r="AG882" s="23">
        <f>SUM(N882*AG876)</f>
        <v>0</v>
      </c>
      <c r="AH882" s="23">
        <f>SUM(Q882*AH876)</f>
        <v>0</v>
      </c>
      <c r="AI882" s="23"/>
    </row>
    <row r="883" spans="10:35" ht="15.75" thickBot="1" x14ac:dyDescent="0.3">
      <c r="J883" s="311"/>
      <c r="N883" s="23"/>
      <c r="O883" s="50"/>
      <c r="P883" s="38"/>
      <c r="Q883" s="307"/>
      <c r="R883" s="307"/>
      <c r="S883" s="307"/>
      <c r="T883" s="307"/>
      <c r="U883" s="38"/>
      <c r="V883" s="987"/>
      <c r="W883" s="38"/>
      <c r="X883" s="22"/>
      <c r="Z883" s="22"/>
      <c r="AA883" s="22"/>
      <c r="AB883" s="22"/>
      <c r="AC883" s="22"/>
      <c r="AD883" s="22"/>
      <c r="AE883" s="22"/>
      <c r="AF883" s="49"/>
      <c r="AG883" s="22"/>
      <c r="AH883" s="22"/>
      <c r="AI883" s="22"/>
    </row>
    <row r="884" spans="10:35" ht="15.75" thickBot="1" x14ac:dyDescent="0.3">
      <c r="J884" s="311"/>
      <c r="N884" s="23"/>
      <c r="O884" s="50"/>
      <c r="P884" s="38"/>
      <c r="Q884" s="38"/>
      <c r="R884" s="38"/>
      <c r="S884" s="38"/>
      <c r="T884" s="38"/>
      <c r="U884" s="38"/>
      <c r="V884" s="987"/>
      <c r="W884" s="488">
        <f>SUM(W877:W882)</f>
        <v>0</v>
      </c>
      <c r="X884" s="489"/>
      <c r="Y884" s="490">
        <f>SUM(Y877:Y882)</f>
        <v>0</v>
      </c>
      <c r="Z884" s="829">
        <f>SUM(W884:Y884)</f>
        <v>0</v>
      </c>
      <c r="AA884" s="387">
        <f>SUM(AA877:AA882)</f>
        <v>0</v>
      </c>
      <c r="AB884" s="387">
        <f>SUM(AB877:AB882)</f>
        <v>0</v>
      </c>
      <c r="AC884" s="1087">
        <f>SUM(AA884:AB884)</f>
        <v>0</v>
      </c>
      <c r="AD884" s="89"/>
      <c r="AE884" s="89"/>
      <c r="AF884" s="49"/>
      <c r="AG884" s="387">
        <f>SUM(AG877:AG882)</f>
        <v>0</v>
      </c>
      <c r="AH884" s="387">
        <f>SUM(AH877:AH882)</f>
        <v>0</v>
      </c>
      <c r="AI884" s="1087">
        <v>0</v>
      </c>
    </row>
    <row r="885" spans="10:35" x14ac:dyDescent="0.25">
      <c r="J885" s="311"/>
      <c r="N885" s="23"/>
      <c r="O885" s="50"/>
      <c r="P885" s="38"/>
      <c r="Q885" s="38"/>
      <c r="R885" s="38"/>
      <c r="S885" s="38"/>
      <c r="T885" s="38"/>
      <c r="U885" s="38"/>
      <c r="V885" s="38"/>
      <c r="W885" s="522"/>
      <c r="X885" s="523"/>
      <c r="Y885" s="28"/>
      <c r="Z885" s="523"/>
      <c r="AA885" s="523"/>
      <c r="AB885" s="523"/>
      <c r="AC885" s="89"/>
      <c r="AD885" s="89"/>
      <c r="AE885" s="89"/>
      <c r="AF885" s="49"/>
      <c r="AG885" s="523"/>
      <c r="AH885" s="523"/>
      <c r="AI885" s="89"/>
    </row>
    <row r="886" spans="10:35" x14ac:dyDescent="0.25">
      <c r="J886" s="810" t="s">
        <v>208</v>
      </c>
      <c r="K886" s="42" t="s">
        <v>398</v>
      </c>
      <c r="L886" s="35"/>
      <c r="M886" s="158"/>
      <c r="N886" s="37"/>
      <c r="O886" s="316"/>
      <c r="P886" s="158"/>
      <c r="Q886" s="158"/>
      <c r="R886" s="319"/>
      <c r="S886" s="319"/>
      <c r="T886" s="319"/>
      <c r="U886" s="319" t="s">
        <v>171</v>
      </c>
      <c r="V886" s="158"/>
      <c r="W886" s="319">
        <v>3.2599999999999997E-2</v>
      </c>
      <c r="X886" s="117"/>
      <c r="Y886" s="157">
        <v>0</v>
      </c>
      <c r="Z886" s="158"/>
      <c r="AA886" s="319">
        <v>0</v>
      </c>
      <c r="AB886" s="157">
        <v>0</v>
      </c>
      <c r="AC886" s="7"/>
      <c r="AD886" s="7"/>
      <c r="AE886" s="7"/>
      <c r="AF886" s="7"/>
      <c r="AG886" s="158">
        <v>0</v>
      </c>
      <c r="AH886" s="322">
        <v>0</v>
      </c>
      <c r="AI886" s="7"/>
    </row>
    <row r="887" spans="10:35" x14ac:dyDescent="0.25">
      <c r="J887" s="431"/>
      <c r="K887" s="378" t="s">
        <v>399</v>
      </c>
      <c r="L887" s="17">
        <v>0.28549999999999998</v>
      </c>
      <c r="M887" t="s">
        <v>400</v>
      </c>
      <c r="N887" s="637"/>
      <c r="O887" s="381"/>
      <c r="P887" s="321"/>
      <c r="Q887" s="535">
        <f t="shared" ref="Q887:Q892" si="71">SUM(N887*P887)</f>
        <v>0</v>
      </c>
      <c r="R887" s="307"/>
      <c r="S887" s="307"/>
      <c r="T887" s="307"/>
      <c r="U887" s="38"/>
      <c r="V887" s="38"/>
      <c r="W887" s="523">
        <f>SUM(N887*W886)</f>
        <v>0</v>
      </c>
      <c r="X887" s="523"/>
      <c r="Y887" s="538">
        <f>SUM(N887*P887*Y886)</f>
        <v>0</v>
      </c>
      <c r="Z887" s="523"/>
      <c r="AA887" s="538">
        <f>SUM(N887*AA886)</f>
        <v>0</v>
      </c>
      <c r="AB887" s="538">
        <f>SUM(N887*AB886*P887)</f>
        <v>0</v>
      </c>
      <c r="AF887" s="541"/>
      <c r="AG887" s="538">
        <f>SUM(N887*AG886)</f>
        <v>0</v>
      </c>
      <c r="AH887" s="538">
        <f>SUM(Q887*AH886)</f>
        <v>0</v>
      </c>
    </row>
    <row r="888" spans="10:35" x14ac:dyDescent="0.25">
      <c r="J888" s="431"/>
      <c r="M888" t="s">
        <v>157</v>
      </c>
      <c r="N888" s="637"/>
      <c r="P888" s="38"/>
      <c r="Q888" s="535">
        <f t="shared" si="71"/>
        <v>0</v>
      </c>
      <c r="R888" s="307"/>
      <c r="S888" s="307"/>
      <c r="T888" s="307"/>
      <c r="U888" s="38"/>
      <c r="V888" s="38"/>
      <c r="W888" s="22">
        <f>SUM(N888*W886)</f>
        <v>0</v>
      </c>
      <c r="X888" s="22"/>
      <c r="Y888" s="23">
        <f>SUM(N888*P888*Y886)</f>
        <v>0</v>
      </c>
      <c r="Z888" s="22"/>
      <c r="AA888" s="23">
        <f>SUM(N888*AA886)</f>
        <v>0</v>
      </c>
      <c r="AB888" s="23">
        <f>SUM(N888*AB886*P888)</f>
        <v>0</v>
      </c>
      <c r="AF888" s="49"/>
      <c r="AG888" s="23">
        <f>SUM(N888*AG886)</f>
        <v>0</v>
      </c>
      <c r="AH888" s="23">
        <f>SUM(Q888*AH886)</f>
        <v>0</v>
      </c>
    </row>
    <row r="889" spans="10:35" x14ac:dyDescent="0.25">
      <c r="J889" s="431"/>
      <c r="K889" t="s">
        <v>401</v>
      </c>
      <c r="L889" s="17"/>
      <c r="M889" t="s">
        <v>158</v>
      </c>
      <c r="N889" s="637"/>
      <c r="O889" s="374"/>
      <c r="P889" s="321"/>
      <c r="Q889" s="535">
        <f t="shared" si="71"/>
        <v>0</v>
      </c>
      <c r="R889" s="307"/>
      <c r="S889" s="307"/>
      <c r="T889" s="307"/>
      <c r="U889" s="38"/>
      <c r="V889" s="38"/>
      <c r="W889" s="22">
        <f>SUM(N889*W886)</f>
        <v>0</v>
      </c>
      <c r="X889" s="22"/>
      <c r="Y889" s="23">
        <f>SUM(N889*P889*Y886)</f>
        <v>0</v>
      </c>
      <c r="Z889" s="22"/>
      <c r="AA889" s="23">
        <f>SUM(N889*AA886)</f>
        <v>0</v>
      </c>
      <c r="AB889" s="23">
        <f>SUM(N889*AB886*P889)</f>
        <v>0</v>
      </c>
      <c r="AF889" s="49"/>
      <c r="AG889" s="23">
        <f>SUM(N889*AG886)</f>
        <v>0</v>
      </c>
      <c r="AH889" s="23">
        <f>SUM(Q889*AH886)</f>
        <v>0</v>
      </c>
    </row>
    <row r="890" spans="10:35" x14ac:dyDescent="0.25">
      <c r="J890" s="431"/>
      <c r="K890" t="s">
        <v>241</v>
      </c>
      <c r="M890" t="s">
        <v>157</v>
      </c>
      <c r="N890" s="637"/>
      <c r="P890" s="38"/>
      <c r="Q890" s="535">
        <f t="shared" si="71"/>
        <v>0</v>
      </c>
      <c r="R890" s="307"/>
      <c r="S890" s="307"/>
      <c r="T890" s="307"/>
      <c r="U890" s="38"/>
      <c r="V890" s="38"/>
      <c r="W890" s="22">
        <f>SUM(N890*W886)</f>
        <v>0</v>
      </c>
      <c r="X890" s="22"/>
      <c r="Y890" s="23">
        <f>SUM(N890*P890*Y886)</f>
        <v>0</v>
      </c>
      <c r="Z890" s="22"/>
      <c r="AA890" s="23">
        <f>SUM(N890*AA886)</f>
        <v>0</v>
      </c>
      <c r="AB890" s="23">
        <f>SUM(N890*AB886*P890)</f>
        <v>0</v>
      </c>
      <c r="AF890" s="49"/>
      <c r="AG890" s="23">
        <f>SUM(N890*AG886)</f>
        <v>0</v>
      </c>
      <c r="AH890" s="23">
        <f>SUM(Q890*AH886)</f>
        <v>0</v>
      </c>
    </row>
    <row r="891" spans="10:35" x14ac:dyDescent="0.25">
      <c r="J891" s="431"/>
      <c r="L891" s="17"/>
      <c r="M891" t="s">
        <v>158</v>
      </c>
      <c r="N891" s="637"/>
      <c r="O891" s="366"/>
      <c r="P891" s="321"/>
      <c r="Q891" s="535">
        <f t="shared" si="71"/>
        <v>0</v>
      </c>
      <c r="R891" s="307"/>
      <c r="S891" s="307"/>
      <c r="T891" s="307"/>
      <c r="U891" s="38"/>
      <c r="V891" s="38"/>
      <c r="W891" s="22">
        <f>SUM(N891*W886)</f>
        <v>0</v>
      </c>
      <c r="X891" s="22"/>
      <c r="Y891" s="23">
        <f>SUM(N891*P891*Y886)</f>
        <v>0</v>
      </c>
      <c r="Z891" s="22"/>
      <c r="AA891" s="23">
        <f>SUM(N891*AA886)</f>
        <v>0</v>
      </c>
      <c r="AB891" s="23">
        <f>SUM(N891*AB886*P891)</f>
        <v>0</v>
      </c>
      <c r="AF891" s="49"/>
      <c r="AG891" s="23">
        <f>SUM(N891*AG886)</f>
        <v>0</v>
      </c>
      <c r="AH891" s="23">
        <f>SUM(Q891*AH886)</f>
        <v>0</v>
      </c>
      <c r="AI891" s="23"/>
    </row>
    <row r="892" spans="10:35" x14ac:dyDescent="0.25">
      <c r="J892" s="431"/>
      <c r="M892" t="s">
        <v>157</v>
      </c>
      <c r="N892" s="637"/>
      <c r="O892" s="13"/>
      <c r="P892" s="38"/>
      <c r="Q892" s="535">
        <f t="shared" si="71"/>
        <v>0</v>
      </c>
      <c r="R892" s="307"/>
      <c r="S892" s="307"/>
      <c r="T892" s="307"/>
      <c r="U892" s="38"/>
      <c r="V892" s="38"/>
      <c r="W892" s="22">
        <f>SUM(N892*W886)</f>
        <v>0</v>
      </c>
      <c r="X892" s="22"/>
      <c r="Y892" s="23">
        <f>SUM(N892*P892*Y886)</f>
        <v>0</v>
      </c>
      <c r="Z892" s="22"/>
      <c r="AA892" s="23">
        <f>SUM(N892*AA886)</f>
        <v>0</v>
      </c>
      <c r="AB892" s="23">
        <f>SUM(N892*AB886*P892)</f>
        <v>0</v>
      </c>
      <c r="AF892" s="49"/>
      <c r="AG892" s="23">
        <f>SUM(N892*AG886)</f>
        <v>0</v>
      </c>
      <c r="AH892" s="23">
        <f>SUM(Q892*AH886)</f>
        <v>0</v>
      </c>
      <c r="AI892" s="23"/>
    </row>
    <row r="893" spans="10:35" ht="15.75" thickBot="1" x14ac:dyDescent="0.3">
      <c r="J893" s="431"/>
      <c r="N893" s="23"/>
      <c r="O893" s="50"/>
      <c r="P893" s="38"/>
      <c r="Q893" s="307"/>
      <c r="R893" s="307"/>
      <c r="S893" s="307"/>
      <c r="T893" s="307"/>
      <c r="U893" s="38"/>
      <c r="V893" s="38"/>
      <c r="W893" s="38"/>
      <c r="X893" s="22"/>
      <c r="Z893" s="22"/>
      <c r="AA893" s="22"/>
      <c r="AB893" s="22"/>
      <c r="AC893" s="22"/>
      <c r="AD893" s="22"/>
      <c r="AE893" s="22"/>
      <c r="AF893" s="49"/>
      <c r="AG893" s="22"/>
      <c r="AH893" s="22"/>
      <c r="AI893" s="22"/>
    </row>
    <row r="894" spans="10:35" ht="15.75" thickBot="1" x14ac:dyDescent="0.3">
      <c r="J894" s="431"/>
      <c r="N894" s="23"/>
      <c r="O894" s="50"/>
      <c r="P894" s="38"/>
      <c r="Q894" s="38"/>
      <c r="R894" s="38"/>
      <c r="S894" s="38"/>
      <c r="T894" s="38"/>
      <c r="U894" s="38"/>
      <c r="V894" s="38"/>
      <c r="W894" s="488">
        <f>SUM(W887:W892)</f>
        <v>0</v>
      </c>
      <c r="X894" s="489"/>
      <c r="Y894" s="490">
        <f>SUM(Y887:Y892)</f>
        <v>0</v>
      </c>
      <c r="Z894" s="829">
        <f>SUM(W894:Y894)</f>
        <v>0</v>
      </c>
      <c r="AA894" s="387">
        <f>SUM(AA887:AA892)</f>
        <v>0</v>
      </c>
      <c r="AB894" s="387">
        <f>SUM(AB887:AB892)</f>
        <v>0</v>
      </c>
      <c r="AC894" s="1087">
        <f>SUM(AA894:AB894)</f>
        <v>0</v>
      </c>
      <c r="AD894" s="89"/>
      <c r="AE894" s="89"/>
      <c r="AF894" s="49"/>
      <c r="AG894" s="387">
        <f>SUM(AG887:AG892)</f>
        <v>0</v>
      </c>
      <c r="AH894" s="387">
        <f>SUM(AH887:AH892)</f>
        <v>0</v>
      </c>
      <c r="AI894" s="1087">
        <v>0</v>
      </c>
    </row>
    <row r="895" spans="10:35" x14ac:dyDescent="0.25">
      <c r="J895" s="431"/>
      <c r="N895" s="23"/>
      <c r="O895" s="50"/>
      <c r="P895" s="38"/>
      <c r="Q895" s="38"/>
      <c r="R895" s="38"/>
      <c r="S895" s="38"/>
      <c r="T895" s="38"/>
      <c r="U895" s="38"/>
      <c r="V895" s="38"/>
      <c r="W895" s="522"/>
      <c r="X895" s="523"/>
      <c r="Y895" s="28"/>
      <c r="Z895" s="523"/>
      <c r="AA895" s="523"/>
      <c r="AB895" s="523"/>
      <c r="AC895" s="89"/>
      <c r="AD895" s="89"/>
      <c r="AE895" s="89"/>
      <c r="AF895" s="49"/>
      <c r="AG895" s="523"/>
      <c r="AH895" s="523"/>
      <c r="AI895" s="89"/>
    </row>
    <row r="896" spans="10:35" x14ac:dyDescent="0.25">
      <c r="J896" s="810" t="s">
        <v>208</v>
      </c>
      <c r="K896" s="42" t="s">
        <v>259</v>
      </c>
      <c r="L896" s="35"/>
      <c r="M896" s="158"/>
      <c r="N896" s="37"/>
      <c r="O896" s="316"/>
      <c r="P896" s="158"/>
      <c r="Q896" s="158"/>
      <c r="R896" s="319"/>
      <c r="S896" s="319"/>
      <c r="T896" s="319"/>
      <c r="U896" s="319">
        <v>0.05</v>
      </c>
      <c r="V896" s="158"/>
      <c r="W896" s="319">
        <v>6.0999999999999999E-2</v>
      </c>
      <c r="X896" s="117"/>
      <c r="Y896" s="157">
        <v>0</v>
      </c>
      <c r="Z896" s="158"/>
      <c r="AA896" s="319">
        <v>0</v>
      </c>
      <c r="AB896" s="157">
        <v>0</v>
      </c>
      <c r="AC896" s="7"/>
      <c r="AD896" s="7"/>
      <c r="AE896" s="7"/>
      <c r="AF896" s="7"/>
      <c r="AG896" s="158">
        <v>0</v>
      </c>
      <c r="AH896" s="322">
        <v>0</v>
      </c>
      <c r="AI896" s="7"/>
    </row>
    <row r="897" spans="10:35" x14ac:dyDescent="0.25">
      <c r="J897" s="431"/>
      <c r="K897" s="378" t="s">
        <v>402</v>
      </c>
      <c r="L897" s="17">
        <v>0.32100000000000001</v>
      </c>
      <c r="M897" t="s">
        <v>403</v>
      </c>
      <c r="N897" s="626"/>
      <c r="O897" s="381"/>
      <c r="P897" s="321">
        <v>0.1845</v>
      </c>
      <c r="Q897" s="535">
        <f t="shared" ref="Q897:Q902" si="72">SUM(N897*P897)</f>
        <v>0</v>
      </c>
      <c r="R897" s="307"/>
      <c r="S897" s="307"/>
      <c r="T897" s="307"/>
      <c r="U897" s="38">
        <v>0.05</v>
      </c>
      <c r="V897" s="38"/>
      <c r="W897" s="523">
        <f>SUM(N897*W896)</f>
        <v>0</v>
      </c>
      <c r="X897" s="523"/>
      <c r="Y897" s="538">
        <f>SUM(N897*P897*Y896)</f>
        <v>0</v>
      </c>
      <c r="Z897" s="523"/>
      <c r="AA897" s="538">
        <f>SUM(N897*AA896)</f>
        <v>0</v>
      </c>
      <c r="AB897" s="538">
        <f>SUM(N897*AB896*P897)</f>
        <v>0</v>
      </c>
      <c r="AF897" s="541"/>
      <c r="AG897" s="538">
        <f>SUM(N897*AG896)</f>
        <v>0</v>
      </c>
      <c r="AH897" s="538">
        <f>SUM(Q897*AH896)</f>
        <v>0</v>
      </c>
    </row>
    <row r="898" spans="10:35" x14ac:dyDescent="0.25">
      <c r="J898" s="431"/>
      <c r="M898" t="s">
        <v>157</v>
      </c>
      <c r="N898" s="637"/>
      <c r="P898" s="38"/>
      <c r="Q898" s="535">
        <f t="shared" si="72"/>
        <v>0</v>
      </c>
      <c r="R898" s="307"/>
      <c r="S898" s="307"/>
      <c r="T898" s="307"/>
      <c r="U898" s="38"/>
      <c r="V898" s="38"/>
      <c r="W898" s="22">
        <f>SUM(N898*W896)</f>
        <v>0</v>
      </c>
      <c r="X898" s="22"/>
      <c r="Y898" s="23">
        <f>SUM(N898*P898*Y896)</f>
        <v>0</v>
      </c>
      <c r="Z898" s="22"/>
      <c r="AA898" s="23">
        <f>SUM(N898*AA896)</f>
        <v>0</v>
      </c>
      <c r="AB898" s="23">
        <f>SUM(N898*AB896*P898)</f>
        <v>0</v>
      </c>
      <c r="AF898" s="49"/>
      <c r="AG898" s="23">
        <f>SUM(N898*AG896)</f>
        <v>0</v>
      </c>
      <c r="AH898" s="23">
        <f>SUM(Q898*AH896)</f>
        <v>0</v>
      </c>
    </row>
    <row r="899" spans="10:35" x14ac:dyDescent="0.25">
      <c r="J899" s="431"/>
      <c r="K899" t="s">
        <v>202</v>
      </c>
      <c r="L899" s="17"/>
      <c r="M899" t="s">
        <v>158</v>
      </c>
      <c r="N899" s="637"/>
      <c r="O899" s="374"/>
      <c r="P899" s="321"/>
      <c r="Q899" s="535">
        <f t="shared" si="72"/>
        <v>0</v>
      </c>
      <c r="R899" s="307"/>
      <c r="S899" s="307"/>
      <c r="T899" s="307"/>
      <c r="U899" s="38"/>
      <c r="V899" s="38"/>
      <c r="W899" s="22">
        <f>SUM(N899*W896)</f>
        <v>0</v>
      </c>
      <c r="X899" s="22"/>
      <c r="Y899" s="23">
        <f>SUM(N899*P899*Y896)</f>
        <v>0</v>
      </c>
      <c r="Z899" s="22"/>
      <c r="AA899" s="23">
        <f>SUM(N899*AA896)</f>
        <v>0</v>
      </c>
      <c r="AB899" s="23">
        <f>SUM(N899*AB896*P899)</f>
        <v>0</v>
      </c>
      <c r="AF899" s="49"/>
      <c r="AG899" s="23">
        <f>SUM(N899*AG896)</f>
        <v>0</v>
      </c>
      <c r="AH899" s="23">
        <f>SUM(Q899*AH896)</f>
        <v>0</v>
      </c>
    </row>
    <row r="900" spans="10:35" x14ac:dyDescent="0.25">
      <c r="J900" s="431"/>
      <c r="K900" t="s">
        <v>401</v>
      </c>
      <c r="M900" t="s">
        <v>157</v>
      </c>
      <c r="N900" s="637"/>
      <c r="P900" s="38"/>
      <c r="Q900" s="535">
        <f t="shared" si="72"/>
        <v>0</v>
      </c>
      <c r="R900" s="307"/>
      <c r="S900" s="307"/>
      <c r="T900" s="307"/>
      <c r="U900" s="38"/>
      <c r="V900" s="38"/>
      <c r="W900" s="22">
        <f>SUM(N900*W896)</f>
        <v>0</v>
      </c>
      <c r="X900" s="22"/>
      <c r="Y900" s="23">
        <f>SUM(N900*P900*Y896)</f>
        <v>0</v>
      </c>
      <c r="Z900" s="22"/>
      <c r="AA900" s="23">
        <f>SUM(N900*AA896)</f>
        <v>0</v>
      </c>
      <c r="AB900" s="23">
        <f>SUM(N900*AB896*P900)</f>
        <v>0</v>
      </c>
      <c r="AF900" s="49"/>
      <c r="AG900" s="23">
        <f>SUM(N900*AG896)</f>
        <v>0</v>
      </c>
      <c r="AH900" s="23">
        <f>SUM(Q900*AH896)</f>
        <v>0</v>
      </c>
    </row>
    <row r="901" spans="10:35" x14ac:dyDescent="0.25">
      <c r="J901" s="431"/>
      <c r="K901" t="s">
        <v>241</v>
      </c>
      <c r="L901" s="17"/>
      <c r="M901" t="s">
        <v>158</v>
      </c>
      <c r="N901" s="637"/>
      <c r="O901" s="366"/>
      <c r="P901" s="321"/>
      <c r="Q901" s="535">
        <f t="shared" si="72"/>
        <v>0</v>
      </c>
      <c r="R901" s="307"/>
      <c r="S901" s="307"/>
      <c r="T901" s="307"/>
      <c r="U901" s="38"/>
      <c r="V901" s="38"/>
      <c r="W901" s="22">
        <f>SUM(N901*W896)</f>
        <v>0</v>
      </c>
      <c r="X901" s="22"/>
      <c r="Y901" s="23">
        <f>SUM(N901*P901*Y896)</f>
        <v>0</v>
      </c>
      <c r="Z901" s="22"/>
      <c r="AA901" s="23">
        <f>SUM(N901*AA896)</f>
        <v>0</v>
      </c>
      <c r="AB901" s="23">
        <f>SUM(N901*AB896*P901)</f>
        <v>0</v>
      </c>
      <c r="AF901" s="49"/>
      <c r="AG901" s="23">
        <f>SUM(N901*AG896)</f>
        <v>0</v>
      </c>
      <c r="AH901" s="23">
        <f>SUM(Q901*AH896)</f>
        <v>0</v>
      </c>
      <c r="AI901" s="23"/>
    </row>
    <row r="902" spans="10:35" x14ac:dyDescent="0.25">
      <c r="J902" s="431"/>
      <c r="K902" t="s">
        <v>404</v>
      </c>
      <c r="M902" t="s">
        <v>157</v>
      </c>
      <c r="N902" s="637"/>
      <c r="O902" s="13"/>
      <c r="P902" s="38"/>
      <c r="Q902" s="535">
        <f t="shared" si="72"/>
        <v>0</v>
      </c>
      <c r="R902" s="307"/>
      <c r="S902" s="307"/>
      <c r="T902" s="307"/>
      <c r="U902" s="38"/>
      <c r="V902" s="38"/>
      <c r="W902" s="22">
        <f>SUM(N902*W896)</f>
        <v>0</v>
      </c>
      <c r="X902" s="22"/>
      <c r="Y902" s="23">
        <f>SUM(N902*P902*Y896)</f>
        <v>0</v>
      </c>
      <c r="Z902" s="22"/>
      <c r="AA902" s="23">
        <f>SUM(N902*AA896)</f>
        <v>0</v>
      </c>
      <c r="AB902" s="23">
        <f>SUM(N902*AB896*P902)</f>
        <v>0</v>
      </c>
      <c r="AF902" s="49"/>
      <c r="AG902" s="23">
        <f>SUM(N902*AG896)</f>
        <v>0</v>
      </c>
      <c r="AH902" s="23">
        <f>SUM(Q902*AH896)</f>
        <v>0</v>
      </c>
      <c r="AI902" s="23"/>
    </row>
    <row r="903" spans="10:35" ht="15.75" thickBot="1" x14ac:dyDescent="0.3">
      <c r="J903" s="431"/>
      <c r="N903" s="23"/>
      <c r="O903" s="50"/>
      <c r="P903" s="38"/>
      <c r="Q903" s="307"/>
      <c r="R903" s="307"/>
      <c r="S903" s="307"/>
      <c r="T903" s="307"/>
      <c r="U903" s="38"/>
      <c r="V903" s="38"/>
      <c r="W903" s="38"/>
      <c r="X903" s="22"/>
      <c r="Z903" s="22"/>
      <c r="AA903" s="22"/>
      <c r="AB903" s="22"/>
      <c r="AC903" s="22"/>
      <c r="AD903" s="22"/>
      <c r="AE903" s="22"/>
      <c r="AF903" s="49"/>
      <c r="AG903" s="22"/>
      <c r="AH903" s="22"/>
      <c r="AI903" s="22"/>
    </row>
    <row r="904" spans="10:35" ht="15.75" thickBot="1" x14ac:dyDescent="0.3">
      <c r="J904" s="431"/>
      <c r="N904" s="23"/>
      <c r="O904" s="50"/>
      <c r="P904" s="38"/>
      <c r="Q904" s="38"/>
      <c r="R904" s="38"/>
      <c r="S904" s="38"/>
      <c r="T904" s="38"/>
      <c r="U904" s="38"/>
      <c r="V904" s="38"/>
      <c r="W904" s="488">
        <f>SUM(W897:W902)</f>
        <v>0</v>
      </c>
      <c r="X904" s="489"/>
      <c r="Y904" s="490">
        <f>SUM(Y897:Y902)</f>
        <v>0</v>
      </c>
      <c r="Z904" s="829">
        <f>SUM(W904:Y904)</f>
        <v>0</v>
      </c>
      <c r="AA904" s="387">
        <f>SUM(AA897:AA902)</f>
        <v>0</v>
      </c>
      <c r="AB904" s="387">
        <f>SUM(AB897:AB902)</f>
        <v>0</v>
      </c>
      <c r="AC904" s="1087">
        <f>SUM(AA904:AB904)</f>
        <v>0</v>
      </c>
      <c r="AD904" s="89"/>
      <c r="AE904" s="89"/>
      <c r="AF904" s="49"/>
      <c r="AG904" s="387">
        <f>SUM(AG897:AG902)</f>
        <v>0</v>
      </c>
      <c r="AH904" s="387">
        <f>SUM(AH897:AH902)</f>
        <v>0</v>
      </c>
      <c r="AI904" s="1087">
        <v>0</v>
      </c>
    </row>
    <row r="905" spans="10:35" x14ac:dyDescent="0.25">
      <c r="J905" s="431"/>
      <c r="N905" s="23"/>
      <c r="O905" s="50"/>
      <c r="P905" s="38"/>
      <c r="Q905" s="38"/>
      <c r="R905" s="38"/>
      <c r="S905" s="38"/>
      <c r="T905" s="38"/>
      <c r="U905" s="38"/>
      <c r="V905" s="38"/>
      <c r="W905" s="522"/>
      <c r="X905" s="523"/>
      <c r="Y905" s="28"/>
      <c r="Z905" s="523"/>
      <c r="AA905" s="523"/>
      <c r="AB905" s="523"/>
      <c r="AC905" s="89"/>
      <c r="AD905" s="89"/>
      <c r="AE905" s="89"/>
      <c r="AF905" s="49"/>
      <c r="AG905" s="523"/>
      <c r="AH905" s="523"/>
      <c r="AI905" s="89"/>
    </row>
    <row r="906" spans="10:35" x14ac:dyDescent="0.25">
      <c r="J906" s="810" t="s">
        <v>208</v>
      </c>
      <c r="K906" s="42" t="s">
        <v>405</v>
      </c>
      <c r="L906" s="35"/>
      <c r="M906" s="158"/>
      <c r="N906" s="37"/>
      <c r="O906" s="316"/>
      <c r="P906" s="158"/>
      <c r="Q906" s="158"/>
      <c r="R906" s="319"/>
      <c r="S906" s="319"/>
      <c r="T906" s="319"/>
      <c r="U906" s="319" t="s">
        <v>171</v>
      </c>
      <c r="V906" s="158"/>
      <c r="W906" s="319">
        <v>4.1450000000000001E-2</v>
      </c>
      <c r="X906" s="117"/>
      <c r="Y906" s="157">
        <v>0</v>
      </c>
      <c r="Z906" s="158"/>
      <c r="AA906" s="319">
        <v>0</v>
      </c>
      <c r="AB906" s="157">
        <v>0</v>
      </c>
      <c r="AC906" s="7"/>
      <c r="AD906" s="7"/>
      <c r="AE906" s="7"/>
      <c r="AF906" s="7"/>
      <c r="AG906" s="158">
        <v>0</v>
      </c>
      <c r="AH906" s="322">
        <v>0</v>
      </c>
      <c r="AI906" s="7"/>
    </row>
    <row r="907" spans="10:35" x14ac:dyDescent="0.25">
      <c r="J907" s="431" t="s">
        <v>406</v>
      </c>
      <c r="K907" s="378" t="s">
        <v>407</v>
      </c>
      <c r="L907" s="17">
        <v>0.25</v>
      </c>
      <c r="M907" t="s">
        <v>408</v>
      </c>
      <c r="N907" s="626"/>
      <c r="O907" s="381"/>
      <c r="P907" s="321"/>
      <c r="Q907" s="535">
        <f t="shared" ref="Q907:Q912" si="73">SUM(N907*P907)</f>
        <v>0</v>
      </c>
      <c r="R907" s="307"/>
      <c r="S907" s="307"/>
      <c r="T907" s="307"/>
      <c r="U907" s="38"/>
      <c r="V907" s="38"/>
      <c r="W907" s="523">
        <f>SUM(N907*W906)</f>
        <v>0</v>
      </c>
      <c r="X907" s="523"/>
      <c r="Y907" s="538">
        <f>SUM(N907*P907*Y906)</f>
        <v>0</v>
      </c>
      <c r="Z907" s="523"/>
      <c r="AA907" s="538">
        <f>SUM(N907*AA906)</f>
        <v>0</v>
      </c>
      <c r="AB907" s="538">
        <f>SUM(N907*AB906*P907)</f>
        <v>0</v>
      </c>
      <c r="AF907" s="541"/>
      <c r="AG907" s="538">
        <f>SUM(N907*AG906)</f>
        <v>0</v>
      </c>
      <c r="AH907" s="538">
        <f>SUM(Q907*AH906)</f>
        <v>0</v>
      </c>
    </row>
    <row r="908" spans="10:35" x14ac:dyDescent="0.25">
      <c r="J908" s="431"/>
      <c r="M908" t="s">
        <v>294</v>
      </c>
      <c r="N908" s="630"/>
      <c r="O908" s="494"/>
      <c r="P908" s="177"/>
      <c r="Q908" s="898">
        <f t="shared" si="73"/>
        <v>0</v>
      </c>
      <c r="R908" s="899"/>
      <c r="S908" s="899"/>
      <c r="T908" s="899"/>
      <c r="U908" s="177"/>
      <c r="V908" s="177"/>
      <c r="W908" s="529">
        <f>SUM(O908)</f>
        <v>0</v>
      </c>
      <c r="X908" s="22"/>
      <c r="Y908" s="23">
        <f>SUM(N908*P908*Y906)</f>
        <v>0</v>
      </c>
      <c r="Z908" s="22"/>
      <c r="AA908" s="23">
        <f>SUM(N908*AA906)</f>
        <v>0</v>
      </c>
      <c r="AB908" s="23">
        <f>SUM(N908*AB906*P908)</f>
        <v>0</v>
      </c>
      <c r="AF908" s="49"/>
      <c r="AG908" s="23">
        <f>SUM(N908*AG906)</f>
        <v>0</v>
      </c>
      <c r="AH908" s="23">
        <f>SUM(Q908*AH906)</f>
        <v>0</v>
      </c>
    </row>
    <row r="909" spans="10:35" x14ac:dyDescent="0.25">
      <c r="J909" s="431"/>
      <c r="K909" t="s">
        <v>401</v>
      </c>
      <c r="L909" s="17"/>
      <c r="M909" t="s">
        <v>158</v>
      </c>
      <c r="N909" s="626"/>
      <c r="O909" s="374"/>
      <c r="P909" s="321"/>
      <c r="Q909" s="535">
        <f t="shared" si="73"/>
        <v>0</v>
      </c>
      <c r="R909" s="307"/>
      <c r="S909" s="307"/>
      <c r="T909" s="307"/>
      <c r="U909" s="38"/>
      <c r="V909" s="38"/>
      <c r="W909" s="22">
        <f>SUM(N909*W906)</f>
        <v>0</v>
      </c>
      <c r="X909" s="22"/>
      <c r="Y909" s="23">
        <f>SUM(N909*P909*Y906)</f>
        <v>0</v>
      </c>
      <c r="Z909" s="22"/>
      <c r="AA909" s="23">
        <f>SUM(N909*AA906)</f>
        <v>0</v>
      </c>
      <c r="AB909" s="23">
        <f>SUM(N909*AB906*P909)</f>
        <v>0</v>
      </c>
      <c r="AF909" s="49"/>
      <c r="AG909" s="23">
        <f>SUM(N909*AG906)</f>
        <v>0</v>
      </c>
      <c r="AH909" s="23">
        <f>SUM(Q909*AH906)</f>
        <v>0</v>
      </c>
    </row>
    <row r="910" spans="10:35" x14ac:dyDescent="0.25">
      <c r="J910" s="431"/>
      <c r="M910" t="s">
        <v>157</v>
      </c>
      <c r="N910" s="626"/>
      <c r="P910" s="38"/>
      <c r="Q910" s="535">
        <f t="shared" si="73"/>
        <v>0</v>
      </c>
      <c r="R910" s="307"/>
      <c r="S910" s="307"/>
      <c r="T910" s="307"/>
      <c r="U910" s="38"/>
      <c r="V910" s="38"/>
      <c r="W910" s="22">
        <f>SUM(N910*W906)</f>
        <v>0</v>
      </c>
      <c r="X910" s="22"/>
      <c r="Y910" s="23">
        <f>SUM(N910*P910*Y906)</f>
        <v>0</v>
      </c>
      <c r="Z910" s="22"/>
      <c r="AA910" s="23">
        <f>SUM(N910*AA906)</f>
        <v>0</v>
      </c>
      <c r="AB910" s="23">
        <f>SUM(N910*AB906*P910)</f>
        <v>0</v>
      </c>
      <c r="AF910" s="49"/>
      <c r="AG910" s="23">
        <f>SUM(N910*AG906)</f>
        <v>0</v>
      </c>
      <c r="AH910" s="23">
        <f>SUM(Q910*AH906)</f>
        <v>0</v>
      </c>
    </row>
    <row r="911" spans="10:35" x14ac:dyDescent="0.25">
      <c r="J911" s="431"/>
      <c r="L911" s="17"/>
      <c r="M911" t="s">
        <v>158</v>
      </c>
      <c r="N911" s="626"/>
      <c r="O911" s="366"/>
      <c r="P911" s="321"/>
      <c r="Q911" s="535">
        <f t="shared" si="73"/>
        <v>0</v>
      </c>
      <c r="R911" s="307"/>
      <c r="S911" s="307"/>
      <c r="T911" s="307"/>
      <c r="U911" s="38"/>
      <c r="V911" s="38"/>
      <c r="W911" s="22">
        <f>SUM(N911*W906)</f>
        <v>0</v>
      </c>
      <c r="X911" s="22"/>
      <c r="Y911" s="23">
        <f>SUM(N911*P911*Y906)</f>
        <v>0</v>
      </c>
      <c r="Z911" s="22"/>
      <c r="AA911" s="23">
        <f>SUM(N911*AA906)</f>
        <v>0</v>
      </c>
      <c r="AB911" s="23">
        <f>SUM(N911*AB906*P911)</f>
        <v>0</v>
      </c>
      <c r="AF911" s="49"/>
      <c r="AG911" s="23">
        <f>SUM(N911*AG906)</f>
        <v>0</v>
      </c>
      <c r="AH911" s="23">
        <f>SUM(Q911*AH906)</f>
        <v>0</v>
      </c>
      <c r="AI911" s="23"/>
    </row>
    <row r="912" spans="10:35" x14ac:dyDescent="0.25">
      <c r="J912" s="431"/>
      <c r="M912" t="s">
        <v>157</v>
      </c>
      <c r="N912" s="626"/>
      <c r="O912" s="13"/>
      <c r="P912" s="38"/>
      <c r="Q912" s="535">
        <f t="shared" si="73"/>
        <v>0</v>
      </c>
      <c r="R912" s="307"/>
      <c r="S912" s="307"/>
      <c r="T912" s="307"/>
      <c r="U912" s="38"/>
      <c r="V912" s="38"/>
      <c r="W912" s="22">
        <f>SUM(N912*W906)</f>
        <v>0</v>
      </c>
      <c r="X912" s="22"/>
      <c r="Y912" s="23">
        <f>SUM(N912*P912*Y906)</f>
        <v>0</v>
      </c>
      <c r="Z912" s="22"/>
      <c r="AA912" s="23">
        <f>SUM(N912*AA906)</f>
        <v>0</v>
      </c>
      <c r="AB912" s="23">
        <f>SUM(N912*AB906*P912)</f>
        <v>0</v>
      </c>
      <c r="AF912" s="49"/>
      <c r="AG912" s="23">
        <f>SUM(N912*AG906)</f>
        <v>0</v>
      </c>
      <c r="AH912" s="23">
        <f>SUM(Q912*AH906)</f>
        <v>0</v>
      </c>
      <c r="AI912" s="23"/>
    </row>
    <row r="913" spans="10:35" ht="15.75" thickBot="1" x14ac:dyDescent="0.3">
      <c r="J913" s="431"/>
      <c r="N913" s="23"/>
      <c r="O913" s="50"/>
      <c r="P913" s="38"/>
      <c r="Q913" s="307"/>
      <c r="R913" s="307"/>
      <c r="S913" s="307"/>
      <c r="T913" s="307"/>
      <c r="U913" s="38"/>
      <c r="V913" s="38"/>
      <c r="W913" s="38"/>
      <c r="X913" s="22"/>
      <c r="Z913" s="22"/>
      <c r="AA913" s="22"/>
      <c r="AB913" s="22"/>
      <c r="AC913" s="22"/>
      <c r="AD913" s="22"/>
      <c r="AE913" s="22"/>
      <c r="AF913" s="49"/>
      <c r="AG913" s="22"/>
      <c r="AH913" s="22"/>
      <c r="AI913" s="22"/>
    </row>
    <row r="914" spans="10:35" ht="15.75" thickBot="1" x14ac:dyDescent="0.3">
      <c r="J914" s="431"/>
      <c r="N914" s="23"/>
      <c r="O914" s="50"/>
      <c r="P914" s="38"/>
      <c r="Q914" s="38"/>
      <c r="R914" s="38"/>
      <c r="S914" s="38"/>
      <c r="T914" s="38"/>
      <c r="U914" s="38"/>
      <c r="V914" s="38"/>
      <c r="W914" s="488">
        <f>SUM(W907:W912)</f>
        <v>0</v>
      </c>
      <c r="X914" s="489"/>
      <c r="Y914" s="490">
        <f>SUM(Y907:Y912)</f>
        <v>0</v>
      </c>
      <c r="Z914" s="829">
        <f>SUM(W914:Y914)</f>
        <v>0</v>
      </c>
      <c r="AA914" s="387">
        <f>SUM(AA907:AA912)</f>
        <v>0</v>
      </c>
      <c r="AB914" s="387">
        <f>SUM(AB907:AB912)</f>
        <v>0</v>
      </c>
      <c r="AC914" s="1087">
        <f>SUM(AA914:AB914)</f>
        <v>0</v>
      </c>
      <c r="AD914" s="89"/>
      <c r="AE914" s="89"/>
      <c r="AF914" s="49"/>
      <c r="AG914" s="387">
        <f>SUM(AG907:AG912)</f>
        <v>0</v>
      </c>
      <c r="AH914" s="387">
        <f>SUM(AH907:AH912)</f>
        <v>0</v>
      </c>
      <c r="AI914" s="1087">
        <v>0</v>
      </c>
    </row>
    <row r="915" spans="10:35" x14ac:dyDescent="0.25">
      <c r="J915" s="431"/>
      <c r="N915" s="23"/>
      <c r="O915" s="50"/>
      <c r="P915" s="38"/>
      <c r="Q915" s="38"/>
      <c r="R915" s="38"/>
      <c r="S915" s="38"/>
      <c r="T915" s="38"/>
      <c r="U915" s="38"/>
      <c r="V915" s="38"/>
      <c r="W915" s="522"/>
      <c r="X915" s="523"/>
      <c r="Y915" s="28"/>
      <c r="Z915" s="523"/>
      <c r="AA915" s="523"/>
      <c r="AB915" s="523"/>
      <c r="AC915" s="89"/>
      <c r="AD915" s="89"/>
      <c r="AE915" s="89"/>
      <c r="AF915" s="49"/>
      <c r="AG915" s="523"/>
      <c r="AH915" s="523"/>
      <c r="AI915" s="89"/>
    </row>
    <row r="916" spans="10:35" x14ac:dyDescent="0.25">
      <c r="J916" s="810" t="s">
        <v>208</v>
      </c>
      <c r="K916" s="42" t="s">
        <v>405</v>
      </c>
      <c r="L916" s="35"/>
      <c r="M916" s="158"/>
      <c r="N916" s="37"/>
      <c r="O916" s="316"/>
      <c r="P916" s="158"/>
      <c r="Q916" s="158"/>
      <c r="R916" s="319"/>
      <c r="S916" s="319"/>
      <c r="T916" s="319"/>
      <c r="U916" s="319" t="s">
        <v>171</v>
      </c>
      <c r="V916" s="158"/>
      <c r="W916" s="319">
        <v>0.03</v>
      </c>
      <c r="X916" s="117"/>
      <c r="Y916" s="157">
        <v>0</v>
      </c>
      <c r="Z916" s="158"/>
      <c r="AA916" s="319">
        <v>0</v>
      </c>
      <c r="AB916" s="157">
        <v>0</v>
      </c>
      <c r="AC916" s="7"/>
      <c r="AD916" s="7"/>
      <c r="AE916" s="7"/>
      <c r="AF916" s="7"/>
      <c r="AG916" s="158">
        <v>0</v>
      </c>
      <c r="AH916" s="322">
        <v>0</v>
      </c>
      <c r="AI916" s="7"/>
    </row>
    <row r="917" spans="10:35" x14ac:dyDescent="0.25">
      <c r="J917" s="431" t="s">
        <v>409</v>
      </c>
      <c r="K917" s="378" t="s">
        <v>410</v>
      </c>
      <c r="L917" s="17"/>
      <c r="M917" t="s">
        <v>411</v>
      </c>
      <c r="N917" s="626"/>
      <c r="O917" s="381"/>
      <c r="P917" s="321"/>
      <c r="Q917" s="535">
        <f t="shared" ref="Q917:Q922" si="74">SUM(N917*P917)</f>
        <v>0</v>
      </c>
      <c r="R917" s="307"/>
      <c r="S917" s="307"/>
      <c r="T917" s="307"/>
      <c r="U917" s="38"/>
      <c r="V917" s="38"/>
      <c r="W917" s="523">
        <f>SUM(N917*W916)</f>
        <v>0</v>
      </c>
      <c r="X917" s="523"/>
      <c r="Y917" s="538">
        <f>SUM(N917*P917*Y916)</f>
        <v>0</v>
      </c>
      <c r="Z917" s="523"/>
      <c r="AA917" s="538">
        <f>SUM(N917*AA916)</f>
        <v>0</v>
      </c>
      <c r="AB917" s="538">
        <f>SUM(N917*AB916*P917)</f>
        <v>0</v>
      </c>
      <c r="AF917" s="541"/>
      <c r="AG917" s="538">
        <f>SUM(N917*AG916)</f>
        <v>0</v>
      </c>
      <c r="AH917" s="538">
        <f>SUM(Q917*AH916)</f>
        <v>0</v>
      </c>
    </row>
    <row r="918" spans="10:35" x14ac:dyDescent="0.25">
      <c r="J918" s="431"/>
      <c r="M918" t="s">
        <v>157</v>
      </c>
      <c r="N918" s="626"/>
      <c r="P918" s="38"/>
      <c r="Q918" s="535">
        <f t="shared" si="74"/>
        <v>0</v>
      </c>
      <c r="R918" s="307"/>
      <c r="S918" s="307"/>
      <c r="T918" s="307"/>
      <c r="U918" s="38"/>
      <c r="V918" s="38"/>
      <c r="W918" s="22">
        <f>SUM(N918*W916)</f>
        <v>0</v>
      </c>
      <c r="X918" s="22"/>
      <c r="Y918" s="23">
        <f>SUM(N918*P918*Y916)</f>
        <v>0</v>
      </c>
      <c r="Z918" s="22"/>
      <c r="AA918" s="23">
        <f>SUM(N918*AA916)</f>
        <v>0</v>
      </c>
      <c r="AB918" s="23">
        <f>SUM(N918*AB916*P918)</f>
        <v>0</v>
      </c>
      <c r="AF918" s="49"/>
      <c r="AG918" s="23">
        <f>SUM(N918*AG916)</f>
        <v>0</v>
      </c>
      <c r="AH918" s="23">
        <f>SUM(Q918*AH916)</f>
        <v>0</v>
      </c>
    </row>
    <row r="919" spans="10:35" x14ac:dyDescent="0.25">
      <c r="J919" s="431"/>
      <c r="K919" t="s">
        <v>412</v>
      </c>
      <c r="L919" s="17"/>
      <c r="M919" t="s">
        <v>158</v>
      </c>
      <c r="N919" s="626"/>
      <c r="O919" s="374"/>
      <c r="P919" s="321"/>
      <c r="Q919" s="535">
        <f t="shared" si="74"/>
        <v>0</v>
      </c>
      <c r="R919" s="307"/>
      <c r="S919" s="307"/>
      <c r="T919" s="307"/>
      <c r="U919" s="38"/>
      <c r="V919" s="38"/>
      <c r="W919" s="22">
        <f>SUM(N919*W916)</f>
        <v>0</v>
      </c>
      <c r="X919" s="22"/>
      <c r="Y919" s="23">
        <f>SUM(N919*P919*Y916)</f>
        <v>0</v>
      </c>
      <c r="Z919" s="22"/>
      <c r="AA919" s="23">
        <f>SUM(N919*AA916)</f>
        <v>0</v>
      </c>
      <c r="AB919" s="23">
        <f>SUM(N919*AB916*P919)</f>
        <v>0</v>
      </c>
      <c r="AF919" s="49"/>
      <c r="AG919" s="23">
        <f>SUM(N919*AG916)</f>
        <v>0</v>
      </c>
      <c r="AH919" s="23">
        <f>SUM(Q919*AH916)</f>
        <v>0</v>
      </c>
    </row>
    <row r="920" spans="10:35" x14ac:dyDescent="0.25">
      <c r="J920" s="431"/>
      <c r="K920" t="s">
        <v>413</v>
      </c>
      <c r="M920" t="s">
        <v>157</v>
      </c>
      <c r="N920" s="626"/>
      <c r="P920" s="38"/>
      <c r="Q920" s="535">
        <f t="shared" si="74"/>
        <v>0</v>
      </c>
      <c r="R920" s="307"/>
      <c r="S920" s="307"/>
      <c r="T920" s="307"/>
      <c r="U920" s="38"/>
      <c r="V920" s="38"/>
      <c r="W920" s="22">
        <f>SUM(N920*W916)</f>
        <v>0</v>
      </c>
      <c r="X920" s="22"/>
      <c r="Y920" s="23">
        <f>SUM(N920*P920*Y916)</f>
        <v>0</v>
      </c>
      <c r="Z920" s="22"/>
      <c r="AA920" s="23">
        <f>SUM(N920*AA916)</f>
        <v>0</v>
      </c>
      <c r="AB920" s="23">
        <f>SUM(N920*AB916*P920)</f>
        <v>0</v>
      </c>
      <c r="AF920" s="49"/>
      <c r="AG920" s="23">
        <f>SUM(N920*AG916)</f>
        <v>0</v>
      </c>
      <c r="AH920" s="23">
        <f>SUM(Q920*AH916)</f>
        <v>0</v>
      </c>
    </row>
    <row r="921" spans="10:35" x14ac:dyDescent="0.25">
      <c r="J921" s="431"/>
      <c r="L921" s="17"/>
      <c r="M921" t="s">
        <v>158</v>
      </c>
      <c r="N921" s="626"/>
      <c r="O921" s="366"/>
      <c r="P921" s="321"/>
      <c r="Q921" s="535">
        <f t="shared" si="74"/>
        <v>0</v>
      </c>
      <c r="R921" s="307"/>
      <c r="S921" s="307"/>
      <c r="T921" s="307"/>
      <c r="U921" s="38"/>
      <c r="V921" s="38"/>
      <c r="W921" s="22">
        <f>SUM(N921*W916)</f>
        <v>0</v>
      </c>
      <c r="X921" s="22"/>
      <c r="Y921" s="23">
        <f>SUM(N921*P921*Y916)</f>
        <v>0</v>
      </c>
      <c r="Z921" s="22"/>
      <c r="AA921" s="23">
        <f>SUM(N921*AA916)</f>
        <v>0</v>
      </c>
      <c r="AB921" s="23">
        <f>SUM(N921*AB916*P921)</f>
        <v>0</v>
      </c>
      <c r="AF921" s="49"/>
      <c r="AG921" s="23">
        <f>SUM(N921*AG916)</f>
        <v>0</v>
      </c>
      <c r="AH921" s="23">
        <f>SUM(Q921*AH916)</f>
        <v>0</v>
      </c>
      <c r="AI921" s="23"/>
    </row>
    <row r="922" spans="10:35" x14ac:dyDescent="0.25">
      <c r="J922" s="431"/>
      <c r="M922" t="s">
        <v>157</v>
      </c>
      <c r="N922" s="626"/>
      <c r="O922" s="13"/>
      <c r="P922" s="38"/>
      <c r="Q922" s="535">
        <f t="shared" si="74"/>
        <v>0</v>
      </c>
      <c r="R922" s="307"/>
      <c r="S922" s="307"/>
      <c r="T922" s="307"/>
      <c r="U922" s="38"/>
      <c r="V922" s="38"/>
      <c r="W922" s="22">
        <f>SUM(N922*W916)</f>
        <v>0</v>
      </c>
      <c r="X922" s="22"/>
      <c r="Y922" s="23">
        <f>SUM(N922*P922*Y916)</f>
        <v>0</v>
      </c>
      <c r="Z922" s="22"/>
      <c r="AA922" s="23">
        <f>SUM(N922*AA916)</f>
        <v>0</v>
      </c>
      <c r="AB922" s="23">
        <f>SUM(N922*AB916*P922)</f>
        <v>0</v>
      </c>
      <c r="AF922" s="49"/>
      <c r="AG922" s="23">
        <f>SUM(N922*AG916)</f>
        <v>0</v>
      </c>
      <c r="AH922" s="23">
        <f>SUM(Q922*AH916)</f>
        <v>0</v>
      </c>
      <c r="AI922" s="23"/>
    </row>
    <row r="923" spans="10:35" ht="15.75" thickBot="1" x14ac:dyDescent="0.3">
      <c r="J923" s="431"/>
      <c r="N923" s="23"/>
      <c r="O923" s="50"/>
      <c r="P923" s="38"/>
      <c r="Q923" s="307"/>
      <c r="R923" s="307"/>
      <c r="S923" s="307"/>
      <c r="T923" s="307"/>
      <c r="U923" s="38"/>
      <c r="V923" s="38"/>
      <c r="W923" s="38"/>
      <c r="X923" s="22"/>
      <c r="Z923" s="22"/>
      <c r="AA923" s="22"/>
      <c r="AB923" s="22"/>
      <c r="AC923" s="22"/>
      <c r="AD923" s="22"/>
      <c r="AE923" s="22"/>
      <c r="AF923" s="49"/>
      <c r="AG923" s="22"/>
      <c r="AH923" s="22"/>
      <c r="AI923" s="22"/>
    </row>
    <row r="924" spans="10:35" ht="15.75" thickBot="1" x14ac:dyDescent="0.3">
      <c r="J924" s="431"/>
      <c r="N924" s="23"/>
      <c r="O924" s="50"/>
      <c r="P924" s="38"/>
      <c r="Q924" s="38"/>
      <c r="R924" s="38"/>
      <c r="S924" s="38"/>
      <c r="T924" s="38"/>
      <c r="U924" s="38"/>
      <c r="V924" s="38"/>
      <c r="W924" s="488">
        <f>SUM(W917:W922)</f>
        <v>0</v>
      </c>
      <c r="X924" s="489"/>
      <c r="Y924" s="490">
        <f>SUM(Y917:Y922)</f>
        <v>0</v>
      </c>
      <c r="Z924" s="829">
        <f>SUM(W924:Y924)</f>
        <v>0</v>
      </c>
      <c r="AA924" s="387">
        <f>SUM(AA917:AA922)</f>
        <v>0</v>
      </c>
      <c r="AB924" s="387">
        <f>SUM(AB917:AB922)</f>
        <v>0</v>
      </c>
      <c r="AC924" s="1087">
        <f>SUM(AA924:AB924)</f>
        <v>0</v>
      </c>
      <c r="AD924" s="89"/>
      <c r="AE924" s="89"/>
      <c r="AF924" s="49"/>
      <c r="AG924" s="387">
        <f>SUM(AG917:AG922)</f>
        <v>0</v>
      </c>
      <c r="AH924" s="387">
        <f>SUM(AH917:AH922)</f>
        <v>0</v>
      </c>
      <c r="AI924" s="1087">
        <v>0</v>
      </c>
    </row>
    <row r="925" spans="10:35" x14ac:dyDescent="0.25">
      <c r="J925" s="431"/>
      <c r="N925" s="23"/>
      <c r="O925" s="50"/>
      <c r="P925" s="38"/>
      <c r="Q925" s="38"/>
      <c r="R925" s="38"/>
      <c r="S925" s="38"/>
      <c r="T925" s="38"/>
      <c r="U925" s="38"/>
      <c r="V925" s="38"/>
      <c r="W925" s="522"/>
      <c r="X925" s="523"/>
      <c r="Y925" s="28"/>
      <c r="Z925" s="523"/>
      <c r="AA925" s="523"/>
      <c r="AB925" s="523"/>
      <c r="AC925" s="89"/>
      <c r="AD925" s="89"/>
      <c r="AE925" s="89"/>
      <c r="AF925" s="49"/>
      <c r="AG925" s="523"/>
      <c r="AH925" s="523"/>
      <c r="AI925" s="89"/>
    </row>
    <row r="926" spans="10:35" x14ac:dyDescent="0.25">
      <c r="J926" s="850" t="s">
        <v>208</v>
      </c>
      <c r="K926" s="42" t="s">
        <v>224</v>
      </c>
      <c r="L926" s="35"/>
      <c r="M926" s="158"/>
      <c r="N926" s="37"/>
      <c r="O926" s="316"/>
      <c r="P926" s="158"/>
      <c r="Q926" s="158"/>
      <c r="R926" s="319"/>
      <c r="S926" s="319"/>
      <c r="T926" s="319"/>
      <c r="U926" s="319" t="s">
        <v>171</v>
      </c>
      <c r="V926" s="158"/>
      <c r="W926" s="319"/>
      <c r="X926" s="117"/>
      <c r="Y926" s="157">
        <v>0</v>
      </c>
      <c r="Z926" s="158"/>
      <c r="AA926" s="319">
        <v>0</v>
      </c>
      <c r="AB926" s="157">
        <v>0</v>
      </c>
      <c r="AC926" s="7"/>
      <c r="AD926" s="7"/>
      <c r="AE926" s="7"/>
      <c r="AF926" s="7"/>
      <c r="AG926" s="158">
        <v>0</v>
      </c>
      <c r="AH926" s="322">
        <v>0</v>
      </c>
      <c r="AI926" s="7"/>
    </row>
    <row r="927" spans="10:35" x14ac:dyDescent="0.25">
      <c r="J927" s="431"/>
      <c r="K927" s="378" t="s">
        <v>414</v>
      </c>
      <c r="L927" s="17"/>
      <c r="M927" t="s">
        <v>158</v>
      </c>
      <c r="N927" s="626"/>
      <c r="O927" s="381"/>
      <c r="P927" s="321"/>
      <c r="Q927" s="535">
        <f t="shared" ref="Q927:Q932" si="75">SUM(N927*P927)</f>
        <v>0</v>
      </c>
      <c r="R927" s="307"/>
      <c r="S927" s="307"/>
      <c r="T927" s="307"/>
      <c r="U927" s="38"/>
      <c r="V927" s="38"/>
      <c r="W927" s="523">
        <f>SUM(N927*W926)</f>
        <v>0</v>
      </c>
      <c r="X927" s="523"/>
      <c r="Y927" s="538">
        <f>SUM(N927*P927*Y926)</f>
        <v>0</v>
      </c>
      <c r="Z927" s="523"/>
      <c r="AA927" s="538">
        <f>SUM(N927*AA926)</f>
        <v>0</v>
      </c>
      <c r="AB927" s="538">
        <f>SUM(N927*AB926*P927)</f>
        <v>0</v>
      </c>
      <c r="AF927" s="541"/>
      <c r="AG927" s="538">
        <f>SUM(N927*AG926)</f>
        <v>0</v>
      </c>
      <c r="AH927" s="538">
        <f>SUM(Q927*AH926)</f>
        <v>0</v>
      </c>
    </row>
    <row r="928" spans="10:35" x14ac:dyDescent="0.25">
      <c r="J928" s="431"/>
      <c r="M928" t="s">
        <v>157</v>
      </c>
      <c r="N928" s="626"/>
      <c r="P928" s="38"/>
      <c r="Q928" s="535">
        <f t="shared" si="75"/>
        <v>0</v>
      </c>
      <c r="R928" s="307"/>
      <c r="S928" s="307"/>
      <c r="T928" s="307"/>
      <c r="U928" s="38"/>
      <c r="V928" s="38"/>
      <c r="W928" s="22">
        <f>SUM(N928*W926)</f>
        <v>0</v>
      </c>
      <c r="X928" s="22"/>
      <c r="Y928" s="23">
        <f>SUM(N928*P928*Y926)</f>
        <v>0</v>
      </c>
      <c r="Z928" s="22"/>
      <c r="AA928" s="23">
        <f>SUM(N928*AA926)</f>
        <v>0</v>
      </c>
      <c r="AB928" s="23">
        <f>SUM(N928*AB926*P928)</f>
        <v>0</v>
      </c>
      <c r="AF928" s="49"/>
      <c r="AG928" s="23">
        <f>SUM(N928*AG926)</f>
        <v>0</v>
      </c>
      <c r="AH928" s="23">
        <f>SUM(Q928*AH926)</f>
        <v>0</v>
      </c>
    </row>
    <row r="929" spans="10:35" x14ac:dyDescent="0.25">
      <c r="J929" s="431"/>
      <c r="K929" t="s">
        <v>179</v>
      </c>
      <c r="L929" s="17"/>
      <c r="M929" t="s">
        <v>158</v>
      </c>
      <c r="N929" s="626"/>
      <c r="O929" s="374"/>
      <c r="P929" s="321"/>
      <c r="Q929" s="535">
        <f t="shared" si="75"/>
        <v>0</v>
      </c>
      <c r="R929" s="307"/>
      <c r="S929" s="307"/>
      <c r="T929" s="307"/>
      <c r="U929" s="38"/>
      <c r="V929" s="38"/>
      <c r="W929" s="22">
        <f>SUM(N929*W926)</f>
        <v>0</v>
      </c>
      <c r="X929" s="22"/>
      <c r="Y929" s="23">
        <f>SUM(N929*P929*Y926)</f>
        <v>0</v>
      </c>
      <c r="Z929" s="22"/>
      <c r="AA929" s="23">
        <f>SUM(N929*AA926)</f>
        <v>0</v>
      </c>
      <c r="AB929" s="23">
        <f>SUM(N929*AB926*P929)</f>
        <v>0</v>
      </c>
      <c r="AF929" s="49"/>
      <c r="AG929" s="23">
        <f>SUM(N929*AG926)</f>
        <v>0</v>
      </c>
      <c r="AH929" s="23">
        <f>SUM(Q929*AH926)</f>
        <v>0</v>
      </c>
    </row>
    <row r="930" spans="10:35" x14ac:dyDescent="0.25">
      <c r="J930" s="431"/>
      <c r="M930" t="s">
        <v>157</v>
      </c>
      <c r="N930" s="626"/>
      <c r="P930" s="38"/>
      <c r="Q930" s="535">
        <f t="shared" si="75"/>
        <v>0</v>
      </c>
      <c r="R930" s="307"/>
      <c r="S930" s="307"/>
      <c r="T930" s="307"/>
      <c r="U930" s="38"/>
      <c r="V930" s="38"/>
      <c r="W930" s="22">
        <f>SUM(N930*W926)</f>
        <v>0</v>
      </c>
      <c r="X930" s="22"/>
      <c r="Y930" s="23">
        <f>SUM(N930*P930*Y926)</f>
        <v>0</v>
      </c>
      <c r="Z930" s="22"/>
      <c r="AA930" s="23">
        <f>SUM(N930*AA926)</f>
        <v>0</v>
      </c>
      <c r="AB930" s="23">
        <f>SUM(N930*AB926*P930)</f>
        <v>0</v>
      </c>
      <c r="AF930" s="49"/>
      <c r="AG930" s="23">
        <f>SUM(N930*AG926)</f>
        <v>0</v>
      </c>
      <c r="AH930" s="23">
        <f>SUM(Q930*AH926)</f>
        <v>0</v>
      </c>
    </row>
    <row r="931" spans="10:35" x14ac:dyDescent="0.25">
      <c r="J931" s="431"/>
      <c r="L931" s="17"/>
      <c r="M931" t="s">
        <v>158</v>
      </c>
      <c r="N931" s="626"/>
      <c r="O931" s="366"/>
      <c r="P931" s="321"/>
      <c r="Q931" s="535">
        <f t="shared" si="75"/>
        <v>0</v>
      </c>
      <c r="R931" s="307"/>
      <c r="S931" s="307"/>
      <c r="T931" s="307"/>
      <c r="U931" s="38"/>
      <c r="V931" s="38"/>
      <c r="W931" s="22">
        <f>SUM(N931*W926)</f>
        <v>0</v>
      </c>
      <c r="X931" s="22"/>
      <c r="Y931" s="23">
        <f>SUM(N931*P931*Y926)</f>
        <v>0</v>
      </c>
      <c r="Z931" s="22"/>
      <c r="AA931" s="23">
        <f>SUM(N931*AA926)</f>
        <v>0</v>
      </c>
      <c r="AB931" s="23">
        <f>SUM(N931*AB926*P931)</f>
        <v>0</v>
      </c>
      <c r="AF931" s="49"/>
      <c r="AG931" s="23">
        <f>SUM(N931*AG926)</f>
        <v>0</v>
      </c>
      <c r="AH931" s="23">
        <f>SUM(Q931*AH926)</f>
        <v>0</v>
      </c>
      <c r="AI931" s="23"/>
    </row>
    <row r="932" spans="10:35" x14ac:dyDescent="0.25">
      <c r="J932" s="431"/>
      <c r="M932" t="s">
        <v>157</v>
      </c>
      <c r="N932" s="626"/>
      <c r="O932" s="13"/>
      <c r="P932" s="38"/>
      <c r="Q932" s="535">
        <f t="shared" si="75"/>
        <v>0</v>
      </c>
      <c r="R932" s="307"/>
      <c r="S932" s="307"/>
      <c r="T932" s="307"/>
      <c r="U932" s="38"/>
      <c r="V932" s="38"/>
      <c r="W932" s="22">
        <f>SUM(N932*W926)</f>
        <v>0</v>
      </c>
      <c r="X932" s="22"/>
      <c r="Y932" s="23">
        <f>SUM(N932*P932*Y926)</f>
        <v>0</v>
      </c>
      <c r="Z932" s="22"/>
      <c r="AA932" s="23">
        <f>SUM(N932*AA926)</f>
        <v>0</v>
      </c>
      <c r="AB932" s="23">
        <f>SUM(N932*AB926*P932)</f>
        <v>0</v>
      </c>
      <c r="AF932" s="49"/>
      <c r="AG932" s="23">
        <f>SUM(N932*AG926)</f>
        <v>0</v>
      </c>
      <c r="AH932" s="23">
        <f>SUM(Q932*AH926)</f>
        <v>0</v>
      </c>
      <c r="AI932" s="23"/>
    </row>
    <row r="933" spans="10:35" ht="15.75" thickBot="1" x14ac:dyDescent="0.3">
      <c r="J933" s="431"/>
      <c r="N933" s="23"/>
      <c r="O933" s="50"/>
      <c r="P933" s="38"/>
      <c r="Q933" s="307"/>
      <c r="R933" s="307"/>
      <c r="S933" s="307"/>
      <c r="T933" s="307"/>
      <c r="U933" s="38"/>
      <c r="V933" s="38"/>
      <c r="W933" s="38"/>
      <c r="X933" s="22"/>
      <c r="Z933" s="22"/>
      <c r="AA933" s="22"/>
      <c r="AB933" s="22"/>
      <c r="AC933" s="22"/>
      <c r="AD933" s="22"/>
      <c r="AE933" s="22"/>
      <c r="AF933" s="49"/>
      <c r="AG933" s="22"/>
      <c r="AH933" s="22"/>
      <c r="AI933" s="22"/>
    </row>
    <row r="934" spans="10:35" ht="15.75" thickBot="1" x14ac:dyDescent="0.3">
      <c r="J934" s="431"/>
      <c r="N934" s="23"/>
      <c r="O934" s="50"/>
      <c r="P934" s="38"/>
      <c r="Q934" s="38"/>
      <c r="R934" s="38"/>
      <c r="S934" s="38"/>
      <c r="T934" s="38"/>
      <c r="U934" s="38"/>
      <c r="V934" s="38"/>
      <c r="W934" s="488">
        <f>SUM(W927:W932)</f>
        <v>0</v>
      </c>
      <c r="X934" s="489"/>
      <c r="Y934" s="490">
        <f>SUM(Y927:Y932)</f>
        <v>0</v>
      </c>
      <c r="Z934" s="829">
        <f>SUM(W934:Y934)</f>
        <v>0</v>
      </c>
      <c r="AA934" s="387">
        <f>SUM(AA927:AA932)</f>
        <v>0</v>
      </c>
      <c r="AB934" s="387">
        <f>SUM(AB927:AB932)</f>
        <v>0</v>
      </c>
      <c r="AC934" s="1087">
        <f>SUM(AA934:AB934)</f>
        <v>0</v>
      </c>
      <c r="AD934" s="89"/>
      <c r="AE934" s="89"/>
      <c r="AF934" s="49"/>
      <c r="AG934" s="387">
        <f>SUM(AG927:AG932)</f>
        <v>0</v>
      </c>
      <c r="AH934" s="387">
        <f>SUM(AH927:AH932)</f>
        <v>0</v>
      </c>
      <c r="AI934" s="1087">
        <v>0</v>
      </c>
    </row>
    <row r="935" spans="10:35" x14ac:dyDescent="0.25">
      <c r="J935" s="431"/>
      <c r="N935" s="23"/>
      <c r="O935" s="50"/>
      <c r="P935" s="38"/>
      <c r="Q935" s="38"/>
      <c r="R935" s="38"/>
      <c r="S935" s="38"/>
      <c r="T935" s="38"/>
      <c r="U935" s="38"/>
      <c r="V935" s="38"/>
      <c r="W935" s="522"/>
      <c r="X935" s="523"/>
      <c r="Y935" s="28"/>
      <c r="Z935" s="523"/>
      <c r="AA935" s="523"/>
      <c r="AB935" s="523"/>
      <c r="AC935" s="89"/>
      <c r="AD935" s="89"/>
      <c r="AE935" s="89"/>
      <c r="AF935" s="49"/>
      <c r="AG935" s="523"/>
      <c r="AH935" s="523"/>
      <c r="AI935" s="89"/>
    </row>
    <row r="936" spans="10:35" x14ac:dyDescent="0.25">
      <c r="J936" s="431"/>
      <c r="N936" s="23"/>
      <c r="O936" s="50"/>
      <c r="P936" s="38"/>
      <c r="Q936" s="38"/>
      <c r="R936" s="38"/>
      <c r="S936" s="38"/>
      <c r="T936" s="38"/>
      <c r="U936" s="38"/>
      <c r="V936" s="38"/>
      <c r="W936" s="522"/>
      <c r="X936" s="523"/>
      <c r="Y936" s="28"/>
      <c r="Z936" s="523"/>
      <c r="AA936" s="523"/>
      <c r="AB936" s="523"/>
      <c r="AC936" s="89"/>
      <c r="AD936" s="89"/>
      <c r="AE936" s="89"/>
      <c r="AF936" s="49"/>
      <c r="AG936" s="523"/>
      <c r="AH936" s="523"/>
      <c r="AI936" s="89"/>
    </row>
    <row r="937" spans="10:35" x14ac:dyDescent="0.25">
      <c r="J937" s="431"/>
      <c r="N937" s="23"/>
      <c r="O937" s="50"/>
      <c r="P937" s="38"/>
      <c r="Q937" s="38"/>
      <c r="R937" s="38"/>
      <c r="S937" s="38"/>
      <c r="T937" s="38"/>
      <c r="U937" s="38"/>
      <c r="V937" s="38"/>
      <c r="W937" s="522"/>
      <c r="X937" s="523"/>
      <c r="Y937" s="28"/>
      <c r="Z937" s="523"/>
      <c r="AA937" s="523"/>
      <c r="AB937" s="523"/>
      <c r="AC937" s="89"/>
      <c r="AD937" s="89"/>
      <c r="AE937" s="89"/>
      <c r="AF937" s="49"/>
      <c r="AG937" s="523"/>
      <c r="AH937" s="523"/>
      <c r="AI937" s="89"/>
    </row>
    <row r="938" spans="10:35" x14ac:dyDescent="0.25">
      <c r="J938" s="431"/>
      <c r="N938" s="23"/>
      <c r="O938" s="50"/>
      <c r="P938" s="38"/>
      <c r="Q938" s="38"/>
      <c r="R938" s="38"/>
      <c r="S938" s="38"/>
      <c r="T938" s="38"/>
      <c r="U938" s="38"/>
      <c r="V938" s="38"/>
      <c r="W938" s="522"/>
      <c r="X938" s="523"/>
      <c r="Y938" s="28"/>
      <c r="Z938" s="523"/>
      <c r="AA938" s="523"/>
      <c r="AB938" s="523"/>
      <c r="AC938" s="89"/>
      <c r="AD938" s="89"/>
      <c r="AE938" s="89"/>
      <c r="AF938" s="49"/>
      <c r="AG938" s="523"/>
      <c r="AH938" s="523"/>
      <c r="AI938" s="89"/>
    </row>
    <row r="939" spans="10:35" x14ac:dyDescent="0.25">
      <c r="J939" s="431"/>
      <c r="N939" s="23"/>
      <c r="O939" s="50"/>
      <c r="P939" s="38"/>
      <c r="Q939" s="38"/>
      <c r="R939" s="38"/>
      <c r="S939" s="38"/>
      <c r="T939" s="38"/>
      <c r="U939" s="38"/>
      <c r="V939" s="38"/>
      <c r="W939" s="522"/>
      <c r="X939" s="523"/>
      <c r="Y939" s="28"/>
      <c r="Z939" s="523"/>
      <c r="AA939" s="523"/>
      <c r="AB939" s="523"/>
      <c r="AC939" s="89"/>
      <c r="AD939" s="89"/>
      <c r="AE939" s="89"/>
      <c r="AF939" s="49"/>
      <c r="AG939" s="523"/>
      <c r="AH939" s="523"/>
      <c r="AI939" s="89"/>
    </row>
    <row r="940" spans="10:35" x14ac:dyDescent="0.25">
      <c r="J940" s="40"/>
      <c r="N940" s="49"/>
      <c r="O940" s="50"/>
      <c r="P940" s="38"/>
      <c r="Q940" s="38"/>
      <c r="R940" s="38"/>
      <c r="S940" s="38"/>
      <c r="T940" s="38"/>
      <c r="U940" s="38"/>
      <c r="V940" s="38"/>
      <c r="W940" s="522"/>
      <c r="X940" s="523"/>
      <c r="Y940" s="28"/>
      <c r="Z940" s="523"/>
      <c r="AA940" s="523"/>
      <c r="AB940" s="523"/>
      <c r="AC940" s="89"/>
      <c r="AD940" s="89"/>
      <c r="AE940" s="89"/>
      <c r="AF940" s="49"/>
      <c r="AG940" s="523"/>
      <c r="AH940" s="523"/>
      <c r="AI940" s="89"/>
    </row>
    <row r="941" spans="10:35" x14ac:dyDescent="0.25">
      <c r="J941" s="851"/>
      <c r="N941" s="49"/>
      <c r="O941" s="50"/>
      <c r="P941" s="38"/>
      <c r="Q941" s="38"/>
      <c r="R941" s="38"/>
      <c r="S941" s="38"/>
      <c r="T941" s="38"/>
      <c r="U941" s="38"/>
      <c r="V941" s="38"/>
      <c r="W941" s="522"/>
      <c r="X941" s="523"/>
      <c r="Y941" s="28"/>
      <c r="Z941" s="523"/>
      <c r="AA941" s="523"/>
      <c r="AB941" s="523"/>
      <c r="AC941" s="89"/>
      <c r="AD941" s="89"/>
      <c r="AE941" s="89"/>
      <c r="AF941" s="49"/>
      <c r="AG941" s="523"/>
      <c r="AH941" s="523"/>
      <c r="AI941" s="89"/>
    </row>
    <row r="942" spans="10:35" x14ac:dyDescent="0.25">
      <c r="J942" s="851"/>
      <c r="N942" s="49"/>
      <c r="O942" s="50"/>
      <c r="P942" s="38"/>
      <c r="Q942" s="38"/>
      <c r="R942" s="38"/>
      <c r="S942" s="38"/>
      <c r="T942" s="38"/>
      <c r="U942" s="38"/>
      <c r="V942" s="38"/>
      <c r="W942" s="522"/>
      <c r="X942" s="523"/>
      <c r="Y942" s="28"/>
      <c r="Z942" s="523"/>
      <c r="AA942" s="523"/>
      <c r="AB942" s="523"/>
      <c r="AC942" s="89"/>
      <c r="AD942" s="89"/>
      <c r="AE942" s="89"/>
      <c r="AF942" s="49"/>
      <c r="AG942" s="523"/>
      <c r="AH942" s="523"/>
      <c r="AI942" s="89"/>
    </row>
    <row r="943" spans="10:35" ht="15.75" x14ac:dyDescent="0.25">
      <c r="J943" s="813" t="s">
        <v>415</v>
      </c>
      <c r="K943" s="816">
        <f>SUM(N178:N942)</f>
        <v>164850.4</v>
      </c>
      <c r="L943" s="517"/>
      <c r="M943" s="542" t="s">
        <v>416</v>
      </c>
      <c r="N943" s="517"/>
      <c r="O943" s="543"/>
      <c r="P943" s="544"/>
      <c r="Q943" s="544"/>
      <c r="R943" s="544"/>
      <c r="S943" s="544"/>
      <c r="T943" s="544"/>
      <c r="U943" s="544"/>
      <c r="V943" s="544"/>
      <c r="W943" s="573"/>
      <c r="X943" s="574"/>
      <c r="Y943" s="575"/>
      <c r="Z943" s="574"/>
      <c r="AA943" s="574"/>
      <c r="AB943" s="574"/>
      <c r="AC943" s="575"/>
      <c r="AD943" s="575"/>
      <c r="AE943" s="575"/>
      <c r="AF943" s="545"/>
      <c r="AG943" s="574"/>
      <c r="AH943" s="574"/>
      <c r="AI943" s="575"/>
    </row>
    <row r="944" spans="10:35" x14ac:dyDescent="0.25">
      <c r="J944" s="576" t="s">
        <v>417</v>
      </c>
      <c r="K944" s="563"/>
      <c r="L944" s="563"/>
      <c r="M944" s="588" t="s">
        <v>417</v>
      </c>
      <c r="N944" s="564"/>
      <c r="O944" s="565"/>
      <c r="P944" s="566"/>
      <c r="Q944" s="566"/>
      <c r="R944" s="566"/>
      <c r="S944" s="566"/>
      <c r="T944" s="566"/>
      <c r="U944" s="566"/>
      <c r="V944" s="566"/>
      <c r="W944" s="567"/>
      <c r="X944" s="568"/>
      <c r="Y944" s="569"/>
      <c r="Z944" s="568"/>
      <c r="AA944" s="568"/>
      <c r="AB944" s="568"/>
      <c r="AC944" s="570"/>
      <c r="AD944" s="570"/>
      <c r="AE944" s="570"/>
      <c r="AF944" s="571"/>
      <c r="AG944" s="568"/>
      <c r="AH944" s="568"/>
      <c r="AI944" s="570"/>
    </row>
    <row r="945" spans="10:35" x14ac:dyDescent="0.25">
      <c r="J945" s="334"/>
      <c r="K945" s="171"/>
      <c r="L945" s="171"/>
      <c r="M945" s="176"/>
      <c r="N945" s="176"/>
      <c r="O945" s="335"/>
      <c r="P945" s="177"/>
      <c r="Q945" s="177"/>
      <c r="R945" s="177"/>
      <c r="S945" s="177"/>
      <c r="T945" s="177"/>
      <c r="U945" s="177"/>
      <c r="V945" s="177"/>
      <c r="W945" s="364"/>
      <c r="X945" s="178"/>
      <c r="Y945" s="365"/>
      <c r="Z945" s="178"/>
      <c r="AA945" s="178" t="s">
        <v>291</v>
      </c>
      <c r="AB945" s="337"/>
      <c r="AC945" s="171"/>
      <c r="AD945" s="171"/>
      <c r="AE945" s="171"/>
      <c r="AF945" s="448"/>
      <c r="AG945" s="171"/>
      <c r="AH945" s="337"/>
      <c r="AI945" s="171"/>
    </row>
    <row r="946" spans="10:35" x14ac:dyDescent="0.25">
      <c r="J946" s="310" t="s">
        <v>418</v>
      </c>
      <c r="K946" s="35" t="s">
        <v>405</v>
      </c>
      <c r="L946" s="35"/>
      <c r="M946" s="158"/>
      <c r="N946" s="117"/>
      <c r="O946" s="316"/>
      <c r="P946" s="158"/>
      <c r="Q946" s="158"/>
      <c r="R946" s="158"/>
      <c r="S946" s="319"/>
      <c r="T946" s="319"/>
      <c r="U946" s="319" t="s">
        <v>171</v>
      </c>
      <c r="V946" s="158"/>
      <c r="W946" s="319">
        <v>0.04</v>
      </c>
      <c r="X946" s="117"/>
      <c r="Y946" s="157">
        <v>0</v>
      </c>
      <c r="Z946" s="158"/>
      <c r="AA946" s="319">
        <v>1.5E-3</v>
      </c>
      <c r="AB946" s="157">
        <v>0</v>
      </c>
      <c r="AC946" s="7"/>
      <c r="AD946" s="319"/>
      <c r="AE946" s="157">
        <v>0</v>
      </c>
      <c r="AF946" s="449"/>
      <c r="AG946" s="158">
        <v>0</v>
      </c>
      <c r="AH946" s="322">
        <v>0</v>
      </c>
      <c r="AI946" s="7"/>
    </row>
    <row r="947" spans="10:35" x14ac:dyDescent="0.25">
      <c r="J947" s="311"/>
      <c r="K947" t="s">
        <v>419</v>
      </c>
      <c r="L947" s="17">
        <v>0.23880000000000001</v>
      </c>
      <c r="M947" t="s">
        <v>235</v>
      </c>
      <c r="N947" s="494"/>
      <c r="O947" s="366"/>
      <c r="P947" s="321"/>
      <c r="Q947" s="307">
        <f t="shared" ref="Q947:Q952" si="76">SUM(N947*P947)</f>
        <v>0</v>
      </c>
      <c r="R947" s="307"/>
      <c r="S947" s="307"/>
      <c r="T947" s="307"/>
      <c r="U947" s="38"/>
      <c r="V947" s="38"/>
      <c r="W947" s="22">
        <f>SUM(N947*W946)</f>
        <v>0</v>
      </c>
      <c r="X947" s="22"/>
      <c r="Y947" s="23">
        <f>SUM(N947*P947*Y946)</f>
        <v>0</v>
      </c>
      <c r="Z947" s="22"/>
      <c r="AA947" s="23">
        <f>SUM(N947*AA946)</f>
        <v>0</v>
      </c>
      <c r="AB947" s="23">
        <f>SUM(N947*AB946*P947)</f>
        <v>0</v>
      </c>
      <c r="AD947" s="23">
        <f>SUM(N947*AD946)</f>
        <v>0</v>
      </c>
      <c r="AE947" s="23">
        <f>SUM(N947*AE946*P947)</f>
        <v>0</v>
      </c>
      <c r="AG947" s="23">
        <f>SUM(N947*AG946)</f>
        <v>0</v>
      </c>
      <c r="AH947" s="23">
        <f>SUM(Q947*AH946)</f>
        <v>0</v>
      </c>
    </row>
    <row r="948" spans="10:35" x14ac:dyDescent="0.25">
      <c r="J948" s="311"/>
      <c r="K948" s="431" t="s">
        <v>409</v>
      </c>
      <c r="N948" s="628"/>
      <c r="P948" s="526">
        <f>SUM(P947*0.66)</f>
        <v>0</v>
      </c>
      <c r="Q948" s="535">
        <f t="shared" si="76"/>
        <v>0</v>
      </c>
      <c r="R948" s="535"/>
      <c r="S948" s="535"/>
      <c r="T948" s="535"/>
      <c r="U948" s="526"/>
      <c r="V948" s="526"/>
      <c r="W948" s="523">
        <f>SUM(N948*W946)</f>
        <v>0</v>
      </c>
      <c r="X948" s="523"/>
      <c r="Y948" s="538">
        <f>SUM(N948*P948*Y946)</f>
        <v>0</v>
      </c>
      <c r="Z948" s="523"/>
      <c r="AA948" s="538">
        <f>SUM(N948*AA946)</f>
        <v>0</v>
      </c>
      <c r="AB948" s="538">
        <f>SUM(N948*AB946*P948)</f>
        <v>0</v>
      </c>
      <c r="AD948" s="23">
        <f>SUM(N948*AD946)</f>
        <v>0</v>
      </c>
      <c r="AE948" s="23">
        <f>SUM(N948*AE946*P948)</f>
        <v>0</v>
      </c>
      <c r="AG948" s="23">
        <f>SUM(N948*AG946)</f>
        <v>0</v>
      </c>
      <c r="AH948" s="538">
        <f>SUM(Q948*AH946)</f>
        <v>0</v>
      </c>
    </row>
    <row r="949" spans="10:35" x14ac:dyDescent="0.25">
      <c r="J949" s="311"/>
      <c r="K949" s="833" t="s">
        <v>420</v>
      </c>
      <c r="L949" s="50" t="s">
        <v>294</v>
      </c>
      <c r="M949" s="494">
        <v>0</v>
      </c>
      <c r="N949" s="494"/>
      <c r="O949" s="366"/>
      <c r="P949" s="321"/>
      <c r="Q949" s="307">
        <f t="shared" si="76"/>
        <v>0</v>
      </c>
      <c r="R949" s="307"/>
      <c r="S949" s="307"/>
      <c r="T949" s="307"/>
      <c r="U949" s="38"/>
      <c r="V949" s="38"/>
      <c r="W949" s="494">
        <f>SUM(M949)</f>
        <v>0</v>
      </c>
      <c r="X949" s="22"/>
      <c r="Y949" s="23">
        <f>SUM(N949*P949*Y946)</f>
        <v>0</v>
      </c>
      <c r="Z949" s="22"/>
      <c r="AA949" s="23">
        <f>SUM(N949*AA946)</f>
        <v>0</v>
      </c>
      <c r="AB949" s="23">
        <f>SUM(N949*AB946*P949)</f>
        <v>0</v>
      </c>
      <c r="AD949" s="23">
        <f>SUM(N949*AD946)</f>
        <v>0</v>
      </c>
      <c r="AE949" s="23">
        <f>SUM(N949*AE946*P949)</f>
        <v>0</v>
      </c>
      <c r="AG949" s="23">
        <f>SUM(N949*AG946)</f>
        <v>0</v>
      </c>
      <c r="AH949" s="23">
        <f>SUM(Q949*AH946)</f>
        <v>0</v>
      </c>
    </row>
    <row r="950" spans="10:35" x14ac:dyDescent="0.25">
      <c r="J950" s="311"/>
      <c r="K950" s="40"/>
      <c r="N950" s="494"/>
      <c r="P950" s="38">
        <f>SUM(P949*0.66)</f>
        <v>0</v>
      </c>
      <c r="Q950" s="307">
        <f t="shared" si="76"/>
        <v>0</v>
      </c>
      <c r="R950" s="307"/>
      <c r="S950" s="307"/>
      <c r="T950" s="307"/>
      <c r="U950" s="38"/>
      <c r="V950" s="38"/>
      <c r="W950" s="22">
        <f>SUM(N950*W946)</f>
        <v>0</v>
      </c>
      <c r="X950" s="22"/>
      <c r="Y950" s="23">
        <f>SUM(N950*P950*Y946)</f>
        <v>0</v>
      </c>
      <c r="Z950" s="22"/>
      <c r="AA950" s="23">
        <f>SUM(N950*AA946)</f>
        <v>0</v>
      </c>
      <c r="AB950" s="23">
        <f>SUM(N950*AB946*P950)</f>
        <v>0</v>
      </c>
      <c r="AD950" s="23">
        <f>SUM(N950*AD946)</f>
        <v>0</v>
      </c>
      <c r="AE950" s="23">
        <f>SUM(N950*AE946*P950)</f>
        <v>0</v>
      </c>
      <c r="AG950" s="538">
        <f>SUM(N950*AG946)</f>
        <v>0</v>
      </c>
      <c r="AH950" s="23">
        <f>SUM(Q950*AH946)</f>
        <v>0</v>
      </c>
    </row>
    <row r="951" spans="10:35" x14ac:dyDescent="0.25">
      <c r="J951" s="311"/>
      <c r="L951" s="17"/>
      <c r="N951" s="494"/>
      <c r="O951" s="366"/>
      <c r="P951" s="321"/>
      <c r="Q951" s="307">
        <f t="shared" si="76"/>
        <v>0</v>
      </c>
      <c r="R951" s="307"/>
      <c r="S951" s="307"/>
      <c r="T951" s="307"/>
      <c r="U951" s="38"/>
      <c r="V951" s="38"/>
      <c r="W951" s="22">
        <f>SUM(N951*W946)</f>
        <v>0</v>
      </c>
      <c r="X951" s="22"/>
      <c r="Y951" s="23">
        <f>SUM(N951*P951*Y946)</f>
        <v>0</v>
      </c>
      <c r="Z951" s="22"/>
      <c r="AA951" s="23">
        <f>SUM(N951*AA946)</f>
        <v>0</v>
      </c>
      <c r="AB951" s="23">
        <f>SUM(N951*AB946*P951)</f>
        <v>0</v>
      </c>
      <c r="AD951" s="23">
        <f>SUM(N951*AD946)</f>
        <v>0</v>
      </c>
      <c r="AE951" s="23">
        <f>SUM(N951*AE946*P951)</f>
        <v>0</v>
      </c>
      <c r="AG951" s="23">
        <f>SUM(N951*AG946)</f>
        <v>0</v>
      </c>
      <c r="AH951" s="23">
        <f>SUM(Q951*AH946)</f>
        <v>0</v>
      </c>
      <c r="AI951" s="23"/>
    </row>
    <row r="952" spans="10:35" x14ac:dyDescent="0.25">
      <c r="J952" s="311"/>
      <c r="N952" s="626"/>
      <c r="O952" s="13"/>
      <c r="P952" s="38">
        <f>SUM(P951*0.66)</f>
        <v>0</v>
      </c>
      <c r="Q952" s="307">
        <f t="shared" si="76"/>
        <v>0</v>
      </c>
      <c r="R952" s="307"/>
      <c r="S952" s="307"/>
      <c r="T952" s="307"/>
      <c r="U952" s="38"/>
      <c r="V952" s="38"/>
      <c r="W952" s="22">
        <f>SUM(N952*W946)</f>
        <v>0</v>
      </c>
      <c r="X952" s="22"/>
      <c r="Y952" s="23">
        <f>SUM(N952*P952*Y946)</f>
        <v>0</v>
      </c>
      <c r="Z952" s="22"/>
      <c r="AA952" s="23">
        <f>SUM(N952*AA946)</f>
        <v>0</v>
      </c>
      <c r="AB952" s="23">
        <f>SUM(N952*AB946*P952)</f>
        <v>0</v>
      </c>
      <c r="AD952" s="23">
        <f>SUM(N952*AD946)</f>
        <v>0</v>
      </c>
      <c r="AE952" s="23">
        <f>SUM(N952*AE946*P952)</f>
        <v>0</v>
      </c>
      <c r="AG952" s="23">
        <f>SUM(N952*AG946)</f>
        <v>0</v>
      </c>
      <c r="AH952" s="23">
        <f>SUM(Q952*AH946)</f>
        <v>0</v>
      </c>
      <c r="AI952" s="23"/>
    </row>
    <row r="953" spans="10:35" ht="15.75" thickBot="1" x14ac:dyDescent="0.3">
      <c r="J953" s="311"/>
      <c r="N953" s="49"/>
      <c r="O953" s="50"/>
      <c r="P953" s="38"/>
      <c r="Q953" s="307"/>
      <c r="R953" s="307"/>
      <c r="S953" s="307"/>
      <c r="T953" s="307"/>
      <c r="U953" s="38"/>
      <c r="V953" s="38"/>
      <c r="W953" s="38"/>
      <c r="X953" s="22"/>
      <c r="Z953" s="22"/>
      <c r="AA953" s="22"/>
      <c r="AB953" s="22"/>
      <c r="AC953" s="22"/>
      <c r="AD953" s="523"/>
      <c r="AE953" s="523"/>
      <c r="AF953" s="22"/>
      <c r="AG953" s="523"/>
      <c r="AH953" s="22"/>
      <c r="AI953" s="22"/>
    </row>
    <row r="954" spans="10:35" ht="15.75" thickBot="1" x14ac:dyDescent="0.3">
      <c r="J954" s="311"/>
      <c r="N954" s="49"/>
      <c r="O954" s="50"/>
      <c r="P954" s="38"/>
      <c r="Q954" s="38"/>
      <c r="R954" s="38"/>
      <c r="S954" s="38"/>
      <c r="T954" s="38"/>
      <c r="U954" s="38"/>
      <c r="V954" s="38"/>
      <c r="W954" s="488">
        <f>SUM(W947:W952)</f>
        <v>0</v>
      </c>
      <c r="X954" s="489"/>
      <c r="Y954" s="490">
        <f>SUM(Y947:Y952)</f>
        <v>0</v>
      </c>
      <c r="Z954" s="829">
        <f>SUM(W954:Y954)</f>
        <v>0</v>
      </c>
      <c r="AA954" s="387">
        <f>SUM(AA947:AA952)</f>
        <v>0</v>
      </c>
      <c r="AB954" s="387">
        <f>SUM(AB947:AB952)</f>
        <v>0</v>
      </c>
      <c r="AC954" s="1087">
        <f>SUM(AA954:AB954)</f>
        <v>0</v>
      </c>
      <c r="AD954" s="387">
        <f>SUM(AD947:AD952)</f>
        <v>0</v>
      </c>
      <c r="AE954" s="387">
        <f>SUM(AE947:AE952)</f>
        <v>0</v>
      </c>
      <c r="AF954" s="1087">
        <f>SUM(AD954:AE954)</f>
        <v>0</v>
      </c>
      <c r="AG954" s="387">
        <f>SUM(AG947:AG952)</f>
        <v>0</v>
      </c>
      <c r="AH954" s="387">
        <f>SUM(AH947:AH952)</f>
        <v>0</v>
      </c>
      <c r="AI954" s="1087">
        <f>SUM(AG954:AH954)</f>
        <v>0</v>
      </c>
    </row>
    <row r="955" spans="10:35" x14ac:dyDescent="0.25">
      <c r="J955" s="311"/>
      <c r="N955" s="49"/>
      <c r="O955" s="50"/>
      <c r="P955" s="38"/>
      <c r="Q955" s="38"/>
      <c r="R955" s="38"/>
      <c r="S955" s="38"/>
      <c r="T955" s="38"/>
      <c r="U955" s="38"/>
      <c r="V955" s="38"/>
      <c r="W955" s="522"/>
      <c r="X955" s="523"/>
      <c r="Y955" s="28"/>
      <c r="Z955" s="523"/>
      <c r="AA955" s="523"/>
      <c r="AB955" s="523"/>
      <c r="AC955" s="89"/>
      <c r="AD955" s="89"/>
      <c r="AE955" s="89"/>
      <c r="AF955" s="49"/>
      <c r="AG955" s="523"/>
      <c r="AH955" s="523"/>
      <c r="AI955" s="89"/>
    </row>
    <row r="956" spans="10:35" x14ac:dyDescent="0.25">
      <c r="J956" s="334"/>
      <c r="K956" s="171"/>
      <c r="L956" s="171"/>
      <c r="M956" s="176"/>
      <c r="N956" s="627"/>
      <c r="O956" s="335"/>
      <c r="P956" s="534"/>
      <c r="Q956" s="534"/>
      <c r="R956" s="534"/>
      <c r="S956" s="534"/>
      <c r="T956" s="534"/>
      <c r="U956" s="534"/>
      <c r="V956" s="534"/>
      <c r="W956" s="536"/>
      <c r="X956" s="537"/>
      <c r="Y956" s="539"/>
      <c r="Z956" s="537"/>
      <c r="AA956" s="537"/>
      <c r="AB956" s="540"/>
      <c r="AC956" s="171"/>
      <c r="AD956" s="171"/>
      <c r="AE956" s="171"/>
      <c r="AF956" s="171"/>
      <c r="AG956" s="171"/>
      <c r="AH956" s="540"/>
      <c r="AI956" s="171"/>
    </row>
    <row r="957" spans="10:35" x14ac:dyDescent="0.25">
      <c r="J957" s="310" t="s">
        <v>418</v>
      </c>
      <c r="K957" s="35" t="s">
        <v>421</v>
      </c>
      <c r="L957" s="35"/>
      <c r="M957" s="158"/>
      <c r="N957" s="117"/>
      <c r="O957" s="316"/>
      <c r="P957" s="158"/>
      <c r="Q957" s="158"/>
      <c r="R957" s="158"/>
      <c r="S957" s="319"/>
      <c r="T957" s="319"/>
      <c r="U957" s="319" t="s">
        <v>171</v>
      </c>
      <c r="V957" s="158"/>
      <c r="W957" s="319">
        <v>1.5699999999999999E-2</v>
      </c>
      <c r="X957" s="117"/>
      <c r="Y957" s="157">
        <v>0</v>
      </c>
      <c r="Z957" s="158"/>
      <c r="AA957" s="319">
        <v>0</v>
      </c>
      <c r="AB957" s="157">
        <v>0</v>
      </c>
      <c r="AC957" s="7"/>
      <c r="AD957" s="7"/>
      <c r="AE957" s="7"/>
      <c r="AF957" s="7"/>
      <c r="AG957" s="158">
        <v>0</v>
      </c>
      <c r="AH957" s="322">
        <v>0</v>
      </c>
      <c r="AI957" s="7"/>
    </row>
    <row r="958" spans="10:35" x14ac:dyDescent="0.25">
      <c r="J958" s="311"/>
      <c r="K958" t="s">
        <v>422</v>
      </c>
      <c r="L958" s="17">
        <v>0.2475</v>
      </c>
      <c r="M958" t="s">
        <v>423</v>
      </c>
      <c r="N958" s="494">
        <v>285</v>
      </c>
      <c r="O958" s="366"/>
      <c r="P958" s="321"/>
      <c r="Q958" s="307">
        <f t="shared" ref="Q958:Q963" si="77">SUM(N958*P958)</f>
        <v>0</v>
      </c>
      <c r="R958" s="307"/>
      <c r="S958" s="307"/>
      <c r="T958" s="307"/>
      <c r="U958" s="38"/>
      <c r="V958" s="38"/>
      <c r="W958" s="22">
        <f>SUM(N958*W957)</f>
        <v>4.4744999999999999</v>
      </c>
      <c r="X958" s="22"/>
      <c r="Y958" s="23">
        <f>SUM(N958*P958*Y957)</f>
        <v>0</v>
      </c>
      <c r="Z958" s="22"/>
      <c r="AA958" s="23">
        <f>SUM(N958*AA957)</f>
        <v>0</v>
      </c>
      <c r="AB958" s="23">
        <f>SUM(N958*AB957*P958)</f>
        <v>0</v>
      </c>
      <c r="AF958" s="49"/>
      <c r="AG958" s="23">
        <f>SUM(N958*AG957)</f>
        <v>0</v>
      </c>
      <c r="AH958" s="23">
        <f>SUM(Q958*AH957)</f>
        <v>0</v>
      </c>
    </row>
    <row r="959" spans="10:35" x14ac:dyDescent="0.25">
      <c r="J959" s="311"/>
      <c r="N959" s="494"/>
      <c r="P959" s="38">
        <f>SUM(P958*0.66)</f>
        <v>0</v>
      </c>
      <c r="Q959" s="307">
        <f t="shared" si="77"/>
        <v>0</v>
      </c>
      <c r="R959" s="307"/>
      <c r="S959" s="307"/>
      <c r="T959" s="307"/>
      <c r="U959" s="38"/>
      <c r="V959" s="38"/>
      <c r="W959" s="22">
        <f>SUM(N959*W957)</f>
        <v>0</v>
      </c>
      <c r="X959" s="22"/>
      <c r="Y959" s="23">
        <f>SUM(N959*P959*Y957)</f>
        <v>0</v>
      </c>
      <c r="Z959" s="22"/>
      <c r="AA959" s="23">
        <f>SUM(N959*AA957)</f>
        <v>0</v>
      </c>
      <c r="AB959" s="23">
        <f>SUM(N959*AB957*P959)</f>
        <v>0</v>
      </c>
      <c r="AF959" s="49"/>
      <c r="AG959" s="23">
        <f>SUM(N959*AG957)</f>
        <v>0</v>
      </c>
      <c r="AH959" s="23">
        <f>SUM(Q959*AH957)</f>
        <v>0</v>
      </c>
    </row>
    <row r="960" spans="10:35" x14ac:dyDescent="0.25">
      <c r="J960" s="311"/>
      <c r="L960" s="17"/>
      <c r="M960" t="s">
        <v>231</v>
      </c>
      <c r="N960" s="494"/>
      <c r="O960" s="366"/>
      <c r="P960" s="321"/>
      <c r="Q960" s="307">
        <f t="shared" si="77"/>
        <v>0</v>
      </c>
      <c r="R960" s="307"/>
      <c r="S960" s="307"/>
      <c r="T960" s="307"/>
      <c r="U960" s="38"/>
      <c r="V960" s="38"/>
      <c r="W960" s="22">
        <f>SUM(N960*W957)</f>
        <v>0</v>
      </c>
      <c r="X960" s="22"/>
      <c r="Y960" s="23">
        <f>SUM(N960*P960*Y957)</f>
        <v>0</v>
      </c>
      <c r="Z960" s="22"/>
      <c r="AA960" s="23">
        <f>SUM(N960*AA957)</f>
        <v>0</v>
      </c>
      <c r="AB960" s="23">
        <f>SUM(N960*AB957*P960)</f>
        <v>0</v>
      </c>
      <c r="AF960" s="49"/>
      <c r="AG960" s="23">
        <f>SUM(N960*AG957)</f>
        <v>0</v>
      </c>
      <c r="AH960" s="23">
        <f>SUM(Q960*AH957)</f>
        <v>0</v>
      </c>
    </row>
    <row r="961" spans="10:35" x14ac:dyDescent="0.25">
      <c r="J961" s="311"/>
      <c r="N961" s="494"/>
      <c r="P961" s="38">
        <f>SUM(P960*0.66)</f>
        <v>0</v>
      </c>
      <c r="Q961" s="307">
        <f t="shared" si="77"/>
        <v>0</v>
      </c>
      <c r="R961" s="307"/>
      <c r="S961" s="307"/>
      <c r="T961" s="307"/>
      <c r="U961" s="38"/>
      <c r="V961" s="38"/>
      <c r="W961" s="22">
        <f>SUM(N961*W957)</f>
        <v>0</v>
      </c>
      <c r="X961" s="22"/>
      <c r="Y961" s="23">
        <f>SUM(N961*P961*Y957)</f>
        <v>0</v>
      </c>
      <c r="Z961" s="22"/>
      <c r="AA961" s="23">
        <f>SUM(N961*AA957)</f>
        <v>0</v>
      </c>
      <c r="AB961" s="23">
        <f>SUM(N961*AB957*P961)</f>
        <v>0</v>
      </c>
      <c r="AF961" s="49"/>
      <c r="AG961" s="23">
        <f>SUM(N961*AG957)</f>
        <v>0</v>
      </c>
      <c r="AH961" s="23">
        <f>SUM(Q961*AH957)</f>
        <v>0</v>
      </c>
    </row>
    <row r="962" spans="10:35" x14ac:dyDescent="0.25">
      <c r="J962" s="311"/>
      <c r="L962" s="17"/>
      <c r="N962" s="494"/>
      <c r="O962" s="366"/>
      <c r="P962" s="321"/>
      <c r="Q962" s="307">
        <f t="shared" si="77"/>
        <v>0</v>
      </c>
      <c r="R962" s="307"/>
      <c r="S962" s="307"/>
      <c r="T962" s="307"/>
      <c r="U962" s="38"/>
      <c r="V962" s="38"/>
      <c r="W962" s="22">
        <f>SUM(N962*W957)</f>
        <v>0</v>
      </c>
      <c r="X962" s="22"/>
      <c r="Y962" s="23">
        <f>SUM(N962*P962*Y957)</f>
        <v>0</v>
      </c>
      <c r="Z962" s="22"/>
      <c r="AA962" s="23">
        <f>SUM(N962*AA957)</f>
        <v>0</v>
      </c>
      <c r="AB962" s="23">
        <f>SUM(N962*AB957*P962)</f>
        <v>0</v>
      </c>
      <c r="AF962" s="49"/>
      <c r="AG962" s="23">
        <f>SUM(N962*AG957)</f>
        <v>0</v>
      </c>
      <c r="AH962" s="23">
        <f>SUM(Q962*AH957)</f>
        <v>0</v>
      </c>
      <c r="AI962" s="23"/>
    </row>
    <row r="963" spans="10:35" x14ac:dyDescent="0.25">
      <c r="J963" s="311"/>
      <c r="N963" s="626"/>
      <c r="O963" s="13"/>
      <c r="P963" s="38">
        <f>SUM(P962*0.66)</f>
        <v>0</v>
      </c>
      <c r="Q963" s="307">
        <f t="shared" si="77"/>
        <v>0</v>
      </c>
      <c r="R963" s="307"/>
      <c r="S963" s="307"/>
      <c r="T963" s="307"/>
      <c r="U963" s="38"/>
      <c r="V963" s="38"/>
      <c r="W963" s="22">
        <f>SUM(N963*W957)</f>
        <v>0</v>
      </c>
      <c r="X963" s="22"/>
      <c r="Y963" s="23">
        <f>SUM(N963*P963*Y957)</f>
        <v>0</v>
      </c>
      <c r="Z963" s="22"/>
      <c r="AA963" s="23">
        <f>SUM(N963*AA957)</f>
        <v>0</v>
      </c>
      <c r="AB963" s="23">
        <f>SUM(N963*AB957*P963)</f>
        <v>0</v>
      </c>
      <c r="AF963" s="49"/>
      <c r="AG963" s="23">
        <f>SUM(N963*AG957)</f>
        <v>0</v>
      </c>
      <c r="AH963" s="23">
        <f>SUM(Q963*AH957)</f>
        <v>0</v>
      </c>
      <c r="AI963" s="23"/>
    </row>
    <row r="964" spans="10:35" ht="15.75" thickBot="1" x14ac:dyDescent="0.3">
      <c r="J964" s="311"/>
      <c r="N964" s="49"/>
      <c r="O964" s="50"/>
      <c r="P964" s="38"/>
      <c r="Q964" s="307"/>
      <c r="R964" s="307"/>
      <c r="S964" s="307"/>
      <c r="T964" s="307"/>
      <c r="U964" s="38"/>
      <c r="V964" s="38"/>
      <c r="W964" s="38"/>
      <c r="X964" s="22"/>
      <c r="Z964" s="22"/>
      <c r="AA964" s="22"/>
      <c r="AB964" s="22"/>
      <c r="AC964" s="22"/>
      <c r="AD964" s="22"/>
      <c r="AE964" s="22"/>
      <c r="AF964" s="49"/>
      <c r="AG964" s="22"/>
      <c r="AH964" s="22"/>
      <c r="AI964" s="22"/>
    </row>
    <row r="965" spans="10:35" ht="15.75" thickBot="1" x14ac:dyDescent="0.3">
      <c r="J965" s="311"/>
      <c r="N965" s="49"/>
      <c r="O965" s="50"/>
      <c r="P965" s="38"/>
      <c r="Q965" s="38"/>
      <c r="R965" s="38"/>
      <c r="S965" s="38"/>
      <c r="T965" s="38"/>
      <c r="U965" s="38"/>
      <c r="V965" s="38"/>
      <c r="W965" s="488">
        <f>SUM(W958:W963)</f>
        <v>4.4744999999999999</v>
      </c>
      <c r="X965" s="489"/>
      <c r="Y965" s="490">
        <f>SUM(Y958:Y963)</f>
        <v>0</v>
      </c>
      <c r="Z965" s="829">
        <f>SUM(W965:Y965)</f>
        <v>4.4744999999999999</v>
      </c>
      <c r="AA965" s="387">
        <f>SUM(AA958:AA963)</f>
        <v>0</v>
      </c>
      <c r="AB965" s="387">
        <f>SUM(AB958:AB963)</f>
        <v>0</v>
      </c>
      <c r="AC965" s="1087">
        <f>SUM(AA965:AB965)</f>
        <v>0</v>
      </c>
      <c r="AD965" s="89"/>
      <c r="AE965" s="89"/>
      <c r="AF965" s="49"/>
      <c r="AG965" s="387">
        <f>SUM(AG958:AG963)</f>
        <v>0</v>
      </c>
      <c r="AH965" s="387">
        <f>SUM(AH958:AH963)</f>
        <v>0</v>
      </c>
      <c r="AI965" s="1087">
        <f>SUM(AG965:AH965)</f>
        <v>0</v>
      </c>
    </row>
    <row r="966" spans="10:35" x14ac:dyDescent="0.25">
      <c r="J966" s="311"/>
      <c r="N966" s="49"/>
      <c r="O966" s="50"/>
      <c r="P966" s="38"/>
      <c r="Q966" s="38"/>
      <c r="R966" s="38"/>
      <c r="S966" s="38"/>
      <c r="T966" s="38"/>
      <c r="U966" s="38"/>
      <c r="V966" s="38"/>
      <c r="W966" s="116"/>
      <c r="X966" s="22"/>
      <c r="Y966" s="28"/>
      <c r="Z966" s="22"/>
      <c r="AA966" s="22"/>
      <c r="AB966" s="22"/>
      <c r="AC966" s="89"/>
      <c r="AD966" s="89"/>
      <c r="AE966" s="89"/>
      <c r="AF966" s="49"/>
      <c r="AG966" s="22"/>
      <c r="AH966" s="22"/>
      <c r="AI966" s="89"/>
    </row>
    <row r="967" spans="10:35" x14ac:dyDescent="0.25">
      <c r="M967" s="22"/>
      <c r="N967" s="22"/>
      <c r="P967" s="22"/>
    </row>
    <row r="968" spans="10:35" x14ac:dyDescent="0.25">
      <c r="J968" s="334"/>
      <c r="K968" s="171"/>
      <c r="L968" s="171"/>
      <c r="M968" s="176"/>
      <c r="N968" s="449"/>
      <c r="O968" s="335"/>
      <c r="P968" s="177"/>
      <c r="Q968" s="177"/>
      <c r="R968" s="177"/>
      <c r="S968" s="177"/>
      <c r="T968" s="177"/>
      <c r="U968" s="177"/>
      <c r="V968" s="177"/>
      <c r="W968" s="364"/>
      <c r="X968" s="178"/>
      <c r="Y968" s="365"/>
      <c r="Z968" s="178"/>
      <c r="AA968" s="178"/>
      <c r="AB968" s="337"/>
      <c r="AC968" s="171"/>
      <c r="AD968" s="171"/>
      <c r="AE968" s="171"/>
      <c r="AF968" s="171"/>
      <c r="AG968" s="171"/>
      <c r="AH968" s="337"/>
      <c r="AI968" s="171"/>
    </row>
    <row r="969" spans="10:35" x14ac:dyDescent="0.25">
      <c r="J969" s="440"/>
      <c r="K969" s="42"/>
      <c r="L969" s="35"/>
      <c r="M969" s="158"/>
      <c r="N969" s="117"/>
      <c r="O969" s="316"/>
      <c r="P969" s="158"/>
      <c r="Q969" s="158"/>
      <c r="R969" s="158"/>
      <c r="S969" s="319"/>
      <c r="T969" s="319"/>
      <c r="U969" s="319" t="s">
        <v>171</v>
      </c>
      <c r="V969" s="158"/>
      <c r="W969" s="319">
        <v>0</v>
      </c>
      <c r="X969" s="117"/>
      <c r="Y969" s="157">
        <v>0</v>
      </c>
      <c r="Z969" s="158"/>
      <c r="AA969" s="319">
        <v>0</v>
      </c>
      <c r="AB969" s="157">
        <v>0</v>
      </c>
      <c r="AC969" s="7"/>
      <c r="AD969" s="7"/>
      <c r="AE969" s="7"/>
      <c r="AF969" s="7"/>
      <c r="AG969" s="158">
        <v>0</v>
      </c>
      <c r="AH969" s="322">
        <v>0</v>
      </c>
      <c r="AI969" s="7"/>
    </row>
    <row r="970" spans="10:35" x14ac:dyDescent="0.25">
      <c r="J970" s="311"/>
      <c r="K970" s="378"/>
      <c r="L970" s="17"/>
      <c r="N970" s="628"/>
      <c r="O970" s="366"/>
      <c r="P970" s="533"/>
      <c r="Q970" s="535">
        <f t="shared" ref="Q970:Q975" si="78">SUM(N970*P970)</f>
        <v>0</v>
      </c>
      <c r="R970" s="535"/>
      <c r="S970" s="535"/>
      <c r="T970" s="535"/>
      <c r="U970" s="526"/>
      <c r="V970" s="526"/>
      <c r="W970" s="523">
        <f>SUM(N970*W969)</f>
        <v>0</v>
      </c>
      <c r="X970" s="523"/>
      <c r="Y970" s="538">
        <f>SUM(N970*P970*Y969)</f>
        <v>0</v>
      </c>
      <c r="Z970" s="523"/>
      <c r="AA970" s="538">
        <f>SUM(N970*AA969)</f>
        <v>0</v>
      </c>
      <c r="AB970" s="538">
        <f>SUM(N970*AB969*P970)</f>
        <v>0</v>
      </c>
      <c r="AF970" s="541"/>
      <c r="AG970" s="538">
        <f>SUM(N970*AG969)</f>
        <v>0</v>
      </c>
      <c r="AH970" s="538">
        <f>SUM(Q970*AH969)</f>
        <v>0</v>
      </c>
    </row>
    <row r="971" spans="10:35" x14ac:dyDescent="0.25">
      <c r="J971" s="311"/>
      <c r="N971" s="494"/>
      <c r="P971" s="38">
        <f>SUM(P970*0.66)</f>
        <v>0</v>
      </c>
      <c r="Q971" s="307">
        <f t="shared" si="78"/>
        <v>0</v>
      </c>
      <c r="R971" s="307"/>
      <c r="S971" s="307"/>
      <c r="T971" s="307"/>
      <c r="U971" s="38"/>
      <c r="V971" s="38"/>
      <c r="W971" s="22">
        <f>SUM(N971*W969)</f>
        <v>0</v>
      </c>
      <c r="X971" s="22"/>
      <c r="Y971" s="23">
        <f>SUM(N971*P971*Y969)</f>
        <v>0</v>
      </c>
      <c r="Z971" s="22"/>
      <c r="AA971" s="23">
        <f>SUM(N971*AA969)</f>
        <v>0</v>
      </c>
      <c r="AB971" s="23">
        <f>SUM(N971*AB969*P971)</f>
        <v>0</v>
      </c>
      <c r="AF971" s="49"/>
      <c r="AG971" s="23">
        <f>SUM(N971*AG969)</f>
        <v>0</v>
      </c>
      <c r="AH971" s="23">
        <f>SUM(Q971*AH969)</f>
        <v>0</v>
      </c>
    </row>
    <row r="972" spans="10:35" x14ac:dyDescent="0.25">
      <c r="J972" s="311"/>
      <c r="L972" s="17"/>
      <c r="N972" s="494"/>
      <c r="O972" s="366"/>
      <c r="P972" s="321"/>
      <c r="Q972" s="307">
        <f t="shared" si="78"/>
        <v>0</v>
      </c>
      <c r="R972" s="307"/>
      <c r="S972" s="307"/>
      <c r="T972" s="307"/>
      <c r="U972" s="38"/>
      <c r="V972" s="38"/>
      <c r="W972" s="22">
        <f>SUM(N972*W969)</f>
        <v>0</v>
      </c>
      <c r="X972" s="22"/>
      <c r="Y972" s="23">
        <f>SUM(N972*P972*Y969)</f>
        <v>0</v>
      </c>
      <c r="Z972" s="22"/>
      <c r="AA972" s="23">
        <f>SUM(N972*AA969)</f>
        <v>0</v>
      </c>
      <c r="AB972" s="23">
        <f>SUM(N972*AB969*P972)</f>
        <v>0</v>
      </c>
      <c r="AF972" s="49"/>
      <c r="AG972" s="23">
        <f>SUM(N972*AG969)</f>
        <v>0</v>
      </c>
      <c r="AH972" s="23">
        <f>SUM(Q972*AH969)</f>
        <v>0</v>
      </c>
    </row>
    <row r="973" spans="10:35" x14ac:dyDescent="0.25">
      <c r="J973" s="311"/>
      <c r="N973" s="494"/>
      <c r="P973" s="38">
        <f>SUM(P972*0.66)</f>
        <v>0</v>
      </c>
      <c r="Q973" s="307">
        <f t="shared" si="78"/>
        <v>0</v>
      </c>
      <c r="R973" s="307"/>
      <c r="S973" s="307"/>
      <c r="T973" s="307"/>
      <c r="U973" s="38"/>
      <c r="V973" s="38"/>
      <c r="W973" s="22">
        <f>SUM(N973*W969)</f>
        <v>0</v>
      </c>
      <c r="X973" s="22"/>
      <c r="Y973" s="23">
        <f>SUM(N973*P973*Y969)</f>
        <v>0</v>
      </c>
      <c r="Z973" s="22"/>
      <c r="AA973" s="23">
        <f>SUM(N973*AA969)</f>
        <v>0</v>
      </c>
      <c r="AB973" s="23">
        <f>SUM(N973*AB969*P973)</f>
        <v>0</v>
      </c>
      <c r="AF973" s="49"/>
      <c r="AG973" s="23">
        <f>SUM(N973*AG969)</f>
        <v>0</v>
      </c>
      <c r="AH973" s="23">
        <f>SUM(Q973*AH969)</f>
        <v>0</v>
      </c>
    </row>
    <row r="974" spans="10:35" x14ac:dyDescent="0.25">
      <c r="J974" s="311"/>
      <c r="L974" s="17"/>
      <c r="N974" s="494"/>
      <c r="O974" s="366"/>
      <c r="P974" s="321"/>
      <c r="Q974" s="307">
        <f t="shared" si="78"/>
        <v>0</v>
      </c>
      <c r="R974" s="307"/>
      <c r="S974" s="307"/>
      <c r="T974" s="307"/>
      <c r="U974" s="38"/>
      <c r="V974" s="38"/>
      <c r="W974" s="22">
        <f>SUM(N974*W969)</f>
        <v>0</v>
      </c>
      <c r="X974" s="22"/>
      <c r="Y974" s="23">
        <f>SUM(N974*P974*Y969)</f>
        <v>0</v>
      </c>
      <c r="Z974" s="22"/>
      <c r="AA974" s="23">
        <f>SUM(N974*AA969)</f>
        <v>0</v>
      </c>
      <c r="AB974" s="23">
        <f>SUM(N974*AB969*P974)</f>
        <v>0</v>
      </c>
      <c r="AF974" s="49"/>
      <c r="AG974" s="23">
        <f>SUM(N974*AG969)</f>
        <v>0</v>
      </c>
      <c r="AH974" s="23">
        <f>SUM(Q974*AH969)</f>
        <v>0</v>
      </c>
      <c r="AI974" s="23"/>
    </row>
    <row r="975" spans="10:35" x14ac:dyDescent="0.25">
      <c r="J975" s="311"/>
      <c r="N975" s="626"/>
      <c r="O975" s="13"/>
      <c r="P975" s="38">
        <f>SUM(P974*0.66)</f>
        <v>0</v>
      </c>
      <c r="Q975" s="307">
        <f t="shared" si="78"/>
        <v>0</v>
      </c>
      <c r="R975" s="307"/>
      <c r="S975" s="307"/>
      <c r="T975" s="307"/>
      <c r="U975" s="38"/>
      <c r="V975" s="38"/>
      <c r="W975" s="22">
        <f>SUM(N975*W969)</f>
        <v>0</v>
      </c>
      <c r="X975" s="22"/>
      <c r="Y975" s="23">
        <f>SUM(N975*P975*Y969)</f>
        <v>0</v>
      </c>
      <c r="Z975" s="22"/>
      <c r="AA975" s="23">
        <f>SUM(N975*AA969)</f>
        <v>0</v>
      </c>
      <c r="AB975" s="23">
        <f>SUM(N975*AB969*P975)</f>
        <v>0</v>
      </c>
      <c r="AF975" s="49"/>
      <c r="AG975" s="23">
        <f>SUM(N975*AG969)</f>
        <v>0</v>
      </c>
      <c r="AH975" s="23">
        <f>SUM(Q975*AH969)</f>
        <v>0</v>
      </c>
      <c r="AI975" s="23"/>
    </row>
    <row r="976" spans="10:35" ht="15.75" thickBot="1" x14ac:dyDescent="0.3">
      <c r="J976" s="311"/>
      <c r="N976" s="49"/>
      <c r="O976" s="50"/>
      <c r="P976" s="38"/>
      <c r="Q976" s="307"/>
      <c r="R976" s="307"/>
      <c r="S976" s="307"/>
      <c r="T976" s="307"/>
      <c r="U976" s="38"/>
      <c r="V976" s="38"/>
      <c r="W976" s="38"/>
      <c r="X976" s="22"/>
      <c r="Z976" s="22"/>
      <c r="AA976" s="22"/>
      <c r="AB976" s="22"/>
      <c r="AC976" s="22"/>
      <c r="AD976" s="22"/>
      <c r="AE976" s="22"/>
      <c r="AF976" s="49"/>
      <c r="AG976" s="22"/>
      <c r="AH976" s="22"/>
      <c r="AI976" s="22"/>
    </row>
    <row r="977" spans="10:35" ht="15.75" thickBot="1" x14ac:dyDescent="0.3">
      <c r="J977" s="311"/>
      <c r="N977" s="49"/>
      <c r="O977" s="50"/>
      <c r="P977" s="38"/>
      <c r="Q977" s="38"/>
      <c r="R977" s="38"/>
      <c r="S977" s="38"/>
      <c r="T977" s="38"/>
      <c r="U977" s="38"/>
      <c r="V977" s="38"/>
      <c r="W977" s="488">
        <f>SUM(W970:W975)</f>
        <v>0</v>
      </c>
      <c r="X977" s="489"/>
      <c r="Y977" s="490">
        <f>SUM(Y970:Y975)</f>
        <v>0</v>
      </c>
      <c r="Z977" s="829">
        <f>SUM(W977:Y977)</f>
        <v>0</v>
      </c>
      <c r="AA977" s="387">
        <f>SUM(AA970:AA975)</f>
        <v>0</v>
      </c>
      <c r="AB977" s="387">
        <f>SUM(AB970:AB975)</f>
        <v>0</v>
      </c>
      <c r="AC977" s="1087">
        <f>SUM(AA977:AB977)</f>
        <v>0</v>
      </c>
      <c r="AD977" s="89"/>
      <c r="AE977" s="89"/>
      <c r="AF977" s="49"/>
      <c r="AG977" s="387">
        <f>SUM(AG970:AG975)</f>
        <v>0</v>
      </c>
      <c r="AH977" s="387">
        <f>SUM(AH970:AH975)</f>
        <v>0</v>
      </c>
      <c r="AI977" s="1087">
        <f>SUM(AG977:AH977)</f>
        <v>0</v>
      </c>
    </row>
    <row r="978" spans="10:35" x14ac:dyDescent="0.25">
      <c r="J978" s="311"/>
      <c r="N978" s="49"/>
      <c r="O978" s="50"/>
      <c r="P978" s="38"/>
      <c r="Q978" s="38"/>
      <c r="R978" s="38"/>
      <c r="S978" s="38"/>
      <c r="T978" s="38"/>
      <c r="U978" s="38"/>
      <c r="V978" s="38"/>
      <c r="W978" s="522"/>
      <c r="X978" s="523"/>
      <c r="Y978" s="28"/>
      <c r="Z978" s="523"/>
      <c r="AA978" s="523"/>
      <c r="AB978" s="523"/>
      <c r="AC978" s="89"/>
      <c r="AD978" s="89"/>
      <c r="AE978" s="89"/>
      <c r="AF978" s="49"/>
      <c r="AG978" s="523"/>
      <c r="AH978" s="523"/>
      <c r="AI978" s="89"/>
    </row>
    <row r="979" spans="10:35" x14ac:dyDescent="0.25">
      <c r="J979" s="311"/>
      <c r="N979" s="49"/>
      <c r="O979" s="50"/>
      <c r="P979" s="38"/>
      <c r="Q979" s="38"/>
      <c r="R979" s="38"/>
      <c r="S979" s="38"/>
      <c r="T979" s="38"/>
      <c r="U979" s="38"/>
      <c r="V979" s="38"/>
      <c r="W979" s="522"/>
      <c r="X979" s="523"/>
      <c r="Y979" s="28"/>
      <c r="Z979" s="523"/>
      <c r="AA979" s="523"/>
      <c r="AB979" s="523"/>
      <c r="AC979" s="89"/>
      <c r="AD979" s="89"/>
      <c r="AE979" s="89"/>
      <c r="AF979" s="49"/>
      <c r="AG979" s="523"/>
      <c r="AH979" s="523"/>
      <c r="AI979" s="89"/>
    </row>
    <row r="980" spans="10:35" x14ac:dyDescent="0.25">
      <c r="J980" s="334"/>
      <c r="K980" s="171"/>
      <c r="L980" s="171"/>
      <c r="M980" s="176"/>
      <c r="N980" s="449"/>
      <c r="O980" s="335"/>
      <c r="P980" s="177"/>
      <c r="Q980" s="177"/>
      <c r="R980" s="177"/>
      <c r="S980" s="177"/>
      <c r="T980" s="177"/>
      <c r="U980" s="177"/>
      <c r="V980" s="177"/>
      <c r="W980" s="177"/>
      <c r="X980" s="178"/>
      <c r="Y980" s="365"/>
      <c r="Z980" s="178"/>
      <c r="AA980" s="178"/>
      <c r="AB980" s="337"/>
      <c r="AC980" s="171"/>
      <c r="AD980" s="171"/>
      <c r="AE980" s="171"/>
      <c r="AF980" s="171"/>
      <c r="AG980" s="171"/>
      <c r="AH980" s="337"/>
      <c r="AI980" s="171"/>
    </row>
    <row r="981" spans="10:35" x14ac:dyDescent="0.25">
      <c r="J981" s="310" t="s">
        <v>418</v>
      </c>
      <c r="K981" s="35" t="s">
        <v>1082</v>
      </c>
      <c r="L981" s="35"/>
      <c r="M981" s="158"/>
      <c r="N981" s="117"/>
      <c r="O981" s="316"/>
      <c r="P981" s="158"/>
      <c r="Q981" s="158"/>
      <c r="R981" s="158"/>
      <c r="S981" s="319"/>
      <c r="T981" s="319"/>
      <c r="U981" s="319" t="s">
        <v>171</v>
      </c>
      <c r="V981" s="158"/>
      <c r="W981" s="319">
        <v>0</v>
      </c>
      <c r="X981" s="117"/>
      <c r="Y981" s="157">
        <v>0</v>
      </c>
      <c r="Z981" s="158"/>
      <c r="AA981" s="319">
        <v>0</v>
      </c>
      <c r="AB981" s="157">
        <v>0</v>
      </c>
      <c r="AC981" s="7"/>
      <c r="AD981" s="7"/>
      <c r="AE981" s="7"/>
      <c r="AF981" s="7"/>
      <c r="AG981" s="158">
        <v>0</v>
      </c>
      <c r="AH981" s="322">
        <v>0</v>
      </c>
      <c r="AI981" s="7"/>
    </row>
    <row r="982" spans="10:35" x14ac:dyDescent="0.25">
      <c r="J982" s="311"/>
      <c r="K982" t="s">
        <v>760</v>
      </c>
      <c r="L982" s="17"/>
      <c r="N982" s="494"/>
      <c r="O982" s="366"/>
      <c r="P982" s="321"/>
      <c r="Q982" s="307">
        <f t="shared" ref="Q982:Q987" si="79">SUM(N982*P982)</f>
        <v>0</v>
      </c>
      <c r="R982" s="307"/>
      <c r="S982" s="307"/>
      <c r="T982" s="307"/>
      <c r="U982" s="38"/>
      <c r="V982" s="38"/>
      <c r="W982" s="22">
        <f>SUM(N982*W981)</f>
        <v>0</v>
      </c>
      <c r="X982" s="22"/>
      <c r="Y982" s="23">
        <f>SUM(N982*P982*Y981)</f>
        <v>0</v>
      </c>
      <c r="Z982" s="22"/>
      <c r="AA982" s="23">
        <f>SUM(N982*AA981)</f>
        <v>0</v>
      </c>
      <c r="AB982" s="23">
        <f>SUM(N982*AB981*P982)</f>
        <v>0</v>
      </c>
      <c r="AF982" s="49"/>
      <c r="AG982" s="23">
        <f>SUM(N982*AG981)</f>
        <v>0</v>
      </c>
      <c r="AH982" s="23">
        <f>SUM(Q982*AH981)</f>
        <v>0</v>
      </c>
    </row>
    <row r="983" spans="10:35" x14ac:dyDescent="0.25">
      <c r="J983" s="311"/>
      <c r="N983" s="628"/>
      <c r="P983" s="526">
        <f>SUM(P982*0.66)</f>
        <v>0</v>
      </c>
      <c r="Q983" s="535">
        <f t="shared" si="79"/>
        <v>0</v>
      </c>
      <c r="R983" s="535"/>
      <c r="S983" s="535"/>
      <c r="T983" s="535"/>
      <c r="U983" s="526"/>
      <c r="V983" s="526"/>
      <c r="W983" s="523">
        <f>SUM(N983*W981)</f>
        <v>0</v>
      </c>
      <c r="X983" s="523"/>
      <c r="Y983" s="538">
        <f>SUM(N983*P983*Y981)</f>
        <v>0</v>
      </c>
      <c r="Z983" s="523"/>
      <c r="AA983" s="538">
        <f>SUM(N983*AA981)</f>
        <v>0</v>
      </c>
      <c r="AB983" s="538">
        <f>SUM(N983*AB981*P983)</f>
        <v>0</v>
      </c>
      <c r="AF983" s="541"/>
      <c r="AG983" s="538">
        <f>SUM(N983*AG981)</f>
        <v>0</v>
      </c>
      <c r="AH983" s="538">
        <f>SUM(Q983*AH981)</f>
        <v>0</v>
      </c>
    </row>
    <row r="984" spans="10:35" x14ac:dyDescent="0.25">
      <c r="J984" s="311"/>
      <c r="K984" t="s">
        <v>179</v>
      </c>
      <c r="L984" s="17"/>
      <c r="N984" s="494"/>
      <c r="O984" s="366"/>
      <c r="P984" s="321"/>
      <c r="Q984" s="307">
        <f>SUM(N984*P984)</f>
        <v>0</v>
      </c>
      <c r="R984" s="307"/>
      <c r="S984" s="307"/>
      <c r="T984" s="307"/>
      <c r="U984" s="38"/>
      <c r="V984" s="38"/>
      <c r="W984" s="22">
        <f>SUM(N984*W980)</f>
        <v>0</v>
      </c>
      <c r="X984" s="22"/>
      <c r="Y984" s="23">
        <f>SUM(N984*P984*Y981)</f>
        <v>0</v>
      </c>
      <c r="Z984" s="22"/>
      <c r="AA984" s="23">
        <f>SUM(N984*AA981)</f>
        <v>0</v>
      </c>
      <c r="AB984" s="23">
        <f>SUM(N984*AB981*P984)</f>
        <v>0</v>
      </c>
      <c r="AF984" s="49"/>
      <c r="AG984" s="23">
        <f>SUM(N984*AG981)</f>
        <v>0</v>
      </c>
      <c r="AH984" s="23">
        <f>SUM(Q984*AH981)</f>
        <v>0</v>
      </c>
    </row>
    <row r="985" spans="10:35" x14ac:dyDescent="0.25">
      <c r="J985" s="311"/>
      <c r="N985" s="494"/>
      <c r="P985" s="38">
        <f>SUM(P984*0.66)</f>
        <v>0</v>
      </c>
      <c r="Q985" s="307">
        <f>SUM(N985*P985)</f>
        <v>0</v>
      </c>
      <c r="R985" s="307"/>
      <c r="S985" s="307"/>
      <c r="T985" s="307"/>
      <c r="U985" s="38"/>
      <c r="V985" s="38"/>
      <c r="W985" s="22">
        <f>SUM(N985*W981)</f>
        <v>0</v>
      </c>
      <c r="X985" s="22"/>
      <c r="Y985" s="23">
        <f>SUM(N985*P985*Y981)</f>
        <v>0</v>
      </c>
      <c r="Z985" s="22"/>
      <c r="AA985" s="23">
        <f>SUM(N985*AA981)</f>
        <v>0</v>
      </c>
      <c r="AB985" s="23">
        <f>SUM(N985*AB981*P985)</f>
        <v>0</v>
      </c>
      <c r="AF985" s="49"/>
      <c r="AG985" s="23">
        <f>SUM(N985*AG981)</f>
        <v>0</v>
      </c>
      <c r="AH985" s="23">
        <f>SUM(Q985*AH981)</f>
        <v>0</v>
      </c>
    </row>
    <row r="986" spans="10:35" x14ac:dyDescent="0.25">
      <c r="J986" s="311"/>
      <c r="L986" s="17"/>
      <c r="N986" s="494"/>
      <c r="O986" s="366"/>
      <c r="P986" s="321"/>
      <c r="Q986" s="307">
        <f t="shared" si="79"/>
        <v>0</v>
      </c>
      <c r="R986" s="307"/>
      <c r="S986" s="307"/>
      <c r="T986" s="307"/>
      <c r="U986" s="38"/>
      <c r="V986" s="38"/>
      <c r="W986" s="22">
        <f>SUM(N986*W981)</f>
        <v>0</v>
      </c>
      <c r="X986" s="22"/>
      <c r="Y986" s="23">
        <f>SUM(N986*P986*Y981)</f>
        <v>0</v>
      </c>
      <c r="Z986" s="22"/>
      <c r="AA986" s="23">
        <f>SUM(N986*AA981)</f>
        <v>0</v>
      </c>
      <c r="AB986" s="23">
        <f>SUM(N986*AB981*P986)</f>
        <v>0</v>
      </c>
      <c r="AF986" s="49"/>
      <c r="AG986" s="23">
        <f>SUM(N986*AG981)</f>
        <v>0</v>
      </c>
      <c r="AH986" s="23">
        <f>SUM(Q986*AH981)</f>
        <v>0</v>
      </c>
      <c r="AI986" s="23"/>
    </row>
    <row r="987" spans="10:35" x14ac:dyDescent="0.25">
      <c r="J987" s="311"/>
      <c r="N987" s="626"/>
      <c r="O987" s="13"/>
      <c r="P987" s="38">
        <f>SUM(P986*0.66)</f>
        <v>0</v>
      </c>
      <c r="Q987" s="307">
        <f t="shared" si="79"/>
        <v>0</v>
      </c>
      <c r="R987" s="307"/>
      <c r="S987" s="307"/>
      <c r="T987" s="307"/>
      <c r="U987" s="38"/>
      <c r="V987" s="38"/>
      <c r="W987" s="22">
        <f>SUM(N987*W981)</f>
        <v>0</v>
      </c>
      <c r="X987" s="22"/>
      <c r="Y987" s="23">
        <f>SUM(N987*P987*Y981)</f>
        <v>0</v>
      </c>
      <c r="Z987" s="22"/>
      <c r="AA987" s="23">
        <f>SUM(N987*AA981)</f>
        <v>0</v>
      </c>
      <c r="AB987" s="23">
        <f>SUM(N987*AB981*P987)</f>
        <v>0</v>
      </c>
      <c r="AF987" s="49"/>
      <c r="AG987" s="23">
        <f>SUM(N987*AG981)</f>
        <v>0</v>
      </c>
      <c r="AH987" s="23">
        <f>SUM(Q987*AH981)</f>
        <v>0</v>
      </c>
      <c r="AI987" s="23"/>
    </row>
    <row r="988" spans="10:35" ht="15.75" thickBot="1" x14ac:dyDescent="0.3">
      <c r="J988" s="311"/>
      <c r="N988" s="49"/>
      <c r="O988" s="50"/>
      <c r="P988" s="38"/>
      <c r="Q988" s="307"/>
      <c r="R988" s="307"/>
      <c r="S988" s="307"/>
      <c r="T988" s="307"/>
      <c r="U988" s="38"/>
      <c r="V988" s="38"/>
      <c r="W988" s="38"/>
      <c r="X988" s="22"/>
      <c r="Z988" s="22"/>
      <c r="AA988" s="22"/>
      <c r="AB988" s="22"/>
      <c r="AC988" s="22"/>
      <c r="AD988" s="22"/>
      <c r="AE988" s="22"/>
      <c r="AF988" s="49"/>
      <c r="AG988" s="22"/>
      <c r="AH988" s="22"/>
      <c r="AI988" s="22"/>
    </row>
    <row r="989" spans="10:35" ht="15.75" thickBot="1" x14ac:dyDescent="0.3">
      <c r="J989" s="311"/>
      <c r="N989" s="49"/>
      <c r="O989" s="50"/>
      <c r="P989" s="38"/>
      <c r="Q989" s="38"/>
      <c r="R989" s="38"/>
      <c r="S989" s="38"/>
      <c r="T989" s="38"/>
      <c r="U989" s="38"/>
      <c r="V989" s="38"/>
      <c r="W989" s="488">
        <f>SUM(W982:W987)</f>
        <v>0</v>
      </c>
      <c r="X989" s="489"/>
      <c r="Y989" s="490">
        <f>SUM(Y982:Y987)</f>
        <v>0</v>
      </c>
      <c r="Z989" s="829">
        <f>SUM(W989:Y989)</f>
        <v>0</v>
      </c>
      <c r="AA989" s="387">
        <f>SUM(AA982:AA987)</f>
        <v>0</v>
      </c>
      <c r="AB989" s="387">
        <f>SUM(AB982:AB987)</f>
        <v>0</v>
      </c>
      <c r="AC989" s="1087">
        <f>SUM(AA989:AB989)</f>
        <v>0</v>
      </c>
      <c r="AD989" s="89"/>
      <c r="AE989" s="89"/>
      <c r="AF989" s="49"/>
      <c r="AG989" s="387">
        <f>SUM(AG982:AG987)</f>
        <v>0</v>
      </c>
      <c r="AH989" s="387">
        <f>SUM(AH982:AH987)</f>
        <v>0</v>
      </c>
      <c r="AI989" s="1087">
        <f>SUM(AG989:AH989)</f>
        <v>0</v>
      </c>
    </row>
    <row r="990" spans="10:35" x14ac:dyDescent="0.25">
      <c r="J990" s="311"/>
      <c r="N990" s="49"/>
      <c r="O990" s="50"/>
      <c r="P990" s="38"/>
      <c r="Q990" s="38"/>
      <c r="R990" s="38"/>
      <c r="S990" s="38"/>
      <c r="T990" s="38"/>
      <c r="U990" s="38"/>
      <c r="V990" s="38"/>
      <c r="W990" s="522"/>
      <c r="X990" s="523"/>
      <c r="Y990" s="28"/>
      <c r="Z990" s="523"/>
      <c r="AA990" s="523"/>
      <c r="AB990" s="523"/>
      <c r="AC990" s="89"/>
      <c r="AD990" s="89"/>
      <c r="AE990" s="89"/>
      <c r="AF990" s="49"/>
      <c r="AG990" s="523"/>
      <c r="AH990" s="523"/>
      <c r="AI990" s="89"/>
    </row>
    <row r="991" spans="10:35" x14ac:dyDescent="0.25">
      <c r="J991" s="495"/>
      <c r="K991" s="171"/>
      <c r="L991" s="171"/>
      <c r="M991" s="176"/>
      <c r="N991" s="449"/>
      <c r="O991" s="335"/>
      <c r="P991" s="177"/>
      <c r="Q991" s="177"/>
      <c r="R991" s="177"/>
      <c r="S991" s="177"/>
      <c r="T991" s="177"/>
      <c r="U991" s="177"/>
      <c r="V991" s="177"/>
      <c r="W991" s="364"/>
      <c r="X991" s="178"/>
      <c r="Y991" s="365"/>
      <c r="Z991" s="178"/>
      <c r="AA991" s="178"/>
      <c r="AB991" s="337"/>
      <c r="AC991" s="171"/>
      <c r="AD991" s="171"/>
      <c r="AE991" s="171"/>
      <c r="AF991" s="171"/>
      <c r="AG991" s="171"/>
      <c r="AH991" s="337"/>
      <c r="AI991" s="171"/>
    </row>
    <row r="992" spans="10:35" x14ac:dyDescent="0.25">
      <c r="J992" s="310" t="s">
        <v>418</v>
      </c>
      <c r="K992" s="35" t="s">
        <v>224</v>
      </c>
      <c r="L992" s="35"/>
      <c r="M992" s="158"/>
      <c r="N992" s="117"/>
      <c r="O992" s="316"/>
      <c r="P992" s="158"/>
      <c r="Q992" s="158"/>
      <c r="R992" s="158"/>
      <c r="S992" s="319"/>
      <c r="T992" s="319"/>
      <c r="U992" s="319" t="s">
        <v>171</v>
      </c>
      <c r="V992" s="158"/>
      <c r="W992" s="319">
        <v>0</v>
      </c>
      <c r="X992" s="117"/>
      <c r="Y992" s="157">
        <v>0</v>
      </c>
      <c r="Z992" s="158"/>
      <c r="AA992" s="319">
        <v>0</v>
      </c>
      <c r="AB992" s="157">
        <v>0</v>
      </c>
      <c r="AC992" s="7"/>
      <c r="AD992" s="7"/>
      <c r="AE992" s="7"/>
      <c r="AF992" s="7"/>
      <c r="AG992" s="158">
        <v>0</v>
      </c>
      <c r="AH992" s="322">
        <v>0</v>
      </c>
      <c r="AI992" s="7"/>
    </row>
    <row r="993" spans="10:35" x14ac:dyDescent="0.25">
      <c r="J993" s="311"/>
      <c r="K993" t="s">
        <v>760</v>
      </c>
      <c r="L993" s="17"/>
      <c r="N993" s="494"/>
      <c r="O993" s="366"/>
      <c r="P993" s="321"/>
      <c r="Q993" s="307">
        <f>SUM(N993*P993)</f>
        <v>0</v>
      </c>
      <c r="R993" s="307"/>
      <c r="S993" s="307"/>
      <c r="T993" s="307"/>
      <c r="U993" s="38"/>
      <c r="V993" s="38"/>
      <c r="W993" s="22">
        <f>SUM(N993*W992)</f>
        <v>0</v>
      </c>
      <c r="X993" s="22"/>
      <c r="Y993" s="23">
        <f>SUM(N993*P993*Y992)</f>
        <v>0</v>
      </c>
      <c r="Z993" s="22"/>
      <c r="AA993" s="23">
        <f>SUM(N993*AA992)</f>
        <v>0</v>
      </c>
      <c r="AB993" s="23">
        <f>SUM(N993*AB992*P993)</f>
        <v>0</v>
      </c>
      <c r="AF993" s="49"/>
      <c r="AG993" s="23">
        <f>SUM(N993*AG992)</f>
        <v>0</v>
      </c>
      <c r="AH993" s="23">
        <f>SUM(Q993*AH992)</f>
        <v>0</v>
      </c>
    </row>
    <row r="994" spans="10:35" x14ac:dyDescent="0.25">
      <c r="J994" s="311"/>
      <c r="N994" s="494"/>
      <c r="P994" s="38">
        <f>SUM(P993*0.66)</f>
        <v>0</v>
      </c>
      <c r="Q994" s="307">
        <f>SUM(N994*P994)</f>
        <v>0</v>
      </c>
      <c r="R994" s="307"/>
      <c r="S994" s="307"/>
      <c r="T994" s="307"/>
      <c r="U994" s="38"/>
      <c r="V994" s="38"/>
      <c r="W994" s="22">
        <f>SUM(N994*W992)</f>
        <v>0</v>
      </c>
      <c r="X994" s="22"/>
      <c r="Y994" s="23">
        <f>SUM(N994*P994*Y992)</f>
        <v>0</v>
      </c>
      <c r="Z994" s="22"/>
      <c r="AA994" s="23">
        <f>SUM(N994*AA992)</f>
        <v>0</v>
      </c>
      <c r="AB994" s="23">
        <f>SUM(N994*AB992*P994)</f>
        <v>0</v>
      </c>
      <c r="AF994" s="49"/>
      <c r="AG994" s="23">
        <f>SUM(N994*AG992)</f>
        <v>0</v>
      </c>
      <c r="AH994" s="23">
        <f>SUM(Q994*AH992)</f>
        <v>0</v>
      </c>
    </row>
    <row r="995" spans="10:35" ht="15.75" thickBot="1" x14ac:dyDescent="0.3">
      <c r="J995" s="311"/>
      <c r="K995" t="s">
        <v>179</v>
      </c>
      <c r="N995" s="49"/>
      <c r="O995" s="50"/>
      <c r="P995" s="38"/>
      <c r="Q995" s="307"/>
      <c r="R995" s="307"/>
      <c r="S995" s="307"/>
      <c r="T995" s="307"/>
      <c r="U995" s="38"/>
      <c r="V995" s="38"/>
      <c r="W995" s="38"/>
      <c r="X995" s="22"/>
      <c r="Z995" s="22"/>
      <c r="AA995" s="22"/>
      <c r="AB995" s="22"/>
      <c r="AC995" s="22"/>
      <c r="AD995" s="22"/>
      <c r="AE995" s="22"/>
      <c r="AF995" s="49"/>
      <c r="AG995" s="22"/>
      <c r="AH995" s="22"/>
      <c r="AI995" s="22"/>
    </row>
    <row r="996" spans="10:35" ht="15.75" thickBot="1" x14ac:dyDescent="0.3">
      <c r="J996" s="311"/>
      <c r="N996" s="49"/>
      <c r="O996" s="50"/>
      <c r="P996" s="38"/>
      <c r="Q996" s="38"/>
      <c r="R996" s="38"/>
      <c r="S996" s="38"/>
      <c r="T996" s="38"/>
      <c r="U996" s="38"/>
      <c r="V996" s="38"/>
      <c r="W996" s="488">
        <f>SUM(W993:W994)</f>
        <v>0</v>
      </c>
      <c r="X996" s="488">
        <f>SUM(X993:X994)</f>
        <v>0</v>
      </c>
      <c r="Y996" s="488">
        <f>SUM(Y993:Y994)</f>
        <v>0</v>
      </c>
      <c r="Z996" s="488">
        <f>SUM(W996:Y996)</f>
        <v>0</v>
      </c>
      <c r="AA996" s="488">
        <f>SUM(AA993:AA994)</f>
        <v>0</v>
      </c>
      <c r="AB996" s="488">
        <f>SUM(AB993:AB994)</f>
        <v>0</v>
      </c>
      <c r="AC996" s="1087">
        <f>SUM(AA996:AB996)</f>
        <v>0</v>
      </c>
      <c r="AD996" s="89"/>
      <c r="AE996" s="89"/>
      <c r="AF996" s="49"/>
      <c r="AG996" s="488">
        <f>SUM(AG993:AG994)</f>
        <v>0</v>
      </c>
      <c r="AH996" s="488">
        <f>SUM(AH993:AH994)</f>
        <v>0</v>
      </c>
      <c r="AI996" s="488">
        <f>SUM(AI993:AI994)</f>
        <v>0</v>
      </c>
    </row>
    <row r="997" spans="10:35" x14ac:dyDescent="0.25">
      <c r="J997" s="311"/>
      <c r="N997" s="49"/>
      <c r="O997" s="50"/>
      <c r="P997" s="38"/>
      <c r="Q997" s="38"/>
      <c r="R997" s="38"/>
      <c r="S997" s="38"/>
      <c r="T997" s="38"/>
      <c r="U997" s="38"/>
      <c r="V997" s="38"/>
      <c r="W997" s="522"/>
      <c r="X997" s="523"/>
      <c r="Y997" s="28"/>
      <c r="Z997" s="523"/>
      <c r="AA997" s="523"/>
      <c r="AB997" s="523"/>
      <c r="AC997" s="89"/>
      <c r="AD997" s="89"/>
      <c r="AE997" s="89"/>
      <c r="AF997" s="541"/>
      <c r="AG997" s="523"/>
      <c r="AH997" s="523"/>
      <c r="AI997" s="89"/>
    </row>
    <row r="998" spans="10:35" x14ac:dyDescent="0.25">
      <c r="J998" s="311"/>
      <c r="N998" s="49"/>
      <c r="O998" s="50"/>
      <c r="P998" s="38"/>
      <c r="Q998" s="38"/>
      <c r="R998" s="38"/>
      <c r="S998" s="38"/>
      <c r="T998" s="38"/>
      <c r="U998" s="38"/>
      <c r="V998" s="38"/>
      <c r="W998" s="116"/>
      <c r="X998" s="22"/>
      <c r="Y998" s="28"/>
      <c r="Z998" s="22"/>
      <c r="AA998" s="22"/>
      <c r="AB998" s="22"/>
      <c r="AC998" s="89"/>
      <c r="AD998" s="89"/>
      <c r="AE998" s="89"/>
      <c r="AF998" s="49"/>
      <c r="AG998" s="22"/>
      <c r="AH998" s="22"/>
      <c r="AI998" s="89"/>
    </row>
    <row r="999" spans="10:35" x14ac:dyDescent="0.25">
      <c r="J999" s="495"/>
      <c r="K999" s="171"/>
      <c r="L999" s="171"/>
      <c r="M999" s="176"/>
      <c r="N999" s="449"/>
      <c r="O999" s="335"/>
      <c r="P999" s="177"/>
      <c r="Q999" s="177"/>
      <c r="R999" s="177"/>
      <c r="S999" s="177"/>
      <c r="T999" s="177"/>
      <c r="U999" s="177"/>
      <c r="V999" s="177"/>
      <c r="W999" s="364"/>
      <c r="X999" s="178"/>
      <c r="Y999" s="365"/>
      <c r="Z999" s="178"/>
      <c r="AA999" s="178"/>
      <c r="AB999" s="337"/>
      <c r="AC999" s="171"/>
      <c r="AD999" s="171"/>
      <c r="AE999" s="171"/>
      <c r="AF999" s="171"/>
      <c r="AG999" s="171"/>
      <c r="AH999" s="337"/>
      <c r="AI999" s="171"/>
    </row>
    <row r="1000" spans="10:35" x14ac:dyDescent="0.25">
      <c r="J1000" s="310" t="s">
        <v>418</v>
      </c>
      <c r="K1000" s="35" t="s">
        <v>219</v>
      </c>
      <c r="L1000" s="35"/>
      <c r="M1000" s="158"/>
      <c r="N1000" s="117"/>
      <c r="O1000" s="316"/>
      <c r="P1000" s="158"/>
      <c r="Q1000" s="158"/>
      <c r="R1000" s="158"/>
      <c r="S1000" s="319"/>
      <c r="T1000" s="319"/>
      <c r="U1000" s="319" t="s">
        <v>171</v>
      </c>
      <c r="V1000" s="158"/>
      <c r="W1000" s="319">
        <v>0.02</v>
      </c>
      <c r="X1000" s="117"/>
      <c r="Y1000" s="157">
        <v>0</v>
      </c>
      <c r="Z1000" s="158"/>
      <c r="AA1000" s="319">
        <v>0</v>
      </c>
      <c r="AB1000" s="157">
        <v>0</v>
      </c>
      <c r="AC1000" s="7"/>
      <c r="AD1000" s="7"/>
      <c r="AE1000" s="7"/>
      <c r="AF1000" s="7"/>
      <c r="AG1000" s="158">
        <v>0</v>
      </c>
      <c r="AH1000" s="322">
        <v>0</v>
      </c>
      <c r="AI1000" s="7"/>
    </row>
    <row r="1001" spans="10:35" x14ac:dyDescent="0.25">
      <c r="J1001" s="311"/>
      <c r="K1001" t="s">
        <v>425</v>
      </c>
      <c r="L1001" s="17"/>
      <c r="M1001" t="s">
        <v>165</v>
      </c>
      <c r="N1001" s="736"/>
      <c r="O1001" s="366"/>
      <c r="P1001" s="533"/>
      <c r="Q1001" s="535">
        <f t="shared" ref="Q1001:Q1006" si="80">SUM(N1001*P1001)</f>
        <v>0</v>
      </c>
      <c r="R1001" s="535"/>
      <c r="S1001" s="535"/>
      <c r="T1001" s="535"/>
      <c r="U1001" s="526"/>
      <c r="V1001" s="526"/>
      <c r="W1001" s="523">
        <f>SUM(N1001*W1000)</f>
        <v>0</v>
      </c>
      <c r="X1001" s="523"/>
      <c r="Y1001" s="538">
        <f>SUM(N1001*P1001*Y1000)</f>
        <v>0</v>
      </c>
      <c r="Z1001" s="523"/>
      <c r="AA1001" s="538">
        <f>SUM(N1001*AA1000)</f>
        <v>0</v>
      </c>
      <c r="AB1001" s="538">
        <f>SUM(N1001*AB1000*P1001)</f>
        <v>0</v>
      </c>
      <c r="AF1001" s="541"/>
      <c r="AG1001" s="538">
        <f>SUM(N1001*AG1000)</f>
        <v>0</v>
      </c>
      <c r="AH1001" s="538">
        <f>SUM(Q1001*AH1000)</f>
        <v>0</v>
      </c>
    </row>
    <row r="1002" spans="10:35" x14ac:dyDescent="0.25">
      <c r="J1002" s="311"/>
      <c r="N1002" s="494"/>
      <c r="P1002" s="38">
        <f>SUM(P1001*0.66)</f>
        <v>0</v>
      </c>
      <c r="Q1002" s="307">
        <f t="shared" si="80"/>
        <v>0</v>
      </c>
      <c r="R1002" s="307"/>
      <c r="S1002" s="307"/>
      <c r="T1002" s="307"/>
      <c r="U1002" s="38"/>
      <c r="V1002" s="38"/>
      <c r="W1002" s="22">
        <f>SUM(N1002*W1000)</f>
        <v>0</v>
      </c>
      <c r="X1002" s="22"/>
      <c r="Y1002" s="23">
        <f>SUM(N1002*P1002*Y1000)</f>
        <v>0</v>
      </c>
      <c r="Z1002" s="22"/>
      <c r="AA1002" s="23">
        <f>SUM(N1002*AA1000)</f>
        <v>0</v>
      </c>
      <c r="AB1002" s="23">
        <f>SUM(N1002*AB1000*P1002)</f>
        <v>0</v>
      </c>
      <c r="AF1002" s="49"/>
      <c r="AG1002" s="23">
        <f>SUM(N1002*AG1000)</f>
        <v>0</v>
      </c>
      <c r="AH1002" s="23">
        <f>SUM(Q1002*AH1000)</f>
        <v>0</v>
      </c>
    </row>
    <row r="1003" spans="10:35" x14ac:dyDescent="0.25">
      <c r="J1003" s="311"/>
      <c r="K1003" t="s">
        <v>202</v>
      </c>
      <c r="L1003" s="17"/>
      <c r="M1003" t="s">
        <v>320</v>
      </c>
      <c r="N1003" s="494"/>
      <c r="O1003" s="366"/>
      <c r="P1003" s="321"/>
      <c r="Q1003" s="307">
        <f t="shared" si="80"/>
        <v>0</v>
      </c>
      <c r="R1003" s="307"/>
      <c r="S1003" s="307"/>
      <c r="T1003" s="307"/>
      <c r="U1003" s="38"/>
      <c r="V1003" s="38"/>
      <c r="W1003" s="22">
        <f>SUM(N1003*W1000)</f>
        <v>0</v>
      </c>
      <c r="X1003" s="22"/>
      <c r="Y1003" s="23">
        <f>SUM(N1003*P1003*Y1000)</f>
        <v>0</v>
      </c>
      <c r="Z1003" s="22"/>
      <c r="AA1003" s="23">
        <f>SUM(N1003*AA1000)</f>
        <v>0</v>
      </c>
      <c r="AB1003" s="23">
        <f>SUM(N1003*AB1000*P1003)</f>
        <v>0</v>
      </c>
      <c r="AF1003" s="49"/>
      <c r="AG1003" s="23">
        <f>SUM(N1003*AG1000)</f>
        <v>0</v>
      </c>
      <c r="AH1003" s="23">
        <f>SUM(Q1003*AH1000)</f>
        <v>0</v>
      </c>
    </row>
    <row r="1004" spans="10:35" x14ac:dyDescent="0.25">
      <c r="J1004" s="311"/>
      <c r="N1004" s="494"/>
      <c r="P1004" s="38">
        <f>SUM(P1003*0.66)</f>
        <v>0</v>
      </c>
      <c r="Q1004" s="307">
        <f t="shared" si="80"/>
        <v>0</v>
      </c>
      <c r="R1004" s="307"/>
      <c r="S1004" s="307"/>
      <c r="T1004" s="307"/>
      <c r="U1004" s="38"/>
      <c r="V1004" s="38"/>
      <c r="W1004" s="22">
        <f>SUM(N1004*W1000)</f>
        <v>0</v>
      </c>
      <c r="X1004" s="22"/>
      <c r="Y1004" s="23">
        <f>SUM(N1004*P1004*Y1000)</f>
        <v>0</v>
      </c>
      <c r="Z1004" s="22"/>
      <c r="AA1004" s="23">
        <f>SUM(N1004*AA1000)</f>
        <v>0</v>
      </c>
      <c r="AB1004" s="23">
        <f>SUM(N1004*AB1000*P1004)</f>
        <v>0</v>
      </c>
      <c r="AF1004" s="49"/>
      <c r="AG1004" s="23">
        <f>SUM(N1004*AG1000)</f>
        <v>0</v>
      </c>
      <c r="AH1004" s="23">
        <f>SUM(Q1004*AH1000)</f>
        <v>0</v>
      </c>
    </row>
    <row r="1005" spans="10:35" x14ac:dyDescent="0.25">
      <c r="J1005" s="311"/>
      <c r="L1005" s="17"/>
      <c r="N1005" s="494"/>
      <c r="O1005" s="366"/>
      <c r="P1005" s="321"/>
      <c r="Q1005" s="307">
        <f t="shared" si="80"/>
        <v>0</v>
      </c>
      <c r="R1005" s="307"/>
      <c r="S1005" s="307"/>
      <c r="T1005" s="307"/>
      <c r="U1005" s="38"/>
      <c r="V1005" s="38"/>
      <c r="W1005" s="22">
        <f>SUM(N1005*W1000)</f>
        <v>0</v>
      </c>
      <c r="X1005" s="22"/>
      <c r="Y1005" s="23">
        <f>SUM(N1005*P1005*Y1000)</f>
        <v>0</v>
      </c>
      <c r="Z1005" s="22"/>
      <c r="AA1005" s="23">
        <f>SUM(N1005*AA1000)</f>
        <v>0</v>
      </c>
      <c r="AB1005" s="23">
        <f>SUM(N1005*AB1000*P1005)</f>
        <v>0</v>
      </c>
      <c r="AF1005" s="49"/>
      <c r="AG1005" s="23">
        <f>SUM(N1005*AG1000)</f>
        <v>0</v>
      </c>
      <c r="AH1005" s="23">
        <f>SUM(Q1005*AH1000)</f>
        <v>0</v>
      </c>
      <c r="AI1005" s="23"/>
    </row>
    <row r="1006" spans="10:35" x14ac:dyDescent="0.25">
      <c r="J1006" s="311"/>
      <c r="N1006" s="626"/>
      <c r="O1006" s="13"/>
      <c r="P1006" s="38">
        <f>SUM(P1005*0.66)</f>
        <v>0</v>
      </c>
      <c r="Q1006" s="307">
        <f t="shared" si="80"/>
        <v>0</v>
      </c>
      <c r="R1006" s="307"/>
      <c r="S1006" s="307"/>
      <c r="T1006" s="307"/>
      <c r="U1006" s="38"/>
      <c r="V1006" s="38"/>
      <c r="W1006" s="22">
        <f>SUM(N1006*W1000)</f>
        <v>0</v>
      </c>
      <c r="X1006" s="22"/>
      <c r="Y1006" s="23">
        <f>SUM(N1006*P1006*Y1000)</f>
        <v>0</v>
      </c>
      <c r="Z1006" s="22"/>
      <c r="AA1006" s="23">
        <f>SUM(N1006*AA1000)</f>
        <v>0</v>
      </c>
      <c r="AB1006" s="23">
        <f>SUM(N1006*AB1000*P1006)</f>
        <v>0</v>
      </c>
      <c r="AF1006" s="49"/>
      <c r="AG1006" s="23">
        <f>SUM(N1006*AG1000)</f>
        <v>0</v>
      </c>
      <c r="AH1006" s="23">
        <f>SUM(Q1006*AH1000)</f>
        <v>0</v>
      </c>
      <c r="AI1006" s="23"/>
    </row>
    <row r="1007" spans="10:35" ht="15.75" thickBot="1" x14ac:dyDescent="0.3">
      <c r="J1007" s="311"/>
      <c r="N1007" s="49"/>
      <c r="O1007" s="50"/>
      <c r="P1007" s="38"/>
      <c r="Q1007" s="307"/>
      <c r="R1007" s="307"/>
      <c r="S1007" s="307"/>
      <c r="T1007" s="307"/>
      <c r="U1007" s="38"/>
      <c r="V1007" s="38"/>
      <c r="W1007" s="38"/>
      <c r="X1007" s="22"/>
      <c r="Z1007" s="22"/>
      <c r="AA1007" s="22"/>
      <c r="AB1007" s="22"/>
      <c r="AC1007" s="22"/>
      <c r="AD1007" s="22"/>
      <c r="AE1007" s="22"/>
      <c r="AF1007" s="49"/>
      <c r="AG1007" s="22"/>
      <c r="AH1007" s="22"/>
      <c r="AI1007" s="22"/>
    </row>
    <row r="1008" spans="10:35" ht="15.75" thickBot="1" x14ac:dyDescent="0.3">
      <c r="J1008" s="311"/>
      <c r="N1008" s="49"/>
      <c r="O1008" s="50"/>
      <c r="P1008" s="38"/>
      <c r="Q1008" s="38"/>
      <c r="R1008" s="38"/>
      <c r="S1008" s="38"/>
      <c r="T1008" s="38"/>
      <c r="U1008" s="38"/>
      <c r="V1008" s="38"/>
      <c r="W1008" s="488">
        <f>SUM(W1001:W1006)</f>
        <v>0</v>
      </c>
      <c r="X1008" s="489"/>
      <c r="Y1008" s="490">
        <f>SUM(Y1001:Y1006)</f>
        <v>0</v>
      </c>
      <c r="Z1008" s="829">
        <f>SUM(W1008:Y1008)</f>
        <v>0</v>
      </c>
      <c r="AA1008" s="387">
        <f>SUM(AA1001:AA1006)</f>
        <v>0</v>
      </c>
      <c r="AB1008" s="387">
        <f>SUM(AB1001:AB1006)</f>
        <v>0</v>
      </c>
      <c r="AC1008" s="1087">
        <f>SUM(AA1008:AB1008)</f>
        <v>0</v>
      </c>
      <c r="AD1008" s="89"/>
      <c r="AE1008" s="89"/>
      <c r="AF1008" s="49"/>
      <c r="AG1008" s="387">
        <f>SUM(AG1001:AG1006)</f>
        <v>0</v>
      </c>
      <c r="AH1008" s="387">
        <f>SUM(AH1001:AH1006)</f>
        <v>0</v>
      </c>
      <c r="AI1008" s="1087">
        <f>SUM(AG1008:AH1008)</f>
        <v>0</v>
      </c>
    </row>
    <row r="1009" spans="10:35" x14ac:dyDescent="0.25">
      <c r="J1009" s="311"/>
      <c r="N1009" s="49"/>
      <c r="O1009" s="50"/>
      <c r="P1009" s="38"/>
      <c r="Q1009" s="38"/>
      <c r="R1009" s="38"/>
      <c r="S1009" s="38"/>
      <c r="T1009" s="38"/>
      <c r="U1009" s="38"/>
      <c r="V1009" s="38"/>
      <c r="W1009" s="522"/>
      <c r="X1009" s="523"/>
      <c r="Y1009" s="28"/>
      <c r="Z1009" s="523"/>
      <c r="AA1009" s="523"/>
      <c r="AB1009" s="523"/>
      <c r="AC1009" s="89"/>
      <c r="AD1009" s="89"/>
      <c r="AE1009" s="89"/>
      <c r="AF1009" s="49"/>
      <c r="AG1009" s="523"/>
      <c r="AH1009" s="523"/>
      <c r="AI1009" s="89"/>
    </row>
    <row r="1010" spans="10:35" x14ac:dyDescent="0.25">
      <c r="J1010" s="495"/>
      <c r="K1010" s="171"/>
      <c r="L1010" s="171"/>
      <c r="M1010" s="176"/>
      <c r="N1010" s="449"/>
      <c r="O1010" s="335"/>
      <c r="P1010" s="177"/>
      <c r="Q1010" s="177"/>
      <c r="R1010" s="177"/>
      <c r="S1010" s="177"/>
      <c r="T1010" s="177"/>
      <c r="U1010" s="177"/>
      <c r="V1010" s="177"/>
      <c r="W1010" s="364"/>
      <c r="X1010" s="178"/>
      <c r="Y1010" s="365"/>
      <c r="Z1010" s="178"/>
      <c r="AA1010" s="178"/>
      <c r="AB1010" s="337"/>
      <c r="AC1010" s="171"/>
      <c r="AD1010" s="171"/>
      <c r="AE1010" s="171"/>
      <c r="AF1010" s="171"/>
      <c r="AG1010" s="171"/>
      <c r="AH1010" s="337"/>
      <c r="AI1010" s="171"/>
    </row>
    <row r="1011" spans="10:35" x14ac:dyDescent="0.25">
      <c r="J1011" s="310" t="s">
        <v>418</v>
      </c>
      <c r="K1011" s="42" t="s">
        <v>426</v>
      </c>
      <c r="L1011" s="35"/>
      <c r="M1011" s="158"/>
      <c r="N1011" s="117"/>
      <c r="O1011" s="316"/>
      <c r="P1011" s="158"/>
      <c r="Q1011" s="158"/>
      <c r="R1011" s="158"/>
      <c r="S1011" s="319"/>
      <c r="T1011" s="319"/>
      <c r="U1011" s="319" t="s">
        <v>171</v>
      </c>
      <c r="V1011" s="158"/>
      <c r="W1011" s="319">
        <v>0.04</v>
      </c>
      <c r="X1011" s="117"/>
      <c r="Y1011" s="157">
        <v>0</v>
      </c>
      <c r="Z1011" s="158"/>
      <c r="AA1011" s="319">
        <v>0</v>
      </c>
      <c r="AB1011" s="157">
        <v>0</v>
      </c>
      <c r="AC1011" s="7"/>
      <c r="AD1011" s="7"/>
      <c r="AE1011" s="7"/>
      <c r="AF1011" s="7"/>
      <c r="AG1011" s="158">
        <v>0</v>
      </c>
      <c r="AH1011" s="322">
        <v>0</v>
      </c>
      <c r="AI1011" s="7"/>
    </row>
    <row r="1012" spans="10:35" x14ac:dyDescent="0.25">
      <c r="J1012" s="431"/>
      <c r="K1012" s="11" t="s">
        <v>427</v>
      </c>
      <c r="L1012" s="17"/>
      <c r="M1012" t="s">
        <v>320</v>
      </c>
      <c r="N1012" s="628"/>
      <c r="O1012" s="366"/>
      <c r="P1012" s="533"/>
      <c r="Q1012" s="535">
        <f t="shared" ref="Q1012:Q1017" si="81">SUM(N1012*P1012)</f>
        <v>0</v>
      </c>
      <c r="R1012" s="535"/>
      <c r="S1012" s="535"/>
      <c r="T1012" s="535"/>
      <c r="U1012" s="526"/>
      <c r="V1012" s="526"/>
      <c r="W1012" s="523">
        <f>SUM(N1012*W1011)</f>
        <v>0</v>
      </c>
      <c r="X1012" s="523"/>
      <c r="Y1012" s="538">
        <f>SUM(N1012*P1012*Y1011)</f>
        <v>0</v>
      </c>
      <c r="Z1012" s="523"/>
      <c r="AA1012" s="538">
        <f>SUM(N1012*AA1011)</f>
        <v>0</v>
      </c>
      <c r="AB1012" s="538">
        <f>SUM(N1012*AB1011*P1012)</f>
        <v>0</v>
      </c>
      <c r="AF1012" s="541"/>
      <c r="AG1012" s="538">
        <f>SUM(N1012*AG1011)</f>
        <v>0</v>
      </c>
      <c r="AH1012" s="538">
        <f>SUM(Q1012*AH1011)</f>
        <v>0</v>
      </c>
    </row>
    <row r="1013" spans="10:35" x14ac:dyDescent="0.25">
      <c r="J1013" s="311"/>
      <c r="N1013" s="494"/>
      <c r="P1013" s="38">
        <f>SUM(P1012*0.66)</f>
        <v>0</v>
      </c>
      <c r="Q1013" s="307">
        <f t="shared" si="81"/>
        <v>0</v>
      </c>
      <c r="R1013" s="307"/>
      <c r="S1013" s="307"/>
      <c r="T1013" s="307"/>
      <c r="U1013" s="38"/>
      <c r="V1013" s="38"/>
      <c r="W1013" s="22">
        <f>SUM(N1013*W1011)</f>
        <v>0</v>
      </c>
      <c r="X1013" s="22"/>
      <c r="Y1013" s="23">
        <f>SUM(N1013*P1013*Y1011)</f>
        <v>0</v>
      </c>
      <c r="Z1013" s="22"/>
      <c r="AA1013" s="23">
        <f>SUM(N1013*AA1011)</f>
        <v>0</v>
      </c>
      <c r="AB1013" s="23">
        <f>SUM(N1013*AB1011*P1013)</f>
        <v>0</v>
      </c>
      <c r="AF1013" s="49"/>
      <c r="AG1013" s="23">
        <f>SUM(N1013*AG1011)</f>
        <v>0</v>
      </c>
      <c r="AH1013" s="23">
        <f>SUM(Q1013*AH1011)</f>
        <v>0</v>
      </c>
    </row>
    <row r="1014" spans="10:35" x14ac:dyDescent="0.25">
      <c r="J1014" s="311"/>
      <c r="K1014" s="11" t="s">
        <v>202</v>
      </c>
      <c r="L1014" s="17"/>
      <c r="N1014" s="494"/>
      <c r="O1014" s="366"/>
      <c r="P1014" s="321"/>
      <c r="Q1014" s="307">
        <f t="shared" si="81"/>
        <v>0</v>
      </c>
      <c r="R1014" s="307"/>
      <c r="S1014" s="307"/>
      <c r="T1014" s="307"/>
      <c r="U1014" s="38"/>
      <c r="V1014" s="38"/>
      <c r="W1014" s="22">
        <f>SUM(N1014*W1011)</f>
        <v>0</v>
      </c>
      <c r="X1014" s="22"/>
      <c r="Y1014" s="23">
        <f>SUM(N1014*P1014*Y1011)</f>
        <v>0</v>
      </c>
      <c r="Z1014" s="22"/>
      <c r="AA1014" s="23">
        <f>SUM(N1014*AA1011)</f>
        <v>0</v>
      </c>
      <c r="AB1014" s="23">
        <f>SUM(N1014*AB1011*P1014)</f>
        <v>0</v>
      </c>
      <c r="AF1014" s="49"/>
      <c r="AG1014" s="23">
        <f>SUM(N1014*AG1011)</f>
        <v>0</v>
      </c>
      <c r="AH1014" s="23">
        <f>SUM(Q1014*AH1011)</f>
        <v>0</v>
      </c>
    </row>
    <row r="1015" spans="10:35" x14ac:dyDescent="0.25">
      <c r="J1015" s="311"/>
      <c r="N1015" s="494"/>
      <c r="P1015" s="38">
        <f>SUM(P1014*0.66)</f>
        <v>0</v>
      </c>
      <c r="Q1015" s="307">
        <f t="shared" si="81"/>
        <v>0</v>
      </c>
      <c r="R1015" s="307"/>
      <c r="S1015" s="307"/>
      <c r="T1015" s="307"/>
      <c r="U1015" s="38"/>
      <c r="V1015" s="38"/>
      <c r="W1015" s="22">
        <f>SUM(N1015*W1011)</f>
        <v>0</v>
      </c>
      <c r="X1015" s="22"/>
      <c r="Y1015" s="23">
        <f>SUM(N1015*P1015*Y1011)</f>
        <v>0</v>
      </c>
      <c r="Z1015" s="22"/>
      <c r="AA1015" s="23">
        <f>SUM(N1015*AA1011)</f>
        <v>0</v>
      </c>
      <c r="AB1015" s="23">
        <f>SUM(N1015*AB1011*P1015)</f>
        <v>0</v>
      </c>
      <c r="AF1015" s="49"/>
      <c r="AG1015" s="23">
        <f>SUM(N1015*AG1011)</f>
        <v>0</v>
      </c>
      <c r="AH1015" s="23">
        <f>SUM(Q1015*AH1011)</f>
        <v>0</v>
      </c>
    </row>
    <row r="1016" spans="10:35" x14ac:dyDescent="0.25">
      <c r="J1016" s="311"/>
      <c r="L1016" s="17"/>
      <c r="N1016" s="494"/>
      <c r="O1016" s="366"/>
      <c r="P1016" s="321"/>
      <c r="Q1016" s="307">
        <f t="shared" si="81"/>
        <v>0</v>
      </c>
      <c r="R1016" s="307"/>
      <c r="S1016" s="307"/>
      <c r="T1016" s="307"/>
      <c r="U1016" s="38"/>
      <c r="V1016" s="38"/>
      <c r="W1016" s="22">
        <f>SUM(N1016*W1011)</f>
        <v>0</v>
      </c>
      <c r="X1016" s="22"/>
      <c r="Y1016" s="23">
        <f>SUM(N1016*P1016*Y1011)</f>
        <v>0</v>
      </c>
      <c r="Z1016" s="22"/>
      <c r="AA1016" s="23">
        <f>SUM(N1016*AA1011)</f>
        <v>0</v>
      </c>
      <c r="AB1016" s="23">
        <f>SUM(N1016*AB1011*P1016)</f>
        <v>0</v>
      </c>
      <c r="AF1016" s="49"/>
      <c r="AG1016" s="23">
        <f>SUM(N1016*AG1011)</f>
        <v>0</v>
      </c>
      <c r="AH1016" s="23">
        <f>SUM(Q1016*AH1011)</f>
        <v>0</v>
      </c>
      <c r="AI1016" s="23"/>
    </row>
    <row r="1017" spans="10:35" x14ac:dyDescent="0.25">
      <c r="J1017" s="311"/>
      <c r="N1017" s="626"/>
      <c r="O1017" s="13"/>
      <c r="P1017" s="38">
        <f>SUM(P1016*0.66)</f>
        <v>0</v>
      </c>
      <c r="Q1017" s="307">
        <f t="shared" si="81"/>
        <v>0</v>
      </c>
      <c r="R1017" s="307"/>
      <c r="S1017" s="307"/>
      <c r="T1017" s="307"/>
      <c r="U1017" s="38"/>
      <c r="V1017" s="38"/>
      <c r="W1017" s="22">
        <f>SUM(N1017*W1011)</f>
        <v>0</v>
      </c>
      <c r="X1017" s="22"/>
      <c r="Y1017" s="23">
        <f>SUM(N1017*P1017*Y1011)</f>
        <v>0</v>
      </c>
      <c r="Z1017" s="22"/>
      <c r="AA1017" s="23">
        <f>SUM(N1017*AA1011)</f>
        <v>0</v>
      </c>
      <c r="AB1017" s="23">
        <f>SUM(N1017*AB1011*P1017)</f>
        <v>0</v>
      </c>
      <c r="AF1017" s="49"/>
      <c r="AG1017" s="23">
        <f>SUM(N1017*AG1011)</f>
        <v>0</v>
      </c>
      <c r="AH1017" s="23">
        <f>SUM(Q1017*AH1011)</f>
        <v>0</v>
      </c>
      <c r="AI1017" s="23"/>
    </row>
    <row r="1018" spans="10:35" ht="15.75" thickBot="1" x14ac:dyDescent="0.3">
      <c r="J1018" s="311"/>
      <c r="N1018" s="49"/>
      <c r="O1018" s="50"/>
      <c r="P1018" s="38"/>
      <c r="Q1018" s="307"/>
      <c r="R1018" s="307"/>
      <c r="S1018" s="307"/>
      <c r="T1018" s="307"/>
      <c r="U1018" s="38"/>
      <c r="V1018" s="38"/>
      <c r="W1018" s="38"/>
      <c r="X1018" s="22"/>
      <c r="Z1018" s="22"/>
      <c r="AA1018" s="22"/>
      <c r="AB1018" s="22"/>
      <c r="AC1018" s="22"/>
      <c r="AD1018" s="22"/>
      <c r="AE1018" s="22"/>
      <c r="AF1018" s="49"/>
      <c r="AG1018" s="22"/>
      <c r="AH1018" s="22"/>
      <c r="AI1018" s="22"/>
    </row>
    <row r="1019" spans="10:35" ht="15.75" thickBot="1" x14ac:dyDescent="0.3">
      <c r="J1019" s="311"/>
      <c r="N1019" s="49"/>
      <c r="O1019" s="50"/>
      <c r="P1019" s="38"/>
      <c r="Q1019" s="38"/>
      <c r="R1019" s="38"/>
      <c r="S1019" s="38"/>
      <c r="T1019" s="38"/>
      <c r="U1019" s="38"/>
      <c r="V1019" s="38"/>
      <c r="W1019" s="488">
        <f>SUM(W1012:W1017)</f>
        <v>0</v>
      </c>
      <c r="X1019" s="489"/>
      <c r="Y1019" s="490">
        <f>SUM(Y1012:Y1017)</f>
        <v>0</v>
      </c>
      <c r="Z1019" s="829">
        <f>SUM(W1019:Y1019)</f>
        <v>0</v>
      </c>
      <c r="AA1019" s="387">
        <f>SUM(AA1012:AA1017)</f>
        <v>0</v>
      </c>
      <c r="AB1019" s="387">
        <f>SUM(AB1012:AB1017)</f>
        <v>0</v>
      </c>
      <c r="AC1019" s="1087">
        <f>SUM(AA1019:AB1019)</f>
        <v>0</v>
      </c>
      <c r="AD1019" s="89"/>
      <c r="AE1019" s="89"/>
      <c r="AF1019" s="49"/>
      <c r="AG1019" s="387">
        <f>SUM(AG1012:AG1017)</f>
        <v>0</v>
      </c>
      <c r="AH1019" s="387">
        <f>SUM(AH1012:AH1017)</f>
        <v>0</v>
      </c>
      <c r="AI1019" s="1087">
        <f>SUM(AG1019:AH1019)</f>
        <v>0</v>
      </c>
    </row>
    <row r="1020" spans="10:35" x14ac:dyDescent="0.25">
      <c r="J1020" s="311"/>
      <c r="N1020" s="49"/>
      <c r="O1020" s="50"/>
      <c r="P1020" s="38"/>
      <c r="Q1020" s="38"/>
      <c r="R1020" s="38"/>
      <c r="S1020" s="38"/>
      <c r="T1020" s="38"/>
      <c r="U1020" s="38"/>
      <c r="V1020" s="38"/>
      <c r="W1020" s="522"/>
      <c r="X1020" s="523"/>
      <c r="Y1020" s="28"/>
      <c r="Z1020" s="523"/>
      <c r="AA1020" s="523"/>
      <c r="AB1020" s="523"/>
      <c r="AC1020" s="89"/>
      <c r="AD1020" s="89"/>
      <c r="AE1020" s="89"/>
      <c r="AF1020" s="49"/>
      <c r="AG1020" s="523"/>
      <c r="AH1020" s="523"/>
      <c r="AI1020" s="89"/>
    </row>
    <row r="1021" spans="10:35" x14ac:dyDescent="0.25">
      <c r="J1021" s="495"/>
      <c r="K1021" s="171"/>
      <c r="L1021" s="171"/>
      <c r="M1021" s="176"/>
      <c r="N1021" s="449"/>
      <c r="O1021" s="335"/>
      <c r="P1021" s="177"/>
      <c r="Q1021" s="177"/>
      <c r="R1021" s="177"/>
      <c r="S1021" s="177"/>
      <c r="T1021" s="177"/>
      <c r="U1021" s="177"/>
      <c r="V1021" s="177"/>
      <c r="W1021" s="364"/>
      <c r="X1021" s="178"/>
      <c r="Y1021" s="365"/>
      <c r="Z1021" s="178"/>
      <c r="AA1021" s="178" t="s">
        <v>213</v>
      </c>
      <c r="AB1021" s="337"/>
      <c r="AC1021" s="171"/>
      <c r="AD1021" s="171"/>
      <c r="AE1021" s="171"/>
      <c r="AF1021" s="171"/>
      <c r="AG1021" s="171"/>
      <c r="AH1021" s="337"/>
      <c r="AI1021" s="171"/>
    </row>
    <row r="1022" spans="10:35" x14ac:dyDescent="0.25">
      <c r="J1022" s="310" t="s">
        <v>418</v>
      </c>
      <c r="K1022" s="42" t="s">
        <v>170</v>
      </c>
      <c r="L1022" s="35"/>
      <c r="M1022" s="158"/>
      <c r="N1022" s="117"/>
      <c r="O1022" s="316"/>
      <c r="P1022" s="158"/>
      <c r="Q1022" s="158"/>
      <c r="R1022" s="158"/>
      <c r="S1022" s="319"/>
      <c r="T1022" s="319"/>
      <c r="U1022" s="319" t="s">
        <v>171</v>
      </c>
      <c r="V1022" s="158"/>
      <c r="W1022" s="319">
        <v>0.02</v>
      </c>
      <c r="X1022" s="117"/>
      <c r="Y1022" s="157">
        <v>0</v>
      </c>
      <c r="Z1022" s="158"/>
      <c r="AA1022" s="319">
        <v>2.5000000000000001E-2</v>
      </c>
      <c r="AB1022" s="157">
        <v>0</v>
      </c>
      <c r="AC1022" s="7"/>
      <c r="AD1022" s="7"/>
      <c r="AE1022" s="7"/>
      <c r="AF1022" s="7"/>
      <c r="AG1022" s="158">
        <v>0</v>
      </c>
      <c r="AH1022" s="322">
        <v>0</v>
      </c>
      <c r="AI1022" s="7"/>
    </row>
    <row r="1023" spans="10:35" x14ac:dyDescent="0.25">
      <c r="J1023" s="431"/>
      <c r="K1023" s="11" t="s">
        <v>428</v>
      </c>
      <c r="L1023" s="17"/>
      <c r="M1023" t="s">
        <v>320</v>
      </c>
      <c r="N1023" s="719"/>
      <c r="O1023" s="366"/>
      <c r="P1023" s="533"/>
      <c r="Q1023" s="535">
        <f t="shared" ref="Q1023:Q1028" si="82">SUM(N1023*P1023)</f>
        <v>0</v>
      </c>
      <c r="R1023" s="535"/>
      <c r="S1023" s="535"/>
      <c r="T1023" s="535"/>
      <c r="U1023" s="526"/>
      <c r="V1023" s="526"/>
      <c r="W1023" s="523">
        <f>SUM(N1023*W1022)</f>
        <v>0</v>
      </c>
      <c r="X1023" s="523"/>
      <c r="Y1023" s="538">
        <f>SUM(N1023*P1023*Y1022)</f>
        <v>0</v>
      </c>
      <c r="Z1023" s="523"/>
      <c r="AA1023" s="538">
        <f>SUM(N1023*AA1022)</f>
        <v>0</v>
      </c>
      <c r="AB1023" s="538">
        <f>SUM(N1023*AB1022*P1023)</f>
        <v>0</v>
      </c>
      <c r="AF1023" s="541"/>
      <c r="AG1023" s="538">
        <f>SUM(N1023*AG1022)</f>
        <v>0</v>
      </c>
      <c r="AH1023" s="538">
        <f>SUM(Q1023*AH1022)</f>
        <v>0</v>
      </c>
    </row>
    <row r="1024" spans="10:35" x14ac:dyDescent="0.25">
      <c r="J1024" s="311"/>
      <c r="N1024" s="470"/>
      <c r="P1024" s="38">
        <f>SUM(P1023*0.66)</f>
        <v>0</v>
      </c>
      <c r="Q1024" s="307">
        <f t="shared" si="82"/>
        <v>0</v>
      </c>
      <c r="R1024" s="307"/>
      <c r="S1024" s="307"/>
      <c r="T1024" s="307"/>
      <c r="U1024" s="38"/>
      <c r="V1024" s="38"/>
      <c r="W1024" s="22">
        <f>SUM(N1024*W1022)</f>
        <v>0</v>
      </c>
      <c r="X1024" s="22"/>
      <c r="Y1024" s="23">
        <f>SUM(N1024*P1024*Y1022)</f>
        <v>0</v>
      </c>
      <c r="Z1024" s="22"/>
      <c r="AA1024" s="23">
        <f>SUM(N1024*AA1022)</f>
        <v>0</v>
      </c>
      <c r="AB1024" s="23">
        <f>SUM(N1024*AB1022*P1024)</f>
        <v>0</v>
      </c>
      <c r="AF1024" s="49"/>
      <c r="AG1024" s="23">
        <f>SUM(N1024*AG1022)</f>
        <v>0</v>
      </c>
      <c r="AH1024" s="23">
        <f>SUM(Q1024*AH1022)</f>
        <v>0</v>
      </c>
    </row>
    <row r="1025" spans="10:35" x14ac:dyDescent="0.25">
      <c r="J1025" s="311"/>
      <c r="K1025" s="40"/>
      <c r="L1025" s="17"/>
      <c r="N1025" s="470"/>
      <c r="O1025" s="366"/>
      <c r="P1025" s="321"/>
      <c r="Q1025" s="307">
        <f t="shared" si="82"/>
        <v>0</v>
      </c>
      <c r="R1025" s="307"/>
      <c r="S1025" s="307"/>
      <c r="T1025" s="307"/>
      <c r="U1025" s="38"/>
      <c r="V1025" s="38"/>
      <c r="W1025" s="22">
        <f>SUM(N1025*W1022)</f>
        <v>0</v>
      </c>
      <c r="X1025" s="22"/>
      <c r="Y1025" s="23">
        <f>SUM(N1025*P1025*Y1022)</f>
        <v>0</v>
      </c>
      <c r="Z1025" s="22"/>
      <c r="AA1025" s="23">
        <f>SUM(N1025*AA1022)</f>
        <v>0</v>
      </c>
      <c r="AB1025" s="23">
        <f>SUM(N1025*AB1022*P1025)</f>
        <v>0</v>
      </c>
      <c r="AF1025" s="49"/>
      <c r="AG1025" s="23">
        <f>SUM(N1025*AG1022)</f>
        <v>0</v>
      </c>
      <c r="AH1025" s="23">
        <f>SUM(Q1025*AH1022)</f>
        <v>0</v>
      </c>
    </row>
    <row r="1026" spans="10:35" x14ac:dyDescent="0.25">
      <c r="J1026" s="311"/>
      <c r="K1026" t="s">
        <v>424</v>
      </c>
      <c r="N1026" s="470"/>
      <c r="P1026" s="38">
        <f>SUM(P1025*0.66)</f>
        <v>0</v>
      </c>
      <c r="Q1026" s="307">
        <f t="shared" si="82"/>
        <v>0</v>
      </c>
      <c r="R1026" s="307"/>
      <c r="S1026" s="307"/>
      <c r="T1026" s="307"/>
      <c r="U1026" s="38"/>
      <c r="V1026" s="38"/>
      <c r="W1026" s="22">
        <f>SUM(N1026*W1022)</f>
        <v>0</v>
      </c>
      <c r="X1026" s="22"/>
      <c r="Y1026" s="23">
        <f>SUM(N1026*P1026*Y1022)</f>
        <v>0</v>
      </c>
      <c r="Z1026" s="22"/>
      <c r="AA1026" s="23">
        <f>SUM(N1026*AA1022)</f>
        <v>0</v>
      </c>
      <c r="AB1026" s="23">
        <f>SUM(N1026*AB1022*P1026)</f>
        <v>0</v>
      </c>
      <c r="AF1026" s="49"/>
      <c r="AG1026" s="23">
        <f>SUM(N1026*AG1022)</f>
        <v>0</v>
      </c>
      <c r="AH1026" s="23">
        <f>SUM(Q1026*AH1022)</f>
        <v>0</v>
      </c>
    </row>
    <row r="1027" spans="10:35" x14ac:dyDescent="0.25">
      <c r="J1027" s="311"/>
      <c r="L1027" s="17"/>
      <c r="N1027" s="470"/>
      <c r="O1027" s="366"/>
      <c r="P1027" s="321"/>
      <c r="Q1027" s="307">
        <f t="shared" si="82"/>
        <v>0</v>
      </c>
      <c r="R1027" s="307"/>
      <c r="S1027" s="307"/>
      <c r="T1027" s="307"/>
      <c r="U1027" s="38"/>
      <c r="V1027" s="38"/>
      <c r="W1027" s="22">
        <f>SUM(N1027*W1022)</f>
        <v>0</v>
      </c>
      <c r="X1027" s="22"/>
      <c r="Y1027" s="23">
        <f>SUM(N1027*P1027*Y1022)</f>
        <v>0</v>
      </c>
      <c r="Z1027" s="22"/>
      <c r="AA1027" s="23">
        <f>SUM(N1027*AA1022)</f>
        <v>0</v>
      </c>
      <c r="AB1027" s="23">
        <f>SUM(N1027*AB1022*P1027)</f>
        <v>0</v>
      </c>
      <c r="AF1027" s="49"/>
      <c r="AG1027" s="23">
        <f>SUM(N1027*AG1022)</f>
        <v>0</v>
      </c>
      <c r="AH1027" s="23">
        <f>SUM(Q1027*AH1022)</f>
        <v>0</v>
      </c>
      <c r="AI1027" s="23"/>
    </row>
    <row r="1028" spans="10:35" x14ac:dyDescent="0.25">
      <c r="J1028" s="311"/>
      <c r="N1028" s="637"/>
      <c r="O1028" s="13"/>
      <c r="P1028" s="38">
        <f>SUM(P1027*0.66)</f>
        <v>0</v>
      </c>
      <c r="Q1028" s="307">
        <f t="shared" si="82"/>
        <v>0</v>
      </c>
      <c r="R1028" s="307"/>
      <c r="S1028" s="307"/>
      <c r="T1028" s="307"/>
      <c r="U1028" s="38"/>
      <c r="V1028" s="38"/>
      <c r="W1028" s="22">
        <f>SUM(N1028*W1022)</f>
        <v>0</v>
      </c>
      <c r="X1028" s="22"/>
      <c r="Y1028" s="23">
        <f>SUM(N1028*P1028*Y1022)</f>
        <v>0</v>
      </c>
      <c r="Z1028" s="22"/>
      <c r="AA1028" s="23">
        <f>SUM(N1028*AA1022)</f>
        <v>0</v>
      </c>
      <c r="AB1028" s="23">
        <f>SUM(N1028*AB1022*P1028)</f>
        <v>0</v>
      </c>
      <c r="AF1028" s="49"/>
      <c r="AG1028" s="23">
        <f>SUM(N1028*AG1022)</f>
        <v>0</v>
      </c>
      <c r="AH1028" s="23">
        <f>SUM(Q1028*AH1022)</f>
        <v>0</v>
      </c>
      <c r="AI1028" s="23"/>
    </row>
    <row r="1029" spans="10:35" ht="15.75" thickBot="1" x14ac:dyDescent="0.3">
      <c r="J1029" s="311"/>
      <c r="N1029" s="49"/>
      <c r="O1029" s="50"/>
      <c r="P1029" s="38"/>
      <c r="Q1029" s="307"/>
      <c r="R1029" s="307"/>
      <c r="S1029" s="307"/>
      <c r="T1029" s="307"/>
      <c r="U1029" s="38"/>
      <c r="V1029" s="38"/>
      <c r="W1029" s="38"/>
      <c r="X1029" s="22"/>
      <c r="Z1029" s="22"/>
      <c r="AA1029" s="22"/>
      <c r="AB1029" s="22"/>
      <c r="AC1029" s="22"/>
      <c r="AD1029" s="22"/>
      <c r="AE1029" s="22"/>
      <c r="AF1029" s="49"/>
      <c r="AG1029" s="22"/>
      <c r="AH1029" s="22"/>
      <c r="AI1029" s="22"/>
    </row>
    <row r="1030" spans="10:35" ht="15.75" thickBot="1" x14ac:dyDescent="0.3">
      <c r="J1030" s="311"/>
      <c r="N1030" s="49"/>
      <c r="O1030" s="50"/>
      <c r="P1030" s="38"/>
      <c r="Q1030" s="38"/>
      <c r="R1030" s="38"/>
      <c r="S1030" s="38"/>
      <c r="T1030" s="38"/>
      <c r="U1030" s="38"/>
      <c r="V1030" s="38"/>
      <c r="W1030" s="488">
        <f>SUM(W1023:W1028)</f>
        <v>0</v>
      </c>
      <c r="X1030" s="489"/>
      <c r="Y1030" s="490">
        <f>SUM(Y1023:Y1028)</f>
        <v>0</v>
      </c>
      <c r="Z1030" s="829">
        <f>SUM(W1030:Y1030)</f>
        <v>0</v>
      </c>
      <c r="AA1030" s="387">
        <f>SUM(AA1023:AA1028)</f>
        <v>0</v>
      </c>
      <c r="AB1030" s="387">
        <f>SUM(AB1023:AB1028)</f>
        <v>0</v>
      </c>
      <c r="AC1030" s="1087">
        <f>SUM(AA1030:AB1030)</f>
        <v>0</v>
      </c>
      <c r="AD1030" s="89"/>
      <c r="AE1030" s="89"/>
      <c r="AF1030" s="49"/>
      <c r="AG1030" s="387">
        <f>SUM(AG1023:AG1028)</f>
        <v>0</v>
      </c>
      <c r="AH1030" s="387">
        <f>SUM(AH1023:AH1028)</f>
        <v>0</v>
      </c>
      <c r="AI1030" s="1087">
        <f>SUM(AG1030:AH1030)</f>
        <v>0</v>
      </c>
    </row>
    <row r="1031" spans="10:35" x14ac:dyDescent="0.25">
      <c r="J1031" s="311"/>
      <c r="N1031" s="49"/>
      <c r="O1031" s="50"/>
      <c r="P1031" s="38"/>
      <c r="Q1031" s="38"/>
      <c r="R1031" s="38"/>
      <c r="S1031" s="38"/>
      <c r="T1031" s="38"/>
      <c r="U1031" s="38"/>
      <c r="V1031" s="38"/>
      <c r="W1031" s="522"/>
      <c r="X1031" s="523"/>
      <c r="Y1031" s="28"/>
      <c r="Z1031" s="523"/>
      <c r="AA1031" s="523"/>
      <c r="AB1031" s="523"/>
      <c r="AC1031" s="89"/>
      <c r="AD1031" s="89"/>
      <c r="AE1031" s="89"/>
      <c r="AF1031" s="49"/>
      <c r="AG1031" s="523"/>
      <c r="AH1031" s="523"/>
      <c r="AI1031" s="89"/>
    </row>
    <row r="1032" spans="10:35" x14ac:dyDescent="0.25">
      <c r="J1032" s="311"/>
      <c r="N1032" s="49"/>
      <c r="O1032" s="50"/>
      <c r="P1032" s="38"/>
      <c r="Q1032" s="38"/>
      <c r="R1032" s="38"/>
      <c r="S1032" s="38"/>
      <c r="T1032" s="38"/>
      <c r="U1032" s="38"/>
      <c r="V1032" s="38"/>
      <c r="W1032" s="522"/>
      <c r="X1032" s="523"/>
      <c r="Y1032" s="28"/>
      <c r="Z1032" s="523"/>
      <c r="AA1032" s="523"/>
      <c r="AB1032" s="523"/>
      <c r="AC1032" s="89"/>
      <c r="AD1032" s="89"/>
      <c r="AE1032" s="89"/>
      <c r="AF1032" s="49"/>
      <c r="AG1032" s="523"/>
      <c r="AH1032" s="523"/>
      <c r="AI1032" s="89"/>
    </row>
    <row r="1033" spans="10:35" x14ac:dyDescent="0.25">
      <c r="J1033" s="311"/>
      <c r="N1033" s="49"/>
      <c r="O1033" s="50"/>
      <c r="P1033" s="38"/>
      <c r="Q1033" s="36"/>
      <c r="R1033" s="36"/>
      <c r="S1033" s="36"/>
      <c r="T1033" s="36"/>
      <c r="U1033" s="36"/>
      <c r="V1033" s="36"/>
      <c r="W1033" s="989"/>
      <c r="X1033" s="538"/>
      <c r="Y1033" s="28"/>
      <c r="Z1033" s="538"/>
      <c r="AA1033" s="523"/>
      <c r="AB1033" s="523"/>
      <c r="AC1033" s="89"/>
      <c r="AD1033" s="89"/>
      <c r="AE1033" s="89"/>
      <c r="AF1033" s="49"/>
      <c r="AG1033" s="523"/>
      <c r="AH1033" s="523"/>
      <c r="AI1033" s="89"/>
    </row>
    <row r="1034" spans="10:35" x14ac:dyDescent="0.25">
      <c r="J1034" s="311"/>
      <c r="N1034" s="49"/>
      <c r="O1034" s="50"/>
      <c r="P1034" s="38"/>
      <c r="Q1034" s="36"/>
      <c r="R1034" s="36"/>
      <c r="S1034" s="36"/>
      <c r="T1034" s="36"/>
      <c r="U1034" s="36"/>
      <c r="V1034" s="36"/>
      <c r="W1034" s="989"/>
      <c r="X1034" s="538"/>
      <c r="Y1034" s="28"/>
      <c r="Z1034" s="538"/>
      <c r="AA1034" s="523"/>
      <c r="AB1034" s="523"/>
      <c r="AC1034" s="89"/>
      <c r="AD1034" s="89"/>
      <c r="AE1034" s="89"/>
      <c r="AF1034" s="49"/>
      <c r="AG1034" s="523"/>
      <c r="AH1034" s="523"/>
      <c r="AI1034" s="89"/>
    </row>
    <row r="1035" spans="10:35" x14ac:dyDescent="0.25">
      <c r="J1035" s="311"/>
      <c r="N1035" s="49"/>
      <c r="O1035" s="50"/>
      <c r="P1035" s="38"/>
      <c r="Q1035" s="36"/>
      <c r="R1035" s="36"/>
      <c r="S1035" s="36"/>
      <c r="T1035" s="36"/>
      <c r="U1035" s="36"/>
      <c r="V1035" s="36"/>
      <c r="W1035" s="989"/>
      <c r="X1035" s="538"/>
      <c r="Y1035" s="28"/>
      <c r="Z1035" s="538"/>
      <c r="AA1035" s="523"/>
      <c r="AB1035" s="523"/>
      <c r="AC1035" s="89"/>
      <c r="AD1035" s="89"/>
      <c r="AE1035" s="89"/>
      <c r="AF1035" s="49"/>
      <c r="AG1035" s="523"/>
      <c r="AH1035" s="523"/>
      <c r="AI1035" s="89"/>
    </row>
    <row r="1036" spans="10:35" x14ac:dyDescent="0.25">
      <c r="J1036" s="311"/>
      <c r="N1036" s="49"/>
      <c r="O1036" s="50"/>
      <c r="P1036" s="38"/>
      <c r="Q1036" s="36"/>
      <c r="R1036" s="36"/>
      <c r="S1036" s="36"/>
      <c r="T1036" s="36"/>
      <c r="U1036" s="36"/>
      <c r="V1036" s="36"/>
      <c r="W1036" s="989"/>
      <c r="X1036" s="538"/>
      <c r="Y1036" s="28"/>
      <c r="Z1036" s="538"/>
      <c r="AA1036" s="523"/>
      <c r="AB1036" s="523"/>
      <c r="AC1036" s="89"/>
      <c r="AD1036" s="89"/>
      <c r="AE1036" s="89"/>
      <c r="AF1036" s="49"/>
      <c r="AG1036" s="523"/>
      <c r="AH1036" s="523"/>
      <c r="AI1036" s="89"/>
    </row>
    <row r="1037" spans="10:35" x14ac:dyDescent="0.25">
      <c r="J1037" s="311"/>
      <c r="N1037" s="49"/>
      <c r="O1037" s="50"/>
      <c r="P1037" s="38"/>
      <c r="Q1037" s="36"/>
      <c r="R1037" s="36"/>
      <c r="S1037" s="36"/>
      <c r="T1037" s="36"/>
      <c r="U1037" s="36"/>
      <c r="V1037" s="36"/>
      <c r="W1037" s="989"/>
      <c r="X1037" s="538"/>
      <c r="Y1037" s="28"/>
      <c r="Z1037" s="538"/>
      <c r="AA1037" s="523"/>
      <c r="AB1037" s="523"/>
      <c r="AC1037" s="89"/>
      <c r="AD1037" s="89"/>
      <c r="AE1037" s="89"/>
      <c r="AF1037" s="49"/>
      <c r="AG1037" s="523"/>
      <c r="AH1037" s="523"/>
      <c r="AI1037" s="89"/>
    </row>
    <row r="1038" spans="10:35" x14ac:dyDescent="0.25">
      <c r="J1038" s="311"/>
      <c r="N1038" s="49"/>
      <c r="O1038" s="50"/>
      <c r="P1038" s="38"/>
      <c r="Q1038" s="36"/>
      <c r="R1038" s="36"/>
      <c r="S1038" s="36"/>
      <c r="T1038" s="36"/>
      <c r="U1038" s="36"/>
      <c r="V1038" s="36"/>
      <c r="W1038" s="989"/>
      <c r="X1038" s="538"/>
      <c r="Y1038" s="28"/>
      <c r="Z1038" s="538"/>
      <c r="AA1038" s="523"/>
      <c r="AB1038" s="523"/>
      <c r="AC1038" s="89"/>
      <c r="AD1038" s="89"/>
      <c r="AE1038" s="89"/>
      <c r="AF1038" s="49"/>
      <c r="AG1038" s="523"/>
      <c r="AH1038" s="523"/>
      <c r="AI1038" s="89"/>
    </row>
    <row r="1039" spans="10:35" x14ac:dyDescent="0.25">
      <c r="J1039" s="624">
        <f>SUM(N947:N1039)</f>
        <v>285</v>
      </c>
      <c r="N1039" s="49"/>
      <c r="O1039" s="50"/>
      <c r="P1039" s="38"/>
      <c r="Q1039" s="38"/>
      <c r="R1039" s="38"/>
      <c r="S1039" s="38"/>
      <c r="T1039" s="38"/>
      <c r="U1039" s="38"/>
      <c r="V1039" s="38"/>
      <c r="W1039" s="522"/>
      <c r="X1039" s="523"/>
      <c r="Y1039" s="28"/>
      <c r="Z1039" s="523"/>
      <c r="AA1039" s="523"/>
      <c r="AB1039" s="523"/>
      <c r="AC1039" s="89"/>
      <c r="AD1039" s="89"/>
      <c r="AE1039" s="89"/>
      <c r="AF1039" s="49"/>
      <c r="AG1039" s="523"/>
      <c r="AH1039" s="523"/>
      <c r="AI1039" s="89"/>
    </row>
    <row r="1040" spans="10:35" ht="15.75" x14ac:dyDescent="0.25">
      <c r="J1040" s="811" t="s">
        <v>429</v>
      </c>
      <c r="K1040" s="812">
        <f>SUM(N946:N1039)</f>
        <v>285</v>
      </c>
      <c r="L1040" s="577"/>
      <c r="M1040" s="587" t="s">
        <v>430</v>
      </c>
      <c r="N1040" s="578"/>
      <c r="O1040" s="579"/>
      <c r="P1040" s="580"/>
      <c r="Q1040" s="580"/>
      <c r="R1040" s="580"/>
      <c r="S1040" s="580"/>
      <c r="T1040" s="580"/>
      <c r="U1040" s="580"/>
      <c r="V1040" s="580"/>
      <c r="W1040" s="581"/>
      <c r="X1040" s="582"/>
      <c r="Y1040" s="583"/>
      <c r="Z1040" s="582"/>
      <c r="AA1040" s="582"/>
      <c r="AB1040" s="582"/>
      <c r="AC1040" s="584"/>
      <c r="AD1040" s="584"/>
      <c r="AE1040" s="584"/>
      <c r="AF1040" s="585"/>
      <c r="AG1040" s="582"/>
      <c r="AH1040" s="582"/>
      <c r="AI1040" s="584"/>
    </row>
    <row r="1041" spans="10:35" x14ac:dyDescent="0.25">
      <c r="J1041" s="587"/>
      <c r="K1041" s="577"/>
      <c r="L1041" s="577"/>
      <c r="M1041" s="587"/>
      <c r="N1041" s="578"/>
      <c r="O1041" s="579"/>
      <c r="P1041" s="580"/>
      <c r="Q1041" s="580"/>
      <c r="R1041" s="580"/>
      <c r="S1041" s="580"/>
      <c r="T1041" s="580"/>
      <c r="U1041" s="580"/>
      <c r="V1041" s="580"/>
      <c r="W1041" s="581"/>
      <c r="X1041" s="582"/>
      <c r="Y1041" s="583"/>
      <c r="Z1041" s="582"/>
      <c r="AA1041" s="582"/>
      <c r="AB1041" s="582"/>
      <c r="AC1041" s="584"/>
      <c r="AD1041" s="584"/>
      <c r="AE1041" s="584"/>
      <c r="AF1041" s="585"/>
      <c r="AG1041" s="582"/>
      <c r="AH1041" s="582"/>
      <c r="AI1041" s="584"/>
    </row>
    <row r="1042" spans="10:35" x14ac:dyDescent="0.25">
      <c r="J1042" s="649" t="s">
        <v>431</v>
      </c>
      <c r="K1042" s="638"/>
      <c r="L1042" s="638"/>
      <c r="M1042" s="649" t="s">
        <v>431</v>
      </c>
      <c r="N1042" s="639"/>
      <c r="O1042" s="640"/>
      <c r="P1042" s="641"/>
      <c r="Q1042" s="641"/>
      <c r="R1042" s="641"/>
      <c r="S1042" s="641"/>
      <c r="T1042" s="641"/>
      <c r="U1042" s="641"/>
      <c r="V1042" s="641"/>
      <c r="W1042" s="642"/>
      <c r="X1042" s="643"/>
      <c r="Y1042" s="644"/>
      <c r="Z1042" s="643"/>
      <c r="AA1042" s="643"/>
      <c r="AB1042" s="643"/>
      <c r="AC1042" s="645"/>
      <c r="AD1042" s="645"/>
      <c r="AE1042" s="645"/>
      <c r="AF1042" s="646"/>
      <c r="AG1042" s="643"/>
      <c r="AH1042" s="643"/>
      <c r="AI1042" s="645"/>
    </row>
    <row r="1043" spans="10:35" x14ac:dyDescent="0.25">
      <c r="J1043" s="495"/>
      <c r="K1043" s="171"/>
      <c r="L1043" s="171"/>
      <c r="M1043" s="176"/>
      <c r="N1043" s="449"/>
      <c r="O1043" s="335"/>
      <c r="P1043" s="177"/>
      <c r="Q1043" s="177"/>
      <c r="R1043" s="177"/>
      <c r="S1043" s="177"/>
      <c r="T1043" s="177"/>
      <c r="U1043" s="177"/>
      <c r="V1043" s="177"/>
      <c r="W1043" s="364"/>
      <c r="X1043" s="178"/>
      <c r="Y1043" s="365"/>
      <c r="Z1043" s="178"/>
      <c r="AA1043" s="178" t="s">
        <v>432</v>
      </c>
      <c r="AB1043" s="337"/>
      <c r="AC1043" s="171"/>
      <c r="AD1043" s="171"/>
      <c r="AE1043" s="171"/>
      <c r="AF1043" s="171"/>
      <c r="AG1043" s="171"/>
      <c r="AH1043" s="337"/>
      <c r="AI1043" s="171"/>
    </row>
    <row r="1044" spans="10:35" x14ac:dyDescent="0.25">
      <c r="J1044" s="440" t="s">
        <v>433</v>
      </c>
      <c r="K1044" s="42" t="s">
        <v>215</v>
      </c>
      <c r="L1044" s="35"/>
      <c r="M1044" s="158"/>
      <c r="N1044" s="117"/>
      <c r="O1044" s="316"/>
      <c r="P1044" s="158"/>
      <c r="Q1044" s="158"/>
      <c r="R1044" s="158"/>
      <c r="S1044" s="319"/>
      <c r="T1044" s="319"/>
      <c r="U1044" s="319" t="s">
        <v>171</v>
      </c>
      <c r="V1044" s="158"/>
      <c r="W1044" s="158"/>
      <c r="X1044" s="117"/>
      <c r="Y1044" s="157">
        <v>0</v>
      </c>
      <c r="Z1044" s="158"/>
      <c r="AA1044" s="319">
        <v>5.0000000000000001E-3</v>
      </c>
      <c r="AB1044" s="157">
        <v>0</v>
      </c>
      <c r="AC1044" s="7"/>
      <c r="AD1044" s="7"/>
      <c r="AE1044" s="7"/>
      <c r="AF1044" s="7"/>
      <c r="AG1044" s="158">
        <v>0</v>
      </c>
      <c r="AH1044" s="322">
        <v>0</v>
      </c>
      <c r="AI1044" s="7"/>
    </row>
    <row r="1045" spans="10:35" x14ac:dyDescent="0.25">
      <c r="J1045" s="431"/>
      <c r="K1045" s="11" t="s">
        <v>434</v>
      </c>
      <c r="L1045" s="17">
        <v>0.35</v>
      </c>
      <c r="M1045" t="s">
        <v>320</v>
      </c>
      <c r="N1045" s="1209">
        <v>9539.2000000000007</v>
      </c>
      <c r="O1045" s="366"/>
      <c r="P1045" s="533"/>
      <c r="Q1045" s="535">
        <f t="shared" ref="Q1045:Q1050" si="83">SUM(N1045*P1045)</f>
        <v>0</v>
      </c>
      <c r="R1045" s="535"/>
      <c r="S1045" s="535"/>
      <c r="T1045" s="535"/>
      <c r="U1045" s="526"/>
      <c r="V1045" s="526">
        <v>1.7500000000000002E-2</v>
      </c>
      <c r="W1045" s="523">
        <f>SUM(N1045*V1045)</f>
        <v>166.93600000000004</v>
      </c>
      <c r="X1045" s="523"/>
      <c r="Y1045" s="538">
        <f>SUM(N1045*P1045*Y1044)</f>
        <v>0</v>
      </c>
      <c r="Z1045" s="523"/>
      <c r="AA1045" s="538">
        <f>SUM(N1045*AA1044)</f>
        <v>47.696000000000005</v>
      </c>
      <c r="AB1045" s="538">
        <f>SUM(N1045*AB1044*P1045)</f>
        <v>0</v>
      </c>
      <c r="AF1045" s="541"/>
      <c r="AG1045" s="538">
        <f>SUM(N1045*AG1044)</f>
        <v>0</v>
      </c>
      <c r="AH1045" s="538">
        <f>SUM(Q1045*AH1044)</f>
        <v>0</v>
      </c>
    </row>
    <row r="1046" spans="10:35" x14ac:dyDescent="0.25">
      <c r="J1046" s="311"/>
      <c r="N1046" s="494"/>
      <c r="P1046" s="38">
        <f>SUM(P1045*0.66)</f>
        <v>0</v>
      </c>
      <c r="Q1046" s="307">
        <f t="shared" si="83"/>
        <v>0</v>
      </c>
      <c r="R1046" s="307"/>
      <c r="S1046" s="307"/>
      <c r="T1046" s="307"/>
      <c r="U1046" s="38"/>
      <c r="V1046" s="38"/>
      <c r="W1046" s="22">
        <f>SUM(N1046*W1044)</f>
        <v>0</v>
      </c>
      <c r="X1046" s="22"/>
      <c r="Y1046" s="23">
        <f>SUM(N1046*P1046*Y1044)</f>
        <v>0</v>
      </c>
      <c r="Z1046" s="22"/>
      <c r="AA1046" s="23">
        <f>SUM(N1046*AA1044)</f>
        <v>0</v>
      </c>
      <c r="AB1046" s="23">
        <f>SUM(N1046*AB1044*P1046)</f>
        <v>0</v>
      </c>
      <c r="AF1046" s="49"/>
      <c r="AG1046" s="23">
        <f>SUM(N1046*AG1044)</f>
        <v>0</v>
      </c>
      <c r="AH1046" s="23">
        <f>SUM(Q1046*AH1044)</f>
        <v>0</v>
      </c>
    </row>
    <row r="1047" spans="10:35" x14ac:dyDescent="0.25">
      <c r="J1047" s="311"/>
      <c r="K1047" s="40"/>
      <c r="L1047" s="17">
        <v>0.17449999999999999</v>
      </c>
      <c r="M1047" t="s">
        <v>168</v>
      </c>
      <c r="N1047" s="1209">
        <v>112146.24000000001</v>
      </c>
      <c r="O1047" s="366"/>
      <c r="P1047" s="321"/>
      <c r="Q1047" s="307">
        <f t="shared" si="83"/>
        <v>0</v>
      </c>
      <c r="R1047" s="307"/>
      <c r="S1047" s="307"/>
      <c r="T1047" s="307"/>
      <c r="U1047" s="38"/>
      <c r="V1047" s="38">
        <v>0.03</v>
      </c>
      <c r="W1047" s="22">
        <f>SUM(N1047*V1047)</f>
        <v>3364.3872000000001</v>
      </c>
      <c r="X1047" s="22"/>
      <c r="Y1047" s="23">
        <f>SUM(N1047*P1047*Y1044)</f>
        <v>0</v>
      </c>
      <c r="Z1047" s="22"/>
      <c r="AA1047" s="23">
        <f>SUM(N1047*AA1044)</f>
        <v>560.73120000000006</v>
      </c>
      <c r="AB1047" s="23">
        <f>SUM(N1047*AB1044*P1047)</f>
        <v>0</v>
      </c>
      <c r="AF1047" s="49"/>
      <c r="AG1047" s="23">
        <f>SUM(N1047*AG1044)</f>
        <v>0</v>
      </c>
      <c r="AH1047" s="23">
        <f>SUM(Q1047*AH1044)</f>
        <v>0</v>
      </c>
    </row>
    <row r="1048" spans="10:35" x14ac:dyDescent="0.25">
      <c r="J1048" s="311"/>
      <c r="N1048" s="494"/>
      <c r="P1048" s="38">
        <f>SUM(P1047*0.66)</f>
        <v>0</v>
      </c>
      <c r="Q1048" s="307">
        <f t="shared" si="83"/>
        <v>0</v>
      </c>
      <c r="R1048" s="307"/>
      <c r="S1048" s="307"/>
      <c r="T1048" s="307"/>
      <c r="U1048" s="38"/>
      <c r="V1048" s="38"/>
      <c r="W1048" s="22">
        <f>SUM(N1048*W1044)</f>
        <v>0</v>
      </c>
      <c r="X1048" s="22"/>
      <c r="Y1048" s="23">
        <f>SUM(N1048*P1048*Y1044)</f>
        <v>0</v>
      </c>
      <c r="Z1048" s="22"/>
      <c r="AA1048" s="23">
        <f>SUM(N1048*AA1044)</f>
        <v>0</v>
      </c>
      <c r="AB1048" s="23">
        <f>SUM(N1048*AB1044*P1048)</f>
        <v>0</v>
      </c>
      <c r="AF1048" s="49"/>
      <c r="AG1048" s="23">
        <f>SUM(N1048*AG1044)</f>
        <v>0</v>
      </c>
      <c r="AH1048" s="23">
        <f>SUM(Q1048*AH1044)</f>
        <v>0</v>
      </c>
    </row>
    <row r="1049" spans="10:35" x14ac:dyDescent="0.25">
      <c r="J1049" s="311"/>
      <c r="L1049" s="17"/>
      <c r="N1049" s="494"/>
      <c r="O1049" s="366"/>
      <c r="P1049" s="321"/>
      <c r="Q1049" s="307">
        <f t="shared" si="83"/>
        <v>0</v>
      </c>
      <c r="R1049" s="307"/>
      <c r="S1049" s="307"/>
      <c r="T1049" s="307"/>
      <c r="U1049" s="38"/>
      <c r="V1049" s="38"/>
      <c r="W1049" s="22">
        <f>SUM(N1049*W1044)</f>
        <v>0</v>
      </c>
      <c r="X1049" s="22"/>
      <c r="Y1049" s="23">
        <f>SUM(N1049*P1049*Y1044)</f>
        <v>0</v>
      </c>
      <c r="Z1049" s="22"/>
      <c r="AA1049" s="23">
        <f>SUM(N1049*AA1044)</f>
        <v>0</v>
      </c>
      <c r="AB1049" s="23">
        <f>SUM(N1049*AB1044*P1049)</f>
        <v>0</v>
      </c>
      <c r="AF1049" s="49"/>
      <c r="AG1049" s="23">
        <f>SUM(N1049*AG1044)</f>
        <v>0</v>
      </c>
      <c r="AH1049" s="23">
        <f>SUM(Q1049*AH1044)</f>
        <v>0</v>
      </c>
      <c r="AI1049" s="23"/>
    </row>
    <row r="1050" spans="10:35" x14ac:dyDescent="0.25">
      <c r="J1050" s="311"/>
      <c r="N1050" s="626"/>
      <c r="O1050" s="13"/>
      <c r="P1050" s="38">
        <f>SUM(P1049*0.66)</f>
        <v>0</v>
      </c>
      <c r="Q1050" s="307">
        <f t="shared" si="83"/>
        <v>0</v>
      </c>
      <c r="R1050" s="307"/>
      <c r="S1050" s="307"/>
      <c r="T1050" s="307"/>
      <c r="U1050" s="38"/>
      <c r="V1050" s="38"/>
      <c r="W1050" s="22">
        <f>SUM(N1050*W1044)</f>
        <v>0</v>
      </c>
      <c r="X1050" s="22"/>
      <c r="Y1050" s="23">
        <f>SUM(N1050*P1050*Y1044)</f>
        <v>0</v>
      </c>
      <c r="Z1050" s="22"/>
      <c r="AA1050" s="23">
        <f>SUM(N1050*AA1044)</f>
        <v>0</v>
      </c>
      <c r="AB1050" s="23">
        <f>SUM(N1050*AB1044*P1050)</f>
        <v>0</v>
      </c>
      <c r="AF1050" s="49"/>
      <c r="AG1050" s="23">
        <f>SUM(N1050*AG1044)</f>
        <v>0</v>
      </c>
      <c r="AH1050" s="23">
        <f>SUM(Q1050*AH1044)</f>
        <v>0</v>
      </c>
      <c r="AI1050" s="23"/>
    </row>
    <row r="1051" spans="10:35" x14ac:dyDescent="0.25">
      <c r="J1051" s="311"/>
      <c r="N1051" s="49"/>
      <c r="O1051" s="50"/>
      <c r="P1051" s="38"/>
      <c r="Q1051" s="307"/>
      <c r="R1051" s="307"/>
      <c r="S1051" s="307"/>
      <c r="T1051" s="307"/>
      <c r="U1051" s="38"/>
      <c r="V1051" s="38"/>
      <c r="W1051" s="38"/>
      <c r="X1051" s="22"/>
      <c r="Z1051" s="22"/>
      <c r="AA1051" s="22"/>
      <c r="AB1051" s="22"/>
      <c r="AC1051" s="22"/>
      <c r="AD1051" s="22"/>
      <c r="AE1051" s="22"/>
      <c r="AF1051" s="49"/>
      <c r="AG1051" s="22"/>
      <c r="AH1051" s="22"/>
      <c r="AI1051" s="22"/>
    </row>
    <row r="1052" spans="10:35" x14ac:dyDescent="0.25">
      <c r="J1052" s="311"/>
      <c r="N1052" s="49"/>
      <c r="O1052" s="50"/>
      <c r="P1052" s="38"/>
      <c r="Q1052" s="38"/>
      <c r="R1052" s="38"/>
      <c r="S1052" s="38"/>
      <c r="T1052" s="38"/>
      <c r="U1052" s="38"/>
      <c r="V1052" s="38"/>
      <c r="W1052" s="827">
        <f>SUM(W1045:W1050)</f>
        <v>3531.3232000000003</v>
      </c>
      <c r="X1052" s="829"/>
      <c r="Y1052" s="828">
        <f>SUM(Y1045:Y1050)</f>
        <v>0</v>
      </c>
      <c r="Z1052" s="1151">
        <f>SUM(W1052:Y1052)</f>
        <v>3531.3232000000003</v>
      </c>
      <c r="AA1052" s="829">
        <f>SUM(AA1045:AA1050)</f>
        <v>608.42720000000008</v>
      </c>
      <c r="AB1052" s="829">
        <f>SUM(AB1045:AB1050)</f>
        <v>0</v>
      </c>
      <c r="AC1052" s="913">
        <f>SUM(AA1052:AB1052)</f>
        <v>608.42720000000008</v>
      </c>
      <c r="AD1052" s="89"/>
      <c r="AE1052" s="89"/>
      <c r="AF1052" s="49"/>
      <c r="AG1052" s="829">
        <f>SUM(AG1045:AG1050)</f>
        <v>0</v>
      </c>
      <c r="AH1052" s="829">
        <f>SUM(AH1045:AH1050)</f>
        <v>0</v>
      </c>
      <c r="AI1052" s="913">
        <f>SUM(AG1052:AH1052)</f>
        <v>0</v>
      </c>
    </row>
    <row r="1053" spans="10:35" x14ac:dyDescent="0.25">
      <c r="J1053" s="311"/>
      <c r="N1053" s="49"/>
      <c r="O1053" s="50"/>
      <c r="P1053" s="38"/>
      <c r="Q1053" s="38"/>
      <c r="R1053" s="38"/>
      <c r="S1053" s="38"/>
      <c r="T1053" s="38"/>
      <c r="U1053" s="38"/>
      <c r="V1053" s="38"/>
      <c r="W1053" s="522"/>
      <c r="X1053" s="523"/>
      <c r="Y1053" s="28"/>
      <c r="Z1053" s="523"/>
      <c r="AA1053" s="523"/>
      <c r="AB1053" s="523"/>
      <c r="AC1053" s="89"/>
      <c r="AD1053" s="89"/>
      <c r="AE1053" s="89"/>
      <c r="AF1053" s="49"/>
      <c r="AG1053" s="523"/>
      <c r="AH1053" s="523"/>
      <c r="AI1053" s="89"/>
    </row>
    <row r="1054" spans="10:35" x14ac:dyDescent="0.25">
      <c r="J1054" s="334"/>
      <c r="K1054" s="171"/>
      <c r="L1054" s="171"/>
      <c r="M1054" s="176"/>
      <c r="N1054" s="176"/>
      <c r="O1054" s="335"/>
      <c r="P1054" s="177"/>
      <c r="Q1054" s="177"/>
      <c r="R1054" s="177"/>
      <c r="S1054" s="177"/>
      <c r="T1054" s="177"/>
      <c r="U1054" s="177"/>
      <c r="V1054" s="177"/>
      <c r="W1054" s="364"/>
      <c r="X1054" s="178"/>
      <c r="Y1054" s="365"/>
      <c r="Z1054" s="178"/>
      <c r="AA1054" s="178" t="s">
        <v>291</v>
      </c>
      <c r="AB1054" s="337"/>
      <c r="AC1054" s="171"/>
      <c r="AD1054" s="171" t="s">
        <v>951</v>
      </c>
      <c r="AE1054" s="171"/>
      <c r="AF1054" s="448"/>
      <c r="AG1054" s="171"/>
      <c r="AH1054" s="337"/>
      <c r="AI1054" s="171"/>
    </row>
    <row r="1055" spans="10:35" x14ac:dyDescent="0.25">
      <c r="J1055" s="310" t="s">
        <v>433</v>
      </c>
      <c r="K1055" s="35" t="s">
        <v>435</v>
      </c>
      <c r="L1055" s="35"/>
      <c r="M1055" s="158"/>
      <c r="N1055" s="117"/>
      <c r="O1055" s="316"/>
      <c r="P1055" s="158"/>
      <c r="Q1055" s="158"/>
      <c r="R1055" s="158"/>
      <c r="S1055" s="319"/>
      <c r="T1055" s="319"/>
      <c r="U1055" s="319" t="s">
        <v>171</v>
      </c>
      <c r="V1055" s="158"/>
      <c r="W1055" s="319">
        <v>3.0000000000000001E-3</v>
      </c>
      <c r="X1055" s="117"/>
      <c r="Y1055" s="157">
        <v>0</v>
      </c>
      <c r="Z1055" s="158"/>
      <c r="AA1055" s="379">
        <v>1E-3</v>
      </c>
      <c r="AB1055" s="157">
        <v>0</v>
      </c>
      <c r="AC1055" s="7"/>
      <c r="AD1055" s="319">
        <v>0.02</v>
      </c>
      <c r="AE1055" s="157"/>
      <c r="AF1055" s="449"/>
      <c r="AG1055" s="158">
        <v>0</v>
      </c>
      <c r="AH1055" s="322">
        <v>0</v>
      </c>
      <c r="AI1055" s="7"/>
    </row>
    <row r="1056" spans="10:35" x14ac:dyDescent="0.25">
      <c r="J1056" s="431"/>
      <c r="K1056" t="s">
        <v>952</v>
      </c>
      <c r="L1056" s="17">
        <v>0.30199999999999999</v>
      </c>
      <c r="M1056" t="s">
        <v>320</v>
      </c>
      <c r="N1056" s="731"/>
      <c r="O1056" s="366"/>
      <c r="P1056" s="321"/>
      <c r="Q1056" s="307">
        <f t="shared" ref="Q1056:Q1061" si="84">SUM(N1056*P1056)</f>
        <v>0</v>
      </c>
      <c r="R1056" s="307"/>
      <c r="S1056" s="307"/>
      <c r="T1056" s="307"/>
      <c r="U1056" s="38"/>
      <c r="V1056" s="38"/>
      <c r="W1056" s="22">
        <f>SUM(N1056*W1055)</f>
        <v>0</v>
      </c>
      <c r="X1056" s="22"/>
      <c r="Y1056" s="23">
        <f>SUM(N1056*P1056*Y1055)</f>
        <v>0</v>
      </c>
      <c r="Z1056" s="22"/>
      <c r="AA1056" s="23">
        <f>SUM(N1056*AA1055)</f>
        <v>0</v>
      </c>
      <c r="AB1056" s="23">
        <f>SUM(N1056*AB1055*P1056)</f>
        <v>0</v>
      </c>
      <c r="AD1056" s="23">
        <f>SUM(N1056*AD1055)</f>
        <v>0</v>
      </c>
      <c r="AE1056" s="23">
        <f>SUM(N1056*AE1055*P1056)</f>
        <v>0</v>
      </c>
      <c r="AG1056" s="23">
        <f>SUM(N1056*AG1055)</f>
        <v>0</v>
      </c>
      <c r="AH1056" s="23">
        <f>SUM(Q1056*AH1055)</f>
        <v>0</v>
      </c>
    </row>
    <row r="1057" spans="10:35" x14ac:dyDescent="0.25">
      <c r="J1057" s="311"/>
      <c r="N1057" s="628"/>
      <c r="P1057" s="526">
        <f>SUM(P1056*0.66)</f>
        <v>0</v>
      </c>
      <c r="Q1057" s="535">
        <f t="shared" si="84"/>
        <v>0</v>
      </c>
      <c r="R1057" s="535"/>
      <c r="S1057" s="535"/>
      <c r="T1057" s="535"/>
      <c r="U1057" s="526"/>
      <c r="V1057" s="526"/>
      <c r="W1057" s="523">
        <f>SUM(N1057*W1055)</f>
        <v>0</v>
      </c>
      <c r="X1057" s="523"/>
      <c r="Y1057" s="538">
        <f>SUM(N1057*P1057*Y1055)</f>
        <v>0</v>
      </c>
      <c r="Z1057" s="523"/>
      <c r="AA1057" s="538">
        <f>SUM(N1057*AA1055)</f>
        <v>0</v>
      </c>
      <c r="AB1057" s="538">
        <f>SUM(N1057*AB1055*P1057)</f>
        <v>0</v>
      </c>
      <c r="AD1057" s="23">
        <f>SUM(N1057*AD1055)</f>
        <v>0</v>
      </c>
      <c r="AE1057" s="23">
        <f>SUM(N1057*AE1055*P1057)</f>
        <v>0</v>
      </c>
      <c r="AG1057" s="23">
        <f>SUM(N1057*AG1055)</f>
        <v>0</v>
      </c>
      <c r="AH1057" s="538">
        <f>SUM(Q1057*AH1055)</f>
        <v>0</v>
      </c>
    </row>
    <row r="1058" spans="10:35" x14ac:dyDescent="0.25">
      <c r="J1058" s="311"/>
      <c r="K1058" t="s">
        <v>436</v>
      </c>
      <c r="L1058" s="17"/>
      <c r="N1058" s="626"/>
      <c r="O1058" s="366"/>
      <c r="P1058" s="321"/>
      <c r="Q1058" s="307">
        <f t="shared" si="84"/>
        <v>0</v>
      </c>
      <c r="R1058" s="307"/>
      <c r="S1058" s="307"/>
      <c r="T1058" s="307"/>
      <c r="U1058" s="38"/>
      <c r="V1058" s="38"/>
      <c r="W1058" s="22">
        <f>SUM(N1058*W1055)</f>
        <v>0</v>
      </c>
      <c r="X1058" s="22"/>
      <c r="Y1058" s="23">
        <f>SUM(N1058*P1058*Y1055)</f>
        <v>0</v>
      </c>
      <c r="Z1058" s="22"/>
      <c r="AA1058" s="23">
        <f>SUM(N1058*AA1055)</f>
        <v>0</v>
      </c>
      <c r="AB1058" s="23">
        <f>SUM(N1058*AB1055*P1058)</f>
        <v>0</v>
      </c>
      <c r="AD1058" s="23">
        <f>SUM(N1058*AD1055)</f>
        <v>0</v>
      </c>
      <c r="AE1058" s="23">
        <f>SUM(N1058*AE1055*P1058)</f>
        <v>0</v>
      </c>
      <c r="AG1058" s="23">
        <f>SUM(N1058*AG1055)</f>
        <v>0</v>
      </c>
      <c r="AH1058" s="23">
        <f>SUM(Q1058*AH1055)</f>
        <v>0</v>
      </c>
    </row>
    <row r="1059" spans="10:35" x14ac:dyDescent="0.25">
      <c r="J1059" s="311"/>
      <c r="N1059" s="494"/>
      <c r="P1059" s="38">
        <f>SUM(P1058*0.66)</f>
        <v>0</v>
      </c>
      <c r="Q1059" s="307">
        <f t="shared" si="84"/>
        <v>0</v>
      </c>
      <c r="R1059" s="307"/>
      <c r="S1059" s="307"/>
      <c r="T1059" s="307"/>
      <c r="U1059" s="38"/>
      <c r="V1059" s="38"/>
      <c r="W1059" s="22">
        <f>SUM(N1059*W1055)</f>
        <v>0</v>
      </c>
      <c r="X1059" s="22"/>
      <c r="Y1059" s="23">
        <f>SUM(N1059*P1059*Y1055)</f>
        <v>0</v>
      </c>
      <c r="Z1059" s="22"/>
      <c r="AA1059" s="23">
        <f>SUM(N1059*AA1055)</f>
        <v>0</v>
      </c>
      <c r="AB1059" s="23">
        <f>SUM(N1059*AB1055*P1059)</f>
        <v>0</v>
      </c>
      <c r="AD1059" s="23">
        <f>SUM(N1059*AD1055)</f>
        <v>0</v>
      </c>
      <c r="AE1059" s="23">
        <f>SUM(N1059*AE1055*P1059)</f>
        <v>0</v>
      </c>
      <c r="AG1059" s="538">
        <f>SUM(N1059*AG1055)</f>
        <v>0</v>
      </c>
      <c r="AH1059" s="23">
        <f>SUM(Q1059*AH1055)</f>
        <v>0</v>
      </c>
    </row>
    <row r="1060" spans="10:35" x14ac:dyDescent="0.25">
      <c r="J1060" s="311"/>
      <c r="L1060" s="17"/>
      <c r="N1060" s="494"/>
      <c r="O1060" s="366"/>
      <c r="P1060" s="321"/>
      <c r="Q1060" s="307">
        <f t="shared" si="84"/>
        <v>0</v>
      </c>
      <c r="R1060" s="307"/>
      <c r="S1060" s="307"/>
      <c r="T1060" s="307"/>
      <c r="U1060" s="38"/>
      <c r="V1060" s="38"/>
      <c r="W1060" s="22">
        <f>SUM(N1060*W1055)</f>
        <v>0</v>
      </c>
      <c r="X1060" s="22"/>
      <c r="Y1060" s="23">
        <f>SUM(N1060*P1060*Y1055)</f>
        <v>0</v>
      </c>
      <c r="Z1060" s="22"/>
      <c r="AA1060" s="23">
        <f>SUM(N1060*AA1055)</f>
        <v>0</v>
      </c>
      <c r="AB1060" s="23">
        <f>SUM(N1060*AB1055*P1060)</f>
        <v>0</v>
      </c>
      <c r="AD1060" s="23">
        <f>SUM(N1060*AD1055)</f>
        <v>0</v>
      </c>
      <c r="AE1060" s="23">
        <f>SUM(N1060*AE1055*P1060)</f>
        <v>0</v>
      </c>
      <c r="AG1060" s="23">
        <f>SUM(N1060*AG1055)</f>
        <v>0</v>
      </c>
      <c r="AH1060" s="23">
        <f>SUM(Q1060*AH1055)</f>
        <v>0</v>
      </c>
      <c r="AI1060" s="23"/>
    </row>
    <row r="1061" spans="10:35" x14ac:dyDescent="0.25">
      <c r="J1061" s="311"/>
      <c r="N1061" s="626"/>
      <c r="O1061" s="13"/>
      <c r="P1061" s="38">
        <f>SUM(P1060*0.66)</f>
        <v>0</v>
      </c>
      <c r="Q1061" s="307">
        <f t="shared" si="84"/>
        <v>0</v>
      </c>
      <c r="R1061" s="307"/>
      <c r="S1061" s="307"/>
      <c r="T1061" s="307"/>
      <c r="U1061" s="38"/>
      <c r="V1061" s="38"/>
      <c r="W1061" s="22">
        <f>SUM(N1061*W1055)</f>
        <v>0</v>
      </c>
      <c r="X1061" s="22"/>
      <c r="Y1061" s="23">
        <f>SUM(N1061*P1061*Y1055)</f>
        <v>0</v>
      </c>
      <c r="Z1061" s="22"/>
      <c r="AA1061" s="23">
        <f>SUM(N1061*AA1055)</f>
        <v>0</v>
      </c>
      <c r="AB1061" s="23">
        <f>SUM(N1061*AB1055*P1061)</f>
        <v>0</v>
      </c>
      <c r="AD1061" s="23">
        <f>SUM(N1061*AD1055)</f>
        <v>0</v>
      </c>
      <c r="AE1061" s="23">
        <f>SUM(N1061*AE1055*P1061)</f>
        <v>0</v>
      </c>
      <c r="AG1061" s="23">
        <f>SUM(N1061*AG1055)</f>
        <v>0</v>
      </c>
      <c r="AH1061" s="23">
        <f>SUM(Q1061*AH1055)</f>
        <v>0</v>
      </c>
      <c r="AI1061" s="23"/>
    </row>
    <row r="1062" spans="10:35" x14ac:dyDescent="0.25">
      <c r="J1062" s="311"/>
      <c r="N1062" s="49"/>
      <c r="O1062" s="50"/>
      <c r="P1062" s="38"/>
      <c r="Q1062" s="38"/>
      <c r="R1062" s="38"/>
      <c r="S1062" s="38"/>
      <c r="T1062" s="38"/>
      <c r="U1062" s="38"/>
      <c r="V1062" s="38"/>
      <c r="W1062" s="827">
        <f>SUM(W1056:W1061)</f>
        <v>0</v>
      </c>
      <c r="X1062" s="829"/>
      <c r="Y1062" s="828">
        <f>SUM(Y1056:Y1061)</f>
        <v>0</v>
      </c>
      <c r="Z1062" s="1151">
        <f>SUM(W1062:Y1062)</f>
        <v>0</v>
      </c>
      <c r="AA1062" s="829">
        <f>SUM(AA1056:AA1061)</f>
        <v>0</v>
      </c>
      <c r="AB1062" s="829">
        <f>SUM(AB1056:AB1061)</f>
        <v>0</v>
      </c>
      <c r="AC1062" s="1152">
        <f>SUM(AA1062:AB1062)</f>
        <v>0</v>
      </c>
      <c r="AD1062" s="829">
        <f>SUM(AD1056:AD1061)</f>
        <v>0</v>
      </c>
      <c r="AE1062" s="829">
        <f>SUM(AE1056:AE1061)</f>
        <v>0</v>
      </c>
      <c r="AF1062" s="829">
        <f>SUM(AD1062:AE1062)</f>
        <v>0</v>
      </c>
      <c r="AG1062" s="829">
        <f>SUM(AG1056:AG1061)</f>
        <v>0</v>
      </c>
      <c r="AH1062" s="829">
        <f>SUM(AH1056:AH1061)</f>
        <v>0</v>
      </c>
      <c r="AI1062" s="913">
        <f>SUM(AG1062:AH1062)</f>
        <v>0</v>
      </c>
    </row>
    <row r="1063" spans="10:35" x14ac:dyDescent="0.25">
      <c r="J1063" s="311"/>
      <c r="N1063" s="49"/>
      <c r="O1063" s="50"/>
      <c r="P1063" s="38"/>
      <c r="Q1063" s="307"/>
      <c r="R1063" s="307"/>
      <c r="S1063" s="307"/>
      <c r="T1063" s="307"/>
      <c r="U1063" s="38"/>
      <c r="V1063" s="38"/>
      <c r="W1063" s="38"/>
      <c r="X1063" s="22"/>
      <c r="Z1063" s="22"/>
      <c r="AA1063" s="22"/>
      <c r="AB1063" s="22"/>
      <c r="AC1063" s="22"/>
      <c r="AG1063" s="523"/>
      <c r="AH1063" s="22"/>
      <c r="AI1063" s="22"/>
    </row>
    <row r="1064" spans="10:35" x14ac:dyDescent="0.25">
      <c r="J1064" s="334"/>
      <c r="K1064" s="171"/>
      <c r="L1064" s="171"/>
      <c r="M1064" s="176"/>
      <c r="N1064" s="449"/>
      <c r="O1064" s="335"/>
      <c r="P1064" s="177"/>
      <c r="Q1064" s="177"/>
      <c r="R1064" s="177"/>
      <c r="S1064" s="177"/>
      <c r="T1064" s="177"/>
      <c r="U1064" s="177"/>
      <c r="V1064" s="177"/>
      <c r="W1064" s="364"/>
      <c r="X1064" s="178"/>
      <c r="Y1064" s="365"/>
      <c r="Z1064" s="178"/>
      <c r="AA1064" s="178"/>
      <c r="AB1064" s="337"/>
      <c r="AC1064" s="171"/>
      <c r="AD1064" s="171"/>
      <c r="AE1064" s="171"/>
      <c r="AF1064" s="171"/>
      <c r="AG1064" s="171"/>
      <c r="AH1064" s="337"/>
      <c r="AI1064" s="171"/>
    </row>
    <row r="1065" spans="10:35" x14ac:dyDescent="0.25">
      <c r="J1065" s="310" t="s">
        <v>433</v>
      </c>
      <c r="K1065" s="35" t="s">
        <v>901</v>
      </c>
      <c r="L1065" s="35"/>
      <c r="M1065" s="158"/>
      <c r="N1065" s="117"/>
      <c r="O1065" s="316"/>
      <c r="P1065" s="158"/>
      <c r="Q1065" s="158"/>
      <c r="R1065" s="158"/>
      <c r="S1065" s="319"/>
      <c r="T1065" s="319"/>
      <c r="U1065" s="319" t="s">
        <v>171</v>
      </c>
      <c r="V1065" s="158"/>
      <c r="W1065" s="158" t="s">
        <v>949</v>
      </c>
      <c r="X1065" s="117"/>
      <c r="Y1065" s="157">
        <v>0</v>
      </c>
      <c r="Z1065" s="158"/>
      <c r="AA1065" s="379">
        <v>1.25E-3</v>
      </c>
      <c r="AB1065" s="157">
        <v>0</v>
      </c>
      <c r="AC1065" s="7" t="s">
        <v>291</v>
      </c>
      <c r="AD1065" s="7"/>
      <c r="AE1065" s="7"/>
      <c r="AF1065" s="7"/>
      <c r="AG1065" s="158">
        <v>0</v>
      </c>
      <c r="AH1065" s="322">
        <v>0</v>
      </c>
      <c r="AI1065" s="7"/>
    </row>
    <row r="1066" spans="10:35" x14ac:dyDescent="0.25">
      <c r="J1066" s="431"/>
      <c r="K1066" t="s">
        <v>902</v>
      </c>
      <c r="L1066" s="17">
        <v>0.2475</v>
      </c>
      <c r="M1066" t="s">
        <v>168</v>
      </c>
      <c r="N1066" s="730">
        <v>3000</v>
      </c>
      <c r="O1066" s="366"/>
      <c r="P1066" s="533"/>
      <c r="Q1066" s="535">
        <f t="shared" ref="Q1066:Q1071" si="85">SUM(N1066*P1066)</f>
        <v>0</v>
      </c>
      <c r="R1066" s="535"/>
      <c r="S1066" s="535"/>
      <c r="T1066" s="535"/>
      <c r="U1066" s="526"/>
      <c r="V1066" s="533">
        <v>0.01</v>
      </c>
      <c r="W1066" s="22">
        <f t="shared" ref="W1066:W1071" si="86">SUM(N1066*V1066)</f>
        <v>30</v>
      </c>
      <c r="X1066" s="523"/>
      <c r="Y1066" s="538">
        <f>SUM(N1066*P1066*Y1065)</f>
        <v>0</v>
      </c>
      <c r="Z1066" s="523"/>
      <c r="AA1066" s="538">
        <f>SUM(N1066*AA1065)</f>
        <v>3.75</v>
      </c>
      <c r="AB1066" s="538">
        <f>SUM(N1066*AB1065*P1066)</f>
        <v>0</v>
      </c>
      <c r="AF1066" s="541"/>
      <c r="AG1066" s="538">
        <f>SUM(N1066*AG1065)</f>
        <v>0</v>
      </c>
      <c r="AH1066" s="538">
        <f>SUM(Q1066*AH1065)</f>
        <v>0</v>
      </c>
    </row>
    <row r="1067" spans="10:35" x14ac:dyDescent="0.25">
      <c r="J1067" s="311"/>
      <c r="N1067" s="494"/>
      <c r="P1067" s="38">
        <f>SUM(P1066*0.66)</f>
        <v>0</v>
      </c>
      <c r="Q1067" s="307">
        <f t="shared" si="85"/>
        <v>0</v>
      </c>
      <c r="R1067" s="307"/>
      <c r="S1067" s="307"/>
      <c r="T1067" s="307"/>
      <c r="U1067" s="38"/>
      <c r="V1067" s="38"/>
      <c r="W1067" s="22">
        <f t="shared" si="86"/>
        <v>0</v>
      </c>
      <c r="X1067" s="22"/>
      <c r="Y1067" s="23">
        <f>SUM(N1067*P1067*Y1065)</f>
        <v>0</v>
      </c>
      <c r="Z1067" s="22"/>
      <c r="AA1067" s="23">
        <f>SUM(N1067*AA1065)</f>
        <v>0</v>
      </c>
      <c r="AB1067" s="23">
        <f>SUM(N1067*AB1065*P1067)</f>
        <v>0</v>
      </c>
      <c r="AF1067" s="49"/>
      <c r="AG1067" s="23">
        <f>SUM(N1067*AG1065)</f>
        <v>0</v>
      </c>
      <c r="AH1067" s="23">
        <f>SUM(Q1067*AH1065)</f>
        <v>0</v>
      </c>
    </row>
    <row r="1068" spans="10:35" x14ac:dyDescent="0.25">
      <c r="J1068" s="311"/>
      <c r="K1068" t="s">
        <v>897</v>
      </c>
      <c r="L1068" s="17">
        <v>0.28949999999999998</v>
      </c>
      <c r="M1068" t="s">
        <v>320</v>
      </c>
      <c r="N1068" s="494">
        <v>891</v>
      </c>
      <c r="O1068" s="366"/>
      <c r="P1068" s="321"/>
      <c r="Q1068" s="307">
        <f t="shared" si="85"/>
        <v>0</v>
      </c>
      <c r="R1068" s="307"/>
      <c r="S1068" s="307"/>
      <c r="T1068" s="307"/>
      <c r="U1068" s="38"/>
      <c r="V1068" s="321">
        <v>0.02</v>
      </c>
      <c r="W1068" s="22">
        <f t="shared" si="86"/>
        <v>17.82</v>
      </c>
      <c r="X1068" s="22"/>
      <c r="Y1068" s="23">
        <f>SUM(N1068*P1068*Y1065)</f>
        <v>0</v>
      </c>
      <c r="Z1068" s="22"/>
      <c r="AA1068" s="23">
        <f>SUM(N1068*AA1065)</f>
        <v>1.11375</v>
      </c>
      <c r="AB1068" s="23">
        <f>SUM(N1068*AB1065*P1068)</f>
        <v>0</v>
      </c>
      <c r="AF1068" s="49"/>
      <c r="AG1068" s="23">
        <f>SUM(N1068*AG1065)</f>
        <v>0</v>
      </c>
      <c r="AH1068" s="23">
        <f>SUM(Q1068*AH1065)</f>
        <v>0</v>
      </c>
    </row>
    <row r="1069" spans="10:35" x14ac:dyDescent="0.25">
      <c r="J1069" s="311"/>
      <c r="N1069" s="494"/>
      <c r="P1069" s="38">
        <f>SUM(P1068*0.66)</f>
        <v>0</v>
      </c>
      <c r="Q1069" s="307">
        <f t="shared" si="85"/>
        <v>0</v>
      </c>
      <c r="R1069" s="307"/>
      <c r="S1069" s="307"/>
      <c r="T1069" s="307"/>
      <c r="U1069" s="38"/>
      <c r="V1069" s="38"/>
      <c r="W1069" s="22">
        <f t="shared" si="86"/>
        <v>0</v>
      </c>
      <c r="X1069" s="22"/>
      <c r="Y1069" s="23">
        <f>SUM(N1069*P1069*Y1065)</f>
        <v>0</v>
      </c>
      <c r="Z1069" s="22"/>
      <c r="AA1069" s="23">
        <f>SUM(N1069*AA1065)</f>
        <v>0</v>
      </c>
      <c r="AB1069" s="23">
        <f>SUM(N1069*AB1065*P1069)</f>
        <v>0</v>
      </c>
      <c r="AF1069" s="49"/>
      <c r="AG1069" s="23">
        <f>SUM(N1069*AG1065)</f>
        <v>0</v>
      </c>
      <c r="AH1069" s="23">
        <f>SUM(Q1069*AH1065)</f>
        <v>0</v>
      </c>
    </row>
    <row r="1070" spans="10:35" x14ac:dyDescent="0.25">
      <c r="J1070" s="311"/>
      <c r="L1070" s="17"/>
      <c r="N1070" s="494"/>
      <c r="O1070" s="366"/>
      <c r="P1070" s="321"/>
      <c r="Q1070" s="307">
        <f t="shared" si="85"/>
        <v>0</v>
      </c>
      <c r="R1070" s="307"/>
      <c r="S1070" s="307"/>
      <c r="T1070" s="307"/>
      <c r="U1070" s="38"/>
      <c r="V1070" s="38"/>
      <c r="W1070" s="22">
        <f t="shared" si="86"/>
        <v>0</v>
      </c>
      <c r="X1070" s="22"/>
      <c r="Y1070" s="23">
        <f>SUM(N1070*P1070*Y1065)</f>
        <v>0</v>
      </c>
      <c r="Z1070" s="22"/>
      <c r="AA1070" s="23">
        <f>SUM(N1070*AA1065)</f>
        <v>0</v>
      </c>
      <c r="AB1070" s="23">
        <f>SUM(N1070*AB1065*P1070)</f>
        <v>0</v>
      </c>
      <c r="AF1070" s="49"/>
      <c r="AG1070" s="23">
        <f>SUM(N1070*AG1065)</f>
        <v>0</v>
      </c>
      <c r="AH1070" s="23">
        <f>SUM(Q1070*AH1065)</f>
        <v>0</v>
      </c>
      <c r="AI1070" s="23"/>
    </row>
    <row r="1071" spans="10:35" x14ac:dyDescent="0.25">
      <c r="J1071" s="311"/>
      <c r="N1071" s="626"/>
      <c r="O1071" s="13"/>
      <c r="P1071" s="38">
        <f>SUM(P1070*0.66)</f>
        <v>0</v>
      </c>
      <c r="Q1071" s="307">
        <f t="shared" si="85"/>
        <v>0</v>
      </c>
      <c r="R1071" s="307"/>
      <c r="S1071" s="307"/>
      <c r="T1071" s="307"/>
      <c r="U1071" s="38"/>
      <c r="V1071" s="38"/>
      <c r="W1071" s="22">
        <f t="shared" si="86"/>
        <v>0</v>
      </c>
      <c r="X1071" s="22"/>
      <c r="Y1071" s="23">
        <f>SUM(N1071*P1071*Y1065)</f>
        <v>0</v>
      </c>
      <c r="Z1071" s="22"/>
      <c r="AA1071" s="23">
        <f>SUM(N1071*AA1065)</f>
        <v>0</v>
      </c>
      <c r="AB1071" s="23">
        <f>SUM(N1071*AB1065*P1071)</f>
        <v>0</v>
      </c>
      <c r="AF1071" s="49"/>
      <c r="AG1071" s="23">
        <f>SUM(N1071*AG1065)</f>
        <v>0</v>
      </c>
      <c r="AH1071" s="23">
        <f>SUM(Q1071*AH1065)</f>
        <v>0</v>
      </c>
      <c r="AI1071" s="23"/>
    </row>
    <row r="1072" spans="10:35" x14ac:dyDescent="0.25">
      <c r="J1072" s="311"/>
      <c r="N1072" s="49"/>
      <c r="O1072" s="50"/>
      <c r="P1072" s="38"/>
      <c r="Q1072" s="38"/>
      <c r="R1072" s="38"/>
      <c r="S1072" s="38"/>
      <c r="T1072" s="38"/>
      <c r="U1072" s="38"/>
      <c r="V1072" s="38"/>
      <c r="W1072" s="827">
        <f>SUM(W1066:W1071)</f>
        <v>47.82</v>
      </c>
      <c r="X1072" s="829"/>
      <c r="Y1072" s="828">
        <f>SUM(Y1066:Y1071)</f>
        <v>0</v>
      </c>
      <c r="Z1072" s="1151">
        <f>SUM(W1072:Y1072)</f>
        <v>47.82</v>
      </c>
      <c r="AA1072" s="829">
        <f>SUM(AA1066:AA1071)</f>
        <v>4.8637499999999996</v>
      </c>
      <c r="AB1072" s="829">
        <f>SUM(AB1066:AB1071)</f>
        <v>0</v>
      </c>
      <c r="AC1072" s="913">
        <f>SUM(AA1072:AB1072)</f>
        <v>4.8637499999999996</v>
      </c>
      <c r="AD1072" s="89"/>
      <c r="AE1072" s="89"/>
      <c r="AF1072" s="49"/>
      <c r="AG1072" s="829">
        <f>SUM(AG1066:AG1071)</f>
        <v>0</v>
      </c>
      <c r="AH1072" s="829">
        <f>SUM(AH1066:AH1071)</f>
        <v>0</v>
      </c>
      <c r="AI1072" s="913">
        <f>SUM(AG1072:AH1072)</f>
        <v>0</v>
      </c>
    </row>
    <row r="1073" spans="10:35" x14ac:dyDescent="0.25">
      <c r="J1073" s="311"/>
      <c r="N1073" s="49"/>
      <c r="O1073" s="50"/>
      <c r="P1073" s="38"/>
      <c r="Q1073" s="38"/>
      <c r="R1073" s="38"/>
      <c r="S1073" s="38"/>
      <c r="T1073" s="38"/>
      <c r="U1073" s="38"/>
      <c r="V1073" s="38"/>
      <c r="W1073" s="522"/>
      <c r="X1073" s="523"/>
      <c r="Y1073" s="28"/>
      <c r="Z1073" s="523"/>
      <c r="AA1073" s="523"/>
      <c r="AB1073" s="523"/>
      <c r="AC1073" s="89"/>
      <c r="AD1073" s="89"/>
      <c r="AE1073" s="89"/>
      <c r="AF1073" s="49"/>
      <c r="AG1073" s="523"/>
      <c r="AH1073" s="523"/>
      <c r="AI1073" s="89"/>
    </row>
    <row r="1074" spans="10:35" x14ac:dyDescent="0.25">
      <c r="J1074" s="334"/>
      <c r="K1074" s="171"/>
      <c r="L1074" s="171"/>
      <c r="M1074" s="176"/>
      <c r="N1074" s="449"/>
      <c r="O1074" s="335"/>
      <c r="P1074" s="177"/>
      <c r="Q1074" s="177"/>
      <c r="R1074" s="177"/>
      <c r="S1074" s="177"/>
      <c r="T1074" s="177"/>
      <c r="U1074" s="177"/>
      <c r="V1074" s="177"/>
      <c r="W1074" s="650">
        <v>0.02</v>
      </c>
      <c r="X1074" s="178"/>
      <c r="Y1074" s="365"/>
      <c r="Z1074" s="178"/>
      <c r="AA1074" s="178"/>
      <c r="AB1074" s="337"/>
      <c r="AC1074" s="171"/>
      <c r="AD1074" s="171"/>
      <c r="AE1074" s="171"/>
      <c r="AF1074" s="171"/>
      <c r="AG1074" s="171"/>
      <c r="AH1074" s="337"/>
      <c r="AI1074" s="171"/>
    </row>
    <row r="1075" spans="10:35" x14ac:dyDescent="0.25">
      <c r="J1075" s="310" t="s">
        <v>433</v>
      </c>
      <c r="K1075" s="35" t="s">
        <v>219</v>
      </c>
      <c r="L1075" s="35"/>
      <c r="M1075" s="158"/>
      <c r="N1075" s="117"/>
      <c r="O1075" s="316"/>
      <c r="P1075" s="158"/>
      <c r="Q1075" s="158"/>
      <c r="R1075" s="158"/>
      <c r="S1075" s="319"/>
      <c r="T1075" s="319"/>
      <c r="U1075" s="319" t="s">
        <v>171</v>
      </c>
      <c r="V1075" s="158"/>
      <c r="W1075" s="319">
        <v>0.04</v>
      </c>
      <c r="X1075" s="117"/>
      <c r="Y1075" s="157">
        <v>0</v>
      </c>
      <c r="Z1075" s="158"/>
      <c r="AA1075" s="319">
        <v>0</v>
      </c>
      <c r="AB1075" s="157">
        <v>0</v>
      </c>
      <c r="AC1075" s="7"/>
      <c r="AD1075" s="7"/>
      <c r="AE1075" s="7"/>
      <c r="AF1075" s="7"/>
      <c r="AG1075" s="158">
        <v>0</v>
      </c>
      <c r="AH1075" s="322">
        <v>0</v>
      </c>
      <c r="AI1075" s="7"/>
    </row>
    <row r="1076" spans="10:35" x14ac:dyDescent="0.25">
      <c r="J1076" s="311"/>
      <c r="K1076" t="s">
        <v>437</v>
      </c>
      <c r="L1076" s="17"/>
      <c r="M1076" t="s">
        <v>320</v>
      </c>
      <c r="N1076" s="636">
        <v>7600</v>
      </c>
      <c r="O1076" s="366"/>
      <c r="P1076" s="321"/>
      <c r="Q1076" s="307">
        <f t="shared" ref="Q1076:Q1081" si="87">SUM(N1076*P1076)</f>
        <v>0</v>
      </c>
      <c r="R1076" s="307"/>
      <c r="S1076" s="307"/>
      <c r="T1076" s="307"/>
      <c r="U1076" s="38"/>
      <c r="V1076" s="38"/>
      <c r="W1076" s="22">
        <f>SUM(N1076*W1075)</f>
        <v>304</v>
      </c>
      <c r="X1076" s="22"/>
      <c r="Y1076" s="23">
        <f>SUM(N1076*P1076*Y1075)</f>
        <v>0</v>
      </c>
      <c r="Z1076" s="22"/>
      <c r="AA1076" s="23">
        <f>SUM(N1076*AA1075)</f>
        <v>0</v>
      </c>
      <c r="AB1076" s="23">
        <f>SUM(N1076*AB1075*P1076)</f>
        <v>0</v>
      </c>
      <c r="AF1076" s="49"/>
      <c r="AG1076" s="23">
        <f>SUM(N1076*AG1075)</f>
        <v>0</v>
      </c>
      <c r="AH1076" s="23">
        <f>SUM(Q1076*AH1075)</f>
        <v>0</v>
      </c>
    </row>
    <row r="1077" spans="10:35" x14ac:dyDescent="0.25">
      <c r="J1077" s="311"/>
      <c r="N1077" s="628"/>
      <c r="P1077" s="526">
        <f>SUM(P1076*0.66)</f>
        <v>0</v>
      </c>
      <c r="Q1077" s="535">
        <f t="shared" si="87"/>
        <v>0</v>
      </c>
      <c r="R1077" s="535"/>
      <c r="S1077" s="535"/>
      <c r="T1077" s="535"/>
      <c r="U1077" s="526"/>
      <c r="V1077" s="526"/>
      <c r="W1077" s="523">
        <f>SUM(N1077*W1075)</f>
        <v>0</v>
      </c>
      <c r="X1077" s="523"/>
      <c r="Y1077" s="538">
        <f>SUM(N1077*P1077*Y1075)</f>
        <v>0</v>
      </c>
      <c r="Z1077" s="523"/>
      <c r="AA1077" s="538">
        <f>SUM(N1077*AA1075)</f>
        <v>0</v>
      </c>
      <c r="AB1077" s="538">
        <f>SUM(N1077*AB1075*P1077)</f>
        <v>0</v>
      </c>
      <c r="AF1077" s="541"/>
      <c r="AG1077" s="538">
        <f>SUM(N1077*AG1075)</f>
        <v>0</v>
      </c>
      <c r="AH1077" s="538">
        <f>SUM(Q1077*AH1075)</f>
        <v>0</v>
      </c>
    </row>
    <row r="1078" spans="10:35" x14ac:dyDescent="0.25">
      <c r="J1078" s="311"/>
      <c r="K1078" t="s">
        <v>179</v>
      </c>
      <c r="L1078" s="17"/>
      <c r="M1078" t="s">
        <v>438</v>
      </c>
      <c r="N1078" s="636">
        <v>6920</v>
      </c>
      <c r="O1078" s="366"/>
      <c r="P1078" s="321"/>
      <c r="Q1078" s="307">
        <f t="shared" si="87"/>
        <v>0</v>
      </c>
      <c r="R1078" s="307"/>
      <c r="S1078" s="307"/>
      <c r="T1078" s="307"/>
      <c r="U1078" s="38"/>
      <c r="V1078" s="38"/>
      <c r="W1078" s="22">
        <f>SUM(N1078*W1074)</f>
        <v>138.4</v>
      </c>
      <c r="X1078" s="22"/>
      <c r="Y1078" s="23">
        <f>SUM(N1078*P1078*Y1075)</f>
        <v>0</v>
      </c>
      <c r="Z1078" s="22"/>
      <c r="AA1078" s="23">
        <f>SUM(N1078*AA1075)</f>
        <v>0</v>
      </c>
      <c r="AB1078" s="23">
        <f>SUM(N1078*AB1075*P1078)</f>
        <v>0</v>
      </c>
      <c r="AF1078" s="49"/>
      <c r="AG1078" s="23">
        <f>SUM(N1078*AG1075)</f>
        <v>0</v>
      </c>
      <c r="AH1078" s="23">
        <f>SUM(Q1078*AH1075)</f>
        <v>0</v>
      </c>
    </row>
    <row r="1079" spans="10:35" x14ac:dyDescent="0.25">
      <c r="J1079" s="311"/>
      <c r="N1079" s="494"/>
      <c r="P1079" s="38">
        <f>SUM(P1078*0.66)</f>
        <v>0</v>
      </c>
      <c r="Q1079" s="307">
        <f t="shared" si="87"/>
        <v>0</v>
      </c>
      <c r="R1079" s="307"/>
      <c r="S1079" s="307"/>
      <c r="T1079" s="307"/>
      <c r="U1079" s="38"/>
      <c r="V1079" s="38"/>
      <c r="W1079" s="22">
        <f>SUM(N1079*W1075)</f>
        <v>0</v>
      </c>
      <c r="X1079" s="22"/>
      <c r="Y1079" s="23">
        <f>SUM(N1079*P1079*Y1075)</f>
        <v>0</v>
      </c>
      <c r="Z1079" s="22"/>
      <c r="AA1079" s="23">
        <f>SUM(N1079*AA1075)</f>
        <v>0</v>
      </c>
      <c r="AB1079" s="23">
        <f>SUM(N1079*AB1075*P1079)</f>
        <v>0</v>
      </c>
      <c r="AF1079" s="49"/>
      <c r="AG1079" s="23">
        <f>SUM(N1079*AG1075)</f>
        <v>0</v>
      </c>
      <c r="AH1079" s="23">
        <f>SUM(Q1079*AH1075)</f>
        <v>0</v>
      </c>
    </row>
    <row r="1080" spans="10:35" x14ac:dyDescent="0.25">
      <c r="J1080" s="311"/>
      <c r="L1080" s="17"/>
      <c r="N1080" s="636"/>
      <c r="O1080" s="366"/>
      <c r="P1080" s="321"/>
      <c r="Q1080" s="307">
        <f t="shared" si="87"/>
        <v>0</v>
      </c>
      <c r="R1080" s="307"/>
      <c r="S1080" s="307"/>
      <c r="T1080" s="307"/>
      <c r="U1080" s="38"/>
      <c r="V1080" s="38"/>
      <c r="W1080" s="22">
        <f>SUM(N1080*W1075)</f>
        <v>0</v>
      </c>
      <c r="X1080" s="22"/>
      <c r="Y1080" s="23">
        <f>SUM(N1080*P1080*Y1075)</f>
        <v>0</v>
      </c>
      <c r="Z1080" s="22"/>
      <c r="AA1080" s="23">
        <f>SUM(N1080*AA1075)</f>
        <v>0</v>
      </c>
      <c r="AB1080" s="23">
        <f>SUM(N1080*AB1075*P1080)</f>
        <v>0</v>
      </c>
      <c r="AF1080" s="49"/>
      <c r="AG1080" s="23">
        <f>SUM(N1080*AG1075)</f>
        <v>0</v>
      </c>
      <c r="AH1080" s="23">
        <f>SUM(Q1080*AH1075)</f>
        <v>0</v>
      </c>
      <c r="AI1080" s="23"/>
    </row>
    <row r="1081" spans="10:35" x14ac:dyDescent="0.25">
      <c r="J1081" s="311"/>
      <c r="N1081" s="626"/>
      <c r="O1081" s="13"/>
      <c r="P1081" s="38">
        <f>SUM(P1080*0.66)</f>
        <v>0</v>
      </c>
      <c r="Q1081" s="307">
        <f t="shared" si="87"/>
        <v>0</v>
      </c>
      <c r="R1081" s="307"/>
      <c r="S1081" s="307"/>
      <c r="T1081" s="307"/>
      <c r="U1081" s="38"/>
      <c r="V1081" s="38"/>
      <c r="W1081" s="22">
        <f>SUM(N1081*W1075)</f>
        <v>0</v>
      </c>
      <c r="X1081" s="22"/>
      <c r="Y1081" s="23">
        <f>SUM(N1081*P1081*Y1075)</f>
        <v>0</v>
      </c>
      <c r="Z1081" s="22"/>
      <c r="AA1081" s="23">
        <f>SUM(N1081*AA1075)</f>
        <v>0</v>
      </c>
      <c r="AB1081" s="23">
        <f>SUM(N1081*AB1075*P1081)</f>
        <v>0</v>
      </c>
      <c r="AF1081" s="49"/>
      <c r="AG1081" s="23">
        <f>SUM(N1081*AG1075)</f>
        <v>0</v>
      </c>
      <c r="AH1081" s="23">
        <f>SUM(Q1081*AH1075)</f>
        <v>0</v>
      </c>
      <c r="AI1081" s="23"/>
    </row>
    <row r="1082" spans="10:35" x14ac:dyDescent="0.25">
      <c r="J1082" s="311"/>
      <c r="M1082" s="125"/>
      <c r="N1082" s="49"/>
      <c r="O1082" s="50"/>
      <c r="P1082" s="38"/>
      <c r="Q1082" s="307"/>
      <c r="R1082" s="307"/>
      <c r="S1082" s="307"/>
      <c r="T1082" s="307"/>
      <c r="U1082" s="38"/>
      <c r="V1082" s="38"/>
      <c r="W1082" s="38"/>
      <c r="X1082" s="22"/>
      <c r="Z1082" s="22"/>
      <c r="AA1082" s="22"/>
      <c r="AB1082" s="22"/>
      <c r="AC1082" s="22"/>
      <c r="AD1082" s="22"/>
      <c r="AE1082" s="22"/>
      <c r="AF1082" s="49"/>
      <c r="AG1082" s="22"/>
      <c r="AH1082" s="22"/>
      <c r="AI1082" s="22"/>
    </row>
    <row r="1083" spans="10:35" x14ac:dyDescent="0.25">
      <c r="J1083" s="311"/>
      <c r="N1083" s="49"/>
      <c r="O1083" s="50"/>
      <c r="P1083" s="38"/>
      <c r="Q1083" s="38"/>
      <c r="R1083" s="38"/>
      <c r="S1083" s="38"/>
      <c r="T1083" s="38"/>
      <c r="U1083" s="38"/>
      <c r="V1083" s="38"/>
      <c r="W1083" s="827">
        <f>SUM(W1076:W1081)</f>
        <v>442.4</v>
      </c>
      <c r="X1083" s="829"/>
      <c r="Y1083" s="828">
        <f>SUM(Y1076:Y1081)</f>
        <v>0</v>
      </c>
      <c r="Z1083" s="1151">
        <f>SUM(W1083:Y1083)</f>
        <v>442.4</v>
      </c>
      <c r="AA1083" s="829">
        <f>SUM(AA1076:AA1081)</f>
        <v>0</v>
      </c>
      <c r="AB1083" s="829">
        <f>SUM(AB1076:AB1081)</f>
        <v>0</v>
      </c>
      <c r="AC1083" s="913">
        <f>SUM(AA1083:AB1083)</f>
        <v>0</v>
      </c>
      <c r="AD1083" s="89"/>
      <c r="AE1083" s="89"/>
      <c r="AF1083" s="49"/>
      <c r="AG1083" s="829">
        <f>SUM(AG1076:AG1081)</f>
        <v>0</v>
      </c>
      <c r="AH1083" s="829">
        <f>SUM(AH1076:AH1081)</f>
        <v>0</v>
      </c>
      <c r="AI1083" s="913">
        <f>SUM(AG1083:AH1083)</f>
        <v>0</v>
      </c>
    </row>
    <row r="1084" spans="10:35" x14ac:dyDescent="0.25">
      <c r="J1084" s="311"/>
      <c r="N1084" s="49"/>
      <c r="O1084" s="50"/>
      <c r="P1084" s="38"/>
      <c r="Q1084" s="38"/>
      <c r="R1084" s="38"/>
      <c r="S1084" s="38"/>
      <c r="T1084" s="38"/>
      <c r="U1084" s="38"/>
      <c r="V1084" s="38"/>
      <c r="W1084" s="522"/>
      <c r="X1084" s="523"/>
      <c r="Y1084" s="28"/>
      <c r="Z1084" s="523"/>
      <c r="AA1084" s="523"/>
      <c r="AB1084" s="523"/>
      <c r="AC1084" s="89"/>
      <c r="AD1084" s="89"/>
      <c r="AE1084" s="89"/>
      <c r="AF1084" s="49"/>
      <c r="AG1084" s="523"/>
      <c r="AH1084" s="523"/>
      <c r="AI1084" s="89"/>
    </row>
    <row r="1085" spans="10:35" x14ac:dyDescent="0.25">
      <c r="J1085" s="495"/>
      <c r="K1085" s="171"/>
      <c r="L1085" s="171"/>
      <c r="M1085" s="176"/>
      <c r="N1085" s="449"/>
      <c r="O1085" s="335"/>
      <c r="P1085" s="177"/>
      <c r="Q1085" s="177"/>
      <c r="R1085" s="177"/>
      <c r="S1085" s="177"/>
      <c r="T1085" s="177"/>
      <c r="U1085" s="177"/>
      <c r="V1085" s="177"/>
      <c r="W1085" s="364"/>
      <c r="X1085" s="178"/>
      <c r="Y1085" s="365"/>
      <c r="Z1085" s="178"/>
      <c r="AA1085" s="178"/>
      <c r="AB1085" s="337"/>
      <c r="AC1085" s="171"/>
      <c r="AD1085" s="171"/>
      <c r="AE1085" s="171"/>
      <c r="AF1085" s="171"/>
      <c r="AG1085" s="171"/>
      <c r="AH1085" s="337"/>
      <c r="AI1085" s="171"/>
    </row>
    <row r="1086" spans="10:35" x14ac:dyDescent="0.25">
      <c r="J1086" s="310" t="s">
        <v>433</v>
      </c>
      <c r="K1086" s="42" t="s">
        <v>439</v>
      </c>
      <c r="L1086" s="35"/>
      <c r="M1086" s="158"/>
      <c r="N1086" s="117"/>
      <c r="O1086" s="316"/>
      <c r="P1086" s="158"/>
      <c r="Q1086" s="158"/>
      <c r="R1086" s="158"/>
      <c r="S1086" s="319"/>
      <c r="T1086" s="319"/>
      <c r="U1086" s="319" t="s">
        <v>171</v>
      </c>
      <c r="V1086" s="158"/>
      <c r="W1086" s="319">
        <v>0</v>
      </c>
      <c r="X1086" s="117"/>
      <c r="Y1086" s="157">
        <v>0</v>
      </c>
      <c r="Z1086" s="158"/>
      <c r="AA1086" s="319">
        <v>0.01</v>
      </c>
      <c r="AB1086" s="157">
        <v>0</v>
      </c>
      <c r="AC1086" s="7" t="s">
        <v>291</v>
      </c>
      <c r="AD1086" s="7"/>
      <c r="AE1086" s="7"/>
      <c r="AF1086" s="7"/>
      <c r="AG1086" s="158">
        <v>0</v>
      </c>
      <c r="AH1086" s="322">
        <v>0</v>
      </c>
      <c r="AI1086" s="7"/>
    </row>
    <row r="1087" spans="10:35" x14ac:dyDescent="0.25">
      <c r="J1087" s="431"/>
      <c r="K1087" t="s">
        <v>440</v>
      </c>
      <c r="L1087" s="17">
        <v>0.39</v>
      </c>
      <c r="M1087" t="s">
        <v>320</v>
      </c>
      <c r="N1087" s="731">
        <v>5250</v>
      </c>
      <c r="O1087" s="366"/>
      <c r="P1087" s="321"/>
      <c r="Q1087" s="307">
        <f>SUM(N1087*P1087)</f>
        <v>0</v>
      </c>
      <c r="R1087" s="307"/>
      <c r="S1087" s="307"/>
      <c r="T1087" s="307"/>
      <c r="U1087" s="38"/>
      <c r="V1087" s="38"/>
      <c r="W1087" s="22">
        <f>SUM(N1087*W1086)</f>
        <v>0</v>
      </c>
      <c r="X1087" s="22"/>
      <c r="Y1087" s="23">
        <f>SUM(N1087*P1087*Y1086)</f>
        <v>0</v>
      </c>
      <c r="Z1087" s="22"/>
      <c r="AA1087" s="23">
        <f>SUM(N1087*AA1086)</f>
        <v>52.5</v>
      </c>
      <c r="AB1087" s="23">
        <f>SUM(N1087*AB1086*P1087)</f>
        <v>0</v>
      </c>
      <c r="AF1087" s="49"/>
      <c r="AG1087" s="23">
        <f>SUM(N1087*AG1086)</f>
        <v>0</v>
      </c>
      <c r="AH1087" s="23">
        <f>SUM(Q1087*AH1086)</f>
        <v>0</v>
      </c>
    </row>
    <row r="1088" spans="10:35" x14ac:dyDescent="0.25">
      <c r="J1088" s="311"/>
      <c r="N1088" s="494"/>
      <c r="P1088" s="38">
        <f>SUM(P1087*0.66)</f>
        <v>0</v>
      </c>
      <c r="Q1088" s="307">
        <f>SUM(N1088*P1088)</f>
        <v>0</v>
      </c>
      <c r="R1088" s="307"/>
      <c r="S1088" s="307"/>
      <c r="T1088" s="307"/>
      <c r="U1088" s="38"/>
      <c r="V1088" s="38"/>
      <c r="W1088" s="22">
        <f>SUM(N1088*W1086)</f>
        <v>0</v>
      </c>
      <c r="X1088" s="22"/>
      <c r="Y1088" s="23">
        <f>SUM(N1088*P1088*Y1086)</f>
        <v>0</v>
      </c>
      <c r="Z1088" s="22"/>
      <c r="AA1088" s="23">
        <f>SUM(N1088*AA1086)</f>
        <v>0</v>
      </c>
      <c r="AB1088" s="23">
        <f>SUM(N1088*AB1086*P1088)</f>
        <v>0</v>
      </c>
      <c r="AF1088" s="49"/>
      <c r="AG1088" s="23">
        <f>SUM(N1088*AG1086)</f>
        <v>0</v>
      </c>
      <c r="AH1088" s="23">
        <f>SUM(Q1088*AH1086)</f>
        <v>0</v>
      </c>
    </row>
    <row r="1089" spans="10:35" x14ac:dyDescent="0.25">
      <c r="J1089" s="311"/>
      <c r="K1089" t="s">
        <v>441</v>
      </c>
      <c r="N1089" s="49"/>
      <c r="O1089" s="50"/>
      <c r="P1089" s="38"/>
      <c r="Q1089" s="307"/>
      <c r="R1089" s="307"/>
      <c r="S1089" s="307"/>
      <c r="T1089" s="307"/>
      <c r="U1089" s="38"/>
      <c r="V1089" s="38"/>
      <c r="W1089" s="38"/>
      <c r="X1089" s="22"/>
      <c r="Z1089" s="22"/>
      <c r="AA1089" s="22"/>
      <c r="AB1089" s="22"/>
      <c r="AC1089" s="22"/>
      <c r="AD1089" s="22"/>
      <c r="AE1089" s="22"/>
      <c r="AF1089" s="49"/>
      <c r="AG1089" s="22"/>
      <c r="AH1089" s="22"/>
      <c r="AI1089" s="22"/>
    </row>
    <row r="1090" spans="10:35" x14ac:dyDescent="0.25">
      <c r="J1090" s="311"/>
      <c r="N1090" s="49"/>
      <c r="O1090" s="50"/>
      <c r="P1090" s="38"/>
      <c r="Q1090" s="38"/>
      <c r="R1090" s="38"/>
      <c r="S1090" s="38"/>
      <c r="T1090" s="38"/>
      <c r="U1090" s="38"/>
      <c r="V1090" s="38"/>
      <c r="W1090" s="827">
        <f>SUM(W1087:W1088)</f>
        <v>0</v>
      </c>
      <c r="X1090" s="829">
        <f>SUM(X1087:X1088)</f>
        <v>0</v>
      </c>
      <c r="Y1090" s="828">
        <f>SUM(Y1087:Y1088)</f>
        <v>0</v>
      </c>
      <c r="Z1090" s="1151">
        <f>SUM(W1090:Y1090)</f>
        <v>0</v>
      </c>
      <c r="AA1090" s="829">
        <f>SUM(AA1087:AA1088)</f>
        <v>52.5</v>
      </c>
      <c r="AB1090" s="829">
        <f>SUM(AB1087:AB1088)</f>
        <v>0</v>
      </c>
      <c r="AC1090" s="913">
        <f>SUM(AA1090:AB1090)</f>
        <v>52.5</v>
      </c>
      <c r="AD1090" s="89"/>
      <c r="AE1090" s="89"/>
      <c r="AF1090" s="49"/>
      <c r="AG1090" s="829">
        <f>SUM(AG1087:AG1088)</f>
        <v>0</v>
      </c>
      <c r="AH1090" s="829">
        <f>SUM(AH1087:AH1088)</f>
        <v>0</v>
      </c>
      <c r="AI1090" s="913">
        <f>SUM(AI1087:AI1088)</f>
        <v>0</v>
      </c>
    </row>
    <row r="1091" spans="10:35" x14ac:dyDescent="0.25">
      <c r="J1091" s="311"/>
      <c r="N1091" s="49"/>
      <c r="O1091" s="50"/>
      <c r="P1091" s="38"/>
      <c r="Q1091" s="38"/>
      <c r="R1091" s="38"/>
      <c r="S1091" s="38"/>
      <c r="T1091" s="38"/>
      <c r="U1091" s="38"/>
      <c r="V1091" s="38"/>
      <c r="W1091" s="522"/>
      <c r="X1091" s="523"/>
      <c r="Y1091" s="28"/>
      <c r="Z1091" s="523"/>
      <c r="AA1091" s="523"/>
      <c r="AB1091" s="523"/>
      <c r="AC1091" s="89"/>
      <c r="AD1091" s="523"/>
      <c r="AE1091" s="523"/>
      <c r="AF1091" s="89"/>
      <c r="AG1091" s="523"/>
      <c r="AH1091" s="523"/>
      <c r="AI1091" s="89"/>
    </row>
    <row r="1092" spans="10:35" x14ac:dyDescent="0.25">
      <c r="J1092" s="495"/>
      <c r="K1092" s="171"/>
      <c r="L1092" s="171"/>
      <c r="M1092" s="176"/>
      <c r="N1092" s="449"/>
      <c r="O1092" s="335"/>
      <c r="P1092" s="177"/>
      <c r="Q1092" s="177"/>
      <c r="R1092" s="177"/>
      <c r="S1092" s="177"/>
      <c r="T1092" s="177"/>
      <c r="U1092" s="177"/>
      <c r="V1092" s="177"/>
      <c r="W1092" s="364"/>
      <c r="X1092" s="178"/>
      <c r="Y1092" s="365"/>
      <c r="Z1092" s="178"/>
      <c r="AA1092" s="178" t="s">
        <v>213</v>
      </c>
      <c r="AB1092" s="337"/>
      <c r="AC1092" s="171"/>
      <c r="AD1092" s="171"/>
      <c r="AE1092" s="171"/>
      <c r="AF1092" s="171"/>
      <c r="AG1092" s="171"/>
      <c r="AH1092" s="337"/>
      <c r="AI1092" s="171"/>
    </row>
    <row r="1093" spans="10:35" x14ac:dyDescent="0.25">
      <c r="J1093" s="310" t="s">
        <v>433</v>
      </c>
      <c r="K1093" s="42" t="s">
        <v>170</v>
      </c>
      <c r="L1093" s="35"/>
      <c r="M1093" s="158"/>
      <c r="N1093" s="117"/>
      <c r="O1093" s="316"/>
      <c r="P1093" s="158"/>
      <c r="Q1093" s="158"/>
      <c r="R1093" s="158"/>
      <c r="S1093" s="319"/>
      <c r="T1093" s="319"/>
      <c r="U1093" s="319" t="s">
        <v>171</v>
      </c>
      <c r="V1093" s="158"/>
      <c r="W1093" s="319">
        <v>0.02</v>
      </c>
      <c r="X1093" s="117"/>
      <c r="Y1093" s="157">
        <v>0</v>
      </c>
      <c r="Z1093" s="158"/>
      <c r="AA1093" s="319">
        <v>1.2500000000000001E-2</v>
      </c>
      <c r="AB1093" s="157">
        <v>0</v>
      </c>
      <c r="AC1093" s="7"/>
      <c r="AD1093" s="7"/>
      <c r="AE1093" s="7"/>
      <c r="AF1093" s="7"/>
      <c r="AG1093" s="158">
        <v>0</v>
      </c>
      <c r="AH1093" s="322">
        <v>0</v>
      </c>
      <c r="AI1093" s="7"/>
    </row>
    <row r="1094" spans="10:35" x14ac:dyDescent="0.25">
      <c r="J1094" s="431"/>
      <c r="K1094" s="11" t="s">
        <v>428</v>
      </c>
      <c r="L1094" s="17"/>
      <c r="M1094" t="s">
        <v>320</v>
      </c>
      <c r="N1094" s="1209">
        <v>17984.5</v>
      </c>
      <c r="O1094" s="366"/>
      <c r="P1094" s="533"/>
      <c r="Q1094" s="535">
        <f t="shared" ref="Q1094:Q1099" si="88">SUM(N1094*P1094)</f>
        <v>0</v>
      </c>
      <c r="R1094" s="535"/>
      <c r="S1094" s="535"/>
      <c r="T1094" s="535"/>
      <c r="U1094" s="526"/>
      <c r="V1094" s="526"/>
      <c r="W1094" s="523">
        <f>SUM(N1094*W1093)</f>
        <v>359.69</v>
      </c>
      <c r="X1094" s="523"/>
      <c r="Y1094" s="538">
        <f>SUM(N1094*P1094*Y1093)</f>
        <v>0</v>
      </c>
      <c r="Z1094" s="523"/>
      <c r="AA1094" s="538">
        <f>SUM(N1094*AA1093)</f>
        <v>224.80625000000001</v>
      </c>
      <c r="AB1094" s="538">
        <f>SUM(N1094*AB1093*P1094)</f>
        <v>0</v>
      </c>
      <c r="AF1094" s="541"/>
      <c r="AG1094" s="538">
        <f>SUM(N1094*AG1093)</f>
        <v>0</v>
      </c>
      <c r="AH1094" s="538">
        <f>SUM(Q1094*AH1093)</f>
        <v>0</v>
      </c>
    </row>
    <row r="1095" spans="10:35" x14ac:dyDescent="0.25">
      <c r="J1095" s="311"/>
      <c r="N1095" s="494"/>
      <c r="P1095" s="38">
        <f>SUM(P1094*0.66)</f>
        <v>0</v>
      </c>
      <c r="Q1095" s="307">
        <f t="shared" si="88"/>
        <v>0</v>
      </c>
      <c r="R1095" s="307"/>
      <c r="S1095" s="307"/>
      <c r="T1095" s="307"/>
      <c r="U1095" s="38"/>
      <c r="V1095" s="38"/>
      <c r="W1095" s="22">
        <f>SUM(N1095*W1093)</f>
        <v>0</v>
      </c>
      <c r="X1095" s="22"/>
      <c r="Y1095" s="23">
        <f>SUM(N1095*P1095*Y1093)</f>
        <v>0</v>
      </c>
      <c r="Z1095" s="22"/>
      <c r="AA1095" s="23">
        <f>SUM(N1095*AA1093)</f>
        <v>0</v>
      </c>
      <c r="AB1095" s="23">
        <f>SUM(N1095*AB1093*P1095)</f>
        <v>0</v>
      </c>
      <c r="AF1095" s="49"/>
      <c r="AG1095" s="23">
        <f>SUM(N1095*AG1093)</f>
        <v>0</v>
      </c>
      <c r="AH1095" s="23">
        <f>SUM(Q1095*AH1093)</f>
        <v>0</v>
      </c>
    </row>
    <row r="1096" spans="10:35" x14ac:dyDescent="0.25">
      <c r="J1096" s="311"/>
      <c r="K1096" s="40"/>
      <c r="L1096" s="17"/>
      <c r="N1096" s="494"/>
      <c r="O1096" s="366"/>
      <c r="P1096" s="321"/>
      <c r="Q1096" s="307">
        <f t="shared" si="88"/>
        <v>0</v>
      </c>
      <c r="R1096" s="307"/>
      <c r="S1096" s="307"/>
      <c r="T1096" s="307"/>
      <c r="U1096" s="38"/>
      <c r="V1096" s="38"/>
      <c r="W1096" s="22">
        <f>SUM(N1096*W1093)</f>
        <v>0</v>
      </c>
      <c r="X1096" s="22"/>
      <c r="Y1096" s="23">
        <f>SUM(N1096*P1096*Y1093)</f>
        <v>0</v>
      </c>
      <c r="Z1096" s="22"/>
      <c r="AA1096" s="23">
        <f>SUM(N1096*AA1093)</f>
        <v>0</v>
      </c>
      <c r="AB1096" s="23">
        <f>SUM(N1096*AB1093*P1096)</f>
        <v>0</v>
      </c>
      <c r="AF1096" s="49"/>
      <c r="AG1096" s="23">
        <f>SUM(N1096*AG1093)</f>
        <v>0</v>
      </c>
      <c r="AH1096" s="23">
        <f>SUM(Q1096*AH1093)</f>
        <v>0</v>
      </c>
    </row>
    <row r="1097" spans="10:35" x14ac:dyDescent="0.25">
      <c r="J1097" s="311"/>
      <c r="N1097" s="494"/>
      <c r="P1097" s="38">
        <f>SUM(P1096*0.66)</f>
        <v>0</v>
      </c>
      <c r="Q1097" s="307">
        <f t="shared" si="88"/>
        <v>0</v>
      </c>
      <c r="R1097" s="307"/>
      <c r="S1097" s="307"/>
      <c r="T1097" s="307"/>
      <c r="U1097" s="38"/>
      <c r="V1097" s="38"/>
      <c r="W1097" s="22">
        <f>SUM(N1097*W1093)</f>
        <v>0</v>
      </c>
      <c r="X1097" s="22"/>
      <c r="Y1097" s="23">
        <f>SUM(N1097*P1097*Y1093)</f>
        <v>0</v>
      </c>
      <c r="Z1097" s="22"/>
      <c r="AA1097" s="23">
        <f>SUM(N1097*AA1093)</f>
        <v>0</v>
      </c>
      <c r="AB1097" s="23">
        <f>SUM(N1097*AB1093*P1097)</f>
        <v>0</v>
      </c>
      <c r="AF1097" s="49"/>
      <c r="AG1097" s="23">
        <f>SUM(N1097*AG1093)</f>
        <v>0</v>
      </c>
      <c r="AH1097" s="23">
        <f>SUM(Q1097*AH1093)</f>
        <v>0</v>
      </c>
    </row>
    <row r="1098" spans="10:35" x14ac:dyDescent="0.25">
      <c r="J1098" s="311"/>
      <c r="L1098" s="17"/>
      <c r="N1098" s="494"/>
      <c r="O1098" s="366"/>
      <c r="P1098" s="321"/>
      <c r="Q1098" s="307">
        <f t="shared" si="88"/>
        <v>0</v>
      </c>
      <c r="R1098" s="307"/>
      <c r="S1098" s="307"/>
      <c r="T1098" s="307"/>
      <c r="U1098" s="38"/>
      <c r="V1098" s="38"/>
      <c r="W1098" s="22">
        <f>SUM(N1098*W1093)</f>
        <v>0</v>
      </c>
      <c r="X1098" s="22"/>
      <c r="Y1098" s="23">
        <f>SUM(N1098*P1098*Y1093)</f>
        <v>0</v>
      </c>
      <c r="Z1098" s="22"/>
      <c r="AA1098" s="23">
        <f>SUM(N1098*AA1093)</f>
        <v>0</v>
      </c>
      <c r="AB1098" s="23">
        <f>SUM(N1098*AB1093*P1098)</f>
        <v>0</v>
      </c>
      <c r="AF1098" s="49"/>
      <c r="AG1098" s="23">
        <f>SUM(N1098*AG1093)</f>
        <v>0</v>
      </c>
      <c r="AH1098" s="23">
        <f>SUM(Q1098*AH1093)</f>
        <v>0</v>
      </c>
      <c r="AI1098" s="23"/>
    </row>
    <row r="1099" spans="10:35" x14ac:dyDescent="0.25">
      <c r="J1099" s="311"/>
      <c r="N1099" s="626"/>
      <c r="O1099" s="13"/>
      <c r="P1099" s="38">
        <f>SUM(P1098*0.66)</f>
        <v>0</v>
      </c>
      <c r="Q1099" s="307">
        <f t="shared" si="88"/>
        <v>0</v>
      </c>
      <c r="R1099" s="307"/>
      <c r="S1099" s="307"/>
      <c r="T1099" s="307"/>
      <c r="U1099" s="38"/>
      <c r="V1099" s="38"/>
      <c r="W1099" s="22">
        <f>SUM(N1099*W1093)</f>
        <v>0</v>
      </c>
      <c r="X1099" s="22"/>
      <c r="Y1099" s="23">
        <f>SUM(N1099*P1099*Y1093)</f>
        <v>0</v>
      </c>
      <c r="Z1099" s="22"/>
      <c r="AA1099" s="23">
        <f>SUM(N1099*AA1093)</f>
        <v>0</v>
      </c>
      <c r="AB1099" s="23">
        <f>SUM(N1099*AB1093*P1099)</f>
        <v>0</v>
      </c>
      <c r="AF1099" s="49"/>
      <c r="AG1099" s="23">
        <f>SUM(N1099*AG1093)</f>
        <v>0</v>
      </c>
      <c r="AH1099" s="23">
        <f>SUM(Q1099*AH1093)</f>
        <v>0</v>
      </c>
      <c r="AI1099" s="23"/>
    </row>
    <row r="1100" spans="10:35" x14ac:dyDescent="0.25">
      <c r="J1100" s="311"/>
      <c r="N1100" s="49"/>
      <c r="O1100" s="50"/>
      <c r="P1100" s="38"/>
      <c r="Q1100" s="307"/>
      <c r="R1100" s="307"/>
      <c r="S1100" s="307"/>
      <c r="T1100" s="307"/>
      <c r="U1100" s="38"/>
      <c r="V1100" s="38"/>
      <c r="W1100" s="38"/>
      <c r="X1100" s="22"/>
      <c r="Z1100" s="22"/>
      <c r="AA1100" s="22"/>
      <c r="AB1100" s="22"/>
      <c r="AC1100" s="22"/>
      <c r="AD1100" s="22"/>
      <c r="AE1100" s="22"/>
      <c r="AF1100" s="49"/>
      <c r="AG1100" s="22"/>
      <c r="AH1100" s="22"/>
      <c r="AI1100" s="22"/>
    </row>
    <row r="1101" spans="10:35" x14ac:dyDescent="0.25">
      <c r="J1101" s="311"/>
      <c r="N1101" s="49"/>
      <c r="O1101" s="50"/>
      <c r="P1101" s="38"/>
      <c r="Q1101" s="38"/>
      <c r="R1101" s="38"/>
      <c r="S1101" s="38"/>
      <c r="T1101" s="38"/>
      <c r="U1101" s="38"/>
      <c r="V1101" s="38"/>
      <c r="W1101" s="827">
        <f>SUM(W1094:W1099)</f>
        <v>359.69</v>
      </c>
      <c r="X1101" s="829"/>
      <c r="Y1101" s="828">
        <f>SUM(Y1094:Y1099)</f>
        <v>0</v>
      </c>
      <c r="Z1101" s="1151">
        <f>SUM(W1101:Y1101)</f>
        <v>359.69</v>
      </c>
      <c r="AA1101" s="829">
        <f>SUM(AA1094:AA1099)</f>
        <v>224.80625000000001</v>
      </c>
      <c r="AB1101" s="829">
        <f>SUM(AB1094:AB1099)</f>
        <v>0</v>
      </c>
      <c r="AC1101" s="913">
        <f>SUM(AA1101:AB1101)</f>
        <v>224.80625000000001</v>
      </c>
      <c r="AD1101" s="89"/>
      <c r="AE1101" s="89"/>
      <c r="AF1101" s="49"/>
      <c r="AG1101" s="829">
        <f>SUM(AG1094:AG1099)</f>
        <v>0</v>
      </c>
      <c r="AH1101" s="829">
        <f>SUM(AH1094:AH1099)</f>
        <v>0</v>
      </c>
      <c r="AI1101" s="913">
        <f>SUM(AG1101:AH1101)</f>
        <v>0</v>
      </c>
    </row>
    <row r="1102" spans="10:35" x14ac:dyDescent="0.25">
      <c r="J1102" s="311"/>
      <c r="N1102" s="49"/>
      <c r="O1102" s="50"/>
      <c r="P1102" s="38"/>
      <c r="Q1102" s="38"/>
      <c r="R1102" s="38"/>
      <c r="S1102" s="38"/>
      <c r="T1102" s="38"/>
      <c r="U1102" s="38"/>
      <c r="V1102" s="38"/>
      <c r="W1102" s="522"/>
      <c r="X1102" s="523"/>
      <c r="Y1102" s="28"/>
      <c r="Z1102" s="523"/>
      <c r="AA1102" s="523"/>
      <c r="AB1102" s="523"/>
      <c r="AC1102" s="89"/>
      <c r="AD1102" s="89"/>
      <c r="AE1102" s="89"/>
      <c r="AF1102" s="49"/>
      <c r="AG1102" s="523"/>
      <c r="AH1102" s="523"/>
      <c r="AI1102" s="89"/>
    </row>
    <row r="1103" spans="10:35" x14ac:dyDescent="0.25">
      <c r="J1103" s="334"/>
      <c r="K1103" s="171"/>
      <c r="L1103" s="171"/>
      <c r="M1103" s="176"/>
      <c r="N1103" s="449"/>
      <c r="O1103" s="335"/>
      <c r="P1103" s="177"/>
      <c r="Q1103" s="177"/>
      <c r="R1103" s="177"/>
      <c r="S1103" s="177"/>
      <c r="T1103" s="177"/>
      <c r="U1103" s="177"/>
      <c r="V1103" s="177"/>
      <c r="W1103" s="177"/>
      <c r="X1103" s="178"/>
      <c r="Y1103" s="365"/>
      <c r="Z1103" s="178"/>
      <c r="AA1103" s="178"/>
      <c r="AB1103" s="337" t="s">
        <v>291</v>
      </c>
      <c r="AC1103" s="171"/>
      <c r="AD1103" s="171"/>
      <c r="AE1103" s="171"/>
      <c r="AF1103" s="171"/>
      <c r="AG1103" s="171"/>
      <c r="AH1103" s="337"/>
      <c r="AI1103" s="171"/>
    </row>
    <row r="1104" spans="10:35" x14ac:dyDescent="0.25">
      <c r="J1104" s="310" t="s">
        <v>433</v>
      </c>
      <c r="K1104" s="35" t="s">
        <v>439</v>
      </c>
      <c r="L1104" s="35"/>
      <c r="M1104" s="158"/>
      <c r="N1104" s="117"/>
      <c r="O1104" s="316"/>
      <c r="P1104" s="158"/>
      <c r="Q1104" s="158"/>
      <c r="R1104" s="158"/>
      <c r="S1104" s="319"/>
      <c r="T1104" s="319"/>
      <c r="U1104" s="319" t="s">
        <v>171</v>
      </c>
      <c r="V1104" s="158"/>
      <c r="W1104" s="319">
        <v>0</v>
      </c>
      <c r="X1104" s="117"/>
      <c r="Y1104" s="157">
        <v>0</v>
      </c>
      <c r="Z1104" s="158"/>
      <c r="AA1104" s="319">
        <v>2.2499999999999999E-2</v>
      </c>
      <c r="AB1104" s="157">
        <v>0</v>
      </c>
      <c r="AC1104" s="7"/>
      <c r="AD1104" s="7"/>
      <c r="AE1104" s="7"/>
      <c r="AF1104" s="7"/>
      <c r="AG1104" s="158">
        <v>0</v>
      </c>
      <c r="AH1104" s="322">
        <v>0</v>
      </c>
      <c r="AI1104" s="7"/>
    </row>
    <row r="1105" spans="10:35" x14ac:dyDescent="0.25">
      <c r="J1105" s="431"/>
      <c r="K1105" t="s">
        <v>442</v>
      </c>
      <c r="L1105" s="17">
        <v>0.30030000000000001</v>
      </c>
      <c r="M1105" t="s">
        <v>320</v>
      </c>
      <c r="N1105" s="636"/>
      <c r="O1105" s="366"/>
      <c r="P1105" s="321"/>
      <c r="Q1105" s="307">
        <f t="shared" ref="Q1105:Q1110" si="89">SUM(N1105*P1105)</f>
        <v>0</v>
      </c>
      <c r="R1105" s="307"/>
      <c r="S1105" s="307"/>
      <c r="T1105" s="307"/>
      <c r="U1105" s="38"/>
      <c r="V1105" s="38"/>
      <c r="W1105" s="22">
        <f>SUM(N1105*W1104)</f>
        <v>0</v>
      </c>
      <c r="X1105" s="22"/>
      <c r="Y1105" s="23">
        <f>SUM(N1105*P1105*Y1104)</f>
        <v>0</v>
      </c>
      <c r="Z1105" s="22"/>
      <c r="AA1105" s="23">
        <f>SUM(N1105*AA1104)</f>
        <v>0</v>
      </c>
      <c r="AB1105" s="23">
        <f>SUM(N1105*AB1104*P1105)</f>
        <v>0</v>
      </c>
      <c r="AF1105" s="49"/>
      <c r="AG1105" s="23">
        <f>SUM(N1105*AG1104)</f>
        <v>0</v>
      </c>
      <c r="AH1105" s="23">
        <f>SUM(Q1105*AH1104)</f>
        <v>0</v>
      </c>
    </row>
    <row r="1106" spans="10:35" x14ac:dyDescent="0.25">
      <c r="J1106" s="311"/>
      <c r="N1106" s="628"/>
      <c r="P1106" s="526">
        <f>SUM(P1105*0.66)</f>
        <v>0</v>
      </c>
      <c r="Q1106" s="535">
        <f t="shared" si="89"/>
        <v>0</v>
      </c>
      <c r="R1106" s="535"/>
      <c r="S1106" s="535"/>
      <c r="T1106" s="535"/>
      <c r="U1106" s="526"/>
      <c r="V1106" s="526"/>
      <c r="W1106" s="523">
        <f>SUM(N1106*W1104)</f>
        <v>0</v>
      </c>
      <c r="X1106" s="523"/>
      <c r="Y1106" s="538">
        <f>SUM(N1106*P1106*Y1104)</f>
        <v>0</v>
      </c>
      <c r="Z1106" s="523"/>
      <c r="AA1106" s="538">
        <f>SUM(N1106*AA1104)</f>
        <v>0</v>
      </c>
      <c r="AB1106" s="538">
        <f>SUM(N1106*AB1104*P1106)</f>
        <v>0</v>
      </c>
      <c r="AF1106" s="541"/>
      <c r="AG1106" s="538">
        <f>SUM(N1106*AG1104)</f>
        <v>0</v>
      </c>
      <c r="AH1106" s="538">
        <f>SUM(Q1106*AH1104)</f>
        <v>0</v>
      </c>
    </row>
    <row r="1107" spans="10:35" x14ac:dyDescent="0.25">
      <c r="J1107" s="311"/>
      <c r="K1107" t="s">
        <v>443</v>
      </c>
      <c r="L1107" s="17"/>
      <c r="M1107" t="s">
        <v>7</v>
      </c>
      <c r="N1107" s="178"/>
      <c r="O1107" s="626"/>
      <c r="P1107" s="1315"/>
      <c r="Q1107" s="1316">
        <f t="shared" si="89"/>
        <v>0</v>
      </c>
      <c r="R1107" s="1316"/>
      <c r="S1107" s="1316"/>
      <c r="T1107" s="1316"/>
      <c r="U1107" s="1315"/>
      <c r="V1107" s="1315"/>
      <c r="W1107" s="836"/>
      <c r="X1107" s="882"/>
      <c r="Y1107" s="1194">
        <f>SUM(N1107*P1107*Y1104)</f>
        <v>0</v>
      </c>
      <c r="Z1107" s="882"/>
      <c r="AA1107" s="22">
        <f>SUM(O1107)</f>
        <v>0</v>
      </c>
      <c r="AB1107" s="23">
        <f>SUM(N1107*AB1104*P1107)</f>
        <v>0</v>
      </c>
      <c r="AF1107" s="49"/>
      <c r="AG1107" s="23">
        <f>SUM(N1107*AG1104)</f>
        <v>0</v>
      </c>
      <c r="AH1107" s="23">
        <f>SUM(Q1107*AH1104)</f>
        <v>0</v>
      </c>
    </row>
    <row r="1108" spans="10:35" x14ac:dyDescent="0.25">
      <c r="J1108" s="311"/>
      <c r="N1108" s="494"/>
      <c r="P1108" s="38">
        <f>SUM(P1107*0.66)</f>
        <v>0</v>
      </c>
      <c r="Q1108" s="307">
        <f t="shared" si="89"/>
        <v>0</v>
      </c>
      <c r="R1108" s="307"/>
      <c r="S1108" s="307"/>
      <c r="T1108" s="307"/>
      <c r="U1108" s="38"/>
      <c r="V1108" s="38"/>
      <c r="W1108" s="22">
        <f>SUM(N1108*W1104)</f>
        <v>0</v>
      </c>
      <c r="X1108" s="22"/>
      <c r="Y1108" s="23">
        <f>SUM(N1108*P1108*Y1104)</f>
        <v>0</v>
      </c>
      <c r="Z1108" s="22"/>
      <c r="AA1108" s="23">
        <f>SUM(N1108*AA1104)</f>
        <v>0</v>
      </c>
      <c r="AB1108" s="23">
        <f>SUM(N1108*AB1104*P1108)</f>
        <v>0</v>
      </c>
      <c r="AF1108" s="49"/>
      <c r="AG1108" s="23">
        <f>SUM(N1108*AG1104)</f>
        <v>0</v>
      </c>
      <c r="AH1108" s="23">
        <f>SUM(Q1108*AH1104)</f>
        <v>0</v>
      </c>
    </row>
    <row r="1109" spans="10:35" x14ac:dyDescent="0.25">
      <c r="J1109" s="311"/>
      <c r="L1109" s="17"/>
      <c r="N1109" s="494"/>
      <c r="O1109" s="366"/>
      <c r="P1109" s="321"/>
      <c r="Q1109" s="307">
        <f t="shared" si="89"/>
        <v>0</v>
      </c>
      <c r="R1109" s="307"/>
      <c r="S1109" s="307"/>
      <c r="T1109" s="307"/>
      <c r="U1109" s="38"/>
      <c r="V1109" s="38"/>
      <c r="W1109" s="22">
        <f>SUM(N1109*W1104)</f>
        <v>0</v>
      </c>
      <c r="X1109" s="22"/>
      <c r="Y1109" s="23">
        <f>SUM(N1109*P1109*Y1104)</f>
        <v>0</v>
      </c>
      <c r="Z1109" s="22"/>
      <c r="AA1109" s="23">
        <f>SUM(N1109*AA1104)</f>
        <v>0</v>
      </c>
      <c r="AB1109" s="23">
        <f>SUM(N1109*AB1104*P1109)</f>
        <v>0</v>
      </c>
      <c r="AF1109" s="49"/>
      <c r="AG1109" s="23">
        <f>SUM(N1109*AG1104)</f>
        <v>0</v>
      </c>
      <c r="AH1109" s="23">
        <f>SUM(Q1109*AH1104)</f>
        <v>0</v>
      </c>
      <c r="AI1109" s="23"/>
    </row>
    <row r="1110" spans="10:35" x14ac:dyDescent="0.25">
      <c r="J1110" s="311"/>
      <c r="N1110" s="626"/>
      <c r="O1110" s="13"/>
      <c r="P1110" s="38">
        <f>SUM(P1109*0.66)</f>
        <v>0</v>
      </c>
      <c r="Q1110" s="307">
        <f t="shared" si="89"/>
        <v>0</v>
      </c>
      <c r="R1110" s="307"/>
      <c r="S1110" s="307"/>
      <c r="T1110" s="307"/>
      <c r="U1110" s="38"/>
      <c r="V1110" s="38"/>
      <c r="W1110" s="22">
        <f>SUM(N1110*W1104)</f>
        <v>0</v>
      </c>
      <c r="X1110" s="22"/>
      <c r="Y1110" s="23">
        <f>SUM(N1110*P1110*Y1104)</f>
        <v>0</v>
      </c>
      <c r="Z1110" s="22"/>
      <c r="AA1110" s="23">
        <f>SUM(N1110*AA1104)</f>
        <v>0</v>
      </c>
      <c r="AB1110" s="23">
        <f>SUM(N1110*AB1104*P1110)</f>
        <v>0</v>
      </c>
      <c r="AF1110" s="49"/>
      <c r="AG1110" s="23">
        <f>SUM(N1110*AG1104)</f>
        <v>0</v>
      </c>
      <c r="AH1110" s="23">
        <f>SUM(Q1110*AH1104)</f>
        <v>0</v>
      </c>
      <c r="AI1110" s="23"/>
    </row>
    <row r="1111" spans="10:35" x14ac:dyDescent="0.25">
      <c r="J1111" s="311"/>
      <c r="N1111" s="49"/>
      <c r="O1111" s="50"/>
      <c r="P1111" s="38"/>
      <c r="Q1111" s="307"/>
      <c r="R1111" s="307"/>
      <c r="S1111" s="307"/>
      <c r="T1111" s="307"/>
      <c r="U1111" s="38"/>
      <c r="V1111" s="38"/>
      <c r="W1111" s="38"/>
      <c r="X1111" s="22"/>
      <c r="Z1111" s="22"/>
      <c r="AA1111" s="22"/>
      <c r="AB1111" s="22"/>
      <c r="AC1111" s="22"/>
      <c r="AD1111" s="22"/>
      <c r="AE1111" s="22"/>
      <c r="AF1111" s="49"/>
      <c r="AG1111" s="22"/>
      <c r="AH1111" s="22"/>
      <c r="AI1111" s="22"/>
    </row>
    <row r="1112" spans="10:35" x14ac:dyDescent="0.25">
      <c r="J1112" s="311"/>
      <c r="N1112" s="49"/>
      <c r="O1112" s="50"/>
      <c r="P1112" s="38"/>
      <c r="Q1112" s="38"/>
      <c r="R1112" s="38"/>
      <c r="S1112" s="38"/>
      <c r="T1112" s="38"/>
      <c r="U1112" s="38"/>
      <c r="V1112" s="38"/>
      <c r="W1112" s="827">
        <f>SUM(W1105:W1110)</f>
        <v>0</v>
      </c>
      <c r="X1112" s="829"/>
      <c r="Y1112" s="828">
        <f>SUM(Y1105:Y1110)</f>
        <v>0</v>
      </c>
      <c r="Z1112" s="1151">
        <f>SUM(W1112:Y1112)</f>
        <v>0</v>
      </c>
      <c r="AA1112" s="829">
        <f>SUM(AA1105:AA1110)</f>
        <v>0</v>
      </c>
      <c r="AB1112" s="829">
        <f>SUM(AB1105:AB1110)</f>
        <v>0</v>
      </c>
      <c r="AC1112" s="913">
        <f>SUM(AA1112:AB1112)</f>
        <v>0</v>
      </c>
      <c r="AD1112" s="89"/>
      <c r="AE1112" s="89"/>
      <c r="AF1112" s="49"/>
      <c r="AG1112" s="829">
        <f>SUM(AG1105:AG1110)</f>
        <v>0</v>
      </c>
      <c r="AH1112" s="829">
        <f>SUM(AH1105:AH1110)</f>
        <v>0</v>
      </c>
      <c r="AI1112" s="913">
        <f>SUM(AG1112:AH1112)</f>
        <v>0</v>
      </c>
    </row>
    <row r="1113" spans="10:35" x14ac:dyDescent="0.25">
      <c r="J1113" s="311"/>
      <c r="N1113" s="49"/>
      <c r="O1113" s="50"/>
      <c r="P1113" s="38"/>
      <c r="Q1113" s="38"/>
      <c r="R1113" s="38"/>
      <c r="S1113" s="38"/>
      <c r="T1113" s="38"/>
      <c r="U1113" s="38"/>
      <c r="V1113" s="38"/>
      <c r="W1113" s="522"/>
      <c r="X1113" s="523"/>
      <c r="Y1113" s="28"/>
      <c r="Z1113" s="523"/>
      <c r="AA1113" s="523"/>
      <c r="AB1113" s="523"/>
      <c r="AC1113" s="89"/>
      <c r="AD1113" s="523"/>
      <c r="AE1113" s="523"/>
      <c r="AF1113" s="89"/>
      <c r="AG1113" s="523"/>
      <c r="AH1113" s="523"/>
      <c r="AI1113" s="89"/>
    </row>
    <row r="1114" spans="10:35" x14ac:dyDescent="0.25">
      <c r="J1114" s="334"/>
      <c r="K1114" s="171"/>
      <c r="L1114" s="171"/>
      <c r="M1114" s="176"/>
      <c r="N1114" s="449"/>
      <c r="O1114" s="335"/>
      <c r="P1114" s="177"/>
      <c r="Q1114" s="177"/>
      <c r="R1114" s="177"/>
      <c r="S1114" s="177"/>
      <c r="T1114" s="177"/>
      <c r="U1114" s="177"/>
      <c r="V1114" s="177"/>
      <c r="W1114" s="177"/>
      <c r="X1114" s="178"/>
      <c r="Y1114" s="365"/>
      <c r="Z1114" s="178"/>
      <c r="AA1114" s="178"/>
      <c r="AB1114" s="337" t="s">
        <v>291</v>
      </c>
      <c r="AC1114" s="171"/>
      <c r="AD1114" s="171"/>
      <c r="AE1114" s="171"/>
      <c r="AF1114" s="171"/>
      <c r="AG1114" s="171"/>
      <c r="AH1114" s="337"/>
      <c r="AI1114" s="171"/>
    </row>
    <row r="1115" spans="10:35" x14ac:dyDescent="0.25">
      <c r="J1115" s="310" t="s">
        <v>433</v>
      </c>
      <c r="K1115" s="35" t="s">
        <v>238</v>
      </c>
      <c r="L1115" s="35"/>
      <c r="M1115" s="158"/>
      <c r="N1115" s="117"/>
      <c r="O1115" s="316"/>
      <c r="P1115" s="158"/>
      <c r="Q1115" s="158"/>
      <c r="R1115" s="158"/>
      <c r="S1115" s="319"/>
      <c r="T1115" s="319"/>
      <c r="U1115" s="319" t="s">
        <v>171</v>
      </c>
      <c r="V1115" s="158"/>
      <c r="W1115" s="319">
        <v>3.5999999999999997E-2</v>
      </c>
      <c r="X1115" s="117"/>
      <c r="Y1115" s="157">
        <v>0</v>
      </c>
      <c r="Z1115" s="158"/>
      <c r="AA1115" s="319">
        <v>2.5000000000000001E-3</v>
      </c>
      <c r="AB1115" s="157">
        <v>0</v>
      </c>
      <c r="AC1115" s="7"/>
      <c r="AD1115" s="7"/>
      <c r="AE1115" s="7"/>
      <c r="AF1115" s="7"/>
      <c r="AG1115" s="158">
        <v>0</v>
      </c>
      <c r="AH1115" s="322">
        <v>0</v>
      </c>
      <c r="AI1115" s="7"/>
    </row>
    <row r="1116" spans="10:35" x14ac:dyDescent="0.25">
      <c r="J1116" s="311"/>
      <c r="K1116" t="s">
        <v>444</v>
      </c>
      <c r="L1116" s="17">
        <v>0.30549999999999999</v>
      </c>
      <c r="M1116" t="s">
        <v>237</v>
      </c>
      <c r="N1116" s="731">
        <v>2460</v>
      </c>
      <c r="O1116" s="366"/>
      <c r="P1116" s="321"/>
      <c r="Q1116" s="307">
        <f t="shared" ref="Q1116:Q1121" si="90">SUM(N1116*P1116)</f>
        <v>0</v>
      </c>
      <c r="R1116" s="307"/>
      <c r="S1116" s="307"/>
      <c r="T1116" s="307"/>
      <c r="U1116" s="38"/>
      <c r="V1116" s="38"/>
      <c r="W1116" s="22">
        <f>SUM(N1116*W1115)</f>
        <v>88.559999999999988</v>
      </c>
      <c r="X1116" s="22"/>
      <c r="Y1116" s="23">
        <f>SUM(N1116*P1116*Y1115)</f>
        <v>0</v>
      </c>
      <c r="Z1116" s="22"/>
      <c r="AA1116" s="23">
        <f>SUM(N1116*AA1115)</f>
        <v>6.15</v>
      </c>
      <c r="AB1116" s="23">
        <f>SUM(N1116*AB1115*P1116)</f>
        <v>0</v>
      </c>
      <c r="AF1116" s="49"/>
      <c r="AG1116" s="23">
        <f>SUM(N1116*AG1115)</f>
        <v>0</v>
      </c>
      <c r="AH1116" s="23">
        <f>SUM(Q1116*AH1115)</f>
        <v>0</v>
      </c>
    </row>
    <row r="1117" spans="10:35" x14ac:dyDescent="0.25">
      <c r="J1117" s="311"/>
      <c r="N1117" s="628"/>
      <c r="P1117" s="526">
        <f>SUM(P1116*0.66)</f>
        <v>0</v>
      </c>
      <c r="Q1117" s="535">
        <f t="shared" si="90"/>
        <v>0</v>
      </c>
      <c r="R1117" s="535"/>
      <c r="S1117" s="535"/>
      <c r="T1117" s="535"/>
      <c r="U1117" s="526"/>
      <c r="V1117" s="526"/>
      <c r="W1117" s="523">
        <f>SUM(N1117*W1115)</f>
        <v>0</v>
      </c>
      <c r="X1117" s="523"/>
      <c r="Y1117" s="538">
        <f>SUM(N1117*P1117*Y1115)</f>
        <v>0</v>
      </c>
      <c r="Z1117" s="523"/>
      <c r="AA1117" s="538">
        <f>SUM(N1117*AA1115)</f>
        <v>0</v>
      </c>
      <c r="AB1117" s="538">
        <f>SUM(N1117*AB1115*P1117)</f>
        <v>0</v>
      </c>
      <c r="AF1117" s="541"/>
      <c r="AG1117" s="538">
        <f>SUM(N1117*AG1115)</f>
        <v>0</v>
      </c>
      <c r="AH1117" s="538">
        <f>SUM(Q1117*AH1115)</f>
        <v>0</v>
      </c>
    </row>
    <row r="1118" spans="10:35" x14ac:dyDescent="0.25">
      <c r="J1118" s="311"/>
      <c r="K1118" t="s">
        <v>333</v>
      </c>
      <c r="L1118" s="17"/>
      <c r="N1118" s="494"/>
      <c r="O1118" s="366"/>
      <c r="P1118" s="321"/>
      <c r="Q1118" s="307">
        <f t="shared" si="90"/>
        <v>0</v>
      </c>
      <c r="R1118" s="307"/>
      <c r="S1118" s="307"/>
      <c r="T1118" s="307"/>
      <c r="U1118" s="38"/>
      <c r="V1118" s="38"/>
      <c r="W1118" s="22">
        <f>SUM(N1118*W1115)</f>
        <v>0</v>
      </c>
      <c r="X1118" s="22"/>
      <c r="Y1118" s="23">
        <f>SUM(N1118*P1118*Y1115)</f>
        <v>0</v>
      </c>
      <c r="Z1118" s="22"/>
      <c r="AA1118" s="23">
        <f>SUM(N1118*AA1115)</f>
        <v>0</v>
      </c>
      <c r="AB1118" s="23">
        <f>SUM(N1118*AB1115*P1118)</f>
        <v>0</v>
      </c>
      <c r="AF1118" s="49"/>
      <c r="AG1118" s="23">
        <f>SUM(N1118*AG1115)</f>
        <v>0</v>
      </c>
      <c r="AH1118" s="23">
        <f>SUM(Q1118*AH1115)</f>
        <v>0</v>
      </c>
    </row>
    <row r="1119" spans="10:35" x14ac:dyDescent="0.25">
      <c r="J1119" s="311"/>
      <c r="N1119" s="494"/>
      <c r="P1119" s="38">
        <f>SUM(P1118*0.66)</f>
        <v>0</v>
      </c>
      <c r="Q1119" s="307">
        <f t="shared" si="90"/>
        <v>0</v>
      </c>
      <c r="R1119" s="307"/>
      <c r="S1119" s="307"/>
      <c r="T1119" s="307"/>
      <c r="U1119" s="38"/>
      <c r="V1119" s="38"/>
      <c r="W1119" s="22">
        <f>SUM(N1119*W1115)</f>
        <v>0</v>
      </c>
      <c r="X1119" s="22"/>
      <c r="Y1119" s="23">
        <f>SUM(N1119*P1119*Y1115)</f>
        <v>0</v>
      </c>
      <c r="Z1119" s="22"/>
      <c r="AA1119" s="23">
        <f>SUM(N1119*AA1115)</f>
        <v>0</v>
      </c>
      <c r="AB1119" s="23">
        <f>SUM(N1119*AB1115*P1119)</f>
        <v>0</v>
      </c>
      <c r="AF1119" s="49"/>
      <c r="AG1119" s="23">
        <f>SUM(N1119*AG1115)</f>
        <v>0</v>
      </c>
      <c r="AH1119" s="23">
        <f>SUM(Q1119*AH1115)</f>
        <v>0</v>
      </c>
    </row>
    <row r="1120" spans="10:35" x14ac:dyDescent="0.25">
      <c r="J1120" s="311"/>
      <c r="L1120" s="17"/>
      <c r="N1120" s="494"/>
      <c r="O1120" s="366"/>
      <c r="P1120" s="321"/>
      <c r="Q1120" s="307">
        <f t="shared" si="90"/>
        <v>0</v>
      </c>
      <c r="R1120" s="307"/>
      <c r="S1120" s="307"/>
      <c r="T1120" s="307"/>
      <c r="U1120" s="38"/>
      <c r="V1120" s="38"/>
      <c r="W1120" s="22">
        <f>SUM(N1120*W1115)</f>
        <v>0</v>
      </c>
      <c r="X1120" s="22"/>
      <c r="Y1120" s="23">
        <f>SUM(N1120*P1120*Y1115)</f>
        <v>0</v>
      </c>
      <c r="Z1120" s="22"/>
      <c r="AA1120" s="23">
        <f>SUM(N1120*AA1115)</f>
        <v>0</v>
      </c>
      <c r="AB1120" s="23">
        <f>SUM(N1120*AB1115*P1120)</f>
        <v>0</v>
      </c>
      <c r="AF1120" s="49"/>
      <c r="AG1120" s="23">
        <f>SUM(N1120*AG1115)</f>
        <v>0</v>
      </c>
      <c r="AH1120" s="23">
        <f>SUM(Q1120*AH1115)</f>
        <v>0</v>
      </c>
      <c r="AI1120" s="23"/>
    </row>
    <row r="1121" spans="10:35" x14ac:dyDescent="0.25">
      <c r="J1121" s="311"/>
      <c r="N1121" s="626"/>
      <c r="O1121" s="13"/>
      <c r="P1121" s="38">
        <f>SUM(P1120*0.66)</f>
        <v>0</v>
      </c>
      <c r="Q1121" s="307">
        <f t="shared" si="90"/>
        <v>0</v>
      </c>
      <c r="R1121" s="307"/>
      <c r="S1121" s="307"/>
      <c r="T1121" s="307"/>
      <c r="U1121" s="38"/>
      <c r="V1121" s="38"/>
      <c r="W1121" s="22">
        <f>SUM(N1121*W1115)</f>
        <v>0</v>
      </c>
      <c r="X1121" s="22"/>
      <c r="Y1121" s="23">
        <f>SUM(N1121*P1121*Y1115)</f>
        <v>0</v>
      </c>
      <c r="Z1121" s="22"/>
      <c r="AA1121" s="23">
        <f>SUM(N1121*AA1115)</f>
        <v>0</v>
      </c>
      <c r="AB1121" s="23">
        <f>SUM(N1121*AB1115*P1121)</f>
        <v>0</v>
      </c>
      <c r="AF1121" s="49"/>
      <c r="AG1121" s="23">
        <f>SUM(N1121*AG1115)</f>
        <v>0</v>
      </c>
      <c r="AH1121" s="23">
        <f>SUM(Q1121*AH1115)</f>
        <v>0</v>
      </c>
      <c r="AI1121" s="23"/>
    </row>
    <row r="1122" spans="10:35" x14ac:dyDescent="0.25">
      <c r="J1122" s="311"/>
      <c r="N1122" s="49"/>
      <c r="O1122" s="50"/>
      <c r="P1122" s="38"/>
      <c r="Q1122" s="307"/>
      <c r="R1122" s="307"/>
      <c r="S1122" s="307"/>
      <c r="T1122" s="307"/>
      <c r="U1122" s="38"/>
      <c r="V1122" s="38"/>
      <c r="W1122" s="38"/>
      <c r="X1122" s="22"/>
      <c r="Z1122" s="22"/>
      <c r="AA1122" s="22"/>
      <c r="AB1122" s="22"/>
      <c r="AC1122" s="22"/>
      <c r="AD1122" s="22"/>
      <c r="AE1122" s="22"/>
      <c r="AF1122" s="49"/>
      <c r="AG1122" s="22"/>
      <c r="AH1122" s="22"/>
      <c r="AI1122" s="22"/>
    </row>
    <row r="1123" spans="10:35" x14ac:dyDescent="0.25">
      <c r="J1123" s="311"/>
      <c r="N1123" s="49"/>
      <c r="O1123" s="50"/>
      <c r="P1123" s="38"/>
      <c r="Q1123" s="38"/>
      <c r="R1123" s="38"/>
      <c r="S1123" s="38"/>
      <c r="T1123" s="38"/>
      <c r="U1123" s="38"/>
      <c r="V1123" s="38"/>
      <c r="W1123" s="827">
        <f>SUM(W1116:W1121)</f>
        <v>88.559999999999988</v>
      </c>
      <c r="X1123" s="829"/>
      <c r="Y1123" s="828">
        <f>SUM(Y1116:Y1121)</f>
        <v>0</v>
      </c>
      <c r="Z1123" s="1151">
        <f>SUM(W1123:Y1123)</f>
        <v>88.559999999999988</v>
      </c>
      <c r="AA1123" s="829">
        <f>SUM(AA1116:AA1121)</f>
        <v>6.15</v>
      </c>
      <c r="AB1123" s="829">
        <f>SUM(AB1116:AB1121)</f>
        <v>0</v>
      </c>
      <c r="AC1123" s="913">
        <f>SUM(AA1123:AB1123)</f>
        <v>6.15</v>
      </c>
      <c r="AD1123" s="89"/>
      <c r="AE1123" s="89"/>
      <c r="AF1123" s="49"/>
      <c r="AG1123" s="829">
        <f>SUM(AG1116:AG1121)</f>
        <v>0</v>
      </c>
      <c r="AH1123" s="829">
        <f>SUM(AH1116:AH1121)</f>
        <v>0</v>
      </c>
      <c r="AI1123" s="913">
        <f>SUM(AG1123:AH1123)</f>
        <v>0</v>
      </c>
    </row>
    <row r="1124" spans="10:35" x14ac:dyDescent="0.25">
      <c r="J1124" s="311"/>
      <c r="N1124" s="49"/>
      <c r="O1124" s="50"/>
      <c r="P1124" s="38"/>
      <c r="Q1124" s="38"/>
      <c r="R1124" s="38"/>
      <c r="S1124" s="38"/>
      <c r="T1124" s="38"/>
      <c r="U1124" s="38"/>
      <c r="V1124" s="38"/>
      <c r="W1124" s="522"/>
      <c r="X1124" s="523"/>
      <c r="Y1124" s="28"/>
      <c r="Z1124" s="523"/>
      <c r="AA1124" s="523"/>
      <c r="AB1124" s="523"/>
      <c r="AC1124" s="89"/>
      <c r="AD1124" s="89"/>
      <c r="AE1124" s="89"/>
      <c r="AF1124" s="49"/>
      <c r="AG1124" s="523"/>
      <c r="AH1124" s="523"/>
      <c r="AI1124" s="89"/>
    </row>
    <row r="1125" spans="10:35" x14ac:dyDescent="0.25">
      <c r="J1125" s="334"/>
      <c r="K1125" s="171"/>
      <c r="L1125" s="171"/>
      <c r="M1125" s="176"/>
      <c r="N1125" s="449"/>
      <c r="O1125" s="335"/>
      <c r="P1125" s="177"/>
      <c r="Q1125" s="177"/>
      <c r="R1125" s="177"/>
      <c r="S1125" s="177"/>
      <c r="T1125" s="177"/>
      <c r="U1125" s="177"/>
      <c r="V1125" s="177"/>
      <c r="W1125" s="718" t="s">
        <v>445</v>
      </c>
      <c r="X1125" s="178"/>
      <c r="Y1125" s="365"/>
      <c r="Z1125" s="178"/>
      <c r="AA1125" s="178" t="s">
        <v>196</v>
      </c>
      <c r="AB1125" s="337"/>
      <c r="AC1125" s="171"/>
      <c r="AD1125" s="171"/>
      <c r="AE1125" s="171"/>
      <c r="AF1125" s="171"/>
      <c r="AG1125" s="171"/>
      <c r="AH1125" s="337"/>
      <c r="AI1125" s="171"/>
    </row>
    <row r="1126" spans="10:35" x14ac:dyDescent="0.25">
      <c r="J1126" s="310" t="s">
        <v>433</v>
      </c>
      <c r="K1126" s="35" t="s">
        <v>209</v>
      </c>
      <c r="L1126" s="35"/>
      <c r="M1126" s="158"/>
      <c r="N1126" s="117"/>
      <c r="O1126" s="316"/>
      <c r="P1126" s="158"/>
      <c r="Q1126" s="158"/>
      <c r="R1126" s="158"/>
      <c r="S1126" s="319"/>
      <c r="T1126" s="319"/>
      <c r="U1126" s="319" t="s">
        <v>171</v>
      </c>
      <c r="V1126" s="158"/>
      <c r="W1126" s="319">
        <v>4.2000000000000003E-2</v>
      </c>
      <c r="X1126" s="117"/>
      <c r="Y1126" s="157">
        <v>0</v>
      </c>
      <c r="Z1126" s="158"/>
      <c r="AA1126" s="319">
        <v>1.2E-2</v>
      </c>
      <c r="AB1126" s="157">
        <v>0</v>
      </c>
      <c r="AC1126" s="7"/>
      <c r="AD1126" s="7"/>
      <c r="AE1126" s="7"/>
      <c r="AF1126" s="7"/>
      <c r="AG1126" s="158">
        <v>0</v>
      </c>
      <c r="AH1126" s="322">
        <v>0</v>
      </c>
      <c r="AI1126" s="7"/>
    </row>
    <row r="1127" spans="10:35" x14ac:dyDescent="0.25">
      <c r="J1127" s="311"/>
      <c r="K1127" t="s">
        <v>210</v>
      </c>
      <c r="L1127" s="17"/>
      <c r="M1127" t="s">
        <v>438</v>
      </c>
      <c r="N1127" s="636">
        <v>9200</v>
      </c>
      <c r="O1127" s="366"/>
      <c r="P1127" s="321"/>
      <c r="Q1127" s="307">
        <f t="shared" ref="Q1127:Q1132" si="91">SUM(N1127*P1127)</f>
        <v>0</v>
      </c>
      <c r="R1127" s="307"/>
      <c r="S1127" s="307"/>
      <c r="T1127" s="307"/>
      <c r="U1127" s="38"/>
      <c r="V1127" s="38"/>
      <c r="W1127" s="22">
        <f>SUM(N1127*W1126)</f>
        <v>386.40000000000003</v>
      </c>
      <c r="X1127" s="22"/>
      <c r="Y1127" s="23">
        <f>SUM(N1127*P1127*Y1126)</f>
        <v>0</v>
      </c>
      <c r="Z1127" s="22"/>
      <c r="AA1127" s="23">
        <f>SUM(N1127*AA1126)</f>
        <v>110.4</v>
      </c>
      <c r="AB1127" s="23">
        <f>SUM(N1127*AB1126*P1127)</f>
        <v>0</v>
      </c>
      <c r="AF1127" s="49"/>
      <c r="AG1127" s="23">
        <f>SUM(N1127*AG1126)</f>
        <v>0</v>
      </c>
      <c r="AH1127" s="23">
        <f>SUM(Q1127*AH1126)</f>
        <v>0</v>
      </c>
    </row>
    <row r="1128" spans="10:35" x14ac:dyDescent="0.25">
      <c r="J1128" s="311"/>
      <c r="N1128" s="628"/>
      <c r="P1128" s="526">
        <f>SUM(P1127*0.66)</f>
        <v>0</v>
      </c>
      <c r="Q1128" s="535">
        <f t="shared" si="91"/>
        <v>0</v>
      </c>
      <c r="R1128" s="535"/>
      <c r="S1128" s="535"/>
      <c r="T1128" s="535"/>
      <c r="U1128" s="526"/>
      <c r="V1128" s="526"/>
      <c r="W1128" s="523">
        <f>SUM(N1128*W1126)</f>
        <v>0</v>
      </c>
      <c r="X1128" s="523"/>
      <c r="Y1128" s="538">
        <f>SUM(N1128*P1128*Y1126)</f>
        <v>0</v>
      </c>
      <c r="Z1128" s="523"/>
      <c r="AA1128" s="538">
        <f>SUM(N1128*AA1126)</f>
        <v>0</v>
      </c>
      <c r="AB1128" s="538">
        <f>SUM(N1128*AB1126*P1128)</f>
        <v>0</v>
      </c>
      <c r="AF1128" s="541"/>
      <c r="AG1128" s="538">
        <f>SUM(N1128*AG1126)</f>
        <v>0</v>
      </c>
      <c r="AH1128" s="538">
        <f>SUM(Q1128*AH1126)</f>
        <v>0</v>
      </c>
    </row>
    <row r="1129" spans="10:35" x14ac:dyDescent="0.25">
      <c r="J1129" s="311"/>
      <c r="K1129" t="s">
        <v>179</v>
      </c>
      <c r="L1129" s="17"/>
      <c r="M1129" t="s">
        <v>893</v>
      </c>
      <c r="N1129" s="1209">
        <v>3500</v>
      </c>
      <c r="O1129" s="366"/>
      <c r="P1129" s="321"/>
      <c r="Q1129" s="307">
        <f t="shared" si="91"/>
        <v>0</v>
      </c>
      <c r="R1129" s="307"/>
      <c r="S1129" s="307"/>
      <c r="T1129" s="307"/>
      <c r="U1129" s="38"/>
      <c r="V1129" s="38"/>
      <c r="W1129" s="22">
        <f>SUM(N1129*W1126)</f>
        <v>147</v>
      </c>
      <c r="X1129" s="22"/>
      <c r="Y1129" s="23">
        <f>SUM(N1129*P1129*Y1126)</f>
        <v>0</v>
      </c>
      <c r="Z1129" s="22"/>
      <c r="AA1129" s="23">
        <f>SUM(N1129*AA1126)</f>
        <v>42</v>
      </c>
      <c r="AB1129" s="23">
        <f>SUM(N1129*AB1126*P1129)</f>
        <v>0</v>
      </c>
      <c r="AF1129" s="49"/>
      <c r="AG1129" s="23">
        <f>SUM(N1129*AG1126)</f>
        <v>0</v>
      </c>
      <c r="AH1129" s="23">
        <f>SUM(Q1129*AH1126)</f>
        <v>0</v>
      </c>
    </row>
    <row r="1130" spans="10:35" x14ac:dyDescent="0.25">
      <c r="J1130" s="311"/>
      <c r="N1130" s="494"/>
      <c r="P1130" s="38">
        <f>SUM(P1129*0.66)</f>
        <v>0</v>
      </c>
      <c r="Q1130" s="307">
        <f t="shared" si="91"/>
        <v>0</v>
      </c>
      <c r="R1130" s="307"/>
      <c r="S1130" s="307"/>
      <c r="T1130" s="307"/>
      <c r="U1130" s="38"/>
      <c r="V1130" s="38"/>
      <c r="W1130" s="22">
        <f>SUM(N1130*W1126)</f>
        <v>0</v>
      </c>
      <c r="X1130" s="22"/>
      <c r="Y1130" s="23">
        <f>SUM(N1130*P1130*Y1126)</f>
        <v>0</v>
      </c>
      <c r="Z1130" s="22"/>
      <c r="AA1130" s="23">
        <f>SUM(N1130*AA1126)</f>
        <v>0</v>
      </c>
      <c r="AB1130" s="23">
        <f>SUM(N1130*AB1126*P1130)</f>
        <v>0</v>
      </c>
      <c r="AF1130" s="49"/>
      <c r="AG1130" s="23">
        <f>SUM(N1130*AG1126)</f>
        <v>0</v>
      </c>
      <c r="AH1130" s="23">
        <f>SUM(Q1130*AH1126)</f>
        <v>0</v>
      </c>
    </row>
    <row r="1131" spans="10:35" x14ac:dyDescent="0.25">
      <c r="J1131" s="311"/>
      <c r="L1131" s="17"/>
      <c r="N1131" s="494"/>
      <c r="O1131" s="366"/>
      <c r="P1131" s="321"/>
      <c r="Q1131" s="307">
        <f t="shared" si="91"/>
        <v>0</v>
      </c>
      <c r="R1131" s="307"/>
      <c r="S1131" s="307"/>
      <c r="T1131" s="307"/>
      <c r="U1131" s="38"/>
      <c r="V1131" s="38"/>
      <c r="W1131" s="22">
        <f>SUM(N1131*W1126)</f>
        <v>0</v>
      </c>
      <c r="X1131" s="22"/>
      <c r="Y1131" s="23">
        <f>SUM(N1131*P1131*Y1126)</f>
        <v>0</v>
      </c>
      <c r="Z1131" s="22"/>
      <c r="AA1131" s="23">
        <f>SUM(N1131*AA1126)</f>
        <v>0</v>
      </c>
      <c r="AB1131" s="23">
        <f>SUM(N1131*AB1126*P1131)</f>
        <v>0</v>
      </c>
      <c r="AF1131" s="49"/>
      <c r="AG1131" s="23">
        <f>SUM(N1131*AG1126)</f>
        <v>0</v>
      </c>
      <c r="AH1131" s="23">
        <f>SUM(Q1131*AH1126)</f>
        <v>0</v>
      </c>
      <c r="AI1131" s="23"/>
    </row>
    <row r="1132" spans="10:35" x14ac:dyDescent="0.25">
      <c r="J1132" s="311"/>
      <c r="N1132" s="626"/>
      <c r="O1132" s="13"/>
      <c r="P1132" s="38">
        <f>SUM(P1131*0.66)</f>
        <v>0</v>
      </c>
      <c r="Q1132" s="307">
        <f t="shared" si="91"/>
        <v>0</v>
      </c>
      <c r="R1132" s="307"/>
      <c r="S1132" s="307"/>
      <c r="T1132" s="307"/>
      <c r="U1132" s="38"/>
      <c r="V1132" s="38"/>
      <c r="W1132" s="22">
        <f>SUM(N1132*W1127)</f>
        <v>0</v>
      </c>
      <c r="X1132" s="22"/>
      <c r="Y1132" s="23">
        <f>SUM(N1132*P1132*Y1126)</f>
        <v>0</v>
      </c>
      <c r="Z1132" s="22"/>
      <c r="AA1132" s="23">
        <f>SUM(N1132*AA1126)</f>
        <v>0</v>
      </c>
      <c r="AB1132" s="23">
        <f>SUM(N1132*AB1126*P1132)</f>
        <v>0</v>
      </c>
      <c r="AF1132" s="49"/>
      <c r="AG1132" s="23">
        <f>SUM(N1132*AG1126)</f>
        <v>0</v>
      </c>
      <c r="AH1132" s="23">
        <f>SUM(Q1132*AH1126)</f>
        <v>0</v>
      </c>
      <c r="AI1132" s="23"/>
    </row>
    <row r="1133" spans="10:35" x14ac:dyDescent="0.25">
      <c r="J1133" s="311"/>
      <c r="N1133" s="49"/>
      <c r="O1133" s="50"/>
      <c r="P1133" s="38"/>
      <c r="Q1133" s="307"/>
      <c r="R1133" s="307"/>
      <c r="S1133" s="307"/>
      <c r="T1133" s="307"/>
      <c r="U1133" s="38"/>
      <c r="V1133" s="38"/>
      <c r="W1133" s="38"/>
      <c r="X1133" s="22"/>
      <c r="Z1133" s="22"/>
      <c r="AA1133" s="22"/>
      <c r="AB1133" s="22"/>
      <c r="AC1133" s="22"/>
      <c r="AD1133" s="22"/>
      <c r="AE1133" s="22"/>
      <c r="AF1133" s="49"/>
      <c r="AG1133" s="22"/>
      <c r="AH1133" s="22"/>
      <c r="AI1133" s="22"/>
    </row>
    <row r="1134" spans="10:35" x14ac:dyDescent="0.25">
      <c r="J1134" s="311"/>
      <c r="N1134" s="49"/>
      <c r="O1134" s="50"/>
      <c r="P1134" s="38"/>
      <c r="Q1134" s="307"/>
      <c r="R1134" s="307"/>
      <c r="S1134" s="307"/>
      <c r="T1134" s="307"/>
      <c r="U1134" s="38"/>
      <c r="V1134" s="38"/>
      <c r="W1134" s="827">
        <f>SUM(W1127:W1132)</f>
        <v>533.40000000000009</v>
      </c>
      <c r="X1134" s="829"/>
      <c r="Y1134" s="828">
        <f>SUM(Y1127:Y1132)</f>
        <v>0</v>
      </c>
      <c r="Z1134" s="829">
        <f>SUM(W1134:Y1134)</f>
        <v>533.40000000000009</v>
      </c>
      <c r="AA1134" s="829">
        <f>SUM(AA1127:AA1132)</f>
        <v>152.4</v>
      </c>
      <c r="AB1134" s="829">
        <f>SUM(AB1127:AB1132)</f>
        <v>0</v>
      </c>
      <c r="AC1134" s="913">
        <f>SUM(AA1134:AB1134)</f>
        <v>152.4</v>
      </c>
      <c r="AD1134" s="89"/>
      <c r="AE1134" s="89"/>
      <c r="AF1134" s="49"/>
      <c r="AG1134" s="829">
        <f>SUM(AG1127:AG1132)</f>
        <v>0</v>
      </c>
      <c r="AH1134" s="829">
        <f>SUM(AH1127:AH1132)</f>
        <v>0</v>
      </c>
      <c r="AI1134" s="913">
        <f>SUM(AG1134:AH1134)</f>
        <v>0</v>
      </c>
    </row>
    <row r="1135" spans="10:35" x14ac:dyDescent="0.25">
      <c r="J1135" s="311"/>
      <c r="N1135" s="49"/>
      <c r="O1135" s="50"/>
      <c r="P1135" s="38"/>
      <c r="Q1135" s="307"/>
      <c r="R1135" s="307"/>
      <c r="S1135" s="307"/>
      <c r="T1135" s="307"/>
      <c r="U1135" s="38"/>
      <c r="V1135" s="38"/>
      <c r="W1135" s="522"/>
      <c r="X1135" s="523"/>
      <c r="Y1135" s="28"/>
      <c r="Z1135" s="523"/>
      <c r="AA1135" s="523"/>
      <c r="AB1135" s="523"/>
      <c r="AC1135" s="89"/>
      <c r="AD1135" s="89"/>
      <c r="AE1135" s="89"/>
      <c r="AF1135" s="541"/>
      <c r="AG1135" s="523"/>
      <c r="AH1135" s="523"/>
      <c r="AI1135" s="89"/>
    </row>
    <row r="1136" spans="10:35" x14ac:dyDescent="0.25">
      <c r="J1136" s="311"/>
      <c r="M1136" s="40"/>
      <c r="N1136" s="594"/>
      <c r="O1136" s="50"/>
      <c r="P1136" s="525"/>
      <c r="Q1136" s="525"/>
      <c r="R1136" s="525"/>
      <c r="S1136" s="525"/>
      <c r="T1136" s="525"/>
      <c r="U1136" s="525"/>
      <c r="V1136" s="525"/>
      <c r="W1136" s="522"/>
      <c r="X1136" s="523"/>
      <c r="Y1136" s="28"/>
      <c r="Z1136" s="523"/>
      <c r="AA1136" s="523"/>
      <c r="AB1136" s="523"/>
      <c r="AC1136" s="89"/>
      <c r="AD1136" s="89"/>
      <c r="AE1136" s="89"/>
      <c r="AF1136" s="49"/>
      <c r="AG1136" s="523"/>
      <c r="AH1136" s="523"/>
      <c r="AI1136" s="89"/>
    </row>
    <row r="1137" spans="1:35" x14ac:dyDescent="0.25">
      <c r="J1137" s="310" t="s">
        <v>433</v>
      </c>
      <c r="K1137" s="35" t="s">
        <v>460</v>
      </c>
      <c r="L1137" s="35"/>
      <c r="M1137" s="158"/>
      <c r="N1137" s="117"/>
      <c r="O1137" s="316"/>
      <c r="P1137" s="158"/>
      <c r="Q1137" s="158"/>
      <c r="R1137" s="158"/>
      <c r="S1137" s="319"/>
      <c r="T1137" s="319"/>
      <c r="U1137" s="319" t="s">
        <v>171</v>
      </c>
      <c r="V1137" s="158"/>
      <c r="W1137" s="319">
        <v>2.2499999999999999E-2</v>
      </c>
      <c r="X1137" s="117"/>
      <c r="Y1137" s="157">
        <v>0</v>
      </c>
      <c r="Z1137" s="158"/>
      <c r="AA1137" s="319">
        <v>2.5000000000000001E-3</v>
      </c>
      <c r="AB1137" s="157"/>
      <c r="AC1137" s="7" t="s">
        <v>291</v>
      </c>
      <c r="AD1137" s="7"/>
      <c r="AE1137" s="7"/>
      <c r="AF1137" s="7"/>
      <c r="AG1137" s="158">
        <v>0</v>
      </c>
      <c r="AH1137" s="322">
        <v>0</v>
      </c>
      <c r="AI1137" s="7"/>
    </row>
    <row r="1138" spans="1:35" x14ac:dyDescent="0.25">
      <c r="J1138" s="311"/>
      <c r="K1138" t="s">
        <v>1073</v>
      </c>
      <c r="L1138" s="17">
        <v>0.27510000000000001</v>
      </c>
      <c r="M1138" t="s">
        <v>320</v>
      </c>
      <c r="N1138" s="731">
        <v>3000</v>
      </c>
      <c r="O1138" s="366"/>
      <c r="P1138" s="321"/>
      <c r="Q1138" s="307">
        <f>SUM(N1138*P1138)</f>
        <v>0</v>
      </c>
      <c r="R1138" s="307"/>
      <c r="S1138" s="307"/>
      <c r="T1138" s="307"/>
      <c r="U1138" s="38"/>
      <c r="V1138" s="38"/>
      <c r="W1138" s="22">
        <f>SUM(N1138*W1137)</f>
        <v>67.5</v>
      </c>
      <c r="X1138" s="22"/>
      <c r="Y1138" s="23">
        <f>SUM(N1138*P1138*Y1137)</f>
        <v>0</v>
      </c>
      <c r="Z1138" s="22"/>
      <c r="AA1138" s="23">
        <f>SUM(N1138*AA1137)</f>
        <v>7.5</v>
      </c>
      <c r="AB1138" s="637"/>
      <c r="AF1138" s="49"/>
      <c r="AG1138" s="23">
        <f>SUM(N1138*AG1137)</f>
        <v>0</v>
      </c>
      <c r="AH1138" s="23">
        <f>SUM(Q1138*AH1137)</f>
        <v>0</v>
      </c>
    </row>
    <row r="1139" spans="1:35" x14ac:dyDescent="0.25">
      <c r="J1139" s="311"/>
      <c r="N1139" s="628"/>
      <c r="P1139" s="526">
        <f>SUM(P1138*0.66)</f>
        <v>0</v>
      </c>
      <c r="Q1139" s="535">
        <f>SUM(N1139*P1139)</f>
        <v>0</v>
      </c>
      <c r="R1139" s="535"/>
      <c r="S1139" s="535"/>
      <c r="T1139" s="535"/>
      <c r="U1139" s="526"/>
      <c r="V1139" s="526"/>
      <c r="W1139" s="523">
        <f>SUM(N1139*W1137)</f>
        <v>0</v>
      </c>
      <c r="X1139" s="523"/>
      <c r="Y1139" s="538">
        <f>SUM(N1139*P1139*Y1137)</f>
        <v>0</v>
      </c>
      <c r="Z1139" s="523"/>
      <c r="AA1139" s="538">
        <f>SUM(N1139*AA1137)</f>
        <v>0</v>
      </c>
      <c r="AB1139" s="725"/>
      <c r="AF1139" s="541"/>
      <c r="AG1139" s="538">
        <f>SUM(N1139*AG1137)</f>
        <v>0</v>
      </c>
      <c r="AH1139" s="538">
        <f>SUM(Q1139*AH1137)</f>
        <v>0</v>
      </c>
    </row>
    <row r="1140" spans="1:35" x14ac:dyDescent="0.25">
      <c r="J1140" s="311"/>
      <c r="K1140" t="s">
        <v>1030</v>
      </c>
      <c r="L1140" t="s">
        <v>294</v>
      </c>
      <c r="M1140" s="173">
        <v>7.57</v>
      </c>
      <c r="N1140" s="494"/>
      <c r="P1140" s="38">
        <f>SUM(P1139*0.66)</f>
        <v>0</v>
      </c>
      <c r="Q1140" s="307">
        <f t="shared" ref="Q1140" si="92">SUM(N1140*P1140)</f>
        <v>0</v>
      </c>
      <c r="R1140" s="307"/>
      <c r="S1140" s="307"/>
      <c r="T1140" s="307"/>
      <c r="U1140" s="38"/>
      <c r="V1140" s="38"/>
      <c r="W1140" s="1195">
        <f>SUM(M1140)</f>
        <v>7.57</v>
      </c>
      <c r="X1140" s="22"/>
      <c r="Y1140" s="23">
        <f>SUM(N1140*P1140*Y1137)</f>
        <v>0</v>
      </c>
      <c r="Z1140" s="22"/>
      <c r="AA1140" s="23">
        <f>SUM(N1140*AA1137)</f>
        <v>0</v>
      </c>
      <c r="AB1140" s="637"/>
      <c r="AF1140" s="49"/>
      <c r="AG1140" s="23">
        <f>SUM(N1140*AG1137)</f>
        <v>0</v>
      </c>
      <c r="AH1140" s="23">
        <f>SUM(Q1140*AH1137)</f>
        <v>0</v>
      </c>
    </row>
    <row r="1141" spans="1:35" x14ac:dyDescent="0.25">
      <c r="J1141" s="311"/>
      <c r="N1141" s="494"/>
      <c r="P1141" s="38">
        <f>SUM(P1140*0.66)</f>
        <v>0</v>
      </c>
      <c r="Q1141" s="307">
        <f>SUM(N1141*P1141)</f>
        <v>0</v>
      </c>
      <c r="R1141" s="307"/>
      <c r="S1141" s="307"/>
      <c r="T1141" s="307"/>
      <c r="U1141" s="38"/>
      <c r="V1141" s="38"/>
      <c r="W1141" s="22">
        <f>SUM(N1141*W1137)</f>
        <v>0</v>
      </c>
      <c r="X1141" s="22"/>
      <c r="Y1141" s="23">
        <f>SUM(N1141*P1141*Y1137)</f>
        <v>0</v>
      </c>
      <c r="Z1141" s="22"/>
      <c r="AA1141" s="23">
        <f>SUM(N1141*AA1137)</f>
        <v>0</v>
      </c>
      <c r="AB1141" s="637"/>
      <c r="AF1141" s="49"/>
      <c r="AG1141" s="23">
        <f>SUM(N1141*AG1137)</f>
        <v>0</v>
      </c>
      <c r="AH1141" s="23">
        <f>SUM(Q1141*AH1137)</f>
        <v>0</v>
      </c>
    </row>
    <row r="1142" spans="1:35" x14ac:dyDescent="0.25">
      <c r="A1142"/>
      <c r="B1142"/>
      <c r="C1142"/>
      <c r="D1142"/>
      <c r="E1142"/>
      <c r="F1142"/>
      <c r="G1142"/>
      <c r="H1142"/>
      <c r="I1142"/>
      <c r="J1142" s="311"/>
      <c r="N1142" s="529"/>
      <c r="P1142" s="38"/>
      <c r="Q1142" s="307"/>
      <c r="R1142" s="307"/>
      <c r="S1142" s="307"/>
      <c r="T1142" s="307"/>
      <c r="U1142" s="38"/>
      <c r="V1142" s="38"/>
      <c r="W1142" s="22"/>
      <c r="X1142" s="22"/>
      <c r="Y1142" s="23"/>
      <c r="Z1142" s="22"/>
      <c r="AA1142" s="23"/>
      <c r="AB1142" s="637"/>
      <c r="AF1142" s="49"/>
      <c r="AG1142" s="23"/>
      <c r="AH1142" s="23"/>
    </row>
    <row r="1143" spans="1:35" x14ac:dyDescent="0.25">
      <c r="J1143" s="311"/>
      <c r="N1143" s="529"/>
      <c r="P1143" s="38"/>
      <c r="Q1143" s="307"/>
      <c r="R1143" s="307"/>
      <c r="S1143" s="307"/>
      <c r="T1143" s="307"/>
      <c r="U1143" s="38"/>
      <c r="V1143" s="38"/>
      <c r="W1143" s="22"/>
      <c r="X1143" s="22"/>
      <c r="Y1143" s="23"/>
      <c r="Z1143" s="22"/>
      <c r="AA1143" s="23"/>
      <c r="AB1143" s="637"/>
      <c r="AF1143" s="49"/>
      <c r="AG1143" s="23"/>
      <c r="AH1143" s="23"/>
    </row>
    <row r="1144" spans="1:35" x14ac:dyDescent="0.25">
      <c r="J1144" s="311"/>
      <c r="N1144" s="529"/>
      <c r="P1144" s="38"/>
      <c r="Q1144" s="307"/>
      <c r="R1144" s="307"/>
      <c r="S1144" s="307"/>
      <c r="T1144" s="307"/>
      <c r="U1144" s="38"/>
      <c r="V1144" s="38"/>
      <c r="W1144" s="22"/>
      <c r="X1144" s="22"/>
      <c r="Y1144" s="23"/>
      <c r="Z1144" s="22"/>
      <c r="AA1144" s="23"/>
      <c r="AB1144" s="637"/>
      <c r="AF1144" s="49"/>
      <c r="AG1144" s="23"/>
      <c r="AH1144" s="23"/>
    </row>
    <row r="1145" spans="1:35" x14ac:dyDescent="0.25">
      <c r="J1145" s="311"/>
      <c r="N1145" s="529"/>
      <c r="P1145" s="38"/>
      <c r="Q1145" s="307"/>
      <c r="R1145" s="307"/>
      <c r="S1145" s="307"/>
      <c r="T1145" s="307"/>
      <c r="U1145" s="38"/>
      <c r="V1145" s="38"/>
      <c r="W1145" s="827">
        <f>SUM(W1138:W1143)</f>
        <v>75.069999999999993</v>
      </c>
      <c r="X1145" s="829"/>
      <c r="Y1145" s="828">
        <f>SUM(Y1138:Y1143)</f>
        <v>0</v>
      </c>
      <c r="Z1145" s="1151">
        <f>SUM(W1145:Y1145)</f>
        <v>75.069999999999993</v>
      </c>
      <c r="AA1145" s="829">
        <f>SUM(AA1138:AA1143)</f>
        <v>7.5</v>
      </c>
      <c r="AB1145" s="1153"/>
      <c r="AC1145" s="913">
        <f>SUM(AA1145:AB1145)</f>
        <v>7.5</v>
      </c>
      <c r="AD1145" s="89"/>
      <c r="AE1145" s="89"/>
      <c r="AF1145" s="49"/>
      <c r="AG1145" s="829">
        <f>SUM(AG1138:AG1143)</f>
        <v>0</v>
      </c>
      <c r="AH1145" s="829">
        <f>SUM(AH1138:AH1143)</f>
        <v>0</v>
      </c>
      <c r="AI1145" s="913">
        <f>SUM(AG1145:AH1145)</f>
        <v>0</v>
      </c>
    </row>
    <row r="1146" spans="1:35" x14ac:dyDescent="0.25">
      <c r="J1146" s="311"/>
      <c r="N1146" s="529"/>
      <c r="P1146" s="38"/>
      <c r="Q1146" s="307"/>
      <c r="R1146" s="307"/>
      <c r="S1146" s="307"/>
      <c r="T1146" s="307"/>
      <c r="U1146" s="38"/>
      <c r="V1146" s="38"/>
      <c r="W1146" s="22"/>
      <c r="X1146" s="22"/>
      <c r="Y1146" s="23"/>
      <c r="Z1146" s="22"/>
      <c r="AA1146" s="23"/>
      <c r="AB1146" s="23"/>
      <c r="AF1146" s="49"/>
      <c r="AG1146" s="23"/>
      <c r="AH1146" s="23"/>
    </row>
    <row r="1147" spans="1:35" x14ac:dyDescent="0.25">
      <c r="J1147" s="310" t="s">
        <v>433</v>
      </c>
      <c r="K1147" s="35" t="s">
        <v>238</v>
      </c>
      <c r="L1147" s="35"/>
      <c r="M1147" s="158"/>
      <c r="N1147" s="117"/>
      <c r="O1147" s="316"/>
      <c r="P1147" s="158"/>
      <c r="Q1147" s="158"/>
      <c r="R1147" s="158"/>
      <c r="S1147" s="319"/>
      <c r="T1147" s="319"/>
      <c r="U1147" s="319" t="s">
        <v>171</v>
      </c>
      <c r="V1147" s="158"/>
      <c r="W1147" s="319" t="s">
        <v>461</v>
      </c>
      <c r="X1147" s="117"/>
      <c r="Y1147" s="157">
        <v>0</v>
      </c>
      <c r="Z1147" s="158"/>
      <c r="AA1147" s="319">
        <v>2E-3</v>
      </c>
      <c r="AB1147" s="157">
        <v>0</v>
      </c>
      <c r="AC1147" s="7" t="s">
        <v>291</v>
      </c>
      <c r="AD1147" s="7"/>
      <c r="AE1147" s="7"/>
      <c r="AF1147" s="7"/>
      <c r="AG1147" s="158">
        <v>0</v>
      </c>
      <c r="AH1147" s="322">
        <v>0</v>
      </c>
      <c r="AI1147" s="7"/>
    </row>
    <row r="1148" spans="1:35" x14ac:dyDescent="0.25">
      <c r="J1148" s="311"/>
      <c r="K1148" t="s">
        <v>896</v>
      </c>
      <c r="L1148" s="17">
        <v>0.36749999999999999</v>
      </c>
      <c r="M1148" t="s">
        <v>894</v>
      </c>
      <c r="N1148" s="636"/>
      <c r="O1148" s="366"/>
      <c r="P1148" s="321"/>
      <c r="Q1148" s="307">
        <f>SUM(N1148*P1148)</f>
        <v>0</v>
      </c>
      <c r="R1148" s="307"/>
      <c r="S1148" s="307"/>
      <c r="T1148" s="307"/>
      <c r="U1148" s="38"/>
      <c r="V1148" s="38">
        <v>3.2500000000000001E-2</v>
      </c>
      <c r="W1148" s="22">
        <f>SUM(N1148*V1148)</f>
        <v>0</v>
      </c>
      <c r="X1148" s="22"/>
      <c r="Y1148" s="23">
        <f>SUM(N1148*P1148*Y1147)</f>
        <v>0</v>
      </c>
      <c r="Z1148" s="22"/>
      <c r="AA1148" s="23">
        <f>SUM(N1148*AA1147)</f>
        <v>0</v>
      </c>
      <c r="AB1148" s="23">
        <f>SUM(N1148*AB1147*P1148)</f>
        <v>0</v>
      </c>
      <c r="AF1148" s="49"/>
      <c r="AG1148" s="23">
        <f>SUM(N1148*AG1147)</f>
        <v>0</v>
      </c>
      <c r="AH1148" s="23">
        <f>SUM(Q1148*AH1147)</f>
        <v>0</v>
      </c>
    </row>
    <row r="1149" spans="1:35" x14ac:dyDescent="0.25">
      <c r="J1149" s="311"/>
      <c r="N1149" s="528"/>
      <c r="P1149" s="526">
        <f>SUM(P1148*0.66)</f>
        <v>0</v>
      </c>
      <c r="Q1149" s="535">
        <f>SUM(N1149*P1149)</f>
        <v>0</v>
      </c>
      <c r="R1149" s="535"/>
      <c r="S1149" s="535"/>
      <c r="T1149" s="535"/>
      <c r="U1149" s="526"/>
      <c r="V1149" s="526"/>
      <c r="W1149" s="523">
        <f>SUM(N1149*V1149)</f>
        <v>0</v>
      </c>
      <c r="X1149" s="523"/>
      <c r="Y1149" s="538">
        <f>SUM(N1149*P1149*Y1147)</f>
        <v>0</v>
      </c>
      <c r="Z1149" s="523"/>
      <c r="AA1149" s="538">
        <f>SUM(N1149*AA1147)</f>
        <v>0</v>
      </c>
      <c r="AB1149" s="538">
        <f>SUM(N1149*AB1147*P1149)</f>
        <v>0</v>
      </c>
      <c r="AF1149" s="541"/>
      <c r="AG1149" s="538">
        <f>SUM(N1149*AG1147)</f>
        <v>0</v>
      </c>
      <c r="AH1149" s="538">
        <f>SUM(Q1149*AH1147)</f>
        <v>0</v>
      </c>
    </row>
    <row r="1150" spans="1:35" x14ac:dyDescent="0.25">
      <c r="J1150" s="311"/>
      <c r="L1150" s="17">
        <v>0.3175</v>
      </c>
      <c r="M1150" t="s">
        <v>320</v>
      </c>
      <c r="N1150" s="494">
        <v>42000</v>
      </c>
      <c r="O1150" s="366"/>
      <c r="P1150" s="321"/>
      <c r="Q1150" s="307">
        <f>SUM(N1150*P1150)</f>
        <v>0</v>
      </c>
      <c r="R1150" s="307"/>
      <c r="S1150" s="307"/>
      <c r="T1150" s="307"/>
      <c r="U1150" s="38"/>
      <c r="V1150" s="38">
        <v>2.8750000000000001E-2</v>
      </c>
      <c r="W1150" s="22">
        <f>SUM(N1150*V1150)</f>
        <v>1207.5</v>
      </c>
      <c r="X1150" s="22"/>
      <c r="Y1150" s="23">
        <f>SUM(N1150*P1150*Y1147)</f>
        <v>0</v>
      </c>
      <c r="Z1150" s="22"/>
      <c r="AA1150" s="23">
        <f>SUM(N1150*AA1147)</f>
        <v>84</v>
      </c>
      <c r="AB1150" s="23">
        <f>SUM(N1150*AB1147*P1150)</f>
        <v>0</v>
      </c>
      <c r="AF1150" s="49"/>
      <c r="AG1150" s="23">
        <f>SUM(N1150*AG1147)</f>
        <v>0</v>
      </c>
      <c r="AH1150" s="23">
        <f>SUM(Q1150*AH1147)</f>
        <v>0</v>
      </c>
    </row>
    <row r="1151" spans="1:35" x14ac:dyDescent="0.25">
      <c r="J1151" s="311"/>
      <c r="K1151" t="s">
        <v>897</v>
      </c>
      <c r="N1151" s="529"/>
      <c r="P1151" s="38">
        <f>SUM(P1150*0.66)</f>
        <v>0</v>
      </c>
      <c r="Q1151" s="307">
        <f>SUM(N1151*P1151)</f>
        <v>0</v>
      </c>
      <c r="R1151" s="307"/>
      <c r="S1151" s="307"/>
      <c r="T1151" s="307"/>
      <c r="U1151" s="38"/>
      <c r="V1151" s="38"/>
      <c r="W1151" s="22">
        <f>SUM(N1151*V1151)</f>
        <v>0</v>
      </c>
      <c r="X1151" s="22"/>
      <c r="Y1151" s="23">
        <f>SUM(N1151*P1151*Y1147)</f>
        <v>0</v>
      </c>
      <c r="Z1151" s="22"/>
      <c r="AA1151" s="23">
        <f>SUM(N1151*AA1147)</f>
        <v>0</v>
      </c>
      <c r="AB1151" s="23">
        <f>SUM(N1151*AB1147*P1151)</f>
        <v>0</v>
      </c>
      <c r="AF1151" s="49"/>
      <c r="AG1151" s="23">
        <f>SUM(N1151*AG1147)</f>
        <v>0</v>
      </c>
      <c r="AH1151" s="23">
        <f>SUM(Q1151*AH1147)</f>
        <v>0</v>
      </c>
    </row>
    <row r="1152" spans="1:35" x14ac:dyDescent="0.25">
      <c r="J1152" s="311"/>
      <c r="L1152">
        <v>16.95</v>
      </c>
      <c r="M1152" t="s">
        <v>168</v>
      </c>
      <c r="N1152" s="494">
        <v>20000</v>
      </c>
      <c r="P1152" s="38"/>
      <c r="Q1152" s="307"/>
      <c r="R1152" s="307"/>
      <c r="S1152" s="307"/>
      <c r="T1152" s="307"/>
      <c r="U1152" s="38"/>
      <c r="V1152" s="38">
        <v>2.0449999999999999E-2</v>
      </c>
      <c r="W1152" s="22">
        <f>SUM(N1152*V1152)</f>
        <v>409</v>
      </c>
      <c r="X1152" s="22"/>
      <c r="Y1152" s="23"/>
      <c r="Z1152" s="22"/>
      <c r="AA1152" s="23">
        <f>SUM(N1152*AA1147)</f>
        <v>40</v>
      </c>
      <c r="AB1152" s="23"/>
      <c r="AF1152" s="49"/>
      <c r="AG1152" s="23"/>
      <c r="AH1152" s="23"/>
    </row>
    <row r="1153" spans="10:35" x14ac:dyDescent="0.25">
      <c r="J1153" s="311"/>
      <c r="N1153" s="529"/>
      <c r="P1153" s="38"/>
      <c r="Q1153" s="307"/>
      <c r="R1153" s="307"/>
      <c r="S1153" s="307"/>
      <c r="T1153" s="307"/>
      <c r="U1153" s="38"/>
      <c r="V1153" s="38"/>
      <c r="W1153" s="22"/>
      <c r="X1153" s="22"/>
      <c r="Y1153" s="23"/>
      <c r="Z1153" s="22"/>
      <c r="AA1153" s="23"/>
      <c r="AB1153" s="23"/>
      <c r="AF1153" s="49"/>
      <c r="AG1153" s="23"/>
      <c r="AH1153" s="23"/>
    </row>
    <row r="1154" spans="10:35" x14ac:dyDescent="0.25">
      <c r="J1154" s="311"/>
      <c r="N1154" s="529"/>
      <c r="P1154" s="38"/>
      <c r="Q1154" s="307"/>
      <c r="R1154" s="307"/>
      <c r="S1154" s="307"/>
      <c r="T1154" s="307"/>
      <c r="U1154" s="38"/>
      <c r="V1154" s="38"/>
      <c r="W1154" s="22"/>
      <c r="X1154" s="22"/>
      <c r="Y1154" s="23"/>
      <c r="Z1154" s="22"/>
      <c r="AA1154" s="23"/>
      <c r="AB1154" s="23"/>
      <c r="AF1154" s="49"/>
      <c r="AG1154" s="23"/>
      <c r="AH1154" s="23"/>
    </row>
    <row r="1155" spans="10:35" x14ac:dyDescent="0.25">
      <c r="J1155" s="311"/>
      <c r="N1155" s="529"/>
      <c r="P1155" s="38"/>
      <c r="Q1155" s="307"/>
      <c r="R1155" s="307"/>
      <c r="S1155" s="307"/>
      <c r="T1155" s="307"/>
      <c r="U1155" s="38"/>
      <c r="V1155" s="38"/>
      <c r="W1155" s="827">
        <f>SUM(W1148:W1153)</f>
        <v>1616.5</v>
      </c>
      <c r="X1155" s="829"/>
      <c r="Y1155" s="828">
        <f>SUM(Y1148:Y1153)</f>
        <v>0</v>
      </c>
      <c r="Z1155" s="1151">
        <f>SUM(W1155:Y1155)</f>
        <v>1616.5</v>
      </c>
      <c r="AA1155" s="829">
        <f>SUM(AA1148:AA1153)</f>
        <v>124</v>
      </c>
      <c r="AB1155" s="829">
        <f>SUM(AB1148:AB1153)</f>
        <v>0</v>
      </c>
      <c r="AC1155" s="913">
        <f>SUM(AA1155:AB1155)</f>
        <v>124</v>
      </c>
      <c r="AD1155" s="89"/>
      <c r="AE1155" s="89"/>
      <c r="AF1155" s="49"/>
      <c r="AG1155" s="829">
        <f>SUM(AG1148:AG1153)</f>
        <v>0</v>
      </c>
      <c r="AH1155" s="829">
        <f>SUM(AH1148:AH1153)</f>
        <v>0</v>
      </c>
      <c r="AI1155" s="913">
        <f>SUM(AG1155:AH1155)</f>
        <v>0</v>
      </c>
    </row>
    <row r="1156" spans="10:35" x14ac:dyDescent="0.25">
      <c r="J1156" s="311"/>
      <c r="N1156" s="529"/>
      <c r="P1156" s="38"/>
      <c r="Q1156" s="307"/>
      <c r="R1156" s="307"/>
      <c r="S1156" s="307"/>
      <c r="T1156" s="307"/>
      <c r="U1156" s="38"/>
      <c r="V1156" s="38"/>
      <c r="W1156" s="522"/>
      <c r="X1156" s="523"/>
      <c r="Y1156" s="28"/>
      <c r="Z1156" s="523"/>
      <c r="AA1156" s="523"/>
      <c r="AB1156" s="523"/>
      <c r="AC1156" s="89"/>
      <c r="AD1156" s="89"/>
      <c r="AE1156" s="89" t="s">
        <v>447</v>
      </c>
      <c r="AF1156" s="49"/>
      <c r="AG1156" s="523"/>
      <c r="AH1156" s="523"/>
      <c r="AI1156" s="89"/>
    </row>
    <row r="1157" spans="10:35" x14ac:dyDescent="0.25">
      <c r="J1157" s="310" t="s">
        <v>433</v>
      </c>
      <c r="K1157" s="35" t="s">
        <v>180</v>
      </c>
      <c r="L1157" s="35"/>
      <c r="M1157" s="158"/>
      <c r="N1157" s="117"/>
      <c r="O1157" s="316"/>
      <c r="P1157" s="158"/>
      <c r="Q1157" s="158"/>
      <c r="R1157" s="158"/>
      <c r="S1157" s="319"/>
      <c r="T1157" s="319"/>
      <c r="U1157" s="319" t="s">
        <v>171</v>
      </c>
      <c r="V1157" s="158"/>
      <c r="W1157" s="319">
        <v>2.5000000000000001E-2</v>
      </c>
      <c r="X1157" s="823" t="s">
        <v>448</v>
      </c>
      <c r="Y1157" s="157">
        <v>0</v>
      </c>
      <c r="Z1157" s="158"/>
      <c r="AA1157" s="319">
        <v>5.0000000000000001E-3</v>
      </c>
      <c r="AB1157" s="157" t="s">
        <v>213</v>
      </c>
      <c r="AC1157" s="7"/>
      <c r="AD1157" s="319">
        <v>5.0000000000000001E-3</v>
      </c>
      <c r="AE1157" s="157" t="s">
        <v>449</v>
      </c>
      <c r="AF1157" s="7"/>
      <c r="AG1157" s="158">
        <v>0</v>
      </c>
      <c r="AH1157" s="322">
        <v>0</v>
      </c>
      <c r="AI1157" s="7"/>
    </row>
    <row r="1158" spans="10:35" x14ac:dyDescent="0.25">
      <c r="J1158" s="311"/>
      <c r="K1158" t="s">
        <v>450</v>
      </c>
      <c r="L1158" s="17">
        <v>0.37230000000000002</v>
      </c>
      <c r="M1158" t="s">
        <v>320</v>
      </c>
      <c r="N1158" s="1209">
        <v>12240</v>
      </c>
      <c r="O1158" s="366"/>
      <c r="P1158" s="321"/>
      <c r="Q1158" s="307">
        <f>SUM(N1158*P1158)</f>
        <v>0</v>
      </c>
      <c r="R1158" s="307"/>
      <c r="S1158" s="307"/>
      <c r="T1158" s="307"/>
      <c r="U1158" s="38"/>
      <c r="V1158" s="38"/>
      <c r="W1158" s="22">
        <f>SUM(N1158*W1157)</f>
        <v>306</v>
      </c>
      <c r="X1158" s="22"/>
      <c r="Y1158" s="23">
        <f>SUM(N1158*P1158*Y1157)</f>
        <v>0</v>
      </c>
      <c r="Z1158" s="22"/>
      <c r="AA1158" s="23">
        <f>SUM(N1158*AA1157)</f>
        <v>61.2</v>
      </c>
      <c r="AB1158" s="637"/>
      <c r="AD1158" s="23">
        <f>SUM(N1158*AD1157)</f>
        <v>61.2</v>
      </c>
      <c r="AE1158" s="637"/>
      <c r="AG1158" s="23">
        <f>SUM(N1158*AG1157)</f>
        <v>0</v>
      </c>
      <c r="AH1158" s="23">
        <f>SUM(Q1158*AH1157)</f>
        <v>0</v>
      </c>
    </row>
    <row r="1159" spans="10:35" x14ac:dyDescent="0.25">
      <c r="J1159" s="311"/>
      <c r="K1159" s="824"/>
      <c r="M1159" t="s">
        <v>157</v>
      </c>
      <c r="N1159" s="628"/>
      <c r="P1159" s="526">
        <f>SUM(P1158*0.66)</f>
        <v>0</v>
      </c>
      <c r="Q1159" s="535">
        <f>SUM(N1159*P1159)</f>
        <v>0</v>
      </c>
      <c r="R1159" s="535"/>
      <c r="S1159" s="535"/>
      <c r="T1159" s="535"/>
      <c r="U1159" s="526"/>
      <c r="V1159" s="526"/>
      <c r="W1159" s="523">
        <f>SUM(N1159*W1157)</f>
        <v>0</v>
      </c>
      <c r="X1159" s="523"/>
      <c r="Y1159" s="538">
        <f>SUM(N1159*P1159*Y1157)</f>
        <v>0</v>
      </c>
      <c r="Z1159" s="523"/>
      <c r="AA1159" s="538">
        <f>SUM(N1159*AA1157)</f>
        <v>0</v>
      </c>
      <c r="AB1159" s="725"/>
      <c r="AD1159" s="23">
        <f>SUM(N1159*AD1157)</f>
        <v>0</v>
      </c>
      <c r="AE1159" s="637"/>
      <c r="AG1159" s="538">
        <f>SUM(N1159*AG1157)</f>
        <v>0</v>
      </c>
      <c r="AH1159" s="538">
        <f>SUM(Q1159*AH1157)</f>
        <v>0</v>
      </c>
    </row>
    <row r="1160" spans="10:35" x14ac:dyDescent="0.25">
      <c r="J1160" s="311"/>
      <c r="L1160" s="17">
        <v>0.19800000000000001</v>
      </c>
      <c r="M1160" t="s">
        <v>165</v>
      </c>
      <c r="N1160" s="494"/>
      <c r="O1160" s="366"/>
      <c r="P1160" s="321"/>
      <c r="Q1160" s="307">
        <f>SUM(N1160*P1160)</f>
        <v>0</v>
      </c>
      <c r="R1160" s="307"/>
      <c r="S1160" s="307"/>
      <c r="T1160" s="307"/>
      <c r="U1160" s="38"/>
      <c r="V1160" s="38"/>
      <c r="W1160" s="22">
        <f>SUM(N1160*W1157)</f>
        <v>0</v>
      </c>
      <c r="X1160" s="22"/>
      <c r="Y1160" s="23">
        <f>SUM(N1160*P1160*Y1157)</f>
        <v>0</v>
      </c>
      <c r="Z1160" s="22"/>
      <c r="AA1160" s="23">
        <f>SUM(N1160*AA1157)</f>
        <v>0</v>
      </c>
      <c r="AB1160" s="637"/>
      <c r="AD1160" s="23">
        <f>SUM(N1160*AD1157)</f>
        <v>0</v>
      </c>
      <c r="AE1160" s="637"/>
      <c r="AG1160" s="23">
        <f>SUM(N1160*AG1157)</f>
        <v>0</v>
      </c>
      <c r="AH1160" s="23">
        <f>SUM(Q1160*AH1157)</f>
        <v>0</v>
      </c>
    </row>
    <row r="1161" spans="10:35" x14ac:dyDescent="0.25">
      <c r="J1161" s="311"/>
      <c r="N1161" s="494"/>
      <c r="P1161" s="38">
        <f>SUM(P1160*0.66)</f>
        <v>0</v>
      </c>
      <c r="Q1161" s="307">
        <f>SUM(N1161*P1161)</f>
        <v>0</v>
      </c>
      <c r="R1161" s="307"/>
      <c r="S1161" s="307"/>
      <c r="T1161" s="307"/>
      <c r="U1161" s="38"/>
      <c r="V1161" s="38"/>
      <c r="W1161" s="22">
        <f>SUM(N1161*W1157)</f>
        <v>0</v>
      </c>
      <c r="X1161" s="22"/>
      <c r="Y1161" s="23">
        <f>SUM(N1161*P1161*Y1157)</f>
        <v>0</v>
      </c>
      <c r="Z1161" s="22"/>
      <c r="AA1161" s="23">
        <f>SUM(N1161*AA1157)</f>
        <v>0</v>
      </c>
      <c r="AB1161" s="637"/>
      <c r="AD1161" s="23">
        <f>SUM(N1161*AD1157)</f>
        <v>0</v>
      </c>
      <c r="AE1161" s="637"/>
      <c r="AG1161" s="23">
        <f>SUM(N1161*AG1157)</f>
        <v>0</v>
      </c>
      <c r="AH1161" s="23">
        <f>SUM(Q1161*AH1157)</f>
        <v>0</v>
      </c>
    </row>
    <row r="1162" spans="10:35" x14ac:dyDescent="0.25">
      <c r="J1162" s="311"/>
      <c r="N1162" s="529"/>
      <c r="P1162" s="38"/>
      <c r="Q1162" s="307"/>
      <c r="R1162" s="307"/>
      <c r="S1162" s="307"/>
      <c r="T1162" s="307"/>
      <c r="U1162" s="38"/>
      <c r="V1162" s="38"/>
      <c r="W1162" s="22"/>
      <c r="X1162" s="22"/>
      <c r="Y1162" s="23"/>
      <c r="Z1162" s="22"/>
      <c r="AA1162" s="23"/>
      <c r="AB1162" s="637"/>
      <c r="AD1162" s="23">
        <f>SUM(N1162*AD1157)</f>
        <v>0</v>
      </c>
      <c r="AE1162" s="637"/>
      <c r="AG1162" s="23"/>
      <c r="AH1162" s="23"/>
    </row>
    <row r="1163" spans="10:35" x14ac:dyDescent="0.25">
      <c r="J1163" s="311"/>
      <c r="N1163" s="529"/>
      <c r="P1163" s="38"/>
      <c r="Q1163" s="307"/>
      <c r="R1163" s="307"/>
      <c r="S1163" s="307"/>
      <c r="T1163" s="307"/>
      <c r="U1163" s="38"/>
      <c r="V1163" s="38"/>
      <c r="W1163" s="22"/>
      <c r="X1163" s="22"/>
      <c r="Y1163" s="23"/>
      <c r="Z1163" s="22"/>
      <c r="AA1163" s="23"/>
      <c r="AB1163" s="637"/>
      <c r="AD1163" s="23">
        <f>SUM(N1163*AD1157)</f>
        <v>0</v>
      </c>
      <c r="AE1163" s="637"/>
      <c r="AG1163" s="23"/>
      <c r="AH1163" s="23"/>
    </row>
    <row r="1164" spans="10:35" x14ac:dyDescent="0.25">
      <c r="J1164" s="311"/>
      <c r="N1164" s="529"/>
      <c r="P1164" s="38"/>
      <c r="Q1164" s="307"/>
      <c r="R1164" s="307"/>
      <c r="S1164" s="307"/>
      <c r="T1164" s="307"/>
      <c r="U1164" s="38"/>
      <c r="V1164" s="38"/>
      <c r="W1164" s="22"/>
      <c r="X1164" s="22"/>
      <c r="Y1164" s="23"/>
      <c r="Z1164" s="22"/>
      <c r="AA1164" s="23"/>
      <c r="AB1164" s="637"/>
      <c r="AD1164" s="23"/>
      <c r="AE1164" s="637"/>
      <c r="AG1164" s="23"/>
      <c r="AH1164" s="23"/>
    </row>
    <row r="1165" spans="10:35" x14ac:dyDescent="0.25">
      <c r="J1165" s="311"/>
      <c r="N1165" s="529"/>
      <c r="P1165" s="38"/>
      <c r="Q1165" s="307"/>
      <c r="R1165" s="307"/>
      <c r="S1165" s="307"/>
      <c r="T1165" s="307"/>
      <c r="U1165" s="38"/>
      <c r="V1165" s="38"/>
      <c r="W1165" s="827">
        <f>SUM(W1158:W1163)</f>
        <v>306</v>
      </c>
      <c r="X1165" s="829"/>
      <c r="Y1165" s="828">
        <f>SUM(Y1158:Y1163)</f>
        <v>0</v>
      </c>
      <c r="Z1165" s="1151">
        <f>SUM(W1165:Y1165)</f>
        <v>306</v>
      </c>
      <c r="AA1165" s="829">
        <f>SUM(AA1158:AA1163)</f>
        <v>61.2</v>
      </c>
      <c r="AB1165" s="1153"/>
      <c r="AC1165" s="913">
        <f>SUM(AA1165:AB1165)</f>
        <v>61.2</v>
      </c>
      <c r="AD1165" s="829">
        <f>SUM(AD1158:AD1164)</f>
        <v>61.2</v>
      </c>
      <c r="AE1165" s="1153"/>
      <c r="AF1165" s="829">
        <f>SUM(AD1165:AE1165)</f>
        <v>61.2</v>
      </c>
      <c r="AG1165" s="829">
        <f>SUM(AG1158:AG1163)</f>
        <v>0</v>
      </c>
      <c r="AH1165" s="829">
        <f>SUM(AH1158:AH1163)</f>
        <v>0</v>
      </c>
      <c r="AI1165" s="913">
        <f>SUM(AG1165:AH1165)</f>
        <v>0</v>
      </c>
    </row>
    <row r="1166" spans="10:35" x14ac:dyDescent="0.25">
      <c r="J1166" s="311"/>
      <c r="N1166" s="529"/>
      <c r="P1166" s="38"/>
      <c r="Q1166" s="307"/>
      <c r="R1166" s="307"/>
      <c r="S1166" s="307"/>
      <c r="T1166" s="307"/>
      <c r="U1166" s="38"/>
      <c r="V1166" s="38"/>
      <c r="W1166" s="522"/>
      <c r="X1166" s="523"/>
      <c r="Y1166" s="28"/>
      <c r="Z1166" s="523"/>
      <c r="AA1166" s="523"/>
      <c r="AB1166" s="523"/>
      <c r="AC1166" s="89"/>
      <c r="AF1166" s="704"/>
      <c r="AG1166" s="523"/>
      <c r="AH1166" s="523"/>
      <c r="AI1166" s="89"/>
    </row>
    <row r="1167" spans="10:35" x14ac:dyDescent="0.25">
      <c r="J1167" s="310" t="str">
        <f t="shared" ref="J1167:AI1167" si="93">J1157</f>
        <v>CES</v>
      </c>
      <c r="K1167" s="35" t="s">
        <v>194</v>
      </c>
      <c r="L1167" s="35">
        <f t="shared" si="93"/>
        <v>0</v>
      </c>
      <c r="M1167" s="158">
        <f t="shared" si="93"/>
        <v>0</v>
      </c>
      <c r="N1167" s="117"/>
      <c r="O1167" s="316">
        <f t="shared" si="93"/>
        <v>0</v>
      </c>
      <c r="P1167" s="158">
        <f t="shared" si="93"/>
        <v>0</v>
      </c>
      <c r="Q1167" s="158">
        <f t="shared" si="93"/>
        <v>0</v>
      </c>
      <c r="R1167" s="158">
        <f t="shared" si="93"/>
        <v>0</v>
      </c>
      <c r="S1167" s="319">
        <f t="shared" si="93"/>
        <v>0</v>
      </c>
      <c r="T1167" s="319">
        <f t="shared" si="93"/>
        <v>0</v>
      </c>
      <c r="U1167" s="319" t="str">
        <f t="shared" si="93"/>
        <v>Bundled</v>
      </c>
      <c r="V1167" s="158">
        <f t="shared" si="93"/>
        <v>0</v>
      </c>
      <c r="W1167" s="319">
        <f t="shared" si="93"/>
        <v>2.5000000000000001E-2</v>
      </c>
      <c r="X1167" s="117" t="str">
        <f t="shared" si="93"/>
        <v>dropped 8/1 subject to ssl approval</v>
      </c>
      <c r="Y1167" s="157">
        <f t="shared" si="93"/>
        <v>0</v>
      </c>
      <c r="Z1167" s="158">
        <f t="shared" si="93"/>
        <v>0</v>
      </c>
      <c r="AA1167" s="319">
        <v>5.0000000000000001E-3</v>
      </c>
      <c r="AB1167" s="157" t="s">
        <v>213</v>
      </c>
      <c r="AC1167" s="7">
        <f t="shared" si="93"/>
        <v>0</v>
      </c>
      <c r="AD1167" s="319">
        <v>0.01</v>
      </c>
      <c r="AE1167" s="157" t="s">
        <v>449</v>
      </c>
      <c r="AF1167" s="449"/>
      <c r="AG1167" s="158">
        <f t="shared" si="93"/>
        <v>0</v>
      </c>
      <c r="AH1167" s="322">
        <f t="shared" si="93"/>
        <v>0</v>
      </c>
      <c r="AI1167" s="7">
        <f t="shared" si="93"/>
        <v>0</v>
      </c>
    </row>
    <row r="1168" spans="10:35" x14ac:dyDescent="0.25">
      <c r="J1168" s="311">
        <f t="shared" ref="J1168:J1175" si="94">J1158</f>
        <v>0</v>
      </c>
      <c r="K1168" t="s">
        <v>451</v>
      </c>
      <c r="L1168" s="17">
        <f t="shared" ref="L1168:L1175" si="95">L1158</f>
        <v>0.37230000000000002</v>
      </c>
      <c r="M1168" t="s">
        <v>168</v>
      </c>
      <c r="N1168" s="636"/>
      <c r="O1168" s="366"/>
      <c r="P1168" s="321"/>
      <c r="Q1168" s="307">
        <f>SUM(N1168*P1168)</f>
        <v>0</v>
      </c>
      <c r="R1168" s="307"/>
      <c r="S1168" s="307"/>
      <c r="T1168" s="307"/>
      <c r="U1168" s="38"/>
      <c r="V1168" s="38"/>
      <c r="W1168" s="22">
        <f>SUM(N1168*W1167)</f>
        <v>0</v>
      </c>
      <c r="X1168" s="22"/>
      <c r="Y1168" s="23">
        <f>SUM(N1168*P1168*Y1167)</f>
        <v>0</v>
      </c>
      <c r="Z1168" s="22"/>
      <c r="AA1168" s="23">
        <f>SUM(N1168*AA1167)</f>
        <v>0</v>
      </c>
      <c r="AB1168" s="637"/>
      <c r="AD1168" s="23">
        <f>SUM(N1168*AD1167)</f>
        <v>0</v>
      </c>
      <c r="AE1168" s="637"/>
      <c r="AG1168" s="23">
        <f>SUM(N1168*AG1167)</f>
        <v>0</v>
      </c>
      <c r="AH1168" s="23">
        <f>SUM(Q1168*AH1167)</f>
        <v>0</v>
      </c>
    </row>
    <row r="1169" spans="10:35" x14ac:dyDescent="0.25">
      <c r="J1169" s="311">
        <f t="shared" si="94"/>
        <v>0</v>
      </c>
      <c r="K1169">
        <f t="shared" ref="K1169:K1175" si="96">K1159</f>
        <v>0</v>
      </c>
      <c r="L1169">
        <f t="shared" si="95"/>
        <v>0</v>
      </c>
      <c r="M1169" t="s">
        <v>157</v>
      </c>
      <c r="N1169" s="628"/>
      <c r="P1169" s="526">
        <f>SUM(P1168*0.66)</f>
        <v>0</v>
      </c>
      <c r="Q1169" s="535">
        <f>SUM(N1169*P1169)</f>
        <v>0</v>
      </c>
      <c r="R1169" s="535"/>
      <c r="S1169" s="535"/>
      <c r="T1169" s="535"/>
      <c r="U1169" s="526"/>
      <c r="V1169" s="526"/>
      <c r="W1169" s="523">
        <f>SUM(N1169*W1167)</f>
        <v>0</v>
      </c>
      <c r="X1169" s="523"/>
      <c r="Y1169" s="538">
        <f>SUM(N1169*P1169*Y1167)</f>
        <v>0</v>
      </c>
      <c r="Z1169" s="523"/>
      <c r="AA1169" s="538">
        <f>SUM(N1169*AA1167)</f>
        <v>0</v>
      </c>
      <c r="AB1169" s="725"/>
      <c r="AD1169" s="23">
        <f>SUM(N1169*AD1167)</f>
        <v>0</v>
      </c>
      <c r="AE1169" s="637"/>
      <c r="AG1169" s="538">
        <f>SUM(N1169*AG1167)</f>
        <v>0</v>
      </c>
      <c r="AH1169" s="538">
        <f>SUM(Q1169*AH1167)</f>
        <v>0</v>
      </c>
    </row>
    <row r="1170" spans="10:35" x14ac:dyDescent="0.25">
      <c r="J1170" s="311">
        <f t="shared" si="94"/>
        <v>0</v>
      </c>
      <c r="K1170">
        <f t="shared" si="96"/>
        <v>0</v>
      </c>
      <c r="L1170" s="17">
        <f t="shared" si="95"/>
        <v>0.19800000000000001</v>
      </c>
      <c r="M1170" t="s">
        <v>320</v>
      </c>
      <c r="N1170" s="731">
        <v>12720</v>
      </c>
      <c r="O1170" s="366"/>
      <c r="P1170" s="321"/>
      <c r="Q1170" s="307">
        <f>SUM(N1170*P1170)</f>
        <v>0</v>
      </c>
      <c r="R1170" s="307"/>
      <c r="S1170" s="307"/>
      <c r="T1170" s="307"/>
      <c r="U1170" s="38"/>
      <c r="V1170" s="38"/>
      <c r="W1170" s="22">
        <f>SUM(N1170*W1167)</f>
        <v>318</v>
      </c>
      <c r="X1170" s="22"/>
      <c r="Y1170" s="23">
        <f>SUM(N1170*P1170*Y1167)</f>
        <v>0</v>
      </c>
      <c r="Z1170" s="22"/>
      <c r="AA1170" s="23">
        <f>SUM(N1170*AA1167)</f>
        <v>63.6</v>
      </c>
      <c r="AB1170" s="637"/>
      <c r="AD1170" s="23">
        <f>SUM(N1170*AD1167)</f>
        <v>127.2</v>
      </c>
      <c r="AE1170" s="637"/>
      <c r="AG1170" s="23">
        <f>SUM(N1170*AG1167)</f>
        <v>0</v>
      </c>
      <c r="AH1170" s="23">
        <f>SUM(Q1170*AH1167)</f>
        <v>0</v>
      </c>
    </row>
    <row r="1171" spans="10:35" x14ac:dyDescent="0.25">
      <c r="J1171" s="311">
        <f t="shared" si="94"/>
        <v>0</v>
      </c>
      <c r="K1171">
        <f t="shared" si="96"/>
        <v>0</v>
      </c>
      <c r="L1171">
        <f t="shared" si="95"/>
        <v>0</v>
      </c>
      <c r="M1171" t="s">
        <v>157</v>
      </c>
      <c r="N1171" s="494"/>
      <c r="P1171" s="38">
        <f>SUM(P1170*0.66)</f>
        <v>0</v>
      </c>
      <c r="Q1171" s="307">
        <f>SUM(N1171*P1171)</f>
        <v>0</v>
      </c>
      <c r="R1171" s="307"/>
      <c r="S1171" s="307"/>
      <c r="T1171" s="307"/>
      <c r="U1171" s="38"/>
      <c r="V1171" s="38"/>
      <c r="W1171" s="22">
        <f>SUM(N1171*W1167)</f>
        <v>0</v>
      </c>
      <c r="X1171" s="22"/>
      <c r="Y1171" s="23">
        <f>SUM(N1171*P1171*Y1167)</f>
        <v>0</v>
      </c>
      <c r="Z1171" s="22"/>
      <c r="AA1171" s="23">
        <f>SUM(N1171*AA1167)</f>
        <v>0</v>
      </c>
      <c r="AB1171" s="637"/>
      <c r="AD1171" s="23">
        <f>SUM(N1171*AD1167)</f>
        <v>0</v>
      </c>
      <c r="AE1171" s="637"/>
      <c r="AG1171" s="23">
        <f>SUM(N1171*AG1167)</f>
        <v>0</v>
      </c>
      <c r="AH1171" s="23">
        <f>SUM(Q1171*AH1167)</f>
        <v>0</v>
      </c>
    </row>
    <row r="1172" spans="10:35" x14ac:dyDescent="0.25">
      <c r="J1172" s="311">
        <f t="shared" si="94"/>
        <v>0</v>
      </c>
      <c r="K1172">
        <f t="shared" si="96"/>
        <v>0</v>
      </c>
      <c r="L1172">
        <f t="shared" si="95"/>
        <v>0</v>
      </c>
      <c r="N1172" s="529"/>
      <c r="P1172" s="38"/>
      <c r="Q1172" s="307"/>
      <c r="R1172" s="307"/>
      <c r="S1172" s="307"/>
      <c r="T1172" s="307"/>
      <c r="U1172" s="38"/>
      <c r="V1172" s="38"/>
      <c r="W1172" s="22"/>
      <c r="X1172" s="22"/>
      <c r="Y1172" s="23"/>
      <c r="Z1172" s="22"/>
      <c r="AA1172" s="23"/>
      <c r="AB1172" s="637"/>
      <c r="AD1172" s="23">
        <f>SUM(N1172*AD1167)</f>
        <v>0</v>
      </c>
      <c r="AE1172" s="637"/>
      <c r="AG1172" s="23"/>
      <c r="AH1172" s="23"/>
    </row>
    <row r="1173" spans="10:35" x14ac:dyDescent="0.25">
      <c r="J1173" s="311">
        <f t="shared" si="94"/>
        <v>0</v>
      </c>
      <c r="K1173">
        <f t="shared" si="96"/>
        <v>0</v>
      </c>
      <c r="L1173">
        <f t="shared" si="95"/>
        <v>0</v>
      </c>
      <c r="N1173" s="529"/>
      <c r="P1173" s="38"/>
      <c r="Q1173" s="307"/>
      <c r="R1173" s="307"/>
      <c r="S1173" s="307"/>
      <c r="T1173" s="307"/>
      <c r="U1173" s="38"/>
      <c r="V1173" s="38"/>
      <c r="W1173" s="22"/>
      <c r="X1173" s="22"/>
      <c r="Y1173" s="23"/>
      <c r="Z1173" s="22"/>
      <c r="AA1173" s="23"/>
      <c r="AB1173" s="637"/>
      <c r="AD1173" s="23">
        <f>SUM(N1173*AD1167)</f>
        <v>0</v>
      </c>
      <c r="AE1173" s="637"/>
      <c r="AG1173" s="23"/>
      <c r="AH1173" s="23"/>
    </row>
    <row r="1174" spans="10:35" x14ac:dyDescent="0.25">
      <c r="J1174" s="311">
        <f t="shared" si="94"/>
        <v>0</v>
      </c>
      <c r="K1174">
        <f t="shared" si="96"/>
        <v>0</v>
      </c>
      <c r="L1174">
        <f t="shared" si="95"/>
        <v>0</v>
      </c>
      <c r="N1174" s="529"/>
      <c r="P1174" s="38"/>
      <c r="Q1174" s="307"/>
      <c r="R1174" s="307"/>
      <c r="S1174" s="307"/>
      <c r="T1174" s="307"/>
      <c r="U1174" s="38"/>
      <c r="V1174" s="38"/>
      <c r="W1174" s="22"/>
      <c r="X1174" s="22"/>
      <c r="Y1174" s="23"/>
      <c r="Z1174" s="22"/>
      <c r="AA1174" s="23"/>
      <c r="AB1174" s="637"/>
      <c r="AD1174" s="23"/>
      <c r="AE1174" s="637"/>
      <c r="AG1174" s="23"/>
      <c r="AH1174" s="23"/>
    </row>
    <row r="1175" spans="10:35" x14ac:dyDescent="0.25">
      <c r="J1175" s="311">
        <f t="shared" si="94"/>
        <v>0</v>
      </c>
      <c r="K1175">
        <f t="shared" si="96"/>
        <v>0</v>
      </c>
      <c r="L1175">
        <f t="shared" si="95"/>
        <v>0</v>
      </c>
      <c r="N1175" s="529"/>
      <c r="P1175" s="38"/>
      <c r="Q1175" s="307"/>
      <c r="R1175" s="307"/>
      <c r="S1175" s="307"/>
      <c r="T1175" s="307"/>
      <c r="U1175" s="38"/>
      <c r="V1175" s="38"/>
      <c r="W1175" s="827">
        <f>SUM(W1168:W1173)</f>
        <v>318</v>
      </c>
      <c r="X1175" s="829"/>
      <c r="Y1175" s="828">
        <f>SUM(Y1168:Y1173)</f>
        <v>0</v>
      </c>
      <c r="Z1175" s="1151">
        <f>SUM(W1175:Y1175)</f>
        <v>318</v>
      </c>
      <c r="AA1175" s="829">
        <f>SUM(AA1168:AA1173)</f>
        <v>63.6</v>
      </c>
      <c r="AB1175" s="1153">
        <f>SUM(AB1168:AB1173)</f>
        <v>0</v>
      </c>
      <c r="AC1175" s="913">
        <f>SUM(AA1175:AB1175)</f>
        <v>63.6</v>
      </c>
      <c r="AD1175" s="829">
        <f>SUM(AD1168:AD1174)</f>
        <v>127.2</v>
      </c>
      <c r="AE1175" s="1153"/>
      <c r="AF1175" s="829">
        <f>SUM(AD1175:AE1175)</f>
        <v>127.2</v>
      </c>
      <c r="AG1175" s="829">
        <f>SUM(AG1168:AG1173)</f>
        <v>0</v>
      </c>
      <c r="AH1175" s="829">
        <f>SUM(AH1168:AH1173)</f>
        <v>0</v>
      </c>
      <c r="AI1175" s="913">
        <f>SUM(AG1175:AH1175)</f>
        <v>0</v>
      </c>
    </row>
    <row r="1176" spans="10:35" x14ac:dyDescent="0.25">
      <c r="J1176" s="311"/>
      <c r="N1176" s="529"/>
      <c r="P1176" s="38"/>
      <c r="Q1176" s="307"/>
      <c r="R1176" s="307"/>
      <c r="S1176" s="307"/>
      <c r="T1176" s="307"/>
      <c r="U1176" s="38"/>
      <c r="V1176" s="38"/>
      <c r="W1176" s="522"/>
      <c r="X1176" s="523"/>
      <c r="Y1176" s="28"/>
      <c r="Z1176" s="523"/>
      <c r="AA1176" s="523"/>
      <c r="AB1176" s="523"/>
      <c r="AC1176" s="89"/>
      <c r="AD1176" s="89"/>
      <c r="AE1176" s="89">
        <f>AE1165</f>
        <v>0</v>
      </c>
      <c r="AF1176" s="49"/>
      <c r="AG1176" s="523"/>
      <c r="AH1176" s="523"/>
      <c r="AI1176" s="89"/>
    </row>
    <row r="1177" spans="10:35" x14ac:dyDescent="0.25">
      <c r="J1177" s="310" t="s">
        <v>433</v>
      </c>
      <c r="K1177" s="35" t="s">
        <v>259</v>
      </c>
      <c r="L1177" s="35">
        <f t="shared" ref="L1177:Z1177" si="97">L1167</f>
        <v>0</v>
      </c>
      <c r="M1177" s="158">
        <f t="shared" si="97"/>
        <v>0</v>
      </c>
      <c r="N1177" s="117"/>
      <c r="O1177" s="316">
        <f t="shared" si="97"/>
        <v>0</v>
      </c>
      <c r="P1177" s="158">
        <f t="shared" si="97"/>
        <v>0</v>
      </c>
      <c r="Q1177" s="158">
        <f t="shared" si="97"/>
        <v>0</v>
      </c>
      <c r="R1177" s="158">
        <f t="shared" si="97"/>
        <v>0</v>
      </c>
      <c r="S1177" s="319">
        <f t="shared" si="97"/>
        <v>0</v>
      </c>
      <c r="T1177" s="319">
        <f t="shared" si="97"/>
        <v>0</v>
      </c>
      <c r="U1177" s="723"/>
      <c r="V1177" s="938" t="s">
        <v>452</v>
      </c>
      <c r="W1177" s="386" t="s">
        <v>453</v>
      </c>
      <c r="X1177" s="117"/>
      <c r="Y1177" s="157">
        <f t="shared" si="97"/>
        <v>0</v>
      </c>
      <c r="Z1177" s="158">
        <f t="shared" si="97"/>
        <v>0</v>
      </c>
      <c r="AA1177" s="319">
        <v>1E-3</v>
      </c>
      <c r="AB1177" s="157"/>
      <c r="AC1177" s="7" t="s">
        <v>291</v>
      </c>
      <c r="AD1177" s="319">
        <v>0</v>
      </c>
      <c r="AE1177" s="157"/>
      <c r="AF1177" s="449"/>
      <c r="AG1177" s="158">
        <f>AG1167</f>
        <v>0</v>
      </c>
      <c r="AH1177" s="322">
        <f>AH1167</f>
        <v>0</v>
      </c>
      <c r="AI1177" s="7">
        <f>AI1167</f>
        <v>0</v>
      </c>
    </row>
    <row r="1178" spans="10:35" x14ac:dyDescent="0.25">
      <c r="J1178" s="311"/>
      <c r="K1178" t="s">
        <v>454</v>
      </c>
      <c r="L1178" s="17">
        <v>0.1691</v>
      </c>
      <c r="M1178" t="s">
        <v>168</v>
      </c>
      <c r="N1178" s="731">
        <v>825</v>
      </c>
      <c r="O1178" s="366"/>
      <c r="P1178" s="321"/>
      <c r="Q1178" s="307">
        <f>SUM(N1178*P1178)</f>
        <v>0</v>
      </c>
      <c r="R1178" s="307"/>
      <c r="S1178" s="307"/>
      <c r="T1178" s="307"/>
      <c r="U1178" s="38">
        <f>(U1177)</f>
        <v>0</v>
      </c>
      <c r="V1178" s="533">
        <v>2.1499999999999998E-2</v>
      </c>
      <c r="W1178" s="22">
        <f>SUM(N1178*V1178)</f>
        <v>17.737499999999997</v>
      </c>
      <c r="X1178" s="22"/>
      <c r="Y1178" s="23">
        <f>SUM(N1178*P1178*Y1177)</f>
        <v>0</v>
      </c>
      <c r="Z1178" s="22"/>
      <c r="AA1178" s="23">
        <f>SUM(N1178*AA1177)</f>
        <v>0.82500000000000007</v>
      </c>
      <c r="AB1178" s="589"/>
      <c r="AD1178" s="23">
        <f>SUM(N1178*AD1177)</f>
        <v>0</v>
      </c>
      <c r="AE1178" s="637"/>
      <c r="AG1178" s="23">
        <f>SUM(N1178*AG1177)</f>
        <v>0</v>
      </c>
      <c r="AH1178" s="23">
        <f>SUM(Q1178*AH1177)</f>
        <v>0</v>
      </c>
    </row>
    <row r="1179" spans="10:35" x14ac:dyDescent="0.25">
      <c r="J1179" s="311">
        <f t="shared" ref="J1179:L1185" si="98">J1169</f>
        <v>0</v>
      </c>
      <c r="K1179">
        <f t="shared" si="98"/>
        <v>0</v>
      </c>
      <c r="L1179">
        <f t="shared" si="98"/>
        <v>0</v>
      </c>
      <c r="M1179" t="s">
        <v>157</v>
      </c>
      <c r="N1179" s="628"/>
      <c r="P1179" s="526">
        <f>SUM(P1178*0.66)</f>
        <v>0</v>
      </c>
      <c r="Q1179" s="535">
        <f>SUM(N1179*P1179)</f>
        <v>0</v>
      </c>
      <c r="R1179" s="535"/>
      <c r="S1179" s="535"/>
      <c r="T1179" s="535"/>
      <c r="U1179" s="38">
        <f>(U1177)</f>
        <v>0</v>
      </c>
      <c r="V1179" s="321"/>
      <c r="W1179" s="22">
        <f>SUM(N1179*V1179)</f>
        <v>0</v>
      </c>
      <c r="X1179" s="523"/>
      <c r="Y1179" s="538">
        <f>SUM(N1179*P1179*Y1177)</f>
        <v>0</v>
      </c>
      <c r="Z1179" s="523"/>
      <c r="AA1179" s="538">
        <f>SUM(N1179*AA1177)</f>
        <v>0</v>
      </c>
      <c r="AB1179" s="589"/>
      <c r="AD1179" s="23">
        <f>SUM(N1179*AD1177)</f>
        <v>0</v>
      </c>
      <c r="AE1179" s="637"/>
      <c r="AG1179" s="538">
        <f>SUM(N1179*AG1177)</f>
        <v>0</v>
      </c>
      <c r="AH1179" s="538">
        <f>SUM(Q1179*AH1177)</f>
        <v>0</v>
      </c>
    </row>
    <row r="1180" spans="10:35" x14ac:dyDescent="0.25">
      <c r="J1180" s="311">
        <f t="shared" si="98"/>
        <v>0</v>
      </c>
      <c r="K1180">
        <f t="shared" si="98"/>
        <v>0</v>
      </c>
      <c r="L1180" s="17">
        <f t="shared" si="98"/>
        <v>0.19800000000000001</v>
      </c>
      <c r="M1180" t="s">
        <v>320</v>
      </c>
      <c r="N1180" s="494">
        <v>950</v>
      </c>
      <c r="O1180" s="366"/>
      <c r="P1180" s="321"/>
      <c r="Q1180" s="307">
        <f>SUM(N1180*P1180)</f>
        <v>0</v>
      </c>
      <c r="R1180" s="307"/>
      <c r="S1180" s="307"/>
      <c r="T1180" s="307"/>
      <c r="U1180" s="38">
        <f>(U1177)</f>
        <v>0</v>
      </c>
      <c r="V1180" s="321">
        <v>6.4399999999999999E-2</v>
      </c>
      <c r="W1180" s="22">
        <f>SUM(N1180*V1180)</f>
        <v>61.18</v>
      </c>
      <c r="X1180" s="22"/>
      <c r="Y1180" s="23">
        <f>SUM(N1180*P1180*Y1177)</f>
        <v>0</v>
      </c>
      <c r="Z1180" s="22"/>
      <c r="AA1180" s="23">
        <f>SUM(N1180*AA1177)</f>
        <v>0.95000000000000007</v>
      </c>
      <c r="AB1180" s="589"/>
      <c r="AD1180" s="23">
        <f>SUM(N1180*AD1177)</f>
        <v>0</v>
      </c>
      <c r="AE1180" s="637"/>
      <c r="AG1180" s="23">
        <f>SUM(N1180*AG1177)</f>
        <v>0</v>
      </c>
      <c r="AH1180" s="23">
        <f>SUM(Q1180*AH1177)</f>
        <v>0</v>
      </c>
    </row>
    <row r="1181" spans="10:35" x14ac:dyDescent="0.25">
      <c r="J1181" s="311">
        <f t="shared" si="98"/>
        <v>0</v>
      </c>
      <c r="K1181">
        <f t="shared" si="98"/>
        <v>0</v>
      </c>
      <c r="L1181">
        <f t="shared" si="98"/>
        <v>0</v>
      </c>
      <c r="M1181" t="s">
        <v>157</v>
      </c>
      <c r="N1181" s="494"/>
      <c r="P1181" s="38">
        <f>SUM(P1180*0.66)</f>
        <v>0</v>
      </c>
      <c r="Q1181" s="307">
        <f>SUM(N1181*P1181)</f>
        <v>0</v>
      </c>
      <c r="R1181" s="307"/>
      <c r="S1181" s="307"/>
      <c r="T1181" s="307"/>
      <c r="U1181" s="38">
        <f>(U1177)</f>
        <v>0</v>
      </c>
      <c r="V1181" s="321"/>
      <c r="W1181" s="22">
        <f>SUM(N1181*V1181)</f>
        <v>0</v>
      </c>
      <c r="X1181" s="22"/>
      <c r="Y1181" s="23">
        <f>SUM(N1181*P1181*Y1177)</f>
        <v>0</v>
      </c>
      <c r="Z1181" s="22"/>
      <c r="AA1181" s="23">
        <f>SUM(N1181*AA1177)</f>
        <v>0</v>
      </c>
      <c r="AB1181" s="589"/>
      <c r="AD1181" s="23">
        <f>SUM(N1181*AD1177)</f>
        <v>0</v>
      </c>
      <c r="AE1181" s="637"/>
      <c r="AG1181" s="23">
        <f>SUM(N1181*AG1177)</f>
        <v>0</v>
      </c>
      <c r="AH1181" s="23">
        <f>SUM(Q1181*AH1177)</f>
        <v>0</v>
      </c>
    </row>
    <row r="1182" spans="10:35" x14ac:dyDescent="0.25">
      <c r="J1182" s="311">
        <f t="shared" si="98"/>
        <v>0</v>
      </c>
      <c r="K1182">
        <f t="shared" si="98"/>
        <v>0</v>
      </c>
      <c r="L1182">
        <f t="shared" si="98"/>
        <v>0</v>
      </c>
      <c r="N1182" s="529"/>
      <c r="P1182" s="38"/>
      <c r="Q1182" s="307"/>
      <c r="R1182" s="307"/>
      <c r="S1182" s="307"/>
      <c r="T1182" s="307"/>
      <c r="U1182" s="38"/>
      <c r="V1182" s="321"/>
      <c r="W1182" s="22">
        <f>SUM(N1182*V1182)</f>
        <v>0</v>
      </c>
      <c r="X1182" s="22"/>
      <c r="Y1182" s="23"/>
      <c r="Z1182" s="22"/>
      <c r="AA1182" s="23"/>
      <c r="AB1182" s="589"/>
      <c r="AD1182" s="23">
        <f>SUM(N1182*AD1177)</f>
        <v>0</v>
      </c>
      <c r="AE1182" s="637"/>
      <c r="AG1182" s="23"/>
      <c r="AH1182" s="23"/>
    </row>
    <row r="1183" spans="10:35" x14ac:dyDescent="0.25">
      <c r="J1183" s="311">
        <f t="shared" si="98"/>
        <v>0</v>
      </c>
      <c r="K1183">
        <f t="shared" si="98"/>
        <v>0</v>
      </c>
      <c r="L1183">
        <f t="shared" si="98"/>
        <v>0</v>
      </c>
      <c r="N1183" s="529"/>
      <c r="P1183" s="38"/>
      <c r="Q1183" s="307"/>
      <c r="R1183" s="307"/>
      <c r="S1183" s="307"/>
      <c r="T1183" s="307"/>
      <c r="U1183" s="38"/>
      <c r="V1183" s="38"/>
      <c r="W1183" s="22"/>
      <c r="X1183" s="22"/>
      <c r="Y1183" s="23"/>
      <c r="Z1183" s="22"/>
      <c r="AA1183" s="23"/>
      <c r="AB1183" s="589"/>
      <c r="AD1183" s="23">
        <f>SUM(N1183*AD1177)</f>
        <v>0</v>
      </c>
      <c r="AE1183" s="637"/>
      <c r="AG1183" s="23"/>
      <c r="AH1183" s="23"/>
    </row>
    <row r="1184" spans="10:35" x14ac:dyDescent="0.25">
      <c r="J1184" s="311">
        <f t="shared" si="98"/>
        <v>0</v>
      </c>
      <c r="K1184">
        <f t="shared" si="98"/>
        <v>0</v>
      </c>
      <c r="L1184">
        <f t="shared" si="98"/>
        <v>0</v>
      </c>
      <c r="N1184" s="529"/>
      <c r="P1184" s="38"/>
      <c r="Q1184" s="307"/>
      <c r="R1184" s="307"/>
      <c r="S1184" s="307"/>
      <c r="T1184" s="307"/>
      <c r="U1184" s="38"/>
      <c r="V1184" s="38"/>
      <c r="W1184" s="22"/>
      <c r="X1184" s="22"/>
      <c r="Y1184" s="23"/>
      <c r="Z1184" s="22"/>
      <c r="AA1184" s="23"/>
      <c r="AB1184" s="589"/>
      <c r="AD1184" s="23"/>
      <c r="AE1184" s="637"/>
      <c r="AG1184" s="23"/>
      <c r="AH1184" s="23"/>
    </row>
    <row r="1185" spans="10:35" x14ac:dyDescent="0.25">
      <c r="J1185" s="311">
        <f t="shared" si="98"/>
        <v>0</v>
      </c>
      <c r="K1185">
        <f t="shared" si="98"/>
        <v>0</v>
      </c>
      <c r="L1185">
        <f t="shared" si="98"/>
        <v>0</v>
      </c>
      <c r="N1185" s="529"/>
      <c r="P1185" s="38"/>
      <c r="Q1185" s="307"/>
      <c r="R1185" s="307"/>
      <c r="S1185" s="307"/>
      <c r="T1185" s="307"/>
      <c r="U1185" s="38"/>
      <c r="V1185" s="38"/>
      <c r="W1185" s="827">
        <f>SUM(W1178:W1183)</f>
        <v>78.91749999999999</v>
      </c>
      <c r="X1185" s="829"/>
      <c r="Y1185" s="828">
        <f>SUM(Y1178:Y1183)</f>
        <v>0</v>
      </c>
      <c r="Z1185" s="1151">
        <f>SUM(W1185:Y1185)</f>
        <v>78.91749999999999</v>
      </c>
      <c r="AA1185" s="829">
        <f>SUM(AA1178:AA1183)</f>
        <v>1.7750000000000001</v>
      </c>
      <c r="AB1185" s="528">
        <f>SUM(AB1178:AB1183)</f>
        <v>0</v>
      </c>
      <c r="AC1185" s="913">
        <f>SUM(AA1185:AB1185)</f>
        <v>1.7750000000000001</v>
      </c>
      <c r="AD1185" s="1125">
        <f>SUM(AD1178:AD1184)</f>
        <v>0</v>
      </c>
      <c r="AE1185" s="1153"/>
      <c r="AF1185" s="829">
        <f>SUM(AD1185:AE1185)</f>
        <v>0</v>
      </c>
      <c r="AG1185" s="829">
        <f>SUM(AG1178:AG1183)</f>
        <v>0</v>
      </c>
      <c r="AH1185" s="829">
        <f>SUM(AH1178:AH1183)</f>
        <v>0</v>
      </c>
      <c r="AI1185" s="913">
        <f>SUM(AG1185:AH1185)</f>
        <v>0</v>
      </c>
    </row>
    <row r="1186" spans="10:35" x14ac:dyDescent="0.25">
      <c r="J1186" s="311"/>
      <c r="N1186" s="529"/>
      <c r="P1186" s="38"/>
      <c r="Q1186" s="307"/>
      <c r="R1186" s="307"/>
      <c r="S1186" s="307"/>
      <c r="T1186" s="307"/>
      <c r="U1186" s="38"/>
      <c r="V1186" s="38"/>
      <c r="W1186" s="522"/>
      <c r="X1186" s="523"/>
      <c r="Y1186" s="28"/>
      <c r="Z1186" s="523"/>
      <c r="AA1186" s="523"/>
      <c r="AB1186" s="523"/>
      <c r="AC1186" s="89"/>
      <c r="AD1186" s="89"/>
      <c r="AE1186" s="89"/>
      <c r="AF1186" s="1154"/>
      <c r="AG1186" s="523"/>
      <c r="AH1186" s="523"/>
      <c r="AI1186" s="89"/>
    </row>
    <row r="1187" spans="10:35" x14ac:dyDescent="0.25">
      <c r="J1187" s="310" t="s">
        <v>433</v>
      </c>
      <c r="K1187" s="35" t="s">
        <v>215</v>
      </c>
      <c r="L1187" s="35">
        <f>L1177</f>
        <v>0</v>
      </c>
      <c r="M1187" s="158">
        <f>M1177</f>
        <v>0</v>
      </c>
      <c r="N1187" s="117"/>
      <c r="O1187" s="316">
        <f t="shared" ref="O1187:V1187" si="99">O1177</f>
        <v>0</v>
      </c>
      <c r="P1187" s="158">
        <f t="shared" si="99"/>
        <v>0</v>
      </c>
      <c r="Q1187" s="158">
        <f t="shared" si="99"/>
        <v>0</v>
      </c>
      <c r="R1187" s="158">
        <f t="shared" si="99"/>
        <v>0</v>
      </c>
      <c r="S1187" s="319">
        <f t="shared" si="99"/>
        <v>0</v>
      </c>
      <c r="T1187" s="319">
        <f t="shared" si="99"/>
        <v>0</v>
      </c>
      <c r="U1187" s="319">
        <f t="shared" si="99"/>
        <v>0</v>
      </c>
      <c r="V1187" s="158" t="str">
        <f t="shared" si="99"/>
        <v>Comm</v>
      </c>
      <c r="W1187" s="319">
        <v>0.02</v>
      </c>
      <c r="X1187" s="117"/>
      <c r="Y1187" s="157">
        <f>Y1177</f>
        <v>0</v>
      </c>
      <c r="Z1187" s="158">
        <f>Z1177</f>
        <v>0</v>
      </c>
      <c r="AA1187" s="319">
        <v>0</v>
      </c>
      <c r="AB1187" s="157"/>
      <c r="AC1187" s="7" t="str">
        <f>AC1177</f>
        <v>kr</v>
      </c>
      <c r="AD1187" s="319">
        <v>0</v>
      </c>
      <c r="AE1187" s="157"/>
      <c r="AF1187" s="449"/>
      <c r="AG1187" s="158">
        <f>AG1177</f>
        <v>0</v>
      </c>
      <c r="AH1187" s="322">
        <f>AH1177</f>
        <v>0</v>
      </c>
      <c r="AI1187" s="7">
        <f>AI1177</f>
        <v>0</v>
      </c>
    </row>
    <row r="1188" spans="10:35" x14ac:dyDescent="0.25">
      <c r="J1188" s="311"/>
      <c r="K1188" t="s">
        <v>455</v>
      </c>
      <c r="L1188" s="17">
        <v>0.30730000000000002</v>
      </c>
      <c r="M1188" t="s">
        <v>320</v>
      </c>
      <c r="N1188" s="636"/>
      <c r="O1188" s="366"/>
      <c r="P1188" s="321">
        <v>0.18</v>
      </c>
      <c r="Q1188" s="307">
        <f>SUM(N1188*P1188)</f>
        <v>0</v>
      </c>
      <c r="R1188" s="307"/>
      <c r="S1188" s="307"/>
      <c r="T1188" s="307"/>
      <c r="U1188" s="38"/>
      <c r="V1188" s="38"/>
      <c r="W1188" s="22">
        <f>SUM(N1188*W1187)</f>
        <v>0</v>
      </c>
      <c r="X1188" s="22"/>
      <c r="Y1188" s="23">
        <f>SUM(N1188*P1188*Y1187)</f>
        <v>0</v>
      </c>
      <c r="Z1188" s="22"/>
      <c r="AA1188" s="23">
        <f>SUM(N1188*AA1187)</f>
        <v>0</v>
      </c>
      <c r="AB1188" s="637"/>
      <c r="AD1188" s="23">
        <f>SUM(N1188*AD1187)</f>
        <v>0</v>
      </c>
      <c r="AE1188" s="637"/>
      <c r="AG1188" s="23">
        <f>SUM(N1188*AG1187)</f>
        <v>0</v>
      </c>
      <c r="AH1188" s="23">
        <f>SUM(Q1188*AH1187)</f>
        <v>0</v>
      </c>
    </row>
    <row r="1189" spans="10:35" x14ac:dyDescent="0.25">
      <c r="J1189" s="311">
        <f>J1179</f>
        <v>0</v>
      </c>
      <c r="K1189">
        <f>K1179</f>
        <v>0</v>
      </c>
      <c r="L1189">
        <f>L1179</f>
        <v>0</v>
      </c>
      <c r="M1189" t="s">
        <v>157</v>
      </c>
      <c r="N1189" s="628"/>
      <c r="P1189" s="526">
        <f>SUM(P1188*0.66)</f>
        <v>0.1188</v>
      </c>
      <c r="Q1189" s="535">
        <f>SUM(N1189*P1189)</f>
        <v>0</v>
      </c>
      <c r="R1189" s="535"/>
      <c r="S1189" s="535"/>
      <c r="T1189" s="535"/>
      <c r="U1189" s="526"/>
      <c r="V1189" s="526"/>
      <c r="W1189" s="523">
        <f>SUM(N1189*W1187)</f>
        <v>0</v>
      </c>
      <c r="X1189" s="523"/>
      <c r="Y1189" s="538">
        <f>SUM(N1189*P1189*Y1187)</f>
        <v>0</v>
      </c>
      <c r="Z1189" s="523"/>
      <c r="AA1189" s="538">
        <f>SUM(N1189*AA1187)</f>
        <v>0</v>
      </c>
      <c r="AB1189" s="725"/>
      <c r="AD1189" s="23">
        <f>SUM(N1189*AD1187)</f>
        <v>0</v>
      </c>
      <c r="AE1189" s="637"/>
      <c r="AG1189" s="538">
        <f>SUM(N1189*AG1187)</f>
        <v>0</v>
      </c>
      <c r="AH1189" s="538">
        <f>SUM(Q1189*AH1187)</f>
        <v>0</v>
      </c>
    </row>
    <row r="1190" spans="10:35" x14ac:dyDescent="0.25">
      <c r="J1190" s="311">
        <f t="shared" ref="J1190:K1195" si="100">J1180</f>
        <v>0</v>
      </c>
      <c r="K1190">
        <f t="shared" si="100"/>
        <v>0</v>
      </c>
      <c r="L1190" s="17">
        <v>0.16120000000000001</v>
      </c>
      <c r="M1190" t="s">
        <v>168</v>
      </c>
      <c r="N1190" s="494"/>
      <c r="O1190" s="366"/>
      <c r="P1190" s="321"/>
      <c r="Q1190" s="307">
        <f>SUM(N1190*P1190)</f>
        <v>0</v>
      </c>
      <c r="R1190" s="307"/>
      <c r="S1190" s="307"/>
      <c r="T1190" s="307"/>
      <c r="U1190" s="38"/>
      <c r="V1190" s="38"/>
      <c r="W1190" s="22">
        <f>SUM(N1190*W1187)</f>
        <v>0</v>
      </c>
      <c r="X1190" s="22"/>
      <c r="Y1190" s="23">
        <f>SUM(N1190*P1190*Y1187)</f>
        <v>0</v>
      </c>
      <c r="Z1190" s="22"/>
      <c r="AA1190" s="23">
        <f>SUM(N1190*AA1187)</f>
        <v>0</v>
      </c>
      <c r="AB1190" s="637"/>
      <c r="AD1190" s="23">
        <f>SUM(N1190*AD1187)</f>
        <v>0</v>
      </c>
      <c r="AE1190" s="637"/>
      <c r="AG1190" s="23">
        <f>SUM(N1190*AG1187)</f>
        <v>0</v>
      </c>
      <c r="AH1190" s="23">
        <f>SUM(Q1190*AH1187)</f>
        <v>0</v>
      </c>
    </row>
    <row r="1191" spans="10:35" x14ac:dyDescent="0.25">
      <c r="J1191" s="311">
        <f t="shared" si="100"/>
        <v>0</v>
      </c>
      <c r="K1191">
        <f t="shared" si="100"/>
        <v>0</v>
      </c>
      <c r="L1191">
        <f>L1181</f>
        <v>0</v>
      </c>
      <c r="M1191" t="s">
        <v>157</v>
      </c>
      <c r="N1191" s="494"/>
      <c r="P1191" s="38">
        <f>SUM(P1190*0.66)</f>
        <v>0</v>
      </c>
      <c r="Q1191" s="307">
        <f>SUM(N1191*P1191)</f>
        <v>0</v>
      </c>
      <c r="R1191" s="307"/>
      <c r="S1191" s="307"/>
      <c r="T1191" s="307"/>
      <c r="U1191" s="38"/>
      <c r="V1191" s="38"/>
      <c r="W1191" s="22">
        <f>SUM(N1191*W1187)</f>
        <v>0</v>
      </c>
      <c r="X1191" s="22"/>
      <c r="Y1191" s="23">
        <f>SUM(N1191*P1191*Y1187)</f>
        <v>0</v>
      </c>
      <c r="Z1191" s="22"/>
      <c r="AA1191" s="23">
        <f>SUM(N1191*AA1187)</f>
        <v>0</v>
      </c>
      <c r="AB1191" s="637"/>
      <c r="AD1191" s="23">
        <f>SUM(N1191*AD1187)</f>
        <v>0</v>
      </c>
      <c r="AE1191" s="637"/>
      <c r="AG1191" s="23">
        <f>SUM(N1191*AG1187)</f>
        <v>0</v>
      </c>
      <c r="AH1191" s="23">
        <f>SUM(Q1191*AH1187)</f>
        <v>0</v>
      </c>
    </row>
    <row r="1192" spans="10:35" x14ac:dyDescent="0.25">
      <c r="J1192" s="311">
        <f t="shared" si="100"/>
        <v>0</v>
      </c>
      <c r="K1192">
        <f t="shared" si="100"/>
        <v>0</v>
      </c>
      <c r="L1192">
        <f>L1182</f>
        <v>0</v>
      </c>
      <c r="N1192" s="529"/>
      <c r="P1192" s="38"/>
      <c r="Q1192" s="307"/>
      <c r="R1192" s="307"/>
      <c r="S1192" s="307"/>
      <c r="T1192" s="307"/>
      <c r="U1192" s="38"/>
      <c r="V1192" s="38"/>
      <c r="W1192" s="22"/>
      <c r="X1192" s="22"/>
      <c r="Y1192" s="23"/>
      <c r="Z1192" s="22"/>
      <c r="AA1192" s="23"/>
      <c r="AB1192" s="637"/>
      <c r="AD1192" s="23">
        <f>SUM(N1192*AD1187)</f>
        <v>0</v>
      </c>
      <c r="AE1192" s="637"/>
      <c r="AG1192" s="23"/>
      <c r="AH1192" s="23"/>
    </row>
    <row r="1193" spans="10:35" x14ac:dyDescent="0.25">
      <c r="J1193" s="311">
        <f t="shared" si="100"/>
        <v>0</v>
      </c>
      <c r="K1193">
        <f t="shared" si="100"/>
        <v>0</v>
      </c>
      <c r="L1193">
        <f>L1183</f>
        <v>0</v>
      </c>
      <c r="N1193" s="529"/>
      <c r="P1193" s="38"/>
      <c r="Q1193" s="307"/>
      <c r="R1193" s="307"/>
      <c r="S1193" s="307"/>
      <c r="T1193" s="307"/>
      <c r="U1193" s="38"/>
      <c r="V1193" s="38"/>
      <c r="W1193" s="22"/>
      <c r="X1193" s="22"/>
      <c r="Y1193" s="23"/>
      <c r="Z1193" s="22"/>
      <c r="AA1193" s="23"/>
      <c r="AB1193" s="637"/>
      <c r="AD1193" s="23">
        <f>SUM(N1193*AD1187)</f>
        <v>0</v>
      </c>
      <c r="AE1193" s="637"/>
      <c r="AG1193" s="23"/>
      <c r="AH1193" s="23"/>
    </row>
    <row r="1194" spans="10:35" x14ac:dyDescent="0.25">
      <c r="J1194" s="311">
        <f t="shared" si="100"/>
        <v>0</v>
      </c>
      <c r="K1194">
        <f t="shared" si="100"/>
        <v>0</v>
      </c>
      <c r="L1194">
        <f>L1184</f>
        <v>0</v>
      </c>
      <c r="N1194" s="529"/>
      <c r="P1194" s="38"/>
      <c r="Q1194" s="307"/>
      <c r="R1194" s="307"/>
      <c r="S1194" s="307"/>
      <c r="T1194" s="307"/>
      <c r="U1194" s="38"/>
      <c r="V1194" s="38"/>
      <c r="W1194" s="22"/>
      <c r="X1194" s="22"/>
      <c r="Y1194" s="23"/>
      <c r="Z1194" s="22"/>
      <c r="AA1194" s="23"/>
      <c r="AB1194" s="637"/>
      <c r="AD1194" s="23"/>
      <c r="AE1194" s="637"/>
      <c r="AG1194" s="23"/>
      <c r="AH1194" s="23"/>
    </row>
    <row r="1195" spans="10:35" x14ac:dyDescent="0.25">
      <c r="J1195" s="311">
        <f t="shared" si="100"/>
        <v>0</v>
      </c>
      <c r="K1195">
        <f t="shared" si="100"/>
        <v>0</v>
      </c>
      <c r="L1195">
        <f>L1185</f>
        <v>0</v>
      </c>
      <c r="N1195" s="529"/>
      <c r="P1195" s="38"/>
      <c r="Q1195" s="307"/>
      <c r="R1195" s="307"/>
      <c r="S1195" s="307"/>
      <c r="T1195" s="307"/>
      <c r="U1195" s="38"/>
      <c r="V1195" s="38"/>
      <c r="W1195" s="827">
        <f>SUM(W1188:W1193)</f>
        <v>0</v>
      </c>
      <c r="X1195" s="829"/>
      <c r="Y1195" s="828">
        <f>SUM(Y1188:Y1193)</f>
        <v>0</v>
      </c>
      <c r="Z1195" s="1151">
        <f>SUM(W1195:Y1195)</f>
        <v>0</v>
      </c>
      <c r="AA1195" s="829">
        <f>SUM(AA1188:AA1193)</f>
        <v>0</v>
      </c>
      <c r="AB1195" s="1153">
        <f>SUM(AB1188:AB1193)</f>
        <v>0</v>
      </c>
      <c r="AC1195" s="913">
        <f>SUM(AA1195:AB1195)</f>
        <v>0</v>
      </c>
      <c r="AD1195" s="829">
        <f>SUM(AD1188:AD1194)</f>
        <v>0</v>
      </c>
      <c r="AE1195" s="1153"/>
      <c r="AF1195" s="829">
        <f>SUM(AD1195:AE1195)</f>
        <v>0</v>
      </c>
      <c r="AG1195" s="829">
        <f>SUM(AG1188:AG1193)</f>
        <v>0</v>
      </c>
      <c r="AH1195" s="829">
        <f>SUM(AH1188:AH1193)</f>
        <v>0</v>
      </c>
      <c r="AI1195" s="913">
        <f>SUM(AG1195:AH1195)</f>
        <v>0</v>
      </c>
    </row>
    <row r="1196" spans="10:35" x14ac:dyDescent="0.25">
      <c r="J1196" s="311"/>
      <c r="N1196" s="529"/>
      <c r="P1196" s="38"/>
      <c r="Q1196" s="307"/>
      <c r="R1196" s="307"/>
      <c r="S1196" s="307"/>
      <c r="T1196" s="307"/>
      <c r="U1196" s="38"/>
      <c r="V1196" s="38"/>
      <c r="W1196" s="522"/>
      <c r="X1196" s="523"/>
      <c r="Y1196" s="28"/>
      <c r="Z1196" s="523"/>
      <c r="AA1196" s="523"/>
      <c r="AB1196" s="528"/>
      <c r="AC1196" s="89"/>
      <c r="AD1196" s="528"/>
      <c r="AE1196" s="528"/>
      <c r="AF1196" s="523"/>
      <c r="AG1196" s="523"/>
      <c r="AH1196" s="523"/>
      <c r="AI1196" s="89"/>
    </row>
    <row r="1197" spans="10:35" x14ac:dyDescent="0.25">
      <c r="J1197" s="810" t="s">
        <v>433</v>
      </c>
      <c r="K1197" s="42" t="s">
        <v>154</v>
      </c>
      <c r="L1197" s="35"/>
      <c r="M1197" s="158"/>
      <c r="N1197" s="37"/>
      <c r="O1197" s="316"/>
      <c r="P1197" s="158"/>
      <c r="Q1197" s="158"/>
      <c r="R1197" s="319"/>
      <c r="S1197" s="319"/>
      <c r="T1197" s="319"/>
      <c r="U1197" s="319" t="s">
        <v>171</v>
      </c>
      <c r="V1197" s="158"/>
      <c r="W1197" s="319">
        <v>3.2500000000000001E-2</v>
      </c>
      <c r="X1197" s="117"/>
      <c r="Y1197" s="157">
        <v>0</v>
      </c>
      <c r="Z1197" s="158"/>
      <c r="AA1197" s="319">
        <v>0</v>
      </c>
      <c r="AB1197" s="157"/>
      <c r="AC1197" s="7"/>
      <c r="AD1197" s="7"/>
      <c r="AE1197" s="157"/>
      <c r="AF1197" s="7"/>
      <c r="AG1197" s="158">
        <v>0</v>
      </c>
      <c r="AH1197" s="322">
        <v>0</v>
      </c>
      <c r="AI1197" s="7"/>
    </row>
    <row r="1198" spans="10:35" x14ac:dyDescent="0.25">
      <c r="J1198" s="311"/>
      <c r="K1198" s="378" t="s">
        <v>456</v>
      </c>
      <c r="L1198" s="17"/>
      <c r="M1198" t="s">
        <v>457</v>
      </c>
      <c r="N1198" s="1209">
        <v>10903</v>
      </c>
      <c r="O1198" s="381"/>
      <c r="P1198" s="321"/>
      <c r="Q1198" s="307"/>
      <c r="R1198" s="307"/>
      <c r="S1198" s="307"/>
      <c r="T1198" s="307"/>
      <c r="U1198" s="38"/>
      <c r="V1198" s="38"/>
      <c r="W1198" s="523">
        <f>SUM(N1198*W1197)</f>
        <v>354.34750000000003</v>
      </c>
      <c r="X1198" s="523"/>
      <c r="Y1198" s="538">
        <f>SUM(N1198*P1198*Y1197)</f>
        <v>0</v>
      </c>
      <c r="Z1198" s="523"/>
      <c r="AA1198" s="538">
        <f>SUM(N1198*AA1197)</f>
        <v>0</v>
      </c>
      <c r="AB1198" s="637"/>
      <c r="AE1198" s="637"/>
      <c r="AF1198" s="541"/>
      <c r="AG1198" s="538">
        <f>SUM(N1198*AG1197)</f>
        <v>0</v>
      </c>
      <c r="AH1198" s="538">
        <f>SUM(Q1198*AH1197)</f>
        <v>0</v>
      </c>
    </row>
    <row r="1199" spans="10:35" x14ac:dyDescent="0.25">
      <c r="J1199" s="311"/>
      <c r="M1199" t="s">
        <v>157</v>
      </c>
      <c r="N1199" s="626"/>
      <c r="P1199" s="38">
        <f>SUM(P1198*0.66)</f>
        <v>0</v>
      </c>
      <c r="Q1199" s="307"/>
      <c r="R1199" s="307"/>
      <c r="S1199" s="307"/>
      <c r="T1199" s="307"/>
      <c r="U1199" s="38"/>
      <c r="V1199" s="38"/>
      <c r="W1199" s="22">
        <f>SUM(N1199*W1197)</f>
        <v>0</v>
      </c>
      <c r="X1199" s="22"/>
      <c r="Y1199" s="23">
        <f>SUM(N1199*P1199*Y1197)</f>
        <v>0</v>
      </c>
      <c r="Z1199" s="22"/>
      <c r="AA1199" s="23">
        <f>SUM(N1199*AA1197)</f>
        <v>0</v>
      </c>
      <c r="AB1199" s="725"/>
      <c r="AE1199" s="637"/>
      <c r="AF1199" s="49"/>
      <c r="AG1199" s="23">
        <f>SUM(N1199*AG1197)</f>
        <v>0</v>
      </c>
      <c r="AH1199" s="23">
        <f>SUM(Q1199*AH1197)</f>
        <v>0</v>
      </c>
    </row>
    <row r="1200" spans="10:35" x14ac:dyDescent="0.25">
      <c r="J1200" s="311"/>
      <c r="K1200" t="s">
        <v>326</v>
      </c>
      <c r="L1200" s="17"/>
      <c r="M1200" t="s">
        <v>158</v>
      </c>
      <c r="N1200" s="626"/>
      <c r="O1200" s="374"/>
      <c r="P1200" s="321"/>
      <c r="Q1200" s="307"/>
      <c r="R1200" s="307"/>
      <c r="S1200" s="307"/>
      <c r="T1200" s="307"/>
      <c r="U1200" s="38"/>
      <c r="V1200" s="38"/>
      <c r="W1200" s="22">
        <f>SUM(N1200*W1197)</f>
        <v>0</v>
      </c>
      <c r="X1200" s="22"/>
      <c r="Y1200" s="23">
        <f>SUM(N1200*P1200*Y1197)</f>
        <v>0</v>
      </c>
      <c r="Z1200" s="22"/>
      <c r="AA1200" s="23">
        <f>SUM(N1200*AA1197)</f>
        <v>0</v>
      </c>
      <c r="AB1200" s="637"/>
      <c r="AE1200" s="637"/>
      <c r="AF1200" s="49"/>
      <c r="AG1200" s="23">
        <f>SUM(N1200*AG1197)</f>
        <v>0</v>
      </c>
      <c r="AH1200" s="23">
        <f>SUM(Q1200*AH1197)</f>
        <v>0</v>
      </c>
    </row>
    <row r="1201" spans="10:35" x14ac:dyDescent="0.25">
      <c r="J1201" s="311"/>
      <c r="M1201" t="s">
        <v>157</v>
      </c>
      <c r="N1201" s="626"/>
      <c r="P1201" s="38">
        <f>SUM(P1200*0.66)</f>
        <v>0</v>
      </c>
      <c r="Q1201" s="307"/>
      <c r="R1201" s="307"/>
      <c r="S1201" s="307"/>
      <c r="T1201" s="307"/>
      <c r="U1201" s="38"/>
      <c r="V1201" s="38"/>
      <c r="W1201" s="22">
        <f>SUM(N1201*W1197)</f>
        <v>0</v>
      </c>
      <c r="X1201" s="22"/>
      <c r="Y1201" s="23">
        <f>SUM(N1201*P1201*Y1197)</f>
        <v>0</v>
      </c>
      <c r="Z1201" s="22"/>
      <c r="AA1201" s="23">
        <f>SUM(N1201*AA1197)</f>
        <v>0</v>
      </c>
      <c r="AB1201" s="637"/>
      <c r="AE1201" s="637"/>
      <c r="AF1201" s="49"/>
      <c r="AG1201" s="23">
        <f>SUM(N1201*AG1197)</f>
        <v>0</v>
      </c>
      <c r="AH1201" s="23">
        <f>SUM(Q1201*AH1197)</f>
        <v>0</v>
      </c>
    </row>
    <row r="1202" spans="10:35" x14ac:dyDescent="0.25">
      <c r="J1202" s="311"/>
      <c r="L1202" s="17"/>
      <c r="M1202" t="s">
        <v>158</v>
      </c>
      <c r="N1202" s="626"/>
      <c r="O1202" s="366"/>
      <c r="P1202" s="321"/>
      <c r="Q1202" s="307"/>
      <c r="R1202" s="307"/>
      <c r="S1202" s="307"/>
      <c r="T1202" s="307"/>
      <c r="U1202" s="38"/>
      <c r="V1202" s="38"/>
      <c r="W1202" s="22">
        <f>SUM(N1202*W1197)</f>
        <v>0</v>
      </c>
      <c r="X1202" s="22"/>
      <c r="Y1202" s="23">
        <f>SUM(N1202*P1202*Y1197)</f>
        <v>0</v>
      </c>
      <c r="Z1202" s="22"/>
      <c r="AA1202" s="23">
        <f>SUM(N1202*AA1197)</f>
        <v>0</v>
      </c>
      <c r="AB1202" s="637"/>
      <c r="AE1202" s="637"/>
      <c r="AF1202" s="49"/>
      <c r="AG1202" s="23">
        <f>SUM(N1202*AG1197)</f>
        <v>0</v>
      </c>
      <c r="AH1202" s="23">
        <f>SUM(Q1202*AH1197)</f>
        <v>0</v>
      </c>
      <c r="AI1202" s="23"/>
    </row>
    <row r="1203" spans="10:35" x14ac:dyDescent="0.25">
      <c r="J1203" s="311"/>
      <c r="M1203" t="s">
        <v>157</v>
      </c>
      <c r="N1203" s="626"/>
      <c r="O1203" s="13"/>
      <c r="P1203" s="38">
        <f>SUM(P1202*0.66)</f>
        <v>0</v>
      </c>
      <c r="Q1203" s="307"/>
      <c r="R1203" s="307"/>
      <c r="S1203" s="307"/>
      <c r="T1203" s="307"/>
      <c r="U1203" s="38"/>
      <c r="V1203" s="38"/>
      <c r="W1203" s="22">
        <f>SUM(N1203*W1197)</f>
        <v>0</v>
      </c>
      <c r="X1203" s="22"/>
      <c r="Y1203" s="23">
        <f>SUM(N1203*P1203*Y1197)</f>
        <v>0</v>
      </c>
      <c r="Z1203" s="22"/>
      <c r="AA1203" s="23">
        <f>SUM(N1203*AA1197)</f>
        <v>0</v>
      </c>
      <c r="AB1203" s="637"/>
      <c r="AE1203" s="637"/>
      <c r="AF1203" s="49"/>
      <c r="AG1203" s="23">
        <f>SUM(N1203*AG1197)</f>
        <v>0</v>
      </c>
      <c r="AH1203" s="23">
        <f>SUM(Q1203*AH1197)</f>
        <v>0</v>
      </c>
      <c r="AI1203" s="23"/>
    </row>
    <row r="1204" spans="10:35" ht="15.75" thickBot="1" x14ac:dyDescent="0.3">
      <c r="J1204" s="311"/>
      <c r="N1204" s="23"/>
      <c r="O1204" s="50"/>
      <c r="P1204" s="38"/>
      <c r="Q1204" s="307"/>
      <c r="R1204" s="307"/>
      <c r="S1204" s="307"/>
      <c r="T1204" s="307"/>
      <c r="U1204" s="38"/>
      <c r="V1204" s="38"/>
      <c r="W1204" s="38"/>
      <c r="X1204" s="22"/>
      <c r="Z1204" s="22"/>
      <c r="AA1204" s="22"/>
      <c r="AB1204" s="637"/>
      <c r="AC1204" s="22"/>
      <c r="AD1204" s="22"/>
      <c r="AE1204" s="637"/>
      <c r="AF1204" s="49"/>
      <c r="AG1204" s="22"/>
      <c r="AH1204" s="22"/>
      <c r="AI1204" s="22"/>
    </row>
    <row r="1205" spans="10:35" ht="15.75" thickBot="1" x14ac:dyDescent="0.3">
      <c r="J1205" s="311"/>
      <c r="N1205" s="23"/>
      <c r="O1205" s="50"/>
      <c r="P1205" s="38"/>
      <c r="Q1205" s="38"/>
      <c r="R1205" s="38"/>
      <c r="S1205" s="38"/>
      <c r="T1205" s="38"/>
      <c r="U1205" s="38"/>
      <c r="V1205" s="38"/>
      <c r="W1205" s="488">
        <f>SUM(W1198:W1203)</f>
        <v>354.34750000000003</v>
      </c>
      <c r="X1205" s="489"/>
      <c r="Y1205" s="490">
        <f>SUM(Y1198:Y1203)</f>
        <v>0</v>
      </c>
      <c r="Z1205" s="829">
        <f>SUM(W1205:Y1205)</f>
        <v>354.34750000000003</v>
      </c>
      <c r="AA1205" s="387">
        <f>SUM(AA1198:AA1203)</f>
        <v>0</v>
      </c>
      <c r="AB1205" s="1153">
        <f>SUM(AB1198:AB1203)</f>
        <v>0</v>
      </c>
      <c r="AC1205" s="1087">
        <f>SUM(AA1205:AB1205)</f>
        <v>0</v>
      </c>
      <c r="AD1205" s="913"/>
      <c r="AE1205" s="1153"/>
      <c r="AF1205" s="1155"/>
      <c r="AG1205" s="829">
        <f>SUM(AG1198:AG1203)</f>
        <v>0</v>
      </c>
      <c r="AH1205" s="829">
        <f>SUM(AH1198:AH1203)</f>
        <v>0</v>
      </c>
      <c r="AI1205" s="913">
        <v>0</v>
      </c>
    </row>
    <row r="1206" spans="10:35" x14ac:dyDescent="0.25">
      <c r="J1206" s="311"/>
      <c r="N1206" s="529"/>
      <c r="P1206" s="525"/>
      <c r="Q1206" s="727"/>
      <c r="R1206" s="727"/>
      <c r="S1206" s="727"/>
      <c r="T1206" s="727"/>
      <c r="U1206" s="525"/>
      <c r="V1206" s="525"/>
      <c r="W1206" s="805"/>
      <c r="X1206" s="528"/>
      <c r="Y1206" s="28"/>
      <c r="Z1206" s="528"/>
      <c r="AA1206" s="528"/>
      <c r="AB1206" s="528"/>
      <c r="AC1206" s="89"/>
      <c r="AD1206" s="528"/>
      <c r="AE1206" s="528"/>
      <c r="AF1206" s="528"/>
      <c r="AG1206" s="528"/>
      <c r="AH1206" s="528"/>
      <c r="AI1206" s="89"/>
    </row>
    <row r="1207" spans="10:35" x14ac:dyDescent="0.25">
      <c r="J1207" s="810" t="s">
        <v>433</v>
      </c>
      <c r="K1207" s="42" t="s">
        <v>180</v>
      </c>
      <c r="L1207" s="35"/>
      <c r="M1207" s="158"/>
      <c r="N1207" s="37"/>
      <c r="O1207" s="316"/>
      <c r="P1207" s="158"/>
      <c r="Q1207" s="158"/>
      <c r="R1207" s="319"/>
      <c r="S1207" s="319"/>
      <c r="T1207" s="319"/>
      <c r="U1207" s="319" t="s">
        <v>171</v>
      </c>
      <c r="V1207" s="158"/>
      <c r="W1207" s="386">
        <v>0</v>
      </c>
      <c r="X1207" s="117"/>
      <c r="Y1207" s="157">
        <v>0</v>
      </c>
      <c r="Z1207" s="158"/>
      <c r="AA1207" s="319">
        <v>0</v>
      </c>
      <c r="AB1207" s="157"/>
      <c r="AC1207" s="7"/>
      <c r="AD1207" s="7"/>
      <c r="AE1207" s="157"/>
      <c r="AF1207" s="7"/>
      <c r="AG1207" s="158">
        <v>0</v>
      </c>
      <c r="AH1207" s="322">
        <v>0</v>
      </c>
      <c r="AI1207" s="7"/>
    </row>
    <row r="1208" spans="10:35" x14ac:dyDescent="0.25">
      <c r="J1208" s="311"/>
      <c r="K1208" s="378" t="s">
        <v>458</v>
      </c>
      <c r="L1208" s="17"/>
      <c r="M1208" t="s">
        <v>320</v>
      </c>
      <c r="N1208" s="626">
        <v>2000</v>
      </c>
      <c r="O1208" s="381"/>
      <c r="P1208" s="321"/>
      <c r="Q1208" s="307"/>
      <c r="R1208" s="307"/>
      <c r="S1208" s="307"/>
      <c r="T1208" s="307"/>
      <c r="U1208" s="38"/>
      <c r="V1208" s="38"/>
      <c r="W1208" s="523">
        <f>SUM(N1208*W1207)</f>
        <v>0</v>
      </c>
      <c r="X1208" s="523"/>
      <c r="Y1208" s="538">
        <f>SUM(N1208*P1208*Y1207)</f>
        <v>0</v>
      </c>
      <c r="Z1208" s="523"/>
      <c r="AA1208" s="538">
        <f>SUM(N1208*AA1207)</f>
        <v>0</v>
      </c>
      <c r="AB1208" s="637"/>
      <c r="AE1208" s="637"/>
      <c r="AF1208" s="541"/>
      <c r="AG1208" s="538">
        <f>SUM(N1208*AG1207)</f>
        <v>0</v>
      </c>
      <c r="AH1208" s="538">
        <f>SUM(Q1208*AH1207)</f>
        <v>0</v>
      </c>
    </row>
    <row r="1209" spans="10:35" x14ac:dyDescent="0.25">
      <c r="J1209" s="311"/>
      <c r="M1209" t="s">
        <v>157</v>
      </c>
      <c r="N1209" s="626"/>
      <c r="P1209" s="38">
        <f>SUM(P1208*0.66)</f>
        <v>0</v>
      </c>
      <c r="Q1209" s="307"/>
      <c r="R1209" s="307"/>
      <c r="S1209" s="307"/>
      <c r="T1209" s="307"/>
      <c r="U1209" s="38"/>
      <c r="V1209" s="38"/>
      <c r="W1209" s="22">
        <f>SUM(N1209*W1207)</f>
        <v>0</v>
      </c>
      <c r="X1209" s="22"/>
      <c r="Y1209" s="23">
        <f>SUM(N1209*P1209*Y1207)</f>
        <v>0</v>
      </c>
      <c r="Z1209" s="22"/>
      <c r="AA1209" s="23">
        <f>SUM(N1209*AA1207)</f>
        <v>0</v>
      </c>
      <c r="AB1209" s="725"/>
      <c r="AE1209" s="637"/>
      <c r="AF1209" s="49"/>
      <c r="AG1209" s="23">
        <f>SUM(N1209*AG1207)</f>
        <v>0</v>
      </c>
      <c r="AH1209" s="23">
        <f>SUM(Q1209*AH1207)</f>
        <v>0</v>
      </c>
    </row>
    <row r="1210" spans="10:35" x14ac:dyDescent="0.25">
      <c r="J1210" s="311"/>
      <c r="K1210" t="s">
        <v>326</v>
      </c>
      <c r="L1210" s="17"/>
      <c r="M1210" t="s">
        <v>158</v>
      </c>
      <c r="N1210" s="626"/>
      <c r="O1210" s="374"/>
      <c r="P1210" s="321"/>
      <c r="Q1210" s="307"/>
      <c r="R1210" s="307"/>
      <c r="S1210" s="307"/>
      <c r="T1210" s="307"/>
      <c r="U1210" s="38"/>
      <c r="V1210" s="38"/>
      <c r="W1210" s="22">
        <f>SUM(N1210*W1207)</f>
        <v>0</v>
      </c>
      <c r="X1210" s="22"/>
      <c r="Y1210" s="23">
        <f>SUM(N1210*P1210*Y1207)</f>
        <v>0</v>
      </c>
      <c r="Z1210" s="22"/>
      <c r="AA1210" s="23">
        <f>SUM(N1210*AA1207)</f>
        <v>0</v>
      </c>
      <c r="AB1210" s="637"/>
      <c r="AE1210" s="637"/>
      <c r="AF1210" s="49"/>
      <c r="AG1210" s="23">
        <f>SUM(N1210*AG1207)</f>
        <v>0</v>
      </c>
      <c r="AH1210" s="23">
        <f>SUM(Q1210*AH1207)</f>
        <v>0</v>
      </c>
    </row>
    <row r="1211" spans="10:35" x14ac:dyDescent="0.25">
      <c r="J1211" s="311"/>
      <c r="K1211" t="s">
        <v>459</v>
      </c>
      <c r="M1211" t="s">
        <v>157</v>
      </c>
      <c r="N1211" s="626"/>
      <c r="P1211" s="38">
        <f>SUM(P1210*0.66)</f>
        <v>0</v>
      </c>
      <c r="Q1211" s="307"/>
      <c r="R1211" s="307"/>
      <c r="S1211" s="307"/>
      <c r="T1211" s="307"/>
      <c r="U1211" s="38"/>
      <c r="V1211" s="38"/>
      <c r="W1211" s="22">
        <f>SUM(N1211*W1207)</f>
        <v>0</v>
      </c>
      <c r="X1211" s="22"/>
      <c r="Y1211" s="23">
        <f>SUM(N1211*P1211*Y1207)</f>
        <v>0</v>
      </c>
      <c r="Z1211" s="22"/>
      <c r="AA1211" s="23">
        <f>SUM(N1211*AA1207)</f>
        <v>0</v>
      </c>
      <c r="AB1211" s="637"/>
      <c r="AE1211" s="637"/>
      <c r="AF1211" s="49"/>
      <c r="AG1211" s="23">
        <f>SUM(N1211*AG1207)</f>
        <v>0</v>
      </c>
      <c r="AH1211" s="23">
        <f>SUM(Q1211*AH1207)</f>
        <v>0</v>
      </c>
    </row>
    <row r="1212" spans="10:35" x14ac:dyDescent="0.25">
      <c r="J1212" s="311"/>
      <c r="L1212" s="17"/>
      <c r="M1212" t="s">
        <v>158</v>
      </c>
      <c r="N1212" s="626"/>
      <c r="O1212" s="366"/>
      <c r="P1212" s="321"/>
      <c r="Q1212" s="307"/>
      <c r="R1212" s="307"/>
      <c r="S1212" s="307"/>
      <c r="T1212" s="307"/>
      <c r="U1212" s="38"/>
      <c r="V1212" s="38"/>
      <c r="W1212" s="22">
        <f>SUM(N1212*W1207)</f>
        <v>0</v>
      </c>
      <c r="X1212" s="22"/>
      <c r="Y1212" s="23">
        <f>SUM(N1212*P1212*Y1207)</f>
        <v>0</v>
      </c>
      <c r="Z1212" s="22"/>
      <c r="AA1212" s="23">
        <f>SUM(N1212*AA1207)</f>
        <v>0</v>
      </c>
      <c r="AB1212" s="637"/>
      <c r="AE1212" s="637"/>
      <c r="AF1212" s="49"/>
      <c r="AG1212" s="23">
        <f>SUM(N1212*AG1207)</f>
        <v>0</v>
      </c>
      <c r="AH1212" s="23">
        <f>SUM(Q1212*AH1207)</f>
        <v>0</v>
      </c>
      <c r="AI1212" s="23"/>
    </row>
    <row r="1213" spans="10:35" x14ac:dyDescent="0.25">
      <c r="J1213" s="311"/>
      <c r="M1213" t="s">
        <v>157</v>
      </c>
      <c r="N1213" s="626"/>
      <c r="O1213" s="13"/>
      <c r="P1213" s="38">
        <f>SUM(P1212*0.66)</f>
        <v>0</v>
      </c>
      <c r="Q1213" s="307"/>
      <c r="R1213" s="307"/>
      <c r="S1213" s="307"/>
      <c r="T1213" s="307"/>
      <c r="U1213" s="38"/>
      <c r="V1213" s="38"/>
      <c r="W1213" s="22">
        <f>SUM(N1213*W1207)</f>
        <v>0</v>
      </c>
      <c r="X1213" s="22"/>
      <c r="Y1213" s="23">
        <f>SUM(N1213*P1213*Y1207)</f>
        <v>0</v>
      </c>
      <c r="Z1213" s="22"/>
      <c r="AA1213" s="23">
        <f>SUM(N1213*AA1207)</f>
        <v>0</v>
      </c>
      <c r="AB1213" s="637"/>
      <c r="AE1213" s="637"/>
      <c r="AF1213" s="49"/>
      <c r="AG1213" s="23">
        <f>SUM(N1213*AG1207)</f>
        <v>0</v>
      </c>
      <c r="AH1213" s="23">
        <f>SUM(Q1213*AH1207)</f>
        <v>0</v>
      </c>
      <c r="AI1213" s="23"/>
    </row>
    <row r="1214" spans="10:35" ht="15.75" thickBot="1" x14ac:dyDescent="0.3">
      <c r="J1214" s="311"/>
      <c r="N1214" s="23"/>
      <c r="O1214" s="50"/>
      <c r="P1214" s="38"/>
      <c r="Q1214" s="307"/>
      <c r="R1214" s="307"/>
      <c r="S1214" s="307"/>
      <c r="T1214" s="307"/>
      <c r="U1214" s="38"/>
      <c r="V1214" s="38"/>
      <c r="W1214" s="38"/>
      <c r="X1214" s="22"/>
      <c r="Z1214" s="22"/>
      <c r="AA1214" s="22"/>
      <c r="AB1214" s="637"/>
      <c r="AC1214" s="22"/>
      <c r="AD1214" s="22"/>
      <c r="AE1214" s="637"/>
      <c r="AF1214" s="49"/>
      <c r="AG1214" s="22"/>
      <c r="AH1214" s="22"/>
      <c r="AI1214" s="22"/>
    </row>
    <row r="1215" spans="10:35" ht="15.75" thickBot="1" x14ac:dyDescent="0.3">
      <c r="J1215" s="311"/>
      <c r="N1215" s="23"/>
      <c r="O1215" s="50"/>
      <c r="P1215" s="38"/>
      <c r="Q1215" s="38"/>
      <c r="R1215" s="38"/>
      <c r="S1215" s="38"/>
      <c r="T1215" s="38"/>
      <c r="U1215" s="38"/>
      <c r="V1215" s="38"/>
      <c r="W1215" s="488">
        <f>SUM(W1208:W1213)</f>
        <v>0</v>
      </c>
      <c r="X1215" s="489"/>
      <c r="Y1215" s="490">
        <f>SUM(Y1208:Y1213)</f>
        <v>0</v>
      </c>
      <c r="Z1215" s="829">
        <f>SUM(W1215:Y1215)</f>
        <v>0</v>
      </c>
      <c r="AA1215" s="387">
        <f>SUM(AA1208:AA1213)</f>
        <v>0</v>
      </c>
      <c r="AB1215" s="1153">
        <f>SUM(AB1208:AB1213)</f>
        <v>0</v>
      </c>
      <c r="AC1215" s="1087">
        <f>SUM(AA1215:AB1215)</f>
        <v>0</v>
      </c>
      <c r="AD1215" s="913"/>
      <c r="AE1215" s="1153"/>
      <c r="AF1215" s="1155"/>
      <c r="AG1215" s="829">
        <f>SUM(AG1208:AG1213)</f>
        <v>0</v>
      </c>
      <c r="AH1215" s="829">
        <f>SUM(AH1208:AH1213)</f>
        <v>0</v>
      </c>
      <c r="AI1215" s="913">
        <v>0</v>
      </c>
    </row>
    <row r="1216" spans="10:35" x14ac:dyDescent="0.25">
      <c r="J1216" s="311"/>
      <c r="N1216" s="529"/>
      <c r="P1216" s="525"/>
      <c r="Q1216" s="727"/>
      <c r="R1216" s="727"/>
      <c r="S1216" s="727"/>
      <c r="T1216" s="727"/>
      <c r="U1216" s="525"/>
      <c r="V1216" s="525"/>
      <c r="W1216" s="805"/>
      <c r="X1216" s="528"/>
      <c r="Y1216" s="28"/>
      <c r="Z1216" s="528"/>
      <c r="AA1216" s="528"/>
      <c r="AB1216" s="528"/>
      <c r="AC1216" s="89"/>
      <c r="AD1216" s="528"/>
      <c r="AE1216" s="528"/>
      <c r="AF1216" s="528"/>
      <c r="AG1216" s="528"/>
      <c r="AH1216" s="528"/>
      <c r="AI1216" s="89"/>
    </row>
    <row r="1217" spans="10:35" x14ac:dyDescent="0.25">
      <c r="J1217" s="810" t="s">
        <v>433</v>
      </c>
      <c r="K1217" s="42" t="s">
        <v>460</v>
      </c>
      <c r="L1217" s="35"/>
      <c r="M1217" s="158"/>
      <c r="N1217" s="37"/>
      <c r="O1217" s="316"/>
      <c r="P1217" s="158"/>
      <c r="Q1217" s="158"/>
      <c r="R1217" s="319"/>
      <c r="S1217" s="319"/>
      <c r="T1217" s="319"/>
      <c r="U1217" s="319" t="s">
        <v>171</v>
      </c>
      <c r="V1217" s="1124"/>
      <c r="W1217" s="319" t="s">
        <v>461</v>
      </c>
      <c r="X1217" s="117"/>
      <c r="Y1217" s="157">
        <v>0</v>
      </c>
      <c r="Z1217" s="158"/>
      <c r="AA1217" s="379">
        <v>1.25E-3</v>
      </c>
      <c r="AB1217" s="157"/>
      <c r="AC1217" s="7" t="s">
        <v>291</v>
      </c>
      <c r="AD1217" s="7"/>
      <c r="AE1217" s="157"/>
      <c r="AF1217" s="7"/>
      <c r="AG1217" s="158">
        <v>0</v>
      </c>
      <c r="AH1217" s="322">
        <v>0</v>
      </c>
      <c r="AI1217" s="7"/>
    </row>
    <row r="1218" spans="10:35" x14ac:dyDescent="0.25">
      <c r="J1218" s="1211" t="s">
        <v>938</v>
      </c>
      <c r="K1218" s="378" t="s">
        <v>462</v>
      </c>
      <c r="L1218" s="17">
        <v>0.2243</v>
      </c>
      <c r="M1218" t="s">
        <v>159</v>
      </c>
      <c r="N1218" s="1209">
        <v>33593.17</v>
      </c>
      <c r="O1218" s="381"/>
      <c r="P1218" s="321"/>
      <c r="Q1218" s="307"/>
      <c r="R1218" s="307"/>
      <c r="S1218" s="307"/>
      <c r="T1218" s="307"/>
      <c r="U1218" s="38"/>
      <c r="V1218" s="13">
        <v>9.4500000000000001E-3</v>
      </c>
      <c r="W1218" s="523">
        <f>SUM(N1218*V1218)</f>
        <v>317.45545649999997</v>
      </c>
      <c r="X1218" s="523"/>
      <c r="Y1218" s="538">
        <f>SUM(N1218*P1218*Y1217)</f>
        <v>0</v>
      </c>
      <c r="Z1218" s="523"/>
      <c r="AA1218" s="538">
        <f>SUM(N1218*AA1217)</f>
        <v>41.991462499999997</v>
      </c>
      <c r="AB1218" s="593"/>
      <c r="AE1218" s="593"/>
      <c r="AF1218" s="541"/>
      <c r="AG1218" s="538">
        <f>SUM(N1218*AG1217)</f>
        <v>0</v>
      </c>
      <c r="AH1218" s="538">
        <f>SUM(Q1218*AH1217)</f>
        <v>0</v>
      </c>
    </row>
    <row r="1219" spans="10:35" x14ac:dyDescent="0.25">
      <c r="J1219" s="1211"/>
      <c r="M1219" t="s">
        <v>157</v>
      </c>
      <c r="N1219" s="626"/>
      <c r="P1219" s="38">
        <f>SUM(P1218*0.66)</f>
        <v>0</v>
      </c>
      <c r="Q1219" s="307"/>
      <c r="R1219" s="307"/>
      <c r="S1219" s="307"/>
      <c r="T1219" s="307"/>
      <c r="U1219" s="38"/>
      <c r="V1219" s="13">
        <v>9.4500000000000001E-3</v>
      </c>
      <c r="W1219" s="22">
        <f>SUM(N1219*V1219)</f>
        <v>0</v>
      </c>
      <c r="X1219" s="22"/>
      <c r="Y1219" s="23">
        <f>SUM(N1219*P1219*Y1217)</f>
        <v>0</v>
      </c>
      <c r="Z1219" s="22"/>
      <c r="AA1219" s="23">
        <f>SUM(N1219*AA1217)</f>
        <v>0</v>
      </c>
      <c r="AB1219" s="589"/>
      <c r="AE1219" s="593"/>
      <c r="AF1219" s="49"/>
      <c r="AG1219" s="23">
        <f>SUM(N1219*AG1217)</f>
        <v>0</v>
      </c>
      <c r="AH1219" s="23">
        <f>SUM(Q1219*AH1217)</f>
        <v>0</v>
      </c>
    </row>
    <row r="1220" spans="10:35" x14ac:dyDescent="0.25">
      <c r="J1220" s="1211" t="s">
        <v>933</v>
      </c>
      <c r="K1220" t="s">
        <v>441</v>
      </c>
      <c r="L1220" s="17">
        <v>0.14699999999999999</v>
      </c>
      <c r="M1220" t="s">
        <v>165</v>
      </c>
      <c r="N1220" s="1209">
        <v>20940.439999999999</v>
      </c>
      <c r="O1220" s="374"/>
      <c r="P1220" s="321"/>
      <c r="Q1220" s="307"/>
      <c r="R1220" s="307"/>
      <c r="S1220" s="307"/>
      <c r="T1220" s="307"/>
      <c r="U1220" s="38"/>
      <c r="V1220" s="13">
        <v>8.2500000000000004E-3</v>
      </c>
      <c r="W1220" s="22">
        <f>SUM(N1220*V1220)</f>
        <v>172.75863000000001</v>
      </c>
      <c r="X1220" s="22"/>
      <c r="Y1220" s="23">
        <f>SUM(N1220*P1220*Y1217)</f>
        <v>0</v>
      </c>
      <c r="Z1220" s="22"/>
      <c r="AA1220" s="23">
        <f>SUM(N1220*AA1217)</f>
        <v>26.175549999999998</v>
      </c>
      <c r="AB1220" s="593"/>
      <c r="AE1220" s="593"/>
      <c r="AF1220" s="49"/>
      <c r="AG1220" s="23">
        <f>SUM(N1220*AG1217)</f>
        <v>0</v>
      </c>
      <c r="AH1220" s="23">
        <f>SUM(Q1220*AH1217)</f>
        <v>0</v>
      </c>
    </row>
    <row r="1221" spans="10:35" x14ac:dyDescent="0.25">
      <c r="J1221" s="1211" t="s">
        <v>934</v>
      </c>
      <c r="M1221" t="s">
        <v>157</v>
      </c>
      <c r="N1221" s="626"/>
      <c r="P1221" s="38">
        <f>SUM(P1220*0.66)</f>
        <v>0</v>
      </c>
      <c r="Q1221" s="307"/>
      <c r="R1221" s="307"/>
      <c r="S1221" s="307"/>
      <c r="T1221" s="307"/>
      <c r="U1221" s="38"/>
      <c r="V1221" s="13">
        <v>8.2500000000000004E-3</v>
      </c>
      <c r="W1221" s="22">
        <f>SUM(N1221*V1221)</f>
        <v>0</v>
      </c>
      <c r="X1221" s="22"/>
      <c r="Y1221" s="23">
        <f>SUM(N1221*P1221*Y1217)</f>
        <v>0</v>
      </c>
      <c r="Z1221" s="22"/>
      <c r="AA1221" s="23">
        <f>SUM(N1221*AA1217)</f>
        <v>0</v>
      </c>
      <c r="AB1221" s="593"/>
      <c r="AE1221" s="593"/>
      <c r="AF1221" s="49"/>
      <c r="AG1221" s="23">
        <f>SUM(N1221*AG1217)</f>
        <v>0</v>
      </c>
      <c r="AH1221" s="23">
        <f>SUM(Q1221*AH1217)</f>
        <v>0</v>
      </c>
    </row>
    <row r="1222" spans="10:35" x14ac:dyDescent="0.25">
      <c r="J1222" s="311" t="s">
        <v>463</v>
      </c>
      <c r="L1222" s="17">
        <v>0.1452</v>
      </c>
      <c r="M1222" t="s">
        <v>168</v>
      </c>
      <c r="N1222" s="1209">
        <v>37332.92</v>
      </c>
      <c r="O1222" s="366"/>
      <c r="P1222" s="321"/>
      <c r="Q1222" s="307"/>
      <c r="R1222" s="307"/>
      <c r="S1222" s="307"/>
      <c r="T1222" s="307"/>
      <c r="U1222" s="38"/>
      <c r="V1222" s="13">
        <v>8.2500000000000004E-3</v>
      </c>
      <c r="W1222" s="22">
        <f>SUM(N1222*V1222)</f>
        <v>307.99659000000003</v>
      </c>
      <c r="X1222" s="22"/>
      <c r="Y1222" s="23">
        <f>SUM(N1222*P1222*Y1217)</f>
        <v>0</v>
      </c>
      <c r="Z1222" s="22"/>
      <c r="AA1222" s="23">
        <f>SUM(N1222*AA1217)</f>
        <v>46.666150000000002</v>
      </c>
      <c r="AB1222" s="593"/>
      <c r="AE1222" s="593"/>
      <c r="AF1222" s="49"/>
      <c r="AG1222" s="23">
        <f>SUM(N1222*AG1217)</f>
        <v>0</v>
      </c>
      <c r="AH1222" s="23">
        <f>SUM(Q1222*AH1217)</f>
        <v>0</v>
      </c>
      <c r="AI1222" s="23"/>
    </row>
    <row r="1223" spans="10:35" x14ac:dyDescent="0.25">
      <c r="J1223" s="311"/>
      <c r="L1223" t="s">
        <v>294</v>
      </c>
      <c r="M1223" s="1362">
        <v>1453.24</v>
      </c>
      <c r="N1223" s="593"/>
      <c r="O1223" s="13"/>
      <c r="P1223" s="38">
        <f>SUM(P1222*0.66)</f>
        <v>0</v>
      </c>
      <c r="Q1223" s="307"/>
      <c r="R1223" s="307"/>
      <c r="S1223" s="307"/>
      <c r="T1223" s="307"/>
      <c r="U1223" s="38"/>
      <c r="V1223" s="13"/>
      <c r="W1223" s="1195">
        <f>SUM(M1223)</f>
        <v>1453.24</v>
      </c>
      <c r="X1223" s="22"/>
      <c r="Y1223" s="23">
        <f>SUM(N1223*P1223*Y1217)</f>
        <v>0</v>
      </c>
      <c r="Z1223" s="22"/>
      <c r="AA1223" s="23">
        <f>SUM(N1223*AA1217)</f>
        <v>0</v>
      </c>
      <c r="AB1223" s="593"/>
      <c r="AE1223" s="593"/>
      <c r="AF1223" s="49"/>
      <c r="AG1223" s="23">
        <f>SUM(N1223*AG1217)</f>
        <v>0</v>
      </c>
      <c r="AH1223" s="23">
        <f>SUM(Q1223*AH1217)</f>
        <v>0</v>
      </c>
      <c r="AI1223" s="23"/>
    </row>
    <row r="1224" spans="10:35" ht="15.75" thickBot="1" x14ac:dyDescent="0.3">
      <c r="J1224" s="311"/>
      <c r="N1224" s="23"/>
      <c r="O1224" s="50"/>
      <c r="P1224" s="38"/>
      <c r="Q1224" s="307"/>
      <c r="R1224" s="307"/>
      <c r="S1224" s="307"/>
      <c r="T1224" s="307"/>
      <c r="U1224" s="38"/>
      <c r="V1224" s="38"/>
      <c r="W1224" s="38"/>
      <c r="X1224" s="22"/>
      <c r="Z1224" s="22"/>
      <c r="AA1224" s="22"/>
      <c r="AB1224" s="593"/>
      <c r="AC1224" s="22"/>
      <c r="AD1224" s="22"/>
      <c r="AE1224" s="593"/>
      <c r="AF1224" s="49"/>
      <c r="AG1224" s="22"/>
      <c r="AH1224" s="22"/>
      <c r="AI1224" s="22"/>
    </row>
    <row r="1225" spans="10:35" ht="15.75" thickBot="1" x14ac:dyDescent="0.3">
      <c r="J1225" s="311"/>
      <c r="N1225" s="23"/>
      <c r="O1225" s="50"/>
      <c r="P1225" s="38"/>
      <c r="Q1225" s="38"/>
      <c r="R1225" s="38"/>
      <c r="S1225" s="38"/>
      <c r="T1225" s="38"/>
      <c r="U1225" s="38"/>
      <c r="V1225" s="38"/>
      <c r="W1225" s="488">
        <f>SUM(W1218:W1223)</f>
        <v>2251.4506765000001</v>
      </c>
      <c r="X1225" s="489"/>
      <c r="Y1225" s="490">
        <f>SUM(Y1218:Y1223)</f>
        <v>0</v>
      </c>
      <c r="Z1225" s="829">
        <f>SUM(W1225:Y1225)</f>
        <v>2251.4506765000001</v>
      </c>
      <c r="AA1225" s="387">
        <f>SUM(AA1218:AA1223)</f>
        <v>114.8331625</v>
      </c>
      <c r="AB1225" s="1156">
        <f>SUM(AB1218:AB1223)</f>
        <v>0</v>
      </c>
      <c r="AC1225" s="1087">
        <f>SUM(AA1225:AB1225)</f>
        <v>114.8331625</v>
      </c>
      <c r="AD1225" s="913"/>
      <c r="AE1225" s="1156"/>
      <c r="AF1225" s="1155"/>
      <c r="AG1225" s="829">
        <f>SUM(AG1218:AG1223)</f>
        <v>0</v>
      </c>
      <c r="AH1225" s="829">
        <f>SUM(AH1218:AH1223)</f>
        <v>0</v>
      </c>
      <c r="AI1225" s="913">
        <v>0</v>
      </c>
    </row>
    <row r="1226" spans="10:35" x14ac:dyDescent="0.25">
      <c r="J1226" s="311"/>
      <c r="N1226" s="529"/>
      <c r="P1226" s="525"/>
      <c r="Q1226" s="727"/>
      <c r="R1226" s="727"/>
      <c r="S1226" s="727"/>
      <c r="T1226" s="727"/>
      <c r="U1226" s="525"/>
      <c r="V1226" s="525"/>
      <c r="W1226" s="805"/>
      <c r="X1226" s="528"/>
      <c r="Y1226" s="28"/>
      <c r="Z1226" s="528"/>
      <c r="AA1226" s="528"/>
      <c r="AB1226" s="528"/>
      <c r="AC1226" s="89"/>
      <c r="AD1226" s="528"/>
      <c r="AE1226" s="528"/>
      <c r="AF1226" s="528"/>
      <c r="AG1226" s="528"/>
      <c r="AH1226" s="528"/>
      <c r="AI1226" s="89"/>
    </row>
    <row r="1227" spans="10:35" x14ac:dyDescent="0.25">
      <c r="J1227" s="334"/>
      <c r="K1227" s="171"/>
      <c r="L1227" s="171"/>
      <c r="M1227" s="176"/>
      <c r="N1227" s="449"/>
      <c r="O1227" s="335"/>
      <c r="P1227" s="177"/>
      <c r="Q1227" s="177"/>
      <c r="R1227" s="177"/>
      <c r="S1227" s="177"/>
      <c r="T1227" s="177"/>
      <c r="U1227" s="177"/>
      <c r="V1227" s="177"/>
      <c r="W1227" s="364"/>
      <c r="X1227" s="178"/>
      <c r="Y1227" s="365"/>
      <c r="Z1227" s="178"/>
      <c r="AA1227" s="178"/>
      <c r="AB1227" s="337"/>
      <c r="AC1227" s="171"/>
      <c r="AD1227" s="171"/>
      <c r="AE1227" s="171"/>
      <c r="AF1227" s="171"/>
      <c r="AG1227" s="171"/>
      <c r="AH1227" s="337"/>
      <c r="AI1227" s="171"/>
    </row>
    <row r="1228" spans="10:35" x14ac:dyDescent="0.25">
      <c r="J1228" s="440" t="s">
        <v>433</v>
      </c>
      <c r="K1228" s="42" t="s">
        <v>363</v>
      </c>
      <c r="L1228" s="35"/>
      <c r="M1228" s="158"/>
      <c r="N1228" s="117"/>
      <c r="O1228" s="316"/>
      <c r="P1228" s="158"/>
      <c r="Q1228" s="158"/>
      <c r="R1228" s="158"/>
      <c r="S1228" s="319"/>
      <c r="T1228" s="319"/>
      <c r="U1228" s="319" t="s">
        <v>171</v>
      </c>
      <c r="V1228" s="158"/>
      <c r="W1228" s="319">
        <v>1.2449999999999999E-2</v>
      </c>
      <c r="X1228" s="117"/>
      <c r="Y1228" s="157">
        <v>0</v>
      </c>
      <c r="Z1228" s="158"/>
      <c r="AA1228" s="319">
        <v>1E-3</v>
      </c>
      <c r="AB1228" s="157">
        <v>0</v>
      </c>
      <c r="AC1228" s="7" t="s">
        <v>291</v>
      </c>
      <c r="AD1228" s="7"/>
      <c r="AE1228" s="7"/>
      <c r="AF1228" s="7"/>
      <c r="AG1228" s="158">
        <v>0</v>
      </c>
      <c r="AH1228" s="322">
        <v>0</v>
      </c>
      <c r="AI1228" s="7"/>
    </row>
    <row r="1229" spans="10:35" x14ac:dyDescent="0.25">
      <c r="J1229" s="311"/>
      <c r="K1229" s="11" t="s">
        <v>464</v>
      </c>
      <c r="L1229" s="17">
        <v>0.24349999999999999</v>
      </c>
      <c r="M1229" t="s">
        <v>237</v>
      </c>
      <c r="N1229" s="636">
        <v>3800</v>
      </c>
      <c r="O1229" s="366"/>
      <c r="P1229" s="321"/>
      <c r="Q1229" s="307">
        <f t="shared" ref="Q1229:Q1234" si="101">SUM(N1229*P1229)</f>
        <v>0</v>
      </c>
      <c r="R1229" s="307"/>
      <c r="S1229" s="307"/>
      <c r="T1229" s="307"/>
      <c r="U1229" s="38"/>
      <c r="V1229" s="38"/>
      <c r="W1229" s="22">
        <f>SUM(N1229*W1228)</f>
        <v>47.309999999999995</v>
      </c>
      <c r="X1229" s="22"/>
      <c r="Y1229" s="23">
        <f>SUM(N1229*P1229*Y1228)</f>
        <v>0</v>
      </c>
      <c r="Z1229" s="22"/>
      <c r="AA1229" s="23">
        <f>SUM(N1229*AA1228)</f>
        <v>3.8000000000000003</v>
      </c>
      <c r="AB1229" s="23">
        <f>SUM(N1229*AB1228*P1229)</f>
        <v>0</v>
      </c>
      <c r="AF1229" s="49"/>
      <c r="AG1229" s="23">
        <f>SUM(N1229*AG1228)</f>
        <v>0</v>
      </c>
      <c r="AH1229" s="23">
        <f>SUM(Q1229*AH1228)</f>
        <v>0</v>
      </c>
    </row>
    <row r="1230" spans="10:35" x14ac:dyDescent="0.25">
      <c r="J1230" s="311"/>
      <c r="K1230" s="11"/>
      <c r="N1230" s="494"/>
      <c r="P1230" s="38">
        <f>SUM(P1229*0.66)</f>
        <v>0</v>
      </c>
      <c r="Q1230" s="307">
        <f t="shared" si="101"/>
        <v>0</v>
      </c>
      <c r="R1230" s="307"/>
      <c r="S1230" s="307"/>
      <c r="T1230" s="307"/>
      <c r="U1230" s="38"/>
      <c r="V1230" s="38"/>
      <c r="W1230" s="22">
        <f>SUM(N1230*W1228)</f>
        <v>0</v>
      </c>
      <c r="X1230" s="22"/>
      <c r="Y1230" s="23">
        <f>SUM(N1230*P1230*Y1228)</f>
        <v>0</v>
      </c>
      <c r="Z1230" s="22"/>
      <c r="AA1230" s="23">
        <f>SUM(N1230*AA1228)</f>
        <v>0</v>
      </c>
      <c r="AB1230" s="23">
        <f>SUM(N1230*AB1228*P1230)</f>
        <v>0</v>
      </c>
      <c r="AF1230" s="49"/>
      <c r="AG1230" s="23">
        <f>SUM(N1230*AG1228)</f>
        <v>0</v>
      </c>
      <c r="AH1230" s="23">
        <f>SUM(Q1230*AH1228)</f>
        <v>0</v>
      </c>
    </row>
    <row r="1231" spans="10:35" x14ac:dyDescent="0.25">
      <c r="J1231" s="311"/>
      <c r="K1231" s="11" t="s">
        <v>465</v>
      </c>
      <c r="L1231" s="17">
        <v>0.1527</v>
      </c>
      <c r="M1231" t="s">
        <v>165</v>
      </c>
      <c r="N1231" s="731">
        <v>8600</v>
      </c>
      <c r="O1231" s="366"/>
      <c r="P1231" s="321"/>
      <c r="Q1231" s="307">
        <f t="shared" si="101"/>
        <v>0</v>
      </c>
      <c r="R1231" s="307"/>
      <c r="S1231" s="307"/>
      <c r="T1231" s="307"/>
      <c r="U1231" s="38"/>
      <c r="V1231" s="38"/>
      <c r="W1231" s="22">
        <f>SUM(N1231*W1228)</f>
        <v>107.07</v>
      </c>
      <c r="X1231" s="22"/>
      <c r="Y1231" s="23">
        <f>SUM(N1231*P1231*Y1228)</f>
        <v>0</v>
      </c>
      <c r="Z1231" s="22"/>
      <c r="AA1231" s="23">
        <f>SUM(N1231*AA1228)</f>
        <v>8.6</v>
      </c>
      <c r="AB1231" s="23">
        <f>SUM(N1231*AB1228*P1231)</f>
        <v>0</v>
      </c>
      <c r="AF1231" s="49"/>
      <c r="AG1231" s="23">
        <f>SUM(N1231*AG1228)</f>
        <v>0</v>
      </c>
      <c r="AH1231" s="23">
        <f>SUM(Q1231*AH1228)</f>
        <v>0</v>
      </c>
    </row>
    <row r="1232" spans="10:35" x14ac:dyDescent="0.25">
      <c r="J1232" s="311" t="s">
        <v>463</v>
      </c>
      <c r="K1232" s="11"/>
      <c r="L1232" t="s">
        <v>294</v>
      </c>
      <c r="M1232" s="1362">
        <v>201.52</v>
      </c>
      <c r="N1232" s="178"/>
      <c r="P1232" s="38">
        <f>SUM(P1231*0.66)</f>
        <v>0</v>
      </c>
      <c r="Q1232" s="307">
        <f t="shared" si="101"/>
        <v>0</v>
      </c>
      <c r="R1232" s="307"/>
      <c r="S1232" s="307"/>
      <c r="T1232" s="307"/>
      <c r="U1232" s="38"/>
      <c r="V1232" s="38"/>
      <c r="W1232" s="1195">
        <f>SUM(M1232)</f>
        <v>201.52</v>
      </c>
      <c r="X1232" s="22"/>
      <c r="Y1232" s="23">
        <f>SUM(N1232*P1232*Y1228)</f>
        <v>0</v>
      </c>
      <c r="Z1232" s="22"/>
      <c r="AA1232" s="23">
        <f>SUM(N1232*AA1228)</f>
        <v>0</v>
      </c>
      <c r="AB1232" s="23">
        <f>SUM(N1232*AB1228*P1232)</f>
        <v>0</v>
      </c>
      <c r="AF1232" s="49"/>
      <c r="AG1232" s="23">
        <f>SUM(N1232*AG1228)</f>
        <v>0</v>
      </c>
      <c r="AH1232" s="23">
        <f>SUM(Q1232*AH1228)</f>
        <v>0</v>
      </c>
    </row>
    <row r="1233" spans="10:35" x14ac:dyDescent="0.25">
      <c r="J1233" s="311"/>
      <c r="K1233" s="11"/>
      <c r="L1233" s="12"/>
      <c r="N1233" s="494"/>
      <c r="O1233" s="366"/>
      <c r="P1233" s="321"/>
      <c r="Q1233" s="307">
        <f t="shared" si="101"/>
        <v>0</v>
      </c>
      <c r="R1233" s="307"/>
      <c r="S1233" s="307"/>
      <c r="T1233" s="307"/>
      <c r="U1233" s="38"/>
      <c r="V1233" s="38"/>
      <c r="W1233" s="523">
        <f>SUM(N1233*W1228)</f>
        <v>0</v>
      </c>
      <c r="X1233" s="523"/>
      <c r="Y1233" s="538">
        <f>SUM(N1233*P1233*Y1228)</f>
        <v>0</v>
      </c>
      <c r="Z1233" s="523"/>
      <c r="AA1233" s="538">
        <f>SUM(N1233*AA1228)</f>
        <v>0</v>
      </c>
      <c r="AB1233" s="538">
        <f>SUM(N1233*AB1228*P1233)</f>
        <v>0</v>
      </c>
      <c r="AF1233" s="49"/>
      <c r="AG1233" s="538">
        <f>SUM(N1233*AG1228)</f>
        <v>0</v>
      </c>
      <c r="AH1233" s="538">
        <f>SUM(Q1233*AH1228)</f>
        <v>0</v>
      </c>
      <c r="AI1233" s="538"/>
    </row>
    <row r="1234" spans="10:35" x14ac:dyDescent="0.25">
      <c r="J1234" s="311"/>
      <c r="K1234" s="11"/>
      <c r="M1234" s="125"/>
      <c r="N1234" s="626"/>
      <c r="O1234" s="13"/>
      <c r="P1234" s="38">
        <f>SUM(P1233*0.66)</f>
        <v>0</v>
      </c>
      <c r="Q1234" s="307">
        <f t="shared" si="101"/>
        <v>0</v>
      </c>
      <c r="R1234" s="307"/>
      <c r="S1234" s="307"/>
      <c r="T1234" s="307"/>
      <c r="U1234" s="38"/>
      <c r="V1234" s="38"/>
      <c r="W1234" s="22">
        <f>SUM(N1234*W1228)</f>
        <v>0</v>
      </c>
      <c r="X1234" s="22"/>
      <c r="Y1234" s="23">
        <f>SUM(N1234*P1234*Y1228)</f>
        <v>0</v>
      </c>
      <c r="Z1234" s="22"/>
      <c r="AA1234" s="23">
        <f>SUM(N1234*AA1228)</f>
        <v>0</v>
      </c>
      <c r="AB1234" s="23">
        <f>SUM(N1234*AB1228*P1234)</f>
        <v>0</v>
      </c>
      <c r="AF1234" s="49"/>
      <c r="AG1234" s="23">
        <f>SUM(N1234*AG1228)</f>
        <v>0</v>
      </c>
      <c r="AH1234" s="23">
        <f>SUM(Q1234*AH1228)</f>
        <v>0</v>
      </c>
      <c r="AI1234" s="23"/>
    </row>
    <row r="1235" spans="10:35" ht="15.75" thickBot="1" x14ac:dyDescent="0.3">
      <c r="J1235" s="311"/>
      <c r="K1235" s="11"/>
      <c r="N1235" s="49"/>
      <c r="O1235" s="50"/>
      <c r="P1235" s="38"/>
      <c r="Q1235" s="307"/>
      <c r="R1235" s="307"/>
      <c r="S1235" s="307"/>
      <c r="T1235" s="307"/>
      <c r="U1235" s="38"/>
      <c r="V1235" s="38"/>
      <c r="W1235" s="38"/>
      <c r="X1235" s="22"/>
      <c r="Z1235" s="22"/>
      <c r="AA1235" s="22"/>
      <c r="AB1235" s="22"/>
      <c r="AC1235" s="22"/>
      <c r="AD1235" s="22"/>
      <c r="AE1235" s="22"/>
      <c r="AF1235" s="49"/>
      <c r="AG1235" s="22"/>
      <c r="AH1235" s="22"/>
      <c r="AI1235" s="22"/>
    </row>
    <row r="1236" spans="10:35" ht="15.75" thickBot="1" x14ac:dyDescent="0.3">
      <c r="J1236" s="311"/>
      <c r="K1236" s="11"/>
      <c r="N1236" s="541"/>
      <c r="O1236" s="50"/>
      <c r="P1236" s="526"/>
      <c r="Q1236" s="526"/>
      <c r="R1236" s="526"/>
      <c r="S1236" s="526"/>
      <c r="T1236" s="526"/>
      <c r="U1236" s="526"/>
      <c r="V1236" s="526"/>
      <c r="W1236" s="488">
        <f>SUM(W1229:W1234)</f>
        <v>355.9</v>
      </c>
      <c r="X1236" s="489"/>
      <c r="Y1236" s="490">
        <f>SUM(Y1229:Y1234)</f>
        <v>0</v>
      </c>
      <c r="Z1236" s="829">
        <f>SUM(W1236:Y1236)</f>
        <v>355.9</v>
      </c>
      <c r="AA1236" s="387">
        <f>SUM(AA1229:AA1234)</f>
        <v>12.4</v>
      </c>
      <c r="AB1236" s="387">
        <f>SUM(AB1229:AB1234)</f>
        <v>0</v>
      </c>
      <c r="AC1236" s="1087">
        <f>SUM(AA1236:AB1236)</f>
        <v>12.4</v>
      </c>
      <c r="AD1236" s="89"/>
      <c r="AE1236" s="89"/>
      <c r="AF1236" s="541"/>
      <c r="AG1236" s="387">
        <f>SUM(AG1229:AG1234)</f>
        <v>0</v>
      </c>
      <c r="AH1236" s="387">
        <f>SUM(AH1229:AH1234)</f>
        <v>0</v>
      </c>
      <c r="AI1236" s="1087">
        <f>SUM(AG1236:AH1236)</f>
        <v>0</v>
      </c>
    </row>
    <row r="1237" spans="10:35" x14ac:dyDescent="0.25">
      <c r="J1237" s="334"/>
      <c r="K1237" s="201"/>
      <c r="L1237" s="171"/>
      <c r="M1237" s="176"/>
      <c r="N1237" s="449"/>
      <c r="O1237" s="335"/>
      <c r="P1237" s="177"/>
      <c r="Q1237" s="177"/>
      <c r="R1237" s="177"/>
      <c r="S1237" s="177"/>
      <c r="T1237" s="177"/>
      <c r="U1237" s="177"/>
      <c r="V1237" s="177"/>
      <c r="W1237" s="364"/>
      <c r="X1237" s="178"/>
      <c r="Y1237" s="365"/>
      <c r="Z1237" s="178"/>
      <c r="AA1237" s="178"/>
      <c r="AB1237" s="337"/>
      <c r="AC1237" s="171"/>
      <c r="AD1237" s="171"/>
      <c r="AE1237" s="171"/>
      <c r="AF1237" s="171"/>
      <c r="AG1237" s="171"/>
      <c r="AH1237" s="337"/>
      <c r="AI1237" s="171"/>
    </row>
    <row r="1238" spans="10:35" x14ac:dyDescent="0.25">
      <c r="J1238" s="440" t="s">
        <v>433</v>
      </c>
      <c r="K1238" s="42" t="s">
        <v>309</v>
      </c>
      <c r="L1238" s="35"/>
      <c r="M1238" s="158"/>
      <c r="N1238" s="117"/>
      <c r="O1238" s="316"/>
      <c r="P1238" s="158"/>
      <c r="Q1238" s="158"/>
      <c r="R1238" s="158"/>
      <c r="S1238" s="319"/>
      <c r="T1238" s="319"/>
      <c r="U1238" s="319" t="s">
        <v>171</v>
      </c>
      <c r="V1238" s="938" t="s">
        <v>452</v>
      </c>
      <c r="W1238" s="939"/>
      <c r="X1238" s="117"/>
      <c r="Y1238" s="157">
        <v>0</v>
      </c>
      <c r="Z1238" s="158"/>
      <c r="AA1238" s="319">
        <v>1.5E-3</v>
      </c>
      <c r="AB1238" s="157">
        <v>0</v>
      </c>
      <c r="AC1238" s="7" t="s">
        <v>291</v>
      </c>
      <c r="AD1238" s="7"/>
      <c r="AE1238" s="7"/>
      <c r="AF1238" s="7"/>
      <c r="AG1238" s="158">
        <v>0</v>
      </c>
      <c r="AH1238" s="322">
        <v>0</v>
      </c>
      <c r="AI1238" s="7"/>
    </row>
    <row r="1239" spans="10:35" x14ac:dyDescent="0.25">
      <c r="J1239" s="311"/>
      <c r="K1239" s="11" t="s">
        <v>341</v>
      </c>
      <c r="L1239" s="17">
        <v>0.24890000000000001</v>
      </c>
      <c r="M1239" t="s">
        <v>165</v>
      </c>
      <c r="N1239" s="730"/>
      <c r="O1239" s="366"/>
      <c r="P1239" s="533"/>
      <c r="Q1239" s="535"/>
      <c r="R1239" s="535"/>
      <c r="S1239" s="535"/>
      <c r="T1239" s="535"/>
      <c r="U1239" s="526"/>
      <c r="V1239" s="533">
        <v>5.8700000000000002E-2</v>
      </c>
      <c r="W1239" s="523">
        <f t="shared" ref="W1239:W1244" si="102">SUM(N1239*V1239)</f>
        <v>0</v>
      </c>
      <c r="X1239" s="523"/>
      <c r="Y1239" s="538">
        <f>SUM(N1239*P1239*Y1238)</f>
        <v>0</v>
      </c>
      <c r="Z1239" s="523"/>
      <c r="AA1239" s="538">
        <f>SUM(N1239*AA1238)</f>
        <v>0</v>
      </c>
      <c r="AB1239" s="538">
        <f>SUM(N1239*AB1238*P1239)</f>
        <v>0</v>
      </c>
      <c r="AF1239" s="541"/>
      <c r="AG1239" s="538">
        <f>SUM(N1239*AG1238)</f>
        <v>0</v>
      </c>
      <c r="AH1239" s="538">
        <f>SUM(Q1239*AH1238)</f>
        <v>0</v>
      </c>
    </row>
    <row r="1240" spans="10:35" x14ac:dyDescent="0.25">
      <c r="J1240" s="311"/>
      <c r="K1240" s="11"/>
      <c r="N1240" s="494"/>
      <c r="P1240" s="38">
        <f>SUM(P1239*0.66)</f>
        <v>0</v>
      </c>
      <c r="Q1240" s="307"/>
      <c r="R1240" s="307"/>
      <c r="S1240" s="307"/>
      <c r="T1240" s="307"/>
      <c r="U1240" s="38"/>
      <c r="V1240" s="321"/>
      <c r="W1240" s="22">
        <f t="shared" si="102"/>
        <v>0</v>
      </c>
      <c r="X1240" s="22"/>
      <c r="Y1240" s="23">
        <f>SUM(N1240*P1240*Y1238)</f>
        <v>0</v>
      </c>
      <c r="Z1240" s="22"/>
      <c r="AA1240" s="23">
        <f>SUM(N1240*AA1238)</f>
        <v>0</v>
      </c>
      <c r="AB1240" s="23">
        <f>SUM(N1240*AB1238*P1240)</f>
        <v>0</v>
      </c>
      <c r="AF1240" s="49"/>
      <c r="AG1240" s="23">
        <f>SUM(N1240*AG1238)</f>
        <v>0</v>
      </c>
      <c r="AH1240" s="23">
        <f>SUM(Q1240*AH1238)</f>
        <v>0</v>
      </c>
    </row>
    <row r="1241" spans="10:35" x14ac:dyDescent="0.25">
      <c r="J1241" s="311"/>
      <c r="K1241" s="11" t="s">
        <v>179</v>
      </c>
      <c r="L1241" s="17">
        <v>0.1862</v>
      </c>
      <c r="M1241" t="s">
        <v>168</v>
      </c>
      <c r="N1241" s="494"/>
      <c r="O1241" s="366"/>
      <c r="P1241" s="321"/>
      <c r="Q1241" s="307"/>
      <c r="R1241" s="307"/>
      <c r="S1241" s="307"/>
      <c r="T1241" s="307"/>
      <c r="U1241" s="38"/>
      <c r="V1241" s="321">
        <v>0.03</v>
      </c>
      <c r="W1241" s="22">
        <f t="shared" si="102"/>
        <v>0</v>
      </c>
      <c r="X1241" s="22"/>
      <c r="Y1241" s="23">
        <f>SUM(N1241*P1241*Y1238)</f>
        <v>0</v>
      </c>
      <c r="Z1241" s="22"/>
      <c r="AA1241" s="23">
        <f>SUM(N1241*AA1238)</f>
        <v>0</v>
      </c>
      <c r="AB1241" s="23">
        <f>SUM(N1241*AB1238*P1241)</f>
        <v>0</v>
      </c>
      <c r="AF1241" s="49"/>
      <c r="AG1241" s="23">
        <f>SUM(N1241*AG1238)</f>
        <v>0</v>
      </c>
      <c r="AH1241" s="23">
        <f>SUM(Q1241*AH1238)</f>
        <v>0</v>
      </c>
    </row>
    <row r="1242" spans="10:35" x14ac:dyDescent="0.25">
      <c r="J1242" s="311"/>
      <c r="K1242" s="11"/>
      <c r="N1242" s="494"/>
      <c r="P1242" s="38">
        <f>SUM(P1241*0.66)</f>
        <v>0</v>
      </c>
      <c r="Q1242" s="307"/>
      <c r="R1242" s="307"/>
      <c r="S1242" s="307"/>
      <c r="T1242" s="307"/>
      <c r="U1242" s="38"/>
      <c r="V1242" s="321"/>
      <c r="W1242" s="22">
        <f t="shared" si="102"/>
        <v>0</v>
      </c>
      <c r="X1242" s="22"/>
      <c r="Y1242" s="23">
        <f>SUM(N1242*P1242*Y1238)</f>
        <v>0</v>
      </c>
      <c r="Z1242" s="22"/>
      <c r="AA1242" s="23">
        <f>SUM(N1242*AA1238)</f>
        <v>0</v>
      </c>
      <c r="AB1242" s="23">
        <f>SUM(N1242*AB1238*P1242)</f>
        <v>0</v>
      </c>
      <c r="AF1242" s="49"/>
      <c r="AG1242" s="23">
        <f>SUM(N1242*AG1238)</f>
        <v>0</v>
      </c>
      <c r="AH1242" s="23">
        <f>SUM(Q1242*AH1238)</f>
        <v>0</v>
      </c>
    </row>
    <row r="1243" spans="10:35" x14ac:dyDescent="0.25">
      <c r="J1243" s="311"/>
      <c r="K1243" s="11"/>
      <c r="L1243" s="17"/>
      <c r="N1243" s="494"/>
      <c r="O1243" s="366"/>
      <c r="P1243" s="321"/>
      <c r="Q1243" s="307"/>
      <c r="R1243" s="307"/>
      <c r="S1243" s="307"/>
      <c r="T1243" s="307"/>
      <c r="U1243" s="38"/>
      <c r="V1243" s="321"/>
      <c r="W1243" s="22">
        <f t="shared" si="102"/>
        <v>0</v>
      </c>
      <c r="X1243" s="22"/>
      <c r="Y1243" s="23">
        <f>SUM(N1243*P1243*Y1238)</f>
        <v>0</v>
      </c>
      <c r="Z1243" s="22"/>
      <c r="AA1243" s="23">
        <f>SUM(N1243*AA1238)</f>
        <v>0</v>
      </c>
      <c r="AB1243" s="23">
        <f>SUM(N1243*AB1238*P1243)</f>
        <v>0</v>
      </c>
      <c r="AF1243" s="49"/>
      <c r="AG1243" s="23">
        <f>SUM(N1243*AG1238)</f>
        <v>0</v>
      </c>
      <c r="AH1243" s="23">
        <f>SUM(Q1243*AH1238)</f>
        <v>0</v>
      </c>
      <c r="AI1243" s="23"/>
    </row>
    <row r="1244" spans="10:35" x14ac:dyDescent="0.25">
      <c r="J1244" s="311"/>
      <c r="K1244" s="11"/>
      <c r="N1244" s="626"/>
      <c r="O1244" s="13"/>
      <c r="P1244" s="38">
        <f>SUM(P1243*0.66)</f>
        <v>0</v>
      </c>
      <c r="Q1244" s="307"/>
      <c r="R1244" s="307"/>
      <c r="S1244" s="307"/>
      <c r="T1244" s="307"/>
      <c r="U1244" s="38"/>
      <c r="V1244" s="38"/>
      <c r="W1244" s="22">
        <f t="shared" si="102"/>
        <v>0</v>
      </c>
      <c r="X1244" s="22"/>
      <c r="Y1244" s="23">
        <f>SUM(N1244*P1244*Y1238)</f>
        <v>0</v>
      </c>
      <c r="Z1244" s="22"/>
      <c r="AA1244" s="23">
        <f>SUM(N1244*AA1238)</f>
        <v>0</v>
      </c>
      <c r="AB1244" s="23">
        <f>SUM(N1244*AB1238*P1244)</f>
        <v>0</v>
      </c>
      <c r="AF1244" s="49"/>
      <c r="AG1244" s="23">
        <f>SUM(N1244*AG1238)</f>
        <v>0</v>
      </c>
      <c r="AH1244" s="23">
        <f>SUM(Q1244*AH1238)</f>
        <v>0</v>
      </c>
      <c r="AI1244" s="23"/>
    </row>
    <row r="1245" spans="10:35" ht="15.75" thickBot="1" x14ac:dyDescent="0.3">
      <c r="J1245" s="311"/>
      <c r="K1245" s="11"/>
      <c r="N1245" s="49"/>
      <c r="O1245" s="50"/>
      <c r="P1245" s="38"/>
      <c r="Q1245" s="307"/>
      <c r="R1245" s="307"/>
      <c r="S1245" s="307"/>
      <c r="T1245" s="307"/>
      <c r="U1245" s="38"/>
      <c r="V1245" s="38"/>
      <c r="W1245" s="38"/>
      <c r="X1245" s="22"/>
      <c r="Z1245" s="22"/>
      <c r="AA1245" s="22"/>
      <c r="AB1245" s="22"/>
      <c r="AC1245" s="22"/>
      <c r="AD1245" s="22"/>
      <c r="AE1245" s="22"/>
      <c r="AF1245" s="49"/>
      <c r="AG1245" s="22"/>
      <c r="AH1245" s="22"/>
      <c r="AI1245" s="22"/>
    </row>
    <row r="1246" spans="10:35" ht="15.75" thickBot="1" x14ac:dyDescent="0.3">
      <c r="J1246" s="311"/>
      <c r="K1246" s="11"/>
      <c r="N1246" s="49"/>
      <c r="O1246" s="50"/>
      <c r="P1246" s="38"/>
      <c r="Q1246" s="38"/>
      <c r="R1246" s="38"/>
      <c r="S1246" s="38"/>
      <c r="T1246" s="38"/>
      <c r="U1246" s="38"/>
      <c r="V1246" s="38"/>
      <c r="W1246" s="488">
        <f>SUM(W1239:W1244)</f>
        <v>0</v>
      </c>
      <c r="X1246" s="489"/>
      <c r="Y1246" s="490">
        <f>SUM(Y1239:Y1244)</f>
        <v>0</v>
      </c>
      <c r="Z1246" s="829">
        <f>SUM(W1246:Y1246)</f>
        <v>0</v>
      </c>
      <c r="AA1246" s="387">
        <f>SUM(AA1239:AA1244)</f>
        <v>0</v>
      </c>
      <c r="AB1246" s="387">
        <f>SUM(AB1239:AB1244)</f>
        <v>0</v>
      </c>
      <c r="AC1246" s="1087">
        <f>SUM(AA1246:AB1246)</f>
        <v>0</v>
      </c>
      <c r="AD1246" s="89"/>
      <c r="AE1246" s="89"/>
      <c r="AF1246" s="49"/>
      <c r="AG1246" s="387">
        <f>SUM(AG1239:AG1244)</f>
        <v>0</v>
      </c>
      <c r="AH1246" s="387">
        <f>SUM(AH1239:AH1244)</f>
        <v>0</v>
      </c>
      <c r="AI1246" s="1087">
        <f>SUM(AG1246:AH1246)</f>
        <v>0</v>
      </c>
    </row>
    <row r="1247" spans="10:35" x14ac:dyDescent="0.25">
      <c r="J1247" s="334"/>
      <c r="K1247" s="201"/>
      <c r="L1247" s="171"/>
      <c r="M1247" s="176"/>
      <c r="N1247" s="449"/>
      <c r="O1247" s="335"/>
      <c r="P1247" s="177"/>
      <c r="Q1247" s="177"/>
      <c r="R1247" s="177"/>
      <c r="S1247" s="177"/>
      <c r="T1247" s="177"/>
      <c r="U1247" s="177"/>
      <c r="V1247" s="177"/>
      <c r="W1247" s="364"/>
      <c r="X1247" s="178"/>
      <c r="Y1247" s="365"/>
      <c r="Z1247" s="178"/>
      <c r="AA1247" s="178"/>
      <c r="AB1247" s="337"/>
      <c r="AC1247" s="171"/>
      <c r="AD1247" s="171"/>
      <c r="AE1247" s="171"/>
      <c r="AF1247" s="171"/>
      <c r="AG1247" s="171"/>
      <c r="AH1247" s="337"/>
      <c r="AI1247" s="171"/>
    </row>
    <row r="1248" spans="10:35" x14ac:dyDescent="0.25">
      <c r="J1248" s="440" t="s">
        <v>433</v>
      </c>
      <c r="K1248" s="42" t="s">
        <v>180</v>
      </c>
      <c r="L1248" s="35"/>
      <c r="M1248" s="158"/>
      <c r="N1248" s="117"/>
      <c r="O1248" s="316"/>
      <c r="P1248" s="158"/>
      <c r="Q1248" s="158"/>
      <c r="R1248" s="158"/>
      <c r="S1248" s="319"/>
      <c r="T1248" s="319"/>
      <c r="U1248" s="319" t="s">
        <v>171</v>
      </c>
      <c r="V1248" s="158"/>
      <c r="W1248" s="319">
        <v>0.03</v>
      </c>
      <c r="X1248" s="117"/>
      <c r="Y1248" s="157">
        <v>0</v>
      </c>
      <c r="Z1248" s="158"/>
      <c r="AA1248" s="319"/>
      <c r="AB1248" s="157">
        <v>0</v>
      </c>
      <c r="AC1248" s="7"/>
      <c r="AD1248" s="7"/>
      <c r="AE1248" s="7"/>
      <c r="AF1248" s="7"/>
      <c r="AG1248" s="158">
        <v>0</v>
      </c>
      <c r="AH1248" s="322">
        <v>0</v>
      </c>
      <c r="AI1248" s="7"/>
    </row>
    <row r="1249" spans="10:35" x14ac:dyDescent="0.25">
      <c r="J1249" s="311"/>
      <c r="K1249" s="11" t="s">
        <v>466</v>
      </c>
      <c r="L1249" s="17">
        <v>0.35399999999999998</v>
      </c>
      <c r="M1249" t="s">
        <v>320</v>
      </c>
      <c r="N1249" s="730">
        <v>2750</v>
      </c>
      <c r="O1249" s="366"/>
      <c r="P1249" s="533"/>
      <c r="Q1249" s="535"/>
      <c r="R1249" s="535"/>
      <c r="S1249" s="535"/>
      <c r="T1249" s="535"/>
      <c r="U1249" s="526"/>
      <c r="V1249" s="526"/>
      <c r="W1249" s="523">
        <f>SUM(N1249*W1248)</f>
        <v>82.5</v>
      </c>
      <c r="X1249" s="523"/>
      <c r="Y1249" s="538">
        <f>SUM(N1249*P1249*Y1248)</f>
        <v>0</v>
      </c>
      <c r="Z1249" s="523"/>
      <c r="AA1249" s="538">
        <f>SUM(N1249*AA1248)</f>
        <v>0</v>
      </c>
      <c r="AB1249" s="538">
        <f>SUM(N1249*AB1248*P1249)</f>
        <v>0</v>
      </c>
      <c r="AF1249" s="541"/>
      <c r="AG1249" s="538">
        <f>SUM(N1249*AG1248)</f>
        <v>0</v>
      </c>
      <c r="AH1249" s="538">
        <f>SUM(Q1249*AH1248)</f>
        <v>0</v>
      </c>
    </row>
    <row r="1250" spans="10:35" x14ac:dyDescent="0.25">
      <c r="J1250" s="311"/>
      <c r="K1250" s="11"/>
      <c r="N1250" s="494"/>
      <c r="P1250" s="38">
        <f>SUM(P1249*0.66)</f>
        <v>0</v>
      </c>
      <c r="Q1250" s="307"/>
      <c r="R1250" s="307"/>
      <c r="S1250" s="307"/>
      <c r="T1250" s="307"/>
      <c r="U1250" s="38"/>
      <c r="V1250" s="38"/>
      <c r="W1250" s="22">
        <f>SUM(N1250*W1248)</f>
        <v>0</v>
      </c>
      <c r="X1250" s="22"/>
      <c r="Y1250" s="23">
        <f>SUM(N1250*P1250*Y1248)</f>
        <v>0</v>
      </c>
      <c r="Z1250" s="22"/>
      <c r="AA1250" s="23">
        <f>SUM(N1250*AA1248)</f>
        <v>0</v>
      </c>
      <c r="AB1250" s="23">
        <f>SUM(N1250*AB1248*P1250)</f>
        <v>0</v>
      </c>
      <c r="AF1250" s="49"/>
      <c r="AG1250" s="23">
        <f>SUM(N1250*AG1248)</f>
        <v>0</v>
      </c>
      <c r="AH1250" s="23">
        <f>SUM(Q1250*AH1248)</f>
        <v>0</v>
      </c>
    </row>
    <row r="1251" spans="10:35" x14ac:dyDescent="0.25">
      <c r="J1251" s="311"/>
      <c r="K1251" s="11" t="s">
        <v>467</v>
      </c>
      <c r="L1251" s="17">
        <v>0.18633</v>
      </c>
      <c r="M1251" t="s">
        <v>468</v>
      </c>
      <c r="N1251" s="822">
        <v>7100</v>
      </c>
      <c r="O1251" s="366"/>
      <c r="P1251" s="321"/>
      <c r="Q1251" s="307"/>
      <c r="R1251" s="307"/>
      <c r="S1251" s="307"/>
      <c r="T1251" s="307"/>
      <c r="U1251" s="38"/>
      <c r="V1251" s="38"/>
      <c r="W1251" s="22">
        <f>SUM(N1251*W1248)</f>
        <v>213</v>
      </c>
      <c r="X1251" s="22"/>
      <c r="Y1251" s="23">
        <f>SUM(N1251*P1251*Y1248)</f>
        <v>0</v>
      </c>
      <c r="Z1251" s="22"/>
      <c r="AA1251" s="23">
        <f>SUM(N1251*AA1248)</f>
        <v>0</v>
      </c>
      <c r="AB1251" s="23">
        <f>SUM(N1251*AB1248*P1251)</f>
        <v>0</v>
      </c>
      <c r="AF1251" s="49"/>
      <c r="AG1251" s="23">
        <f>SUM(N1251*AG1248)</f>
        <v>0</v>
      </c>
      <c r="AH1251" s="23">
        <f>SUM(Q1251*AH1248)</f>
        <v>0</v>
      </c>
    </row>
    <row r="1252" spans="10:35" x14ac:dyDescent="0.25">
      <c r="J1252" s="311"/>
      <c r="K1252" s="11"/>
      <c r="N1252" s="494"/>
      <c r="P1252" s="38">
        <f>SUM(P1251*0.66)</f>
        <v>0</v>
      </c>
      <c r="Q1252" s="307"/>
      <c r="R1252" s="307"/>
      <c r="S1252" s="307"/>
      <c r="T1252" s="307"/>
      <c r="U1252" s="38"/>
      <c r="V1252" s="38"/>
      <c r="W1252" s="22">
        <f>SUM(N1252*W1248)</f>
        <v>0</v>
      </c>
      <c r="X1252" s="22"/>
      <c r="Y1252" s="23">
        <f>SUM(N1252*P1252*Y1248)</f>
        <v>0</v>
      </c>
      <c r="Z1252" s="22"/>
      <c r="AA1252" s="23">
        <f>SUM(N1252*AA1248)</f>
        <v>0</v>
      </c>
      <c r="AB1252" s="23">
        <f>SUM(N1252*AB1248*P1252)</f>
        <v>0</v>
      </c>
      <c r="AF1252" s="49"/>
      <c r="AG1252" s="23">
        <f>SUM(N1252*AG1248)</f>
        <v>0</v>
      </c>
      <c r="AH1252" s="23">
        <f>SUM(Q1252*AH1248)</f>
        <v>0</v>
      </c>
    </row>
    <row r="1253" spans="10:35" x14ac:dyDescent="0.25">
      <c r="J1253" s="311"/>
      <c r="K1253" s="11"/>
      <c r="L1253" s="17"/>
      <c r="N1253" s="494"/>
      <c r="O1253" s="366"/>
      <c r="P1253" s="321"/>
      <c r="Q1253" s="307"/>
      <c r="R1253" s="307"/>
      <c r="S1253" s="307"/>
      <c r="T1253" s="307"/>
      <c r="U1253" s="38"/>
      <c r="V1253" s="38"/>
      <c r="W1253" s="22">
        <f>SUM(N1253*W1248)</f>
        <v>0</v>
      </c>
      <c r="X1253" s="22"/>
      <c r="Y1253" s="23">
        <f>SUM(N1253*P1253*Y1248)</f>
        <v>0</v>
      </c>
      <c r="Z1253" s="22"/>
      <c r="AA1253" s="23">
        <f>SUM(N1253*AA1248)</f>
        <v>0</v>
      </c>
      <c r="AB1253" s="23">
        <f>SUM(N1253*AB1248*P1253)</f>
        <v>0</v>
      </c>
      <c r="AF1253" s="49"/>
      <c r="AG1253" s="23">
        <f>SUM(N1253*AG1248)</f>
        <v>0</v>
      </c>
      <c r="AH1253" s="23">
        <f>SUM(Q1253*AH1248)</f>
        <v>0</v>
      </c>
      <c r="AI1253" s="23"/>
    </row>
    <row r="1254" spans="10:35" x14ac:dyDescent="0.25">
      <c r="J1254" s="311"/>
      <c r="K1254" s="11"/>
      <c r="N1254" s="626"/>
      <c r="O1254" s="13"/>
      <c r="P1254" s="38">
        <f>SUM(P1253*0.66)</f>
        <v>0</v>
      </c>
      <c r="Q1254" s="307"/>
      <c r="R1254" s="307"/>
      <c r="S1254" s="307"/>
      <c r="T1254" s="307"/>
      <c r="U1254" s="38"/>
      <c r="V1254" s="38"/>
      <c r="W1254" s="22">
        <f>SUM(N1254*W1248)</f>
        <v>0</v>
      </c>
      <c r="X1254" s="22"/>
      <c r="Y1254" s="23">
        <f>SUM(N1254*P1254*Y1248)</f>
        <v>0</v>
      </c>
      <c r="Z1254" s="22"/>
      <c r="AA1254" s="23">
        <f>SUM(N1254*AA1248)</f>
        <v>0</v>
      </c>
      <c r="AB1254" s="23">
        <f>SUM(N1254*AB1248*P1254)</f>
        <v>0</v>
      </c>
      <c r="AF1254" s="49"/>
      <c r="AG1254" s="23">
        <f>SUM(N1254*AG1248)</f>
        <v>0</v>
      </c>
      <c r="AH1254" s="23">
        <f>SUM(Q1254*AH1248)</f>
        <v>0</v>
      </c>
      <c r="AI1254" s="23"/>
    </row>
    <row r="1255" spans="10:35" ht="15.75" thickBot="1" x14ac:dyDescent="0.3">
      <c r="J1255" s="311"/>
      <c r="K1255" s="11"/>
      <c r="N1255" s="49"/>
      <c r="O1255" s="50"/>
      <c r="P1255" s="38"/>
      <c r="Q1255" s="307"/>
      <c r="R1255" s="307"/>
      <c r="S1255" s="307"/>
      <c r="T1255" s="307"/>
      <c r="U1255" s="38"/>
      <c r="V1255" s="38"/>
      <c r="W1255" s="38"/>
      <c r="X1255" s="22"/>
      <c r="Z1255" s="22"/>
      <c r="AA1255" s="22"/>
      <c r="AB1255" s="22"/>
      <c r="AC1255" s="22"/>
      <c r="AD1255" s="22"/>
      <c r="AE1255" s="22"/>
      <c r="AF1255" s="49"/>
      <c r="AG1255" s="22"/>
      <c r="AH1255" s="22"/>
      <c r="AI1255" s="22"/>
    </row>
    <row r="1256" spans="10:35" ht="15.75" thickBot="1" x14ac:dyDescent="0.3">
      <c r="J1256" s="311"/>
      <c r="K1256" s="11"/>
      <c r="N1256" s="49"/>
      <c r="O1256" s="50"/>
      <c r="P1256" s="38"/>
      <c r="Q1256" s="38"/>
      <c r="R1256" s="38"/>
      <c r="S1256" s="38"/>
      <c r="T1256" s="38"/>
      <c r="U1256" s="38"/>
      <c r="V1256" s="38"/>
      <c r="W1256" s="488">
        <f>SUM(W1249:W1254)</f>
        <v>295.5</v>
      </c>
      <c r="X1256" s="489"/>
      <c r="Y1256" s="490">
        <f>SUM(Y1249:Y1254)</f>
        <v>0</v>
      </c>
      <c r="Z1256" s="829">
        <f>SUM(W1256:Y1256)</f>
        <v>295.5</v>
      </c>
      <c r="AA1256" s="387">
        <f>SUM(AA1249:AA1254)</f>
        <v>0</v>
      </c>
      <c r="AB1256" s="387">
        <f>SUM(AB1249:AB1254)</f>
        <v>0</v>
      </c>
      <c r="AC1256" s="1087">
        <f>SUM(AA1256:AB1256)</f>
        <v>0</v>
      </c>
      <c r="AD1256" s="89"/>
      <c r="AE1256" s="89"/>
      <c r="AF1256" s="49"/>
      <c r="AG1256" s="387">
        <f>SUM(AG1249:AG1254)</f>
        <v>0</v>
      </c>
      <c r="AH1256" s="387">
        <f>SUM(AH1249:AH1254)</f>
        <v>0</v>
      </c>
      <c r="AI1256" s="1087">
        <f>SUM(AG1256:AH1256)</f>
        <v>0</v>
      </c>
    </row>
    <row r="1257" spans="10:35" x14ac:dyDescent="0.25">
      <c r="J1257" s="334"/>
      <c r="K1257" s="201"/>
      <c r="L1257" s="171"/>
      <c r="M1257" s="176"/>
      <c r="N1257" s="449"/>
      <c r="O1257" s="335"/>
      <c r="P1257" s="177"/>
      <c r="Q1257" s="177"/>
      <c r="R1257" s="177"/>
      <c r="S1257" s="177"/>
      <c r="T1257" s="177"/>
      <c r="U1257" s="177"/>
      <c r="V1257" s="177"/>
      <c r="W1257" s="364"/>
      <c r="X1257" s="178"/>
      <c r="Y1257" s="365"/>
      <c r="Z1257" s="178"/>
      <c r="AA1257" s="178"/>
      <c r="AB1257" s="337"/>
      <c r="AC1257" s="171"/>
      <c r="AD1257" s="171"/>
      <c r="AE1257" s="171"/>
      <c r="AF1257" s="171"/>
      <c r="AG1257" s="171"/>
      <c r="AH1257" s="337"/>
      <c r="AI1257" s="171"/>
    </row>
    <row r="1258" spans="10:35" x14ac:dyDescent="0.25">
      <c r="J1258" s="440" t="s">
        <v>433</v>
      </c>
      <c r="K1258" s="35" t="s">
        <v>460</v>
      </c>
      <c r="L1258" s="35"/>
      <c r="M1258" s="158"/>
      <c r="N1258" s="117"/>
      <c r="O1258" s="316"/>
      <c r="P1258" s="158"/>
      <c r="Q1258" s="158"/>
      <c r="R1258" s="158"/>
      <c r="S1258" s="319"/>
      <c r="T1258" s="319"/>
      <c r="U1258" s="319" t="s">
        <v>171</v>
      </c>
      <c r="V1258" s="158"/>
      <c r="W1258" s="319">
        <v>0.03</v>
      </c>
      <c r="X1258" s="117"/>
      <c r="Y1258" s="157">
        <v>0</v>
      </c>
      <c r="Z1258" s="158"/>
      <c r="AA1258" s="319">
        <v>3.0000000000000001E-3</v>
      </c>
      <c r="AB1258" s="157">
        <v>0</v>
      </c>
      <c r="AC1258" s="7" t="s">
        <v>291</v>
      </c>
      <c r="AD1258" s="7"/>
      <c r="AE1258" s="7"/>
      <c r="AF1258" s="7"/>
      <c r="AG1258" s="158">
        <v>0</v>
      </c>
      <c r="AH1258" s="322">
        <v>0</v>
      </c>
      <c r="AI1258" s="7"/>
    </row>
    <row r="1259" spans="10:35" x14ac:dyDescent="0.25">
      <c r="J1259" s="311"/>
      <c r="K1259" s="11" t="s">
        <v>1153</v>
      </c>
      <c r="L1259" s="17">
        <v>0.19869999999999999</v>
      </c>
      <c r="M1259" t="s">
        <v>176</v>
      </c>
      <c r="N1259" s="730"/>
      <c r="O1259" s="366"/>
      <c r="P1259" s="533"/>
      <c r="Q1259" s="535"/>
      <c r="R1259" s="535"/>
      <c r="S1259" s="535"/>
      <c r="T1259" s="535"/>
      <c r="U1259" s="526"/>
      <c r="V1259" s="526"/>
      <c r="W1259" s="523">
        <f>SUM(N1259*W1258)</f>
        <v>0</v>
      </c>
      <c r="X1259" s="523"/>
      <c r="Y1259" s="538">
        <f>SUM(N1259*P1259*Y1258)</f>
        <v>0</v>
      </c>
      <c r="Z1259" s="523"/>
      <c r="AA1259" s="538">
        <f>SUM(N1259*AA1258)</f>
        <v>0</v>
      </c>
      <c r="AB1259" s="538">
        <f>SUM(N1259*AB1258*P1259)</f>
        <v>0</v>
      </c>
      <c r="AF1259" s="541"/>
      <c r="AG1259" s="538">
        <f>SUM(N1259*AG1258)</f>
        <v>0</v>
      </c>
      <c r="AH1259" s="538">
        <f>SUM(Q1259*AH1258)</f>
        <v>0</v>
      </c>
    </row>
    <row r="1260" spans="10:35" x14ac:dyDescent="0.25">
      <c r="J1260" s="311"/>
      <c r="K1260" s="11"/>
      <c r="N1260" s="494"/>
      <c r="P1260" s="38">
        <f>SUM(P1259*0.66)</f>
        <v>0</v>
      </c>
      <c r="Q1260" s="307"/>
      <c r="R1260" s="307"/>
      <c r="S1260" s="307"/>
      <c r="T1260" s="307"/>
      <c r="U1260" s="38"/>
      <c r="V1260" s="38"/>
      <c r="W1260" s="22">
        <f>SUM(N1260*W1258)</f>
        <v>0</v>
      </c>
      <c r="X1260" s="22"/>
      <c r="Y1260" s="23">
        <f>SUM(N1260*P1260*Y1258)</f>
        <v>0</v>
      </c>
      <c r="Z1260" s="22"/>
      <c r="AA1260" s="23">
        <f>SUM(N1260*AA1258)</f>
        <v>0</v>
      </c>
      <c r="AB1260" s="23">
        <f>SUM(N1260*AB1258*P1260)</f>
        <v>0</v>
      </c>
      <c r="AF1260" s="49"/>
      <c r="AG1260" s="23">
        <f>SUM(N1260*AG1258)</f>
        <v>0</v>
      </c>
      <c r="AH1260" s="23">
        <f>SUM(Q1260*AH1258)</f>
        <v>0</v>
      </c>
    </row>
    <row r="1261" spans="10:35" x14ac:dyDescent="0.25">
      <c r="J1261" s="311"/>
      <c r="K1261" s="11" t="s">
        <v>1086</v>
      </c>
      <c r="L1261" s="17"/>
      <c r="N1261" s="494"/>
      <c r="O1261" s="366"/>
      <c r="P1261" s="321"/>
      <c r="Q1261" s="307"/>
      <c r="R1261" s="307"/>
      <c r="S1261" s="307"/>
      <c r="T1261" s="307"/>
      <c r="U1261" s="38"/>
      <c r="V1261" s="38"/>
      <c r="W1261" s="22">
        <f>SUM(N1261*W1258)</f>
        <v>0</v>
      </c>
      <c r="X1261" s="22"/>
      <c r="Y1261" s="23">
        <f>SUM(N1261*P1261*Y1258)</f>
        <v>0</v>
      </c>
      <c r="Z1261" s="22"/>
      <c r="AA1261" s="23">
        <f>SUM(N1261*AA1258)</f>
        <v>0</v>
      </c>
      <c r="AB1261" s="23">
        <f>SUM(N1261*AB1258*P1261)</f>
        <v>0</v>
      </c>
      <c r="AF1261" s="49"/>
      <c r="AG1261" s="23">
        <f>SUM(N1261*AG1258)</f>
        <v>0</v>
      </c>
      <c r="AH1261" s="23">
        <f>SUM(Q1261*AH1258)</f>
        <v>0</v>
      </c>
    </row>
    <row r="1262" spans="10:35" x14ac:dyDescent="0.25">
      <c r="J1262" s="311" t="s">
        <v>409</v>
      </c>
      <c r="K1262" s="11"/>
      <c r="L1262" t="s">
        <v>294</v>
      </c>
      <c r="M1262" s="1365">
        <v>0</v>
      </c>
      <c r="N1262" s="494"/>
      <c r="P1262" s="38">
        <f>SUM(P1261*0.66)</f>
        <v>0</v>
      </c>
      <c r="Q1262" s="307"/>
      <c r="R1262" s="307"/>
      <c r="S1262" s="307"/>
      <c r="T1262" s="307"/>
      <c r="U1262" s="38"/>
      <c r="V1262" s="38"/>
      <c r="W1262" s="882">
        <f>SUM(M1262)</f>
        <v>0</v>
      </c>
      <c r="X1262" s="22"/>
      <c r="Y1262" s="23">
        <f>SUM(N1262*P1262*Y1258)</f>
        <v>0</v>
      </c>
      <c r="Z1262" s="22"/>
      <c r="AA1262" s="23">
        <f>SUM(N1262*AA1258)</f>
        <v>0</v>
      </c>
      <c r="AB1262" s="23">
        <f>SUM(N1262*AB1258*P1262)</f>
        <v>0</v>
      </c>
      <c r="AF1262" s="49"/>
      <c r="AG1262" s="23">
        <f>SUM(N1262*AG1258)</f>
        <v>0</v>
      </c>
      <c r="AH1262" s="23">
        <f>SUM(Q1262*AH1258)</f>
        <v>0</v>
      </c>
    </row>
    <row r="1263" spans="10:35" x14ac:dyDescent="0.25">
      <c r="J1263" s="311"/>
      <c r="K1263" s="11"/>
      <c r="L1263" s="17"/>
      <c r="N1263" s="494"/>
      <c r="O1263" s="366"/>
      <c r="P1263" s="321"/>
      <c r="Q1263" s="307"/>
      <c r="R1263" s="307"/>
      <c r="S1263" s="307"/>
      <c r="T1263" s="307"/>
      <c r="U1263" s="38"/>
      <c r="V1263" s="38"/>
      <c r="W1263" s="22">
        <f>SUM(N1263*W1258)</f>
        <v>0</v>
      </c>
      <c r="X1263" s="22"/>
      <c r="Y1263" s="23">
        <f>SUM(N1263*P1263*Y1258)</f>
        <v>0</v>
      </c>
      <c r="Z1263" s="22"/>
      <c r="AA1263" s="23">
        <f>SUM(N1263*AA1258)</f>
        <v>0</v>
      </c>
      <c r="AB1263" s="23">
        <f>SUM(N1263*AB1258*P1263)</f>
        <v>0</v>
      </c>
      <c r="AF1263" s="49"/>
      <c r="AG1263" s="23">
        <f>SUM(N1263*AG1258)</f>
        <v>0</v>
      </c>
      <c r="AH1263" s="23">
        <f>SUM(Q1263*AH1258)</f>
        <v>0</v>
      </c>
      <c r="AI1263" s="23"/>
    </row>
    <row r="1264" spans="10:35" x14ac:dyDescent="0.25">
      <c r="J1264" s="311"/>
      <c r="K1264" s="11"/>
      <c r="N1264" s="626"/>
      <c r="O1264" s="13"/>
      <c r="P1264" s="38">
        <f>SUM(P1263*0.66)</f>
        <v>0</v>
      </c>
      <c r="Q1264" s="307"/>
      <c r="R1264" s="307"/>
      <c r="S1264" s="307"/>
      <c r="T1264" s="307"/>
      <c r="U1264" s="38"/>
      <c r="V1264" s="38"/>
      <c r="W1264" s="22">
        <f>SUM(N1264*W1258)</f>
        <v>0</v>
      </c>
      <c r="X1264" s="22"/>
      <c r="Y1264" s="23">
        <f>SUM(N1264*P1264*Y1258)</f>
        <v>0</v>
      </c>
      <c r="Z1264" s="22"/>
      <c r="AA1264" s="23">
        <f>SUM(N1264*AA1258)</f>
        <v>0</v>
      </c>
      <c r="AB1264" s="23">
        <f>SUM(N1264*AB1258*P1264)</f>
        <v>0</v>
      </c>
      <c r="AF1264" s="49"/>
      <c r="AG1264" s="23">
        <f>SUM(N1264*AG1258)</f>
        <v>0</v>
      </c>
      <c r="AH1264" s="23">
        <f>SUM(Q1264*AH1258)</f>
        <v>0</v>
      </c>
      <c r="AI1264" s="23"/>
    </row>
    <row r="1265" spans="10:35" ht="15.75" thickBot="1" x14ac:dyDescent="0.3">
      <c r="J1265" s="311"/>
      <c r="K1265" s="11"/>
      <c r="N1265" s="49"/>
      <c r="O1265" s="50"/>
      <c r="P1265" s="38"/>
      <c r="Q1265" s="307"/>
      <c r="R1265" s="307"/>
      <c r="S1265" s="307"/>
      <c r="T1265" s="307"/>
      <c r="U1265" s="38"/>
      <c r="V1265" s="38"/>
      <c r="W1265" s="38"/>
      <c r="X1265" s="22"/>
      <c r="Z1265" s="22"/>
      <c r="AA1265" s="22"/>
      <c r="AB1265" s="22"/>
      <c r="AC1265" s="22"/>
      <c r="AD1265" s="22"/>
      <c r="AE1265" s="22"/>
      <c r="AF1265" s="49"/>
      <c r="AG1265" s="22"/>
      <c r="AH1265" s="22"/>
      <c r="AI1265" s="22"/>
    </row>
    <row r="1266" spans="10:35" ht="15.75" thickBot="1" x14ac:dyDescent="0.3">
      <c r="J1266" s="311"/>
      <c r="K1266" s="11"/>
      <c r="N1266" s="49"/>
      <c r="O1266" s="50"/>
      <c r="P1266" s="38"/>
      <c r="Q1266" s="38"/>
      <c r="R1266" s="38"/>
      <c r="S1266" s="38"/>
      <c r="T1266" s="38"/>
      <c r="U1266" s="38"/>
      <c r="V1266" s="38"/>
      <c r="W1266" s="488">
        <f>SUM(W1259:W1264)</f>
        <v>0</v>
      </c>
      <c r="X1266" s="489"/>
      <c r="Y1266" s="490">
        <f>SUM(Y1259:Y1264)</f>
        <v>0</v>
      </c>
      <c r="Z1266" s="829">
        <f>SUM(W1266:Y1266)</f>
        <v>0</v>
      </c>
      <c r="AA1266" s="387">
        <f>SUM(AA1259:AA1264)</f>
        <v>0</v>
      </c>
      <c r="AB1266" s="387">
        <f>SUM(AB1259:AB1264)</f>
        <v>0</v>
      </c>
      <c r="AC1266" s="1087">
        <f>SUM(AA1266:AB1266)</f>
        <v>0</v>
      </c>
      <c r="AD1266" s="89"/>
      <c r="AE1266" s="89"/>
      <c r="AF1266" s="49"/>
      <c r="AG1266" s="387">
        <f>SUM(AG1259:AG1264)</f>
        <v>0</v>
      </c>
      <c r="AH1266" s="387">
        <f>SUM(AH1259:AH1264)</f>
        <v>0</v>
      </c>
      <c r="AI1266" s="1087">
        <f>SUM(AG1266:AH1266)</f>
        <v>0</v>
      </c>
    </row>
    <row r="1267" spans="10:35" x14ac:dyDescent="0.25">
      <c r="J1267" s="334"/>
      <c r="K1267" s="201"/>
      <c r="L1267" s="171"/>
      <c r="M1267" s="176"/>
      <c r="N1267" s="449"/>
      <c r="O1267" s="335"/>
      <c r="P1267" s="177"/>
      <c r="Q1267" s="177"/>
      <c r="R1267" s="177"/>
      <c r="S1267" s="177"/>
      <c r="T1267" s="177"/>
      <c r="U1267" s="177"/>
      <c r="V1267" s="177"/>
      <c r="W1267" s="364"/>
      <c r="X1267" s="178"/>
      <c r="Y1267" s="365"/>
      <c r="Z1267" s="178"/>
      <c r="AA1267" s="178"/>
      <c r="AB1267" s="337"/>
      <c r="AC1267" s="171"/>
      <c r="AD1267" s="171"/>
      <c r="AE1267" s="171"/>
      <c r="AF1267" s="171"/>
      <c r="AG1267" s="171"/>
      <c r="AH1267" s="337"/>
      <c r="AI1267" s="171"/>
    </row>
    <row r="1268" spans="10:35" x14ac:dyDescent="0.25">
      <c r="J1268" s="440" t="s">
        <v>433</v>
      </c>
      <c r="K1268" s="42" t="s">
        <v>238</v>
      </c>
      <c r="L1268" s="35"/>
      <c r="M1268" s="158"/>
      <c r="N1268" s="117"/>
      <c r="O1268" s="316"/>
      <c r="P1268" s="158"/>
      <c r="Q1268" s="158"/>
      <c r="R1268" s="158"/>
      <c r="S1268" s="319"/>
      <c r="T1268" s="319"/>
      <c r="U1268" s="319" t="s">
        <v>171</v>
      </c>
      <c r="V1268" s="158"/>
      <c r="W1268" s="158" t="s">
        <v>926</v>
      </c>
      <c r="X1268" s="117"/>
      <c r="Y1268" s="157">
        <v>0</v>
      </c>
      <c r="Z1268" s="158"/>
      <c r="AA1268" s="319">
        <v>2.5000000000000001E-3</v>
      </c>
      <c r="AB1268" s="157">
        <v>0</v>
      </c>
      <c r="AC1268" s="7" t="s">
        <v>291</v>
      </c>
      <c r="AD1268" s="7"/>
      <c r="AE1268" s="7"/>
      <c r="AF1268" s="7"/>
      <c r="AG1268" s="158">
        <v>0</v>
      </c>
      <c r="AH1268" s="322">
        <v>0</v>
      </c>
      <c r="AI1268" s="7"/>
    </row>
    <row r="1269" spans="10:35" x14ac:dyDescent="0.25">
      <c r="J1269" s="311"/>
      <c r="K1269" s="11" t="s">
        <v>1031</v>
      </c>
      <c r="L1269" s="17">
        <v>0.2195</v>
      </c>
      <c r="M1269" t="s">
        <v>408</v>
      </c>
      <c r="N1269" s="494">
        <v>4370</v>
      </c>
      <c r="O1269" s="366"/>
      <c r="P1269" s="321"/>
      <c r="Q1269" s="307">
        <f t="shared" ref="Q1269:Q1274" si="103">SUM(N1269*P1269)</f>
        <v>0</v>
      </c>
      <c r="R1269" s="307"/>
      <c r="S1269" s="307"/>
      <c r="T1269" s="307"/>
      <c r="U1269" s="38"/>
      <c r="V1269" s="319">
        <v>2.8250000000000001E-2</v>
      </c>
      <c r="W1269" s="22">
        <f t="shared" ref="W1269:W1274" si="104">SUM(N1269*V1269)</f>
        <v>123.4525</v>
      </c>
      <c r="X1269" s="22"/>
      <c r="Y1269" s="23">
        <f>SUM(N1269*P1269*Y1268)</f>
        <v>0</v>
      </c>
      <c r="Z1269" s="22"/>
      <c r="AA1269" s="23">
        <f>SUM(N1269*AA1268)</f>
        <v>10.925000000000001</v>
      </c>
      <c r="AB1269" s="23">
        <f>SUM(N1269*AB1268*P1269)</f>
        <v>0</v>
      </c>
      <c r="AF1269" s="49"/>
      <c r="AG1269" s="23">
        <f>SUM(N1269*AG1268)</f>
        <v>0</v>
      </c>
      <c r="AH1269" s="23">
        <f>SUM(Q1269*AH1268)</f>
        <v>0</v>
      </c>
    </row>
    <row r="1270" spans="10:35" ht="15" customHeight="1" x14ac:dyDescent="0.25">
      <c r="J1270" s="311"/>
      <c r="K1270" s="11"/>
      <c r="N1270" s="494"/>
      <c r="P1270" s="38">
        <f>SUM(P1269*0.66)</f>
        <v>0</v>
      </c>
      <c r="Q1270" s="307">
        <f t="shared" si="103"/>
        <v>0</v>
      </c>
      <c r="R1270" s="307"/>
      <c r="S1270" s="307"/>
      <c r="T1270" s="307"/>
      <c r="U1270" s="38"/>
      <c r="V1270" s="319"/>
      <c r="W1270" s="22">
        <f t="shared" si="104"/>
        <v>0</v>
      </c>
      <c r="X1270" s="22"/>
      <c r="Y1270" s="23">
        <f>SUM(N1270*P1270*Y1268)</f>
        <v>0</v>
      </c>
      <c r="Z1270" s="22"/>
      <c r="AA1270" s="23">
        <f>SUM(N1270*AA1268)</f>
        <v>0</v>
      </c>
      <c r="AB1270" s="23">
        <f>SUM(N1270*AB1268*P1270)</f>
        <v>0</v>
      </c>
      <c r="AF1270" s="49"/>
      <c r="AG1270" s="23">
        <f>SUM(N1270*AG1268)</f>
        <v>0</v>
      </c>
      <c r="AH1270" s="23">
        <f>SUM(Q1270*AH1268)</f>
        <v>0</v>
      </c>
    </row>
    <row r="1271" spans="10:35" ht="15" customHeight="1" x14ac:dyDescent="0.25">
      <c r="J1271" s="311"/>
      <c r="K1271" s="11" t="s">
        <v>1032</v>
      </c>
      <c r="L1271" s="17">
        <v>0.20949999999999999</v>
      </c>
      <c r="M1271" t="s">
        <v>1033</v>
      </c>
      <c r="N1271" s="494">
        <v>4100</v>
      </c>
      <c r="O1271" s="366"/>
      <c r="P1271" s="321"/>
      <c r="Q1271" s="307">
        <f t="shared" si="103"/>
        <v>0</v>
      </c>
      <c r="R1271" s="307"/>
      <c r="S1271" s="307"/>
      <c r="T1271" s="307"/>
      <c r="U1271" s="38"/>
      <c r="V1271" s="319">
        <v>3.32E-2</v>
      </c>
      <c r="W1271" s="22">
        <f t="shared" si="104"/>
        <v>136.12</v>
      </c>
      <c r="X1271" s="22"/>
      <c r="Y1271" s="23">
        <f>SUM(N1271*P1271*Y1268)</f>
        <v>0</v>
      </c>
      <c r="Z1271" s="22"/>
      <c r="AA1271" s="23">
        <f>SUM(N1271*AA1268)</f>
        <v>10.25</v>
      </c>
      <c r="AB1271" s="23">
        <f>SUM(N1271*AB1268*P1271)</f>
        <v>0</v>
      </c>
      <c r="AF1271" s="49"/>
      <c r="AG1271" s="23">
        <f>SUM(N1271*AG1268)</f>
        <v>0</v>
      </c>
      <c r="AH1271" s="23">
        <f>SUM(Q1271*AH1268)</f>
        <v>0</v>
      </c>
    </row>
    <row r="1272" spans="10:35" ht="15" customHeight="1" x14ac:dyDescent="0.25">
      <c r="J1272" s="311"/>
      <c r="N1272" s="494"/>
      <c r="P1272" s="38">
        <f>SUM(P1271*0.66)</f>
        <v>0</v>
      </c>
      <c r="Q1272" s="307">
        <f t="shared" si="103"/>
        <v>0</v>
      </c>
      <c r="R1272" s="307"/>
      <c r="S1272" s="307"/>
      <c r="T1272" s="307"/>
      <c r="U1272" s="38"/>
      <c r="V1272" s="319"/>
      <c r="W1272" s="523">
        <f t="shared" si="104"/>
        <v>0</v>
      </c>
      <c r="X1272" s="523"/>
      <c r="Y1272" s="538">
        <f>SUM(N1272*P1272*Y1268)</f>
        <v>0</v>
      </c>
      <c r="Z1272" s="523"/>
      <c r="AA1272" s="538">
        <f>SUM(N1272*AA1268)</f>
        <v>0</v>
      </c>
      <c r="AB1272" s="538">
        <f>SUM(N1272*AB1268*P1272)</f>
        <v>0</v>
      </c>
      <c r="AF1272" s="49"/>
      <c r="AG1272" s="538">
        <f>SUM(N1272*AG1268)</f>
        <v>0</v>
      </c>
      <c r="AH1272" s="538">
        <f>SUM(Q1272*AH1268)</f>
        <v>0</v>
      </c>
    </row>
    <row r="1273" spans="10:35" x14ac:dyDescent="0.25">
      <c r="J1273" s="311"/>
      <c r="K1273" s="11"/>
      <c r="L1273" s="17"/>
      <c r="N1273" s="494"/>
      <c r="O1273" s="366"/>
      <c r="P1273" s="321"/>
      <c r="Q1273" s="307">
        <f t="shared" si="103"/>
        <v>0</v>
      </c>
      <c r="R1273" s="307"/>
      <c r="S1273" s="307"/>
      <c r="T1273" s="307"/>
      <c r="U1273" s="38"/>
      <c r="V1273" s="38"/>
      <c r="W1273" s="22">
        <f t="shared" si="104"/>
        <v>0</v>
      </c>
      <c r="X1273" s="22"/>
      <c r="Y1273" s="23">
        <f>SUM(N1273*P1273*Y1268)</f>
        <v>0</v>
      </c>
      <c r="Z1273" s="22"/>
      <c r="AA1273" s="23">
        <f>SUM(N1273*AA1268)</f>
        <v>0</v>
      </c>
      <c r="AB1273" s="23">
        <f>SUM(N1273*AB1268*P1273)</f>
        <v>0</v>
      </c>
      <c r="AF1273" s="49"/>
      <c r="AG1273" s="23">
        <f>SUM(N1273*AG1268)</f>
        <v>0</v>
      </c>
      <c r="AH1273" s="23">
        <f>SUM(Q1273*AH1268)</f>
        <v>0</v>
      </c>
      <c r="AI1273" s="23"/>
    </row>
    <row r="1274" spans="10:35" x14ac:dyDescent="0.25">
      <c r="J1274" s="311"/>
      <c r="K1274" s="11"/>
      <c r="N1274" s="626"/>
      <c r="O1274" s="13"/>
      <c r="P1274" s="38">
        <f>SUM(P1273*0.66)</f>
        <v>0</v>
      </c>
      <c r="Q1274" s="307">
        <f t="shared" si="103"/>
        <v>0</v>
      </c>
      <c r="R1274" s="307"/>
      <c r="S1274" s="307"/>
      <c r="T1274" s="307"/>
      <c r="U1274" s="38"/>
      <c r="V1274" s="38"/>
      <c r="W1274" s="22">
        <f t="shared" si="104"/>
        <v>0</v>
      </c>
      <c r="X1274" s="22"/>
      <c r="Y1274" s="23">
        <f>SUM(N1274*P1274*Y1268)</f>
        <v>0</v>
      </c>
      <c r="Z1274" s="22"/>
      <c r="AA1274" s="23">
        <f>SUM(N1274*AA1268)</f>
        <v>0</v>
      </c>
      <c r="AB1274" s="23">
        <f>SUM(N1274*AB1268*P1274)</f>
        <v>0</v>
      </c>
      <c r="AF1274" s="49"/>
      <c r="AG1274" s="23">
        <f>SUM(N1274*AG1268)</f>
        <v>0</v>
      </c>
      <c r="AH1274" s="23">
        <f>SUM(Q1274*AH1268)</f>
        <v>0</v>
      </c>
      <c r="AI1274" s="23"/>
    </row>
    <row r="1275" spans="10:35" ht="15.75" thickBot="1" x14ac:dyDescent="0.3">
      <c r="J1275" s="311"/>
      <c r="K1275" s="11"/>
      <c r="N1275" s="541"/>
      <c r="O1275" s="50"/>
      <c r="P1275" s="526"/>
      <c r="Q1275" s="535"/>
      <c r="R1275" s="535"/>
      <c r="S1275" s="535"/>
      <c r="T1275" s="535"/>
      <c r="U1275" s="526"/>
      <c r="V1275" s="526"/>
      <c r="W1275" s="526"/>
      <c r="X1275" s="523"/>
      <c r="Z1275" s="523"/>
      <c r="AA1275" s="523"/>
      <c r="AB1275" s="523"/>
      <c r="AC1275" s="523"/>
      <c r="AD1275" s="523"/>
      <c r="AE1275" s="523"/>
      <c r="AF1275" s="541"/>
      <c r="AG1275" s="523"/>
      <c r="AH1275" s="523"/>
      <c r="AI1275" s="523"/>
    </row>
    <row r="1276" spans="10:35" ht="15.75" thickBot="1" x14ac:dyDescent="0.3">
      <c r="J1276" s="311"/>
      <c r="K1276" s="11"/>
      <c r="N1276" s="49"/>
      <c r="O1276" s="50"/>
      <c r="P1276" s="38"/>
      <c r="Q1276" s="38"/>
      <c r="R1276" s="38"/>
      <c r="S1276" s="38"/>
      <c r="T1276" s="38"/>
      <c r="U1276" s="38"/>
      <c r="V1276" s="38"/>
      <c r="W1276" s="488">
        <f>SUM(W1269:W1274)</f>
        <v>259.57249999999999</v>
      </c>
      <c r="X1276" s="489"/>
      <c r="Y1276" s="490">
        <f>SUM(Y1269:Y1274)</f>
        <v>0</v>
      </c>
      <c r="Z1276" s="829">
        <f>SUM(W1276:Y1276)</f>
        <v>259.57249999999999</v>
      </c>
      <c r="AA1276" s="387">
        <f>SUM(AA1269:AA1274)</f>
        <v>21.175000000000001</v>
      </c>
      <c r="AB1276" s="387">
        <f>SUM(AB1269:AB1274)</f>
        <v>0</v>
      </c>
      <c r="AC1276" s="1087">
        <f>SUM(AA1276:AB1276)</f>
        <v>21.175000000000001</v>
      </c>
      <c r="AD1276" s="89"/>
      <c r="AE1276" s="89"/>
      <c r="AF1276" s="49"/>
      <c r="AG1276" s="387">
        <f>SUM(AG1269:AG1274)</f>
        <v>0</v>
      </c>
      <c r="AH1276" s="387">
        <f>SUM(AH1269:AH1274)</f>
        <v>0</v>
      </c>
      <c r="AI1276" s="1087">
        <f>SUM(AG1276:AH1276)</f>
        <v>0</v>
      </c>
    </row>
    <row r="1277" spans="10:35" x14ac:dyDescent="0.25">
      <c r="J1277" s="311"/>
      <c r="K1277" s="11"/>
      <c r="N1277" s="49"/>
      <c r="O1277" s="50"/>
      <c r="P1277" s="38"/>
      <c r="Q1277" s="38"/>
      <c r="R1277" s="38"/>
      <c r="S1277" s="38"/>
      <c r="T1277" s="38"/>
      <c r="U1277" s="38"/>
      <c r="V1277" s="38"/>
      <c r="W1277" s="116"/>
      <c r="X1277" s="22"/>
      <c r="Y1277" s="28"/>
      <c r="Z1277" s="22"/>
      <c r="AA1277" s="22"/>
      <c r="AB1277" s="22"/>
      <c r="AC1277" s="89"/>
      <c r="AD1277" s="89"/>
      <c r="AE1277" s="89"/>
      <c r="AF1277" s="49"/>
      <c r="AG1277" s="22"/>
      <c r="AH1277" s="22"/>
      <c r="AI1277" s="89"/>
    </row>
    <row r="1278" spans="10:35" x14ac:dyDescent="0.25">
      <c r="J1278" s="334"/>
      <c r="K1278" s="201"/>
      <c r="L1278" s="171"/>
      <c r="M1278" s="176"/>
      <c r="N1278" s="176"/>
      <c r="O1278" s="335"/>
      <c r="P1278" s="177"/>
      <c r="Q1278" s="177"/>
      <c r="R1278" s="177"/>
      <c r="S1278" s="177"/>
      <c r="T1278" s="177"/>
      <c r="U1278" s="177"/>
      <c r="V1278" s="177"/>
      <c r="W1278" s="364"/>
      <c r="X1278" s="178"/>
      <c r="Y1278" s="365"/>
      <c r="Z1278" s="178"/>
      <c r="AA1278" s="178"/>
      <c r="AB1278" s="337"/>
      <c r="AC1278" s="171"/>
      <c r="AD1278" s="171"/>
      <c r="AE1278" s="171"/>
      <c r="AF1278" s="171"/>
      <c r="AG1278" s="171"/>
      <c r="AH1278" s="337"/>
      <c r="AI1278" s="171"/>
    </row>
    <row r="1279" spans="10:35" x14ac:dyDescent="0.25">
      <c r="J1279" s="440" t="s">
        <v>1084</v>
      </c>
      <c r="K1279" s="35" t="s">
        <v>1083</v>
      </c>
      <c r="L1279" s="35"/>
      <c r="M1279" s="158"/>
      <c r="N1279" s="117"/>
      <c r="O1279" s="316"/>
      <c r="P1279" s="158"/>
      <c r="Q1279" s="158"/>
      <c r="R1279" s="158"/>
      <c r="S1279" s="319"/>
      <c r="T1279" s="319"/>
      <c r="U1279" s="319" t="s">
        <v>171</v>
      </c>
      <c r="V1279" s="158"/>
      <c r="W1279" s="319">
        <v>0.03</v>
      </c>
      <c r="X1279" s="117"/>
      <c r="Y1279" s="157">
        <v>0</v>
      </c>
      <c r="Z1279" s="158"/>
      <c r="AA1279" s="319"/>
      <c r="AB1279" s="157">
        <v>0</v>
      </c>
      <c r="AC1279" s="7"/>
      <c r="AD1279" s="7"/>
      <c r="AE1279" s="7"/>
      <c r="AF1279" s="7"/>
      <c r="AG1279" s="158">
        <v>0</v>
      </c>
      <c r="AH1279" s="322">
        <v>0</v>
      </c>
      <c r="AI1279" s="7"/>
    </row>
    <row r="1280" spans="10:35" x14ac:dyDescent="0.25">
      <c r="J1280" s="311"/>
      <c r="K1280" t="s">
        <v>1079</v>
      </c>
      <c r="L1280" s="17">
        <v>0.27639999999999998</v>
      </c>
      <c r="M1280" t="s">
        <v>1080</v>
      </c>
      <c r="N1280" s="629">
        <v>9951.5</v>
      </c>
      <c r="O1280" s="366"/>
      <c r="P1280" s="533"/>
      <c r="Q1280" s="535">
        <f t="shared" ref="Q1280:Q1285" si="105">SUM(N1280*P1280)</f>
        <v>0</v>
      </c>
      <c r="R1280" s="535"/>
      <c r="S1280" s="535"/>
      <c r="T1280" s="535"/>
      <c r="U1280" s="526"/>
      <c r="V1280" s="526"/>
      <c r="W1280" s="523">
        <f>SUM(N1280*W1279)</f>
        <v>298.54500000000002</v>
      </c>
      <c r="X1280" s="523"/>
      <c r="Y1280" s="538">
        <f>SUM(N1280*P1280*Y1279)</f>
        <v>0</v>
      </c>
      <c r="Z1280" s="523"/>
      <c r="AA1280" s="538">
        <f>SUM(N1280*AA1279)</f>
        <v>0</v>
      </c>
      <c r="AB1280" s="538">
        <f>SUM(N1280*AB1279*P1280)</f>
        <v>0</v>
      </c>
      <c r="AF1280" s="541"/>
      <c r="AG1280" s="538">
        <f>SUM(N1280*AG1279)</f>
        <v>0</v>
      </c>
      <c r="AH1280" s="538">
        <f>SUM(Q1280*AH1279)</f>
        <v>0</v>
      </c>
    </row>
    <row r="1281" spans="10:35" x14ac:dyDescent="0.25">
      <c r="J1281" s="311"/>
      <c r="N1281" s="494"/>
      <c r="P1281" s="38"/>
      <c r="Q1281" s="307">
        <f t="shared" si="105"/>
        <v>0</v>
      </c>
      <c r="R1281" s="307"/>
      <c r="S1281" s="307"/>
      <c r="T1281" s="307"/>
      <c r="U1281" s="526"/>
      <c r="V1281" s="38"/>
      <c r="W1281" s="22">
        <f>SUM(N1281*W1279)</f>
        <v>0</v>
      </c>
      <c r="X1281" s="22"/>
      <c r="Y1281" s="23">
        <f>SUM(N1281*P1281*Y1279)</f>
        <v>0</v>
      </c>
      <c r="Z1281" s="22"/>
      <c r="AA1281" s="23">
        <f>SUM(N1281*AA1279)</f>
        <v>0</v>
      </c>
      <c r="AB1281" s="23">
        <f>SUM(N1281*AB1279*P1281)</f>
        <v>0</v>
      </c>
      <c r="AF1281" s="49"/>
      <c r="AG1281" s="23">
        <f>SUM(N1281*AG1279)</f>
        <v>0</v>
      </c>
      <c r="AH1281" s="23">
        <f>SUM(Q1281*AH1279)</f>
        <v>0</v>
      </c>
    </row>
    <row r="1282" spans="10:35" x14ac:dyDescent="0.25">
      <c r="J1282" s="311"/>
      <c r="K1282" t="s">
        <v>1030</v>
      </c>
      <c r="L1282" s="17"/>
      <c r="N1282" s="494"/>
      <c r="O1282" s="366"/>
      <c r="P1282" s="321"/>
      <c r="Q1282" s="307">
        <f t="shared" si="105"/>
        <v>0</v>
      </c>
      <c r="R1282" s="307"/>
      <c r="S1282" s="307"/>
      <c r="T1282" s="307"/>
      <c r="U1282" s="526"/>
      <c r="V1282" s="38"/>
      <c r="W1282" s="22">
        <f>SUM(N1282*W1279)</f>
        <v>0</v>
      </c>
      <c r="X1282" s="22"/>
      <c r="Y1282" s="23">
        <f>SUM(N1282*P1282*Y1279)</f>
        <v>0</v>
      </c>
      <c r="Z1282" s="22"/>
      <c r="AA1282" s="23">
        <f>SUM(N1282*AA1279)</f>
        <v>0</v>
      </c>
      <c r="AB1282" s="23">
        <f>SUM(N1282*AB1279*P1282)</f>
        <v>0</v>
      </c>
      <c r="AF1282" s="49"/>
      <c r="AG1282" s="23">
        <f>SUM(N1282*AG1279)</f>
        <v>0</v>
      </c>
      <c r="AH1282" s="23">
        <f>SUM(Q1282*AH1279)</f>
        <v>0</v>
      </c>
    </row>
    <row r="1283" spans="10:35" x14ac:dyDescent="0.25">
      <c r="J1283" s="311"/>
      <c r="N1283" s="494"/>
      <c r="P1283" s="38"/>
      <c r="Q1283" s="307">
        <f t="shared" si="105"/>
        <v>0</v>
      </c>
      <c r="R1283" s="307"/>
      <c r="S1283" s="307"/>
      <c r="T1283" s="307"/>
      <c r="U1283" s="526"/>
      <c r="V1283" s="38"/>
      <c r="W1283" s="22">
        <f>SUM(N1283*W1279)</f>
        <v>0</v>
      </c>
      <c r="X1283" s="22"/>
      <c r="Y1283" s="23">
        <f>SUM(N1283*P1283*Y1279)</f>
        <v>0</v>
      </c>
      <c r="Z1283" s="22"/>
      <c r="AA1283" s="23">
        <f>SUM(N1283*AA1279)</f>
        <v>0</v>
      </c>
      <c r="AB1283" s="23">
        <f>SUM(N1283*AB1279*P1283)</f>
        <v>0</v>
      </c>
      <c r="AF1283" s="49"/>
      <c r="AG1283" s="23">
        <f>SUM(N1283*AG1279)</f>
        <v>0</v>
      </c>
      <c r="AH1283" s="23">
        <f>SUM(Q1283*AH1279)</f>
        <v>0</v>
      </c>
    </row>
    <row r="1284" spans="10:35" x14ac:dyDescent="0.25">
      <c r="J1284" s="311"/>
      <c r="K1284" s="40"/>
      <c r="L1284" s="17"/>
      <c r="N1284" s="494"/>
      <c r="O1284" s="366"/>
      <c r="P1284" s="321"/>
      <c r="Q1284" s="307">
        <f t="shared" si="105"/>
        <v>0</v>
      </c>
      <c r="R1284" s="307"/>
      <c r="S1284" s="307"/>
      <c r="T1284" s="307"/>
      <c r="U1284" s="526"/>
      <c r="V1284" s="38"/>
      <c r="W1284" s="22">
        <f>SUM(N1284*W1279)</f>
        <v>0</v>
      </c>
      <c r="X1284" s="22"/>
      <c r="Y1284" s="23">
        <f>SUM(N1284*P1284*Y1279)</f>
        <v>0</v>
      </c>
      <c r="Z1284" s="22"/>
      <c r="AA1284" s="23">
        <f>SUM(N1284*AA1279)</f>
        <v>0</v>
      </c>
      <c r="AB1284" s="23">
        <f>SUM(N1284*AB1279*P1284)</f>
        <v>0</v>
      </c>
      <c r="AF1284" s="49"/>
      <c r="AG1284" s="23">
        <f>SUM(N1284*AG1279)</f>
        <v>0</v>
      </c>
      <c r="AH1284" s="23">
        <f>SUM(Q1284*AH1279)</f>
        <v>0</v>
      </c>
      <c r="AI1284" s="23"/>
    </row>
    <row r="1285" spans="10:35" x14ac:dyDescent="0.25">
      <c r="J1285" s="311"/>
      <c r="N1285" s="626"/>
      <c r="O1285" s="13"/>
      <c r="P1285" s="38"/>
      <c r="Q1285" s="307">
        <f t="shared" si="105"/>
        <v>0</v>
      </c>
      <c r="R1285" s="307"/>
      <c r="S1285" s="307"/>
      <c r="T1285" s="307"/>
      <c r="U1285" s="526"/>
      <c r="V1285" s="38"/>
      <c r="W1285" s="22">
        <f>SUM(N1285*W1279)</f>
        <v>0</v>
      </c>
      <c r="X1285" s="22"/>
      <c r="Y1285" s="23">
        <f>SUM(N1285*P1285*Y1279)</f>
        <v>0</v>
      </c>
      <c r="Z1285" s="22"/>
      <c r="AA1285" s="23">
        <f>SUM(N1285*AA1279)</f>
        <v>0</v>
      </c>
      <c r="AB1285" s="23">
        <f>SUM(N1285*AB1279*P1285)</f>
        <v>0</v>
      </c>
      <c r="AF1285" s="49"/>
      <c r="AG1285" s="23">
        <f>SUM(N1285*AG1279)</f>
        <v>0</v>
      </c>
      <c r="AH1285" s="23">
        <f>SUM(Q1285*AH1279)</f>
        <v>0</v>
      </c>
      <c r="AI1285" s="23"/>
    </row>
    <row r="1286" spans="10:35" ht="15.75" thickBot="1" x14ac:dyDescent="0.3">
      <c r="J1286" s="311"/>
      <c r="N1286" s="49"/>
      <c r="O1286" s="50"/>
      <c r="P1286" s="38"/>
      <c r="Q1286" s="307"/>
      <c r="R1286" s="307"/>
      <c r="S1286" s="307"/>
      <c r="T1286" s="307"/>
      <c r="U1286" s="38"/>
      <c r="V1286" s="38"/>
      <c r="W1286" s="38"/>
      <c r="X1286" s="22"/>
      <c r="Z1286" s="22"/>
      <c r="AA1286" s="22"/>
      <c r="AB1286" s="22"/>
      <c r="AC1286" s="22"/>
      <c r="AD1286" s="22"/>
      <c r="AE1286" s="22"/>
      <c r="AF1286" s="49"/>
      <c r="AG1286" s="22"/>
      <c r="AH1286" s="22"/>
      <c r="AI1286" s="22"/>
    </row>
    <row r="1287" spans="10:35" ht="15.75" thickBot="1" x14ac:dyDescent="0.3">
      <c r="J1287" s="311"/>
      <c r="N1287" s="49"/>
      <c r="O1287" s="50"/>
      <c r="P1287" s="38"/>
      <c r="Q1287" s="38"/>
      <c r="R1287" s="38"/>
      <c r="S1287" s="38"/>
      <c r="T1287" s="38"/>
      <c r="U1287" s="38"/>
      <c r="V1287" s="38"/>
      <c r="W1287" s="488">
        <f>SUM(W1280:W1285)</f>
        <v>298.54500000000002</v>
      </c>
      <c r="X1287" s="489"/>
      <c r="Y1287" s="490">
        <f>SUM(Y1280:Y1285)</f>
        <v>0</v>
      </c>
      <c r="Z1287" s="829">
        <f>SUM(W1287:Y1287)</f>
        <v>298.54500000000002</v>
      </c>
      <c r="AA1287" s="387">
        <f>SUM(AA1280:AA1285)</f>
        <v>0</v>
      </c>
      <c r="AB1287" s="387">
        <f>SUM(AB1280:AB1285)</f>
        <v>0</v>
      </c>
      <c r="AC1287" s="1087">
        <f>SUM(AA1287:AB1287)</f>
        <v>0</v>
      </c>
      <c r="AD1287" s="89"/>
      <c r="AE1287" s="89"/>
      <c r="AF1287" s="49"/>
      <c r="AG1287" s="387">
        <f>SUM(AG1280:AG1285)</f>
        <v>0</v>
      </c>
      <c r="AH1287" s="387">
        <f>SUM(AH1280:AH1285)</f>
        <v>0</v>
      </c>
      <c r="AI1287" s="1087">
        <f>SUM(AG1287:AH1287)</f>
        <v>0</v>
      </c>
    </row>
    <row r="1288" spans="10:35" x14ac:dyDescent="0.25">
      <c r="J1288" s="311"/>
      <c r="K1288" s="11"/>
      <c r="M1288" s="22"/>
      <c r="N1288" s="22"/>
      <c r="P1288" s="22"/>
      <c r="AF1288" s="89">
        <f>SUM(AF1277)*-1</f>
        <v>0</v>
      </c>
      <c r="AG1288" s="89"/>
    </row>
    <row r="1289" spans="10:35" x14ac:dyDescent="0.25">
      <c r="J1289" s="334"/>
      <c r="K1289" s="201"/>
      <c r="L1289" s="171"/>
      <c r="M1289" s="176"/>
      <c r="N1289" s="449"/>
      <c r="O1289" s="335"/>
      <c r="P1289" s="177"/>
      <c r="Q1289" s="177"/>
      <c r="R1289" s="177"/>
      <c r="S1289" s="177"/>
      <c r="T1289" s="177"/>
      <c r="U1289" s="177"/>
      <c r="V1289" s="177"/>
      <c r="W1289" s="364"/>
      <c r="X1289" s="178"/>
      <c r="Y1289" s="365"/>
      <c r="Z1289" s="178"/>
      <c r="AA1289" s="178"/>
      <c r="AB1289" s="337"/>
      <c r="AC1289" s="171"/>
      <c r="AD1289" s="171"/>
      <c r="AE1289" s="171"/>
      <c r="AF1289" s="171"/>
      <c r="AG1289" s="171"/>
      <c r="AH1289" s="337"/>
      <c r="AI1289" s="171"/>
    </row>
    <row r="1290" spans="10:35" x14ac:dyDescent="0.25">
      <c r="J1290" s="440" t="s">
        <v>433</v>
      </c>
      <c r="K1290" s="42" t="s">
        <v>190</v>
      </c>
      <c r="L1290" s="35"/>
      <c r="M1290" s="158"/>
      <c r="N1290" s="117"/>
      <c r="O1290" s="316"/>
      <c r="P1290" s="158"/>
      <c r="Q1290" s="158"/>
      <c r="R1290" s="158"/>
      <c r="S1290" s="319"/>
      <c r="T1290" s="319"/>
      <c r="U1290" s="319" t="s">
        <v>171</v>
      </c>
      <c r="V1290" s="158"/>
      <c r="W1290" s="319">
        <v>2.5000000000000001E-2</v>
      </c>
      <c r="X1290" s="117"/>
      <c r="Y1290" s="157">
        <v>0</v>
      </c>
      <c r="Z1290" s="158"/>
      <c r="AA1290" s="319">
        <v>0</v>
      </c>
      <c r="AB1290" s="157">
        <v>0</v>
      </c>
      <c r="AC1290" s="7"/>
      <c r="AD1290" s="7"/>
      <c r="AE1290" s="7"/>
      <c r="AF1290" s="7"/>
      <c r="AG1290" s="158">
        <v>0</v>
      </c>
      <c r="AH1290" s="322">
        <v>0</v>
      </c>
      <c r="AI1290" s="7"/>
    </row>
    <row r="1291" spans="10:35" x14ac:dyDescent="0.25">
      <c r="J1291" s="311"/>
      <c r="K1291" s="218" t="s">
        <v>470</v>
      </c>
      <c r="L1291" s="17">
        <v>0.3352</v>
      </c>
      <c r="M1291" t="s">
        <v>471</v>
      </c>
      <c r="N1291" s="628"/>
      <c r="O1291" s="366"/>
      <c r="P1291" s="533"/>
      <c r="Q1291" s="535">
        <f t="shared" ref="Q1291:Q1296" si="106">SUM(N1291*P1291)</f>
        <v>0</v>
      </c>
      <c r="R1291" s="535"/>
      <c r="S1291" s="535"/>
      <c r="T1291" s="535"/>
      <c r="U1291" s="526"/>
      <c r="V1291" s="526"/>
      <c r="W1291" s="523">
        <f>SUM(N1291*W1290)</f>
        <v>0</v>
      </c>
      <c r="X1291" s="523"/>
      <c r="Y1291" s="538">
        <f>SUM(N1291*P1291*Y1290)</f>
        <v>0</v>
      </c>
      <c r="Z1291" s="523"/>
      <c r="AA1291" s="538">
        <f>SUM(N1291*AA1290)</f>
        <v>0</v>
      </c>
      <c r="AB1291" s="538">
        <f>SUM(N1291*AB1290*P1291)</f>
        <v>0</v>
      </c>
      <c r="AF1291" s="541"/>
      <c r="AG1291" s="538">
        <f>SUM(N1291*AG1290)</f>
        <v>0</v>
      </c>
      <c r="AH1291" s="538">
        <f>SUM(Q1291*AH1290)</f>
        <v>0</v>
      </c>
    </row>
    <row r="1292" spans="10:35" x14ac:dyDescent="0.25">
      <c r="J1292" s="311"/>
      <c r="K1292" s="11"/>
      <c r="N1292" s="494"/>
      <c r="P1292" s="38">
        <f>SUM(P1291*0.66)</f>
        <v>0</v>
      </c>
      <c r="Q1292" s="307">
        <f t="shared" si="106"/>
        <v>0</v>
      </c>
      <c r="R1292" s="307"/>
      <c r="S1292" s="307"/>
      <c r="T1292" s="307"/>
      <c r="U1292" s="38"/>
      <c r="V1292" s="38"/>
      <c r="W1292" s="22">
        <f>SUM(N1292*W1290)</f>
        <v>0</v>
      </c>
      <c r="X1292" s="22"/>
      <c r="Y1292" s="23">
        <f>SUM(N1292*P1292*Y1290)</f>
        <v>0</v>
      </c>
      <c r="Z1292" s="22"/>
      <c r="AA1292" s="23">
        <f>SUM(N1292*AA1290)</f>
        <v>0</v>
      </c>
      <c r="AB1292" s="23">
        <f>SUM(N1292*AB1290*P1292)</f>
        <v>0</v>
      </c>
      <c r="AF1292" s="49"/>
      <c r="AG1292" s="23">
        <f>SUM(N1292*AG1290)</f>
        <v>0</v>
      </c>
      <c r="AH1292" s="23">
        <f>SUM(Q1292*AH1290)</f>
        <v>0</v>
      </c>
    </row>
    <row r="1293" spans="10:35" x14ac:dyDescent="0.25">
      <c r="J1293" s="311"/>
      <c r="K1293" s="11"/>
      <c r="L1293" s="17">
        <v>0.36559999999999998</v>
      </c>
      <c r="M1293" t="s">
        <v>472</v>
      </c>
      <c r="N1293" s="636"/>
      <c r="O1293" s="366"/>
      <c r="P1293" s="321"/>
      <c r="Q1293" s="307">
        <f t="shared" si="106"/>
        <v>0</v>
      </c>
      <c r="R1293" s="307"/>
      <c r="S1293" s="307"/>
      <c r="T1293" s="307"/>
      <c r="U1293" s="38"/>
      <c r="V1293" s="38"/>
      <c r="W1293" s="22">
        <f>SUM(N1293*W1290)</f>
        <v>0</v>
      </c>
      <c r="X1293" s="22"/>
      <c r="Y1293" s="23">
        <f>SUM(N1293*P1293*Y1290)</f>
        <v>0</v>
      </c>
      <c r="Z1293" s="22"/>
      <c r="AA1293" s="23">
        <f>SUM(N1293*AA1290)</f>
        <v>0</v>
      </c>
      <c r="AB1293" s="23">
        <f>SUM(N1293*AB1290*P1293)</f>
        <v>0</v>
      </c>
      <c r="AF1293" s="49"/>
      <c r="AG1293" s="23">
        <f>SUM(N1293*AG1290)</f>
        <v>0</v>
      </c>
      <c r="AH1293" s="23">
        <f>SUM(Q1293*AH1290)</f>
        <v>0</v>
      </c>
    </row>
    <row r="1294" spans="10:35" x14ac:dyDescent="0.25">
      <c r="J1294" s="311"/>
      <c r="K1294" s="11"/>
      <c r="N1294" s="494"/>
      <c r="P1294" s="38">
        <f>SUM(P1293*0.66)</f>
        <v>0</v>
      </c>
      <c r="Q1294" s="307">
        <f t="shared" si="106"/>
        <v>0</v>
      </c>
      <c r="R1294" s="307"/>
      <c r="S1294" s="307"/>
      <c r="T1294" s="307"/>
      <c r="U1294" s="38"/>
      <c r="V1294" s="38"/>
      <c r="W1294" s="22">
        <f>SUM(N1294*W1290)</f>
        <v>0</v>
      </c>
      <c r="X1294" s="22"/>
      <c r="Y1294" s="23">
        <f>SUM(N1294*P1294*Y1290)</f>
        <v>0</v>
      </c>
      <c r="Z1294" s="22"/>
      <c r="AA1294" s="23">
        <f>SUM(N1294*AA1290)</f>
        <v>0</v>
      </c>
      <c r="AB1294" s="23">
        <f>SUM(N1294*AB1290*P1294)</f>
        <v>0</v>
      </c>
      <c r="AF1294" s="49"/>
      <c r="AG1294" s="23">
        <f>SUM(N1294*AG1290)</f>
        <v>0</v>
      </c>
      <c r="AH1294" s="23">
        <f>SUM(Q1294*AH1290)</f>
        <v>0</v>
      </c>
    </row>
    <row r="1295" spans="10:35" x14ac:dyDescent="0.25">
      <c r="J1295" s="311"/>
      <c r="K1295" s="11"/>
      <c r="L1295" s="17"/>
      <c r="N1295" s="494"/>
      <c r="O1295" s="366"/>
      <c r="P1295" s="321"/>
      <c r="Q1295" s="307">
        <f t="shared" si="106"/>
        <v>0</v>
      </c>
      <c r="R1295" s="307"/>
      <c r="S1295" s="307"/>
      <c r="T1295" s="307"/>
      <c r="U1295" s="38"/>
      <c r="V1295" s="38"/>
      <c r="W1295" s="22">
        <f>SUM(N1295*W1290)</f>
        <v>0</v>
      </c>
      <c r="X1295" s="22"/>
      <c r="Y1295" s="23">
        <f>SUM(N1295*P1295*Y1290)</f>
        <v>0</v>
      </c>
      <c r="Z1295" s="22"/>
      <c r="AA1295" s="23">
        <f>SUM(N1295*AA1290)</f>
        <v>0</v>
      </c>
      <c r="AB1295" s="23">
        <f>SUM(N1295*AB1290*P1295)</f>
        <v>0</v>
      </c>
      <c r="AF1295" s="49"/>
      <c r="AG1295" s="23">
        <f>SUM(N1295*AG1290)</f>
        <v>0</v>
      </c>
      <c r="AH1295" s="23">
        <f>SUM(Q1295*AH1290)</f>
        <v>0</v>
      </c>
      <c r="AI1295" s="23"/>
    </row>
    <row r="1296" spans="10:35" x14ac:dyDescent="0.25">
      <c r="J1296" s="311"/>
      <c r="K1296" s="11"/>
      <c r="N1296" s="626"/>
      <c r="O1296" s="13"/>
      <c r="P1296" s="38">
        <f>SUM(P1295*0.66)</f>
        <v>0</v>
      </c>
      <c r="Q1296" s="307">
        <f t="shared" si="106"/>
        <v>0</v>
      </c>
      <c r="R1296" s="307"/>
      <c r="S1296" s="307"/>
      <c r="T1296" s="307"/>
      <c r="U1296" s="38"/>
      <c r="V1296" s="38"/>
      <c r="W1296" s="22">
        <f>SUM(N1296*W1290)</f>
        <v>0</v>
      </c>
      <c r="X1296" s="22"/>
      <c r="Y1296" s="23">
        <f>SUM(N1296*P1296*Y1290)</f>
        <v>0</v>
      </c>
      <c r="Z1296" s="22"/>
      <c r="AA1296" s="23">
        <f>SUM(N1296*AA1290)</f>
        <v>0</v>
      </c>
      <c r="AB1296" s="23">
        <f>SUM(N1296*AB1290*P1296)</f>
        <v>0</v>
      </c>
      <c r="AF1296" s="49"/>
      <c r="AG1296" s="23">
        <f>SUM(N1296*AG1290)</f>
        <v>0</v>
      </c>
      <c r="AH1296" s="23">
        <f>SUM(Q1296*AH1290)</f>
        <v>0</v>
      </c>
      <c r="AI1296" s="23"/>
    </row>
    <row r="1297" spans="10:35" ht="15.75" thickBot="1" x14ac:dyDescent="0.3">
      <c r="J1297" s="311"/>
      <c r="K1297" s="11"/>
      <c r="N1297" s="49"/>
      <c r="O1297" s="50"/>
      <c r="P1297" s="38"/>
      <c r="Q1297" s="307"/>
      <c r="R1297" s="307"/>
      <c r="S1297" s="307"/>
      <c r="T1297" s="307"/>
      <c r="U1297" s="38"/>
      <c r="V1297" s="38"/>
      <c r="W1297" s="38"/>
      <c r="X1297" s="22"/>
      <c r="Z1297" s="22"/>
      <c r="AA1297" s="22"/>
      <c r="AB1297" s="22"/>
      <c r="AC1297" s="22"/>
      <c r="AD1297" s="22"/>
      <c r="AE1297" s="22"/>
      <c r="AF1297" s="49"/>
      <c r="AG1297" s="22"/>
      <c r="AH1297" s="22"/>
      <c r="AI1297" s="22"/>
    </row>
    <row r="1298" spans="10:35" ht="15.75" thickBot="1" x14ac:dyDescent="0.3">
      <c r="J1298" s="311"/>
      <c r="K1298" s="11"/>
      <c r="N1298" s="49"/>
      <c r="O1298" s="50"/>
      <c r="P1298" s="38"/>
      <c r="Q1298" s="38"/>
      <c r="R1298" s="38"/>
      <c r="S1298" s="38"/>
      <c r="T1298" s="38"/>
      <c r="U1298" s="38"/>
      <c r="V1298" s="38"/>
      <c r="W1298" s="488">
        <f>SUM(W1291:W1296)</f>
        <v>0</v>
      </c>
      <c r="X1298" s="489"/>
      <c r="Y1298" s="490">
        <f>SUM(Y1291:Y1296)</f>
        <v>0</v>
      </c>
      <c r="Z1298" s="829">
        <f>SUM(W1298:Y1298)</f>
        <v>0</v>
      </c>
      <c r="AA1298" s="387">
        <f>SUM(AA1291:AA1296)</f>
        <v>0</v>
      </c>
      <c r="AB1298" s="387">
        <f>SUM(AB1291:AB1296)</f>
        <v>0</v>
      </c>
      <c r="AC1298" s="1087">
        <f>SUM(AA1298:AB1298)</f>
        <v>0</v>
      </c>
      <c r="AD1298" s="89"/>
      <c r="AE1298" s="89"/>
      <c r="AF1298" s="49"/>
      <c r="AG1298" s="387">
        <f>SUM(AG1291:AG1296)</f>
        <v>0</v>
      </c>
      <c r="AH1298" s="387">
        <f>SUM(AH1291:AH1296)</f>
        <v>0</v>
      </c>
      <c r="AI1298" s="1087">
        <f>SUM(AG1298:AH1298)</f>
        <v>0</v>
      </c>
    </row>
    <row r="1299" spans="10:35" x14ac:dyDescent="0.25">
      <c r="J1299" s="311"/>
      <c r="K1299" s="11"/>
      <c r="N1299" s="49"/>
      <c r="O1299" s="50"/>
      <c r="P1299" s="38"/>
      <c r="Q1299" s="38"/>
      <c r="R1299" s="38"/>
      <c r="S1299" s="38"/>
      <c r="T1299" s="38"/>
      <c r="U1299" s="38"/>
      <c r="V1299" s="38"/>
      <c r="W1299" s="522"/>
      <c r="X1299" s="523"/>
      <c r="Y1299" s="28"/>
      <c r="Z1299" s="523"/>
      <c r="AA1299" s="523"/>
      <c r="AB1299" s="523"/>
      <c r="AC1299" s="89"/>
      <c r="AD1299" s="89"/>
      <c r="AE1299" s="89"/>
      <c r="AF1299" s="49"/>
      <c r="AG1299" s="523"/>
      <c r="AH1299" s="523"/>
      <c r="AI1299" s="89"/>
    </row>
    <row r="1300" spans="10:35" x14ac:dyDescent="0.25">
      <c r="J1300" s="334"/>
      <c r="K1300" s="201"/>
      <c r="L1300" s="171"/>
      <c r="M1300" s="176"/>
      <c r="N1300" s="449"/>
      <c r="O1300" s="335"/>
      <c r="P1300" s="177"/>
      <c r="Q1300" s="177"/>
      <c r="R1300" s="177"/>
      <c r="S1300" s="177"/>
      <c r="T1300" s="177"/>
      <c r="U1300" s="177"/>
      <c r="V1300" s="177"/>
      <c r="W1300" s="364"/>
      <c r="X1300" s="178"/>
      <c r="Y1300" s="365"/>
      <c r="Z1300" s="178"/>
      <c r="AA1300" s="178"/>
      <c r="AB1300" s="337"/>
      <c r="AC1300" s="171"/>
      <c r="AD1300" s="171"/>
      <c r="AE1300" s="171"/>
      <c r="AF1300" s="171"/>
      <c r="AG1300" s="171"/>
      <c r="AH1300" s="337"/>
      <c r="AI1300" s="171"/>
    </row>
    <row r="1301" spans="10:35" x14ac:dyDescent="0.25">
      <c r="J1301" s="440" t="s">
        <v>433</v>
      </c>
      <c r="K1301" s="42" t="s">
        <v>421</v>
      </c>
      <c r="L1301" s="35"/>
      <c r="M1301" s="158"/>
      <c r="N1301" s="117"/>
      <c r="O1301" s="316"/>
      <c r="P1301" s="158"/>
      <c r="Q1301" s="158"/>
      <c r="R1301" s="158"/>
      <c r="S1301" s="319"/>
      <c r="T1301" s="319"/>
      <c r="U1301" s="319" t="s">
        <v>171</v>
      </c>
      <c r="V1301" s="158"/>
      <c r="W1301" s="319">
        <v>1.7850000000000001E-2</v>
      </c>
      <c r="X1301" s="117"/>
      <c r="Y1301" s="157">
        <v>0</v>
      </c>
      <c r="Z1301" s="158"/>
      <c r="AA1301" s="319">
        <v>0</v>
      </c>
      <c r="AB1301" s="157">
        <v>0</v>
      </c>
      <c r="AC1301" s="7"/>
      <c r="AD1301" s="7"/>
      <c r="AE1301" s="7"/>
      <c r="AF1301" s="7"/>
      <c r="AG1301" s="158">
        <v>0</v>
      </c>
      <c r="AH1301" s="322">
        <v>0</v>
      </c>
      <c r="AI1301" s="7"/>
    </row>
    <row r="1302" spans="10:35" x14ac:dyDescent="0.25">
      <c r="J1302" s="311"/>
      <c r="K1302" s="218" t="s">
        <v>473</v>
      </c>
      <c r="L1302" s="17">
        <v>0.33</v>
      </c>
      <c r="M1302" t="s">
        <v>320</v>
      </c>
      <c r="N1302" s="628"/>
      <c r="O1302" s="366"/>
      <c r="P1302" s="533"/>
      <c r="Q1302" s="535">
        <f t="shared" ref="Q1302:Q1307" si="107">SUM(N1302*P1302)</f>
        <v>0</v>
      </c>
      <c r="R1302" s="535"/>
      <c r="S1302" s="535"/>
      <c r="T1302" s="535"/>
      <c r="U1302" s="526"/>
      <c r="V1302" s="526"/>
      <c r="W1302" s="523">
        <f>SUM(N1302*W1301)</f>
        <v>0</v>
      </c>
      <c r="X1302" s="523"/>
      <c r="Y1302" s="538">
        <f>SUM(N1302*P1302*Y1301)</f>
        <v>0</v>
      </c>
      <c r="Z1302" s="523"/>
      <c r="AA1302" s="538">
        <f>SUM(N1302*AA1301)</f>
        <v>0</v>
      </c>
      <c r="AB1302" s="538">
        <f>SUM(N1302*AB1301*P1302)</f>
        <v>0</v>
      </c>
      <c r="AF1302" s="541"/>
      <c r="AG1302" s="538">
        <f>SUM(N1302*AG1301)</f>
        <v>0</v>
      </c>
      <c r="AH1302" s="538">
        <f>SUM(Q1302*AH1301)</f>
        <v>0</v>
      </c>
    </row>
    <row r="1303" spans="10:35" x14ac:dyDescent="0.25">
      <c r="J1303" s="311"/>
      <c r="K1303" s="11"/>
      <c r="N1303" s="494"/>
      <c r="P1303" s="38">
        <f>SUM(P1302*0.66)</f>
        <v>0</v>
      </c>
      <c r="Q1303" s="307">
        <f t="shared" si="107"/>
        <v>0</v>
      </c>
      <c r="R1303" s="307"/>
      <c r="S1303" s="307"/>
      <c r="T1303" s="307"/>
      <c r="U1303" s="38"/>
      <c r="V1303" s="38"/>
      <c r="W1303" s="22">
        <f>SUM(N1303*W1301)</f>
        <v>0</v>
      </c>
      <c r="X1303" s="22"/>
      <c r="Y1303" s="23">
        <f>SUM(N1303*P1303*Y1301)</f>
        <v>0</v>
      </c>
      <c r="Z1303" s="22"/>
      <c r="AA1303" s="23">
        <f>SUM(N1303*AA1301)</f>
        <v>0</v>
      </c>
      <c r="AB1303" s="23">
        <f>SUM(N1303*AB1301*P1303)</f>
        <v>0</v>
      </c>
      <c r="AF1303" s="49"/>
      <c r="AG1303" s="23">
        <f>SUM(N1303*AG1301)</f>
        <v>0</v>
      </c>
      <c r="AH1303" s="23">
        <f>SUM(Q1303*AH1301)</f>
        <v>0</v>
      </c>
    </row>
    <row r="1304" spans="10:35" x14ac:dyDescent="0.25">
      <c r="J1304" s="311"/>
      <c r="K1304" s="11"/>
      <c r="L1304" s="17"/>
      <c r="M1304" t="s">
        <v>474</v>
      </c>
      <c r="N1304" s="636"/>
      <c r="O1304" s="366"/>
      <c r="P1304" s="321"/>
      <c r="Q1304" s="307">
        <f t="shared" si="107"/>
        <v>0</v>
      </c>
      <c r="R1304" s="307"/>
      <c r="S1304" s="307"/>
      <c r="T1304" s="307"/>
      <c r="U1304" s="38"/>
      <c r="V1304" s="38"/>
      <c r="W1304" s="22">
        <f>SUM(N1304*W1301)</f>
        <v>0</v>
      </c>
      <c r="X1304" s="22"/>
      <c r="Y1304" s="23">
        <f>SUM(N1304*P1304*Y1301)</f>
        <v>0</v>
      </c>
      <c r="Z1304" s="22"/>
      <c r="AA1304" s="23">
        <f>SUM(N1304*AA1301)</f>
        <v>0</v>
      </c>
      <c r="AB1304" s="23">
        <f>SUM(N1304*AB1301*P1304)</f>
        <v>0</v>
      </c>
      <c r="AF1304" s="49"/>
      <c r="AG1304" s="23">
        <f>SUM(N1304*AG1301)</f>
        <v>0</v>
      </c>
      <c r="AH1304" s="23">
        <f>SUM(Q1304*AH1301)</f>
        <v>0</v>
      </c>
    </row>
    <row r="1305" spans="10:35" x14ac:dyDescent="0.25">
      <c r="J1305" s="311"/>
      <c r="K1305" s="11"/>
      <c r="N1305" s="494"/>
      <c r="P1305" s="38">
        <f>SUM(P1304*0.66)</f>
        <v>0</v>
      </c>
      <c r="Q1305" s="307">
        <f t="shared" si="107"/>
        <v>0</v>
      </c>
      <c r="R1305" s="307"/>
      <c r="S1305" s="307"/>
      <c r="T1305" s="307"/>
      <c r="U1305" s="38"/>
      <c r="V1305" s="38"/>
      <c r="W1305" s="22">
        <f>SUM(N1305*W1301)</f>
        <v>0</v>
      </c>
      <c r="X1305" s="22"/>
      <c r="Y1305" s="23">
        <f>SUM(N1305*P1305*Y1301)</f>
        <v>0</v>
      </c>
      <c r="Z1305" s="22"/>
      <c r="AA1305" s="23">
        <f>SUM(N1305*AA1301)</f>
        <v>0</v>
      </c>
      <c r="AB1305" s="23">
        <f>SUM(N1305*AB1301*P1305)</f>
        <v>0</v>
      </c>
      <c r="AF1305" s="49"/>
      <c r="AG1305" s="23">
        <f>SUM(N1305*AG1301)</f>
        <v>0</v>
      </c>
      <c r="AH1305" s="23">
        <f>SUM(Q1305*AH1301)</f>
        <v>0</v>
      </c>
    </row>
    <row r="1306" spans="10:35" x14ac:dyDescent="0.25">
      <c r="J1306" s="311"/>
      <c r="K1306" s="11"/>
      <c r="L1306" s="17"/>
      <c r="N1306" s="494"/>
      <c r="O1306" s="366"/>
      <c r="P1306" s="321"/>
      <c r="Q1306" s="307">
        <f t="shared" si="107"/>
        <v>0</v>
      </c>
      <c r="R1306" s="307"/>
      <c r="S1306" s="307"/>
      <c r="T1306" s="307"/>
      <c r="U1306" s="38"/>
      <c r="V1306" s="38"/>
      <c r="W1306" s="22">
        <f>SUM(N1306*W1301)</f>
        <v>0</v>
      </c>
      <c r="X1306" s="22"/>
      <c r="Y1306" s="23">
        <f>SUM(N1306*P1306*Y1301)</f>
        <v>0</v>
      </c>
      <c r="Z1306" s="22"/>
      <c r="AA1306" s="23">
        <f>SUM(N1306*AA1301)</f>
        <v>0</v>
      </c>
      <c r="AB1306" s="23">
        <f>SUM(N1306*AB1301*P1306)</f>
        <v>0</v>
      </c>
      <c r="AF1306" s="49"/>
      <c r="AG1306" s="23">
        <f>SUM(N1306*AG1301)</f>
        <v>0</v>
      </c>
      <c r="AH1306" s="23">
        <f>SUM(Q1306*AH1301)</f>
        <v>0</v>
      </c>
      <c r="AI1306" s="23"/>
    </row>
    <row r="1307" spans="10:35" x14ac:dyDescent="0.25">
      <c r="J1307" s="311"/>
      <c r="K1307" s="11"/>
      <c r="N1307" s="626"/>
      <c r="O1307" s="13"/>
      <c r="P1307" s="38">
        <f>SUM(P1306*0.66)</f>
        <v>0</v>
      </c>
      <c r="Q1307" s="307">
        <f t="shared" si="107"/>
        <v>0</v>
      </c>
      <c r="R1307" s="307"/>
      <c r="S1307" s="307"/>
      <c r="T1307" s="307"/>
      <c r="U1307" s="38"/>
      <c r="V1307" s="38"/>
      <c r="W1307" s="22">
        <f>SUM(N1307*W1301)</f>
        <v>0</v>
      </c>
      <c r="X1307" s="22"/>
      <c r="Y1307" s="23">
        <f>SUM(N1307*P1307*Y1301)</f>
        <v>0</v>
      </c>
      <c r="Z1307" s="22"/>
      <c r="AA1307" s="23">
        <f>SUM(N1307*AA1301)</f>
        <v>0</v>
      </c>
      <c r="AB1307" s="23">
        <f>SUM(N1307*AB1301*P1307)</f>
        <v>0</v>
      </c>
      <c r="AF1307" s="49"/>
      <c r="AG1307" s="23">
        <f>SUM(N1307*AG1301)</f>
        <v>0</v>
      </c>
      <c r="AH1307" s="23">
        <f>SUM(Q1307*AH1301)</f>
        <v>0</v>
      </c>
      <c r="AI1307" s="23"/>
    </row>
    <row r="1308" spans="10:35" ht="15.75" thickBot="1" x14ac:dyDescent="0.3">
      <c r="J1308" s="311"/>
      <c r="K1308" s="11"/>
      <c r="N1308" s="49"/>
      <c r="O1308" s="50"/>
      <c r="P1308" s="38"/>
      <c r="Q1308" s="307"/>
      <c r="R1308" s="307"/>
      <c r="S1308" s="307"/>
      <c r="T1308" s="307"/>
      <c r="U1308" s="38"/>
      <c r="V1308" s="38"/>
      <c r="W1308" s="38"/>
      <c r="X1308" s="22"/>
      <c r="Z1308" s="22"/>
      <c r="AA1308" s="22"/>
      <c r="AB1308" s="22"/>
      <c r="AC1308" s="22"/>
      <c r="AD1308" s="22"/>
      <c r="AE1308" s="22"/>
      <c r="AF1308" s="49"/>
      <c r="AG1308" s="22"/>
      <c r="AH1308" s="22"/>
      <c r="AI1308" s="22"/>
    </row>
    <row r="1309" spans="10:35" ht="15.75" thickBot="1" x14ac:dyDescent="0.3">
      <c r="J1309" s="311"/>
      <c r="K1309" s="11"/>
      <c r="N1309" s="49"/>
      <c r="O1309" s="50"/>
      <c r="P1309" s="38"/>
      <c r="Q1309" s="38"/>
      <c r="R1309" s="38"/>
      <c r="S1309" s="38"/>
      <c r="T1309" s="38"/>
      <c r="U1309" s="38"/>
      <c r="V1309" s="38"/>
      <c r="W1309" s="488">
        <f>SUM(W1302:W1307)</f>
        <v>0</v>
      </c>
      <c r="X1309" s="489"/>
      <c r="Y1309" s="490">
        <f>SUM(Y1302:Y1307)</f>
        <v>0</v>
      </c>
      <c r="Z1309" s="829">
        <f>SUM(W1309:Y1309)</f>
        <v>0</v>
      </c>
      <c r="AA1309" s="387">
        <f>SUM(AA1302:AA1307)</f>
        <v>0</v>
      </c>
      <c r="AB1309" s="387">
        <f>SUM(AB1302:AB1307)</f>
        <v>0</v>
      </c>
      <c r="AC1309" s="1087">
        <f>SUM(AA1309:AB1309)</f>
        <v>0</v>
      </c>
      <c r="AD1309" s="89"/>
      <c r="AE1309" s="89"/>
      <c r="AF1309" s="49"/>
      <c r="AG1309" s="387">
        <f>SUM(AG1302:AG1307)</f>
        <v>0</v>
      </c>
      <c r="AH1309" s="387">
        <f>SUM(AH1302:AH1307)</f>
        <v>0</v>
      </c>
      <c r="AI1309" s="1087">
        <f>SUM(AG1309:AH1309)</f>
        <v>0</v>
      </c>
    </row>
    <row r="1310" spans="10:35" x14ac:dyDescent="0.25">
      <c r="J1310" s="311"/>
      <c r="K1310" s="11"/>
      <c r="N1310" s="49"/>
      <c r="O1310" s="50"/>
      <c r="P1310" s="38"/>
      <c r="Q1310" s="38"/>
      <c r="R1310" s="38"/>
      <c r="S1310" s="38"/>
      <c r="T1310" s="38"/>
      <c r="U1310" s="38"/>
      <c r="V1310" s="38"/>
      <c r="W1310" s="522"/>
      <c r="X1310" s="523"/>
      <c r="Y1310" s="28"/>
      <c r="Z1310" s="523"/>
      <c r="AA1310" s="523"/>
      <c r="AB1310" s="523"/>
      <c r="AC1310" s="89"/>
      <c r="AD1310" s="89"/>
      <c r="AE1310" s="89"/>
      <c r="AF1310" s="49"/>
      <c r="AG1310" s="523"/>
      <c r="AH1310" s="523"/>
      <c r="AI1310" s="89"/>
    </row>
    <row r="1311" spans="10:35" x14ac:dyDescent="0.25">
      <c r="J1311" s="334"/>
      <c r="K1311" s="201"/>
      <c r="L1311" s="171"/>
      <c r="M1311" s="176"/>
      <c r="N1311" s="449"/>
      <c r="O1311" s="335"/>
      <c r="P1311" s="177"/>
      <c r="Q1311" s="177"/>
      <c r="R1311" s="177"/>
      <c r="S1311" s="177"/>
      <c r="T1311" s="177"/>
      <c r="U1311" s="177"/>
      <c r="V1311" s="177"/>
      <c r="W1311" s="364"/>
      <c r="X1311" s="178"/>
      <c r="Y1311" s="365"/>
      <c r="Z1311" s="178"/>
      <c r="AA1311" s="178"/>
      <c r="AB1311" s="337"/>
      <c r="AC1311" s="171"/>
      <c r="AD1311" s="171"/>
      <c r="AE1311" s="171"/>
      <c r="AF1311" s="171"/>
      <c r="AG1311" s="171"/>
      <c r="AH1311" s="337"/>
      <c r="AI1311" s="171"/>
    </row>
    <row r="1312" spans="10:35" x14ac:dyDescent="0.25">
      <c r="J1312" s="440" t="s">
        <v>433</v>
      </c>
      <c r="K1312" s="42" t="s">
        <v>154</v>
      </c>
      <c r="L1312" s="35"/>
      <c r="M1312" s="158"/>
      <c r="N1312" s="117"/>
      <c r="O1312" s="316"/>
      <c r="P1312" s="158"/>
      <c r="Q1312" s="158"/>
      <c r="R1312" s="158"/>
      <c r="S1312" s="319"/>
      <c r="T1312" s="319"/>
      <c r="U1312" s="319" t="s">
        <v>171</v>
      </c>
      <c r="V1312" s="158"/>
      <c r="W1312" s="319">
        <v>2.1299999999999999E-2</v>
      </c>
      <c r="X1312" s="117"/>
      <c r="Y1312" s="157">
        <v>0</v>
      </c>
      <c r="Z1312" s="158"/>
      <c r="AA1312" s="319">
        <v>0</v>
      </c>
      <c r="AB1312" s="157">
        <v>0</v>
      </c>
      <c r="AC1312" s="7"/>
      <c r="AD1312" s="7"/>
      <c r="AE1312" s="7"/>
      <c r="AF1312" s="7"/>
      <c r="AG1312" s="158">
        <v>0</v>
      </c>
      <c r="AH1312" s="322">
        <v>0</v>
      </c>
      <c r="AI1312" s="7"/>
    </row>
    <row r="1313" spans="10:35" x14ac:dyDescent="0.25">
      <c r="J1313" s="311"/>
      <c r="K1313" s="218" t="s">
        <v>950</v>
      </c>
      <c r="L1313" s="17">
        <v>0.31</v>
      </c>
      <c r="M1313" t="s">
        <v>320</v>
      </c>
      <c r="N1313" s="628">
        <v>5000</v>
      </c>
      <c r="O1313" s="366"/>
      <c r="P1313" s="533"/>
      <c r="Q1313" s="535">
        <f t="shared" ref="Q1313:Q1318" si="108">SUM(N1313*P1313)</f>
        <v>0</v>
      </c>
      <c r="R1313" s="535"/>
      <c r="S1313" s="535"/>
      <c r="T1313" s="535"/>
      <c r="U1313" s="526"/>
      <c r="V1313" s="526"/>
      <c r="W1313" s="523">
        <f>SUM(N1313*W1312)</f>
        <v>106.5</v>
      </c>
      <c r="X1313" s="523"/>
      <c r="Y1313" s="538">
        <f>SUM(N1313*P1313*Y1312)</f>
        <v>0</v>
      </c>
      <c r="Z1313" s="523"/>
      <c r="AA1313" s="538">
        <f>SUM(N1313*AA1312)</f>
        <v>0</v>
      </c>
      <c r="AB1313" s="538">
        <f>SUM(N1313*AB1312*P1313)</f>
        <v>0</v>
      </c>
      <c r="AF1313" s="541"/>
      <c r="AG1313" s="538">
        <f>SUM(N1313*AG1312)</f>
        <v>0</v>
      </c>
      <c r="AH1313" s="538">
        <f>SUM(Q1313*AH1312)</f>
        <v>0</v>
      </c>
    </row>
    <row r="1314" spans="10:35" x14ac:dyDescent="0.25">
      <c r="J1314" s="311"/>
      <c r="K1314" s="218" t="s">
        <v>475</v>
      </c>
      <c r="N1314" s="494"/>
      <c r="P1314" s="38">
        <f>SUM(P1313*0.66)</f>
        <v>0</v>
      </c>
      <c r="Q1314" s="307">
        <f t="shared" si="108"/>
        <v>0</v>
      </c>
      <c r="R1314" s="307"/>
      <c r="S1314" s="307"/>
      <c r="T1314" s="307"/>
      <c r="U1314" s="38"/>
      <c r="V1314" s="38"/>
      <c r="W1314" s="22">
        <f>SUM(N1314*W1312)</f>
        <v>0</v>
      </c>
      <c r="X1314" s="22"/>
      <c r="Y1314" s="23">
        <f>SUM(N1314*P1314*Y1312)</f>
        <v>0</v>
      </c>
      <c r="Z1314" s="22"/>
      <c r="AA1314" s="23">
        <f>SUM(N1314*AA1312)</f>
        <v>0</v>
      </c>
      <c r="AB1314" s="23">
        <f>SUM(N1314*AB1312*P1314)</f>
        <v>0</v>
      </c>
      <c r="AF1314" s="49"/>
      <c r="AG1314" s="23">
        <f>SUM(N1314*AG1312)</f>
        <v>0</v>
      </c>
      <c r="AH1314" s="23">
        <f>SUM(Q1314*AH1312)</f>
        <v>0</v>
      </c>
    </row>
    <row r="1315" spans="10:35" x14ac:dyDescent="0.25">
      <c r="J1315" s="311"/>
      <c r="K1315" s="218" t="s">
        <v>476</v>
      </c>
      <c r="L1315" s="17"/>
      <c r="M1315" t="s">
        <v>474</v>
      </c>
      <c r="N1315" s="636"/>
      <c r="O1315" s="366"/>
      <c r="P1315" s="321"/>
      <c r="Q1315" s="307">
        <f t="shared" si="108"/>
        <v>0</v>
      </c>
      <c r="R1315" s="307"/>
      <c r="S1315" s="307"/>
      <c r="T1315" s="307"/>
      <c r="U1315" s="38"/>
      <c r="V1315" s="38"/>
      <c r="W1315" s="22">
        <f>SUM(N1315*W1312)</f>
        <v>0</v>
      </c>
      <c r="X1315" s="22"/>
      <c r="Y1315" s="23">
        <f>SUM(N1315*P1315*Y1312)</f>
        <v>0</v>
      </c>
      <c r="Z1315" s="22"/>
      <c r="AA1315" s="23">
        <f>SUM(N1315*AA1312)</f>
        <v>0</v>
      </c>
      <c r="AB1315" s="23">
        <f>SUM(N1315*AB1312*P1315)</f>
        <v>0</v>
      </c>
      <c r="AF1315" s="49"/>
      <c r="AG1315" s="23">
        <f>SUM(N1315*AG1312)</f>
        <v>0</v>
      </c>
      <c r="AH1315" s="23">
        <f>SUM(Q1315*AH1312)</f>
        <v>0</v>
      </c>
    </row>
    <row r="1316" spans="10:35" x14ac:dyDescent="0.25">
      <c r="J1316" s="311"/>
      <c r="K1316" s="11"/>
      <c r="N1316" s="494"/>
      <c r="P1316" s="38">
        <f>SUM(P1315*0.66)</f>
        <v>0</v>
      </c>
      <c r="Q1316" s="307">
        <f t="shared" si="108"/>
        <v>0</v>
      </c>
      <c r="R1316" s="307"/>
      <c r="S1316" s="307"/>
      <c r="T1316" s="307"/>
      <c r="U1316" s="38"/>
      <c r="V1316" s="38"/>
      <c r="W1316" s="22">
        <f>SUM(N1316*W1312)</f>
        <v>0</v>
      </c>
      <c r="X1316" s="22"/>
      <c r="Y1316" s="23">
        <f>SUM(N1316*P1316*Y1312)</f>
        <v>0</v>
      </c>
      <c r="Z1316" s="22"/>
      <c r="AA1316" s="23">
        <f>SUM(N1316*AA1312)</f>
        <v>0</v>
      </c>
      <c r="AB1316" s="23">
        <f>SUM(N1316*AB1312*P1316)</f>
        <v>0</v>
      </c>
      <c r="AF1316" s="49"/>
      <c r="AG1316" s="23">
        <f>SUM(N1316*AG1312)</f>
        <v>0</v>
      </c>
      <c r="AH1316" s="23">
        <f>SUM(Q1316*AH1312)</f>
        <v>0</v>
      </c>
    </row>
    <row r="1317" spans="10:35" x14ac:dyDescent="0.25">
      <c r="J1317" s="311"/>
      <c r="K1317" s="11"/>
      <c r="L1317" s="17"/>
      <c r="N1317" s="494"/>
      <c r="O1317" s="366"/>
      <c r="P1317" s="321"/>
      <c r="Q1317" s="307">
        <f t="shared" si="108"/>
        <v>0</v>
      </c>
      <c r="R1317" s="307"/>
      <c r="S1317" s="307"/>
      <c r="T1317" s="307"/>
      <c r="U1317" s="38"/>
      <c r="V1317" s="38"/>
      <c r="W1317" s="22">
        <f>SUM(N1317*W1312)</f>
        <v>0</v>
      </c>
      <c r="X1317" s="22"/>
      <c r="Y1317" s="23">
        <f>SUM(N1317*P1317*Y1312)</f>
        <v>0</v>
      </c>
      <c r="Z1317" s="22"/>
      <c r="AA1317" s="23">
        <f>SUM(N1317*AA1312)</f>
        <v>0</v>
      </c>
      <c r="AB1317" s="23">
        <f>SUM(N1317*AB1312*P1317)</f>
        <v>0</v>
      </c>
      <c r="AF1317" s="49"/>
      <c r="AG1317" s="23">
        <f>SUM(N1317*AG1312)</f>
        <v>0</v>
      </c>
      <c r="AH1317" s="23">
        <f>SUM(Q1317*AH1312)</f>
        <v>0</v>
      </c>
      <c r="AI1317" s="23"/>
    </row>
    <row r="1318" spans="10:35" x14ac:dyDescent="0.25">
      <c r="J1318" s="311"/>
      <c r="K1318" s="11"/>
      <c r="N1318" s="626"/>
      <c r="O1318" s="13"/>
      <c r="P1318" s="38">
        <f>SUM(P1317*0.66)</f>
        <v>0</v>
      </c>
      <c r="Q1318" s="307">
        <f t="shared" si="108"/>
        <v>0</v>
      </c>
      <c r="R1318" s="307"/>
      <c r="S1318" s="307"/>
      <c r="T1318" s="307"/>
      <c r="U1318" s="38"/>
      <c r="V1318" s="38"/>
      <c r="W1318" s="22">
        <f>SUM(N1318*W1312)</f>
        <v>0</v>
      </c>
      <c r="X1318" s="22"/>
      <c r="Y1318" s="23">
        <f>SUM(N1318*P1318*Y1312)</f>
        <v>0</v>
      </c>
      <c r="Z1318" s="22"/>
      <c r="AA1318" s="23">
        <f>SUM(N1318*AA1312)</f>
        <v>0</v>
      </c>
      <c r="AB1318" s="23">
        <f>SUM(N1318*AB1312*P1318)</f>
        <v>0</v>
      </c>
      <c r="AF1318" s="49"/>
      <c r="AG1318" s="23">
        <f>SUM(N1318*AG1312)</f>
        <v>0</v>
      </c>
      <c r="AH1318" s="23">
        <f>SUM(Q1318*AH1312)</f>
        <v>0</v>
      </c>
      <c r="AI1318" s="23"/>
    </row>
    <row r="1319" spans="10:35" ht="15.75" thickBot="1" x14ac:dyDescent="0.3">
      <c r="J1319" s="311"/>
      <c r="K1319" s="11"/>
      <c r="N1319" s="49"/>
      <c r="O1319" s="50"/>
      <c r="P1319" s="38"/>
      <c r="Q1319" s="307"/>
      <c r="R1319" s="307"/>
      <c r="S1319" s="307"/>
      <c r="T1319" s="307"/>
      <c r="U1319" s="38"/>
      <c r="V1319" s="38"/>
      <c r="W1319" s="38"/>
      <c r="X1319" s="22"/>
      <c r="Z1319" s="22"/>
      <c r="AA1319" s="22"/>
      <c r="AB1319" s="22"/>
      <c r="AC1319" s="22"/>
      <c r="AD1319" s="22"/>
      <c r="AE1319" s="22"/>
      <c r="AF1319" s="49"/>
      <c r="AG1319" s="22"/>
      <c r="AH1319" s="22"/>
      <c r="AI1319" s="22"/>
    </row>
    <row r="1320" spans="10:35" ht="15.75" thickBot="1" x14ac:dyDescent="0.3">
      <c r="J1320" s="311"/>
      <c r="K1320" s="11"/>
      <c r="N1320" s="49"/>
      <c r="O1320" s="50"/>
      <c r="P1320" s="38"/>
      <c r="Q1320" s="38"/>
      <c r="R1320" s="38"/>
      <c r="S1320" s="38"/>
      <c r="T1320" s="38"/>
      <c r="U1320" s="38"/>
      <c r="V1320" s="38"/>
      <c r="W1320" s="488">
        <f>SUM(W1313:W1318)</f>
        <v>106.5</v>
      </c>
      <c r="X1320" s="489"/>
      <c r="Y1320" s="490">
        <f>SUM(Y1313:Y1318)</f>
        <v>0</v>
      </c>
      <c r="Z1320" s="829">
        <f>SUM(W1320:Y1320)</f>
        <v>106.5</v>
      </c>
      <c r="AA1320" s="387">
        <f>SUM(AA1313:AA1318)</f>
        <v>0</v>
      </c>
      <c r="AB1320" s="387">
        <f>SUM(AB1313:AB1318)</f>
        <v>0</v>
      </c>
      <c r="AC1320" s="1087">
        <f>SUM(AA1320:AB1320)</f>
        <v>0</v>
      </c>
      <c r="AD1320" s="89"/>
      <c r="AE1320" s="89"/>
      <c r="AF1320" s="49"/>
      <c r="AG1320" s="387">
        <f>SUM(AG1313:AG1318)</f>
        <v>0</v>
      </c>
      <c r="AH1320" s="387">
        <f>SUM(AH1313:AH1318)</f>
        <v>0</v>
      </c>
      <c r="AI1320" s="1087">
        <f>SUM(AG1320:AH1320)</f>
        <v>0</v>
      </c>
    </row>
    <row r="1321" spans="10:35" x14ac:dyDescent="0.25">
      <c r="J1321" s="311"/>
      <c r="K1321" s="11"/>
      <c r="N1321" s="49"/>
      <c r="O1321" s="50"/>
      <c r="P1321" s="38"/>
      <c r="Q1321" s="38"/>
      <c r="R1321" s="38"/>
      <c r="S1321" s="38"/>
      <c r="T1321" s="38"/>
      <c r="U1321" s="38"/>
      <c r="V1321" s="38"/>
      <c r="W1321" s="522"/>
      <c r="X1321" s="523"/>
      <c r="Y1321" s="28"/>
      <c r="Z1321" s="523"/>
      <c r="AA1321" s="523"/>
      <c r="AB1321" s="523"/>
      <c r="AC1321" s="89"/>
      <c r="AD1321" s="89"/>
      <c r="AE1321" s="89"/>
      <c r="AF1321" s="49"/>
      <c r="AG1321" s="523"/>
      <c r="AH1321" s="523"/>
      <c r="AI1321" s="89"/>
    </row>
    <row r="1322" spans="10:35" x14ac:dyDescent="0.25">
      <c r="J1322" s="334"/>
      <c r="K1322" s="201"/>
      <c r="L1322" s="171"/>
      <c r="M1322" s="176"/>
      <c r="N1322" s="449"/>
      <c r="O1322" s="335"/>
      <c r="P1322" s="177"/>
      <c r="Q1322" s="177"/>
      <c r="R1322" s="177"/>
      <c r="S1322" s="177"/>
      <c r="T1322" s="177"/>
      <c r="U1322" s="177"/>
      <c r="V1322" s="177"/>
      <c r="W1322" s="364"/>
      <c r="X1322" s="178"/>
      <c r="Y1322" s="365"/>
      <c r="Z1322" s="178"/>
      <c r="AA1322" s="178"/>
      <c r="AB1322" s="337"/>
      <c r="AC1322" s="171"/>
      <c r="AD1322" s="171"/>
      <c r="AE1322" s="171"/>
      <c r="AF1322" s="171"/>
      <c r="AG1322" s="171"/>
      <c r="AH1322" s="337"/>
      <c r="AI1322" s="171"/>
    </row>
    <row r="1323" spans="10:35" ht="28.5" customHeight="1" x14ac:dyDescent="0.25">
      <c r="J1323" s="440" t="s">
        <v>1084</v>
      </c>
      <c r="K1323" s="42" t="s">
        <v>1043</v>
      </c>
      <c r="L1323" s="35"/>
      <c r="M1323" s="158"/>
      <c r="N1323" s="117"/>
      <c r="O1323" s="316"/>
      <c r="P1323" s="158"/>
      <c r="Q1323" s="158"/>
      <c r="R1323" s="158"/>
      <c r="S1323" s="319"/>
      <c r="T1323" s="319"/>
      <c r="U1323" s="319" t="s">
        <v>171</v>
      </c>
      <c r="V1323" s="158"/>
      <c r="W1323" s="319">
        <v>0</v>
      </c>
      <c r="X1323" s="117"/>
      <c r="Y1323" s="157">
        <v>0</v>
      </c>
      <c r="Z1323" s="158"/>
      <c r="AA1323" s="319">
        <v>0</v>
      </c>
      <c r="AB1323" s="157">
        <v>0</v>
      </c>
      <c r="AC1323" s="7"/>
      <c r="AD1323" s="7"/>
      <c r="AE1323" s="7"/>
      <c r="AF1323" s="7"/>
      <c r="AG1323" s="158">
        <v>0</v>
      </c>
      <c r="AH1323" s="322">
        <v>0</v>
      </c>
      <c r="AI1323" s="7"/>
    </row>
    <row r="1324" spans="10:35" x14ac:dyDescent="0.25">
      <c r="J1324" s="311"/>
      <c r="K1324" s="218" t="s">
        <v>1085</v>
      </c>
      <c r="L1324" s="17">
        <v>0.13150000000000001</v>
      </c>
      <c r="M1324" t="s">
        <v>1047</v>
      </c>
      <c r="N1324" s="628">
        <v>30433.439999999999</v>
      </c>
      <c r="O1324" s="366"/>
      <c r="P1324" s="533"/>
      <c r="Q1324" s="535">
        <f t="shared" ref="Q1324:Q1329" si="109">SUM(N1324*P1324)</f>
        <v>0</v>
      </c>
      <c r="R1324" s="535"/>
      <c r="S1324" s="535"/>
      <c r="T1324" s="535"/>
      <c r="U1324" s="526"/>
      <c r="V1324" s="526"/>
      <c r="W1324" s="523">
        <f>SUM(N1324*W1323)</f>
        <v>0</v>
      </c>
      <c r="X1324" s="523"/>
      <c r="Y1324" s="538">
        <f>SUM(N1324*P1324*Y1323)</f>
        <v>0</v>
      </c>
      <c r="Z1324" s="523"/>
      <c r="AA1324" s="538">
        <f>SUM(N1324*AA1323)</f>
        <v>0</v>
      </c>
      <c r="AB1324" s="538">
        <f>SUM(N1324*AB1323*P1324)</f>
        <v>0</v>
      </c>
      <c r="AF1324" s="541"/>
      <c r="AG1324" s="538">
        <f>SUM(N1324*AG1323)</f>
        <v>0</v>
      </c>
      <c r="AH1324" s="538">
        <f>SUM(Q1324*AH1323)</f>
        <v>0</v>
      </c>
    </row>
    <row r="1325" spans="10:35" x14ac:dyDescent="0.25">
      <c r="J1325" s="311"/>
      <c r="K1325" s="11"/>
      <c r="N1325" s="494"/>
      <c r="P1325" s="38">
        <f>SUM(P1324*0.66)</f>
        <v>0</v>
      </c>
      <c r="Q1325" s="307">
        <f t="shared" si="109"/>
        <v>0</v>
      </c>
      <c r="R1325" s="307"/>
      <c r="S1325" s="307"/>
      <c r="T1325" s="307"/>
      <c r="U1325" s="38"/>
      <c r="V1325" s="38"/>
      <c r="W1325" s="22">
        <f>SUM(N1325*W1323)</f>
        <v>0</v>
      </c>
      <c r="X1325" s="22"/>
      <c r="Y1325" s="23">
        <f>SUM(N1325*P1325*Y1323)</f>
        <v>0</v>
      </c>
      <c r="Z1325" s="22"/>
      <c r="AA1325" s="23">
        <f>SUM(N1325*AA1323)</f>
        <v>0</v>
      </c>
      <c r="AB1325" s="23">
        <f>SUM(N1325*AB1323*P1325)</f>
        <v>0</v>
      </c>
      <c r="AF1325" s="49"/>
      <c r="AG1325" s="23">
        <f>SUM(N1325*AG1323)</f>
        <v>0</v>
      </c>
      <c r="AH1325" s="23">
        <f>SUM(Q1325*AH1323)</f>
        <v>0</v>
      </c>
    </row>
    <row r="1326" spans="10:35" x14ac:dyDescent="0.25">
      <c r="J1326" s="311"/>
      <c r="K1326" s="11" t="s">
        <v>1086</v>
      </c>
      <c r="L1326" s="17"/>
      <c r="M1326" t="s">
        <v>158</v>
      </c>
      <c r="N1326" s="636"/>
      <c r="O1326" s="366"/>
      <c r="P1326" s="321"/>
      <c r="Q1326" s="307">
        <f t="shared" si="109"/>
        <v>0</v>
      </c>
      <c r="R1326" s="307"/>
      <c r="S1326" s="307"/>
      <c r="T1326" s="307"/>
      <c r="U1326" s="38"/>
      <c r="V1326" s="38"/>
      <c r="W1326" s="22">
        <f>SUM(N1326*W1323)</f>
        <v>0</v>
      </c>
      <c r="X1326" s="22"/>
      <c r="Y1326" s="23">
        <f>SUM(N1326*P1326*Y1323)</f>
        <v>0</v>
      </c>
      <c r="Z1326" s="22"/>
      <c r="AA1326" s="23">
        <f>SUM(N1326*AA1323)</f>
        <v>0</v>
      </c>
      <c r="AB1326" s="23">
        <f>SUM(N1326*AB1323*P1326)</f>
        <v>0</v>
      </c>
      <c r="AF1326" s="49"/>
      <c r="AG1326" s="23">
        <f>SUM(N1326*AG1323)</f>
        <v>0</v>
      </c>
      <c r="AH1326" s="23">
        <f>SUM(Q1326*AH1323)</f>
        <v>0</v>
      </c>
    </row>
    <row r="1327" spans="10:35" x14ac:dyDescent="0.25">
      <c r="J1327" s="311"/>
      <c r="K1327" s="11"/>
      <c r="N1327" s="494"/>
      <c r="P1327" s="38">
        <f>SUM(P1326*0.66)</f>
        <v>0</v>
      </c>
      <c r="Q1327" s="307">
        <f t="shared" si="109"/>
        <v>0</v>
      </c>
      <c r="R1327" s="307"/>
      <c r="S1327" s="307"/>
      <c r="T1327" s="307"/>
      <c r="U1327" s="38"/>
      <c r="V1327" s="38"/>
      <c r="W1327" s="22">
        <f>SUM(N1327*W1323)</f>
        <v>0</v>
      </c>
      <c r="X1327" s="22"/>
      <c r="Y1327" s="23">
        <f>SUM(N1327*P1327*Y1323)</f>
        <v>0</v>
      </c>
      <c r="Z1327" s="22"/>
      <c r="AA1327" s="23">
        <f>SUM(N1327*AA1323)</f>
        <v>0</v>
      </c>
      <c r="AB1327" s="23">
        <f>SUM(N1327*AB1323*P1327)</f>
        <v>0</v>
      </c>
      <c r="AF1327" s="49"/>
      <c r="AG1327" s="23">
        <f>SUM(N1327*AG1323)</f>
        <v>0</v>
      </c>
      <c r="AH1327" s="23">
        <f>SUM(Q1327*AH1323)</f>
        <v>0</v>
      </c>
    </row>
    <row r="1328" spans="10:35" x14ac:dyDescent="0.25">
      <c r="J1328" s="311"/>
      <c r="K1328" s="11"/>
      <c r="L1328" s="17"/>
      <c r="N1328" s="494"/>
      <c r="O1328" s="366"/>
      <c r="P1328" s="321"/>
      <c r="Q1328" s="307">
        <f t="shared" si="109"/>
        <v>0</v>
      </c>
      <c r="R1328" s="307"/>
      <c r="S1328" s="307"/>
      <c r="T1328" s="307"/>
      <c r="U1328" s="38"/>
      <c r="V1328" s="38"/>
      <c r="W1328" s="22">
        <f>SUM(N1328*W1323)</f>
        <v>0</v>
      </c>
      <c r="X1328" s="22"/>
      <c r="Y1328" s="23">
        <f>SUM(N1328*P1328*Y1323)</f>
        <v>0</v>
      </c>
      <c r="Z1328" s="22"/>
      <c r="AA1328" s="23">
        <f>SUM(N1328*AA1323)</f>
        <v>0</v>
      </c>
      <c r="AB1328" s="23">
        <f>SUM(N1328*AB1323*P1328)</f>
        <v>0</v>
      </c>
      <c r="AF1328" s="49"/>
      <c r="AG1328" s="23">
        <f>SUM(N1328*AG1323)</f>
        <v>0</v>
      </c>
      <c r="AH1328" s="23">
        <f>SUM(Q1328*AH1323)</f>
        <v>0</v>
      </c>
      <c r="AI1328" s="23"/>
    </row>
    <row r="1329" spans="10:35" x14ac:dyDescent="0.25">
      <c r="J1329" s="311"/>
      <c r="K1329" s="11"/>
      <c r="N1329" s="626"/>
      <c r="O1329" s="13"/>
      <c r="P1329" s="38">
        <f>SUM(P1328*0.66)</f>
        <v>0</v>
      </c>
      <c r="Q1329" s="307">
        <f t="shared" si="109"/>
        <v>0</v>
      </c>
      <c r="R1329" s="307"/>
      <c r="S1329" s="307"/>
      <c r="T1329" s="307"/>
      <c r="U1329" s="38"/>
      <c r="V1329" s="38"/>
      <c r="W1329" s="22">
        <f>SUM(N1329*W1323)</f>
        <v>0</v>
      </c>
      <c r="X1329" s="22"/>
      <c r="Y1329" s="23">
        <f>SUM(N1329*P1329*Y1323)</f>
        <v>0</v>
      </c>
      <c r="Z1329" s="22"/>
      <c r="AA1329" s="23">
        <f>SUM(N1329*AA1323)</f>
        <v>0</v>
      </c>
      <c r="AB1329" s="23">
        <f>SUM(N1329*AB1323*P1329)</f>
        <v>0</v>
      </c>
      <c r="AF1329" s="49"/>
      <c r="AG1329" s="23">
        <f>SUM(N1329*AG1323)</f>
        <v>0</v>
      </c>
      <c r="AH1329" s="23">
        <f>SUM(Q1329*AH1323)</f>
        <v>0</v>
      </c>
      <c r="AI1329" s="23"/>
    </row>
    <row r="1330" spans="10:35" ht="15.75" thickBot="1" x14ac:dyDescent="0.3">
      <c r="J1330" s="311"/>
      <c r="K1330" s="11"/>
      <c r="N1330" s="49"/>
      <c r="O1330" s="50"/>
      <c r="P1330" s="38"/>
      <c r="Q1330" s="307"/>
      <c r="R1330" s="307"/>
      <c r="S1330" s="307"/>
      <c r="T1330" s="307"/>
      <c r="U1330" s="38"/>
      <c r="V1330" s="38"/>
      <c r="W1330" s="38"/>
      <c r="X1330" s="22"/>
      <c r="Z1330" s="22"/>
      <c r="AA1330" s="22"/>
      <c r="AB1330" s="22"/>
      <c r="AC1330" s="22"/>
      <c r="AD1330" s="22"/>
      <c r="AE1330" s="22"/>
      <c r="AF1330" s="49"/>
      <c r="AG1330" s="22"/>
      <c r="AH1330" s="22"/>
      <c r="AI1330" s="22"/>
    </row>
    <row r="1331" spans="10:35" ht="15.75" thickBot="1" x14ac:dyDescent="0.3">
      <c r="J1331" s="311"/>
      <c r="K1331" s="11"/>
      <c r="N1331" s="49"/>
      <c r="O1331" s="50"/>
      <c r="P1331" s="38"/>
      <c r="Q1331" s="38"/>
      <c r="R1331" s="38"/>
      <c r="S1331" s="38"/>
      <c r="T1331" s="38"/>
      <c r="U1331" s="38"/>
      <c r="V1331" s="38"/>
      <c r="W1331" s="488">
        <f>SUM(W1324:W1329)</f>
        <v>0</v>
      </c>
      <c r="X1331" s="489"/>
      <c r="Y1331" s="490">
        <f>SUM(Y1324:Y1329)</f>
        <v>0</v>
      </c>
      <c r="Z1331" s="829">
        <f>SUM(W1331:Y1331)</f>
        <v>0</v>
      </c>
      <c r="AA1331" s="387">
        <f>SUM(AA1324:AA1329)</f>
        <v>0</v>
      </c>
      <c r="AB1331" s="387">
        <f>SUM(AB1324:AB1329)</f>
        <v>0</v>
      </c>
      <c r="AC1331" s="1087">
        <f>SUM(AA1331:AB1331)</f>
        <v>0</v>
      </c>
      <c r="AD1331" s="89"/>
      <c r="AE1331" s="89"/>
      <c r="AF1331" s="49"/>
      <c r="AG1331" s="387">
        <f>SUM(AG1324:AG1329)</f>
        <v>0</v>
      </c>
      <c r="AH1331" s="387">
        <f>SUM(AH1324:AH1329)</f>
        <v>0</v>
      </c>
      <c r="AI1331" s="1087">
        <f>SUM(AG1331:AH1331)</f>
        <v>0</v>
      </c>
    </row>
    <row r="1332" spans="10:35" x14ac:dyDescent="0.25">
      <c r="J1332" s="311"/>
      <c r="K1332" s="11"/>
      <c r="N1332" s="49"/>
      <c r="O1332" s="50"/>
      <c r="P1332" s="38"/>
      <c r="Q1332" s="38"/>
      <c r="R1332" s="38"/>
      <c r="S1332" s="38"/>
      <c r="T1332" s="38"/>
      <c r="U1332" s="38"/>
      <c r="V1332" s="38"/>
      <c r="W1332" s="522"/>
      <c r="X1332" s="523"/>
      <c r="Y1332" s="28"/>
      <c r="Z1332" s="523"/>
      <c r="AA1332" s="523"/>
      <c r="AB1332" s="523"/>
      <c r="AC1332" s="89"/>
      <c r="AD1332" s="89"/>
      <c r="AE1332" s="89"/>
      <c r="AF1332" s="49"/>
      <c r="AG1332" s="523"/>
      <c r="AH1332" s="523"/>
      <c r="AI1332" s="89"/>
    </row>
    <row r="1333" spans="10:35" x14ac:dyDescent="0.25">
      <c r="J1333" s="334"/>
      <c r="K1333" s="201"/>
      <c r="L1333" s="171"/>
      <c r="M1333" s="176"/>
      <c r="N1333" s="449"/>
      <c r="O1333" s="335"/>
      <c r="P1333" s="177"/>
      <c r="Q1333" s="177"/>
      <c r="R1333" s="177"/>
      <c r="S1333" s="177"/>
      <c r="T1333" s="177"/>
      <c r="U1333" s="177"/>
      <c r="V1333" s="177"/>
      <c r="W1333" s="364"/>
      <c r="X1333" s="178"/>
      <c r="Y1333" s="365"/>
      <c r="Z1333" s="178"/>
      <c r="AA1333" s="178"/>
      <c r="AB1333" s="337"/>
      <c r="AC1333" s="171"/>
      <c r="AD1333" s="171"/>
      <c r="AE1333" s="171"/>
      <c r="AF1333" s="171"/>
      <c r="AG1333" s="171"/>
      <c r="AH1333" s="337"/>
      <c r="AI1333" s="171"/>
    </row>
    <row r="1334" spans="10:35" x14ac:dyDescent="0.25">
      <c r="J1334" s="440" t="s">
        <v>433</v>
      </c>
      <c r="K1334" s="42" t="s">
        <v>421</v>
      </c>
      <c r="L1334" s="35"/>
      <c r="M1334" s="158"/>
      <c r="N1334" s="117"/>
      <c r="O1334" s="316"/>
      <c r="P1334" s="158"/>
      <c r="Q1334" s="158"/>
      <c r="R1334" s="158"/>
      <c r="S1334" s="319"/>
      <c r="T1334" s="319"/>
      <c r="U1334" s="319" t="s">
        <v>171</v>
      </c>
      <c r="V1334" s="158"/>
      <c r="W1334" s="319">
        <v>3.0499999999999999E-2</v>
      </c>
      <c r="X1334" s="117"/>
      <c r="Y1334" s="157">
        <v>0</v>
      </c>
      <c r="Z1334" s="158"/>
      <c r="AA1334" s="319">
        <v>2.5000000000000001E-3</v>
      </c>
      <c r="AB1334" s="157">
        <v>0</v>
      </c>
      <c r="AC1334" s="7" t="s">
        <v>291</v>
      </c>
      <c r="AD1334" s="7"/>
      <c r="AE1334" s="7"/>
      <c r="AF1334" s="7"/>
      <c r="AG1334" s="158">
        <v>0</v>
      </c>
      <c r="AH1334" s="322">
        <v>0</v>
      </c>
      <c r="AI1334" s="7"/>
    </row>
    <row r="1335" spans="10:35" x14ac:dyDescent="0.25">
      <c r="J1335" s="311"/>
      <c r="K1335" s="218" t="s">
        <v>1072</v>
      </c>
      <c r="L1335" s="17">
        <v>0.1913</v>
      </c>
      <c r="M1335" t="s">
        <v>165</v>
      </c>
      <c r="N1335" s="628">
        <v>1700</v>
      </c>
      <c r="O1335" s="366"/>
      <c r="P1335" s="533"/>
      <c r="Q1335" s="535">
        <f t="shared" ref="Q1335:Q1340" si="110">SUM(N1335*P1335)</f>
        <v>0</v>
      </c>
      <c r="R1335" s="535"/>
      <c r="S1335" s="535"/>
      <c r="T1335" s="535"/>
      <c r="U1335" s="526"/>
      <c r="V1335" s="526"/>
      <c r="W1335" s="523">
        <f>SUM(N1335*W1334)</f>
        <v>51.85</v>
      </c>
      <c r="X1335" s="523"/>
      <c r="Y1335" s="538">
        <f>SUM(N1335*P1335*Y1334)</f>
        <v>0</v>
      </c>
      <c r="Z1335" s="523"/>
      <c r="AA1335" s="538">
        <f>SUM(N1335*AA1334)</f>
        <v>4.25</v>
      </c>
      <c r="AB1335" s="538">
        <f>SUM(N1335*AB1334*P1335)</f>
        <v>0</v>
      </c>
      <c r="AF1335" s="541"/>
      <c r="AG1335" s="538">
        <f>SUM(N1335*AG1334)</f>
        <v>0</v>
      </c>
      <c r="AH1335" s="538">
        <f>SUM(Q1335*AH1334)</f>
        <v>0</v>
      </c>
    </row>
    <row r="1336" spans="10:35" x14ac:dyDescent="0.25">
      <c r="J1336" s="311"/>
      <c r="K1336" s="11"/>
      <c r="N1336" s="494"/>
      <c r="P1336" s="38">
        <f>SUM(P1335*0.66)</f>
        <v>0</v>
      </c>
      <c r="Q1336" s="307">
        <f t="shared" si="110"/>
        <v>0</v>
      </c>
      <c r="R1336" s="307"/>
      <c r="S1336" s="307"/>
      <c r="T1336" s="307"/>
      <c r="U1336" s="38"/>
      <c r="V1336" s="38"/>
      <c r="W1336" s="22">
        <f>SUM(N1336*W1334)</f>
        <v>0</v>
      </c>
      <c r="X1336" s="22"/>
      <c r="Y1336" s="23">
        <f>SUM(N1336*P1336*Y1334)</f>
        <v>0</v>
      </c>
      <c r="Z1336" s="22"/>
      <c r="AA1336" s="23">
        <f>SUM(N1336*AA1334)</f>
        <v>0</v>
      </c>
      <c r="AB1336" s="23">
        <f>SUM(N1336*AB1334*P1336)</f>
        <v>0</v>
      </c>
      <c r="AF1336" s="49"/>
      <c r="AG1336" s="23">
        <f>SUM(N1336*AG1334)</f>
        <v>0</v>
      </c>
      <c r="AH1336" s="23">
        <f>SUM(Q1336*AH1334)</f>
        <v>0</v>
      </c>
    </row>
    <row r="1337" spans="10:35" x14ac:dyDescent="0.25">
      <c r="J1337" s="311"/>
      <c r="K1337" t="s">
        <v>1037</v>
      </c>
      <c r="L1337" s="17"/>
      <c r="M1337" t="s">
        <v>474</v>
      </c>
      <c r="N1337" s="636"/>
      <c r="O1337" s="366"/>
      <c r="P1337" s="321"/>
      <c r="Q1337" s="307">
        <f t="shared" si="110"/>
        <v>0</v>
      </c>
      <c r="R1337" s="307"/>
      <c r="S1337" s="307"/>
      <c r="T1337" s="307"/>
      <c r="U1337" s="38"/>
      <c r="V1337" s="38"/>
      <c r="W1337" s="22">
        <f>SUM(N1337*W1334)</f>
        <v>0</v>
      </c>
      <c r="X1337" s="22"/>
      <c r="Y1337" s="23">
        <f>SUM(N1337*P1337*Y1334)</f>
        <v>0</v>
      </c>
      <c r="Z1337" s="22"/>
      <c r="AA1337" s="23">
        <f>SUM(N1337*AA1334)</f>
        <v>0</v>
      </c>
      <c r="AB1337" s="23">
        <f>SUM(N1337*AB1334*P1337)</f>
        <v>0</v>
      </c>
      <c r="AF1337" s="49"/>
      <c r="AG1337" s="23">
        <f>SUM(N1337*AG1334)</f>
        <v>0</v>
      </c>
      <c r="AH1337" s="23">
        <f>SUM(Q1337*AH1334)</f>
        <v>0</v>
      </c>
    </row>
    <row r="1338" spans="10:35" x14ac:dyDescent="0.25">
      <c r="J1338" s="311"/>
      <c r="K1338" s="11"/>
      <c r="N1338" s="494"/>
      <c r="P1338" s="38">
        <f>SUM(P1337*0.66)</f>
        <v>0</v>
      </c>
      <c r="Q1338" s="307">
        <f t="shared" si="110"/>
        <v>0</v>
      </c>
      <c r="R1338" s="307"/>
      <c r="S1338" s="307"/>
      <c r="T1338" s="307"/>
      <c r="U1338" s="38"/>
      <c r="V1338" s="38"/>
      <c r="W1338" s="22">
        <f>SUM(N1338*W1334)</f>
        <v>0</v>
      </c>
      <c r="X1338" s="22"/>
      <c r="Y1338" s="23">
        <f>SUM(N1338*P1338*Y1334)</f>
        <v>0</v>
      </c>
      <c r="Z1338" s="22"/>
      <c r="AA1338" s="23">
        <f>SUM(N1338*AA1334)</f>
        <v>0</v>
      </c>
      <c r="AB1338" s="23">
        <f>SUM(N1338*AB1334*P1338)</f>
        <v>0</v>
      </c>
      <c r="AF1338" s="49"/>
      <c r="AG1338" s="23">
        <f>SUM(N1338*AG1334)</f>
        <v>0</v>
      </c>
      <c r="AH1338" s="23">
        <f>SUM(Q1338*AH1334)</f>
        <v>0</v>
      </c>
    </row>
    <row r="1339" spans="10:35" x14ac:dyDescent="0.25">
      <c r="J1339" s="311"/>
      <c r="K1339" s="11"/>
      <c r="L1339" s="17"/>
      <c r="N1339" s="494"/>
      <c r="O1339" s="366"/>
      <c r="P1339" s="321"/>
      <c r="Q1339" s="307">
        <f t="shared" si="110"/>
        <v>0</v>
      </c>
      <c r="R1339" s="307"/>
      <c r="S1339" s="307"/>
      <c r="T1339" s="307"/>
      <c r="U1339" s="38"/>
      <c r="V1339" s="38"/>
      <c r="W1339" s="22">
        <f>SUM(N1339*W1334)</f>
        <v>0</v>
      </c>
      <c r="X1339" s="22"/>
      <c r="Y1339" s="23">
        <f>SUM(N1339*P1339*Y1334)</f>
        <v>0</v>
      </c>
      <c r="Z1339" s="22"/>
      <c r="AA1339" s="23">
        <f>SUM(N1339*AA1334)</f>
        <v>0</v>
      </c>
      <c r="AB1339" s="23">
        <f>SUM(N1339*AB1334*P1339)</f>
        <v>0</v>
      </c>
      <c r="AF1339" s="49"/>
      <c r="AG1339" s="23">
        <f>SUM(N1339*AG1334)</f>
        <v>0</v>
      </c>
      <c r="AH1339" s="23">
        <f>SUM(Q1339*AH1334)</f>
        <v>0</v>
      </c>
      <c r="AI1339" s="23"/>
    </row>
    <row r="1340" spans="10:35" x14ac:dyDescent="0.25">
      <c r="J1340" s="311"/>
      <c r="K1340" s="11"/>
      <c r="N1340" s="626"/>
      <c r="O1340" s="13"/>
      <c r="P1340" s="38">
        <f>SUM(P1339*0.66)</f>
        <v>0</v>
      </c>
      <c r="Q1340" s="307">
        <f t="shared" si="110"/>
        <v>0</v>
      </c>
      <c r="R1340" s="307"/>
      <c r="S1340" s="307"/>
      <c r="T1340" s="307"/>
      <c r="U1340" s="38"/>
      <c r="V1340" s="38"/>
      <c r="W1340" s="22">
        <f>SUM(N1340*W1334)</f>
        <v>0</v>
      </c>
      <c r="X1340" s="22"/>
      <c r="Y1340" s="23">
        <f>SUM(N1340*P1340*Y1334)</f>
        <v>0</v>
      </c>
      <c r="Z1340" s="22"/>
      <c r="AA1340" s="23">
        <f>SUM(N1340*AA1334)</f>
        <v>0</v>
      </c>
      <c r="AB1340" s="23">
        <f>SUM(N1340*AB1334*P1340)</f>
        <v>0</v>
      </c>
      <c r="AF1340" s="49"/>
      <c r="AG1340" s="23">
        <f>SUM(N1340*AG1334)</f>
        <v>0</v>
      </c>
      <c r="AH1340" s="23">
        <f>SUM(Q1340*AH1334)</f>
        <v>0</v>
      </c>
      <c r="AI1340" s="23"/>
    </row>
    <row r="1341" spans="10:35" ht="15.75" thickBot="1" x14ac:dyDescent="0.3">
      <c r="J1341" s="311"/>
      <c r="K1341" s="11"/>
      <c r="N1341" s="49"/>
      <c r="O1341" s="50"/>
      <c r="P1341" s="38"/>
      <c r="Q1341" s="307"/>
      <c r="R1341" s="307"/>
      <c r="S1341" s="307"/>
      <c r="T1341" s="307"/>
      <c r="U1341" s="38"/>
      <c r="V1341" s="38"/>
      <c r="W1341" s="38"/>
      <c r="X1341" s="22"/>
      <c r="Z1341" s="22"/>
      <c r="AA1341" s="22"/>
      <c r="AB1341" s="22"/>
      <c r="AC1341" s="22"/>
      <c r="AD1341" s="22"/>
      <c r="AE1341" s="22"/>
      <c r="AF1341" s="49"/>
      <c r="AG1341" s="22"/>
      <c r="AH1341" s="22"/>
      <c r="AI1341" s="22"/>
    </row>
    <row r="1342" spans="10:35" ht="15.75" thickBot="1" x14ac:dyDescent="0.3">
      <c r="J1342" s="311"/>
      <c r="K1342" s="11"/>
      <c r="N1342" s="49"/>
      <c r="O1342" s="50"/>
      <c r="P1342" s="38"/>
      <c r="Q1342" s="38"/>
      <c r="R1342" s="38"/>
      <c r="S1342" s="38"/>
      <c r="T1342" s="38"/>
      <c r="U1342" s="38"/>
      <c r="V1342" s="38"/>
      <c r="W1342" s="488">
        <f>SUM(W1335:W1340)</f>
        <v>51.85</v>
      </c>
      <c r="X1342" s="489"/>
      <c r="Y1342" s="490">
        <f>SUM(Y1335:Y1340)</f>
        <v>0</v>
      </c>
      <c r="Z1342" s="829">
        <f>SUM(W1342:Y1342)</f>
        <v>51.85</v>
      </c>
      <c r="AA1342" s="387">
        <f>SUM(AA1335:AA1340)</f>
        <v>4.25</v>
      </c>
      <c r="AB1342" s="387">
        <f>SUM(AB1335:AB1340)</f>
        <v>0</v>
      </c>
      <c r="AC1342" s="1087">
        <f>SUM(AA1342:AB1342)</f>
        <v>4.25</v>
      </c>
      <c r="AD1342" s="89"/>
      <c r="AE1342" s="89"/>
      <c r="AF1342" s="49"/>
      <c r="AG1342" s="387">
        <f>SUM(AG1335:AG1340)</f>
        <v>0</v>
      </c>
      <c r="AH1342" s="387">
        <f>SUM(AH1335:AH1340)</f>
        <v>0</v>
      </c>
      <c r="AI1342" s="1087">
        <f>SUM(AG1342:AH1342)</f>
        <v>0</v>
      </c>
    </row>
    <row r="1343" spans="10:35" x14ac:dyDescent="0.25">
      <c r="J1343" s="311"/>
      <c r="K1343" s="11"/>
      <c r="N1343" s="49"/>
      <c r="O1343" s="50"/>
      <c r="P1343" s="38"/>
      <c r="Q1343" s="38"/>
      <c r="R1343" s="38"/>
      <c r="S1343" s="38"/>
      <c r="T1343" s="38"/>
      <c r="U1343" s="38"/>
      <c r="V1343" s="38"/>
      <c r="W1343" s="522"/>
      <c r="X1343" s="523"/>
      <c r="Y1343" s="28"/>
      <c r="Z1343" s="523"/>
      <c r="AA1343" s="523"/>
      <c r="AB1343" s="523"/>
      <c r="AC1343" s="89"/>
      <c r="AD1343" s="89"/>
      <c r="AE1343" s="89"/>
      <c r="AF1343" s="49"/>
      <c r="AG1343" s="523"/>
      <c r="AH1343" s="523"/>
      <c r="AI1343" s="89"/>
    </row>
    <row r="1344" spans="10:35" x14ac:dyDescent="0.25">
      <c r="J1344" s="334"/>
      <c r="K1344" s="201"/>
      <c r="L1344" s="171"/>
      <c r="M1344" s="176"/>
      <c r="N1344" s="449"/>
      <c r="O1344" s="335"/>
      <c r="P1344" s="177"/>
      <c r="Q1344" s="177"/>
      <c r="R1344" s="177"/>
      <c r="S1344" s="177"/>
      <c r="T1344" s="177"/>
      <c r="U1344" s="177"/>
      <c r="V1344" s="177"/>
      <c r="W1344" s="364"/>
      <c r="X1344" s="178"/>
      <c r="Y1344" s="365"/>
      <c r="Z1344" s="178"/>
      <c r="AA1344" s="178"/>
      <c r="AB1344" s="337"/>
      <c r="AC1344" s="171"/>
      <c r="AD1344" s="171"/>
      <c r="AE1344" s="171"/>
      <c r="AF1344" s="171"/>
      <c r="AG1344" s="171"/>
      <c r="AH1344" s="337"/>
      <c r="AI1344" s="171"/>
    </row>
    <row r="1345" spans="10:35" x14ac:dyDescent="0.25">
      <c r="J1345" s="440" t="s">
        <v>433</v>
      </c>
      <c r="K1345" s="42" t="s">
        <v>154</v>
      </c>
      <c r="L1345" s="35"/>
      <c r="M1345" s="158"/>
      <c r="N1345" s="117"/>
      <c r="O1345" s="316"/>
      <c r="P1345" s="158"/>
      <c r="Q1345" s="158"/>
      <c r="R1345" s="158"/>
      <c r="S1345" s="319"/>
      <c r="T1345" s="319"/>
      <c r="U1345" s="319" t="s">
        <v>171</v>
      </c>
      <c r="V1345" s="158"/>
      <c r="W1345" s="319">
        <v>0.02</v>
      </c>
      <c r="X1345" s="117"/>
      <c r="Y1345" s="157">
        <v>0</v>
      </c>
      <c r="Z1345" s="158"/>
      <c r="AA1345" s="319">
        <v>2E-3</v>
      </c>
      <c r="AB1345" s="157">
        <v>0</v>
      </c>
      <c r="AC1345" s="7" t="s">
        <v>291</v>
      </c>
      <c r="AD1345" s="7"/>
      <c r="AE1345" s="7"/>
      <c r="AF1345" s="7"/>
      <c r="AG1345" s="158">
        <v>0</v>
      </c>
      <c r="AH1345" s="322">
        <v>0</v>
      </c>
      <c r="AI1345" s="7"/>
    </row>
    <row r="1346" spans="10:35" x14ac:dyDescent="0.25">
      <c r="J1346" s="311"/>
      <c r="K1346" s="378" t="s">
        <v>906</v>
      </c>
      <c r="L1346" s="17">
        <v>0.28560000000000002</v>
      </c>
      <c r="M1346" t="s">
        <v>237</v>
      </c>
      <c r="N1346" s="1209">
        <v>9564</v>
      </c>
      <c r="O1346" s="366"/>
      <c r="P1346" s="533"/>
      <c r="Q1346" s="535">
        <f t="shared" ref="Q1346:Q1351" si="111">SUM(N1346*P1346)</f>
        <v>0</v>
      </c>
      <c r="R1346" s="535"/>
      <c r="S1346" s="535"/>
      <c r="T1346" s="535"/>
      <c r="U1346" s="526"/>
      <c r="V1346" s="526"/>
      <c r="W1346" s="523">
        <f>SUM(N1346*W1345)</f>
        <v>191.28</v>
      </c>
      <c r="X1346" s="523"/>
      <c r="Y1346" s="538">
        <f>SUM(N1346*P1346*Y1345)</f>
        <v>0</v>
      </c>
      <c r="Z1346" s="523"/>
      <c r="AA1346" s="538">
        <f>SUM(N1346*AA1345)</f>
        <v>19.128</v>
      </c>
      <c r="AB1346" s="538">
        <f>SUM(N1346*AB1345*P1346)</f>
        <v>0</v>
      </c>
      <c r="AF1346" s="541"/>
      <c r="AG1346" s="538">
        <f>SUM(N1346*AG1345)</f>
        <v>0</v>
      </c>
      <c r="AH1346" s="538">
        <f>SUM(Q1346*AH1345)</f>
        <v>0</v>
      </c>
    </row>
    <row r="1347" spans="10:35" x14ac:dyDescent="0.25">
      <c r="J1347" s="311"/>
      <c r="N1347" s="494"/>
      <c r="P1347" s="38">
        <f>SUM(P1346*0.66)</f>
        <v>0</v>
      </c>
      <c r="Q1347" s="307">
        <f t="shared" si="111"/>
        <v>0</v>
      </c>
      <c r="R1347" s="307"/>
      <c r="S1347" s="307"/>
      <c r="T1347" s="307"/>
      <c r="U1347" s="38"/>
      <c r="V1347" s="38"/>
      <c r="W1347" s="22">
        <f>SUM(N1347*W1345)</f>
        <v>0</v>
      </c>
      <c r="X1347" s="22"/>
      <c r="Y1347" s="23">
        <f>SUM(N1347*P1347*Y1345)</f>
        <v>0</v>
      </c>
      <c r="Z1347" s="22"/>
      <c r="AA1347" s="23">
        <f>SUM(N1347*AA1345)</f>
        <v>0</v>
      </c>
      <c r="AB1347" s="23">
        <f>SUM(N1347*AB1345*P1347)</f>
        <v>0</v>
      </c>
      <c r="AF1347" s="49"/>
      <c r="AG1347" s="23">
        <f>SUM(N1347*AG1345)</f>
        <v>0</v>
      </c>
      <c r="AH1347" s="23">
        <f>SUM(Q1347*AH1345)</f>
        <v>0</v>
      </c>
    </row>
    <row r="1348" spans="10:35" x14ac:dyDescent="0.25">
      <c r="J1348" s="311"/>
      <c r="K1348" t="s">
        <v>900</v>
      </c>
      <c r="L1348" s="17">
        <v>0.1678</v>
      </c>
      <c r="M1348" t="s">
        <v>168</v>
      </c>
      <c r="N1348" s="636">
        <v>1800</v>
      </c>
      <c r="O1348" s="366"/>
      <c r="P1348" s="321"/>
      <c r="Q1348" s="307">
        <f t="shared" si="111"/>
        <v>0</v>
      </c>
      <c r="R1348" s="307"/>
      <c r="S1348" s="307"/>
      <c r="T1348" s="307"/>
      <c r="U1348" s="38"/>
      <c r="V1348" s="38"/>
      <c r="W1348" s="22">
        <f>SUM(N1348*W1345)</f>
        <v>36</v>
      </c>
      <c r="X1348" s="22"/>
      <c r="Y1348" s="23">
        <f>SUM(N1348*P1348*Y1345)</f>
        <v>0</v>
      </c>
      <c r="Z1348" s="22"/>
      <c r="AA1348" s="23">
        <f>SUM(N1348*AA1345)</f>
        <v>3.6</v>
      </c>
      <c r="AB1348" s="23">
        <f>SUM(N1348*AB1345*P1348)</f>
        <v>0</v>
      </c>
      <c r="AF1348" s="49"/>
      <c r="AG1348" s="23">
        <f>SUM(N1348*AG1345)</f>
        <v>0</v>
      </c>
      <c r="AH1348" s="23">
        <f>SUM(Q1348*AH1345)</f>
        <v>0</v>
      </c>
    </row>
    <row r="1349" spans="10:35" x14ac:dyDescent="0.25">
      <c r="J1349" s="311"/>
      <c r="L1349" t="s">
        <v>294</v>
      </c>
      <c r="M1349" s="1362">
        <v>201.58</v>
      </c>
      <c r="N1349" s="1363"/>
      <c r="P1349" s="38">
        <f>SUM(P1348*0.66)</f>
        <v>0</v>
      </c>
      <c r="Q1349" s="307">
        <f t="shared" si="111"/>
        <v>0</v>
      </c>
      <c r="R1349" s="307"/>
      <c r="S1349" s="307"/>
      <c r="T1349" s="307"/>
      <c r="U1349" s="38"/>
      <c r="V1349" s="38"/>
      <c r="W1349" s="1195">
        <f>SUM(M1349)</f>
        <v>201.58</v>
      </c>
      <c r="X1349" s="22"/>
      <c r="Y1349" s="23">
        <f>SUM(N1349*P1349*Y1345)</f>
        <v>0</v>
      </c>
      <c r="Z1349" s="22"/>
      <c r="AA1349" s="23">
        <f>SUM(N1349*AA1345)</f>
        <v>0</v>
      </c>
      <c r="AB1349" s="23">
        <f>SUM(N1349*AB1345*P1349)</f>
        <v>0</v>
      </c>
      <c r="AF1349" s="49"/>
      <c r="AG1349" s="23">
        <f>SUM(N1349*AG1345)</f>
        <v>0</v>
      </c>
      <c r="AH1349" s="23">
        <f>SUM(Q1349*AH1345)</f>
        <v>0</v>
      </c>
    </row>
    <row r="1350" spans="10:35" x14ac:dyDescent="0.25">
      <c r="J1350" s="311"/>
      <c r="L1350" s="17"/>
      <c r="N1350" s="494"/>
      <c r="O1350" s="366"/>
      <c r="P1350" s="321"/>
      <c r="Q1350" s="307">
        <f t="shared" si="111"/>
        <v>0</v>
      </c>
      <c r="R1350" s="307"/>
      <c r="S1350" s="307"/>
      <c r="T1350" s="307"/>
      <c r="U1350" s="38"/>
      <c r="V1350" s="38"/>
      <c r="W1350" s="22">
        <f>SUM(N1350*W1345)</f>
        <v>0</v>
      </c>
      <c r="X1350" s="22"/>
      <c r="Y1350" s="23">
        <f>SUM(N1350*P1350*Y1345)</f>
        <v>0</v>
      </c>
      <c r="Z1350" s="22"/>
      <c r="AA1350" s="23">
        <f>SUM(N1350*AA1345)</f>
        <v>0</v>
      </c>
      <c r="AB1350" s="23">
        <f>SUM(N1350*AB1345*P1350)</f>
        <v>0</v>
      </c>
      <c r="AF1350" s="49"/>
      <c r="AG1350" s="23">
        <f>SUM(N1350*AG1345)</f>
        <v>0</v>
      </c>
      <c r="AH1350" s="23">
        <f>SUM(Q1350*AH1345)</f>
        <v>0</v>
      </c>
      <c r="AI1350" s="23"/>
    </row>
    <row r="1351" spans="10:35" x14ac:dyDescent="0.25">
      <c r="J1351" s="311"/>
      <c r="N1351" s="626"/>
      <c r="O1351" s="13"/>
      <c r="P1351" s="38">
        <f>SUM(P1350*0.66)</f>
        <v>0</v>
      </c>
      <c r="Q1351" s="307">
        <f t="shared" si="111"/>
        <v>0</v>
      </c>
      <c r="R1351" s="307"/>
      <c r="S1351" s="307"/>
      <c r="T1351" s="307"/>
      <c r="U1351" s="38"/>
      <c r="V1351" s="38"/>
      <c r="W1351" s="22">
        <f>SUM(N1351*W1345)</f>
        <v>0</v>
      </c>
      <c r="X1351" s="22"/>
      <c r="Y1351" s="23">
        <f>SUM(N1351*P1351*Y1345)</f>
        <v>0</v>
      </c>
      <c r="Z1351" s="22"/>
      <c r="AA1351" s="23">
        <f>SUM(N1351*AA1345)</f>
        <v>0</v>
      </c>
      <c r="AB1351" s="23">
        <f>SUM(N1351*AB1345*P1351)</f>
        <v>0</v>
      </c>
      <c r="AF1351" s="49"/>
      <c r="AG1351" s="23">
        <f>SUM(N1351*AG1345)</f>
        <v>0</v>
      </c>
      <c r="AH1351" s="23">
        <f>SUM(Q1351*AH1345)</f>
        <v>0</v>
      </c>
      <c r="AI1351" s="23"/>
    </row>
    <row r="1352" spans="10:35" ht="15.75" thickBot="1" x14ac:dyDescent="0.3">
      <c r="J1352" s="311"/>
      <c r="N1352" s="49"/>
      <c r="O1352" s="50"/>
      <c r="P1352" s="38"/>
      <c r="Q1352" s="307"/>
      <c r="R1352" s="307"/>
      <c r="S1352" s="307"/>
      <c r="T1352" s="307"/>
      <c r="U1352" s="38"/>
      <c r="V1352" s="38"/>
      <c r="W1352" s="38"/>
      <c r="X1352" s="22"/>
      <c r="Z1352" s="22"/>
      <c r="AA1352" s="22"/>
      <c r="AB1352" s="22"/>
      <c r="AC1352" s="22"/>
      <c r="AD1352" s="22"/>
      <c r="AE1352" s="22"/>
      <c r="AF1352" s="49"/>
      <c r="AG1352" s="22"/>
      <c r="AH1352" s="22"/>
      <c r="AI1352" s="22"/>
    </row>
    <row r="1353" spans="10:35" ht="15.75" thickBot="1" x14ac:dyDescent="0.3">
      <c r="J1353" s="311"/>
      <c r="N1353" s="49"/>
      <c r="O1353" s="50"/>
      <c r="P1353" s="38"/>
      <c r="Q1353" s="38"/>
      <c r="R1353" s="38"/>
      <c r="S1353" s="38"/>
      <c r="T1353" s="38"/>
      <c r="U1353" s="38"/>
      <c r="V1353" s="38"/>
      <c r="W1353" s="488">
        <f>SUM(W1346:W1351)</f>
        <v>428.86</v>
      </c>
      <c r="X1353" s="489"/>
      <c r="Y1353" s="490">
        <f>SUM(Y1346:Y1351)</f>
        <v>0</v>
      </c>
      <c r="Z1353" s="829">
        <f>SUM(W1353:Y1353)</f>
        <v>428.86</v>
      </c>
      <c r="AA1353" s="387">
        <f>SUM(AA1346:AA1351)</f>
        <v>22.728000000000002</v>
      </c>
      <c r="AB1353" s="387">
        <f>SUM(AB1346:AB1351)</f>
        <v>0</v>
      </c>
      <c r="AC1353" s="1087">
        <f>SUM(AA1353:AB1353)</f>
        <v>22.728000000000002</v>
      </c>
      <c r="AD1353" s="89"/>
      <c r="AE1353" s="89"/>
      <c r="AF1353" s="49"/>
      <c r="AG1353" s="387">
        <f>SUM(AG1346:AG1351)</f>
        <v>0</v>
      </c>
      <c r="AH1353" s="387">
        <f>SUM(AH1346:AH1351)</f>
        <v>0</v>
      </c>
      <c r="AI1353" s="1087">
        <f>SUM(AG1353:AH1353)</f>
        <v>0</v>
      </c>
    </row>
    <row r="1354" spans="10:35" x14ac:dyDescent="0.25">
      <c r="J1354" s="311"/>
      <c r="N1354" s="49"/>
      <c r="O1354" s="50"/>
      <c r="P1354" s="38"/>
      <c r="Q1354" s="38"/>
      <c r="R1354" s="38"/>
      <c r="S1354" s="38"/>
      <c r="T1354" s="38"/>
      <c r="U1354" s="38"/>
      <c r="V1354" s="38"/>
      <c r="W1354" s="522"/>
      <c r="X1354" s="523"/>
      <c r="Y1354" s="28"/>
      <c r="Z1354" s="523"/>
      <c r="AA1354" s="523"/>
      <c r="AB1354" s="523"/>
      <c r="AC1354" s="89"/>
      <c r="AD1354" s="89"/>
      <c r="AE1354" s="89"/>
      <c r="AF1354" s="49"/>
      <c r="AG1354" s="523"/>
      <c r="AH1354" s="523"/>
      <c r="AI1354" s="89"/>
    </row>
    <row r="1355" spans="10:35" x14ac:dyDescent="0.25">
      <c r="J1355" s="334"/>
      <c r="K1355" s="171"/>
      <c r="L1355" s="171"/>
      <c r="M1355" s="176"/>
      <c r="N1355" s="449"/>
      <c r="O1355" s="335"/>
      <c r="P1355" s="177"/>
      <c r="Q1355" s="177"/>
      <c r="R1355" s="177"/>
      <c r="S1355" s="177"/>
      <c r="T1355" s="177"/>
      <c r="U1355" s="177"/>
      <c r="V1355" s="177"/>
      <c r="W1355" s="364"/>
      <c r="X1355" s="178"/>
      <c r="Y1355" s="365"/>
      <c r="Z1355" s="178"/>
      <c r="AA1355" s="178"/>
      <c r="AB1355" s="337"/>
      <c r="AC1355" s="171"/>
      <c r="AD1355" s="171"/>
      <c r="AE1355" s="171"/>
      <c r="AF1355" s="171"/>
      <c r="AG1355" s="171"/>
      <c r="AH1355" s="337"/>
      <c r="AI1355" s="171"/>
    </row>
    <row r="1356" spans="10:35" x14ac:dyDescent="0.25">
      <c r="J1356" s="440" t="s">
        <v>433</v>
      </c>
      <c r="K1356" s="42" t="s">
        <v>215</v>
      </c>
      <c r="L1356" s="35"/>
      <c r="M1356" s="158"/>
      <c r="N1356" s="117"/>
      <c r="O1356" s="316"/>
      <c r="P1356" s="158"/>
      <c r="Q1356" s="158"/>
      <c r="R1356" s="158"/>
      <c r="S1356" s="319"/>
      <c r="T1356" s="319"/>
      <c r="U1356" s="319" t="s">
        <v>171</v>
      </c>
      <c r="V1356" s="158"/>
      <c r="W1356" s="319">
        <v>0.03</v>
      </c>
      <c r="X1356" s="117"/>
      <c r="Y1356" s="157">
        <v>0</v>
      </c>
      <c r="Z1356" s="158"/>
      <c r="AA1356" s="319">
        <v>0</v>
      </c>
      <c r="AB1356" s="157">
        <v>0</v>
      </c>
      <c r="AC1356" s="7"/>
      <c r="AD1356" s="7"/>
      <c r="AE1356" s="7"/>
      <c r="AF1356" s="7"/>
      <c r="AG1356" s="158">
        <v>0</v>
      </c>
      <c r="AH1356" s="322">
        <v>0</v>
      </c>
      <c r="AI1356" s="7"/>
    </row>
    <row r="1357" spans="10:35" x14ac:dyDescent="0.25">
      <c r="J1357" s="311"/>
      <c r="K1357" s="378" t="s">
        <v>477</v>
      </c>
      <c r="L1357" s="17">
        <v>0.2646</v>
      </c>
      <c r="M1357" t="s">
        <v>478</v>
      </c>
      <c r="N1357" s="628">
        <v>1650</v>
      </c>
      <c r="O1357" s="366"/>
      <c r="P1357" s="533"/>
      <c r="Q1357" s="535">
        <f t="shared" ref="Q1357:Q1362" si="112">SUM(N1357*P1357)</f>
        <v>0</v>
      </c>
      <c r="R1357" s="535"/>
      <c r="S1357" s="535"/>
      <c r="T1357" s="535"/>
      <c r="U1357" s="526"/>
      <c r="V1357" s="526"/>
      <c r="W1357" s="523">
        <f>SUM(N1357*W1356)</f>
        <v>49.5</v>
      </c>
      <c r="X1357" s="523"/>
      <c r="Y1357" s="538">
        <f>SUM(N1357*P1357*Y1356)</f>
        <v>0</v>
      </c>
      <c r="Z1357" s="523"/>
      <c r="AA1357" s="538">
        <f>SUM(N1357*AA1356)</f>
        <v>0</v>
      </c>
      <c r="AB1357" s="538">
        <f>SUM(N1357*AB1356*P1357)</f>
        <v>0</v>
      </c>
      <c r="AF1357" s="541"/>
      <c r="AG1357" s="538">
        <f>SUM(N1357*AG1356)</f>
        <v>0</v>
      </c>
      <c r="AH1357" s="538">
        <f>SUM(Q1357*AH1356)</f>
        <v>0</v>
      </c>
    </row>
    <row r="1358" spans="10:35" x14ac:dyDescent="0.25">
      <c r="J1358" s="311"/>
      <c r="N1358" s="494"/>
      <c r="P1358" s="38">
        <f>SUM(P1357*0.66)</f>
        <v>0</v>
      </c>
      <c r="Q1358" s="307">
        <f t="shared" si="112"/>
        <v>0</v>
      </c>
      <c r="R1358" s="307"/>
      <c r="S1358" s="307"/>
      <c r="T1358" s="307"/>
      <c r="U1358" s="38"/>
      <c r="V1358" s="38"/>
      <c r="W1358" s="22">
        <f>SUM(N1358*W1356)</f>
        <v>0</v>
      </c>
      <c r="X1358" s="22"/>
      <c r="Y1358" s="23">
        <f>SUM(N1358*P1358*Y1356)</f>
        <v>0</v>
      </c>
      <c r="Z1358" s="22"/>
      <c r="AA1358" s="23">
        <f>SUM(N1358*AA1356)</f>
        <v>0</v>
      </c>
      <c r="AB1358" s="23">
        <f>SUM(N1358*AB1356*P1358)</f>
        <v>0</v>
      </c>
      <c r="AF1358" s="49"/>
      <c r="AG1358" s="23">
        <f>SUM(N1358*AG1356)</f>
        <v>0</v>
      </c>
      <c r="AH1358" s="23">
        <f>SUM(Q1358*AH1356)</f>
        <v>0</v>
      </c>
    </row>
    <row r="1359" spans="10:35" x14ac:dyDescent="0.25">
      <c r="J1359" s="311"/>
      <c r="K1359" t="s">
        <v>401</v>
      </c>
      <c r="L1359" s="17"/>
      <c r="M1359" t="s">
        <v>474</v>
      </c>
      <c r="N1359" s="636"/>
      <c r="O1359" s="366"/>
      <c r="P1359" s="321"/>
      <c r="Q1359" s="307">
        <f t="shared" si="112"/>
        <v>0</v>
      </c>
      <c r="R1359" s="307"/>
      <c r="S1359" s="307"/>
      <c r="T1359" s="307"/>
      <c r="U1359" s="38"/>
      <c r="V1359" s="38"/>
      <c r="W1359" s="22">
        <f>SUM(N1359*W1356)</f>
        <v>0</v>
      </c>
      <c r="X1359" s="22"/>
      <c r="Y1359" s="23">
        <f>SUM(N1359*P1359*Y1356)</f>
        <v>0</v>
      </c>
      <c r="Z1359" s="22"/>
      <c r="AA1359" s="23">
        <f>SUM(N1359*AA1356)</f>
        <v>0</v>
      </c>
      <c r="AB1359" s="23">
        <f>SUM(N1359*AB1356*P1359)</f>
        <v>0</v>
      </c>
      <c r="AF1359" s="49"/>
      <c r="AG1359" s="23">
        <f>SUM(N1359*AG1356)</f>
        <v>0</v>
      </c>
      <c r="AH1359" s="23">
        <f>SUM(Q1359*AH1356)</f>
        <v>0</v>
      </c>
    </row>
    <row r="1360" spans="10:35" x14ac:dyDescent="0.25">
      <c r="J1360" s="311"/>
      <c r="N1360" s="494"/>
      <c r="P1360" s="38">
        <f>SUM(P1359*0.66)</f>
        <v>0</v>
      </c>
      <c r="Q1360" s="307">
        <f t="shared" si="112"/>
        <v>0</v>
      </c>
      <c r="R1360" s="307"/>
      <c r="S1360" s="307"/>
      <c r="T1360" s="307"/>
      <c r="U1360" s="38"/>
      <c r="V1360" s="38"/>
      <c r="W1360" s="22">
        <f>SUM(N1360*W1356)</f>
        <v>0</v>
      </c>
      <c r="X1360" s="22"/>
      <c r="Y1360" s="23">
        <f>SUM(N1360*P1360*Y1356)</f>
        <v>0</v>
      </c>
      <c r="Z1360" s="22"/>
      <c r="AA1360" s="23">
        <f>SUM(N1360*AA1356)</f>
        <v>0</v>
      </c>
      <c r="AB1360" s="23">
        <f>SUM(N1360*AB1356*P1360)</f>
        <v>0</v>
      </c>
      <c r="AF1360" s="49"/>
      <c r="AG1360" s="23">
        <f>SUM(N1360*AG1356)</f>
        <v>0</v>
      </c>
      <c r="AH1360" s="23">
        <f>SUM(Q1360*AH1356)</f>
        <v>0</v>
      </c>
    </row>
    <row r="1361" spans="10:35" x14ac:dyDescent="0.25">
      <c r="J1361" s="311"/>
      <c r="L1361" s="17"/>
      <c r="N1361" s="494"/>
      <c r="O1361" s="366"/>
      <c r="P1361" s="321"/>
      <c r="Q1361" s="307">
        <f t="shared" si="112"/>
        <v>0</v>
      </c>
      <c r="R1361" s="307"/>
      <c r="S1361" s="307"/>
      <c r="T1361" s="307"/>
      <c r="U1361" s="38"/>
      <c r="V1361" s="38"/>
      <c r="W1361" s="22">
        <f>SUM(N1361*W1356)</f>
        <v>0</v>
      </c>
      <c r="X1361" s="22"/>
      <c r="Y1361" s="23">
        <f>SUM(N1361*P1361*Y1356)</f>
        <v>0</v>
      </c>
      <c r="Z1361" s="22"/>
      <c r="AA1361" s="23">
        <f>SUM(N1361*AA1356)</f>
        <v>0</v>
      </c>
      <c r="AB1361" s="23">
        <f>SUM(N1361*AB1356*P1361)</f>
        <v>0</v>
      </c>
      <c r="AF1361" s="49"/>
      <c r="AG1361" s="23">
        <f>SUM(N1361*AG1356)</f>
        <v>0</v>
      </c>
      <c r="AH1361" s="23">
        <f>SUM(Q1361*AH1356)</f>
        <v>0</v>
      </c>
      <c r="AI1361" s="23"/>
    </row>
    <row r="1362" spans="10:35" x14ac:dyDescent="0.25">
      <c r="J1362" s="311"/>
      <c r="N1362" s="626"/>
      <c r="O1362" s="13"/>
      <c r="P1362" s="38">
        <f>SUM(P1361*0.66)</f>
        <v>0</v>
      </c>
      <c r="Q1362" s="307">
        <f t="shared" si="112"/>
        <v>0</v>
      </c>
      <c r="R1362" s="307"/>
      <c r="S1362" s="307"/>
      <c r="T1362" s="307"/>
      <c r="U1362" s="38"/>
      <c r="V1362" s="38"/>
      <c r="W1362" s="22">
        <f>SUM(N1362*W1356)</f>
        <v>0</v>
      </c>
      <c r="X1362" s="22"/>
      <c r="Y1362" s="23">
        <f>SUM(N1362*P1362*Y1356)</f>
        <v>0</v>
      </c>
      <c r="Z1362" s="22"/>
      <c r="AA1362" s="23">
        <f>SUM(N1362*AA1356)</f>
        <v>0</v>
      </c>
      <c r="AB1362" s="23">
        <f>SUM(N1362*AB1356*P1362)</f>
        <v>0</v>
      </c>
      <c r="AF1362" s="49"/>
      <c r="AG1362" s="23">
        <f>SUM(N1362*AG1356)</f>
        <v>0</v>
      </c>
      <c r="AH1362" s="23">
        <f>SUM(Q1362*AH1356)</f>
        <v>0</v>
      </c>
      <c r="AI1362" s="23"/>
    </row>
    <row r="1363" spans="10:35" ht="15.75" thickBot="1" x14ac:dyDescent="0.3">
      <c r="J1363" s="311"/>
      <c r="N1363" s="49"/>
      <c r="O1363" s="50"/>
      <c r="P1363" s="38"/>
      <c r="Q1363" s="307"/>
      <c r="R1363" s="307"/>
      <c r="S1363" s="307"/>
      <c r="T1363" s="307"/>
      <c r="U1363" s="38"/>
      <c r="V1363" s="38"/>
      <c r="W1363" s="38"/>
      <c r="X1363" s="22"/>
      <c r="Z1363" s="22"/>
      <c r="AA1363" s="22"/>
      <c r="AB1363" s="22"/>
      <c r="AC1363" s="22"/>
      <c r="AD1363" s="22"/>
      <c r="AE1363" s="22"/>
      <c r="AF1363" s="49"/>
      <c r="AG1363" s="22"/>
      <c r="AH1363" s="22"/>
      <c r="AI1363" s="22"/>
    </row>
    <row r="1364" spans="10:35" ht="15.75" thickBot="1" x14ac:dyDescent="0.3">
      <c r="J1364" s="311"/>
      <c r="N1364" s="49"/>
      <c r="O1364" s="50"/>
      <c r="P1364" s="38"/>
      <c r="Q1364" s="38"/>
      <c r="R1364" s="38"/>
      <c r="S1364" s="38"/>
      <c r="T1364" s="38"/>
      <c r="U1364" s="38"/>
      <c r="V1364" s="38"/>
      <c r="W1364" s="488">
        <f>SUM(W1357:W1362)</f>
        <v>49.5</v>
      </c>
      <c r="X1364" s="489"/>
      <c r="Y1364" s="490">
        <f>SUM(Y1357:Y1362)</f>
        <v>0</v>
      </c>
      <c r="Z1364" s="829">
        <f>SUM(W1364:Y1364)</f>
        <v>49.5</v>
      </c>
      <c r="AA1364" s="387">
        <f>SUM(AA1357:AA1362)</f>
        <v>0</v>
      </c>
      <c r="AB1364" s="387">
        <f>SUM(AB1357:AB1362)</f>
        <v>0</v>
      </c>
      <c r="AC1364" s="1087">
        <f>SUM(AA1364:AB1364)</f>
        <v>0</v>
      </c>
      <c r="AD1364" s="89"/>
      <c r="AE1364" s="89"/>
      <c r="AF1364" s="49"/>
      <c r="AG1364" s="387">
        <f>SUM(AG1357:AG1362)</f>
        <v>0</v>
      </c>
      <c r="AH1364" s="387">
        <f>SUM(AH1357:AH1362)</f>
        <v>0</v>
      </c>
      <c r="AI1364" s="1087">
        <f>SUM(AG1364:AH1364)</f>
        <v>0</v>
      </c>
    </row>
    <row r="1365" spans="10:35" x14ac:dyDescent="0.25">
      <c r="J1365" s="311"/>
      <c r="N1365" s="49"/>
      <c r="O1365" s="50"/>
      <c r="P1365" s="38"/>
      <c r="Q1365" s="38"/>
      <c r="R1365" s="38"/>
      <c r="S1365" s="38"/>
      <c r="T1365" s="38"/>
      <c r="U1365" s="38"/>
      <c r="V1365" s="38"/>
      <c r="W1365" s="522"/>
      <c r="X1365" s="523"/>
      <c r="Y1365" s="28"/>
      <c r="Z1365" s="523"/>
      <c r="AA1365" s="523"/>
      <c r="AB1365" s="523"/>
      <c r="AC1365" s="89"/>
      <c r="AD1365" s="89"/>
      <c r="AE1365" s="89"/>
      <c r="AF1365" s="49"/>
      <c r="AG1365" s="523"/>
      <c r="AH1365" s="523"/>
      <c r="AI1365" s="89"/>
    </row>
    <row r="1366" spans="10:35" x14ac:dyDescent="0.25">
      <c r="J1366" s="334"/>
      <c r="K1366" s="171"/>
      <c r="L1366" s="171"/>
      <c r="M1366" s="176"/>
      <c r="N1366" s="449"/>
      <c r="O1366" s="335"/>
      <c r="P1366" s="177"/>
      <c r="Q1366" s="177"/>
      <c r="R1366" s="177"/>
      <c r="S1366" s="177"/>
      <c r="T1366" s="177"/>
      <c r="U1366" s="177"/>
      <c r="V1366" s="177"/>
      <c r="W1366" s="364"/>
      <c r="X1366" s="178"/>
      <c r="Y1366" s="365"/>
      <c r="Z1366" s="178"/>
      <c r="AA1366" s="178"/>
      <c r="AB1366" s="337"/>
      <c r="AC1366" s="171"/>
      <c r="AD1366" s="171"/>
      <c r="AE1366" s="171"/>
      <c r="AF1366" s="171"/>
      <c r="AG1366" s="171"/>
      <c r="AH1366" s="337"/>
      <c r="AI1366" s="171"/>
    </row>
    <row r="1367" spans="10:35" x14ac:dyDescent="0.25">
      <c r="J1367" s="440" t="s">
        <v>433</v>
      </c>
      <c r="K1367" s="42" t="s">
        <v>215</v>
      </c>
      <c r="L1367" s="35"/>
      <c r="M1367" s="158"/>
      <c r="N1367" s="117"/>
      <c r="O1367" s="316"/>
      <c r="P1367" s="158"/>
      <c r="Q1367" s="158"/>
      <c r="R1367" s="158"/>
      <c r="S1367" s="319"/>
      <c r="T1367" s="319"/>
      <c r="U1367" s="319" t="s">
        <v>171</v>
      </c>
      <c r="V1367" s="158"/>
      <c r="W1367" s="319">
        <v>0.02</v>
      </c>
      <c r="X1367" s="117"/>
      <c r="Y1367" s="157">
        <v>0</v>
      </c>
      <c r="Z1367" s="158"/>
      <c r="AA1367" s="319">
        <v>0</v>
      </c>
      <c r="AB1367" s="157">
        <v>0</v>
      </c>
      <c r="AC1367" s="7"/>
      <c r="AD1367" s="7"/>
      <c r="AE1367" s="7"/>
      <c r="AF1367" s="7"/>
      <c r="AG1367" s="158">
        <v>0</v>
      </c>
      <c r="AH1367" s="322">
        <v>0</v>
      </c>
      <c r="AI1367" s="7"/>
    </row>
    <row r="1368" spans="10:35" x14ac:dyDescent="0.25">
      <c r="J1368" s="311"/>
      <c r="K1368" s="378" t="s">
        <v>479</v>
      </c>
      <c r="L1368" s="17">
        <v>0.25009999999999999</v>
      </c>
      <c r="M1368" t="s">
        <v>249</v>
      </c>
      <c r="N1368" s="628">
        <v>1750</v>
      </c>
      <c r="O1368" s="366"/>
      <c r="P1368" s="533"/>
      <c r="Q1368" s="535">
        <f t="shared" ref="Q1368:Q1373" si="113">SUM(N1368*P1368)</f>
        <v>0</v>
      </c>
      <c r="R1368" s="535"/>
      <c r="S1368" s="535"/>
      <c r="T1368" s="535"/>
      <c r="U1368" s="526"/>
      <c r="V1368" s="526"/>
      <c r="W1368" s="523">
        <f>SUM(N1368*W1367)</f>
        <v>35</v>
      </c>
      <c r="X1368" s="523"/>
      <c r="Y1368" s="538">
        <f>SUM(N1368*P1368*Y1367)</f>
        <v>0</v>
      </c>
      <c r="Z1368" s="523"/>
      <c r="AA1368" s="538">
        <f>SUM(N1368*AA1367)</f>
        <v>0</v>
      </c>
      <c r="AB1368" s="538">
        <f>SUM(N1368*AB1367*P1368)</f>
        <v>0</v>
      </c>
      <c r="AF1368" s="541"/>
      <c r="AG1368" s="538">
        <f>SUM(N1368*AG1367)</f>
        <v>0</v>
      </c>
      <c r="AH1368" s="538">
        <f>SUM(Q1368*AH1367)</f>
        <v>0</v>
      </c>
    </row>
    <row r="1369" spans="10:35" x14ac:dyDescent="0.25">
      <c r="J1369" s="311"/>
      <c r="N1369" s="494"/>
      <c r="P1369" s="38">
        <f>SUM(P1368*0.66)</f>
        <v>0</v>
      </c>
      <c r="Q1369" s="307">
        <f t="shared" si="113"/>
        <v>0</v>
      </c>
      <c r="R1369" s="307"/>
      <c r="S1369" s="307"/>
      <c r="T1369" s="307"/>
      <c r="U1369" s="38"/>
      <c r="V1369" s="38"/>
      <c r="W1369" s="22">
        <f>SUM(N1369*W1367)</f>
        <v>0</v>
      </c>
      <c r="X1369" s="22"/>
      <c r="Y1369" s="23">
        <f>SUM(N1369*P1369*Y1367)</f>
        <v>0</v>
      </c>
      <c r="Z1369" s="22"/>
      <c r="AA1369" s="23">
        <f>SUM(N1369*AA1367)</f>
        <v>0</v>
      </c>
      <c r="AB1369" s="23">
        <f>SUM(N1369*AB1367*P1369)</f>
        <v>0</v>
      </c>
      <c r="AF1369" s="49"/>
      <c r="AG1369" s="23">
        <f>SUM(N1369*AG1367)</f>
        <v>0</v>
      </c>
      <c r="AH1369" s="23">
        <f>SUM(Q1369*AH1367)</f>
        <v>0</v>
      </c>
    </row>
    <row r="1370" spans="10:35" x14ac:dyDescent="0.25">
      <c r="J1370" s="311"/>
      <c r="K1370" t="s">
        <v>401</v>
      </c>
      <c r="L1370" s="17">
        <v>0.33429999999999999</v>
      </c>
      <c r="M1370" t="s">
        <v>168</v>
      </c>
      <c r="N1370" s="636"/>
      <c r="O1370" s="366"/>
      <c r="P1370" s="321"/>
      <c r="Q1370" s="307">
        <f t="shared" si="113"/>
        <v>0</v>
      </c>
      <c r="R1370" s="307"/>
      <c r="S1370" s="307"/>
      <c r="T1370" s="307"/>
      <c r="U1370" s="38"/>
      <c r="V1370" s="38"/>
      <c r="W1370" s="22">
        <f>SUM(N1370*W1367)</f>
        <v>0</v>
      </c>
      <c r="X1370" s="22"/>
      <c r="Y1370" s="23">
        <f>SUM(N1370*P1370*Y1367)</f>
        <v>0</v>
      </c>
      <c r="Z1370" s="22"/>
      <c r="AA1370" s="23">
        <f>SUM(N1370*AA1367)</f>
        <v>0</v>
      </c>
      <c r="AB1370" s="23">
        <f>SUM(N1370*AB1367*P1370)</f>
        <v>0</v>
      </c>
      <c r="AF1370" s="49"/>
      <c r="AG1370" s="23">
        <f>SUM(N1370*AG1367)</f>
        <v>0</v>
      </c>
      <c r="AH1370" s="23">
        <f>SUM(Q1370*AH1367)</f>
        <v>0</v>
      </c>
    </row>
    <row r="1371" spans="10:35" x14ac:dyDescent="0.25">
      <c r="J1371" s="311"/>
      <c r="N1371" s="494"/>
      <c r="P1371" s="38">
        <f>SUM(P1370*0.66)</f>
        <v>0</v>
      </c>
      <c r="Q1371" s="307">
        <f t="shared" si="113"/>
        <v>0</v>
      </c>
      <c r="R1371" s="307"/>
      <c r="S1371" s="307"/>
      <c r="T1371" s="307"/>
      <c r="U1371" s="38"/>
      <c r="V1371" s="38"/>
      <c r="W1371" s="22">
        <f>SUM(N1371*W1367)</f>
        <v>0</v>
      </c>
      <c r="X1371" s="22"/>
      <c r="Y1371" s="23">
        <f>SUM(N1371*P1371*Y1367)</f>
        <v>0</v>
      </c>
      <c r="Z1371" s="22"/>
      <c r="AA1371" s="23">
        <f>SUM(N1371*AA1367)</f>
        <v>0</v>
      </c>
      <c r="AB1371" s="23">
        <f>SUM(N1371*AB1367*P1371)</f>
        <v>0</v>
      </c>
      <c r="AF1371" s="49"/>
      <c r="AG1371" s="23">
        <f>SUM(N1371*AG1367)</f>
        <v>0</v>
      </c>
      <c r="AH1371" s="23">
        <f>SUM(Q1371*AH1367)</f>
        <v>0</v>
      </c>
    </row>
    <row r="1372" spans="10:35" x14ac:dyDescent="0.25">
      <c r="J1372" s="311"/>
      <c r="L1372" s="17"/>
      <c r="N1372" s="494"/>
      <c r="O1372" s="366"/>
      <c r="P1372" s="321"/>
      <c r="Q1372" s="307">
        <f t="shared" si="113"/>
        <v>0</v>
      </c>
      <c r="R1372" s="307"/>
      <c r="S1372" s="307"/>
      <c r="T1372" s="307"/>
      <c r="U1372" s="38"/>
      <c r="V1372" s="38"/>
      <c r="W1372" s="22">
        <f>SUM(N1372*W1367)</f>
        <v>0</v>
      </c>
      <c r="X1372" s="22"/>
      <c r="Y1372" s="23">
        <f>SUM(N1372*P1372*Y1367)</f>
        <v>0</v>
      </c>
      <c r="Z1372" s="22"/>
      <c r="AA1372" s="23">
        <f>SUM(N1372*AA1367)</f>
        <v>0</v>
      </c>
      <c r="AB1372" s="23">
        <f>SUM(N1372*AB1367*P1372)</f>
        <v>0</v>
      </c>
      <c r="AF1372" s="49"/>
      <c r="AG1372" s="23">
        <f>SUM(N1372*AG1367)</f>
        <v>0</v>
      </c>
      <c r="AH1372" s="23">
        <f>SUM(Q1372*AH1367)</f>
        <v>0</v>
      </c>
      <c r="AI1372" s="23"/>
    </row>
    <row r="1373" spans="10:35" x14ac:dyDescent="0.25">
      <c r="J1373" s="311"/>
      <c r="N1373" s="626"/>
      <c r="O1373" s="13"/>
      <c r="P1373" s="38">
        <f>SUM(P1372*0.66)</f>
        <v>0</v>
      </c>
      <c r="Q1373" s="307">
        <f t="shared" si="113"/>
        <v>0</v>
      </c>
      <c r="R1373" s="307"/>
      <c r="S1373" s="307"/>
      <c r="T1373" s="307"/>
      <c r="U1373" s="38"/>
      <c r="V1373" s="38"/>
      <c r="W1373" s="22">
        <f>SUM(N1373*W1367)</f>
        <v>0</v>
      </c>
      <c r="X1373" s="22"/>
      <c r="Y1373" s="23">
        <f>SUM(N1373*P1373*Y1367)</f>
        <v>0</v>
      </c>
      <c r="Z1373" s="22"/>
      <c r="AA1373" s="23">
        <f>SUM(N1373*AA1367)</f>
        <v>0</v>
      </c>
      <c r="AB1373" s="23">
        <f>SUM(N1373*AB1367*P1373)</f>
        <v>0</v>
      </c>
      <c r="AF1373" s="49"/>
      <c r="AG1373" s="23">
        <f>SUM(N1373*AG1367)</f>
        <v>0</v>
      </c>
      <c r="AH1373" s="23">
        <f>SUM(Q1373*AH1367)</f>
        <v>0</v>
      </c>
      <c r="AI1373" s="23"/>
    </row>
    <row r="1374" spans="10:35" ht="15.75" thickBot="1" x14ac:dyDescent="0.3">
      <c r="J1374" s="311"/>
      <c r="N1374" s="49"/>
      <c r="O1374" s="50"/>
      <c r="P1374" s="38"/>
      <c r="Q1374" s="307"/>
      <c r="R1374" s="307"/>
      <c r="S1374" s="307"/>
      <c r="T1374" s="307"/>
      <c r="U1374" s="38"/>
      <c r="V1374" s="38"/>
      <c r="W1374" s="38"/>
      <c r="X1374" s="22"/>
      <c r="Z1374" s="22"/>
      <c r="AA1374" s="22"/>
      <c r="AB1374" s="22"/>
      <c r="AC1374" s="22"/>
      <c r="AD1374" s="22"/>
      <c r="AE1374" s="22"/>
      <c r="AF1374" s="49"/>
      <c r="AG1374" s="22"/>
      <c r="AH1374" s="22"/>
      <c r="AI1374" s="22"/>
    </row>
    <row r="1375" spans="10:35" ht="15.75" thickBot="1" x14ac:dyDescent="0.3">
      <c r="J1375" s="311"/>
      <c r="N1375" s="49"/>
      <c r="O1375" s="50"/>
      <c r="P1375" s="38"/>
      <c r="Q1375" s="38"/>
      <c r="R1375" s="38"/>
      <c r="S1375" s="38"/>
      <c r="T1375" s="38"/>
      <c r="U1375" s="38"/>
      <c r="V1375" s="38"/>
      <c r="W1375" s="488">
        <f>SUM(W1368:W1373)</f>
        <v>35</v>
      </c>
      <c r="X1375" s="489"/>
      <c r="Y1375" s="490">
        <f>SUM(Y1368:Y1373)</f>
        <v>0</v>
      </c>
      <c r="Z1375" s="829">
        <f>SUM(W1375:Y1375)</f>
        <v>35</v>
      </c>
      <c r="AA1375" s="387">
        <f>SUM(AA1368:AA1373)</f>
        <v>0</v>
      </c>
      <c r="AB1375" s="387">
        <f>SUM(AB1368:AB1373)</f>
        <v>0</v>
      </c>
      <c r="AC1375" s="1087">
        <f>SUM(AA1375:AB1375)</f>
        <v>0</v>
      </c>
      <c r="AD1375" s="89"/>
      <c r="AE1375" s="89"/>
      <c r="AF1375" s="49"/>
      <c r="AG1375" s="387">
        <f>SUM(AG1368:AG1373)</f>
        <v>0</v>
      </c>
      <c r="AH1375" s="387">
        <f>SUM(AH1368:AH1373)</f>
        <v>0</v>
      </c>
      <c r="AI1375" s="1087">
        <f>SUM(AG1375:AH1375)</f>
        <v>0</v>
      </c>
    </row>
    <row r="1376" spans="10:35" x14ac:dyDescent="0.25">
      <c r="J1376" s="311"/>
      <c r="N1376" s="49"/>
      <c r="O1376" s="50"/>
      <c r="P1376" s="38"/>
      <c r="Q1376" s="38"/>
      <c r="R1376" s="38"/>
      <c r="S1376" s="38"/>
      <c r="T1376" s="38"/>
      <c r="U1376" s="38"/>
      <c r="V1376" s="38"/>
      <c r="W1376" s="522"/>
      <c r="X1376" s="523"/>
      <c r="Y1376" s="28"/>
      <c r="Z1376" s="523"/>
      <c r="AA1376" s="523"/>
      <c r="AB1376" s="523"/>
      <c r="AC1376" s="89"/>
      <c r="AD1376" s="89"/>
      <c r="AE1376" s="89"/>
      <c r="AF1376" s="49"/>
      <c r="AG1376" s="523"/>
      <c r="AH1376" s="523"/>
      <c r="AI1376" s="89"/>
    </row>
    <row r="1377" spans="10:35" x14ac:dyDescent="0.25">
      <c r="J1377" s="334"/>
      <c r="K1377" s="171"/>
      <c r="L1377" s="171"/>
      <c r="M1377" s="176"/>
      <c r="N1377" s="449"/>
      <c r="O1377" s="335"/>
      <c r="P1377" s="177"/>
      <c r="Q1377" s="177"/>
      <c r="R1377" s="177"/>
      <c r="S1377" s="177"/>
      <c r="T1377" s="177"/>
      <c r="U1377" s="177"/>
      <c r="V1377" s="177"/>
      <c r="W1377" s="364"/>
      <c r="X1377" s="178"/>
      <c r="Y1377" s="365"/>
      <c r="Z1377" s="178"/>
      <c r="AA1377" s="178"/>
      <c r="AB1377" s="337"/>
      <c r="AC1377" s="171"/>
      <c r="AD1377" s="171"/>
      <c r="AE1377" s="171"/>
      <c r="AF1377" s="171"/>
      <c r="AG1377" s="171"/>
      <c r="AH1377" s="337"/>
      <c r="AI1377" s="171"/>
    </row>
    <row r="1378" spans="10:35" x14ac:dyDescent="0.25">
      <c r="J1378" s="440" t="s">
        <v>433</v>
      </c>
      <c r="K1378" s="42" t="s">
        <v>154</v>
      </c>
      <c r="L1378" s="35"/>
      <c r="M1378" s="158"/>
      <c r="N1378" s="117"/>
      <c r="O1378" s="316"/>
      <c r="P1378" s="158"/>
      <c r="Q1378" s="158"/>
      <c r="R1378" s="158"/>
      <c r="S1378" s="319"/>
      <c r="T1378" s="319"/>
      <c r="U1378" s="319" t="s">
        <v>171</v>
      </c>
      <c r="V1378" s="158"/>
      <c r="W1378" s="158" t="s">
        <v>926</v>
      </c>
      <c r="X1378" s="117"/>
      <c r="Y1378" s="157">
        <v>0</v>
      </c>
      <c r="Z1378" s="158"/>
      <c r="AA1378" s="319">
        <v>2.5000000000000001E-3</v>
      </c>
      <c r="AB1378" s="157">
        <v>0</v>
      </c>
      <c r="AC1378" s="7" t="s">
        <v>291</v>
      </c>
      <c r="AD1378" s="7"/>
      <c r="AE1378" s="7"/>
      <c r="AF1378" s="7"/>
      <c r="AG1378" s="158">
        <v>0</v>
      </c>
      <c r="AH1378" s="322">
        <v>0</v>
      </c>
      <c r="AI1378" s="7"/>
    </row>
    <row r="1379" spans="10:35" x14ac:dyDescent="0.25">
      <c r="J1379" s="311"/>
      <c r="K1379" s="378" t="s">
        <v>1029</v>
      </c>
      <c r="L1379" s="17">
        <v>0.32</v>
      </c>
      <c r="M1379" t="s">
        <v>320</v>
      </c>
      <c r="N1379" s="628">
        <v>17684.96</v>
      </c>
      <c r="O1379" s="366"/>
      <c r="P1379" s="533"/>
      <c r="Q1379" s="535">
        <f t="shared" ref="Q1379:Q1384" si="114">SUM(N1379*P1379)</f>
        <v>0</v>
      </c>
      <c r="R1379" s="535"/>
      <c r="S1379" s="535"/>
      <c r="T1379" s="535"/>
      <c r="U1379" s="526"/>
      <c r="V1379" s="319">
        <v>0.03</v>
      </c>
      <c r="W1379" s="523">
        <f>SUM(N1379*V1379)</f>
        <v>530.54879999999991</v>
      </c>
      <c r="X1379" s="523"/>
      <c r="Y1379" s="538">
        <f>SUM(N1379*P1379*Y1378)</f>
        <v>0</v>
      </c>
      <c r="Z1379" s="523"/>
      <c r="AA1379" s="538">
        <f>SUM(N1379*AA1378)</f>
        <v>44.212399999999995</v>
      </c>
      <c r="AB1379" s="538">
        <f>SUM(N1379*AB1378*P1379)</f>
        <v>0</v>
      </c>
      <c r="AF1379" s="541"/>
      <c r="AG1379" s="538">
        <f>SUM(N1379*AG1378)</f>
        <v>0</v>
      </c>
      <c r="AH1379" s="538">
        <f>SUM(Q1379*AH1378)</f>
        <v>0</v>
      </c>
    </row>
    <row r="1380" spans="10:35" x14ac:dyDescent="0.25">
      <c r="J1380" s="431" t="s">
        <v>409</v>
      </c>
      <c r="M1380" t="s">
        <v>294</v>
      </c>
      <c r="N1380" s="178">
        <v>156.24</v>
      </c>
      <c r="O1380" s="1362"/>
      <c r="P1380" s="177">
        <f>SUM(P1379*0.66)</f>
        <v>0</v>
      </c>
      <c r="Q1380" s="899">
        <f t="shared" si="114"/>
        <v>0</v>
      </c>
      <c r="R1380" s="899"/>
      <c r="S1380" s="899"/>
      <c r="T1380" s="899"/>
      <c r="U1380" s="177"/>
      <c r="V1380" s="1326"/>
      <c r="W1380" s="1195">
        <f>SUM(O1380)</f>
        <v>0</v>
      </c>
      <c r="X1380" s="22"/>
      <c r="Y1380" s="23">
        <f>SUM(N1380*P1380*Y1378)</f>
        <v>0</v>
      </c>
      <c r="Z1380" s="22"/>
      <c r="AA1380" s="23">
        <f>SUM(N1380*AA1378)</f>
        <v>0.39060000000000006</v>
      </c>
      <c r="AB1380" s="23">
        <f>SUM(N1380*AB1378*P1380)</f>
        <v>0</v>
      </c>
      <c r="AF1380" s="49"/>
      <c r="AG1380" s="23">
        <f>SUM(N1380*AG1378)</f>
        <v>0</v>
      </c>
      <c r="AH1380" s="23">
        <f>SUM(Q1380*AH1378)</f>
        <v>0</v>
      </c>
    </row>
    <row r="1381" spans="10:35" x14ac:dyDescent="0.25">
      <c r="J1381" s="311"/>
      <c r="K1381" t="s">
        <v>1034</v>
      </c>
      <c r="L1381" s="17">
        <v>0.17860000000000001</v>
      </c>
      <c r="M1381" t="s">
        <v>168</v>
      </c>
      <c r="N1381" s="636">
        <v>3136</v>
      </c>
      <c r="O1381" s="366"/>
      <c r="P1381" s="321"/>
      <c r="Q1381" s="307">
        <f t="shared" si="114"/>
        <v>0</v>
      </c>
      <c r="R1381" s="307"/>
      <c r="S1381" s="307"/>
      <c r="T1381" s="307"/>
      <c r="U1381" s="38"/>
      <c r="V1381" s="319">
        <v>2.5000000000000001E-2</v>
      </c>
      <c r="W1381" s="22">
        <f>SUM(N1381*V1381)</f>
        <v>78.400000000000006</v>
      </c>
      <c r="X1381" s="22"/>
      <c r="Y1381" s="23">
        <f>SUM(N1381*P1381*Y1378)</f>
        <v>0</v>
      </c>
      <c r="Z1381" s="22"/>
      <c r="AA1381" s="23">
        <f>SUM(N1381*AA1378)</f>
        <v>7.84</v>
      </c>
      <c r="AB1381" s="23">
        <f>SUM(N1381*AB1378*P1381)</f>
        <v>0</v>
      </c>
      <c r="AF1381" s="49"/>
      <c r="AG1381" s="23">
        <f>SUM(N1381*AG1378)</f>
        <v>0</v>
      </c>
      <c r="AH1381" s="23">
        <f>SUM(Q1381*AH1378)</f>
        <v>0</v>
      </c>
    </row>
    <row r="1382" spans="10:35" x14ac:dyDescent="0.25">
      <c r="J1382" s="311"/>
      <c r="N1382" s="494"/>
      <c r="P1382" s="38">
        <f>SUM(P1381*0.66)</f>
        <v>0</v>
      </c>
      <c r="Q1382" s="307">
        <f t="shared" si="114"/>
        <v>0</v>
      </c>
      <c r="R1382" s="307"/>
      <c r="S1382" s="307"/>
      <c r="T1382" s="307"/>
      <c r="U1382" s="38"/>
      <c r="V1382" s="319">
        <v>0</v>
      </c>
      <c r="W1382" s="22">
        <f>SUM(N1382*V1382)</f>
        <v>0</v>
      </c>
      <c r="X1382" s="22"/>
      <c r="Y1382" s="23">
        <f>SUM(N1382*P1382*Y1378)</f>
        <v>0</v>
      </c>
      <c r="Z1382" s="22"/>
      <c r="AA1382" s="23">
        <f>SUM(N1382*AA1378)</f>
        <v>0</v>
      </c>
      <c r="AB1382" s="23">
        <f>SUM(N1382*AB1378*P1382)</f>
        <v>0</v>
      </c>
      <c r="AF1382" s="49"/>
      <c r="AG1382" s="23">
        <f>SUM(N1382*AG1378)</f>
        <v>0</v>
      </c>
      <c r="AH1382" s="23">
        <f>SUM(Q1382*AH1378)</f>
        <v>0</v>
      </c>
    </row>
    <row r="1383" spans="10:35" x14ac:dyDescent="0.25">
      <c r="J1383" s="311"/>
      <c r="L1383" s="17"/>
      <c r="N1383" s="494"/>
      <c r="O1383" s="366"/>
      <c r="P1383" s="321"/>
      <c r="Q1383" s="307">
        <f t="shared" si="114"/>
        <v>0</v>
      </c>
      <c r="R1383" s="307"/>
      <c r="S1383" s="307"/>
      <c r="T1383" s="307"/>
      <c r="U1383" s="38"/>
      <c r="V1383" s="319">
        <v>0</v>
      </c>
      <c r="W1383" s="22">
        <f>SUM(N1383*V1383)</f>
        <v>0</v>
      </c>
      <c r="X1383" s="22"/>
      <c r="Y1383" s="23">
        <f>SUM(N1383*P1383*Y1378)</f>
        <v>0</v>
      </c>
      <c r="Z1383" s="22"/>
      <c r="AA1383" s="23">
        <f>SUM(N1383*AA1378)</f>
        <v>0</v>
      </c>
      <c r="AB1383" s="23">
        <f>SUM(N1383*AB1378*P1383)</f>
        <v>0</v>
      </c>
      <c r="AF1383" s="49"/>
      <c r="AG1383" s="23">
        <f>SUM(N1383*AG1378)</f>
        <v>0</v>
      </c>
      <c r="AH1383" s="23">
        <f>SUM(Q1383*AH1378)</f>
        <v>0</v>
      </c>
      <c r="AI1383" s="23"/>
    </row>
    <row r="1384" spans="10:35" x14ac:dyDescent="0.25">
      <c r="J1384" s="311"/>
      <c r="N1384" s="626"/>
      <c r="O1384" s="13"/>
      <c r="P1384" s="38">
        <f>SUM(P1383*0.66)</f>
        <v>0</v>
      </c>
      <c r="Q1384" s="307">
        <f t="shared" si="114"/>
        <v>0</v>
      </c>
      <c r="R1384" s="307"/>
      <c r="S1384" s="307"/>
      <c r="T1384" s="307"/>
      <c r="U1384" s="38"/>
      <c r="V1384" s="319">
        <v>0</v>
      </c>
      <c r="W1384" s="22">
        <f>SUM(N1384*V1384)</f>
        <v>0</v>
      </c>
      <c r="X1384" s="22"/>
      <c r="Y1384" s="23">
        <f>SUM(N1384*P1384*Y1378)</f>
        <v>0</v>
      </c>
      <c r="Z1384" s="22"/>
      <c r="AA1384" s="23">
        <f>SUM(N1384*AA1378)</f>
        <v>0</v>
      </c>
      <c r="AB1384" s="23">
        <f>SUM(N1384*AB1378*P1384)</f>
        <v>0</v>
      </c>
      <c r="AF1384" s="49"/>
      <c r="AG1384" s="23">
        <f>SUM(N1384*AG1378)</f>
        <v>0</v>
      </c>
      <c r="AH1384" s="23">
        <f>SUM(Q1384*AH1378)</f>
        <v>0</v>
      </c>
      <c r="AI1384" s="23"/>
    </row>
    <row r="1385" spans="10:35" ht="15.75" thickBot="1" x14ac:dyDescent="0.3">
      <c r="J1385" s="311"/>
      <c r="N1385" s="49"/>
      <c r="O1385" s="50"/>
      <c r="P1385" s="38"/>
      <c r="Q1385" s="307"/>
      <c r="R1385" s="307"/>
      <c r="S1385" s="307"/>
      <c r="T1385" s="307"/>
      <c r="U1385" s="38"/>
      <c r="V1385" s="1326"/>
      <c r="W1385" s="38"/>
      <c r="X1385" s="22"/>
      <c r="Z1385" s="22"/>
      <c r="AA1385" s="22"/>
      <c r="AB1385" s="22"/>
      <c r="AC1385" s="22"/>
      <c r="AD1385" s="22"/>
      <c r="AE1385" s="22"/>
      <c r="AF1385" s="49"/>
      <c r="AG1385" s="22"/>
      <c r="AH1385" s="22"/>
      <c r="AI1385" s="22"/>
    </row>
    <row r="1386" spans="10:35" ht="15.75" thickBot="1" x14ac:dyDescent="0.3">
      <c r="J1386" s="311"/>
      <c r="N1386" s="49"/>
      <c r="O1386" s="50"/>
      <c r="P1386" s="38"/>
      <c r="Q1386" s="38"/>
      <c r="R1386" s="38"/>
      <c r="S1386" s="38"/>
      <c r="T1386" s="38"/>
      <c r="U1386" s="38"/>
      <c r="V1386" s="38"/>
      <c r="W1386" s="488">
        <f>SUM(W1379:W1384)</f>
        <v>608.94879999999989</v>
      </c>
      <c r="X1386" s="489"/>
      <c r="Y1386" s="490">
        <f>SUM(Y1379:Y1384)</f>
        <v>0</v>
      </c>
      <c r="Z1386" s="829">
        <f>SUM(W1386:Y1386)</f>
        <v>608.94879999999989</v>
      </c>
      <c r="AA1386" s="387">
        <f>SUM(AA1379:AA1384)</f>
        <v>52.442999999999998</v>
      </c>
      <c r="AB1386" s="387">
        <f>SUM(AB1379:AB1384)</f>
        <v>0</v>
      </c>
      <c r="AC1386" s="1087">
        <f>SUM(AA1386:AB1386)</f>
        <v>52.442999999999998</v>
      </c>
      <c r="AD1386" s="89"/>
      <c r="AE1386" s="89"/>
      <c r="AF1386" s="49"/>
      <c r="AG1386" s="387">
        <f>SUM(AG1379:AG1384)</f>
        <v>0</v>
      </c>
      <c r="AH1386" s="387">
        <f>SUM(AH1379:AH1384)</f>
        <v>0</v>
      </c>
      <c r="AI1386" s="1087">
        <f>SUM(AG1386:AH1386)</f>
        <v>0</v>
      </c>
    </row>
    <row r="1387" spans="10:35" x14ac:dyDescent="0.25">
      <c r="J1387" s="311"/>
      <c r="N1387" s="49"/>
      <c r="O1387" s="50"/>
      <c r="P1387" s="38"/>
      <c r="Q1387" s="38"/>
      <c r="R1387" s="38"/>
      <c r="S1387" s="38"/>
      <c r="T1387" s="38"/>
      <c r="U1387" s="38"/>
      <c r="V1387" s="38"/>
      <c r="W1387" s="522"/>
      <c r="X1387" s="523"/>
      <c r="Y1387" s="28"/>
      <c r="Z1387" s="523"/>
      <c r="AA1387" s="523"/>
      <c r="AB1387" s="523"/>
      <c r="AC1387" s="89"/>
      <c r="AD1387" s="89"/>
      <c r="AE1387" s="89"/>
      <c r="AF1387" s="49"/>
      <c r="AG1387" s="523"/>
      <c r="AH1387" s="523"/>
      <c r="AI1387" s="89"/>
    </row>
    <row r="1388" spans="10:35" x14ac:dyDescent="0.25">
      <c r="J1388" s="334"/>
      <c r="K1388" s="171"/>
      <c r="L1388" s="171"/>
      <c r="M1388" s="176"/>
      <c r="N1388" s="449"/>
      <c r="O1388" s="335"/>
      <c r="P1388" s="177"/>
      <c r="Q1388" s="177"/>
      <c r="R1388" s="177"/>
      <c r="S1388" s="177"/>
      <c r="T1388" s="177"/>
      <c r="U1388" s="177"/>
      <c r="V1388" s="177"/>
      <c r="W1388" s="364"/>
      <c r="X1388" s="178"/>
      <c r="Y1388" s="365"/>
      <c r="Z1388" s="178"/>
      <c r="AA1388" s="178"/>
      <c r="AB1388" s="337"/>
      <c r="AC1388" s="171"/>
      <c r="AD1388" s="171"/>
      <c r="AE1388" s="171"/>
      <c r="AF1388" s="171"/>
      <c r="AG1388" s="171"/>
      <c r="AH1388" s="337"/>
      <c r="AI1388" s="171"/>
    </row>
    <row r="1389" spans="10:35" x14ac:dyDescent="0.25">
      <c r="J1389" s="440" t="s">
        <v>433</v>
      </c>
      <c r="K1389" s="42" t="s">
        <v>215</v>
      </c>
      <c r="L1389" s="35"/>
      <c r="M1389" s="158"/>
      <c r="N1389" s="117"/>
      <c r="O1389" s="316"/>
      <c r="P1389" s="158"/>
      <c r="Q1389" s="158"/>
      <c r="R1389" s="158"/>
      <c r="S1389" s="319"/>
      <c r="T1389" s="319"/>
      <c r="U1389" s="319" t="s">
        <v>171</v>
      </c>
      <c r="V1389" s="158"/>
      <c r="W1389" s="319">
        <v>0.02</v>
      </c>
      <c r="X1389" s="117"/>
      <c r="Y1389" s="157">
        <v>0</v>
      </c>
      <c r="Z1389" s="158"/>
      <c r="AA1389" s="319">
        <v>0</v>
      </c>
      <c r="AB1389" s="157">
        <v>0</v>
      </c>
      <c r="AC1389" s="7"/>
      <c r="AD1389" s="7"/>
      <c r="AE1389" s="7"/>
      <c r="AF1389" s="7"/>
      <c r="AG1389" s="158">
        <v>0</v>
      </c>
      <c r="AH1389" s="322">
        <v>0</v>
      </c>
      <c r="AI1389" s="7"/>
    </row>
    <row r="1390" spans="10:35" x14ac:dyDescent="0.25">
      <c r="J1390" s="311"/>
      <c r="K1390" s="378" t="s">
        <v>480</v>
      </c>
      <c r="L1390" s="17">
        <v>0.27989999999999998</v>
      </c>
      <c r="M1390" t="s">
        <v>237</v>
      </c>
      <c r="N1390" s="628">
        <v>3605.75</v>
      </c>
      <c r="O1390" s="366"/>
      <c r="P1390" s="533"/>
      <c r="Q1390" s="535">
        <f t="shared" ref="Q1390:Q1395" si="115">SUM(N1390*P1390)</f>
        <v>0</v>
      </c>
      <c r="R1390" s="535"/>
      <c r="S1390" s="535"/>
      <c r="T1390" s="535"/>
      <c r="U1390" s="526"/>
      <c r="V1390" s="526"/>
      <c r="W1390" s="523">
        <f>SUM(N1390*W1389)</f>
        <v>72.114999999999995</v>
      </c>
      <c r="X1390" s="523"/>
      <c r="Y1390" s="538">
        <f>SUM(N1390*P1390*Y1389)</f>
        <v>0</v>
      </c>
      <c r="Z1390" s="523"/>
      <c r="AA1390" s="538">
        <f>SUM(N1390*AA1389)</f>
        <v>0</v>
      </c>
      <c r="AB1390" s="538">
        <f>SUM(N1390*AB1389*P1390)</f>
        <v>0</v>
      </c>
      <c r="AF1390" s="541"/>
      <c r="AG1390" s="538">
        <f>SUM(N1390*AG1389)</f>
        <v>0</v>
      </c>
      <c r="AH1390" s="538">
        <f>SUM(Q1390*AH1389)</f>
        <v>0</v>
      </c>
    </row>
    <row r="1391" spans="10:35" x14ac:dyDescent="0.25">
      <c r="J1391" s="311"/>
      <c r="N1391" s="494"/>
      <c r="P1391" s="38">
        <f>SUM(P1390*0.66)</f>
        <v>0</v>
      </c>
      <c r="Q1391" s="307">
        <f t="shared" si="115"/>
        <v>0</v>
      </c>
      <c r="R1391" s="307"/>
      <c r="S1391" s="307"/>
      <c r="T1391" s="307"/>
      <c r="U1391" s="38"/>
      <c r="V1391" s="38"/>
      <c r="W1391" s="22">
        <f>SUM(N1391*W1389)</f>
        <v>0</v>
      </c>
      <c r="X1391" s="22"/>
      <c r="Y1391" s="23">
        <f>SUM(N1391*P1391*Y1389)</f>
        <v>0</v>
      </c>
      <c r="Z1391" s="22"/>
      <c r="AA1391" s="23">
        <f>SUM(N1391*AA1389)</f>
        <v>0</v>
      </c>
      <c r="AB1391" s="23">
        <f>SUM(N1391*AB1389*P1391)</f>
        <v>0</v>
      </c>
      <c r="AF1391" s="49"/>
      <c r="AG1391" s="23">
        <f>SUM(N1391*AG1389)</f>
        <v>0</v>
      </c>
      <c r="AH1391" s="23">
        <f>SUM(Q1391*AH1389)</f>
        <v>0</v>
      </c>
    </row>
    <row r="1392" spans="10:35" x14ac:dyDescent="0.25">
      <c r="J1392" s="311"/>
      <c r="K1392" t="s">
        <v>401</v>
      </c>
      <c r="L1392" s="17">
        <v>0.1663</v>
      </c>
      <c r="M1392" t="s">
        <v>168</v>
      </c>
      <c r="N1392" s="636">
        <v>2500</v>
      </c>
      <c r="O1392" s="366"/>
      <c r="P1392" s="321"/>
      <c r="Q1392" s="307">
        <f t="shared" si="115"/>
        <v>0</v>
      </c>
      <c r="R1392" s="307"/>
      <c r="S1392" s="307"/>
      <c r="T1392" s="307"/>
      <c r="U1392" s="38"/>
      <c r="V1392" s="38"/>
      <c r="W1392" s="22">
        <f>SUM(N1392*W1389)</f>
        <v>50</v>
      </c>
      <c r="X1392" s="22"/>
      <c r="Y1392" s="23">
        <f>SUM(N1392*P1392*Y1389)</f>
        <v>0</v>
      </c>
      <c r="Z1392" s="22"/>
      <c r="AA1392" s="23">
        <f>SUM(N1392*AA1389)</f>
        <v>0</v>
      </c>
      <c r="AB1392" s="23">
        <f>SUM(N1392*AB1389*P1392)</f>
        <v>0</v>
      </c>
      <c r="AF1392" s="49"/>
      <c r="AG1392" s="23">
        <f>SUM(N1392*AG1389)</f>
        <v>0</v>
      </c>
      <c r="AH1392" s="23">
        <f>SUM(Q1392*AH1389)</f>
        <v>0</v>
      </c>
    </row>
    <row r="1393" spans="10:35" x14ac:dyDescent="0.25">
      <c r="J1393" s="311"/>
      <c r="N1393" s="494"/>
      <c r="P1393" s="38">
        <f>SUM(P1392*0.66)</f>
        <v>0</v>
      </c>
      <c r="Q1393" s="307">
        <f t="shared" si="115"/>
        <v>0</v>
      </c>
      <c r="R1393" s="307"/>
      <c r="S1393" s="307"/>
      <c r="T1393" s="307"/>
      <c r="U1393" s="38"/>
      <c r="V1393" s="38"/>
      <c r="W1393" s="22">
        <f>SUM(N1393*W1389)</f>
        <v>0</v>
      </c>
      <c r="X1393" s="22"/>
      <c r="Y1393" s="23">
        <f>SUM(N1393*P1393*Y1389)</f>
        <v>0</v>
      </c>
      <c r="Z1393" s="22"/>
      <c r="AA1393" s="23">
        <f>SUM(N1393*AA1389)</f>
        <v>0</v>
      </c>
      <c r="AB1393" s="23">
        <f>SUM(N1393*AB1389*P1393)</f>
        <v>0</v>
      </c>
      <c r="AF1393" s="49"/>
      <c r="AG1393" s="23">
        <f>SUM(N1393*AG1389)</f>
        <v>0</v>
      </c>
      <c r="AH1393" s="23">
        <f>SUM(Q1393*AH1389)</f>
        <v>0</v>
      </c>
    </row>
    <row r="1394" spans="10:35" x14ac:dyDescent="0.25">
      <c r="J1394" s="311"/>
      <c r="L1394" s="17"/>
      <c r="N1394" s="494"/>
      <c r="O1394" s="366"/>
      <c r="P1394" s="321"/>
      <c r="Q1394" s="307">
        <f t="shared" si="115"/>
        <v>0</v>
      </c>
      <c r="R1394" s="307"/>
      <c r="S1394" s="307"/>
      <c r="T1394" s="307"/>
      <c r="U1394" s="38"/>
      <c r="V1394" s="38"/>
      <c r="W1394" s="22">
        <f>SUM(N1394*W1389)</f>
        <v>0</v>
      </c>
      <c r="X1394" s="22"/>
      <c r="Y1394" s="23">
        <f>SUM(N1394*P1394*Y1389)</f>
        <v>0</v>
      </c>
      <c r="Z1394" s="22"/>
      <c r="AA1394" s="23">
        <f>SUM(N1394*AA1389)</f>
        <v>0</v>
      </c>
      <c r="AB1394" s="23">
        <f>SUM(N1394*AB1389*P1394)</f>
        <v>0</v>
      </c>
      <c r="AF1394" s="49"/>
      <c r="AG1394" s="23">
        <f>SUM(N1394*AG1389)</f>
        <v>0</v>
      </c>
      <c r="AH1394" s="23">
        <f>SUM(Q1394*AH1389)</f>
        <v>0</v>
      </c>
      <c r="AI1394" s="23"/>
    </row>
    <row r="1395" spans="10:35" x14ac:dyDescent="0.25">
      <c r="J1395" s="311"/>
      <c r="N1395" s="626"/>
      <c r="O1395" s="13"/>
      <c r="P1395" s="38">
        <f>SUM(P1394*0.66)</f>
        <v>0</v>
      </c>
      <c r="Q1395" s="307">
        <f t="shared" si="115"/>
        <v>0</v>
      </c>
      <c r="R1395" s="307"/>
      <c r="S1395" s="307"/>
      <c r="T1395" s="307"/>
      <c r="U1395" s="38"/>
      <c r="V1395" s="38"/>
      <c r="W1395" s="22">
        <f>SUM(N1395*W1389)</f>
        <v>0</v>
      </c>
      <c r="X1395" s="22"/>
      <c r="Y1395" s="23">
        <f>SUM(N1395*P1395*Y1389)</f>
        <v>0</v>
      </c>
      <c r="Z1395" s="22"/>
      <c r="AA1395" s="23">
        <f>SUM(N1395*AA1389)</f>
        <v>0</v>
      </c>
      <c r="AB1395" s="23">
        <f>SUM(N1395*AB1389*P1395)</f>
        <v>0</v>
      </c>
      <c r="AF1395" s="49"/>
      <c r="AG1395" s="23">
        <f>SUM(N1395*AG1389)</f>
        <v>0</v>
      </c>
      <c r="AH1395" s="23">
        <f>SUM(Q1395*AH1389)</f>
        <v>0</v>
      </c>
      <c r="AI1395" s="23"/>
    </row>
    <row r="1396" spans="10:35" ht="15.75" thickBot="1" x14ac:dyDescent="0.3">
      <c r="J1396" s="311"/>
      <c r="N1396" s="49"/>
      <c r="O1396" s="50"/>
      <c r="P1396" s="38"/>
      <c r="Q1396" s="307"/>
      <c r="R1396" s="307"/>
      <c r="S1396" s="307"/>
      <c r="T1396" s="307"/>
      <c r="U1396" s="38"/>
      <c r="V1396" s="38"/>
      <c r="W1396" s="38"/>
      <c r="X1396" s="22"/>
      <c r="Z1396" s="22"/>
      <c r="AA1396" s="22"/>
      <c r="AB1396" s="22"/>
      <c r="AC1396" s="22"/>
      <c r="AD1396" s="22"/>
      <c r="AE1396" s="22"/>
      <c r="AF1396" s="49"/>
      <c r="AG1396" s="22"/>
      <c r="AH1396" s="22"/>
      <c r="AI1396" s="22"/>
    </row>
    <row r="1397" spans="10:35" ht="15.75" thickBot="1" x14ac:dyDescent="0.3">
      <c r="J1397" s="311"/>
      <c r="N1397" s="49"/>
      <c r="O1397" s="50"/>
      <c r="P1397" s="38"/>
      <c r="Q1397" s="38"/>
      <c r="R1397" s="38"/>
      <c r="S1397" s="38"/>
      <c r="T1397" s="38"/>
      <c r="U1397" s="38"/>
      <c r="V1397" s="38"/>
      <c r="W1397" s="488">
        <f>SUM(W1390:W1395)</f>
        <v>122.11499999999999</v>
      </c>
      <c r="X1397" s="489"/>
      <c r="Y1397" s="490">
        <f>SUM(Y1390:Y1395)</f>
        <v>0</v>
      </c>
      <c r="Z1397" s="829">
        <f>SUM(W1397:Y1397)</f>
        <v>122.11499999999999</v>
      </c>
      <c r="AA1397" s="387">
        <f>SUM(AA1390:AA1395)</f>
        <v>0</v>
      </c>
      <c r="AB1397" s="387">
        <f>SUM(AB1390:AB1395)</f>
        <v>0</v>
      </c>
      <c r="AC1397" s="1087">
        <f>SUM(AA1397:AB1397)</f>
        <v>0</v>
      </c>
      <c r="AD1397" s="89"/>
      <c r="AE1397" s="89"/>
      <c r="AF1397" s="49"/>
      <c r="AG1397" s="387">
        <f>SUM(AG1390:AG1395)</f>
        <v>0</v>
      </c>
      <c r="AH1397" s="387">
        <f>SUM(AH1390:AH1395)</f>
        <v>0</v>
      </c>
      <c r="AI1397" s="1087">
        <f>SUM(AG1397:AH1397)</f>
        <v>0</v>
      </c>
    </row>
    <row r="1398" spans="10:35" x14ac:dyDescent="0.25">
      <c r="J1398" s="311"/>
      <c r="N1398" s="49"/>
      <c r="O1398" s="50"/>
      <c r="P1398" s="38"/>
      <c r="Q1398" s="38"/>
      <c r="R1398" s="38"/>
      <c r="S1398" s="38"/>
      <c r="T1398" s="38"/>
      <c r="U1398" s="38"/>
      <c r="V1398" s="38"/>
      <c r="W1398" s="522"/>
      <c r="X1398" s="523"/>
      <c r="Y1398" s="28"/>
      <c r="Z1398" s="523"/>
      <c r="AA1398" s="523"/>
      <c r="AB1398" s="523"/>
      <c r="AC1398" s="89"/>
      <c r="AD1398" s="89"/>
      <c r="AE1398" s="89"/>
      <c r="AF1398" s="49"/>
      <c r="AG1398" s="523"/>
      <c r="AH1398" s="523"/>
      <c r="AI1398" s="89"/>
    </row>
    <row r="1399" spans="10:35" x14ac:dyDescent="0.25">
      <c r="J1399" s="334"/>
      <c r="K1399" s="171"/>
      <c r="L1399" s="171"/>
      <c r="M1399" s="176"/>
      <c r="N1399" s="449"/>
      <c r="O1399" s="335"/>
      <c r="P1399" s="177"/>
      <c r="Q1399" s="177"/>
      <c r="R1399" s="177"/>
      <c r="S1399" s="177"/>
      <c r="T1399" s="177"/>
      <c r="U1399" s="177"/>
      <c r="V1399" s="177"/>
      <c r="W1399" s="364"/>
      <c r="X1399" s="178"/>
      <c r="Y1399" s="365"/>
      <c r="Z1399" s="178"/>
      <c r="AA1399" s="178"/>
      <c r="AB1399" s="337"/>
      <c r="AC1399" s="171"/>
      <c r="AD1399" s="171"/>
      <c r="AE1399" s="171"/>
      <c r="AF1399" s="171"/>
      <c r="AG1399" s="171"/>
      <c r="AH1399" s="337"/>
      <c r="AI1399" s="171"/>
    </row>
    <row r="1400" spans="10:35" x14ac:dyDescent="0.25">
      <c r="J1400" s="310" t="s">
        <v>433</v>
      </c>
      <c r="K1400" s="35" t="s">
        <v>215</v>
      </c>
      <c r="L1400" s="35"/>
      <c r="M1400" s="158"/>
      <c r="N1400" s="117"/>
      <c r="O1400" s="316"/>
      <c r="P1400" s="158"/>
      <c r="Q1400" s="158"/>
      <c r="R1400" s="158"/>
      <c r="S1400" s="319"/>
      <c r="T1400" s="319"/>
      <c r="U1400" s="319" t="s">
        <v>171</v>
      </c>
      <c r="V1400" s="158"/>
      <c r="W1400" s="319">
        <v>0.03</v>
      </c>
      <c r="X1400" s="117"/>
      <c r="Y1400" s="157">
        <v>0</v>
      </c>
      <c r="Z1400" s="158"/>
      <c r="AA1400" s="319">
        <v>0</v>
      </c>
      <c r="AB1400" s="157">
        <v>0</v>
      </c>
      <c r="AC1400" s="7"/>
      <c r="AD1400" s="7"/>
      <c r="AE1400" s="7"/>
      <c r="AF1400" s="7"/>
      <c r="AG1400" s="158">
        <v>0</v>
      </c>
      <c r="AH1400" s="322">
        <v>0</v>
      </c>
      <c r="AI1400" s="7"/>
    </row>
    <row r="1401" spans="10:35" x14ac:dyDescent="0.25">
      <c r="J1401" s="311"/>
      <c r="K1401" t="s">
        <v>369</v>
      </c>
      <c r="L1401" s="17">
        <v>0.3473</v>
      </c>
      <c r="M1401" t="s">
        <v>370</v>
      </c>
      <c r="N1401" s="629">
        <v>4320</v>
      </c>
      <c r="O1401" s="366"/>
      <c r="P1401" s="533"/>
      <c r="Q1401" s="535">
        <f t="shared" ref="Q1401:Q1406" si="116">SUM(N1401*P1401)</f>
        <v>0</v>
      </c>
      <c r="R1401" s="535"/>
      <c r="S1401" s="535"/>
      <c r="T1401" s="535"/>
      <c r="U1401" s="526"/>
      <c r="V1401" s="526"/>
      <c r="W1401" s="523">
        <f>SUM(N1401*W1400)</f>
        <v>129.6</v>
      </c>
      <c r="X1401" s="523"/>
      <c r="Y1401" s="538">
        <f>SUM(N1401*P1401*Y1400)</f>
        <v>0</v>
      </c>
      <c r="Z1401" s="523"/>
      <c r="AA1401" s="538">
        <f>SUM(N1401*AA1400)</f>
        <v>0</v>
      </c>
      <c r="AB1401" s="538">
        <f>SUM(N1401*AB1400*P1401)</f>
        <v>0</v>
      </c>
      <c r="AF1401" s="541"/>
      <c r="AG1401" s="538">
        <f>SUM(N1401*AG1400)</f>
        <v>0</v>
      </c>
      <c r="AH1401" s="538">
        <f>SUM(Q1401*AH1400)</f>
        <v>0</v>
      </c>
    </row>
    <row r="1402" spans="10:35" x14ac:dyDescent="0.25">
      <c r="J1402" s="846"/>
      <c r="N1402" s="494"/>
      <c r="P1402" s="38">
        <f>SUM(P1401*0.66)</f>
        <v>0</v>
      </c>
      <c r="Q1402" s="307">
        <f t="shared" si="116"/>
        <v>0</v>
      </c>
      <c r="R1402" s="307"/>
      <c r="S1402" s="307"/>
      <c r="T1402" s="307"/>
      <c r="U1402" s="38"/>
      <c r="V1402" s="38"/>
      <c r="W1402" s="22">
        <f>SUM(N1402*W1400)</f>
        <v>0</v>
      </c>
      <c r="X1402" s="22"/>
      <c r="Y1402" s="23">
        <f>SUM(N1402*P1402*Y1400)</f>
        <v>0</v>
      </c>
      <c r="Z1402" s="22"/>
      <c r="AA1402" s="23">
        <f>SUM(N1402*AA1400)</f>
        <v>0</v>
      </c>
      <c r="AB1402" s="23">
        <f>SUM(N1402*AB1400*P1402)</f>
        <v>0</v>
      </c>
      <c r="AF1402" s="49"/>
      <c r="AG1402" s="23">
        <f>SUM(N1402*AG1400)</f>
        <v>0</v>
      </c>
      <c r="AH1402" s="23">
        <f>SUM(Q1402*AH1400)</f>
        <v>0</v>
      </c>
    </row>
    <row r="1403" spans="10:35" x14ac:dyDescent="0.25">
      <c r="J1403" s="311"/>
      <c r="K1403" t="s">
        <v>368</v>
      </c>
      <c r="L1403" s="17">
        <v>0.28160000000000002</v>
      </c>
      <c r="M1403" t="s">
        <v>481</v>
      </c>
      <c r="N1403" s="629"/>
      <c r="O1403" s="366"/>
      <c r="P1403" s="321"/>
      <c r="Q1403" s="307">
        <f t="shared" si="116"/>
        <v>0</v>
      </c>
      <c r="R1403" s="307"/>
      <c r="S1403" s="307"/>
      <c r="T1403" s="307"/>
      <c r="U1403" s="38"/>
      <c r="V1403" s="38"/>
      <c r="W1403" s="22">
        <f>SUM(N1403*W1400)</f>
        <v>0</v>
      </c>
      <c r="X1403" s="22"/>
      <c r="Y1403" s="23">
        <f>SUM(N1403*P1403*Y1400)</f>
        <v>0</v>
      </c>
      <c r="Z1403" s="22"/>
      <c r="AA1403" s="23">
        <f>SUM(N1403*AA1400)</f>
        <v>0</v>
      </c>
      <c r="AB1403" s="23">
        <f>SUM(N1403*AB1400*P1403)</f>
        <v>0</v>
      </c>
      <c r="AF1403" s="49"/>
      <c r="AG1403" s="23">
        <f>SUM(N1403*AG1400)</f>
        <v>0</v>
      </c>
      <c r="AH1403" s="23">
        <f>SUM(Q1403*AH1400)</f>
        <v>0</v>
      </c>
    </row>
    <row r="1404" spans="10:35" x14ac:dyDescent="0.25">
      <c r="J1404" s="311"/>
      <c r="K1404" t="s">
        <v>482</v>
      </c>
      <c r="N1404" s="494"/>
      <c r="P1404" s="38">
        <f>SUM(P1403*0.66)</f>
        <v>0</v>
      </c>
      <c r="Q1404" s="307">
        <f t="shared" si="116"/>
        <v>0</v>
      </c>
      <c r="R1404" s="307"/>
      <c r="S1404" s="307"/>
      <c r="T1404" s="307"/>
      <c r="U1404" s="38"/>
      <c r="V1404" s="38"/>
      <c r="W1404" s="22">
        <f>SUM(N1404*W1400)</f>
        <v>0</v>
      </c>
      <c r="X1404" s="22"/>
      <c r="Y1404" s="23">
        <f>SUM(N1404*P1404*Y1400)</f>
        <v>0</v>
      </c>
      <c r="Z1404" s="22"/>
      <c r="AA1404" s="23">
        <f>SUM(N1404*AA1400)</f>
        <v>0</v>
      </c>
      <c r="AB1404" s="23">
        <f>SUM(N1404*AB1400*P1404)</f>
        <v>0</v>
      </c>
      <c r="AF1404" s="49"/>
      <c r="AG1404" s="23">
        <f>SUM(N1404*AG1400)</f>
        <v>0</v>
      </c>
      <c r="AH1404" s="23">
        <f>SUM(Q1404*AH1400)</f>
        <v>0</v>
      </c>
    </row>
    <row r="1405" spans="10:35" x14ac:dyDescent="0.25">
      <c r="J1405" s="311"/>
      <c r="L1405" s="17"/>
      <c r="N1405" s="494"/>
      <c r="O1405" s="366"/>
      <c r="P1405" s="321"/>
      <c r="Q1405" s="307">
        <f t="shared" si="116"/>
        <v>0</v>
      </c>
      <c r="R1405" s="307"/>
      <c r="S1405" s="307"/>
      <c r="T1405" s="307"/>
      <c r="U1405" s="38"/>
      <c r="V1405" s="38"/>
      <c r="W1405" s="22">
        <f>SUM(N1405*W1400)</f>
        <v>0</v>
      </c>
      <c r="X1405" s="22"/>
      <c r="Y1405" s="23">
        <f>SUM(N1405*P1405*Y1400)</f>
        <v>0</v>
      </c>
      <c r="Z1405" s="22"/>
      <c r="AA1405" s="23">
        <f>SUM(N1405*AA1400)</f>
        <v>0</v>
      </c>
      <c r="AB1405" s="23">
        <f>SUM(N1405*AB1400*P1405)</f>
        <v>0</v>
      </c>
      <c r="AF1405" s="49"/>
      <c r="AG1405" s="23">
        <f>SUM(N1405*AG1400)</f>
        <v>0</v>
      </c>
      <c r="AH1405" s="23">
        <f>SUM(Q1405*AH1400)</f>
        <v>0</v>
      </c>
      <c r="AI1405" s="23"/>
    </row>
    <row r="1406" spans="10:35" x14ac:dyDescent="0.25">
      <c r="J1406" s="311"/>
      <c r="N1406" s="626"/>
      <c r="O1406" s="13"/>
      <c r="P1406" s="38">
        <f>SUM(P1405*0.66)</f>
        <v>0</v>
      </c>
      <c r="Q1406" s="307">
        <f t="shared" si="116"/>
        <v>0</v>
      </c>
      <c r="R1406" s="307"/>
      <c r="S1406" s="307"/>
      <c r="T1406" s="307"/>
      <c r="U1406" s="38"/>
      <c r="V1406" s="38"/>
      <c r="W1406" s="22">
        <f>SUM(N1406*W1400)</f>
        <v>0</v>
      </c>
      <c r="X1406" s="22"/>
      <c r="Y1406" s="23">
        <f>SUM(N1406*P1406*Y1400)</f>
        <v>0</v>
      </c>
      <c r="Z1406" s="22"/>
      <c r="AA1406" s="23">
        <f>SUM(N1406*AA1400)</f>
        <v>0</v>
      </c>
      <c r="AB1406" s="23">
        <f>SUM(N1406*AB1400*P1406)</f>
        <v>0</v>
      </c>
      <c r="AF1406" s="49"/>
      <c r="AG1406" s="23">
        <f>SUM(N1406*AG1400)</f>
        <v>0</v>
      </c>
      <c r="AH1406" s="23">
        <f>SUM(Q1406*AH1400)</f>
        <v>0</v>
      </c>
      <c r="AI1406" s="23"/>
    </row>
    <row r="1407" spans="10:35" ht="15.75" thickBot="1" x14ac:dyDescent="0.3">
      <c r="J1407" s="311"/>
      <c r="N1407" s="49"/>
      <c r="O1407" s="50"/>
      <c r="P1407" s="38"/>
      <c r="Q1407" s="307"/>
      <c r="R1407" s="307"/>
      <c r="S1407" s="307"/>
      <c r="T1407" s="307"/>
      <c r="U1407" s="38"/>
      <c r="V1407" s="38"/>
      <c r="W1407" s="38"/>
      <c r="X1407" s="22"/>
      <c r="Z1407" s="22"/>
      <c r="AA1407" s="22"/>
      <c r="AB1407" s="22"/>
      <c r="AC1407" s="22"/>
      <c r="AD1407" s="22"/>
      <c r="AE1407" s="22"/>
      <c r="AF1407" s="49"/>
      <c r="AG1407" s="22"/>
      <c r="AH1407" s="22"/>
      <c r="AI1407" s="22"/>
    </row>
    <row r="1408" spans="10:35" ht="15.75" thickBot="1" x14ac:dyDescent="0.3">
      <c r="J1408" s="311"/>
      <c r="N1408" s="49"/>
      <c r="O1408" s="50"/>
      <c r="P1408" s="38"/>
      <c r="Q1408" s="38"/>
      <c r="R1408" s="38"/>
      <c r="S1408" s="38"/>
      <c r="T1408" s="38"/>
      <c r="U1408" s="38"/>
      <c r="V1408" s="38"/>
      <c r="W1408" s="488">
        <f>SUM(W1401:W1406)</f>
        <v>129.6</v>
      </c>
      <c r="X1408" s="489"/>
      <c r="Y1408" s="490">
        <f>SUM(Y1401:Y1406)</f>
        <v>0</v>
      </c>
      <c r="Z1408" s="829">
        <f>SUM(W1408:Y1408)</f>
        <v>129.6</v>
      </c>
      <c r="AA1408" s="387">
        <f>SUM(AA1401:AA1406)</f>
        <v>0</v>
      </c>
      <c r="AB1408" s="387">
        <f>SUM(AB1401:AB1406)</f>
        <v>0</v>
      </c>
      <c r="AC1408" s="1087">
        <f>SUM(AA1408:AB1408)</f>
        <v>0</v>
      </c>
      <c r="AD1408" s="89"/>
      <c r="AE1408" s="89"/>
      <c r="AF1408" s="49"/>
      <c r="AG1408" s="387">
        <f>SUM(AG1401:AG1406)</f>
        <v>0</v>
      </c>
      <c r="AH1408" s="387">
        <f>SUM(AH1401:AH1406)</f>
        <v>0</v>
      </c>
      <c r="AI1408" s="1087">
        <f>SUM(AG1408:AH1408)</f>
        <v>0</v>
      </c>
    </row>
    <row r="1409" spans="10:35" x14ac:dyDescent="0.25">
      <c r="J1409" s="311"/>
      <c r="N1409" s="49"/>
      <c r="O1409" s="50"/>
      <c r="P1409" s="38"/>
      <c r="Q1409" s="38"/>
      <c r="R1409" s="38"/>
      <c r="S1409" s="38"/>
      <c r="T1409" s="38"/>
      <c r="U1409" s="38"/>
      <c r="V1409" s="38"/>
      <c r="W1409" s="522"/>
      <c r="X1409" s="523"/>
      <c r="Y1409" s="28"/>
      <c r="Z1409" s="523"/>
      <c r="AA1409" s="523"/>
      <c r="AB1409" s="523"/>
      <c r="AC1409" s="89"/>
      <c r="AD1409" s="89"/>
      <c r="AE1409" s="89"/>
      <c r="AF1409" s="49"/>
      <c r="AG1409" s="523"/>
      <c r="AH1409" s="523"/>
      <c r="AI1409" s="89"/>
    </row>
    <row r="1410" spans="10:35" x14ac:dyDescent="0.25">
      <c r="J1410" s="334"/>
      <c r="K1410" s="171"/>
      <c r="L1410" s="171"/>
      <c r="M1410" s="176"/>
      <c r="N1410" s="449"/>
      <c r="O1410" s="335"/>
      <c r="P1410" s="177"/>
      <c r="Q1410" s="177"/>
      <c r="R1410" s="177"/>
      <c r="S1410" s="177"/>
      <c r="T1410" s="177"/>
      <c r="U1410" s="177"/>
      <c r="V1410" s="177"/>
      <c r="W1410" s="364"/>
      <c r="X1410" s="178"/>
      <c r="Y1410" s="365"/>
      <c r="Z1410" s="178"/>
      <c r="AA1410" s="178"/>
      <c r="AB1410" s="337"/>
      <c r="AC1410" s="171"/>
      <c r="AD1410" s="171"/>
      <c r="AE1410" s="171"/>
      <c r="AF1410" s="171"/>
      <c r="AG1410" s="171"/>
      <c r="AH1410" s="337"/>
      <c r="AI1410" s="171"/>
    </row>
    <row r="1411" spans="10:35" x14ac:dyDescent="0.25">
      <c r="J1411" s="440" t="s">
        <v>433</v>
      </c>
      <c r="K1411" s="42" t="s">
        <v>259</v>
      </c>
      <c r="L1411" s="35"/>
      <c r="M1411" s="158"/>
      <c r="N1411" s="117"/>
      <c r="O1411" s="316"/>
      <c r="P1411" s="158"/>
      <c r="Q1411" s="158"/>
      <c r="R1411" s="158"/>
      <c r="S1411" s="319"/>
      <c r="T1411" s="319"/>
      <c r="U1411" s="319"/>
      <c r="V1411" s="158" t="s">
        <v>483</v>
      </c>
      <c r="W1411" s="117"/>
      <c r="X1411" s="117"/>
      <c r="Y1411" s="157">
        <v>0</v>
      </c>
      <c r="Z1411" s="158"/>
      <c r="AA1411" s="319">
        <v>0</v>
      </c>
      <c r="AB1411" s="157">
        <v>0</v>
      </c>
      <c r="AC1411" s="7"/>
      <c r="AD1411" s="7"/>
      <c r="AE1411" s="7"/>
      <c r="AF1411" s="7"/>
      <c r="AG1411" s="158">
        <v>0</v>
      </c>
      <c r="AH1411" s="322">
        <v>0</v>
      </c>
      <c r="AI1411" s="7"/>
    </row>
    <row r="1412" spans="10:35" x14ac:dyDescent="0.25">
      <c r="J1412" s="311"/>
      <c r="K1412" s="378" t="s">
        <v>484</v>
      </c>
      <c r="L1412" s="17">
        <v>0.23</v>
      </c>
      <c r="M1412" t="s">
        <v>485</v>
      </c>
      <c r="N1412" s="628"/>
      <c r="O1412" s="366"/>
      <c r="P1412" s="533">
        <v>6.0499999999999998E-2</v>
      </c>
      <c r="Q1412" s="535">
        <f t="shared" ref="Q1412:Q1417" si="117">SUM(N1412*P1412)</f>
        <v>0</v>
      </c>
      <c r="R1412" s="744">
        <v>3.5000000000000003E-2</v>
      </c>
      <c r="S1412" s="744">
        <v>6.2E-2</v>
      </c>
      <c r="T1412" s="535"/>
      <c r="U1412" s="526">
        <v>2.5000000000000001E-2</v>
      </c>
      <c r="V1412" s="526">
        <v>2.325E-2</v>
      </c>
      <c r="W1412" s="523">
        <f>SUM(N1412*V1412)</f>
        <v>0</v>
      </c>
      <c r="X1412" s="523"/>
      <c r="Y1412" s="538">
        <f>SUM(N1412*P1412*Y1411)</f>
        <v>0</v>
      </c>
      <c r="Z1412" s="523"/>
      <c r="AA1412" s="538">
        <f>SUM(N1412*AA1411)</f>
        <v>0</v>
      </c>
      <c r="AB1412" s="538">
        <f>SUM(N1412*AB1411*P1412)</f>
        <v>0</v>
      </c>
      <c r="AF1412" s="541"/>
      <c r="AG1412" s="538">
        <f>SUM(N1412*AG1411)</f>
        <v>0</v>
      </c>
      <c r="AH1412" s="538">
        <f>SUM(Q1412*AH1411)</f>
        <v>0</v>
      </c>
    </row>
    <row r="1413" spans="10:35" x14ac:dyDescent="0.25">
      <c r="J1413" s="311"/>
      <c r="N1413" s="494"/>
      <c r="P1413" s="38">
        <f>SUM(P1412*0.66)</f>
        <v>3.993E-2</v>
      </c>
      <c r="Q1413" s="307">
        <f t="shared" si="117"/>
        <v>0</v>
      </c>
      <c r="R1413" s="744">
        <v>3.5000000000000003E-2</v>
      </c>
      <c r="S1413" s="744">
        <v>6.2E-2</v>
      </c>
      <c r="T1413" s="307"/>
      <c r="U1413" s="526">
        <v>2.5000000000000001E-2</v>
      </c>
      <c r="V1413" s="526">
        <v>2.325E-2</v>
      </c>
      <c r="W1413" s="523">
        <f t="shared" ref="W1413:W1423" si="118">SUM(N1413*V1413)</f>
        <v>0</v>
      </c>
      <c r="X1413" s="22"/>
      <c r="Y1413" s="23">
        <f>SUM(N1413*P1413*Y1411)</f>
        <v>0</v>
      </c>
      <c r="Z1413" s="22"/>
      <c r="AA1413" s="23">
        <f>SUM(N1413*AA1411)</f>
        <v>0</v>
      </c>
      <c r="AB1413" s="23">
        <f>SUM(N1413*AB1411*P1413)</f>
        <v>0</v>
      </c>
      <c r="AF1413" s="49"/>
      <c r="AG1413" s="23">
        <f>SUM(N1413*AG1411)</f>
        <v>0</v>
      </c>
      <c r="AH1413" s="23">
        <f>SUM(Q1413*AH1411)</f>
        <v>0</v>
      </c>
    </row>
    <row r="1414" spans="10:35" x14ac:dyDescent="0.25">
      <c r="J1414" s="311"/>
      <c r="L1414" s="17">
        <v>0.26840000000000003</v>
      </c>
      <c r="M1414" t="s">
        <v>486</v>
      </c>
      <c r="N1414" s="494"/>
      <c r="O1414" s="366"/>
      <c r="P1414" s="321">
        <v>9.8900000000000002E-2</v>
      </c>
      <c r="Q1414" s="307">
        <f t="shared" si="117"/>
        <v>0</v>
      </c>
      <c r="R1414" s="744">
        <v>3.5000000000000003E-2</v>
      </c>
      <c r="S1414" s="744">
        <v>6.2E-2</v>
      </c>
      <c r="T1414" s="307"/>
      <c r="U1414" s="526">
        <v>2.5000000000000001E-2</v>
      </c>
      <c r="V1414" s="38">
        <v>2.845E-2</v>
      </c>
      <c r="W1414" s="523">
        <f t="shared" si="118"/>
        <v>0</v>
      </c>
      <c r="X1414" s="22"/>
      <c r="Y1414" s="23">
        <f>SUM(N1414*P1414*Y1411)</f>
        <v>0</v>
      </c>
      <c r="Z1414" s="22"/>
      <c r="AA1414" s="23">
        <f>SUM(N1414*AA1411)</f>
        <v>0</v>
      </c>
      <c r="AB1414" s="23">
        <f>SUM(N1414*AB1411*P1414)</f>
        <v>0</v>
      </c>
      <c r="AF1414" s="49"/>
      <c r="AG1414" s="23">
        <f>SUM(N1414*AG1411)</f>
        <v>0</v>
      </c>
      <c r="AH1414" s="23">
        <f>SUM(Q1414*AH1411)</f>
        <v>0</v>
      </c>
    </row>
    <row r="1415" spans="10:35" x14ac:dyDescent="0.25">
      <c r="J1415" s="311"/>
      <c r="K1415" t="s">
        <v>202</v>
      </c>
      <c r="N1415" s="494"/>
      <c r="P1415" s="38">
        <f>SUM(P1414*0.66)</f>
        <v>6.5273999999999999E-2</v>
      </c>
      <c r="Q1415" s="307">
        <f t="shared" si="117"/>
        <v>0</v>
      </c>
      <c r="R1415" s="744">
        <v>3.5000000000000003E-2</v>
      </c>
      <c r="S1415" s="744">
        <v>6.2E-2</v>
      </c>
      <c r="T1415" s="307"/>
      <c r="U1415" s="526">
        <v>2.5000000000000001E-2</v>
      </c>
      <c r="V1415" s="38">
        <v>2.845E-2</v>
      </c>
      <c r="W1415" s="523">
        <f t="shared" si="118"/>
        <v>0</v>
      </c>
      <c r="X1415" s="22"/>
      <c r="Y1415" s="23">
        <f>SUM(N1415*P1415*Y1411)</f>
        <v>0</v>
      </c>
      <c r="Z1415" s="22"/>
      <c r="AA1415" s="23">
        <f>SUM(N1415*AA1411)</f>
        <v>0</v>
      </c>
      <c r="AB1415" s="23">
        <f>SUM(N1415*AB1411*P1415)</f>
        <v>0</v>
      </c>
      <c r="AF1415" s="49"/>
      <c r="AG1415" s="23">
        <f>SUM(N1415*AG1411)</f>
        <v>0</v>
      </c>
      <c r="AH1415" s="23">
        <f>SUM(Q1415*AH1411)</f>
        <v>0</v>
      </c>
    </row>
    <row r="1416" spans="10:35" x14ac:dyDescent="0.25">
      <c r="J1416" s="311"/>
      <c r="L1416" s="17">
        <v>0.33779999999999999</v>
      </c>
      <c r="M1416" t="s">
        <v>487</v>
      </c>
      <c r="N1416" s="494"/>
      <c r="O1416" s="366"/>
      <c r="P1416" s="321">
        <v>0.16830000000000001</v>
      </c>
      <c r="Q1416" s="307">
        <f t="shared" si="117"/>
        <v>0</v>
      </c>
      <c r="R1416" s="744">
        <v>3.5000000000000003E-2</v>
      </c>
      <c r="S1416" s="744">
        <v>6.2E-2</v>
      </c>
      <c r="T1416" s="307"/>
      <c r="U1416" s="526">
        <v>2.5000000000000001E-2</v>
      </c>
      <c r="V1416" s="38">
        <v>1.6199999999999999E-2</v>
      </c>
      <c r="W1416" s="523">
        <f t="shared" si="118"/>
        <v>0</v>
      </c>
      <c r="X1416" s="22"/>
      <c r="Y1416" s="23">
        <f>SUM(N1416*P1416*Y1411)</f>
        <v>0</v>
      </c>
      <c r="Z1416" s="22"/>
      <c r="AA1416" s="23">
        <f>SUM(N1416*AA1411)</f>
        <v>0</v>
      </c>
      <c r="AB1416" s="23">
        <f>SUM(N1416*AB1411*P1416)</f>
        <v>0</v>
      </c>
      <c r="AF1416" s="49"/>
      <c r="AG1416" s="23">
        <f>SUM(N1416*AG1411)</f>
        <v>0</v>
      </c>
      <c r="AH1416" s="23">
        <f>SUM(Q1416*AH1411)</f>
        <v>0</v>
      </c>
      <c r="AI1416" s="23"/>
    </row>
    <row r="1417" spans="10:35" x14ac:dyDescent="0.25">
      <c r="J1417" s="311"/>
      <c r="N1417" s="626"/>
      <c r="O1417" s="13"/>
      <c r="P1417" s="38">
        <f>SUM(P1416*0.66)</f>
        <v>0.11107800000000001</v>
      </c>
      <c r="Q1417" s="307">
        <f t="shared" si="117"/>
        <v>0</v>
      </c>
      <c r="R1417" s="744">
        <v>3.5000000000000003E-2</v>
      </c>
      <c r="S1417" s="744">
        <v>6.2E-2</v>
      </c>
      <c r="T1417" s="307"/>
      <c r="U1417" s="526">
        <v>2.5000000000000001E-2</v>
      </c>
      <c r="V1417" s="38">
        <v>1.6199999999999999E-2</v>
      </c>
      <c r="W1417" s="523">
        <f t="shared" si="118"/>
        <v>0</v>
      </c>
      <c r="X1417" s="22"/>
      <c r="Y1417" s="23">
        <f t="shared" ref="Y1417:Y1423" si="119">SUM(N1417*P1417*Y$1411)</f>
        <v>0</v>
      </c>
      <c r="Z1417" s="22"/>
      <c r="AA1417" s="23">
        <f>SUM(N1417*AA$1411)</f>
        <v>0</v>
      </c>
      <c r="AB1417" s="23">
        <f>SUM(N1417*AB1411*P$1417)</f>
        <v>0</v>
      </c>
      <c r="AF1417" s="49"/>
      <c r="AG1417" s="23">
        <f>SUM(N1417*AG$1411)</f>
        <v>0</v>
      </c>
      <c r="AH1417" s="23">
        <f>SUM(Q1417*AH$1411)</f>
        <v>0</v>
      </c>
      <c r="AI1417" s="23"/>
    </row>
    <row r="1418" spans="10:35" x14ac:dyDescent="0.25">
      <c r="J1418" s="311"/>
      <c r="K1418" s="378"/>
      <c r="L1418" s="17">
        <v>0.17610000000000001</v>
      </c>
      <c r="M1418" t="s">
        <v>325</v>
      </c>
      <c r="N1418" s="628"/>
      <c r="O1418" s="366"/>
      <c r="P1418" s="533">
        <v>6.6E-3</v>
      </c>
      <c r="Q1418" s="535">
        <f t="shared" ref="Q1418:Q1423" si="120">SUM(N1418*P1418)</f>
        <v>0</v>
      </c>
      <c r="R1418" s="744">
        <v>3.5000000000000003E-2</v>
      </c>
      <c r="S1418" s="744">
        <v>6.2E-2</v>
      </c>
      <c r="T1418" s="535"/>
      <c r="U1418" s="526">
        <v>2.5000000000000001E-2</v>
      </c>
      <c r="V1418" s="38">
        <v>1.8499999999999999E-2</v>
      </c>
      <c r="W1418" s="523">
        <f t="shared" si="118"/>
        <v>0</v>
      </c>
      <c r="X1418" s="523"/>
      <c r="Y1418" s="23">
        <f t="shared" si="119"/>
        <v>0</v>
      </c>
      <c r="Z1418" s="523"/>
      <c r="AA1418" s="23">
        <f t="shared" ref="AA1418:AA1423" si="121">SUM(N1418*AA$1411)</f>
        <v>0</v>
      </c>
      <c r="AB1418" s="23">
        <f t="shared" ref="AB1418:AB1423" si="122">SUM(N1418*AB1412*P$1417)</f>
        <v>0</v>
      </c>
      <c r="AF1418" s="541"/>
      <c r="AG1418" s="23">
        <f t="shared" ref="AG1418:AG1423" si="123">SUM(N1418*AG$1411)</f>
        <v>0</v>
      </c>
      <c r="AH1418" s="23">
        <f t="shared" ref="AH1418:AH1423" si="124">SUM(Q1418*AH$1411)</f>
        <v>0</v>
      </c>
    </row>
    <row r="1419" spans="10:35" x14ac:dyDescent="0.25">
      <c r="J1419" s="311"/>
      <c r="N1419" s="494"/>
      <c r="P1419" s="38">
        <f>SUM(P1418*0.66)</f>
        <v>4.3560000000000005E-3</v>
      </c>
      <c r="Q1419" s="307">
        <f t="shared" si="120"/>
        <v>0</v>
      </c>
      <c r="R1419" s="744">
        <v>3.5000000000000003E-2</v>
      </c>
      <c r="S1419" s="744">
        <v>6.2E-2</v>
      </c>
      <c r="T1419" s="307"/>
      <c r="U1419" s="526">
        <v>2.5000000000000001E-2</v>
      </c>
      <c r="V1419" s="38">
        <v>1.8499999999999999E-2</v>
      </c>
      <c r="W1419" s="523">
        <f t="shared" si="118"/>
        <v>0</v>
      </c>
      <c r="X1419" s="22"/>
      <c r="Y1419" s="23">
        <f t="shared" si="119"/>
        <v>0</v>
      </c>
      <c r="Z1419" s="22"/>
      <c r="AA1419" s="23">
        <f t="shared" si="121"/>
        <v>0</v>
      </c>
      <c r="AB1419" s="23">
        <f t="shared" si="122"/>
        <v>0</v>
      </c>
      <c r="AF1419" s="49"/>
      <c r="AG1419" s="23">
        <f t="shared" si="123"/>
        <v>0</v>
      </c>
      <c r="AH1419" s="23">
        <f t="shared" si="124"/>
        <v>0</v>
      </c>
    </row>
    <row r="1420" spans="10:35" x14ac:dyDescent="0.25">
      <c r="J1420" s="311"/>
      <c r="L1420" s="17">
        <v>0.1993</v>
      </c>
      <c r="M1420" t="s">
        <v>488</v>
      </c>
      <c r="N1420" s="494"/>
      <c r="O1420" s="366"/>
      <c r="P1420" s="321"/>
      <c r="Q1420" s="307">
        <f t="shared" si="120"/>
        <v>0</v>
      </c>
      <c r="R1420" s="744">
        <v>3.5000000000000003E-2</v>
      </c>
      <c r="S1420" s="744">
        <v>6.2E-2</v>
      </c>
      <c r="T1420" s="307"/>
      <c r="U1420" s="526">
        <v>2.5000000000000001E-2</v>
      </c>
      <c r="V1420" s="38">
        <v>1.77E-2</v>
      </c>
      <c r="W1420" s="523">
        <f t="shared" si="118"/>
        <v>0</v>
      </c>
      <c r="X1420" s="22"/>
      <c r="Y1420" s="23">
        <f t="shared" si="119"/>
        <v>0</v>
      </c>
      <c r="Z1420" s="22"/>
      <c r="AA1420" s="23">
        <f t="shared" si="121"/>
        <v>0</v>
      </c>
      <c r="AB1420" s="23">
        <f t="shared" si="122"/>
        <v>0</v>
      </c>
      <c r="AF1420" s="49"/>
      <c r="AG1420" s="23">
        <f t="shared" si="123"/>
        <v>0</v>
      </c>
      <c r="AH1420" s="23">
        <f t="shared" si="124"/>
        <v>0</v>
      </c>
    </row>
    <row r="1421" spans="10:35" x14ac:dyDescent="0.25">
      <c r="J1421" s="311"/>
      <c r="N1421" s="494"/>
      <c r="P1421" s="38">
        <v>2.98E-2</v>
      </c>
      <c r="Q1421" s="307">
        <f t="shared" si="120"/>
        <v>0</v>
      </c>
      <c r="R1421" s="744">
        <v>3.5000000000000003E-2</v>
      </c>
      <c r="S1421" s="744">
        <v>6.2E-2</v>
      </c>
      <c r="T1421" s="307"/>
      <c r="U1421" s="526">
        <v>2.5000000000000001E-2</v>
      </c>
      <c r="V1421" s="38">
        <v>1.77E-2</v>
      </c>
      <c r="W1421" s="523">
        <f t="shared" si="118"/>
        <v>0</v>
      </c>
      <c r="X1421" s="22"/>
      <c r="Y1421" s="23">
        <f t="shared" si="119"/>
        <v>0</v>
      </c>
      <c r="Z1421" s="22"/>
      <c r="AA1421" s="23">
        <f t="shared" si="121"/>
        <v>0</v>
      </c>
      <c r="AB1421" s="23">
        <f t="shared" si="122"/>
        <v>0</v>
      </c>
      <c r="AF1421" s="49"/>
      <c r="AG1421" s="23">
        <f t="shared" si="123"/>
        <v>0</v>
      </c>
      <c r="AH1421" s="23">
        <f t="shared" si="124"/>
        <v>0</v>
      </c>
    </row>
    <row r="1422" spans="10:35" x14ac:dyDescent="0.25">
      <c r="J1422" s="311"/>
      <c r="L1422" s="17">
        <v>0.29720000000000002</v>
      </c>
      <c r="M1422" t="s">
        <v>471</v>
      </c>
      <c r="N1422" s="494"/>
      <c r="O1422" s="366"/>
      <c r="P1422" s="321">
        <v>0.12770000000000001</v>
      </c>
      <c r="Q1422" s="307">
        <f t="shared" si="120"/>
        <v>0</v>
      </c>
      <c r="R1422" s="744">
        <v>3.5000000000000003E-2</v>
      </c>
      <c r="S1422" s="744">
        <v>6.2E-2</v>
      </c>
      <c r="T1422" s="307"/>
      <c r="U1422" s="526">
        <v>2.5000000000000001E-2</v>
      </c>
      <c r="V1422" s="38">
        <v>2.8199999999999999E-2</v>
      </c>
      <c r="W1422" s="523">
        <f t="shared" si="118"/>
        <v>0</v>
      </c>
      <c r="X1422" s="22"/>
      <c r="Y1422" s="23">
        <f t="shared" si="119"/>
        <v>0</v>
      </c>
      <c r="Z1422" s="22"/>
      <c r="AA1422" s="23">
        <f t="shared" si="121"/>
        <v>0</v>
      </c>
      <c r="AB1422" s="23">
        <f t="shared" si="122"/>
        <v>0</v>
      </c>
      <c r="AF1422" s="49"/>
      <c r="AG1422" s="23">
        <f t="shared" si="123"/>
        <v>0</v>
      </c>
      <c r="AH1422" s="23">
        <f t="shared" si="124"/>
        <v>0</v>
      </c>
      <c r="AI1422" s="23"/>
    </row>
    <row r="1423" spans="10:35" x14ac:dyDescent="0.25">
      <c r="J1423" s="311"/>
      <c r="N1423" s="626"/>
      <c r="O1423" s="13"/>
      <c r="P1423" s="38">
        <f>SUM(P1422*0.66)</f>
        <v>8.428200000000001E-2</v>
      </c>
      <c r="Q1423" s="307">
        <f t="shared" si="120"/>
        <v>0</v>
      </c>
      <c r="R1423" s="744">
        <v>3.5000000000000003E-2</v>
      </c>
      <c r="S1423" s="744">
        <v>6.2E-2</v>
      </c>
      <c r="T1423" s="307"/>
      <c r="U1423" s="526">
        <v>2.5000000000000001E-2</v>
      </c>
      <c r="V1423" s="38">
        <v>2.8199999999999999E-2</v>
      </c>
      <c r="W1423" s="523">
        <f t="shared" si="118"/>
        <v>0</v>
      </c>
      <c r="X1423" s="22"/>
      <c r="Y1423" s="23">
        <f t="shared" si="119"/>
        <v>0</v>
      </c>
      <c r="Z1423" s="22"/>
      <c r="AA1423" s="23">
        <f t="shared" si="121"/>
        <v>0</v>
      </c>
      <c r="AB1423" s="23">
        <f t="shared" si="122"/>
        <v>0</v>
      </c>
      <c r="AF1423" s="49"/>
      <c r="AG1423" s="23">
        <f t="shared" si="123"/>
        <v>0</v>
      </c>
      <c r="AH1423" s="23">
        <f t="shared" si="124"/>
        <v>0</v>
      </c>
      <c r="AI1423" s="23"/>
    </row>
    <row r="1424" spans="10:35" ht="15.75" thickBot="1" x14ac:dyDescent="0.3">
      <c r="J1424" s="311"/>
      <c r="N1424" s="49"/>
      <c r="O1424" s="50"/>
      <c r="P1424" s="38"/>
      <c r="Q1424" s="307"/>
      <c r="R1424" s="307"/>
      <c r="S1424" s="307"/>
      <c r="T1424" s="307"/>
      <c r="U1424" s="38"/>
      <c r="V1424" s="38"/>
      <c r="W1424" s="38"/>
      <c r="X1424" s="22"/>
      <c r="Z1424" s="22"/>
      <c r="AA1424" s="22"/>
      <c r="AB1424" s="22"/>
      <c r="AC1424" s="22"/>
      <c r="AD1424" s="22"/>
      <c r="AE1424" s="22"/>
      <c r="AF1424" s="49"/>
      <c r="AG1424" s="22"/>
      <c r="AH1424" s="22"/>
      <c r="AI1424" s="22"/>
    </row>
    <row r="1425" spans="10:35" ht="15.75" thickBot="1" x14ac:dyDescent="0.3">
      <c r="J1425" s="311"/>
      <c r="N1425" s="49"/>
      <c r="O1425" s="50"/>
      <c r="P1425" s="38"/>
      <c r="Q1425" s="38"/>
      <c r="R1425" s="38"/>
      <c r="S1425" s="38"/>
      <c r="T1425" s="38"/>
      <c r="U1425" s="38"/>
      <c r="V1425" s="38"/>
      <c r="W1425" s="488">
        <f>SUM(W1412:W1423)</f>
        <v>0</v>
      </c>
      <c r="X1425" s="488">
        <f>SUM(X1412:X1423)</f>
        <v>0</v>
      </c>
      <c r="Y1425" s="488">
        <f>SUM(Y1412:Y1423)</f>
        <v>0</v>
      </c>
      <c r="Z1425" s="829">
        <f>SUM(W1425:Y1425)</f>
        <v>0</v>
      </c>
      <c r="AA1425" s="488">
        <f>SUM(AA1412:AA1423)</f>
        <v>0</v>
      </c>
      <c r="AB1425" s="488">
        <f>SUM(AB1412:AB1423)</f>
        <v>0</v>
      </c>
      <c r="AC1425" s="488">
        <f>SUM(AC1412:AC1423)</f>
        <v>0</v>
      </c>
      <c r="AD1425" s="89"/>
      <c r="AE1425" s="89"/>
      <c r="AF1425" s="49"/>
      <c r="AG1425" s="488">
        <f>SUM(AG1412:AG1423)</f>
        <v>0</v>
      </c>
      <c r="AH1425" s="488">
        <f>SUM(AH1412:AH1423)</f>
        <v>0</v>
      </c>
      <c r="AI1425" s="488">
        <f>SUM(AI1412:AI1423)</f>
        <v>0</v>
      </c>
    </row>
    <row r="1426" spans="10:35" x14ac:dyDescent="0.25">
      <c r="J1426" s="311"/>
      <c r="N1426" s="49"/>
      <c r="O1426" s="50"/>
      <c r="P1426" s="38"/>
      <c r="Q1426" s="38"/>
      <c r="R1426" s="38"/>
      <c r="S1426" s="38"/>
      <c r="T1426" s="38"/>
      <c r="U1426" s="38"/>
      <c r="V1426" s="38"/>
      <c r="W1426" s="522"/>
      <c r="X1426" s="523"/>
      <c r="Y1426" s="28"/>
      <c r="Z1426" s="523"/>
      <c r="AA1426" s="523"/>
      <c r="AB1426" s="523"/>
      <c r="AC1426" s="89"/>
      <c r="AD1426" s="89"/>
      <c r="AE1426" s="89"/>
      <c r="AF1426" s="49"/>
      <c r="AG1426" s="523"/>
      <c r="AH1426" s="523"/>
      <c r="AI1426" s="89"/>
    </row>
    <row r="1427" spans="10:35" x14ac:dyDescent="0.25">
      <c r="J1427" s="310" t="s">
        <v>433</v>
      </c>
      <c r="K1427" s="35" t="s">
        <v>460</v>
      </c>
      <c r="L1427" s="35"/>
      <c r="M1427" s="158"/>
      <c r="N1427" s="117"/>
      <c r="O1427" s="316"/>
      <c r="P1427" s="158"/>
      <c r="Q1427" s="158"/>
      <c r="R1427" s="158"/>
      <c r="S1427" s="319"/>
      <c r="T1427" s="319"/>
      <c r="U1427" s="319" t="s">
        <v>171</v>
      </c>
      <c r="V1427" s="158"/>
      <c r="W1427" s="319">
        <v>0.02</v>
      </c>
      <c r="X1427" s="117"/>
      <c r="Y1427" s="157">
        <v>0</v>
      </c>
      <c r="Z1427" s="158"/>
      <c r="AA1427" s="319">
        <v>2E-3</v>
      </c>
      <c r="AB1427" s="157">
        <v>0</v>
      </c>
      <c r="AC1427" s="7" t="s">
        <v>291</v>
      </c>
      <c r="AD1427" s="7"/>
      <c r="AE1427" s="7"/>
      <c r="AF1427" s="7"/>
      <c r="AG1427" s="158">
        <v>0</v>
      </c>
      <c r="AH1427" s="322">
        <v>0</v>
      </c>
      <c r="AI1427" s="7"/>
    </row>
    <row r="1428" spans="10:35" x14ac:dyDescent="0.25">
      <c r="J1428" s="311"/>
      <c r="K1428" t="s">
        <v>1017</v>
      </c>
      <c r="L1428" s="17">
        <v>0.3</v>
      </c>
      <c r="M1428" t="s">
        <v>320</v>
      </c>
      <c r="N1428" s="730">
        <v>6600</v>
      </c>
      <c r="O1428" s="366"/>
      <c r="P1428" s="533"/>
      <c r="Q1428" s="535"/>
      <c r="R1428" s="535"/>
      <c r="S1428" s="535"/>
      <c r="T1428" s="535"/>
      <c r="U1428" s="526"/>
      <c r="V1428" s="526"/>
      <c r="W1428" s="523">
        <f>SUM(N1428*W1427)</f>
        <v>132</v>
      </c>
      <c r="X1428" s="523"/>
      <c r="Y1428" s="538">
        <f>SUM(N1428*P1428*Y1427)</f>
        <v>0</v>
      </c>
      <c r="Z1428" s="523"/>
      <c r="AA1428" s="538">
        <f>SUM(N1428*AA1427)</f>
        <v>13.200000000000001</v>
      </c>
      <c r="AB1428" s="538">
        <f>SUM(N1428*AB1427*P1428)</f>
        <v>0</v>
      </c>
      <c r="AF1428" s="541"/>
      <c r="AG1428" s="538">
        <f>SUM(N1428*AG1427)</f>
        <v>0</v>
      </c>
      <c r="AH1428" s="538">
        <f>SUM(Q1428*AH1427)</f>
        <v>0</v>
      </c>
    </row>
    <row r="1429" spans="10:35" x14ac:dyDescent="0.25">
      <c r="J1429" s="311"/>
      <c r="N1429" s="494"/>
      <c r="P1429" s="38"/>
      <c r="Q1429" s="307"/>
      <c r="R1429" s="307"/>
      <c r="S1429" s="307"/>
      <c r="T1429" s="307"/>
      <c r="U1429" s="38"/>
      <c r="V1429" s="38"/>
      <c r="W1429" s="22">
        <f>SUM(N1429*W1427)</f>
        <v>0</v>
      </c>
      <c r="X1429" s="22"/>
      <c r="Y1429" s="23">
        <f>SUM(N1429*P1429*Y1427)</f>
        <v>0</v>
      </c>
      <c r="Z1429" s="22"/>
      <c r="AA1429" s="23">
        <f>SUM(N1429*AA1427)</f>
        <v>0</v>
      </c>
      <c r="AB1429" s="23">
        <f>SUM(N1429*AB1427*P1429)</f>
        <v>0</v>
      </c>
      <c r="AF1429" s="49"/>
      <c r="AG1429" s="23">
        <f>SUM(N1429*AG1427)</f>
        <v>0</v>
      </c>
      <c r="AH1429" s="23">
        <f>SUM(Q1429*AH1427)</f>
        <v>0</v>
      </c>
    </row>
    <row r="1430" spans="10:35" x14ac:dyDescent="0.25">
      <c r="J1430" s="311"/>
      <c r="K1430" t="s">
        <v>1020</v>
      </c>
      <c r="L1430" s="17"/>
      <c r="N1430" s="494"/>
      <c r="O1430" s="366"/>
      <c r="P1430" s="321"/>
      <c r="Q1430" s="307"/>
      <c r="R1430" s="307"/>
      <c r="S1430" s="307"/>
      <c r="T1430" s="307"/>
      <c r="U1430" s="38"/>
      <c r="V1430" s="38"/>
      <c r="W1430" s="22">
        <f>SUM(N1430*W1427)</f>
        <v>0</v>
      </c>
      <c r="X1430" s="22"/>
      <c r="Y1430" s="23">
        <f>SUM(N1430*P1430*Y1427)</f>
        <v>0</v>
      </c>
      <c r="Z1430" s="22"/>
      <c r="AA1430" s="23">
        <f>SUM(N1430*AA1427)</f>
        <v>0</v>
      </c>
      <c r="AB1430" s="23">
        <f>SUM(N1430*AB1427*P1430)</f>
        <v>0</v>
      </c>
      <c r="AF1430" s="49"/>
      <c r="AG1430" s="23">
        <f>SUM(N1430*AG1427)</f>
        <v>0</v>
      </c>
      <c r="AH1430" s="23">
        <f>SUM(Q1430*AH1427)</f>
        <v>0</v>
      </c>
    </row>
    <row r="1431" spans="10:35" x14ac:dyDescent="0.25">
      <c r="J1431" s="311" t="s">
        <v>409</v>
      </c>
      <c r="K1431" s="11"/>
      <c r="L1431" t="s">
        <v>294</v>
      </c>
      <c r="M1431" s="1365">
        <v>76.239999999999995</v>
      </c>
      <c r="N1431" s="494"/>
      <c r="P1431" s="38">
        <f>SUM(P1430*0.66)</f>
        <v>0</v>
      </c>
      <c r="Q1431" s="307"/>
      <c r="R1431" s="307"/>
      <c r="S1431" s="307"/>
      <c r="T1431" s="307"/>
      <c r="U1431" s="38"/>
      <c r="V1431" s="38"/>
      <c r="W1431" s="882">
        <f>SUM(M1431)</f>
        <v>76.239999999999995</v>
      </c>
      <c r="X1431" s="22"/>
      <c r="Y1431" s="23">
        <f>SUM(N1431*P1431*Y1427)</f>
        <v>0</v>
      </c>
      <c r="Z1431" s="22"/>
      <c r="AA1431" s="23">
        <f>SUM(N1431*AA1427)</f>
        <v>0</v>
      </c>
      <c r="AB1431" s="23">
        <f>SUM(N1431*AB1427*P1431)</f>
        <v>0</v>
      </c>
      <c r="AF1431" s="49"/>
      <c r="AG1431" s="23">
        <f>SUM(N1431*AG1427)</f>
        <v>0</v>
      </c>
      <c r="AH1431" s="23">
        <f>SUM(Q1431*AH1427)</f>
        <v>0</v>
      </c>
    </row>
    <row r="1432" spans="10:35" x14ac:dyDescent="0.25">
      <c r="J1432" s="311"/>
      <c r="L1432" s="17"/>
      <c r="N1432" s="494"/>
      <c r="O1432" s="366"/>
      <c r="P1432" s="321"/>
      <c r="Q1432" s="307"/>
      <c r="R1432" s="307"/>
      <c r="S1432" s="307"/>
      <c r="T1432" s="307"/>
      <c r="U1432" s="38"/>
      <c r="V1432" s="38"/>
      <c r="W1432" s="22">
        <f>SUM(N1432*W1427)</f>
        <v>0</v>
      </c>
      <c r="X1432" s="22"/>
      <c r="Y1432" s="23">
        <f>SUM(N1432*P1432*Y1427)</f>
        <v>0</v>
      </c>
      <c r="Z1432" s="22"/>
      <c r="AA1432" s="23">
        <f>SUM(N1432*AA1427)</f>
        <v>0</v>
      </c>
      <c r="AB1432" s="23">
        <f>SUM(N1432*AB1427*P1432)</f>
        <v>0</v>
      </c>
      <c r="AF1432" s="49"/>
      <c r="AG1432" s="23">
        <f>SUM(N1432*AG1427)</f>
        <v>0</v>
      </c>
      <c r="AH1432" s="23">
        <f>SUM(Q1432*AH1427)</f>
        <v>0</v>
      </c>
      <c r="AI1432" s="23"/>
    </row>
    <row r="1433" spans="10:35" x14ac:dyDescent="0.25">
      <c r="J1433" s="311"/>
      <c r="N1433" s="626"/>
      <c r="O1433" s="13"/>
      <c r="P1433" s="38">
        <f>SUM(P1432*0.66)</f>
        <v>0</v>
      </c>
      <c r="Q1433" s="307"/>
      <c r="R1433" s="307"/>
      <c r="S1433" s="307"/>
      <c r="T1433" s="307"/>
      <c r="U1433" s="38"/>
      <c r="V1433" s="38"/>
      <c r="W1433" s="22">
        <f>SUM(N1433*W1427)</f>
        <v>0</v>
      </c>
      <c r="X1433" s="22"/>
      <c r="Y1433" s="23">
        <f>SUM(N1433*P1433*Y1427)</f>
        <v>0</v>
      </c>
      <c r="Z1433" s="22"/>
      <c r="AA1433" s="23">
        <f>SUM(N1433*AA1427)</f>
        <v>0</v>
      </c>
      <c r="AB1433" s="23">
        <f>SUM(N1433*AB1427*P1433)</f>
        <v>0</v>
      </c>
      <c r="AF1433" s="49"/>
      <c r="AG1433" s="23">
        <f>SUM(N1433*AG1427)</f>
        <v>0</v>
      </c>
      <c r="AH1433" s="23">
        <f>SUM(Q1433*AH1427)</f>
        <v>0</v>
      </c>
      <c r="AI1433" s="23"/>
    </row>
    <row r="1434" spans="10:35" ht="15.75" thickBot="1" x14ac:dyDescent="0.3">
      <c r="J1434" s="311"/>
      <c r="N1434" s="49"/>
      <c r="O1434" s="50"/>
      <c r="P1434" s="38"/>
      <c r="Q1434" s="307"/>
      <c r="R1434" s="307"/>
      <c r="S1434" s="307"/>
      <c r="T1434" s="307"/>
      <c r="U1434" s="38"/>
      <c r="V1434" s="38"/>
      <c r="W1434" s="38"/>
      <c r="X1434" s="22"/>
      <c r="Z1434" s="22"/>
      <c r="AA1434" s="22"/>
      <c r="AB1434" s="22"/>
      <c r="AC1434" s="22"/>
      <c r="AD1434" s="22"/>
      <c r="AE1434" s="22"/>
      <c r="AF1434" s="49"/>
      <c r="AG1434" s="22"/>
      <c r="AH1434" s="22"/>
      <c r="AI1434" s="22"/>
    </row>
    <row r="1435" spans="10:35" ht="15.75" thickBot="1" x14ac:dyDescent="0.3">
      <c r="J1435" s="311"/>
      <c r="N1435" s="49"/>
      <c r="O1435" s="50"/>
      <c r="P1435" s="38"/>
      <c r="Q1435" s="38"/>
      <c r="R1435" s="38"/>
      <c r="S1435" s="38"/>
      <c r="T1435" s="38"/>
      <c r="U1435" s="38"/>
      <c r="V1435" s="38"/>
      <c r="W1435" s="488">
        <f>SUM(W1428:W1433)</f>
        <v>208.24</v>
      </c>
      <c r="X1435" s="489"/>
      <c r="Y1435" s="490">
        <f>SUM(Y1428:Y1433)</f>
        <v>0</v>
      </c>
      <c r="Z1435" s="829">
        <f>SUM(W1435:Y1435)</f>
        <v>208.24</v>
      </c>
      <c r="AA1435" s="387">
        <f>SUM(AA1428:AA1433)</f>
        <v>13.200000000000001</v>
      </c>
      <c r="AB1435" s="387">
        <f>SUM(AB1428:AB1433)</f>
        <v>0</v>
      </c>
      <c r="AC1435" s="1087">
        <f>SUM(AA1435:AB1435)</f>
        <v>13.200000000000001</v>
      </c>
      <c r="AD1435" s="89"/>
      <c r="AE1435" s="89"/>
      <c r="AF1435" s="49"/>
      <c r="AG1435" s="387">
        <f>SUM(AG1428:AG1433)</f>
        <v>0</v>
      </c>
      <c r="AH1435" s="387">
        <f>SUM(AH1428:AH1433)</f>
        <v>0</v>
      </c>
      <c r="AI1435" s="1087">
        <f>SUM(AG1435:AH1435)</f>
        <v>0</v>
      </c>
    </row>
    <row r="1436" spans="10:35" x14ac:dyDescent="0.25">
      <c r="J1436" s="311"/>
      <c r="N1436" s="49"/>
      <c r="O1436" s="50"/>
      <c r="P1436" s="38"/>
      <c r="Q1436" s="38"/>
      <c r="R1436" s="38"/>
      <c r="S1436" s="38"/>
      <c r="T1436" s="38"/>
      <c r="U1436" s="38"/>
      <c r="V1436" s="38"/>
      <c r="W1436" s="522"/>
      <c r="X1436" s="523"/>
      <c r="Y1436" s="28"/>
      <c r="Z1436" s="523"/>
      <c r="AA1436" s="523"/>
      <c r="AB1436" s="523"/>
      <c r="AC1436" s="89"/>
      <c r="AD1436" s="89"/>
      <c r="AE1436" s="89"/>
      <c r="AF1436" s="49"/>
      <c r="AG1436" s="523"/>
      <c r="AH1436" s="523"/>
      <c r="AI1436" s="89"/>
    </row>
    <row r="1437" spans="10:35" x14ac:dyDescent="0.25">
      <c r="J1437" s="440" t="s">
        <v>433</v>
      </c>
      <c r="K1437" s="42" t="s">
        <v>238</v>
      </c>
      <c r="L1437" s="35"/>
      <c r="M1437" s="158"/>
      <c r="N1437" s="117"/>
      <c r="O1437" s="316"/>
      <c r="P1437" s="158"/>
      <c r="Q1437" s="158"/>
      <c r="R1437" s="158"/>
      <c r="S1437" s="319"/>
      <c r="T1437" s="319"/>
      <c r="U1437" s="319" t="s">
        <v>171</v>
      </c>
      <c r="V1437" s="158"/>
      <c r="W1437" s="319">
        <v>1.8749999999999999E-2</v>
      </c>
      <c r="X1437" s="117"/>
      <c r="Y1437" s="157">
        <v>0</v>
      </c>
      <c r="Z1437" s="158"/>
      <c r="AA1437" s="319">
        <v>1.8E-3</v>
      </c>
      <c r="AB1437" s="157">
        <v>0</v>
      </c>
      <c r="AC1437" s="7" t="s">
        <v>291</v>
      </c>
      <c r="AD1437" s="7"/>
      <c r="AE1437" s="7"/>
      <c r="AF1437" s="7"/>
      <c r="AG1437" s="158">
        <v>0</v>
      </c>
      <c r="AH1437" s="322">
        <v>0</v>
      </c>
      <c r="AI1437" s="7"/>
    </row>
    <row r="1438" spans="10:35" x14ac:dyDescent="0.25">
      <c r="J1438" s="311"/>
      <c r="K1438" s="378" t="s">
        <v>947</v>
      </c>
      <c r="L1438" s="17">
        <v>0.16800000000000001</v>
      </c>
      <c r="M1438" t="s">
        <v>948</v>
      </c>
      <c r="N1438" s="628">
        <v>6538.46</v>
      </c>
      <c r="O1438" s="366"/>
      <c r="P1438" s="533"/>
      <c r="Q1438" s="535">
        <f t="shared" ref="Q1438:Q1443" si="125">SUM(N1438*P1438)</f>
        <v>0</v>
      </c>
      <c r="R1438" s="535"/>
      <c r="S1438" s="535"/>
      <c r="T1438" s="535"/>
      <c r="U1438" s="526"/>
      <c r="V1438" s="526"/>
      <c r="W1438" s="523">
        <f>SUM(N1438*W1437)</f>
        <v>122.596125</v>
      </c>
      <c r="X1438" s="523"/>
      <c r="Y1438" s="538">
        <f>SUM(N1438*P1438*Y1437)</f>
        <v>0</v>
      </c>
      <c r="Z1438" s="523"/>
      <c r="AA1438" s="538">
        <f>SUM(N1438*AA1437)</f>
        <v>11.769228</v>
      </c>
      <c r="AB1438" s="538">
        <f>SUM(N1438*AB1437*P1438)</f>
        <v>0</v>
      </c>
      <c r="AF1438" s="541"/>
      <c r="AG1438" s="538">
        <f>SUM(N1438*AG1437)</f>
        <v>0</v>
      </c>
      <c r="AH1438" s="538">
        <f>SUM(Q1438*AH1437)</f>
        <v>0</v>
      </c>
    </row>
    <row r="1439" spans="10:35" x14ac:dyDescent="0.25">
      <c r="J1439" s="311"/>
      <c r="N1439" s="494"/>
      <c r="P1439" s="38">
        <f>SUM(P1438*0.66)</f>
        <v>0</v>
      </c>
      <c r="Q1439" s="307">
        <f t="shared" si="125"/>
        <v>0</v>
      </c>
      <c r="R1439" s="307"/>
      <c r="S1439" s="307"/>
      <c r="T1439" s="307"/>
      <c r="U1439" s="38"/>
      <c r="V1439" s="38"/>
      <c r="W1439" s="22">
        <f>SUM(N1439*W1437)</f>
        <v>0</v>
      </c>
      <c r="X1439" s="22"/>
      <c r="Y1439" s="23">
        <f>SUM(N1439*P1439*Y1437)</f>
        <v>0</v>
      </c>
      <c r="Z1439" s="22"/>
      <c r="AA1439" s="23">
        <f>SUM(N1439*AA1437)</f>
        <v>0</v>
      </c>
      <c r="AB1439" s="23">
        <f>SUM(N1439*AB1437*P1439)</f>
        <v>0</v>
      </c>
      <c r="AF1439" s="49"/>
      <c r="AG1439" s="23">
        <f>SUM(N1439*AG1437)</f>
        <v>0</v>
      </c>
      <c r="AH1439" s="23">
        <f>SUM(Q1439*AH1437)</f>
        <v>0</v>
      </c>
    </row>
    <row r="1440" spans="10:35" x14ac:dyDescent="0.25">
      <c r="J1440" s="311"/>
      <c r="L1440" s="17"/>
      <c r="M1440" t="s">
        <v>931</v>
      </c>
      <c r="N1440" s="494"/>
      <c r="O1440" s="366"/>
      <c r="P1440" s="321"/>
      <c r="Q1440" s="307">
        <f t="shared" si="125"/>
        <v>0</v>
      </c>
      <c r="R1440" s="307"/>
      <c r="S1440" s="307"/>
      <c r="T1440" s="307"/>
      <c r="U1440" s="38"/>
      <c r="V1440" s="38"/>
      <c r="W1440" s="22">
        <f>SUM(N1440*W1437)</f>
        <v>0</v>
      </c>
      <c r="X1440" s="22"/>
      <c r="Y1440" s="23">
        <f>SUM(N1440*P1440*Y1437)</f>
        <v>0</v>
      </c>
      <c r="Z1440" s="22"/>
      <c r="AA1440" s="23">
        <f>SUM(N1440*AA1437)</f>
        <v>0</v>
      </c>
      <c r="AB1440" s="23">
        <f>SUM(N1440*AB1437*P1440)</f>
        <v>0</v>
      </c>
      <c r="AF1440" s="49"/>
      <c r="AG1440" s="23">
        <f>SUM(N1440*AG1437)</f>
        <v>0</v>
      </c>
      <c r="AH1440" s="23">
        <f>SUM(Q1440*AH1437)</f>
        <v>0</v>
      </c>
    </row>
    <row r="1441" spans="10:35" x14ac:dyDescent="0.25">
      <c r="J1441" s="311"/>
      <c r="K1441" t="s">
        <v>943</v>
      </c>
      <c r="N1441" s="494"/>
      <c r="P1441" s="38">
        <f>SUM(P1440*0.66)</f>
        <v>0</v>
      </c>
      <c r="Q1441" s="307">
        <f t="shared" si="125"/>
        <v>0</v>
      </c>
      <c r="R1441" s="307"/>
      <c r="S1441" s="307"/>
      <c r="T1441" s="307"/>
      <c r="U1441" s="38"/>
      <c r="V1441" s="38"/>
      <c r="W1441" s="22">
        <f>SUM(N1441*W1437)</f>
        <v>0</v>
      </c>
      <c r="X1441" s="22"/>
      <c r="Y1441" s="23">
        <f>SUM(N1441*P1441*Y1437)</f>
        <v>0</v>
      </c>
      <c r="Z1441" s="22"/>
      <c r="AA1441" s="23">
        <f>SUM(N1441*AA1437)</f>
        <v>0</v>
      </c>
      <c r="AB1441" s="23">
        <f>SUM(N1441*AB1437*P1441)</f>
        <v>0</v>
      </c>
      <c r="AF1441" s="49"/>
      <c r="AG1441" s="23">
        <f>SUM(N1441*AG1437)</f>
        <v>0</v>
      </c>
      <c r="AH1441" s="23">
        <f>SUM(Q1441*AH1437)</f>
        <v>0</v>
      </c>
    </row>
    <row r="1442" spans="10:35" x14ac:dyDescent="0.25">
      <c r="J1442" s="311"/>
      <c r="L1442" s="17"/>
      <c r="N1442" s="494"/>
      <c r="O1442" s="366"/>
      <c r="P1442" s="321"/>
      <c r="Q1442" s="307">
        <f t="shared" si="125"/>
        <v>0</v>
      </c>
      <c r="R1442" s="307"/>
      <c r="S1442" s="307"/>
      <c r="T1442" s="307"/>
      <c r="U1442" s="38"/>
      <c r="V1442" s="38"/>
      <c r="W1442" s="22">
        <f>SUM(N1442*W1437)</f>
        <v>0</v>
      </c>
      <c r="X1442" s="22"/>
      <c r="Y1442" s="23">
        <f>SUM(N1442*P1442*Y1437)</f>
        <v>0</v>
      </c>
      <c r="Z1442" s="22"/>
      <c r="AA1442" s="23">
        <f>SUM(N1442*AA1437)</f>
        <v>0</v>
      </c>
      <c r="AB1442" s="23">
        <f>SUM(N1442*AB1437*P1442)</f>
        <v>0</v>
      </c>
      <c r="AF1442" s="49"/>
      <c r="AG1442" s="23">
        <f>SUM(N1442*AG1437)</f>
        <v>0</v>
      </c>
      <c r="AH1442" s="23">
        <f>SUM(Q1442*AH1437)</f>
        <v>0</v>
      </c>
      <c r="AI1442" s="23"/>
    </row>
    <row r="1443" spans="10:35" x14ac:dyDescent="0.25">
      <c r="J1443" s="311"/>
      <c r="N1443" s="626"/>
      <c r="O1443" s="13"/>
      <c r="P1443" s="38">
        <f>SUM(P1442*0.66)</f>
        <v>0</v>
      </c>
      <c r="Q1443" s="307">
        <f t="shared" si="125"/>
        <v>0</v>
      </c>
      <c r="R1443" s="307"/>
      <c r="S1443" s="307"/>
      <c r="T1443" s="307"/>
      <c r="U1443" s="38"/>
      <c r="V1443" s="38"/>
      <c r="W1443" s="22">
        <f>SUM(N1443*W1437)</f>
        <v>0</v>
      </c>
      <c r="X1443" s="22"/>
      <c r="Y1443" s="23">
        <f>SUM(N1443*P1443*Y1437)</f>
        <v>0</v>
      </c>
      <c r="Z1443" s="22"/>
      <c r="AA1443" s="23">
        <f>SUM(N1443*AA1437)</f>
        <v>0</v>
      </c>
      <c r="AB1443" s="23">
        <f>SUM(N1443*AB1437*P1443)</f>
        <v>0</v>
      </c>
      <c r="AF1443" s="49"/>
      <c r="AG1443" s="23">
        <f>SUM(N1443*AG1437)</f>
        <v>0</v>
      </c>
      <c r="AH1443" s="23">
        <f>SUM(Q1443*AH1437)</f>
        <v>0</v>
      </c>
      <c r="AI1443" s="23"/>
    </row>
    <row r="1444" spans="10:35" ht="15.75" thickBot="1" x14ac:dyDescent="0.3">
      <c r="J1444" s="311"/>
      <c r="N1444" s="49"/>
      <c r="O1444" s="50"/>
      <c r="P1444" s="38"/>
      <c r="Q1444" s="307"/>
      <c r="R1444" s="307"/>
      <c r="S1444" s="307"/>
      <c r="T1444" s="307"/>
      <c r="U1444" s="38"/>
      <c r="V1444" s="38"/>
      <c r="W1444" s="38"/>
      <c r="X1444" s="22"/>
      <c r="Z1444" s="22"/>
      <c r="AA1444" s="22"/>
      <c r="AB1444" s="22"/>
      <c r="AC1444" s="22"/>
      <c r="AD1444" s="22"/>
      <c r="AE1444" s="22"/>
      <c r="AF1444" s="49"/>
      <c r="AG1444" s="22"/>
      <c r="AH1444" s="22"/>
      <c r="AI1444" s="22"/>
    </row>
    <row r="1445" spans="10:35" ht="15.75" thickBot="1" x14ac:dyDescent="0.3">
      <c r="J1445" s="311"/>
      <c r="N1445" s="49"/>
      <c r="O1445" s="50"/>
      <c r="P1445" s="38"/>
      <c r="Q1445" s="38"/>
      <c r="R1445" s="38"/>
      <c r="S1445" s="38"/>
      <c r="T1445" s="38"/>
      <c r="U1445" s="38"/>
      <c r="V1445" s="38"/>
      <c r="W1445" s="488">
        <f>SUM(W1438:W1443)</f>
        <v>122.596125</v>
      </c>
      <c r="X1445" s="489"/>
      <c r="Y1445" s="490">
        <f>SUM(Y1438:Y1443)</f>
        <v>0</v>
      </c>
      <c r="Z1445" s="829">
        <f>SUM(W1445:Y1445)</f>
        <v>122.596125</v>
      </c>
      <c r="AA1445" s="387">
        <f>SUM(AA1438:AA1443)</f>
        <v>11.769228</v>
      </c>
      <c r="AB1445" s="387">
        <f>SUM(AB1438:AB1443)</f>
        <v>0</v>
      </c>
      <c r="AC1445" s="1087">
        <f>SUM(AA1445:AB1445)</f>
        <v>11.769228</v>
      </c>
      <c r="AD1445" s="89"/>
      <c r="AE1445" s="89"/>
      <c r="AF1445" s="49"/>
      <c r="AG1445" s="387">
        <f>SUM(AG1438:AG1443)</f>
        <v>0</v>
      </c>
      <c r="AH1445" s="387">
        <f>SUM(AH1438:AH1443)</f>
        <v>0</v>
      </c>
      <c r="AI1445" s="1087">
        <f>SUM(AG1445:AH1445)</f>
        <v>0</v>
      </c>
    </row>
    <row r="1446" spans="10:35" x14ac:dyDescent="0.25">
      <c r="J1446" s="311"/>
      <c r="N1446" s="49"/>
      <c r="O1446" s="50"/>
      <c r="P1446" s="38"/>
      <c r="Q1446" s="38"/>
      <c r="R1446" s="38"/>
      <c r="S1446" s="38"/>
      <c r="T1446" s="38"/>
      <c r="U1446" s="38"/>
      <c r="V1446" s="38"/>
      <c r="W1446" s="522"/>
      <c r="X1446" s="523"/>
      <c r="Y1446" s="28"/>
      <c r="Z1446" s="523"/>
      <c r="AA1446" s="523"/>
      <c r="AB1446" s="523"/>
      <c r="AC1446" s="89"/>
      <c r="AD1446" s="89"/>
      <c r="AE1446" s="89"/>
      <c r="AF1446" s="49"/>
      <c r="AG1446" s="523"/>
      <c r="AH1446" s="523"/>
      <c r="AI1446" s="89"/>
    </row>
    <row r="1447" spans="10:35" x14ac:dyDescent="0.25">
      <c r="J1447" s="440" t="s">
        <v>433</v>
      </c>
      <c r="K1447" s="42" t="s">
        <v>460</v>
      </c>
      <c r="L1447" s="35"/>
      <c r="M1447" s="158"/>
      <c r="N1447" s="117"/>
      <c r="O1447" s="316"/>
      <c r="P1447" s="158"/>
      <c r="Q1447" s="158"/>
      <c r="R1447" s="158"/>
      <c r="S1447" s="319"/>
      <c r="T1447" s="319"/>
      <c r="U1447" s="319" t="s">
        <v>171</v>
      </c>
      <c r="V1447" s="158"/>
      <c r="W1447" s="319">
        <v>1.4999999999999999E-2</v>
      </c>
      <c r="X1447" s="117"/>
      <c r="Y1447" s="157">
        <v>0</v>
      </c>
      <c r="Z1447" s="158"/>
      <c r="AA1447" s="319">
        <v>1.5E-3</v>
      </c>
      <c r="AB1447" s="157">
        <v>0</v>
      </c>
      <c r="AC1447" s="7" t="s">
        <v>291</v>
      </c>
      <c r="AD1447" s="7"/>
      <c r="AE1447" s="7"/>
      <c r="AF1447" s="7"/>
      <c r="AG1447" s="158">
        <v>0</v>
      </c>
      <c r="AH1447" s="322">
        <v>0</v>
      </c>
      <c r="AI1447" s="7"/>
    </row>
    <row r="1448" spans="10:35" x14ac:dyDescent="0.25">
      <c r="J1448" s="311"/>
      <c r="K1448" s="378" t="s">
        <v>670</v>
      </c>
      <c r="L1448" s="17">
        <v>0.16869999999999999</v>
      </c>
      <c r="M1448" t="s">
        <v>176</v>
      </c>
      <c r="N1448" s="628">
        <v>13500</v>
      </c>
      <c r="O1448" s="366"/>
      <c r="P1448" s="533"/>
      <c r="Q1448" s="535">
        <f t="shared" ref="Q1448:Q1453" si="126">SUM(N1448*P1448)</f>
        <v>0</v>
      </c>
      <c r="R1448" s="535"/>
      <c r="S1448" s="535"/>
      <c r="T1448" s="535"/>
      <c r="U1448" s="526"/>
      <c r="V1448" s="526"/>
      <c r="W1448" s="523">
        <f>SUM(N1448*W1447)</f>
        <v>202.5</v>
      </c>
      <c r="X1448" s="523"/>
      <c r="Y1448" s="538">
        <f>SUM(N1448*P1448*Y1447)</f>
        <v>0</v>
      </c>
      <c r="Z1448" s="523"/>
      <c r="AA1448" s="538">
        <f>SUM(N1448*AA1447)</f>
        <v>20.25</v>
      </c>
      <c r="AB1448" s="538">
        <f>SUM(N1448*AB1447*P1448)</f>
        <v>0</v>
      </c>
      <c r="AF1448" s="541"/>
      <c r="AG1448" s="538">
        <f>SUM(N1448*AG1447)</f>
        <v>0</v>
      </c>
      <c r="AH1448" s="538">
        <f>SUM(Q1448*AH1447)</f>
        <v>0</v>
      </c>
    </row>
    <row r="1449" spans="10:35" x14ac:dyDescent="0.25">
      <c r="J1449" s="431" t="s">
        <v>489</v>
      </c>
      <c r="N1449" s="494"/>
      <c r="P1449" s="38">
        <f>SUM(P1448*0.66)</f>
        <v>0</v>
      </c>
      <c r="Q1449" s="307">
        <f t="shared" si="126"/>
        <v>0</v>
      </c>
      <c r="R1449" s="307"/>
      <c r="S1449" s="307"/>
      <c r="T1449" s="307"/>
      <c r="U1449" s="38"/>
      <c r="V1449" s="38"/>
      <c r="W1449" s="22">
        <f>SUM(N1449*W1447)</f>
        <v>0</v>
      </c>
      <c r="X1449" s="22"/>
      <c r="Y1449" s="23">
        <f>SUM(N1449*P1449*Y1447)</f>
        <v>0</v>
      </c>
      <c r="Z1449" s="22"/>
      <c r="AA1449" s="23">
        <f>SUM(N1449*AA1447)</f>
        <v>0</v>
      </c>
      <c r="AB1449" s="23">
        <f>SUM(N1449*AB1447*P1449)</f>
        <v>0</v>
      </c>
      <c r="AF1449" s="49"/>
      <c r="AG1449" s="23">
        <f>SUM(N1449*AG1447)</f>
        <v>0</v>
      </c>
      <c r="AH1449" s="23">
        <f>SUM(Q1449*AH1447)</f>
        <v>0</v>
      </c>
    </row>
    <row r="1450" spans="10:35" x14ac:dyDescent="0.25">
      <c r="J1450" s="311"/>
      <c r="K1450" t="s">
        <v>900</v>
      </c>
      <c r="L1450" s="17"/>
      <c r="N1450" s="494"/>
      <c r="O1450" s="366"/>
      <c r="P1450" s="321"/>
      <c r="Q1450" s="307">
        <f t="shared" si="126"/>
        <v>0</v>
      </c>
      <c r="R1450" s="307"/>
      <c r="S1450" s="307"/>
      <c r="T1450" s="307"/>
      <c r="U1450" s="38"/>
      <c r="V1450" s="38"/>
      <c r="W1450" s="22">
        <f>SUM(N1450*W1447)</f>
        <v>0</v>
      </c>
      <c r="X1450" s="22"/>
      <c r="Y1450" s="23">
        <f>SUM(N1450*P1450*Y1447)</f>
        <v>0</v>
      </c>
      <c r="Z1450" s="22"/>
      <c r="AA1450" s="23">
        <f>SUM(N1450*AA1447)</f>
        <v>0</v>
      </c>
      <c r="AB1450" s="23">
        <f>SUM(N1450*AB1447*P1450)</f>
        <v>0</v>
      </c>
      <c r="AF1450" s="49"/>
      <c r="AG1450" s="23">
        <f>SUM(N1450*AG1447)</f>
        <v>0</v>
      </c>
      <c r="AH1450" s="23">
        <f>SUM(Q1450*AH1447)</f>
        <v>0</v>
      </c>
    </row>
    <row r="1451" spans="10:35" x14ac:dyDescent="0.25">
      <c r="J1451" s="311"/>
      <c r="N1451" s="494"/>
      <c r="P1451" s="38">
        <f>SUM(P1450*0.66)</f>
        <v>0</v>
      </c>
      <c r="Q1451" s="307">
        <f t="shared" si="126"/>
        <v>0</v>
      </c>
      <c r="R1451" s="307"/>
      <c r="S1451" s="307"/>
      <c r="T1451" s="307"/>
      <c r="U1451" s="38"/>
      <c r="V1451" s="38"/>
      <c r="W1451" s="22">
        <f>SUM(N1451*W1447)</f>
        <v>0</v>
      </c>
      <c r="X1451" s="22"/>
      <c r="Y1451" s="23">
        <f>SUM(N1451*P1451*Y1447)</f>
        <v>0</v>
      </c>
      <c r="Z1451" s="22"/>
      <c r="AA1451" s="23">
        <f>SUM(N1451*AA1447)</f>
        <v>0</v>
      </c>
      <c r="AB1451" s="23">
        <f>SUM(N1451*AB1447*P1451)</f>
        <v>0</v>
      </c>
      <c r="AF1451" s="49"/>
      <c r="AG1451" s="23">
        <f>SUM(N1451*AG1447)</f>
        <v>0</v>
      </c>
      <c r="AH1451" s="23">
        <f>SUM(Q1451*AH1447)</f>
        <v>0</v>
      </c>
    </row>
    <row r="1452" spans="10:35" x14ac:dyDescent="0.25">
      <c r="J1452" s="311"/>
      <c r="L1452" s="13" t="s">
        <v>294</v>
      </c>
      <c r="M1452" s="494">
        <v>286.31</v>
      </c>
      <c r="N1452" s="178"/>
      <c r="O1452" s="1364"/>
      <c r="P1452" s="177"/>
      <c r="Q1452" s="307">
        <f>SUM(N1452*P1452)</f>
        <v>0</v>
      </c>
      <c r="R1452" s="307"/>
      <c r="S1452" s="307"/>
      <c r="T1452" s="307"/>
      <c r="U1452" s="38"/>
      <c r="V1452" s="38"/>
      <c r="W1452" s="1195">
        <f>SUM(M1452)</f>
        <v>286.31</v>
      </c>
      <c r="X1452" s="22"/>
      <c r="Y1452" s="23">
        <f>SUM(N1452*P1452*Y1447)</f>
        <v>0</v>
      </c>
      <c r="Z1452" s="22"/>
      <c r="AA1452" s="23">
        <f>SUM(N1452*AA1447)</f>
        <v>0</v>
      </c>
      <c r="AB1452" s="23">
        <f>SUM(N1452*AB1447*P1452)</f>
        <v>0</v>
      </c>
      <c r="AF1452" s="49"/>
      <c r="AG1452" s="23">
        <f>SUM(N1452*AG1447)</f>
        <v>0</v>
      </c>
      <c r="AH1452" s="23">
        <f>SUM(Q1452*AH1447)</f>
        <v>0</v>
      </c>
      <c r="AI1452" s="23"/>
    </row>
    <row r="1453" spans="10:35" x14ac:dyDescent="0.25">
      <c r="J1453" s="311"/>
      <c r="N1453" s="626"/>
      <c r="O1453" s="13"/>
      <c r="P1453" s="38">
        <f>SUM(P1452*0.66)</f>
        <v>0</v>
      </c>
      <c r="Q1453" s="307">
        <f t="shared" si="126"/>
        <v>0</v>
      </c>
      <c r="R1453" s="307"/>
      <c r="S1453" s="307"/>
      <c r="T1453" s="307"/>
      <c r="U1453" s="38"/>
      <c r="V1453" s="38"/>
      <c r="W1453" s="22">
        <f>SUM(N1453*W1447)</f>
        <v>0</v>
      </c>
      <c r="X1453" s="22"/>
      <c r="Y1453" s="23">
        <f>SUM(N1453*P1453*Y1447)</f>
        <v>0</v>
      </c>
      <c r="Z1453" s="22"/>
      <c r="AA1453" s="23">
        <f>SUM(N1453*AA1447)</f>
        <v>0</v>
      </c>
      <c r="AB1453" s="23">
        <f>SUM(N1453*AB1447*P1453)</f>
        <v>0</v>
      </c>
      <c r="AF1453" s="49"/>
      <c r="AG1453" s="23">
        <f>SUM(N1453*AG1447)</f>
        <v>0</v>
      </c>
      <c r="AH1453" s="23">
        <f>SUM(Q1453*AH1447)</f>
        <v>0</v>
      </c>
      <c r="AI1453" s="23"/>
    </row>
    <row r="1454" spans="10:35" ht="15.75" thickBot="1" x14ac:dyDescent="0.3">
      <c r="J1454" s="311"/>
      <c r="N1454" s="49"/>
      <c r="O1454" s="50"/>
      <c r="P1454" s="38"/>
      <c r="Q1454" s="307"/>
      <c r="R1454" s="307"/>
      <c r="S1454" s="307"/>
      <c r="T1454" s="307"/>
      <c r="U1454" s="38"/>
      <c r="V1454" s="38"/>
      <c r="W1454" s="38"/>
      <c r="X1454" s="22"/>
      <c r="Z1454" s="22"/>
      <c r="AA1454" s="22"/>
      <c r="AB1454" s="22"/>
      <c r="AC1454" s="22"/>
      <c r="AD1454" s="22"/>
      <c r="AE1454" s="22"/>
      <c r="AF1454" s="49"/>
      <c r="AG1454" s="22"/>
      <c r="AH1454" s="22"/>
      <c r="AI1454" s="22"/>
    </row>
    <row r="1455" spans="10:35" ht="15.75" thickBot="1" x14ac:dyDescent="0.3">
      <c r="J1455" s="311"/>
      <c r="N1455" s="49"/>
      <c r="O1455" s="50"/>
      <c r="P1455" s="38"/>
      <c r="Q1455" s="38"/>
      <c r="R1455" s="38"/>
      <c r="S1455" s="38"/>
      <c r="T1455" s="38"/>
      <c r="U1455" s="38"/>
      <c r="V1455" s="38"/>
      <c r="W1455" s="488">
        <f>SUM(W1448:W1453)</f>
        <v>488.81</v>
      </c>
      <c r="X1455" s="489"/>
      <c r="Y1455" s="490">
        <f>SUM(Y1448:Y1453)</f>
        <v>0</v>
      </c>
      <c r="Z1455" s="829">
        <f>SUM(W1455:Y1455)</f>
        <v>488.81</v>
      </c>
      <c r="AA1455" s="387">
        <f>SUM(AA1448:AA1453)</f>
        <v>20.25</v>
      </c>
      <c r="AB1455" s="387">
        <f>SUM(AB1448:AB1453)</f>
        <v>0</v>
      </c>
      <c r="AC1455" s="1087">
        <f>SUM(AA1455:AB1455)</f>
        <v>20.25</v>
      </c>
      <c r="AD1455" s="89"/>
      <c r="AE1455" s="89"/>
      <c r="AF1455" s="49"/>
      <c r="AG1455" s="387">
        <f>SUM(AG1448:AG1453)</f>
        <v>0</v>
      </c>
      <c r="AH1455" s="387">
        <f>SUM(AH1448:AH1453)</f>
        <v>0</v>
      </c>
      <c r="AI1455" s="1087">
        <f>SUM(AG1455:AH1455)</f>
        <v>0</v>
      </c>
    </row>
    <row r="1456" spans="10:35" x14ac:dyDescent="0.25">
      <c r="J1456" s="311"/>
      <c r="N1456" s="49"/>
      <c r="O1456" s="50"/>
      <c r="P1456" s="38"/>
      <c r="Q1456" s="38"/>
      <c r="R1456" s="38"/>
      <c r="S1456" s="38"/>
      <c r="T1456" s="38"/>
      <c r="U1456" s="38"/>
      <c r="V1456" s="38"/>
      <c r="W1456" s="522"/>
      <c r="X1456" s="523"/>
      <c r="Y1456" s="28"/>
      <c r="Z1456" s="523"/>
      <c r="AA1456" s="523"/>
      <c r="AB1456" s="523"/>
      <c r="AC1456" s="89"/>
      <c r="AD1456" s="89"/>
      <c r="AE1456" s="89"/>
      <c r="AF1456" s="49"/>
      <c r="AG1456" s="523"/>
      <c r="AH1456" s="523"/>
      <c r="AI1456" s="89"/>
    </row>
    <row r="1457" spans="10:35" x14ac:dyDescent="0.25">
      <c r="J1457" s="440" t="s">
        <v>433</v>
      </c>
      <c r="K1457" s="42" t="s">
        <v>1087</v>
      </c>
      <c r="L1457" s="35"/>
      <c r="M1457" s="158"/>
      <c r="N1457" s="117"/>
      <c r="O1457" s="316"/>
      <c r="P1457" s="158"/>
      <c r="Q1457" s="158"/>
      <c r="R1457" s="158"/>
      <c r="S1457" s="319"/>
      <c r="T1457" s="319"/>
      <c r="U1457" s="319" t="s">
        <v>171</v>
      </c>
      <c r="V1457" s="158"/>
      <c r="W1457" s="319" t="s">
        <v>926</v>
      </c>
      <c r="X1457" s="117"/>
      <c r="Y1457" s="157">
        <v>0</v>
      </c>
      <c r="Z1457" s="158"/>
      <c r="AA1457" s="319">
        <v>2.5000000000000001E-3</v>
      </c>
      <c r="AB1457" s="157">
        <v>0</v>
      </c>
      <c r="AC1457" s="7" t="s">
        <v>291</v>
      </c>
      <c r="AD1457" s="7"/>
      <c r="AE1457" s="7"/>
      <c r="AF1457" s="7"/>
      <c r="AG1457" s="158">
        <v>0</v>
      </c>
      <c r="AH1457" s="322">
        <v>0</v>
      </c>
      <c r="AI1457" s="7"/>
    </row>
    <row r="1458" spans="10:35" x14ac:dyDescent="0.25">
      <c r="J1458" s="311"/>
      <c r="K1458" s="378" t="s">
        <v>1088</v>
      </c>
      <c r="L1458" s="17">
        <v>0.32</v>
      </c>
      <c r="M1458" t="s">
        <v>320</v>
      </c>
      <c r="N1458" s="628"/>
      <c r="O1458" s="366"/>
      <c r="P1458" s="533"/>
      <c r="Q1458" s="535">
        <f t="shared" ref="Q1458:Q1463" si="127">SUM(N1458*P1458)</f>
        <v>0</v>
      </c>
      <c r="R1458" s="535"/>
      <c r="S1458" s="535"/>
      <c r="T1458" s="535"/>
      <c r="U1458" s="526"/>
      <c r="V1458" s="526">
        <v>0.03</v>
      </c>
      <c r="W1458" s="523">
        <f t="shared" ref="W1458:W1463" si="128">SUM(N1458*V1458)</f>
        <v>0</v>
      </c>
      <c r="X1458" s="523"/>
      <c r="Y1458" s="538">
        <f>SUM(N1458*P1458*Y1457)</f>
        <v>0</v>
      </c>
      <c r="Z1458" s="523"/>
      <c r="AA1458" s="538">
        <f>SUM(N1458*AA1457)</f>
        <v>0</v>
      </c>
      <c r="AB1458" s="538">
        <f>SUM(N1458*AB1457*P1458)</f>
        <v>0</v>
      </c>
      <c r="AF1458" s="541"/>
      <c r="AG1458" s="538">
        <f>SUM(N1458*AG1457)</f>
        <v>0</v>
      </c>
      <c r="AH1458" s="538">
        <f>SUM(Q1458*AH1457)</f>
        <v>0</v>
      </c>
    </row>
    <row r="1459" spans="10:35" x14ac:dyDescent="0.25">
      <c r="J1459" s="311"/>
      <c r="N1459" s="494"/>
      <c r="P1459" s="38">
        <f>SUM(P1458*0.66)</f>
        <v>0</v>
      </c>
      <c r="Q1459" s="307">
        <f t="shared" si="127"/>
        <v>0</v>
      </c>
      <c r="R1459" s="307"/>
      <c r="S1459" s="307"/>
      <c r="T1459" s="307"/>
      <c r="U1459" s="38"/>
      <c r="V1459" s="38"/>
      <c r="W1459" s="523">
        <f t="shared" si="128"/>
        <v>0</v>
      </c>
      <c r="X1459" s="22"/>
      <c r="Y1459" s="23">
        <f>SUM(N1459*P1459*Y1457)</f>
        <v>0</v>
      </c>
      <c r="Z1459" s="22"/>
      <c r="AA1459" s="23">
        <f>SUM(N1459*AA1457)</f>
        <v>0</v>
      </c>
      <c r="AB1459" s="23">
        <f>SUM(N1459*AB1457*P1459)</f>
        <v>0</v>
      </c>
      <c r="AF1459" s="49"/>
      <c r="AG1459" s="23">
        <f>SUM(N1459*AG1457)</f>
        <v>0</v>
      </c>
      <c r="AH1459" s="23">
        <f>SUM(Q1459*AH1457)</f>
        <v>0</v>
      </c>
    </row>
    <row r="1460" spans="10:35" x14ac:dyDescent="0.25">
      <c r="J1460" s="311"/>
      <c r="K1460" t="s">
        <v>1090</v>
      </c>
      <c r="L1460" s="17">
        <v>0.215</v>
      </c>
      <c r="M1460" t="s">
        <v>176</v>
      </c>
      <c r="N1460" s="494"/>
      <c r="O1460" s="366"/>
      <c r="P1460" s="321"/>
      <c r="Q1460" s="307">
        <f t="shared" si="127"/>
        <v>0</v>
      </c>
      <c r="R1460" s="307"/>
      <c r="S1460" s="307"/>
      <c r="T1460" s="307"/>
      <c r="U1460" s="38"/>
      <c r="V1460" s="38">
        <v>3.8150000000000003E-2</v>
      </c>
      <c r="W1460" s="523">
        <f t="shared" si="128"/>
        <v>0</v>
      </c>
      <c r="X1460" s="22"/>
      <c r="Y1460" s="23">
        <f>SUM(N1460*P1460*Y1457)</f>
        <v>0</v>
      </c>
      <c r="Z1460" s="22"/>
      <c r="AA1460" s="23">
        <f>SUM(N1460*AA1457)</f>
        <v>0</v>
      </c>
      <c r="AB1460" s="23">
        <f>SUM(N1460*AB1457*P1460)</f>
        <v>0</v>
      </c>
      <c r="AF1460" s="49"/>
      <c r="AG1460" s="23">
        <f>SUM(N1460*AG1457)</f>
        <v>0</v>
      </c>
      <c r="AH1460" s="23">
        <f>SUM(Q1460*AH1457)</f>
        <v>0</v>
      </c>
    </row>
    <row r="1461" spans="10:35" x14ac:dyDescent="0.25">
      <c r="J1461" s="311"/>
      <c r="N1461" s="494"/>
      <c r="P1461" s="38">
        <f>SUM(P1460*0.66)</f>
        <v>0</v>
      </c>
      <c r="Q1461" s="307">
        <f t="shared" si="127"/>
        <v>0</v>
      </c>
      <c r="R1461" s="307"/>
      <c r="S1461" s="307"/>
      <c r="T1461" s="307"/>
      <c r="U1461" s="38"/>
      <c r="V1461" s="38"/>
      <c r="W1461" s="523">
        <f t="shared" si="128"/>
        <v>0</v>
      </c>
      <c r="X1461" s="22"/>
      <c r="Y1461" s="23">
        <f>SUM(N1461*P1461*Y1457)</f>
        <v>0</v>
      </c>
      <c r="Z1461" s="22"/>
      <c r="AA1461" s="23">
        <f>SUM(N1461*AA1457)</f>
        <v>0</v>
      </c>
      <c r="AB1461" s="23">
        <f>SUM(N1461*AB1457*P1461)</f>
        <v>0</v>
      </c>
      <c r="AF1461" s="49"/>
      <c r="AG1461" s="23">
        <f>SUM(N1461*AG1457)</f>
        <v>0</v>
      </c>
      <c r="AH1461" s="23">
        <f>SUM(Q1461*AH1457)</f>
        <v>0</v>
      </c>
    </row>
    <row r="1462" spans="10:35" x14ac:dyDescent="0.25">
      <c r="J1462" s="311"/>
      <c r="L1462" s="17">
        <v>0.189</v>
      </c>
      <c r="M1462" t="s">
        <v>1089</v>
      </c>
      <c r="N1462" s="494">
        <v>625</v>
      </c>
      <c r="O1462" s="366"/>
      <c r="P1462" s="321"/>
      <c r="Q1462" s="307">
        <f t="shared" si="127"/>
        <v>0</v>
      </c>
      <c r="R1462" s="307"/>
      <c r="S1462" s="307"/>
      <c r="T1462" s="307"/>
      <c r="U1462" s="38"/>
      <c r="V1462" s="38">
        <v>3.0200000000000001E-2</v>
      </c>
      <c r="W1462" s="523">
        <f t="shared" si="128"/>
        <v>18.875</v>
      </c>
      <c r="X1462" s="22"/>
      <c r="Y1462" s="23">
        <f>SUM(N1462*P1462*Y1457)</f>
        <v>0</v>
      </c>
      <c r="Z1462" s="22"/>
      <c r="AA1462" s="23">
        <f>SUM(N1462*AA1457)</f>
        <v>1.5625</v>
      </c>
      <c r="AB1462" s="23">
        <f>SUM(N1462*AB1457*P1462)</f>
        <v>0</v>
      </c>
      <c r="AF1462" s="49"/>
      <c r="AG1462" s="23">
        <f>SUM(N1462*AG1457)</f>
        <v>0</v>
      </c>
      <c r="AH1462" s="23">
        <f>SUM(Q1462*AH1457)</f>
        <v>0</v>
      </c>
      <c r="AI1462" s="23"/>
    </row>
    <row r="1463" spans="10:35" x14ac:dyDescent="0.25">
      <c r="J1463" s="311"/>
      <c r="N1463" s="626"/>
      <c r="O1463" s="13"/>
      <c r="P1463" s="38">
        <f>SUM(P1462*0.66)</f>
        <v>0</v>
      </c>
      <c r="Q1463" s="307">
        <f t="shared" si="127"/>
        <v>0</v>
      </c>
      <c r="R1463" s="307"/>
      <c r="S1463" s="307"/>
      <c r="T1463" s="307"/>
      <c r="U1463" s="38"/>
      <c r="V1463" s="38"/>
      <c r="W1463" s="523">
        <f t="shared" si="128"/>
        <v>0</v>
      </c>
      <c r="X1463" s="22"/>
      <c r="Y1463" s="23">
        <f>SUM(N1463*P1463*Y1457)</f>
        <v>0</v>
      </c>
      <c r="Z1463" s="22"/>
      <c r="AA1463" s="23">
        <f>SUM(N1463*AA1457)</f>
        <v>0</v>
      </c>
      <c r="AB1463" s="23">
        <f>SUM(N1463*AB1457*P1463)</f>
        <v>0</v>
      </c>
      <c r="AF1463" s="49"/>
      <c r="AG1463" s="23">
        <f>SUM(N1463*AG1457)</f>
        <v>0</v>
      </c>
      <c r="AH1463" s="23">
        <f>SUM(Q1463*AH1457)</f>
        <v>0</v>
      </c>
      <c r="AI1463" s="23"/>
    </row>
    <row r="1464" spans="10:35" ht="15.75" thickBot="1" x14ac:dyDescent="0.3">
      <c r="J1464" s="311"/>
      <c r="N1464" s="49"/>
      <c r="O1464" s="50"/>
      <c r="P1464" s="38"/>
      <c r="Q1464" s="307"/>
      <c r="R1464" s="307"/>
      <c r="S1464" s="307"/>
      <c r="T1464" s="307"/>
      <c r="U1464" s="38"/>
      <c r="V1464" s="38"/>
      <c r="W1464" s="38"/>
      <c r="X1464" s="22"/>
      <c r="Z1464" s="22"/>
      <c r="AA1464" s="22"/>
      <c r="AB1464" s="22"/>
      <c r="AC1464" s="22"/>
      <c r="AD1464" s="22"/>
      <c r="AE1464" s="22"/>
      <c r="AF1464" s="49"/>
      <c r="AG1464" s="22"/>
      <c r="AH1464" s="22"/>
      <c r="AI1464" s="22"/>
    </row>
    <row r="1465" spans="10:35" ht="15.75" thickBot="1" x14ac:dyDescent="0.3">
      <c r="J1465" s="311"/>
      <c r="N1465" s="49"/>
      <c r="O1465" s="50"/>
      <c r="P1465" s="38"/>
      <c r="Q1465" s="38"/>
      <c r="R1465" s="38"/>
      <c r="S1465" s="38"/>
      <c r="T1465" s="38"/>
      <c r="U1465" s="38"/>
      <c r="V1465" s="38"/>
      <c r="W1465" s="488">
        <f>SUM(W1458:W1463)</f>
        <v>18.875</v>
      </c>
      <c r="X1465" s="489"/>
      <c r="Y1465" s="490">
        <f>SUM(Y1458:Y1463)</f>
        <v>0</v>
      </c>
      <c r="Z1465" s="829">
        <f>SUM(W1465:Y1465)</f>
        <v>18.875</v>
      </c>
      <c r="AA1465" s="387">
        <f>SUM(AA1458:AA1463)</f>
        <v>1.5625</v>
      </c>
      <c r="AB1465" s="387">
        <f>SUM(AB1458:AB1463)</f>
        <v>0</v>
      </c>
      <c r="AC1465" s="1087">
        <f>SUM(AA1465:AB1465)</f>
        <v>1.5625</v>
      </c>
      <c r="AD1465" s="89"/>
      <c r="AE1465" s="89"/>
      <c r="AF1465" s="49"/>
      <c r="AG1465" s="387">
        <f>SUM(AG1458:AG1463)</f>
        <v>0</v>
      </c>
      <c r="AH1465" s="387">
        <f>SUM(AH1458:AH1463)</f>
        <v>0</v>
      </c>
      <c r="AI1465" s="1087">
        <f>SUM(AG1465:AH1465)</f>
        <v>0</v>
      </c>
    </row>
    <row r="1466" spans="10:35" x14ac:dyDescent="0.25">
      <c r="J1466" s="311"/>
      <c r="K1466" s="171"/>
      <c r="L1466" s="171"/>
      <c r="M1466" s="176"/>
      <c r="N1466" s="449"/>
      <c r="O1466" s="335"/>
      <c r="P1466" s="177"/>
      <c r="Q1466" s="177"/>
      <c r="R1466" s="177"/>
      <c r="S1466" s="177"/>
      <c r="T1466" s="177"/>
      <c r="U1466" s="177"/>
      <c r="V1466" s="177"/>
      <c r="W1466" s="364"/>
      <c r="X1466" s="178"/>
      <c r="Y1466" s="365"/>
      <c r="Z1466" s="178"/>
      <c r="AA1466" s="178"/>
      <c r="AB1466" s="337"/>
      <c r="AC1466" s="171"/>
      <c r="AD1466" s="89"/>
      <c r="AE1466" s="89"/>
      <c r="AF1466" s="49"/>
      <c r="AG1466" s="523"/>
      <c r="AH1466" s="523"/>
      <c r="AI1466" s="89"/>
    </row>
    <row r="1467" spans="10:35" x14ac:dyDescent="0.25">
      <c r="J1467" s="440" t="s">
        <v>433</v>
      </c>
      <c r="K1467" s="35" t="s">
        <v>215</v>
      </c>
      <c r="L1467" s="35"/>
      <c r="M1467" s="158"/>
      <c r="N1467" s="117"/>
      <c r="O1467" s="316"/>
      <c r="P1467" s="158"/>
      <c r="Q1467" s="158"/>
      <c r="R1467" s="158"/>
      <c r="S1467" s="319"/>
      <c r="T1467" s="319"/>
      <c r="U1467" s="319" t="s">
        <v>171</v>
      </c>
      <c r="V1467" s="158"/>
      <c r="W1467" s="319">
        <v>0</v>
      </c>
      <c r="X1467" s="117"/>
      <c r="Y1467" s="157">
        <v>0</v>
      </c>
      <c r="Z1467" s="158"/>
      <c r="AA1467" s="319">
        <v>0</v>
      </c>
      <c r="AB1467" s="157">
        <v>0</v>
      </c>
      <c r="AC1467" s="7"/>
      <c r="AD1467" s="7"/>
      <c r="AE1467" s="7"/>
      <c r="AF1467" s="7"/>
      <c r="AG1467" s="158">
        <v>0</v>
      </c>
      <c r="AH1467" s="322">
        <v>0</v>
      </c>
      <c r="AI1467" s="7"/>
    </row>
    <row r="1468" spans="10:35" ht="15.6" customHeight="1" x14ac:dyDescent="0.25">
      <c r="J1468" s="311"/>
      <c r="K1468" t="s">
        <v>1162</v>
      </c>
      <c r="L1468" s="17">
        <v>0.2455</v>
      </c>
      <c r="M1468" t="s">
        <v>423</v>
      </c>
      <c r="N1468" s="730">
        <v>1717.5</v>
      </c>
      <c r="O1468" s="366"/>
      <c r="P1468" s="533"/>
      <c r="Q1468" s="535"/>
      <c r="R1468" s="535"/>
      <c r="S1468" s="535"/>
      <c r="T1468" s="535"/>
      <c r="U1468" s="526"/>
      <c r="V1468" s="526"/>
      <c r="W1468" s="523">
        <f>SUM(N1468*W1467)</f>
        <v>0</v>
      </c>
      <c r="X1468" s="523"/>
      <c r="Y1468" s="538">
        <f>SUM(N1468*P1468*Y1467)</f>
        <v>0</v>
      </c>
      <c r="Z1468" s="523"/>
      <c r="AA1468" s="538">
        <f>SUM(N1468*AA1467)</f>
        <v>0</v>
      </c>
      <c r="AB1468" s="538">
        <f>SUM(N1468*AB1467*P1468)</f>
        <v>0</v>
      </c>
      <c r="AF1468" s="541"/>
      <c r="AG1468" s="538">
        <f>SUM(N1468*AG1467)</f>
        <v>0</v>
      </c>
      <c r="AH1468" s="538">
        <f>SUM(Q1468*AH1467)</f>
        <v>0</v>
      </c>
    </row>
    <row r="1469" spans="10:35" ht="15.6" customHeight="1" x14ac:dyDescent="0.25">
      <c r="J1469" s="311"/>
      <c r="N1469" s="494"/>
      <c r="P1469" s="38">
        <f>SUM(P1468*0.66)</f>
        <v>0</v>
      </c>
      <c r="Q1469" s="307"/>
      <c r="R1469" s="307"/>
      <c r="S1469" s="307"/>
      <c r="T1469" s="307"/>
      <c r="U1469" s="38"/>
      <c r="V1469" s="38"/>
      <c r="W1469" s="22">
        <f>SUM(N1469*W1467)</f>
        <v>0</v>
      </c>
      <c r="X1469" s="22"/>
      <c r="Y1469" s="23">
        <f>SUM(N1469*P1469*Y1467)</f>
        <v>0</v>
      </c>
      <c r="Z1469" s="22"/>
      <c r="AA1469" s="23">
        <f>SUM(N1469*AA1467)</f>
        <v>0</v>
      </c>
      <c r="AB1469" s="23">
        <f>SUM(N1469*AB1467*P1469)</f>
        <v>0</v>
      </c>
      <c r="AF1469" s="49"/>
      <c r="AG1469" s="23">
        <f>SUM(N1469*AG1467)</f>
        <v>0</v>
      </c>
      <c r="AH1469" s="23">
        <f>SUM(Q1469*AH1467)</f>
        <v>0</v>
      </c>
    </row>
    <row r="1470" spans="10:35" ht="15.6" customHeight="1" x14ac:dyDescent="0.25">
      <c r="J1470" s="311"/>
      <c r="K1470" t="s">
        <v>1086</v>
      </c>
      <c r="L1470" s="17">
        <v>0.20050000000000001</v>
      </c>
      <c r="M1470" t="s">
        <v>408</v>
      </c>
      <c r="N1470" s="731">
        <v>11261.25</v>
      </c>
      <c r="O1470" s="366"/>
      <c r="P1470" s="321"/>
      <c r="Q1470" s="307"/>
      <c r="R1470" s="307"/>
      <c r="S1470" s="307"/>
      <c r="T1470" s="307"/>
      <c r="U1470" s="38"/>
      <c r="V1470" s="38"/>
      <c r="W1470" s="22">
        <f>SUM(N1470*W1467)</f>
        <v>0</v>
      </c>
      <c r="X1470" s="22"/>
      <c r="Y1470" s="23">
        <f>SUM(N1470*P1470*Y1467)</f>
        <v>0</v>
      </c>
      <c r="Z1470" s="22"/>
      <c r="AA1470" s="23">
        <f>SUM(N1470*AA1467)</f>
        <v>0</v>
      </c>
      <c r="AB1470" s="23">
        <f>SUM(N1470*AB1467*P1470)</f>
        <v>0</v>
      </c>
      <c r="AF1470" s="49"/>
      <c r="AG1470" s="23">
        <f>SUM(N1470*AG1467)</f>
        <v>0</v>
      </c>
      <c r="AH1470" s="23">
        <f>SUM(Q1470*AH1467)</f>
        <v>0</v>
      </c>
    </row>
    <row r="1471" spans="10:35" ht="15.6" customHeight="1" x14ac:dyDescent="0.25">
      <c r="J1471" s="311"/>
      <c r="K1471" s="40" t="s">
        <v>1163</v>
      </c>
      <c r="N1471" s="494"/>
      <c r="P1471" s="38">
        <f>SUM(P1470*0.66)</f>
        <v>0</v>
      </c>
      <c r="Q1471" s="307"/>
      <c r="R1471" s="307"/>
      <c r="S1471" s="307"/>
      <c r="T1471" s="307"/>
      <c r="U1471" s="38"/>
      <c r="V1471" s="38"/>
      <c r="W1471" s="22">
        <f>SUM(N1471*W1467)</f>
        <v>0</v>
      </c>
      <c r="X1471" s="22"/>
      <c r="Y1471" s="23">
        <f>SUM(N1471*P1471*Y1467)</f>
        <v>0</v>
      </c>
      <c r="Z1471" s="22"/>
      <c r="AA1471" s="23">
        <f>SUM(N1471*AA1467)</f>
        <v>0</v>
      </c>
      <c r="AB1471" s="23">
        <f>SUM(N1471*AB1467*P1471)</f>
        <v>0</v>
      </c>
      <c r="AF1471" s="49"/>
      <c r="AG1471" s="23">
        <f>SUM(N1471*AG1467)</f>
        <v>0</v>
      </c>
      <c r="AH1471" s="23">
        <f>SUM(Q1471*AH1467)</f>
        <v>0</v>
      </c>
    </row>
    <row r="1472" spans="10:35" ht="15.6" customHeight="1" x14ac:dyDescent="0.25">
      <c r="J1472" s="311"/>
      <c r="K1472" s="1382">
        <v>259.58</v>
      </c>
      <c r="L1472" s="17"/>
      <c r="N1472" s="494"/>
      <c r="O1472" s="366"/>
      <c r="P1472" s="321"/>
      <c r="Q1472" s="307"/>
      <c r="R1472" s="307"/>
      <c r="S1472" s="307"/>
      <c r="T1472" s="307"/>
      <c r="U1472" s="38"/>
      <c r="V1472" s="38"/>
      <c r="W1472" s="22">
        <f>SUM(N1472*W1467)</f>
        <v>0</v>
      </c>
      <c r="X1472" s="22"/>
      <c r="Y1472" s="23">
        <f>SUM(N1472*P1472*Y1467)</f>
        <v>0</v>
      </c>
      <c r="Z1472" s="22"/>
      <c r="AA1472" s="23">
        <f>SUM(N1472*AA1467)</f>
        <v>0</v>
      </c>
      <c r="AB1472" s="23">
        <f>SUM(N1472*AB1467*P1472)</f>
        <v>0</v>
      </c>
      <c r="AF1472" s="49"/>
      <c r="AG1472" s="23">
        <f>SUM(N1472*AG1467)</f>
        <v>0</v>
      </c>
      <c r="AH1472" s="23">
        <f>SUM(Q1472*AH1467)</f>
        <v>0</v>
      </c>
      <c r="AI1472" s="23"/>
    </row>
    <row r="1473" spans="10:35" ht="15.6" customHeight="1" x14ac:dyDescent="0.25">
      <c r="J1473" s="311"/>
      <c r="N1473" s="626"/>
      <c r="O1473" s="13"/>
      <c r="P1473" s="38">
        <f>SUM(P1472*0.66)</f>
        <v>0</v>
      </c>
      <c r="Q1473" s="307"/>
      <c r="R1473" s="307"/>
      <c r="S1473" s="307"/>
      <c r="T1473" s="307"/>
      <c r="U1473" s="38"/>
      <c r="V1473" s="38"/>
      <c r="W1473" s="22">
        <f>SUM(N1473*W1467)</f>
        <v>0</v>
      </c>
      <c r="X1473" s="22"/>
      <c r="Y1473" s="23">
        <f>SUM(N1473*P1473*Y1467)</f>
        <v>0</v>
      </c>
      <c r="Z1473" s="22"/>
      <c r="AA1473" s="23">
        <f>SUM(N1473*AA1467)</f>
        <v>0</v>
      </c>
      <c r="AB1473" s="23">
        <f>SUM(N1473*AB1467*P1473)</f>
        <v>0</v>
      </c>
      <c r="AF1473" s="49"/>
      <c r="AG1473" s="23">
        <f>SUM(N1473*AG1467)</f>
        <v>0</v>
      </c>
      <c r="AH1473" s="23">
        <f>SUM(Q1473*AH1467)</f>
        <v>0</v>
      </c>
      <c r="AI1473" s="23"/>
    </row>
    <row r="1474" spans="10:35" ht="15.6" customHeight="1" thickBot="1" x14ac:dyDescent="0.3">
      <c r="J1474" s="311"/>
      <c r="N1474" s="49"/>
      <c r="O1474" s="50"/>
      <c r="P1474" s="38"/>
      <c r="Q1474" s="307"/>
      <c r="R1474" s="307"/>
      <c r="S1474" s="307"/>
      <c r="T1474" s="307"/>
      <c r="U1474" s="38"/>
      <c r="V1474" s="38"/>
      <c r="W1474" s="38"/>
      <c r="X1474" s="22"/>
      <c r="Z1474" s="22"/>
      <c r="AA1474" s="22"/>
      <c r="AB1474" s="22"/>
      <c r="AC1474" s="22"/>
      <c r="AD1474" s="22"/>
      <c r="AE1474" s="22"/>
      <c r="AF1474" s="49"/>
      <c r="AG1474" s="22"/>
      <c r="AH1474" s="22"/>
      <c r="AI1474" s="22"/>
    </row>
    <row r="1475" spans="10:35" ht="15.6" customHeight="1" thickBot="1" x14ac:dyDescent="0.3">
      <c r="J1475" s="311"/>
      <c r="N1475" s="49"/>
      <c r="O1475" s="50"/>
      <c r="P1475" s="38"/>
      <c r="Q1475" s="38"/>
      <c r="R1475" s="38"/>
      <c r="S1475" s="38"/>
      <c r="T1475" s="38"/>
      <c r="U1475" s="38"/>
      <c r="V1475" s="38"/>
      <c r="W1475" s="488">
        <f>SUM(W1468:W1473)</f>
        <v>0</v>
      </c>
      <c r="X1475" s="489"/>
      <c r="Y1475" s="490">
        <f>SUM(Y1468:Y1473)</f>
        <v>0</v>
      </c>
      <c r="Z1475" s="829">
        <f>SUM(W1475:Y1475)</f>
        <v>0</v>
      </c>
      <c r="AA1475" s="387">
        <f>SUM(AA1468:AA1473)</f>
        <v>0</v>
      </c>
      <c r="AB1475" s="387">
        <f>SUM(AB1468:AB1473)</f>
        <v>0</v>
      </c>
      <c r="AC1475" s="1087">
        <f>SUM(AA1475:AB1475)</f>
        <v>0</v>
      </c>
      <c r="AD1475" s="89"/>
      <c r="AE1475" s="89"/>
      <c r="AF1475" s="49"/>
      <c r="AG1475" s="387">
        <f>SUM(AG1468:AG1473)</f>
        <v>0</v>
      </c>
      <c r="AH1475" s="387">
        <f>SUM(AH1468:AH1473)</f>
        <v>0</v>
      </c>
      <c r="AI1475" s="1087">
        <f>SUM(AG1475:AH1475)</f>
        <v>0</v>
      </c>
    </row>
    <row r="1476" spans="10:35" ht="15.6" customHeight="1" x14ac:dyDescent="0.25">
      <c r="J1476" s="311"/>
      <c r="N1476" s="49"/>
      <c r="O1476" s="50"/>
      <c r="P1476" s="38"/>
      <c r="Q1476" s="38"/>
      <c r="R1476" s="38"/>
      <c r="S1476" s="38"/>
      <c r="T1476" s="38"/>
      <c r="U1476" s="38"/>
      <c r="V1476" s="38"/>
      <c r="W1476" s="522"/>
      <c r="X1476" s="523"/>
      <c r="Y1476" s="28"/>
      <c r="Z1476" s="523"/>
      <c r="AA1476" s="523"/>
      <c r="AB1476" s="523"/>
      <c r="AC1476" s="89"/>
      <c r="AD1476" s="89"/>
      <c r="AE1476" s="89"/>
      <c r="AF1476" s="49"/>
      <c r="AG1476" s="523"/>
      <c r="AH1476" s="523"/>
      <c r="AI1476" s="89"/>
    </row>
    <row r="1477" spans="10:35" ht="15.6" customHeight="1" x14ac:dyDescent="0.25">
      <c r="J1477" s="810" t="s">
        <v>433</v>
      </c>
      <c r="K1477" s="42" t="s">
        <v>259</v>
      </c>
      <c r="L1477" s="35"/>
      <c r="M1477" s="158"/>
      <c r="N1477" s="37"/>
      <c r="O1477" s="316"/>
      <c r="P1477" s="158"/>
      <c r="Q1477" s="158"/>
      <c r="R1477" s="319"/>
      <c r="S1477" s="319"/>
      <c r="T1477" s="319"/>
      <c r="U1477" s="319" t="s">
        <v>171</v>
      </c>
      <c r="V1477" s="158"/>
      <c r="W1477" s="319">
        <v>6.0999999999999999E-2</v>
      </c>
      <c r="X1477" s="117"/>
      <c r="Y1477" s="157">
        <v>0</v>
      </c>
      <c r="Z1477" s="158"/>
      <c r="AA1477" s="319">
        <v>0</v>
      </c>
      <c r="AB1477" s="157">
        <v>0</v>
      </c>
      <c r="AC1477" s="7"/>
      <c r="AD1477" s="7"/>
      <c r="AE1477" s="7"/>
      <c r="AF1477" s="7"/>
      <c r="AG1477" s="158">
        <v>0</v>
      </c>
      <c r="AH1477" s="322">
        <v>0</v>
      </c>
      <c r="AI1477" s="7"/>
    </row>
    <row r="1478" spans="10:35" ht="15.6" customHeight="1" x14ac:dyDescent="0.25">
      <c r="J1478" s="431"/>
      <c r="K1478" s="378" t="s">
        <v>402</v>
      </c>
      <c r="L1478" s="17">
        <v>0.32100000000000001</v>
      </c>
      <c r="M1478" t="s">
        <v>403</v>
      </c>
      <c r="N1478" s="626"/>
      <c r="O1478" s="381"/>
      <c r="P1478" s="321">
        <v>0.1845</v>
      </c>
      <c r="Q1478" s="535">
        <f t="shared" ref="Q1478:Q1483" si="129">SUM(N1478*P1478)</f>
        <v>0</v>
      </c>
      <c r="R1478" s="307"/>
      <c r="S1478" s="307"/>
      <c r="T1478" s="307"/>
      <c r="U1478" s="38">
        <v>0.05</v>
      </c>
      <c r="V1478" s="38"/>
      <c r="W1478" s="523">
        <f>SUM(N1478*W1477)</f>
        <v>0</v>
      </c>
      <c r="X1478" s="523"/>
      <c r="Y1478" s="538">
        <f>SUM(N1478*P1478*Y1477)</f>
        <v>0</v>
      </c>
      <c r="Z1478" s="523"/>
      <c r="AA1478" s="538">
        <f>SUM(N1478*AA1477)</f>
        <v>0</v>
      </c>
      <c r="AB1478" s="538">
        <f>SUM(N1478*AB1477*P1478)</f>
        <v>0</v>
      </c>
      <c r="AF1478" s="541"/>
      <c r="AG1478" s="538">
        <f>SUM(N1478*AG1477)</f>
        <v>0</v>
      </c>
      <c r="AH1478" s="538">
        <f>SUM(Q1478*AH1477)</f>
        <v>0</v>
      </c>
    </row>
    <row r="1479" spans="10:35" ht="15.6" customHeight="1" x14ac:dyDescent="0.25">
      <c r="J1479" s="431"/>
      <c r="M1479" t="s">
        <v>157</v>
      </c>
      <c r="N1479" s="626"/>
      <c r="P1479" s="38"/>
      <c r="Q1479" s="535">
        <f t="shared" si="129"/>
        <v>0</v>
      </c>
      <c r="R1479" s="307"/>
      <c r="S1479" s="307"/>
      <c r="T1479" s="307"/>
      <c r="U1479" s="38"/>
      <c r="V1479" s="38"/>
      <c r="W1479" s="22">
        <f>SUM(N1479*W1477)</f>
        <v>0</v>
      </c>
      <c r="X1479" s="22"/>
      <c r="Y1479" s="23">
        <f>SUM(N1479*P1479*Y1477)</f>
        <v>0</v>
      </c>
      <c r="Z1479" s="22"/>
      <c r="AA1479" s="23">
        <f>SUM(N1479*AA1477)</f>
        <v>0</v>
      </c>
      <c r="AB1479" s="23">
        <f>SUM(N1479*AB1477*P1479)</f>
        <v>0</v>
      </c>
      <c r="AF1479" s="49"/>
      <c r="AG1479" s="23">
        <f>SUM(N1479*AG1477)</f>
        <v>0</v>
      </c>
      <c r="AH1479" s="23">
        <f>SUM(Q1479*AH1477)</f>
        <v>0</v>
      </c>
    </row>
    <row r="1480" spans="10:35" x14ac:dyDescent="0.25">
      <c r="J1480" s="431"/>
      <c r="K1480" t="s">
        <v>202</v>
      </c>
      <c r="L1480" s="17"/>
      <c r="M1480" t="s">
        <v>158</v>
      </c>
      <c r="N1480" s="626"/>
      <c r="O1480" s="374"/>
      <c r="P1480" s="321"/>
      <c r="Q1480" s="535">
        <f t="shared" si="129"/>
        <v>0</v>
      </c>
      <c r="R1480" s="307"/>
      <c r="S1480" s="307"/>
      <c r="T1480" s="307"/>
      <c r="U1480" s="38"/>
      <c r="V1480" s="38"/>
      <c r="W1480" s="22">
        <f>SUM(N1480*W1477)</f>
        <v>0</v>
      </c>
      <c r="X1480" s="22"/>
      <c r="Y1480" s="23">
        <f>SUM(N1480*P1480*Y1477)</f>
        <v>0</v>
      </c>
      <c r="Z1480" s="22"/>
      <c r="AA1480" s="23">
        <f>SUM(N1480*AA1477)</f>
        <v>0</v>
      </c>
      <c r="AB1480" s="23">
        <f>SUM(N1480*AB1477*P1480)</f>
        <v>0</v>
      </c>
      <c r="AF1480" s="49"/>
      <c r="AG1480" s="23">
        <f>SUM(N1480*AG1477)</f>
        <v>0</v>
      </c>
      <c r="AH1480" s="23">
        <f>SUM(Q1480*AH1477)</f>
        <v>0</v>
      </c>
    </row>
    <row r="1481" spans="10:35" ht="15" customHeight="1" x14ac:dyDescent="0.25">
      <c r="J1481" s="431"/>
      <c r="K1481" t="s">
        <v>401</v>
      </c>
      <c r="M1481" t="s">
        <v>157</v>
      </c>
      <c r="N1481" s="626"/>
      <c r="P1481" s="38"/>
      <c r="Q1481" s="535">
        <f t="shared" si="129"/>
        <v>0</v>
      </c>
      <c r="R1481" s="307"/>
      <c r="S1481" s="307"/>
      <c r="T1481" s="307"/>
      <c r="U1481" s="38"/>
      <c r="V1481" s="38"/>
      <c r="W1481" s="22">
        <f>SUM(N1481*W1477)</f>
        <v>0</v>
      </c>
      <c r="X1481" s="22"/>
      <c r="Y1481" s="23">
        <f>SUM(N1481*P1481*Y1477)</f>
        <v>0</v>
      </c>
      <c r="Z1481" s="22"/>
      <c r="AA1481" s="23">
        <f>SUM(N1481*AA1477)</f>
        <v>0</v>
      </c>
      <c r="AB1481" s="23">
        <f>SUM(N1481*AB1477*P1481)</f>
        <v>0</v>
      </c>
      <c r="AF1481" s="49"/>
      <c r="AG1481" s="23">
        <f>SUM(N1481*AG1477)</f>
        <v>0</v>
      </c>
      <c r="AH1481" s="23">
        <f>SUM(Q1481*AH1477)</f>
        <v>0</v>
      </c>
    </row>
    <row r="1482" spans="10:35" x14ac:dyDescent="0.25">
      <c r="J1482" s="431"/>
      <c r="K1482" t="s">
        <v>241</v>
      </c>
      <c r="L1482" s="17"/>
      <c r="M1482" t="s">
        <v>158</v>
      </c>
      <c r="N1482" s="626"/>
      <c r="O1482" s="366"/>
      <c r="P1482" s="321"/>
      <c r="Q1482" s="535">
        <f t="shared" si="129"/>
        <v>0</v>
      </c>
      <c r="R1482" s="307"/>
      <c r="S1482" s="307"/>
      <c r="T1482" s="307"/>
      <c r="U1482" s="38"/>
      <c r="V1482" s="38"/>
      <c r="W1482" s="22">
        <f>SUM(N1482*W1477)</f>
        <v>0</v>
      </c>
      <c r="X1482" s="22"/>
      <c r="Y1482" s="23">
        <f>SUM(N1482*P1482*Y1477)</f>
        <v>0</v>
      </c>
      <c r="Z1482" s="22"/>
      <c r="AA1482" s="23">
        <f>SUM(N1482*AA1477)</f>
        <v>0</v>
      </c>
      <c r="AB1482" s="23">
        <f>SUM(N1482*AB1477*P1482)</f>
        <v>0</v>
      </c>
      <c r="AF1482" s="49"/>
      <c r="AG1482" s="23">
        <f>SUM(N1482*AG1477)</f>
        <v>0</v>
      </c>
      <c r="AH1482" s="23">
        <f>SUM(Q1482*AH1477)</f>
        <v>0</v>
      </c>
      <c r="AI1482" s="23"/>
    </row>
    <row r="1483" spans="10:35" x14ac:dyDescent="0.25">
      <c r="J1483" s="431"/>
      <c r="K1483" t="s">
        <v>490</v>
      </c>
      <c r="M1483" t="s">
        <v>157</v>
      </c>
      <c r="N1483" s="626"/>
      <c r="O1483" s="13"/>
      <c r="P1483" s="38"/>
      <c r="Q1483" s="535">
        <f t="shared" si="129"/>
        <v>0</v>
      </c>
      <c r="R1483" s="307"/>
      <c r="S1483" s="307"/>
      <c r="T1483" s="307"/>
      <c r="U1483" s="38"/>
      <c r="V1483" s="38"/>
      <c r="W1483" s="22">
        <f>SUM(N1483*W1477)</f>
        <v>0</v>
      </c>
      <c r="X1483" s="22"/>
      <c r="Y1483" s="23">
        <f>SUM(N1483*P1483*Y1477)</f>
        <v>0</v>
      </c>
      <c r="Z1483" s="22"/>
      <c r="AA1483" s="23">
        <f>SUM(N1483*AA1477)</f>
        <v>0</v>
      </c>
      <c r="AB1483" s="23">
        <f>SUM(N1483*AB1477*P1483)</f>
        <v>0</v>
      </c>
      <c r="AF1483" s="49"/>
      <c r="AG1483" s="23">
        <f>SUM(N1483*AG1477)</f>
        <v>0</v>
      </c>
      <c r="AH1483" s="23">
        <f>SUM(Q1483*AH1477)</f>
        <v>0</v>
      </c>
      <c r="AI1483" s="23"/>
    </row>
    <row r="1484" spans="10:35" ht="15.75" thickBot="1" x14ac:dyDescent="0.3">
      <c r="J1484" s="431"/>
      <c r="N1484" s="23"/>
      <c r="O1484" s="50"/>
      <c r="P1484" s="38"/>
      <c r="Q1484" s="307"/>
      <c r="R1484" s="307"/>
      <c r="S1484" s="307"/>
      <c r="T1484" s="307"/>
      <c r="U1484" s="38"/>
      <c r="V1484" s="38"/>
      <c r="W1484" s="38"/>
      <c r="X1484" s="22"/>
      <c r="Z1484" s="22"/>
      <c r="AA1484" s="22"/>
      <c r="AB1484" s="22"/>
      <c r="AC1484" s="22"/>
      <c r="AD1484" s="22"/>
      <c r="AE1484" s="22"/>
      <c r="AF1484" s="49"/>
      <c r="AG1484" s="22"/>
      <c r="AH1484" s="22"/>
      <c r="AI1484" s="22"/>
    </row>
    <row r="1485" spans="10:35" ht="15.75" thickBot="1" x14ac:dyDescent="0.3">
      <c r="J1485" s="431"/>
      <c r="N1485" s="23"/>
      <c r="O1485" s="50"/>
      <c r="P1485" s="38"/>
      <c r="Q1485" s="38"/>
      <c r="R1485" s="38"/>
      <c r="S1485" s="38"/>
      <c r="T1485" s="38"/>
      <c r="U1485" s="38"/>
      <c r="V1485" s="38"/>
      <c r="W1485" s="488">
        <f>SUM(W1478:W1483)</f>
        <v>0</v>
      </c>
      <c r="X1485" s="489"/>
      <c r="Y1485" s="490">
        <f>SUM(Y1478:Y1483)</f>
        <v>0</v>
      </c>
      <c r="Z1485" s="829">
        <f>SUM(W1485:Y1485)</f>
        <v>0</v>
      </c>
      <c r="AA1485" s="387">
        <f>SUM(AA1478:AA1483)</f>
        <v>0</v>
      </c>
      <c r="AB1485" s="387">
        <f>SUM(AB1478:AB1483)</f>
        <v>0</v>
      </c>
      <c r="AC1485" s="1087">
        <f>SUM(AA1485:AB1485)</f>
        <v>0</v>
      </c>
      <c r="AD1485" s="89"/>
      <c r="AE1485" s="89"/>
      <c r="AF1485" s="49"/>
      <c r="AG1485" s="387">
        <f>SUM(AG1478:AG1483)</f>
        <v>0</v>
      </c>
      <c r="AH1485" s="387">
        <f>SUM(AH1478:AH1483)</f>
        <v>0</v>
      </c>
      <c r="AI1485" s="1087">
        <f>SUM(AG1485:AH1485)</f>
        <v>0</v>
      </c>
    </row>
    <row r="1486" spans="10:35" x14ac:dyDescent="0.25">
      <c r="J1486" s="311"/>
      <c r="K1486" s="704"/>
      <c r="N1486" s="49"/>
      <c r="O1486" s="50"/>
      <c r="P1486" s="38"/>
      <c r="Q1486" s="38"/>
      <c r="R1486" s="38"/>
      <c r="S1486" s="38"/>
      <c r="T1486" s="38"/>
      <c r="U1486" s="38"/>
      <c r="V1486" s="38"/>
      <c r="W1486" s="522"/>
      <c r="X1486" s="523"/>
      <c r="Y1486" s="28"/>
      <c r="Z1486" s="523"/>
      <c r="AA1486" s="523"/>
      <c r="AB1486" s="523"/>
      <c r="AC1486" s="89"/>
      <c r="AD1486" s="89"/>
      <c r="AE1486" s="89"/>
      <c r="AF1486" s="49"/>
      <c r="AG1486" s="523"/>
      <c r="AH1486" s="523"/>
      <c r="AI1486" s="89"/>
    </row>
    <row r="1487" spans="10:35" x14ac:dyDescent="0.25">
      <c r="J1487" s="440" t="s">
        <v>433</v>
      </c>
      <c r="K1487" s="42" t="s">
        <v>460</v>
      </c>
      <c r="L1487" s="35"/>
      <c r="M1487" s="158"/>
      <c r="N1487" s="117"/>
      <c r="O1487" s="316"/>
      <c r="P1487" s="158"/>
      <c r="Q1487" s="158"/>
      <c r="R1487" s="158"/>
      <c r="S1487" s="319"/>
      <c r="T1487" s="319"/>
      <c r="U1487" s="319" t="s">
        <v>171</v>
      </c>
      <c r="V1487" s="158"/>
      <c r="W1487" s="319">
        <v>2.7615000000000001E-2</v>
      </c>
      <c r="X1487" s="117"/>
      <c r="Y1487" s="157">
        <v>0</v>
      </c>
      <c r="Z1487" s="158"/>
      <c r="AA1487" s="319">
        <v>1.5E-3</v>
      </c>
      <c r="AB1487" s="157">
        <v>0</v>
      </c>
      <c r="AC1487" s="7" t="s">
        <v>291</v>
      </c>
      <c r="AD1487" s="7"/>
      <c r="AE1487" s="7"/>
      <c r="AF1487" s="7"/>
      <c r="AG1487" s="158">
        <v>0</v>
      </c>
      <c r="AH1487" s="322">
        <v>0</v>
      </c>
      <c r="AI1487" s="7"/>
    </row>
    <row r="1488" spans="10:35" x14ac:dyDescent="0.25">
      <c r="J1488" s="846"/>
      <c r="K1488" s="378" t="s">
        <v>1055</v>
      </c>
      <c r="L1488" s="17">
        <v>0.31269999999999998</v>
      </c>
      <c r="M1488" t="s">
        <v>320</v>
      </c>
      <c r="N1488" s="731">
        <v>1931</v>
      </c>
      <c r="O1488" s="366"/>
      <c r="P1488" s="321"/>
      <c r="Q1488" s="307">
        <f t="shared" ref="Q1488:Q1493" si="130">SUM(N1488*P1488)</f>
        <v>0</v>
      </c>
      <c r="R1488" s="307"/>
      <c r="S1488" s="307"/>
      <c r="T1488" s="307"/>
      <c r="U1488" s="38"/>
      <c r="V1488" s="38"/>
      <c r="W1488" s="22">
        <f>SUM(N1488*W1487)</f>
        <v>53.324565</v>
      </c>
      <c r="X1488" s="22"/>
      <c r="Y1488" s="23">
        <f>SUM(N1488*P1488*Y1487)</f>
        <v>0</v>
      </c>
      <c r="Z1488" s="22"/>
      <c r="AA1488" s="538">
        <f>SUM(N1488*AA1487)</f>
        <v>2.8965000000000001</v>
      </c>
      <c r="AB1488" s="538">
        <f>SUM(N1488*AB1487*P1488)</f>
        <v>0</v>
      </c>
      <c r="AF1488" s="541"/>
      <c r="AG1488" s="538">
        <f>SUM(N1488*AG1487)</f>
        <v>0</v>
      </c>
      <c r="AH1488" s="538">
        <f>SUM(Q1488*AH1487)</f>
        <v>0</v>
      </c>
    </row>
    <row r="1489" spans="10:35" x14ac:dyDescent="0.25">
      <c r="J1489" s="311"/>
      <c r="K1489" t="s">
        <v>1037</v>
      </c>
      <c r="N1489" s="494"/>
      <c r="P1489" s="38">
        <f>SUM(P1488*0.66)</f>
        <v>0</v>
      </c>
      <c r="Q1489" s="307">
        <f t="shared" si="130"/>
        <v>0</v>
      </c>
      <c r="R1489" s="307"/>
      <c r="S1489" s="307"/>
      <c r="T1489" s="307"/>
      <c r="U1489" s="38"/>
      <c r="V1489" s="38"/>
      <c r="W1489" s="22">
        <f>SUM(N1489*W1487)</f>
        <v>0</v>
      </c>
      <c r="X1489" s="22"/>
      <c r="Y1489" s="23">
        <f>SUM(N1489*P1489*Y1487)</f>
        <v>0</v>
      </c>
      <c r="Z1489" s="22"/>
      <c r="AA1489" s="23">
        <f>SUM(N1489*AA1487)</f>
        <v>0</v>
      </c>
      <c r="AB1489" s="23">
        <f>SUM(N1489*AB1487*P1489)</f>
        <v>0</v>
      </c>
      <c r="AF1489" s="49"/>
      <c r="AG1489" s="23">
        <f>SUM(N1489*AG1487)</f>
        <v>0</v>
      </c>
      <c r="AH1489" s="23">
        <f>SUM(Q1489*AH1487)</f>
        <v>0</v>
      </c>
    </row>
    <row r="1490" spans="10:35" x14ac:dyDescent="0.25">
      <c r="J1490" s="311"/>
      <c r="L1490" s="799" t="s">
        <v>294</v>
      </c>
      <c r="M1490" s="1365">
        <v>39</v>
      </c>
      <c r="N1490" s="178"/>
      <c r="O1490" s="179"/>
      <c r="P1490" s="177"/>
      <c r="Q1490" s="307">
        <f t="shared" si="130"/>
        <v>0</v>
      </c>
      <c r="R1490" s="307"/>
      <c r="S1490" s="307"/>
      <c r="T1490" s="307"/>
      <c r="U1490" s="38"/>
      <c r="V1490" s="38"/>
      <c r="W1490" s="882">
        <f>SUM(M1490*0.3)</f>
        <v>11.7</v>
      </c>
      <c r="X1490" s="523"/>
      <c r="Y1490" s="538">
        <f>SUM(N1490*P1490*Y1487)</f>
        <v>0</v>
      </c>
      <c r="Z1490" s="523"/>
      <c r="AA1490" s="23">
        <f>SUM(N1490*AA1487)</f>
        <v>0</v>
      </c>
      <c r="AB1490" s="23">
        <f>SUM(N1490*AB1487*P1490)</f>
        <v>0</v>
      </c>
      <c r="AF1490" s="49"/>
      <c r="AG1490" s="23">
        <f>SUM(N1490*AG1487)</f>
        <v>0</v>
      </c>
      <c r="AH1490" s="23">
        <f>SUM(Q1490*AH1487)</f>
        <v>0</v>
      </c>
    </row>
    <row r="1491" spans="10:35" x14ac:dyDescent="0.25">
      <c r="J1491" s="311"/>
      <c r="N1491" s="494"/>
      <c r="P1491" s="38">
        <f>SUM(P1490*0.66)</f>
        <v>0</v>
      </c>
      <c r="Q1491" s="307">
        <f t="shared" si="130"/>
        <v>0</v>
      </c>
      <c r="R1491" s="307"/>
      <c r="S1491" s="307"/>
      <c r="T1491" s="307"/>
      <c r="U1491" s="38"/>
      <c r="V1491" s="38"/>
      <c r="W1491" s="22">
        <f>SUM(N1491*W1487)</f>
        <v>0</v>
      </c>
      <c r="X1491" s="22"/>
      <c r="Y1491" s="23">
        <f>SUM(N1491*P1491*Y1487)</f>
        <v>0</v>
      </c>
      <c r="Z1491" s="22"/>
      <c r="AA1491" s="23">
        <f>SUM(N1491*AA1487)</f>
        <v>0</v>
      </c>
      <c r="AB1491" s="23">
        <f>SUM(N1491*AB1487*P1491)</f>
        <v>0</v>
      </c>
      <c r="AF1491" s="49"/>
      <c r="AG1491" s="23">
        <f>SUM(N1491*AG1487)</f>
        <v>0</v>
      </c>
      <c r="AH1491" s="23">
        <f>SUM(Q1491*AH1487)</f>
        <v>0</v>
      </c>
    </row>
    <row r="1492" spans="10:35" x14ac:dyDescent="0.25">
      <c r="J1492" s="311"/>
      <c r="L1492" s="17"/>
      <c r="N1492" s="494"/>
      <c r="O1492" s="366"/>
      <c r="P1492" s="321"/>
      <c r="Q1492" s="307">
        <f t="shared" si="130"/>
        <v>0</v>
      </c>
      <c r="R1492" s="307"/>
      <c r="S1492" s="307"/>
      <c r="T1492" s="307"/>
      <c r="U1492" s="38"/>
      <c r="V1492" s="38"/>
      <c r="W1492" s="22">
        <f>SUM(N1492*W1487)</f>
        <v>0</v>
      </c>
      <c r="X1492" s="22"/>
      <c r="Y1492" s="23">
        <f>SUM(N1492*P1492*Y1487)</f>
        <v>0</v>
      </c>
      <c r="Z1492" s="22"/>
      <c r="AA1492" s="23">
        <f>SUM(N1492*AA1487)</f>
        <v>0</v>
      </c>
      <c r="AB1492" s="23">
        <f>SUM(N1492*AB1487*P1492)</f>
        <v>0</v>
      </c>
      <c r="AF1492" s="49"/>
      <c r="AG1492" s="23">
        <f>SUM(N1492*AG1487)</f>
        <v>0</v>
      </c>
      <c r="AH1492" s="23">
        <f>SUM(Q1492*AH1487)</f>
        <v>0</v>
      </c>
      <c r="AI1492" s="23"/>
    </row>
    <row r="1493" spans="10:35" x14ac:dyDescent="0.25">
      <c r="J1493" s="311"/>
      <c r="N1493" s="626"/>
      <c r="O1493" s="13"/>
      <c r="P1493" s="38">
        <f>SUM(P1492*0.66)</f>
        <v>0</v>
      </c>
      <c r="Q1493" s="307">
        <f t="shared" si="130"/>
        <v>0</v>
      </c>
      <c r="R1493" s="307"/>
      <c r="S1493" s="307"/>
      <c r="T1493" s="307"/>
      <c r="U1493" s="38"/>
      <c r="V1493" s="38"/>
      <c r="W1493" s="22">
        <f>SUM(N1493*W1487)</f>
        <v>0</v>
      </c>
      <c r="X1493" s="22"/>
      <c r="Y1493" s="23">
        <f>SUM(N1493*P1493*Y1487)</f>
        <v>0</v>
      </c>
      <c r="Z1493" s="22"/>
      <c r="AA1493" s="23">
        <f>SUM(N1493*AA1487)</f>
        <v>0</v>
      </c>
      <c r="AB1493" s="23">
        <f>SUM(N1493*AB1487*P1493)</f>
        <v>0</v>
      </c>
      <c r="AF1493" s="49"/>
      <c r="AG1493" s="23">
        <f>SUM(N1493*AG1487)</f>
        <v>0</v>
      </c>
      <c r="AH1493" s="23">
        <f>SUM(Q1493*AH1487)</f>
        <v>0</v>
      </c>
      <c r="AI1493" s="23"/>
    </row>
    <row r="1494" spans="10:35" ht="15.75" thickBot="1" x14ac:dyDescent="0.3">
      <c r="J1494" s="311"/>
      <c r="N1494" s="49"/>
      <c r="O1494" s="50"/>
      <c r="P1494" s="38"/>
      <c r="Q1494" s="307"/>
      <c r="R1494" s="307"/>
      <c r="S1494" s="307"/>
      <c r="T1494" s="307"/>
      <c r="U1494" s="38"/>
      <c r="V1494" s="38"/>
      <c r="W1494" s="38"/>
      <c r="X1494" s="22"/>
      <c r="Z1494" s="22"/>
      <c r="AA1494" s="22"/>
      <c r="AB1494" s="22"/>
      <c r="AC1494" s="22"/>
      <c r="AD1494" s="22"/>
      <c r="AE1494" s="22"/>
      <c r="AF1494" s="49"/>
      <c r="AG1494" s="22"/>
      <c r="AH1494" s="22"/>
      <c r="AI1494" s="22"/>
    </row>
    <row r="1495" spans="10:35" ht="15.75" thickBot="1" x14ac:dyDescent="0.3">
      <c r="J1495" s="311"/>
      <c r="N1495" s="49"/>
      <c r="O1495" s="50"/>
      <c r="P1495" s="38"/>
      <c r="Q1495" s="38"/>
      <c r="R1495" s="38"/>
      <c r="S1495" s="38"/>
      <c r="T1495" s="38"/>
      <c r="U1495" s="38"/>
      <c r="V1495" s="38"/>
      <c r="W1495" s="488">
        <f>SUM(W1488:W1493)</f>
        <v>65.024564999999996</v>
      </c>
      <c r="X1495" s="489"/>
      <c r="Y1495" s="490">
        <f>SUM(Y1488:Y1493)</f>
        <v>0</v>
      </c>
      <c r="Z1495" s="829">
        <f>SUM(W1495:Y1495)</f>
        <v>65.024564999999996</v>
      </c>
      <c r="AA1495" s="387">
        <f>SUM(AA1488:AA1493)</f>
        <v>2.8965000000000001</v>
      </c>
      <c r="AB1495" s="387">
        <f>SUM(AB1488:AB1493)</f>
        <v>0</v>
      </c>
      <c r="AC1495" s="1087">
        <f>SUM(AA1495:AB1495)</f>
        <v>2.8965000000000001</v>
      </c>
      <c r="AD1495" s="89"/>
      <c r="AE1495" s="89"/>
      <c r="AF1495" s="49"/>
      <c r="AG1495" s="387">
        <f>SUM(AG1488:AG1493)</f>
        <v>0</v>
      </c>
      <c r="AH1495" s="387">
        <f>SUM(AH1488:AH1493)</f>
        <v>0</v>
      </c>
      <c r="AI1495" s="1087">
        <f>SUM(AG1495:AH1495)</f>
        <v>0</v>
      </c>
    </row>
    <row r="1496" spans="10:35" x14ac:dyDescent="0.25">
      <c r="J1496" s="311"/>
      <c r="N1496" s="49"/>
      <c r="O1496" s="50"/>
      <c r="P1496" s="38"/>
      <c r="Q1496" s="38"/>
      <c r="R1496" s="38"/>
      <c r="S1496" s="38"/>
      <c r="T1496" s="38"/>
      <c r="U1496" s="38"/>
      <c r="V1496" s="38"/>
      <c r="W1496" s="522"/>
      <c r="X1496" s="523"/>
      <c r="Y1496" s="28"/>
      <c r="Z1496" s="523"/>
      <c r="AA1496" s="523"/>
      <c r="AB1496" s="523"/>
      <c r="AC1496" s="89"/>
      <c r="AD1496" s="89"/>
      <c r="AE1496" s="89"/>
      <c r="AF1496" s="49"/>
      <c r="AG1496" s="523"/>
      <c r="AH1496" s="523"/>
      <c r="AI1496" s="89"/>
    </row>
    <row r="1497" spans="10:35" x14ac:dyDescent="0.25">
      <c r="J1497" s="440" t="s">
        <v>433</v>
      </c>
      <c r="K1497" s="35" t="s">
        <v>527</v>
      </c>
      <c r="L1497" s="35"/>
      <c r="M1497" s="158"/>
      <c r="N1497" s="117"/>
      <c r="O1497" s="316"/>
      <c r="P1497" s="158"/>
      <c r="Q1497" s="158"/>
      <c r="R1497" s="158"/>
      <c r="S1497" s="319"/>
      <c r="T1497" s="319"/>
      <c r="U1497" s="319" t="s">
        <v>171</v>
      </c>
      <c r="V1497" s="158"/>
      <c r="W1497" s="319">
        <v>2.6349999999999998E-2</v>
      </c>
      <c r="X1497" s="117"/>
      <c r="Y1497" s="157">
        <v>0</v>
      </c>
      <c r="Z1497" s="158"/>
      <c r="AA1497" s="319">
        <v>1.1294999999999999E-2</v>
      </c>
      <c r="AB1497" s="157"/>
      <c r="AC1497" s="7" t="s">
        <v>196</v>
      </c>
      <c r="AD1497" s="319">
        <v>1E-3</v>
      </c>
      <c r="AE1497" s="7"/>
      <c r="AF1497" s="7" t="s">
        <v>291</v>
      </c>
      <c r="AG1497" s="158">
        <v>0</v>
      </c>
      <c r="AH1497" s="322">
        <v>0</v>
      </c>
      <c r="AI1497" s="7"/>
    </row>
    <row r="1498" spans="10:35" ht="15.6" customHeight="1" x14ac:dyDescent="0.25">
      <c r="J1498" s="311"/>
      <c r="K1498" s="378" t="s">
        <v>1103</v>
      </c>
      <c r="L1498" s="17">
        <v>0.2039</v>
      </c>
      <c r="M1498" t="s">
        <v>168</v>
      </c>
      <c r="N1498" s="628"/>
      <c r="O1498" s="366"/>
      <c r="P1498" s="533"/>
      <c r="Q1498" s="535">
        <f t="shared" ref="Q1498:Q1503" si="131">SUM(N1498*P1498)</f>
        <v>0</v>
      </c>
      <c r="R1498" s="535"/>
      <c r="S1498" s="535"/>
      <c r="T1498" s="535"/>
      <c r="U1498" s="526"/>
      <c r="V1498" s="526"/>
      <c r="W1498" s="523">
        <f>SUM(N1498*W1497)</f>
        <v>0</v>
      </c>
      <c r="X1498" s="523"/>
      <c r="Y1498" s="538">
        <f>SUM(N1498*P1498*Y1497)</f>
        <v>0</v>
      </c>
      <c r="Z1498" s="523"/>
      <c r="AA1498" s="538">
        <f>SUM(N1498*AA1497)</f>
        <v>0</v>
      </c>
      <c r="AB1498" s="538">
        <f>SUM(N1498*AB1497*P1498)</f>
        <v>0</v>
      </c>
      <c r="AD1498" s="538">
        <f>SUM(N1498*AD1497)</f>
        <v>0</v>
      </c>
      <c r="AE1498" s="538">
        <f>SUM(Q1498*AE1497*S1498)</f>
        <v>0</v>
      </c>
      <c r="AG1498" s="538">
        <f>SUM(N1498*AG1497)</f>
        <v>0</v>
      </c>
      <c r="AH1498" s="538">
        <f>SUM(Q1498*AH1497)</f>
        <v>0</v>
      </c>
    </row>
    <row r="1499" spans="10:35" ht="15.6" customHeight="1" x14ac:dyDescent="0.25">
      <c r="J1499" s="311"/>
      <c r="N1499" s="494"/>
      <c r="P1499" s="38">
        <f>SUM(P1498*0.66)</f>
        <v>0</v>
      </c>
      <c r="Q1499" s="307">
        <f t="shared" si="131"/>
        <v>0</v>
      </c>
      <c r="R1499" s="307"/>
      <c r="S1499" s="307"/>
      <c r="T1499" s="307"/>
      <c r="U1499" s="38"/>
      <c r="V1499" s="38"/>
      <c r="W1499" s="22">
        <f>SUM(N1499*W1497)</f>
        <v>0</v>
      </c>
      <c r="X1499" s="22"/>
      <c r="Y1499" s="23">
        <f>SUM(N1499*P1499*Y1497)</f>
        <v>0</v>
      </c>
      <c r="Z1499" s="22"/>
      <c r="AA1499" s="23">
        <f>SUM(N1499*AA1497)</f>
        <v>0</v>
      </c>
      <c r="AB1499" s="23">
        <f>SUM(N1499*AB1497*P1499)</f>
        <v>0</v>
      </c>
      <c r="AD1499" s="23">
        <f>SUM(N1499*AD1497)</f>
        <v>0</v>
      </c>
      <c r="AE1499" s="23">
        <f>SUM(Q1499*AE1497*S1499)</f>
        <v>0</v>
      </c>
      <c r="AG1499" s="23">
        <f>SUM(N1499*AG1497)</f>
        <v>0</v>
      </c>
      <c r="AH1499" s="23">
        <f>SUM(Q1499*AH1497)</f>
        <v>0</v>
      </c>
    </row>
    <row r="1500" spans="10:35" x14ac:dyDescent="0.25">
      <c r="J1500" s="311"/>
      <c r="K1500" t="s">
        <v>441</v>
      </c>
      <c r="L1500" s="17">
        <v>0.33529999999999999</v>
      </c>
      <c r="M1500" t="s">
        <v>320</v>
      </c>
      <c r="N1500" s="494">
        <v>2160</v>
      </c>
      <c r="O1500" s="366"/>
      <c r="P1500" s="321"/>
      <c r="Q1500" s="307">
        <f t="shared" si="131"/>
        <v>0</v>
      </c>
      <c r="R1500" s="307"/>
      <c r="S1500" s="307"/>
      <c r="T1500" s="307"/>
      <c r="U1500" s="38"/>
      <c r="V1500" s="38"/>
      <c r="W1500" s="22">
        <f>SUM(N1500*W1497)</f>
        <v>56.915999999999997</v>
      </c>
      <c r="X1500" s="22"/>
      <c r="Y1500" s="23">
        <f>SUM(N1500*P1500*Y1497)</f>
        <v>0</v>
      </c>
      <c r="Z1500" s="22"/>
      <c r="AA1500" s="23">
        <f>SUM(N1500*AA1497)</f>
        <v>24.397199999999998</v>
      </c>
      <c r="AB1500" s="23">
        <f>SUM(N1500*AB1497*P1500)</f>
        <v>0</v>
      </c>
      <c r="AD1500" s="23">
        <f>SUM(N1500*AD1497)</f>
        <v>2.16</v>
      </c>
      <c r="AE1500" s="23">
        <f>SUM(Q1500*AE1497*S1500)</f>
        <v>0</v>
      </c>
      <c r="AG1500" s="23">
        <f>SUM(N1500*AG1497)</f>
        <v>0</v>
      </c>
      <c r="AH1500" s="23">
        <f>SUM(Q1500*AH1497)</f>
        <v>0</v>
      </c>
    </row>
    <row r="1501" spans="10:35" ht="15" customHeight="1" x14ac:dyDescent="0.25">
      <c r="J1501" s="311"/>
      <c r="N1501" s="494"/>
      <c r="P1501" s="38">
        <f>SUM(P1500*0.66)</f>
        <v>0</v>
      </c>
      <c r="Q1501" s="307">
        <f t="shared" si="131"/>
        <v>0</v>
      </c>
      <c r="R1501" s="307"/>
      <c r="S1501" s="307"/>
      <c r="T1501" s="307"/>
      <c r="U1501" s="38"/>
      <c r="V1501" s="38"/>
      <c r="W1501" s="22">
        <f>SUM(N1501*W1497)</f>
        <v>0</v>
      </c>
      <c r="X1501" s="22"/>
      <c r="Y1501" s="23">
        <f>SUM(N1501*P1501*Y1497)</f>
        <v>0</v>
      </c>
      <c r="Z1501" s="22"/>
      <c r="AA1501" s="23">
        <f>SUM(N1501*AA1497)</f>
        <v>0</v>
      </c>
      <c r="AB1501" s="23">
        <f>SUM(N1501*AB1497*P1501)</f>
        <v>0</v>
      </c>
      <c r="AD1501" s="23">
        <f>SUM(N1501*AD1497)</f>
        <v>0</v>
      </c>
      <c r="AE1501" s="23">
        <f>SUM(Q1501*AE1497*S1501)</f>
        <v>0</v>
      </c>
      <c r="AG1501" s="23">
        <f>SUM(N1501*AG1497)</f>
        <v>0</v>
      </c>
      <c r="AH1501" s="23">
        <f>SUM(Q1501*AH1497)</f>
        <v>0</v>
      </c>
    </row>
    <row r="1502" spans="10:35" x14ac:dyDescent="0.25">
      <c r="J1502" s="311" t="s">
        <v>463</v>
      </c>
      <c r="L1502" s="799" t="s">
        <v>294</v>
      </c>
      <c r="M1502" s="494">
        <v>37.9</v>
      </c>
      <c r="N1502" s="178"/>
      <c r="O1502" s="179"/>
      <c r="P1502" s="177"/>
      <c r="Q1502" s="307">
        <f t="shared" si="131"/>
        <v>0</v>
      </c>
      <c r="R1502" s="307"/>
      <c r="S1502" s="307"/>
      <c r="T1502" s="307"/>
      <c r="U1502" s="38"/>
      <c r="V1502" s="38"/>
      <c r="W1502" s="882">
        <f>SUM(M1502*0.7)</f>
        <v>26.529999999999998</v>
      </c>
      <c r="X1502" s="22"/>
      <c r="Y1502" s="23">
        <f>SUM(N1502*P1502*Y1497)</f>
        <v>0</v>
      </c>
      <c r="Z1502" s="22"/>
      <c r="AA1502" s="1194">
        <f>SUM(M1502*0.3)</f>
        <v>11.37</v>
      </c>
      <c r="AB1502" s="23">
        <f>SUM(N1502*AB1497*P1502)</f>
        <v>0</v>
      </c>
      <c r="AD1502" s="23">
        <f>SUM(N1502*AD1497)</f>
        <v>0</v>
      </c>
      <c r="AE1502" s="23">
        <f>SUM(Q1502*AE1497*S1502)</f>
        <v>0</v>
      </c>
      <c r="AG1502" s="23">
        <f>SUM(N1502*AG1497)</f>
        <v>0</v>
      </c>
      <c r="AH1502" s="23">
        <f>SUM(Q1502*AH1497)</f>
        <v>0</v>
      </c>
      <c r="AI1502" s="23"/>
    </row>
    <row r="1503" spans="10:35" x14ac:dyDescent="0.25">
      <c r="J1503" s="311"/>
      <c r="N1503" s="626"/>
      <c r="O1503" s="13"/>
      <c r="P1503" s="38">
        <f>SUM(P1502*0.66)</f>
        <v>0</v>
      </c>
      <c r="Q1503" s="307">
        <f t="shared" si="131"/>
        <v>0</v>
      </c>
      <c r="R1503" s="307"/>
      <c r="S1503" s="307"/>
      <c r="T1503" s="307"/>
      <c r="U1503" s="38"/>
      <c r="V1503" s="38"/>
      <c r="W1503" s="22">
        <f>SUM(N1503*W1497)</f>
        <v>0</v>
      </c>
      <c r="X1503" s="22"/>
      <c r="Y1503" s="23">
        <f>SUM(N1503*P1503*Y1497)</f>
        <v>0</v>
      </c>
      <c r="Z1503" s="22"/>
      <c r="AA1503" s="23">
        <f>SUM(N1503*AA1497)</f>
        <v>0</v>
      </c>
      <c r="AB1503" s="23">
        <f>SUM(N1503*AB1497*P1503)</f>
        <v>0</v>
      </c>
      <c r="AD1503" s="23">
        <f>SUM(N1503*AD1497)</f>
        <v>0</v>
      </c>
      <c r="AE1503" s="23">
        <f>SUM(Q1503*AE1497*S1503)</f>
        <v>0</v>
      </c>
      <c r="AG1503" s="23">
        <f>SUM(N1503*AG1497)</f>
        <v>0</v>
      </c>
      <c r="AH1503" s="23">
        <f>SUM(Q1503*AH1497)</f>
        <v>0</v>
      </c>
      <c r="AI1503" s="23"/>
    </row>
    <row r="1504" spans="10:35" ht="15.75" thickBot="1" x14ac:dyDescent="0.3">
      <c r="J1504" s="311"/>
      <c r="N1504" s="49"/>
      <c r="O1504" s="50"/>
      <c r="P1504" s="38"/>
      <c r="Q1504" s="307"/>
      <c r="R1504" s="307"/>
      <c r="S1504" s="307"/>
      <c r="T1504" s="307"/>
      <c r="U1504" s="38"/>
      <c r="V1504" s="38"/>
      <c r="W1504" s="38"/>
      <c r="X1504" s="22"/>
      <c r="Z1504" s="22"/>
      <c r="AA1504" s="22"/>
      <c r="AB1504" s="22"/>
      <c r="AC1504" s="22"/>
      <c r="AD1504" s="22"/>
      <c r="AE1504" s="22"/>
      <c r="AF1504" s="22"/>
      <c r="AG1504" s="22"/>
      <c r="AH1504" s="22"/>
      <c r="AI1504" s="22"/>
    </row>
    <row r="1505" spans="10:35" ht="15.75" thickBot="1" x14ac:dyDescent="0.3">
      <c r="J1505" s="311"/>
      <c r="N1505" s="49"/>
      <c r="O1505" s="50"/>
      <c r="P1505" s="38"/>
      <c r="Q1505" s="38"/>
      <c r="R1505" s="38"/>
      <c r="S1505" s="38"/>
      <c r="T1505" s="38"/>
      <c r="U1505" s="38"/>
      <c r="V1505" s="38"/>
      <c r="W1505" s="488">
        <f>SUM(W1498:W1503)</f>
        <v>83.445999999999998</v>
      </c>
      <c r="X1505" s="489"/>
      <c r="Y1505" s="490">
        <f>SUM(Y1498:Y1503)</f>
        <v>0</v>
      </c>
      <c r="Z1505" s="829">
        <f>SUM(W1505:Y1505)</f>
        <v>83.445999999999998</v>
      </c>
      <c r="AA1505" s="387">
        <f>SUM(AA1498:AA1503)</f>
        <v>35.767199999999995</v>
      </c>
      <c r="AB1505" s="387">
        <f>SUM(AB1498:AB1503)</f>
        <v>0</v>
      </c>
      <c r="AC1505" s="1087">
        <f>SUM(AA1505:AB1505)</f>
        <v>35.767199999999995</v>
      </c>
      <c r="AD1505" s="387">
        <f>SUM(AD1498:AD1503)</f>
        <v>2.16</v>
      </c>
      <c r="AE1505" s="387">
        <f>SUM(AE1498:AE1503)</f>
        <v>0</v>
      </c>
      <c r="AF1505" s="1087">
        <f>SUM(AD1505:AE1505)</f>
        <v>2.16</v>
      </c>
      <c r="AG1505" s="387">
        <f>SUM(AG1498:AG1503)</f>
        <v>0</v>
      </c>
      <c r="AH1505" s="387">
        <f>SUM(AH1498:AH1503)</f>
        <v>0</v>
      </c>
      <c r="AI1505" s="1087">
        <f>SUM(AG1505:AH1505)</f>
        <v>0</v>
      </c>
    </row>
    <row r="1506" spans="10:35" x14ac:dyDescent="0.25">
      <c r="J1506" s="311"/>
      <c r="N1506" s="49"/>
      <c r="O1506" s="50"/>
      <c r="P1506" s="38"/>
      <c r="Q1506" s="38"/>
      <c r="R1506" s="38"/>
      <c r="S1506" s="38"/>
      <c r="T1506" s="38"/>
      <c r="U1506" s="38"/>
      <c r="V1506" s="38"/>
      <c r="W1506" s="522"/>
      <c r="X1506" s="523"/>
      <c r="Y1506" s="28"/>
      <c r="Z1506" s="523"/>
      <c r="AA1506" s="523"/>
      <c r="AB1506" s="523"/>
      <c r="AC1506" s="89"/>
      <c r="AD1506" s="89"/>
      <c r="AE1506" s="89"/>
      <c r="AF1506" s="49"/>
      <c r="AG1506" s="523"/>
      <c r="AH1506" s="523"/>
      <c r="AI1506" s="89"/>
    </row>
    <row r="1507" spans="10:35" x14ac:dyDescent="0.25">
      <c r="J1507" s="440" t="s">
        <v>433</v>
      </c>
      <c r="K1507" s="35" t="s">
        <v>259</v>
      </c>
      <c r="L1507" s="35"/>
      <c r="M1507" s="158"/>
      <c r="N1507" s="117"/>
      <c r="O1507" s="316"/>
      <c r="P1507" s="158"/>
      <c r="Q1507" s="158"/>
      <c r="R1507" s="158"/>
      <c r="S1507" s="319"/>
      <c r="T1507" s="319"/>
      <c r="U1507" s="319">
        <v>0.03</v>
      </c>
      <c r="V1507" s="158"/>
      <c r="W1507" s="319">
        <v>0.02</v>
      </c>
      <c r="X1507" s="117"/>
      <c r="Y1507" s="157">
        <v>0</v>
      </c>
      <c r="Z1507" s="158"/>
      <c r="AA1507" s="319"/>
      <c r="AB1507" s="157">
        <v>0</v>
      </c>
      <c r="AC1507" s="7"/>
      <c r="AD1507" s="7"/>
      <c r="AE1507" s="7"/>
      <c r="AF1507" s="7"/>
      <c r="AG1507" s="158">
        <v>0</v>
      </c>
      <c r="AH1507" s="322">
        <v>0</v>
      </c>
      <c r="AI1507" s="7"/>
    </row>
    <row r="1508" spans="10:35" x14ac:dyDescent="0.25">
      <c r="J1508" s="311"/>
      <c r="K1508" t="s">
        <v>374</v>
      </c>
      <c r="L1508" s="17">
        <v>0.17130000000000001</v>
      </c>
      <c r="M1508" t="s">
        <v>375</v>
      </c>
      <c r="N1508" s="821"/>
      <c r="O1508" s="366"/>
      <c r="P1508" s="533">
        <v>4.7999999999999996E-3</v>
      </c>
      <c r="Q1508" s="535">
        <f t="shared" ref="Q1508:Q1517" si="132">SUM(N1508*P1508)</f>
        <v>0</v>
      </c>
      <c r="R1508" s="535"/>
      <c r="S1508" s="535"/>
      <c r="T1508" s="535"/>
      <c r="U1508" s="38">
        <f>(U1507)</f>
        <v>0.03</v>
      </c>
      <c r="V1508" s="526"/>
      <c r="W1508" s="523">
        <f>SUM(N1508*W1507)</f>
        <v>0</v>
      </c>
      <c r="X1508" s="523"/>
      <c r="Y1508" s="538">
        <f>SUM(N1508*P1508*Y1507)</f>
        <v>0</v>
      </c>
      <c r="Z1508" s="523"/>
      <c r="AA1508" s="538">
        <f>SUM(N1508*AA1507)</f>
        <v>0</v>
      </c>
      <c r="AB1508" s="538">
        <f>SUM(N1508*AB1507*P1508)</f>
        <v>0</v>
      </c>
      <c r="AF1508" s="541"/>
      <c r="AG1508" s="538">
        <f>SUM(N1508*AG1507)</f>
        <v>0</v>
      </c>
      <c r="AH1508" s="538">
        <f>SUM(Q1508*AH1507)</f>
        <v>0</v>
      </c>
    </row>
    <row r="1509" spans="10:35" x14ac:dyDescent="0.25">
      <c r="J1509" s="311"/>
      <c r="N1509" s="822"/>
      <c r="P1509" s="38">
        <f>SUM(P1508*0.66)</f>
        <v>3.1679999999999998E-3</v>
      </c>
      <c r="Q1509" s="535">
        <f t="shared" si="132"/>
        <v>0</v>
      </c>
      <c r="R1509" s="307"/>
      <c r="S1509" s="307"/>
      <c r="T1509" s="307"/>
      <c r="U1509" s="38">
        <f>(U1507)</f>
        <v>0.03</v>
      </c>
      <c r="V1509" s="38"/>
      <c r="W1509" s="22">
        <f>SUM(N1509*W1507)</f>
        <v>0</v>
      </c>
      <c r="X1509" s="22"/>
      <c r="Y1509" s="23">
        <f>SUM(N1509*P1509*Y1507)</f>
        <v>0</v>
      </c>
      <c r="Z1509" s="22"/>
      <c r="AA1509" s="23">
        <f>SUM(N1509*AA1507)</f>
        <v>0</v>
      </c>
      <c r="AB1509" s="23">
        <f>SUM(N1509*AB1507*P1509)</f>
        <v>0</v>
      </c>
      <c r="AF1509" s="49"/>
      <c r="AG1509" s="23">
        <f>SUM(N1509*AG1507)</f>
        <v>0</v>
      </c>
      <c r="AH1509" s="23">
        <f>SUM(Q1509*AH1507)</f>
        <v>0</v>
      </c>
    </row>
    <row r="1510" spans="10:35" x14ac:dyDescent="0.25">
      <c r="J1510" s="311"/>
      <c r="K1510" t="s">
        <v>179</v>
      </c>
      <c r="L1510" s="17">
        <v>0.17030000000000001</v>
      </c>
      <c r="M1510" t="s">
        <v>376</v>
      </c>
      <c r="N1510" s="625"/>
      <c r="O1510" s="366"/>
      <c r="P1510" s="321">
        <v>3.8E-3</v>
      </c>
      <c r="Q1510" s="535">
        <f t="shared" si="132"/>
        <v>0</v>
      </c>
      <c r="R1510" s="307"/>
      <c r="S1510" s="307"/>
      <c r="T1510" s="307"/>
      <c r="U1510" s="38">
        <f>(U1507)</f>
        <v>0.03</v>
      </c>
      <c r="V1510" s="38"/>
      <c r="W1510" s="22">
        <f>SUM(N1510*W1507)</f>
        <v>0</v>
      </c>
      <c r="X1510" s="22"/>
      <c r="Y1510" s="23">
        <f>SUM(N1510*P1510*Y1507)</f>
        <v>0</v>
      </c>
      <c r="Z1510" s="22"/>
      <c r="AA1510" s="23">
        <f>SUM(N1510*AA1507)</f>
        <v>0</v>
      </c>
      <c r="AB1510" s="23">
        <f>SUM(N1510*AB1507*P1510)</f>
        <v>0</v>
      </c>
      <c r="AF1510" s="49"/>
      <c r="AG1510" s="23">
        <f>SUM(N1510*AG1507)</f>
        <v>0</v>
      </c>
      <c r="AH1510" s="23">
        <f>SUM(Q1510*AH1507)</f>
        <v>0</v>
      </c>
    </row>
    <row r="1511" spans="10:35" x14ac:dyDescent="0.25">
      <c r="J1511" s="311"/>
      <c r="N1511" s="822"/>
      <c r="P1511" s="38">
        <f>SUM(P1510*0.66)</f>
        <v>2.5080000000000002E-3</v>
      </c>
      <c r="Q1511" s="535">
        <f t="shared" si="132"/>
        <v>0</v>
      </c>
      <c r="R1511" s="307"/>
      <c r="S1511" s="307"/>
      <c r="T1511" s="307"/>
      <c r="U1511" s="38">
        <f>(U1507)</f>
        <v>0.03</v>
      </c>
      <c r="V1511" s="38"/>
      <c r="W1511" s="22">
        <f>SUM(N1511*W1507)</f>
        <v>0</v>
      </c>
      <c r="X1511" s="22"/>
      <c r="Y1511" s="23">
        <f>SUM(N1511*P1511*Y1507)</f>
        <v>0</v>
      </c>
      <c r="Z1511" s="22"/>
      <c r="AA1511" s="23">
        <f>SUM(N1511*AA1507)</f>
        <v>0</v>
      </c>
      <c r="AB1511" s="23">
        <f>SUM(N1511*AB1507*P1511)</f>
        <v>0</v>
      </c>
      <c r="AF1511" s="49"/>
      <c r="AG1511" s="23">
        <f>SUM(N1511*AG1507)</f>
        <v>0</v>
      </c>
      <c r="AH1511" s="23">
        <f>SUM(Q1511*AH1507)</f>
        <v>0</v>
      </c>
    </row>
    <row r="1512" spans="10:35" x14ac:dyDescent="0.25">
      <c r="J1512" s="311"/>
      <c r="L1512" s="17">
        <v>0.224</v>
      </c>
      <c r="M1512" t="s">
        <v>377</v>
      </c>
      <c r="N1512" s="625"/>
      <c r="O1512" s="366"/>
      <c r="P1512" s="321">
        <v>6.25E-2</v>
      </c>
      <c r="Q1512" s="535">
        <f t="shared" si="132"/>
        <v>0</v>
      </c>
      <c r="R1512" s="307"/>
      <c r="S1512" s="307"/>
      <c r="T1512" s="307"/>
      <c r="U1512" s="38">
        <f>U1507</f>
        <v>0.03</v>
      </c>
      <c r="V1512" s="38"/>
      <c r="W1512" s="22">
        <f>SUM(N1512*W1507)</f>
        <v>0</v>
      </c>
      <c r="X1512" s="22"/>
      <c r="Y1512" s="23">
        <f>SUM(N1512*P1512*Y1507)</f>
        <v>0</v>
      </c>
      <c r="Z1512" s="22"/>
      <c r="AA1512" s="23">
        <f>SUM(N1512*AA1507)</f>
        <v>0</v>
      </c>
      <c r="AB1512" s="23">
        <f>SUM(N1512*AB1507*P1512)</f>
        <v>0</v>
      </c>
      <c r="AF1512" s="49"/>
      <c r="AG1512" s="23">
        <f>SUM(N1512*AG1507)</f>
        <v>0</v>
      </c>
      <c r="AH1512" s="23">
        <f>SUM(Q1512*AH1507)</f>
        <v>0</v>
      </c>
      <c r="AI1512" s="23"/>
    </row>
    <row r="1513" spans="10:35" x14ac:dyDescent="0.25">
      <c r="J1513" s="311"/>
      <c r="N1513" s="625"/>
      <c r="O1513" s="13"/>
      <c r="P1513" s="38">
        <f>SUM(P1512*0.66)</f>
        <v>4.1250000000000002E-2</v>
      </c>
      <c r="Q1513" s="535">
        <f t="shared" si="132"/>
        <v>0</v>
      </c>
      <c r="R1513" s="307"/>
      <c r="S1513" s="307"/>
      <c r="T1513" s="307"/>
      <c r="U1513" s="38">
        <f>U1507</f>
        <v>0.03</v>
      </c>
      <c r="V1513" s="38"/>
      <c r="W1513" s="22">
        <f>SUM(N1513*W1507)</f>
        <v>0</v>
      </c>
      <c r="X1513" s="22"/>
      <c r="Y1513" s="23">
        <f>SUM(N1513*P1513*Y1507)</f>
        <v>0</v>
      </c>
      <c r="Z1513" s="22"/>
      <c r="AA1513" s="23">
        <f>SUM(N1513*AA1507)</f>
        <v>0</v>
      </c>
      <c r="AB1513" s="23">
        <f>SUM(N1513*AB1507*P1513)</f>
        <v>0</v>
      </c>
      <c r="AF1513" s="49"/>
      <c r="AG1513" s="23">
        <f>SUM(N1513*AG1507)</f>
        <v>0</v>
      </c>
      <c r="AH1513" s="23">
        <f>SUM(Q1513*AH1507)</f>
        <v>0</v>
      </c>
      <c r="AI1513" s="23"/>
    </row>
    <row r="1514" spans="10:35" x14ac:dyDescent="0.25">
      <c r="J1514" s="311"/>
      <c r="L1514" s="17">
        <v>0.28199999999999997</v>
      </c>
      <c r="M1514" t="s">
        <v>251</v>
      </c>
      <c r="N1514" s="625"/>
      <c r="O1514" s="366"/>
      <c r="P1514" s="321">
        <v>0.15820000000000001</v>
      </c>
      <c r="Q1514" s="535">
        <f t="shared" si="132"/>
        <v>0</v>
      </c>
      <c r="R1514" s="727"/>
      <c r="S1514" s="727"/>
      <c r="T1514" s="727"/>
      <c r="U1514" s="525">
        <f>U1507</f>
        <v>0.03</v>
      </c>
      <c r="V1514" s="525"/>
      <c r="W1514" s="22">
        <f>SUM(N1514*W1507)</f>
        <v>0</v>
      </c>
      <c r="X1514" s="529"/>
      <c r="Y1514" s="593"/>
      <c r="Z1514" s="529"/>
      <c r="AA1514" s="593"/>
      <c r="AB1514" s="593"/>
      <c r="AF1514" s="594"/>
      <c r="AG1514" s="593"/>
      <c r="AH1514" s="593"/>
      <c r="AI1514" s="593"/>
    </row>
    <row r="1515" spans="10:35" x14ac:dyDescent="0.25">
      <c r="J1515" s="311"/>
      <c r="N1515" s="625"/>
      <c r="O1515" s="13"/>
      <c r="P1515" s="38">
        <f>SUM(P1514*0.66)</f>
        <v>0.104412</v>
      </c>
      <c r="Q1515" s="535">
        <f t="shared" si="132"/>
        <v>0</v>
      </c>
      <c r="R1515" s="727"/>
      <c r="S1515" s="727"/>
      <c r="T1515" s="727"/>
      <c r="U1515" s="525">
        <f>U1507</f>
        <v>0.03</v>
      </c>
      <c r="V1515" s="525"/>
      <c r="W1515" s="22">
        <f>SUM(N1515*W1507)</f>
        <v>0</v>
      </c>
      <c r="X1515" s="529"/>
      <c r="Y1515" s="593"/>
      <c r="Z1515" s="529"/>
      <c r="AA1515" s="593"/>
      <c r="AB1515" s="593"/>
      <c r="AF1515" s="594"/>
      <c r="AG1515" s="593"/>
      <c r="AH1515" s="593"/>
      <c r="AI1515" s="593"/>
    </row>
    <row r="1516" spans="10:35" x14ac:dyDescent="0.25">
      <c r="J1516" s="311"/>
      <c r="L1516" s="17">
        <v>0.29580000000000001</v>
      </c>
      <c r="M1516" t="s">
        <v>491</v>
      </c>
      <c r="N1516" s="625"/>
      <c r="O1516" s="366"/>
      <c r="P1516" s="321">
        <v>0.129</v>
      </c>
      <c r="Q1516" s="535">
        <f t="shared" si="132"/>
        <v>0</v>
      </c>
      <c r="R1516" s="727"/>
      <c r="S1516" s="727"/>
      <c r="T1516" s="727"/>
      <c r="U1516" s="525">
        <f>U1507</f>
        <v>0.03</v>
      </c>
      <c r="V1516" s="525"/>
      <c r="W1516" s="22">
        <f>SUM(N1516*W1507)</f>
        <v>0</v>
      </c>
      <c r="X1516" s="529"/>
      <c r="Y1516" s="593"/>
      <c r="Z1516" s="529"/>
      <c r="AA1516" s="593"/>
      <c r="AB1516" s="593"/>
      <c r="AF1516" s="594"/>
      <c r="AG1516" s="593"/>
      <c r="AH1516" s="593"/>
      <c r="AI1516" s="593"/>
    </row>
    <row r="1517" spans="10:35" x14ac:dyDescent="0.25">
      <c r="J1517" s="311"/>
      <c r="N1517" s="625"/>
      <c r="O1517" s="13"/>
      <c r="P1517" s="38">
        <f>SUM(P1516*0.66)</f>
        <v>8.5140000000000007E-2</v>
      </c>
      <c r="Q1517" s="535">
        <f t="shared" si="132"/>
        <v>0</v>
      </c>
      <c r="R1517" s="727"/>
      <c r="S1517" s="727"/>
      <c r="T1517" s="727"/>
      <c r="U1517" s="525">
        <f>U1507</f>
        <v>0.03</v>
      </c>
      <c r="V1517" s="525"/>
      <c r="W1517" s="22">
        <f>SUM(N1517*W1507)</f>
        <v>0</v>
      </c>
      <c r="X1517" s="529"/>
      <c r="Y1517" s="593"/>
      <c r="Z1517" s="529"/>
      <c r="AA1517" s="593"/>
      <c r="AB1517" s="593"/>
      <c r="AF1517" s="594"/>
      <c r="AG1517" s="593"/>
      <c r="AH1517" s="593"/>
      <c r="AI1517" s="593"/>
    </row>
    <row r="1518" spans="10:35" ht="15.6" customHeight="1" thickBot="1" x14ac:dyDescent="0.3">
      <c r="J1518" s="311"/>
      <c r="N1518" s="49"/>
      <c r="O1518" s="50"/>
      <c r="P1518" s="38"/>
      <c r="Q1518" s="307"/>
      <c r="R1518" s="307"/>
      <c r="S1518" s="307"/>
      <c r="T1518" s="307"/>
      <c r="U1518" s="38"/>
      <c r="V1518" s="38"/>
      <c r="W1518" s="38"/>
      <c r="X1518" s="22"/>
      <c r="Z1518" s="22"/>
      <c r="AA1518" s="22"/>
      <c r="AB1518" s="22"/>
      <c r="AC1518" s="22"/>
      <c r="AD1518" s="22"/>
      <c r="AE1518" s="22"/>
      <c r="AF1518" s="49"/>
      <c r="AG1518" s="22"/>
      <c r="AH1518" s="22"/>
      <c r="AI1518" s="22"/>
    </row>
    <row r="1519" spans="10:35" ht="15.6" customHeight="1" thickBot="1" x14ac:dyDescent="0.3">
      <c r="J1519" s="311"/>
      <c r="N1519" s="49"/>
      <c r="O1519" s="50"/>
      <c r="P1519" s="38"/>
      <c r="Q1519" s="38"/>
      <c r="R1519" s="38"/>
      <c r="S1519" s="38"/>
      <c r="T1519" s="38"/>
      <c r="U1519" s="38"/>
      <c r="V1519" s="38"/>
      <c r="W1519" s="488">
        <f>SUM(W1508:W1517)</f>
        <v>0</v>
      </c>
      <c r="X1519" s="489"/>
      <c r="Y1519" s="490">
        <f>SUM(Y1508:Y1517)</f>
        <v>0</v>
      </c>
      <c r="Z1519" s="829">
        <f>SUM(W1519:Y1519)</f>
        <v>0</v>
      </c>
      <c r="AA1519" s="387">
        <f>SUM(AA1508:AA1517)</f>
        <v>0</v>
      </c>
      <c r="AB1519" s="387">
        <f>SUM(AB1508:AB1517)</f>
        <v>0</v>
      </c>
      <c r="AC1519" s="1087">
        <f>SUM(AA1519:AB1519)</f>
        <v>0</v>
      </c>
      <c r="AD1519" s="89"/>
      <c r="AE1519" s="89"/>
      <c r="AF1519" s="49"/>
      <c r="AG1519" s="387">
        <f>SUM(AG1508:AG1517)</f>
        <v>0</v>
      </c>
      <c r="AH1519" s="387">
        <f>SUM(AH1508:AH1517)</f>
        <v>0</v>
      </c>
      <c r="AI1519" s="1087">
        <f>SUM(AG1519:AH1519)</f>
        <v>0</v>
      </c>
    </row>
    <row r="1520" spans="10:35" x14ac:dyDescent="0.25">
      <c r="J1520" s="311"/>
      <c r="N1520" s="49"/>
      <c r="O1520" s="50"/>
      <c r="P1520" s="38"/>
      <c r="Q1520" s="38"/>
      <c r="R1520" s="38"/>
      <c r="S1520" s="38"/>
      <c r="T1520" s="38"/>
      <c r="U1520" s="38"/>
      <c r="V1520" s="38"/>
      <c r="W1520" s="522"/>
      <c r="X1520" s="523"/>
      <c r="Y1520" s="28"/>
      <c r="Z1520" s="523"/>
      <c r="AA1520" s="523"/>
      <c r="AB1520" s="523"/>
      <c r="AC1520" s="89"/>
      <c r="AD1520" s="89"/>
      <c r="AE1520" s="89"/>
      <c r="AF1520" s="49"/>
      <c r="AG1520" s="523"/>
      <c r="AH1520" s="523"/>
      <c r="AI1520" s="89"/>
    </row>
    <row r="1521" spans="10:35" ht="15" customHeight="1" x14ac:dyDescent="0.25">
      <c r="J1521" s="440" t="s">
        <v>433</v>
      </c>
      <c r="K1521" s="35" t="s">
        <v>421</v>
      </c>
      <c r="L1521" s="35"/>
      <c r="M1521" s="158"/>
      <c r="N1521" s="117"/>
      <c r="O1521" s="316"/>
      <c r="P1521" s="158"/>
      <c r="Q1521" s="158"/>
      <c r="R1521" s="158"/>
      <c r="S1521" s="319"/>
      <c r="T1521" s="319"/>
      <c r="U1521" s="319">
        <v>0.03</v>
      </c>
      <c r="V1521" s="158"/>
      <c r="W1521" s="319">
        <v>2.5700000000000001E-2</v>
      </c>
      <c r="X1521" s="117"/>
      <c r="Y1521" s="157">
        <v>0</v>
      </c>
      <c r="Z1521" s="158"/>
      <c r="AA1521" s="319">
        <v>2E-3</v>
      </c>
      <c r="AB1521" s="157">
        <v>0</v>
      </c>
      <c r="AC1521" s="7" t="s">
        <v>291</v>
      </c>
      <c r="AD1521" s="7"/>
      <c r="AE1521" s="7"/>
      <c r="AF1521" s="7"/>
      <c r="AG1521" s="158">
        <v>0</v>
      </c>
      <c r="AH1521" s="322">
        <v>0</v>
      </c>
      <c r="AI1521" s="7"/>
    </row>
    <row r="1522" spans="10:35" x14ac:dyDescent="0.25">
      <c r="J1522" s="311"/>
      <c r="K1522" t="s">
        <v>1036</v>
      </c>
      <c r="L1522" s="17">
        <v>0.31140000000000001</v>
      </c>
      <c r="M1522" t="s">
        <v>320</v>
      </c>
      <c r="N1522" s="730">
        <v>6250</v>
      </c>
      <c r="O1522" s="366"/>
      <c r="P1522" s="848">
        <v>0.15440000000000001</v>
      </c>
      <c r="Q1522" s="535"/>
      <c r="R1522" s="535"/>
      <c r="S1522" s="535"/>
      <c r="T1522" s="535"/>
      <c r="U1522" s="38">
        <f>(U1521)</f>
        <v>0.03</v>
      </c>
      <c r="V1522" s="526"/>
      <c r="W1522" s="523">
        <f>SUM(N1522*W1521)</f>
        <v>160.625</v>
      </c>
      <c r="X1522" s="523"/>
      <c r="Y1522" s="538">
        <f>SUM(N1522*P1522*Y1521)</f>
        <v>0</v>
      </c>
      <c r="Z1522" s="523"/>
      <c r="AA1522" s="538">
        <f>SUM(N1522*AA1521)</f>
        <v>12.5</v>
      </c>
      <c r="AB1522" s="538">
        <f>SUM(N1522*AB1521*P1522)</f>
        <v>0</v>
      </c>
      <c r="AF1522" s="541"/>
      <c r="AG1522" s="538">
        <f>SUM(N1522*AG1521)</f>
        <v>0</v>
      </c>
      <c r="AH1522" s="538">
        <f>SUM(Q1522*AH1521)</f>
        <v>0</v>
      </c>
    </row>
    <row r="1523" spans="10:35" x14ac:dyDescent="0.25">
      <c r="J1523" s="311"/>
      <c r="N1523" s="494"/>
      <c r="P1523" s="36">
        <v>0.10190400000000001</v>
      </c>
      <c r="Q1523" s="307"/>
      <c r="R1523" s="307"/>
      <c r="S1523" s="307"/>
      <c r="T1523" s="307"/>
      <c r="U1523" s="38">
        <f>(U1521)</f>
        <v>0.03</v>
      </c>
      <c r="V1523" s="38"/>
      <c r="W1523" s="22">
        <f>SUM(N1523*W1521)</f>
        <v>0</v>
      </c>
      <c r="X1523" s="22"/>
      <c r="Y1523" s="23">
        <f>SUM(N1523*P1523*Y1521)</f>
        <v>0</v>
      </c>
      <c r="Z1523" s="22"/>
      <c r="AA1523" s="23">
        <f>SUM(N1523*AA1521)</f>
        <v>0</v>
      </c>
      <c r="AB1523" s="23">
        <f>SUM(N1523*AB1521*P1523)</f>
        <v>0</v>
      </c>
      <c r="AF1523" s="49"/>
      <c r="AG1523" s="23">
        <f>SUM(N1523*AG1521)</f>
        <v>0</v>
      </c>
      <c r="AH1523" s="23">
        <f>SUM(Q1523*AH1521)</f>
        <v>0</v>
      </c>
    </row>
    <row r="1524" spans="10:35" x14ac:dyDescent="0.25">
      <c r="J1524" s="311"/>
      <c r="K1524" t="s">
        <v>1034</v>
      </c>
      <c r="L1524" s="17">
        <v>0.16450000000000001</v>
      </c>
      <c r="M1524" t="s">
        <v>168</v>
      </c>
      <c r="N1524" s="731"/>
      <c r="O1524" s="366"/>
      <c r="P1524" s="380">
        <v>2E-3</v>
      </c>
      <c r="Q1524" s="307"/>
      <c r="R1524" s="307"/>
      <c r="S1524" s="307"/>
      <c r="T1524" s="307"/>
      <c r="U1524" s="38">
        <f>(U1521)</f>
        <v>0.03</v>
      </c>
      <c r="V1524" s="38"/>
      <c r="W1524" s="22">
        <f>SUM(N1524*W1521)</f>
        <v>0</v>
      </c>
      <c r="X1524" s="22"/>
      <c r="Y1524" s="23">
        <f>SUM(N1524*P1524*Y1521)</f>
        <v>0</v>
      </c>
      <c r="Z1524" s="22"/>
      <c r="AA1524" s="23">
        <f>SUM(N1524*AA1521)</f>
        <v>0</v>
      </c>
      <c r="AB1524" s="23">
        <f>SUM(N1524*AB1521*P1524)</f>
        <v>0</v>
      </c>
      <c r="AF1524" s="49"/>
      <c r="AG1524" s="23">
        <f>SUM(N1524*AG1521)</f>
        <v>0</v>
      </c>
      <c r="AH1524" s="23">
        <f>SUM(Q1524*AH1521)</f>
        <v>0</v>
      </c>
    </row>
    <row r="1525" spans="10:35" x14ac:dyDescent="0.25">
      <c r="J1525" s="311"/>
      <c r="N1525" s="494"/>
      <c r="P1525" s="36">
        <v>1.32E-3</v>
      </c>
      <c r="Q1525" s="307"/>
      <c r="R1525" s="307"/>
      <c r="S1525" s="307"/>
      <c r="T1525" s="307"/>
      <c r="U1525" s="38">
        <f>(U1521)</f>
        <v>0.03</v>
      </c>
      <c r="V1525" s="38"/>
      <c r="W1525" s="22">
        <f>SUM(N1525*W1521)</f>
        <v>0</v>
      </c>
      <c r="X1525" s="22"/>
      <c r="Y1525" s="23">
        <f>SUM(N1525*P1525*Y1521)</f>
        <v>0</v>
      </c>
      <c r="Z1525" s="22"/>
      <c r="AA1525" s="23">
        <f>SUM(N1525*AA1521)</f>
        <v>0</v>
      </c>
      <c r="AB1525" s="23">
        <f>SUM(N1525*AB1521*P1525)</f>
        <v>0</v>
      </c>
      <c r="AF1525" s="49"/>
      <c r="AG1525" s="23">
        <f>SUM(N1525*AG1521)</f>
        <v>0</v>
      </c>
      <c r="AH1525" s="23">
        <f>SUM(Q1525*AH1521)</f>
        <v>0</v>
      </c>
    </row>
    <row r="1526" spans="10:35" x14ac:dyDescent="0.25">
      <c r="J1526" s="311"/>
      <c r="L1526" s="17"/>
      <c r="N1526" s="494"/>
      <c r="O1526" s="366"/>
      <c r="P1526" s="380"/>
      <c r="Q1526" s="307"/>
      <c r="R1526" s="307"/>
      <c r="S1526" s="307"/>
      <c r="T1526" s="307"/>
      <c r="U1526" s="38"/>
      <c r="V1526" s="38"/>
      <c r="W1526" s="22">
        <f>SUM(N1526*W1521)</f>
        <v>0</v>
      </c>
      <c r="X1526" s="22"/>
      <c r="Y1526" s="23">
        <f>SUM(N1526*P1526*Y1521)</f>
        <v>0</v>
      </c>
      <c r="Z1526" s="22"/>
      <c r="AA1526" s="23">
        <f>SUM(N1526*AA1521)</f>
        <v>0</v>
      </c>
      <c r="AB1526" s="23">
        <f>SUM(N1526*AB1521*P1526)</f>
        <v>0</v>
      </c>
      <c r="AF1526" s="49"/>
      <c r="AG1526" s="23">
        <f>SUM(N1526*AG1521)</f>
        <v>0</v>
      </c>
      <c r="AH1526" s="23">
        <f>SUM(Q1526*AH1521)</f>
        <v>0</v>
      </c>
      <c r="AI1526" s="23"/>
    </row>
    <row r="1527" spans="10:35" x14ac:dyDescent="0.25">
      <c r="J1527" s="311"/>
      <c r="N1527" s="626"/>
      <c r="O1527" s="13"/>
      <c r="P1527" s="38">
        <f>SUM(P1526*0.66)</f>
        <v>0</v>
      </c>
      <c r="Q1527" s="307"/>
      <c r="R1527" s="307"/>
      <c r="S1527" s="307"/>
      <c r="T1527" s="307"/>
      <c r="U1527" s="38"/>
      <c r="V1527" s="38"/>
      <c r="W1527" s="22">
        <f>SUM(N1527*W1521)</f>
        <v>0</v>
      </c>
      <c r="X1527" s="22"/>
      <c r="Y1527" s="23">
        <f>SUM(N1527*P1527*Y1521)</f>
        <v>0</v>
      </c>
      <c r="Z1527" s="22"/>
      <c r="AA1527" s="23">
        <f>SUM(N1527*AA1521)</f>
        <v>0</v>
      </c>
      <c r="AB1527" s="23">
        <f>SUM(N1527*AB1521*P1527)</f>
        <v>0</v>
      </c>
      <c r="AF1527" s="49"/>
      <c r="AG1527" s="23">
        <f>SUM(N1527*AG1521)</f>
        <v>0</v>
      </c>
      <c r="AH1527" s="23">
        <f>SUM(Q1527*AH1521)</f>
        <v>0</v>
      </c>
      <c r="AI1527" s="23"/>
    </row>
    <row r="1528" spans="10:35" ht="15.75" thickBot="1" x14ac:dyDescent="0.3">
      <c r="J1528" s="311"/>
      <c r="N1528" s="49"/>
      <c r="O1528" s="50"/>
      <c r="P1528" s="38"/>
      <c r="Q1528" s="307"/>
      <c r="R1528" s="307"/>
      <c r="S1528" s="307"/>
      <c r="T1528" s="307"/>
      <c r="U1528" s="38"/>
      <c r="V1528" s="38"/>
      <c r="W1528" s="38"/>
      <c r="X1528" s="22"/>
      <c r="Z1528" s="22"/>
      <c r="AA1528" s="22"/>
      <c r="AB1528" s="22"/>
      <c r="AC1528" s="22"/>
      <c r="AD1528" s="22"/>
      <c r="AE1528" s="22"/>
      <c r="AF1528" s="49"/>
      <c r="AG1528" s="22"/>
      <c r="AH1528" s="22"/>
      <c r="AI1528" s="22"/>
    </row>
    <row r="1529" spans="10:35" ht="15.75" thickBot="1" x14ac:dyDescent="0.3">
      <c r="J1529" s="311"/>
      <c r="N1529" s="49"/>
      <c r="O1529" s="50"/>
      <c r="P1529" s="38"/>
      <c r="Q1529" s="38"/>
      <c r="R1529" s="38"/>
      <c r="S1529" s="38"/>
      <c r="T1529" s="38"/>
      <c r="U1529" s="38"/>
      <c r="V1529" s="38"/>
      <c r="W1529" s="488">
        <f>SUM(W1522:W1527)</f>
        <v>160.625</v>
      </c>
      <c r="X1529" s="489"/>
      <c r="Y1529" s="490">
        <f>SUM(Y1522:Y1527)</f>
        <v>0</v>
      </c>
      <c r="Z1529" s="829">
        <f>SUM(W1529:Y1529)</f>
        <v>160.625</v>
      </c>
      <c r="AA1529" s="387">
        <f>SUM(AA1522:AA1527)</f>
        <v>12.5</v>
      </c>
      <c r="AB1529" s="387">
        <f>SUM(AB1522:AB1527)</f>
        <v>0</v>
      </c>
      <c r="AC1529" s="1087">
        <f>SUM(AA1529:AB1529)</f>
        <v>12.5</v>
      </c>
      <c r="AD1529" s="89"/>
      <c r="AE1529" s="89"/>
      <c r="AF1529" s="49"/>
      <c r="AG1529" s="387">
        <f>SUM(AG1522:AG1527)</f>
        <v>0</v>
      </c>
      <c r="AH1529" s="387">
        <f>SUM(AH1522:AH1527)</f>
        <v>0</v>
      </c>
      <c r="AI1529" s="1087">
        <f>SUM(AG1529:AH1529)</f>
        <v>0</v>
      </c>
    </row>
    <row r="1530" spans="10:35" x14ac:dyDescent="0.25">
      <c r="J1530" s="311"/>
      <c r="N1530" s="49"/>
      <c r="O1530" s="50"/>
      <c r="P1530" s="38"/>
      <c r="Q1530" s="38"/>
      <c r="R1530" s="38"/>
      <c r="S1530" s="38"/>
      <c r="T1530" s="38"/>
      <c r="U1530" s="38"/>
      <c r="V1530" s="38"/>
      <c r="W1530" s="522"/>
      <c r="X1530" s="523"/>
      <c r="Y1530" s="28"/>
      <c r="Z1530" s="523"/>
      <c r="AA1530" s="523"/>
      <c r="AB1530" s="523"/>
      <c r="AC1530" s="89"/>
      <c r="AD1530" s="89"/>
      <c r="AE1530" s="89"/>
      <c r="AF1530" s="49"/>
      <c r="AG1530" s="523"/>
      <c r="AH1530" s="523"/>
      <c r="AI1530" s="89"/>
    </row>
    <row r="1531" spans="10:35" x14ac:dyDescent="0.25">
      <c r="J1531" s="810" t="s">
        <v>433</v>
      </c>
      <c r="K1531" s="42" t="s">
        <v>527</v>
      </c>
      <c r="L1531" s="35"/>
      <c r="M1531" s="158"/>
      <c r="N1531" s="37"/>
      <c r="O1531" s="316"/>
      <c r="P1531" s="158"/>
      <c r="Q1531" s="158"/>
      <c r="R1531" s="319"/>
      <c r="S1531" s="319"/>
      <c r="T1531" s="319"/>
      <c r="U1531" s="319" t="s">
        <v>171</v>
      </c>
      <c r="V1531" s="158"/>
      <c r="W1531" s="158" t="s">
        <v>1165</v>
      </c>
      <c r="X1531" s="117"/>
      <c r="Y1531" s="157">
        <v>0</v>
      </c>
      <c r="Z1531" s="158"/>
      <c r="AA1531" s="158" t="s">
        <v>1165</v>
      </c>
      <c r="AB1531" s="157">
        <v>0</v>
      </c>
      <c r="AC1531" s="7" t="s">
        <v>1016</v>
      </c>
      <c r="AD1531" s="319">
        <v>2.5000000000000001E-3</v>
      </c>
      <c r="AE1531" s="7"/>
      <c r="AF1531" s="7" t="s">
        <v>291</v>
      </c>
      <c r="AG1531" s="158">
        <v>0</v>
      </c>
      <c r="AH1531" s="322"/>
      <c r="AI1531" s="7"/>
    </row>
    <row r="1532" spans="10:35" x14ac:dyDescent="0.25">
      <c r="J1532" s="431"/>
      <c r="K1532" s="378" t="s">
        <v>1164</v>
      </c>
      <c r="L1532" s="17">
        <v>0.27460000000000001</v>
      </c>
      <c r="M1532" t="s">
        <v>320</v>
      </c>
      <c r="N1532" s="626">
        <v>480</v>
      </c>
      <c r="O1532" s="381"/>
      <c r="P1532" s="321"/>
      <c r="Q1532" s="535">
        <f t="shared" ref="Q1532:Q1537" si="133">SUM(N1532*P1532)</f>
        <v>0</v>
      </c>
      <c r="R1532" s="307"/>
      <c r="S1532" s="307"/>
      <c r="T1532" s="307"/>
      <c r="U1532" s="38"/>
      <c r="V1532" s="38">
        <v>2.7199999999999998E-2</v>
      </c>
      <c r="W1532" s="523">
        <f>SUM(N1532*V1532)</f>
        <v>13.055999999999999</v>
      </c>
      <c r="X1532" s="523"/>
      <c r="Y1532" s="538">
        <f>SUM(N1532*P1532*Y1531)</f>
        <v>0</v>
      </c>
      <c r="Z1532" s="526">
        <v>1.1599999999999999E-2</v>
      </c>
      <c r="AA1532" s="538">
        <f>SUM(N1532*Z1532)</f>
        <v>5.5679999999999996</v>
      </c>
      <c r="AB1532" s="538">
        <f>SUM(N1532*AB1531*P1532)</f>
        <v>0</v>
      </c>
      <c r="AD1532" s="538">
        <f>SUM(N1532*AD1531)</f>
        <v>1.2</v>
      </c>
      <c r="AE1532" s="538">
        <f>SUM(Q1532*AE1531*S1532)</f>
        <v>0</v>
      </c>
      <c r="AG1532" s="538">
        <f>SUM(N1532*AG1531)</f>
        <v>0</v>
      </c>
      <c r="AH1532" s="538">
        <f>SUM(Q1532*AH1531)</f>
        <v>0</v>
      </c>
    </row>
    <row r="1533" spans="10:35" x14ac:dyDescent="0.25">
      <c r="J1533" s="431"/>
      <c r="M1533" t="s">
        <v>176</v>
      </c>
      <c r="N1533" s="626">
        <v>600</v>
      </c>
      <c r="P1533" s="38"/>
      <c r="Q1533" s="535">
        <f t="shared" si="133"/>
        <v>0</v>
      </c>
      <c r="R1533" s="307"/>
      <c r="S1533" s="307"/>
      <c r="T1533" s="307"/>
      <c r="U1533" s="38"/>
      <c r="V1533" s="38">
        <v>2.24E-2</v>
      </c>
      <c r="W1533" s="22">
        <f>SUM(N1533*V1533)</f>
        <v>13.44</v>
      </c>
      <c r="X1533" s="22"/>
      <c r="Y1533" s="23">
        <f>SUM(N1533*P1533*Y1531)</f>
        <v>0</v>
      </c>
      <c r="Z1533" s="38">
        <v>9.5999999999999992E-3</v>
      </c>
      <c r="AA1533" s="23">
        <f>SUM(N1533*Z1533)</f>
        <v>5.76</v>
      </c>
      <c r="AB1533" s="23">
        <f>SUM(N1533*AB1531*P1533)</f>
        <v>0</v>
      </c>
      <c r="AD1533" s="23">
        <f>SUM(N1533*AD1531)</f>
        <v>1.5</v>
      </c>
      <c r="AE1533" s="23">
        <f>SUM(Q1533*AE1531*S1533)</f>
        <v>0</v>
      </c>
      <c r="AG1533" s="23">
        <f>SUM(N1533*AG1531)</f>
        <v>0</v>
      </c>
      <c r="AH1533" s="23">
        <f>SUM(Q1533*AH1531)</f>
        <v>0</v>
      </c>
    </row>
    <row r="1534" spans="10:35" x14ac:dyDescent="0.25">
      <c r="J1534" s="431"/>
      <c r="K1534" t="s">
        <v>1130</v>
      </c>
      <c r="L1534" s="17"/>
      <c r="M1534" t="s">
        <v>168</v>
      </c>
      <c r="N1534" s="626">
        <v>1750</v>
      </c>
      <c r="O1534" s="374"/>
      <c r="P1534" s="321"/>
      <c r="Q1534" s="535">
        <f t="shared" si="133"/>
        <v>0</v>
      </c>
      <c r="R1534" s="307"/>
      <c r="S1534" s="307"/>
      <c r="T1534" s="307"/>
      <c r="U1534" s="38"/>
      <c r="V1534" s="38">
        <v>1.5599999999999999E-2</v>
      </c>
      <c r="W1534" s="22">
        <f>SUM(N1534*V1534)</f>
        <v>27.299999999999997</v>
      </c>
      <c r="X1534" s="22"/>
      <c r="Y1534" s="23">
        <f>SUM(N1534*P1534*Y1531)</f>
        <v>0</v>
      </c>
      <c r="Z1534" s="38">
        <v>6.7000000000000002E-3</v>
      </c>
      <c r="AA1534" s="23">
        <f>SUM(N1534*Z1534)</f>
        <v>11.725</v>
      </c>
      <c r="AB1534" s="23">
        <f>SUM(N1534*AB1531*P1534)</f>
        <v>0</v>
      </c>
      <c r="AD1534" s="23">
        <f>SUM(N1534*AD1531)</f>
        <v>4.375</v>
      </c>
      <c r="AE1534" s="23">
        <f>SUM(Q1534*AE1531*S1534)</f>
        <v>0</v>
      </c>
      <c r="AG1534" s="23">
        <f>SUM(N1534*AG1531)</f>
        <v>0</v>
      </c>
      <c r="AH1534" s="23">
        <f>SUM(Q1534*AH1531)</f>
        <v>0</v>
      </c>
    </row>
    <row r="1535" spans="10:35" x14ac:dyDescent="0.25">
      <c r="J1535" s="431"/>
      <c r="L1535" t="s">
        <v>294</v>
      </c>
      <c r="M1535" s="494">
        <v>0</v>
      </c>
      <c r="N1535" s="529"/>
      <c r="P1535" s="38">
        <f>SUM(P1534*0.66)</f>
        <v>0</v>
      </c>
      <c r="Q1535" s="307"/>
      <c r="R1535" s="307"/>
      <c r="S1535" s="307"/>
      <c r="T1535" s="307"/>
      <c r="U1535" s="38"/>
      <c r="V1535" s="38"/>
      <c r="W1535" s="882">
        <f>SUM(M1535*0.7)</f>
        <v>0</v>
      </c>
      <c r="X1535" s="22"/>
      <c r="Y1535" s="23">
        <f>SUM(N1535*P1535*Y1531)</f>
        <v>0</v>
      </c>
      <c r="Z1535" s="22"/>
      <c r="AA1535" s="1194">
        <f>SUM(M1535*0.3)</f>
        <v>0</v>
      </c>
      <c r="AB1535" s="23">
        <f>SUM(N1535*AB1531*P1535)</f>
        <v>0</v>
      </c>
      <c r="AD1535" s="23">
        <f>SUM(N1535*AD1531)</f>
        <v>0</v>
      </c>
      <c r="AE1535" s="23">
        <f>SUM(Q1535*AE1531*S1535)</f>
        <v>0</v>
      </c>
      <c r="AG1535" s="23">
        <f>SUM(N1535*AG1531)</f>
        <v>0</v>
      </c>
      <c r="AH1535" s="23">
        <f>SUM(Q1535*AH1531)</f>
        <v>0</v>
      </c>
    </row>
    <row r="1536" spans="10:35" x14ac:dyDescent="0.25">
      <c r="J1536" s="431"/>
      <c r="L1536" s="17"/>
      <c r="N1536" s="626"/>
      <c r="O1536" s="366"/>
      <c r="P1536" s="321"/>
      <c r="Q1536" s="535">
        <f t="shared" si="133"/>
        <v>0</v>
      </c>
      <c r="R1536" s="307"/>
      <c r="S1536" s="307"/>
      <c r="T1536" s="307"/>
      <c r="U1536" s="38"/>
      <c r="V1536" s="38"/>
      <c r="W1536" s="22">
        <f>SUM(N1536*V1536)</f>
        <v>0</v>
      </c>
      <c r="X1536" s="22"/>
      <c r="Y1536" s="23">
        <f>SUM(N1536*P1536*Y1531)</f>
        <v>0</v>
      </c>
      <c r="Z1536" s="22"/>
      <c r="AA1536" s="23">
        <f>SUM(N1536*Z1536)</f>
        <v>0</v>
      </c>
      <c r="AB1536" s="23">
        <f>SUM(N1536*AB1531*P1536)</f>
        <v>0</v>
      </c>
      <c r="AD1536" s="23">
        <f>SUM(N1536*AD1531)</f>
        <v>0</v>
      </c>
      <c r="AE1536" s="23">
        <f>SUM(Q1536*AE1531*S1536)</f>
        <v>0</v>
      </c>
      <c r="AG1536" s="23">
        <f>SUM(N1536*AG1531)</f>
        <v>0</v>
      </c>
      <c r="AH1536" s="23">
        <f>SUM(Q1536*AH1531)</f>
        <v>0</v>
      </c>
      <c r="AI1536" s="23"/>
    </row>
    <row r="1537" spans="10:35" x14ac:dyDescent="0.25">
      <c r="J1537" s="431"/>
      <c r="N1537" s="626"/>
      <c r="O1537" s="13"/>
      <c r="P1537" s="38"/>
      <c r="Q1537" s="535">
        <f t="shared" si="133"/>
        <v>0</v>
      </c>
      <c r="R1537" s="307"/>
      <c r="S1537" s="307"/>
      <c r="T1537" s="307"/>
      <c r="U1537" s="38"/>
      <c r="V1537" s="38"/>
      <c r="W1537" s="22">
        <f>SUM(N1537*V1537)</f>
        <v>0</v>
      </c>
      <c r="X1537" s="22"/>
      <c r="Y1537" s="23">
        <f>SUM(N1537*P1537*Y1531)</f>
        <v>0</v>
      </c>
      <c r="Z1537" s="22"/>
      <c r="AA1537" s="23">
        <f>SUM(N1537*Z1537)</f>
        <v>0</v>
      </c>
      <c r="AB1537" s="23">
        <f>SUM(N1537*AB1531*P1537)</f>
        <v>0</v>
      </c>
      <c r="AD1537" s="23">
        <f>SUM(N1537*AD1531)</f>
        <v>0</v>
      </c>
      <c r="AE1537" s="23">
        <f>SUM(Q1537*AE1531*S1537)</f>
        <v>0</v>
      </c>
      <c r="AG1537" s="23">
        <f>SUM(N1537*AG1531)</f>
        <v>0</v>
      </c>
      <c r="AH1537" s="23">
        <f>SUM(Q1537*AH1531)</f>
        <v>0</v>
      </c>
      <c r="AI1537" s="23"/>
    </row>
    <row r="1538" spans="10:35" ht="15.6" customHeight="1" thickBot="1" x14ac:dyDescent="0.3">
      <c r="J1538" s="431"/>
      <c r="N1538" s="23"/>
      <c r="O1538" s="50"/>
      <c r="P1538" s="38"/>
      <c r="Q1538" s="307"/>
      <c r="R1538" s="307"/>
      <c r="S1538" s="307"/>
      <c r="T1538" s="307"/>
      <c r="U1538" s="38"/>
      <c r="V1538" s="38"/>
      <c r="W1538" s="38"/>
      <c r="X1538" s="22"/>
      <c r="Z1538" s="22"/>
      <c r="AA1538" s="22"/>
      <c r="AB1538" s="22"/>
      <c r="AC1538" s="22"/>
      <c r="AD1538" s="22"/>
      <c r="AE1538" s="22"/>
      <c r="AF1538" s="22"/>
      <c r="AG1538" s="22"/>
      <c r="AH1538" s="22"/>
      <c r="AI1538" s="22"/>
    </row>
    <row r="1539" spans="10:35" ht="15.6" customHeight="1" thickBot="1" x14ac:dyDescent="0.3">
      <c r="J1539" s="431"/>
      <c r="N1539" s="23"/>
      <c r="O1539" s="50"/>
      <c r="P1539" s="38"/>
      <c r="Q1539" s="38"/>
      <c r="R1539" s="38"/>
      <c r="S1539" s="38"/>
      <c r="T1539" s="38"/>
      <c r="U1539" s="38"/>
      <c r="V1539" s="38"/>
      <c r="W1539" s="488">
        <f>SUM(W1532:W1537)</f>
        <v>53.795999999999992</v>
      </c>
      <c r="X1539" s="489"/>
      <c r="Y1539" s="490">
        <f>SUM(Y1532:Y1537)</f>
        <v>0</v>
      </c>
      <c r="Z1539" s="829">
        <f>SUM(W1539:Y1539)</f>
        <v>53.795999999999992</v>
      </c>
      <c r="AA1539" s="387">
        <f>SUM(AA1532:AA1537)</f>
        <v>23.052999999999997</v>
      </c>
      <c r="AB1539" s="387">
        <f>SUM(AB1532:AB1537)</f>
        <v>0</v>
      </c>
      <c r="AC1539" s="1087">
        <f>SUM(AA1539:AB1539)</f>
        <v>23.052999999999997</v>
      </c>
      <c r="AD1539" s="387">
        <f>SUM(AD1532:AD1537)</f>
        <v>7.0750000000000002</v>
      </c>
      <c r="AE1539" s="387">
        <f>SUM(AE1532:AE1537)</f>
        <v>0</v>
      </c>
      <c r="AF1539" s="1087">
        <f>SUM(AD1539:AE1539)</f>
        <v>7.0750000000000002</v>
      </c>
      <c r="AG1539" s="387">
        <f>SUM(AG1532:AG1537)</f>
        <v>0</v>
      </c>
      <c r="AH1539" s="387">
        <f>SUM(AH1532:AH1537)</f>
        <v>0</v>
      </c>
      <c r="AI1539" s="1087">
        <f>SUM(AG1539:AH1539)</f>
        <v>0</v>
      </c>
    </row>
    <row r="1540" spans="10:35" x14ac:dyDescent="0.25">
      <c r="J1540" s="311"/>
      <c r="N1540" s="49"/>
      <c r="O1540" s="50"/>
      <c r="P1540" s="38"/>
      <c r="Q1540" s="38"/>
      <c r="R1540" s="38"/>
      <c r="S1540" s="38"/>
      <c r="T1540" s="38"/>
      <c r="U1540" s="38"/>
      <c r="V1540" s="38"/>
      <c r="W1540" s="522"/>
      <c r="X1540" s="523"/>
      <c r="Y1540" s="28"/>
      <c r="Z1540" s="523"/>
      <c r="AA1540" s="523"/>
      <c r="AB1540" s="523"/>
      <c r="AC1540" s="89"/>
      <c r="AD1540" s="89"/>
      <c r="AE1540" s="89"/>
      <c r="AF1540" s="49"/>
      <c r="AG1540" s="523"/>
      <c r="AH1540" s="523"/>
      <c r="AI1540" s="89"/>
    </row>
    <row r="1541" spans="10:35" ht="15" customHeight="1" x14ac:dyDescent="0.25">
      <c r="J1541" s="810" t="s">
        <v>433</v>
      </c>
      <c r="K1541" s="35" t="s">
        <v>238</v>
      </c>
      <c r="L1541" s="35"/>
      <c r="M1541" s="158"/>
      <c r="N1541" s="117"/>
      <c r="O1541" s="316"/>
      <c r="P1541" s="158"/>
      <c r="Q1541" s="158"/>
      <c r="R1541" s="158"/>
      <c r="S1541" s="319"/>
      <c r="T1541" s="319"/>
      <c r="U1541" s="319" t="s">
        <v>171</v>
      </c>
      <c r="V1541" s="158"/>
      <c r="W1541" s="319">
        <v>2.5000000000000001E-2</v>
      </c>
      <c r="X1541" s="117"/>
      <c r="Y1541" s="157">
        <v>0</v>
      </c>
      <c r="Z1541" s="158"/>
      <c r="AA1541" s="319">
        <v>0</v>
      </c>
      <c r="AB1541" s="157">
        <v>0</v>
      </c>
      <c r="AC1541" s="7"/>
      <c r="AD1541" s="7"/>
      <c r="AE1541" s="7"/>
      <c r="AF1541" s="7"/>
      <c r="AG1541" s="158">
        <v>0</v>
      </c>
      <c r="AH1541" s="322">
        <v>0</v>
      </c>
      <c r="AI1541" s="7"/>
    </row>
    <row r="1542" spans="10:35" x14ac:dyDescent="0.25">
      <c r="J1542" s="311"/>
      <c r="K1542" t="s">
        <v>239</v>
      </c>
      <c r="L1542" s="17"/>
      <c r="M1542" t="s">
        <v>240</v>
      </c>
      <c r="N1542" s="731"/>
      <c r="O1542" s="366"/>
      <c r="P1542" s="321"/>
      <c r="Q1542" s="307">
        <f t="shared" ref="Q1542:Q1547" si="134">SUM(N1542*P1542)</f>
        <v>0</v>
      </c>
      <c r="R1542" s="307"/>
      <c r="S1542" s="307"/>
      <c r="T1542" s="307"/>
      <c r="U1542" s="38"/>
      <c r="V1542" s="38"/>
      <c r="W1542" s="22">
        <f>SUM(N1542*W1541)</f>
        <v>0</v>
      </c>
      <c r="X1542" s="22"/>
      <c r="Y1542" s="23">
        <f>SUM(N1542*P1542*Y1541)</f>
        <v>0</v>
      </c>
      <c r="Z1542" s="22"/>
      <c r="AA1542" s="538">
        <f>SUM(N1542*AA1541)</f>
        <v>0</v>
      </c>
      <c r="AB1542" s="538">
        <f>SUM(N1542*AB1541*P1542)</f>
        <v>0</v>
      </c>
      <c r="AF1542" s="541"/>
      <c r="AG1542" s="538">
        <f>SUM(N1542*AG1541)</f>
        <v>0</v>
      </c>
      <c r="AH1542" s="538">
        <f>SUM(Q1542*AH1541)</f>
        <v>0</v>
      </c>
    </row>
    <row r="1543" spans="10:35" x14ac:dyDescent="0.25">
      <c r="J1543" s="311"/>
      <c r="N1543" s="628"/>
      <c r="P1543" s="526">
        <f>SUM(P1542*0.66)</f>
        <v>0</v>
      </c>
      <c r="Q1543" s="535">
        <f t="shared" si="134"/>
        <v>0</v>
      </c>
      <c r="R1543" s="535"/>
      <c r="S1543" s="535"/>
      <c r="T1543" s="535"/>
      <c r="U1543" s="526"/>
      <c r="V1543" s="526"/>
      <c r="W1543" s="523">
        <f>SUM(N1543*W1541)</f>
        <v>0</v>
      </c>
      <c r="X1543" s="523"/>
      <c r="Y1543" s="538">
        <f>SUM(N1543*P1543*Y1541)</f>
        <v>0</v>
      </c>
      <c r="Z1543" s="523"/>
      <c r="AA1543" s="23">
        <f>SUM(N1543*AA1541)</f>
        <v>0</v>
      </c>
      <c r="AB1543" s="23">
        <f>SUM(N1543*AB1541*P1543)</f>
        <v>0</v>
      </c>
      <c r="AF1543" s="49"/>
      <c r="AG1543" s="23">
        <f>SUM(N1543*AG1541)</f>
        <v>0</v>
      </c>
      <c r="AH1543" s="23">
        <f>SUM(Q1543*AH1541)</f>
        <v>0</v>
      </c>
    </row>
    <row r="1544" spans="10:35" x14ac:dyDescent="0.25">
      <c r="J1544" s="311"/>
      <c r="L1544" s="17"/>
      <c r="M1544" t="s">
        <v>231</v>
      </c>
      <c r="N1544" s="494"/>
      <c r="O1544" s="366"/>
      <c r="P1544" s="321"/>
      <c r="Q1544" s="307">
        <f t="shared" si="134"/>
        <v>0</v>
      </c>
      <c r="R1544" s="307"/>
      <c r="S1544" s="307"/>
      <c r="T1544" s="307"/>
      <c r="U1544" s="38"/>
      <c r="V1544" s="38"/>
      <c r="W1544" s="22">
        <f>SUM(N1544*W1541)</f>
        <v>0</v>
      </c>
      <c r="X1544" s="22"/>
      <c r="Y1544" s="23">
        <f>SUM(N1544*P1544*Y1541)</f>
        <v>0</v>
      </c>
      <c r="Z1544" s="22"/>
      <c r="AA1544" s="23">
        <f>SUM(N1544*AA1541)</f>
        <v>0</v>
      </c>
      <c r="AB1544" s="23">
        <f>SUM(N1544*AB1541*P1544)</f>
        <v>0</v>
      </c>
      <c r="AF1544" s="49"/>
      <c r="AG1544" s="23">
        <f>SUM(N1544*AG1541)</f>
        <v>0</v>
      </c>
      <c r="AH1544" s="23">
        <f>SUM(Q1544*AH1541)</f>
        <v>0</v>
      </c>
    </row>
    <row r="1545" spans="10:35" x14ac:dyDescent="0.25">
      <c r="J1545" s="311"/>
      <c r="N1545" s="494"/>
      <c r="P1545" s="38">
        <f>SUM(P1544*0.66)</f>
        <v>0</v>
      </c>
      <c r="Q1545" s="307">
        <f t="shared" si="134"/>
        <v>0</v>
      </c>
      <c r="R1545" s="307"/>
      <c r="S1545" s="307"/>
      <c r="T1545" s="307"/>
      <c r="U1545" s="38"/>
      <c r="V1545" s="38"/>
      <c r="W1545" s="22">
        <f>SUM(N1545*W1541)</f>
        <v>0</v>
      </c>
      <c r="X1545" s="22"/>
      <c r="Y1545" s="23">
        <f>SUM(N1545*P1545*Y1541)</f>
        <v>0</v>
      </c>
      <c r="Z1545" s="22"/>
      <c r="AA1545" s="23">
        <f>SUM(N1545*AA1541)</f>
        <v>0</v>
      </c>
      <c r="AB1545" s="23">
        <f>SUM(N1545*AB1541*P1545)</f>
        <v>0</v>
      </c>
      <c r="AF1545" s="49"/>
      <c r="AG1545" s="23">
        <f>SUM(N1545*AG1541)</f>
        <v>0</v>
      </c>
      <c r="AH1545" s="23">
        <f>SUM(Q1545*AH1541)</f>
        <v>0</v>
      </c>
    </row>
    <row r="1546" spans="10:35" x14ac:dyDescent="0.25">
      <c r="J1546" s="311"/>
      <c r="L1546" s="17"/>
      <c r="N1546" s="494"/>
      <c r="O1546" s="366"/>
      <c r="P1546" s="321"/>
      <c r="Q1546" s="307">
        <f t="shared" si="134"/>
        <v>0</v>
      </c>
      <c r="R1546" s="307"/>
      <c r="S1546" s="307"/>
      <c r="T1546" s="307"/>
      <c r="U1546" s="38"/>
      <c r="V1546" s="38"/>
      <c r="W1546" s="22">
        <f>SUM(N1546*W1541)</f>
        <v>0</v>
      </c>
      <c r="X1546" s="22"/>
      <c r="Y1546" s="23">
        <f>SUM(N1546*P1546*Y1541)</f>
        <v>0</v>
      </c>
      <c r="Z1546" s="22"/>
      <c r="AA1546" s="23">
        <f>SUM(N1546*AA1541)</f>
        <v>0</v>
      </c>
      <c r="AB1546" s="23">
        <f>SUM(N1546*AB1541*P1546)</f>
        <v>0</v>
      </c>
      <c r="AF1546" s="49"/>
      <c r="AG1546" s="23">
        <f>SUM(N1546*AG1541)</f>
        <v>0</v>
      </c>
      <c r="AH1546" s="23">
        <f>SUM(Q1546*AH1541)</f>
        <v>0</v>
      </c>
      <c r="AI1546" s="23"/>
    </row>
    <row r="1547" spans="10:35" x14ac:dyDescent="0.25">
      <c r="J1547" s="311"/>
      <c r="N1547" s="626"/>
      <c r="O1547" s="13"/>
      <c r="P1547" s="38">
        <f>SUM(P1546*0.66)</f>
        <v>0</v>
      </c>
      <c r="Q1547" s="307">
        <f t="shared" si="134"/>
        <v>0</v>
      </c>
      <c r="R1547" s="307"/>
      <c r="S1547" s="307"/>
      <c r="T1547" s="307"/>
      <c r="U1547" s="38"/>
      <c r="V1547" s="38"/>
      <c r="W1547" s="22">
        <f>SUM(N1547*W1541)</f>
        <v>0</v>
      </c>
      <c r="X1547" s="22"/>
      <c r="Y1547" s="23">
        <f>SUM(N1547*P1547*Y1541)</f>
        <v>0</v>
      </c>
      <c r="Z1547" s="22"/>
      <c r="AA1547" s="23">
        <f>SUM(N1547*AA1541)</f>
        <v>0</v>
      </c>
      <c r="AB1547" s="23">
        <f>SUM(N1547*AB1541*P1547)</f>
        <v>0</v>
      </c>
      <c r="AF1547" s="49"/>
      <c r="AG1547" s="23">
        <f>SUM(N1547*AG1541)</f>
        <v>0</v>
      </c>
      <c r="AH1547" s="23">
        <f>SUM(Q1547*AH1541)</f>
        <v>0</v>
      </c>
      <c r="AI1547" s="23"/>
    </row>
    <row r="1548" spans="10:35" ht="15.75" thickBot="1" x14ac:dyDescent="0.3">
      <c r="J1548" s="311"/>
      <c r="N1548" s="49"/>
      <c r="O1548" s="50"/>
      <c r="P1548" s="38"/>
      <c r="Q1548" s="307"/>
      <c r="R1548" s="307"/>
      <c r="S1548" s="307"/>
      <c r="T1548" s="307"/>
      <c r="U1548" s="38"/>
      <c r="V1548" s="38"/>
      <c r="W1548" s="38"/>
      <c r="X1548" s="22"/>
      <c r="Z1548" s="22"/>
      <c r="AA1548" s="22"/>
      <c r="AB1548" s="22"/>
      <c r="AC1548" s="22"/>
      <c r="AD1548" s="22"/>
      <c r="AE1548" s="22"/>
      <c r="AF1548" s="49"/>
      <c r="AG1548" s="22"/>
      <c r="AH1548" s="22"/>
      <c r="AI1548" s="22"/>
    </row>
    <row r="1549" spans="10:35" ht="15.75" thickBot="1" x14ac:dyDescent="0.3">
      <c r="J1549" s="311"/>
      <c r="N1549" s="49"/>
      <c r="O1549" s="50"/>
      <c r="P1549" s="38"/>
      <c r="Q1549" s="38"/>
      <c r="R1549" s="38"/>
      <c r="S1549" s="38"/>
      <c r="T1549" s="38"/>
      <c r="U1549" s="38"/>
      <c r="V1549" s="38"/>
      <c r="W1549" s="488">
        <f>SUM(W1542:W1547)</f>
        <v>0</v>
      </c>
      <c r="X1549" s="489"/>
      <c r="Y1549" s="490">
        <f>SUM(Y1542:Y1547)</f>
        <v>0</v>
      </c>
      <c r="Z1549" s="829">
        <f>SUM(W1549:Y1549)</f>
        <v>0</v>
      </c>
      <c r="AA1549" s="387">
        <f>SUM(AA1542:AA1547)</f>
        <v>0</v>
      </c>
      <c r="AB1549" s="387">
        <f>SUM(AB1542:AB1547)</f>
        <v>0</v>
      </c>
      <c r="AC1549" s="1087">
        <f>SUM(AA1549:AB1549)</f>
        <v>0</v>
      </c>
      <c r="AD1549" s="89"/>
      <c r="AE1549" s="89"/>
      <c r="AF1549" s="49"/>
      <c r="AG1549" s="387">
        <f>SUM(AG1542:AG1547)</f>
        <v>0</v>
      </c>
      <c r="AH1549" s="387">
        <f>SUM(AH1542:AH1547)</f>
        <v>0</v>
      </c>
      <c r="AI1549" s="1087">
        <f>SUM(AG1549:AH1549)</f>
        <v>0</v>
      </c>
    </row>
    <row r="1550" spans="10:35" x14ac:dyDescent="0.25">
      <c r="J1550" s="311"/>
      <c r="N1550" s="49"/>
      <c r="O1550" s="50"/>
      <c r="P1550" s="38"/>
      <c r="Q1550" s="38"/>
      <c r="R1550" s="38"/>
      <c r="S1550" s="38"/>
      <c r="T1550" s="38"/>
      <c r="U1550" s="38"/>
      <c r="V1550" s="38"/>
      <c r="W1550" s="522"/>
      <c r="X1550" s="523"/>
      <c r="Y1550" s="28"/>
      <c r="Z1550" s="523"/>
      <c r="AA1550" s="523"/>
      <c r="AB1550" s="523"/>
      <c r="AC1550" s="89"/>
      <c r="AD1550" s="89"/>
      <c r="AE1550" s="89"/>
      <c r="AF1550" s="49"/>
      <c r="AG1550" s="523"/>
      <c r="AH1550" s="523"/>
      <c r="AI1550" s="89"/>
    </row>
    <row r="1551" spans="10:35" x14ac:dyDescent="0.25">
      <c r="J1551" s="440" t="s">
        <v>433</v>
      </c>
      <c r="K1551" s="42" t="s">
        <v>259</v>
      </c>
      <c r="L1551" s="35"/>
      <c r="M1551" s="158"/>
      <c r="N1551" s="117"/>
      <c r="O1551" s="316"/>
      <c r="P1551" s="158"/>
      <c r="Q1551" s="158"/>
      <c r="R1551" s="158"/>
      <c r="S1551" s="319"/>
      <c r="T1551" s="319"/>
      <c r="U1551" s="319">
        <v>3.95E-2</v>
      </c>
      <c r="V1551" s="158"/>
      <c r="W1551" s="379">
        <v>8.6E-3</v>
      </c>
      <c r="X1551" s="117"/>
      <c r="Y1551" s="157">
        <v>0</v>
      </c>
      <c r="Z1551" s="158"/>
      <c r="AA1551" s="319">
        <v>7.5000000000000002E-4</v>
      </c>
      <c r="AB1551" s="157">
        <v>0</v>
      </c>
      <c r="AC1551" s="7" t="s">
        <v>291</v>
      </c>
      <c r="AD1551" s="7"/>
      <c r="AE1551" s="7"/>
      <c r="AF1551" s="7"/>
      <c r="AG1551" s="158">
        <v>0</v>
      </c>
      <c r="AH1551" s="322">
        <v>0</v>
      </c>
      <c r="AI1551" s="7"/>
    </row>
    <row r="1552" spans="10:35" x14ac:dyDescent="0.25">
      <c r="J1552" s="311"/>
      <c r="K1552" s="378" t="s">
        <v>492</v>
      </c>
      <c r="L1552" s="17">
        <v>0.15840000000000001</v>
      </c>
      <c r="M1552" t="s">
        <v>493</v>
      </c>
      <c r="N1552" s="1209">
        <v>33059.51</v>
      </c>
      <c r="O1552" s="366"/>
      <c r="P1552" s="533">
        <v>3.3500000000000002E-2</v>
      </c>
      <c r="Q1552" s="535">
        <f t="shared" ref="Q1552:Q1557" si="135">SUM(N1552*P1552)</f>
        <v>1107.4935850000002</v>
      </c>
      <c r="R1552" s="535"/>
      <c r="S1552" s="535"/>
      <c r="T1552" s="535"/>
      <c r="U1552" s="526">
        <f>SUM(U1551)</f>
        <v>3.95E-2</v>
      </c>
      <c r="V1552" s="523">
        <f>SUM(N1552*U1552)</f>
        <v>1305.850645</v>
      </c>
      <c r="W1552" s="523">
        <f>SUM(N1552*W1551)</f>
        <v>284.31178600000004</v>
      </c>
      <c r="X1552" s="523"/>
      <c r="Y1552" s="538">
        <f>SUM(N1552*P1552*Y1551)</f>
        <v>0</v>
      </c>
      <c r="Z1552" s="523"/>
      <c r="AA1552" s="538">
        <f>SUM(N1552*AA1551)</f>
        <v>24.794632500000002</v>
      </c>
      <c r="AB1552" s="538">
        <f>SUM(N1552*AB1551*P1552)</f>
        <v>0</v>
      </c>
      <c r="AF1552" s="541"/>
      <c r="AG1552" s="538">
        <f>SUM(N1552*AG1551)</f>
        <v>0</v>
      </c>
      <c r="AH1552" s="538">
        <f>SUM(Q1552*AH1551)</f>
        <v>0</v>
      </c>
    </row>
    <row r="1553" spans="10:35" x14ac:dyDescent="0.25">
      <c r="J1553" s="311"/>
      <c r="N1553" s="494"/>
      <c r="P1553" s="38">
        <f>SUM(P1552*0.66)</f>
        <v>2.2110000000000001E-2</v>
      </c>
      <c r="Q1553" s="307">
        <f t="shared" si="135"/>
        <v>0</v>
      </c>
      <c r="R1553" s="307"/>
      <c r="S1553" s="307"/>
      <c r="T1553" s="307"/>
      <c r="U1553" s="38">
        <f>SUM(U1551)</f>
        <v>3.95E-2</v>
      </c>
      <c r="V1553" s="523">
        <f>SUM(N1553*U1553)</f>
        <v>0</v>
      </c>
      <c r="W1553" s="22">
        <f>SUM(N1553*W1551)</f>
        <v>0</v>
      </c>
      <c r="X1553" s="22"/>
      <c r="Y1553" s="23">
        <f>SUM(N1553*P1553*Y1551)</f>
        <v>0</v>
      </c>
      <c r="Z1553" s="22"/>
      <c r="AA1553" s="23">
        <f>SUM(N1553*AA1551)</f>
        <v>0</v>
      </c>
      <c r="AB1553" s="23">
        <f>SUM(N1553*AB1551*P1553)</f>
        <v>0</v>
      </c>
      <c r="AF1553" s="49"/>
      <c r="AG1553" s="23">
        <f>SUM(N1553*AG1551)</f>
        <v>0</v>
      </c>
      <c r="AH1553" s="23">
        <f>SUM(Q1553*AH1551)</f>
        <v>0</v>
      </c>
    </row>
    <row r="1554" spans="10:35" x14ac:dyDescent="0.25">
      <c r="J1554" s="311"/>
      <c r="K1554" t="s">
        <v>494</v>
      </c>
      <c r="L1554" s="17"/>
      <c r="M1554" t="s">
        <v>474</v>
      </c>
      <c r="N1554" s="494"/>
      <c r="O1554" s="366"/>
      <c r="P1554" s="321"/>
      <c r="Q1554" s="307">
        <f t="shared" si="135"/>
        <v>0</v>
      </c>
      <c r="R1554" s="307"/>
      <c r="S1554" s="307"/>
      <c r="T1554" s="307"/>
      <c r="U1554" s="38">
        <f>SUM(U1551)</f>
        <v>3.95E-2</v>
      </c>
      <c r="V1554" s="523">
        <f>SUM(N1554*U1554)</f>
        <v>0</v>
      </c>
      <c r="W1554" s="22">
        <f>SUM(N1554*W1551)</f>
        <v>0</v>
      </c>
      <c r="X1554" s="22"/>
      <c r="Y1554" s="23">
        <f>SUM(N1554*P1554*Y1551)</f>
        <v>0</v>
      </c>
      <c r="Z1554" s="22"/>
      <c r="AA1554" s="23">
        <f>SUM(N1554*AA1551)</f>
        <v>0</v>
      </c>
      <c r="AB1554" s="23">
        <f>SUM(N1554*AB1551*P1554)</f>
        <v>0</v>
      </c>
      <c r="AF1554" s="49"/>
      <c r="AG1554" s="23">
        <f>SUM(N1554*AG1551)</f>
        <v>0</v>
      </c>
      <c r="AH1554" s="23">
        <f>SUM(Q1554*AH1551)</f>
        <v>0</v>
      </c>
    </row>
    <row r="1555" spans="10:35" x14ac:dyDescent="0.25">
      <c r="J1555" s="311"/>
      <c r="N1555" s="494"/>
      <c r="P1555" s="38">
        <f>SUM(P1554*0.66)</f>
        <v>0</v>
      </c>
      <c r="Q1555" s="307">
        <f t="shared" si="135"/>
        <v>0</v>
      </c>
      <c r="R1555" s="307"/>
      <c r="S1555" s="307"/>
      <c r="T1555" s="307"/>
      <c r="U1555" s="38">
        <f>SUM(U1551)</f>
        <v>3.95E-2</v>
      </c>
      <c r="V1555" s="523">
        <f>SUM(N1555*U1555)</f>
        <v>0</v>
      </c>
      <c r="W1555" s="22">
        <f>SUM(N1555*W1551)</f>
        <v>0</v>
      </c>
      <c r="X1555" s="22"/>
      <c r="Y1555" s="23">
        <f>SUM(N1555*P1555*Y1551)</f>
        <v>0</v>
      </c>
      <c r="Z1555" s="22"/>
      <c r="AA1555" s="23">
        <f>SUM(N1555*AA1551)</f>
        <v>0</v>
      </c>
      <c r="AB1555" s="23">
        <f>SUM(N1555*AB1551*P1555)</f>
        <v>0</v>
      </c>
      <c r="AF1555" s="49"/>
      <c r="AG1555" s="23">
        <f>SUM(N1555*AG1551)</f>
        <v>0</v>
      </c>
      <c r="AH1555" s="23">
        <f>SUM(Q1555*AH1551)</f>
        <v>0</v>
      </c>
    </row>
    <row r="1556" spans="10:35" x14ac:dyDescent="0.25">
      <c r="J1556" s="311"/>
      <c r="L1556" s="17"/>
      <c r="N1556" s="494"/>
      <c r="O1556" s="366"/>
      <c r="P1556" s="321"/>
      <c r="Q1556" s="307">
        <f t="shared" si="135"/>
        <v>0</v>
      </c>
      <c r="R1556" s="307"/>
      <c r="S1556" s="307"/>
      <c r="T1556" s="307"/>
      <c r="U1556" s="38">
        <f>SUM(U1551)</f>
        <v>3.95E-2</v>
      </c>
      <c r="V1556" s="523">
        <f>SUM(N1556*U1556)</f>
        <v>0</v>
      </c>
      <c r="W1556" s="22">
        <f>SUM(N1556*W1551)</f>
        <v>0</v>
      </c>
      <c r="X1556" s="22"/>
      <c r="Y1556" s="23">
        <f>SUM(N1556*P1556*Y1551)</f>
        <v>0</v>
      </c>
      <c r="Z1556" s="22"/>
      <c r="AA1556" s="23">
        <f>SUM(N1556*AA1551)</f>
        <v>0</v>
      </c>
      <c r="AB1556" s="23">
        <f>SUM(N1556*AB1551*P1556)</f>
        <v>0</v>
      </c>
      <c r="AF1556" s="49"/>
      <c r="AG1556" s="23">
        <f>SUM(N1556*AG1551)</f>
        <v>0</v>
      </c>
      <c r="AH1556" s="23">
        <f>SUM(Q1556*AH1551)</f>
        <v>0</v>
      </c>
      <c r="AI1556" s="23"/>
    </row>
    <row r="1557" spans="10:35" x14ac:dyDescent="0.25">
      <c r="J1557" s="311"/>
      <c r="N1557" s="626"/>
      <c r="O1557" s="13"/>
      <c r="P1557" s="38">
        <f>SUM(P1556*0.66)</f>
        <v>0</v>
      </c>
      <c r="Q1557" s="307">
        <f t="shared" si="135"/>
        <v>0</v>
      </c>
      <c r="R1557" s="307"/>
      <c r="S1557" s="307"/>
      <c r="T1557" s="307"/>
      <c r="U1557" s="38"/>
      <c r="V1557" s="38"/>
      <c r="W1557" s="22">
        <f>SUM(N1557*W1551)</f>
        <v>0</v>
      </c>
      <c r="X1557" s="22"/>
      <c r="Y1557" s="23">
        <f>SUM(N1557*P1557*Y1551)</f>
        <v>0</v>
      </c>
      <c r="Z1557" s="22"/>
      <c r="AA1557" s="23">
        <f>SUM(N1557*AA1551)</f>
        <v>0</v>
      </c>
      <c r="AB1557" s="23">
        <f>SUM(N1557*AB1551*P1557)</f>
        <v>0</v>
      </c>
      <c r="AF1557" s="49"/>
      <c r="AG1557" s="23">
        <f>SUM(N1557*AG1551)</f>
        <v>0</v>
      </c>
      <c r="AH1557" s="23">
        <f>SUM(Q1557*AH1551)</f>
        <v>0</v>
      </c>
      <c r="AI1557" s="23"/>
    </row>
    <row r="1558" spans="10:35" ht="15.6" customHeight="1" thickBot="1" x14ac:dyDescent="0.3">
      <c r="J1558" s="311"/>
      <c r="N1558" s="49"/>
      <c r="O1558" s="50"/>
      <c r="P1558" s="38"/>
      <c r="Q1558" s="307"/>
      <c r="R1558" s="307"/>
      <c r="S1558" s="307"/>
      <c r="T1558" s="307"/>
      <c r="U1558" s="38"/>
      <c r="V1558" s="38"/>
      <c r="W1558" s="38"/>
      <c r="X1558" s="22"/>
      <c r="Z1558" s="22"/>
      <c r="AA1558" s="22"/>
      <c r="AB1558" s="22"/>
      <c r="AC1558" s="22"/>
      <c r="AD1558" s="22"/>
      <c r="AE1558" s="22"/>
      <c r="AF1558" s="49"/>
      <c r="AG1558" s="22"/>
      <c r="AH1558" s="22"/>
      <c r="AI1558" s="22"/>
    </row>
    <row r="1559" spans="10:35" ht="15.6" customHeight="1" thickBot="1" x14ac:dyDescent="0.3">
      <c r="J1559" s="311"/>
      <c r="N1559" s="49"/>
      <c r="O1559" s="50"/>
      <c r="P1559" s="38"/>
      <c r="Q1559" s="38"/>
      <c r="R1559" s="38"/>
      <c r="S1559" s="38"/>
      <c r="T1559" s="38"/>
      <c r="U1559" s="38"/>
      <c r="V1559" s="116">
        <f>SUM(V1552:V1557)</f>
        <v>1305.850645</v>
      </c>
      <c r="W1559" s="488">
        <f>SUM(W1552:W1557)</f>
        <v>284.31178600000004</v>
      </c>
      <c r="X1559" s="489"/>
      <c r="Y1559" s="490">
        <f>SUM(Y1552:Y1557)</f>
        <v>0</v>
      </c>
      <c r="Z1559" s="829">
        <f>SUM(W1559:Y1559)</f>
        <v>284.31178600000004</v>
      </c>
      <c r="AA1559" s="387">
        <f>SUM(AA1552:AA1557)</f>
        <v>24.794632500000002</v>
      </c>
      <c r="AB1559" s="387">
        <f>SUM(AB1552:AB1557)</f>
        <v>0</v>
      </c>
      <c r="AC1559" s="1087">
        <f>SUM(AA1559:AB1559)</f>
        <v>24.794632500000002</v>
      </c>
      <c r="AD1559" s="89"/>
      <c r="AE1559" s="89"/>
      <c r="AF1559" s="49"/>
      <c r="AG1559" s="387">
        <f>SUM(AG1552:AG1557)</f>
        <v>0</v>
      </c>
      <c r="AH1559" s="387">
        <f>SUM(AH1552:AH1557)</f>
        <v>0</v>
      </c>
      <c r="AI1559" s="1087">
        <f>SUM(AG1559:AH1559)</f>
        <v>0</v>
      </c>
    </row>
    <row r="1560" spans="10:35" x14ac:dyDescent="0.25">
      <c r="J1560" s="311"/>
      <c r="N1560" s="49"/>
      <c r="O1560" s="50"/>
      <c r="P1560" s="38"/>
      <c r="Q1560" s="38"/>
      <c r="R1560" s="38"/>
      <c r="S1560" s="38"/>
      <c r="T1560" s="38"/>
      <c r="U1560" s="38"/>
      <c r="V1560" s="38"/>
      <c r="W1560" s="522"/>
      <c r="X1560" s="523"/>
      <c r="Y1560" s="28"/>
      <c r="Z1560" s="523"/>
      <c r="AA1560" s="523"/>
      <c r="AB1560" s="523"/>
      <c r="AC1560" s="89"/>
      <c r="AD1560" s="89"/>
      <c r="AE1560" s="89"/>
      <c r="AF1560" s="49"/>
      <c r="AG1560" s="523"/>
      <c r="AH1560" s="523"/>
      <c r="AI1560" s="89"/>
    </row>
    <row r="1561" spans="10:35" ht="15" customHeight="1" x14ac:dyDescent="0.25">
      <c r="J1561" s="440" t="s">
        <v>433</v>
      </c>
      <c r="K1561" s="35" t="s">
        <v>238</v>
      </c>
      <c r="L1561" s="35"/>
      <c r="M1561" s="158"/>
      <c r="N1561" s="117"/>
      <c r="O1561" s="316"/>
      <c r="P1561" s="158"/>
      <c r="Q1561" s="158"/>
      <c r="R1561" s="158"/>
      <c r="S1561" s="319"/>
      <c r="T1561" s="319"/>
      <c r="U1561" s="319" t="s">
        <v>171</v>
      </c>
      <c r="V1561" s="158"/>
      <c r="W1561" s="319">
        <v>1.3599999999999999E-2</v>
      </c>
      <c r="X1561" s="117"/>
      <c r="Y1561" s="157">
        <v>0</v>
      </c>
      <c r="Z1561" s="158"/>
      <c r="AA1561" s="319">
        <v>8.0000000000000004E-4</v>
      </c>
      <c r="AB1561" s="157">
        <v>0</v>
      </c>
      <c r="AC1561" s="7" t="s">
        <v>291</v>
      </c>
      <c r="AD1561" s="7"/>
      <c r="AE1561" s="7"/>
      <c r="AF1561" s="7"/>
      <c r="AG1561" s="158">
        <v>0</v>
      </c>
      <c r="AH1561" s="322">
        <v>0</v>
      </c>
      <c r="AI1561" s="7"/>
    </row>
    <row r="1562" spans="10:35" x14ac:dyDescent="0.25">
      <c r="J1562" s="311"/>
      <c r="K1562" t="s">
        <v>495</v>
      </c>
      <c r="L1562" s="17">
        <v>0.29949999999999999</v>
      </c>
      <c r="M1562" t="s">
        <v>320</v>
      </c>
      <c r="N1562" s="730">
        <v>16796</v>
      </c>
      <c r="O1562" s="366"/>
      <c r="P1562" s="533"/>
      <c r="Q1562" s="535"/>
      <c r="R1562" s="535"/>
      <c r="S1562" s="535"/>
      <c r="T1562" s="535"/>
      <c r="U1562" s="526"/>
      <c r="V1562" s="526"/>
      <c r="W1562" s="523">
        <f>SUM(N1562*W1561)</f>
        <v>228.42559999999997</v>
      </c>
      <c r="X1562" s="523"/>
      <c r="Y1562" s="538">
        <f>SUM(N1562*P1562*Y1561)</f>
        <v>0</v>
      </c>
      <c r="Z1562" s="523"/>
      <c r="AA1562" s="538">
        <f>SUM(N1562*AA1561)</f>
        <v>13.4368</v>
      </c>
      <c r="AB1562" s="538">
        <f>SUM(N1562*AB1561*P1562)</f>
        <v>0</v>
      </c>
      <c r="AF1562" s="541"/>
      <c r="AG1562" s="538">
        <f>SUM(N1562*AG1561)</f>
        <v>0</v>
      </c>
      <c r="AH1562" s="538">
        <f>SUM(Q1562*AH1561)</f>
        <v>0</v>
      </c>
    </row>
    <row r="1563" spans="10:35" x14ac:dyDescent="0.25">
      <c r="J1563" s="311"/>
      <c r="N1563" s="494"/>
      <c r="P1563" s="38"/>
      <c r="Q1563" s="307"/>
      <c r="R1563" s="307"/>
      <c r="S1563" s="307"/>
      <c r="T1563" s="307"/>
      <c r="U1563" s="38"/>
      <c r="V1563" s="38"/>
      <c r="W1563" s="22">
        <f>SUM(N1563*W1561)</f>
        <v>0</v>
      </c>
      <c r="X1563" s="22"/>
      <c r="Y1563" s="23">
        <f>SUM(N1563*P1563*Y1561)</f>
        <v>0</v>
      </c>
      <c r="Z1563" s="22"/>
      <c r="AA1563" s="23">
        <f>SUM(N1563*AA1561)</f>
        <v>0</v>
      </c>
      <c r="AB1563" s="23">
        <f>SUM(N1563*AB1561*P1563)</f>
        <v>0</v>
      </c>
      <c r="AF1563" s="49"/>
      <c r="AG1563" s="23">
        <f>SUM(N1563*AG1561)</f>
        <v>0</v>
      </c>
      <c r="AH1563" s="23">
        <f>SUM(Q1563*AH1561)</f>
        <v>0</v>
      </c>
    </row>
    <row r="1564" spans="10:35" x14ac:dyDescent="0.25">
      <c r="J1564" s="311"/>
      <c r="K1564" t="s">
        <v>496</v>
      </c>
      <c r="L1564" s="17"/>
      <c r="N1564" s="731"/>
      <c r="O1564" s="366"/>
      <c r="P1564" s="321"/>
      <c r="Q1564" s="307"/>
      <c r="R1564" s="307"/>
      <c r="S1564" s="307"/>
      <c r="T1564" s="307"/>
      <c r="U1564" s="38"/>
      <c r="V1564" s="38"/>
      <c r="W1564" s="22">
        <f>SUM(N1564*W1561)</f>
        <v>0</v>
      </c>
      <c r="X1564" s="22"/>
      <c r="Y1564" s="23">
        <f>SUM(N1564*P1564*Y1561)</f>
        <v>0</v>
      </c>
      <c r="Z1564" s="22"/>
      <c r="AA1564" s="23">
        <f>SUM(N1564*AA1561)</f>
        <v>0</v>
      </c>
      <c r="AB1564" s="23">
        <f>SUM(N1564*AB1561*P1564)</f>
        <v>0</v>
      </c>
      <c r="AF1564" s="49"/>
      <c r="AG1564" s="23">
        <f>SUM(N1564*AG1561)</f>
        <v>0</v>
      </c>
      <c r="AH1564" s="23">
        <f>SUM(Q1564*AH1561)</f>
        <v>0</v>
      </c>
    </row>
    <row r="1565" spans="10:35" x14ac:dyDescent="0.25">
      <c r="J1565" s="311"/>
      <c r="N1565" s="494"/>
      <c r="P1565" s="38">
        <f>SUM(P1564*0.66)</f>
        <v>0</v>
      </c>
      <c r="Q1565" s="307"/>
      <c r="R1565" s="307"/>
      <c r="S1565" s="307"/>
      <c r="T1565" s="307"/>
      <c r="U1565" s="38"/>
      <c r="V1565" s="38"/>
      <c r="W1565" s="22">
        <f>SUM(N1565*W1561)</f>
        <v>0</v>
      </c>
      <c r="X1565" s="22"/>
      <c r="Y1565" s="23">
        <f>SUM(N1565*P1565*Y1561)</f>
        <v>0</v>
      </c>
      <c r="Z1565" s="22"/>
      <c r="AA1565" s="23">
        <f>SUM(N1565*AA1561)</f>
        <v>0</v>
      </c>
      <c r="AB1565" s="23">
        <f>SUM(N1565*AB1561*P1565)</f>
        <v>0</v>
      </c>
      <c r="AF1565" s="49"/>
      <c r="AG1565" s="23">
        <f>SUM(N1565*AG1561)</f>
        <v>0</v>
      </c>
      <c r="AH1565" s="23">
        <f>SUM(Q1565*AH1561)</f>
        <v>0</v>
      </c>
    </row>
    <row r="1566" spans="10:35" x14ac:dyDescent="0.25">
      <c r="J1566" s="311"/>
      <c r="L1566" s="17"/>
      <c r="N1566" s="731"/>
      <c r="O1566" s="366"/>
      <c r="P1566" s="321"/>
      <c r="Q1566" s="307"/>
      <c r="R1566" s="307"/>
      <c r="S1566" s="307"/>
      <c r="T1566" s="307"/>
      <c r="U1566" s="38"/>
      <c r="V1566" s="38"/>
      <c r="W1566" s="22">
        <f>SUM(N1566*W1561)</f>
        <v>0</v>
      </c>
      <c r="X1566" s="22"/>
      <c r="Y1566" s="23">
        <f>SUM(N1566*P1566*Y1561)</f>
        <v>0</v>
      </c>
      <c r="Z1566" s="22"/>
      <c r="AA1566" s="23">
        <f>SUM(N1566*AA1561)</f>
        <v>0</v>
      </c>
      <c r="AB1566" s="23">
        <f>SUM(N1566*AB1561*P1566)</f>
        <v>0</v>
      </c>
      <c r="AF1566" s="49"/>
      <c r="AG1566" s="23">
        <f>SUM(N1566*AG1561)</f>
        <v>0</v>
      </c>
      <c r="AH1566" s="23">
        <f>SUM(Q1566*AH1561)</f>
        <v>0</v>
      </c>
      <c r="AI1566" s="23"/>
    </row>
    <row r="1567" spans="10:35" x14ac:dyDescent="0.25">
      <c r="J1567" s="311"/>
      <c r="N1567" s="626"/>
      <c r="O1567" s="13"/>
      <c r="P1567" s="38">
        <f>SUM(P1566*0.66)</f>
        <v>0</v>
      </c>
      <c r="Q1567" s="307"/>
      <c r="R1567" s="307"/>
      <c r="S1567" s="307"/>
      <c r="T1567" s="307"/>
      <c r="U1567" s="38"/>
      <c r="V1567" s="38"/>
      <c r="W1567" s="22">
        <f>SUM(N1567*W1561)</f>
        <v>0</v>
      </c>
      <c r="X1567" s="22"/>
      <c r="Y1567" s="23">
        <f>SUM(N1567*P1567*Y1561)</f>
        <v>0</v>
      </c>
      <c r="Z1567" s="22"/>
      <c r="AA1567" s="23">
        <f>SUM(N1567*AA1561)</f>
        <v>0</v>
      </c>
      <c r="AB1567" s="23">
        <f>SUM(N1567*AB1561*P1567)</f>
        <v>0</v>
      </c>
      <c r="AF1567" s="49"/>
      <c r="AG1567" s="23">
        <f>SUM(N1567*AG1561)</f>
        <v>0</v>
      </c>
      <c r="AH1567" s="23">
        <f>SUM(Q1567*AH1561)</f>
        <v>0</v>
      </c>
      <c r="AI1567" s="23"/>
    </row>
    <row r="1568" spans="10:35" ht="15.75" thickBot="1" x14ac:dyDescent="0.3">
      <c r="J1568" s="311"/>
      <c r="N1568" s="49"/>
      <c r="O1568" s="50"/>
      <c r="P1568" s="38"/>
      <c r="Q1568" s="307"/>
      <c r="R1568" s="307"/>
      <c r="S1568" s="307"/>
      <c r="T1568" s="307"/>
      <c r="U1568" s="38"/>
      <c r="V1568" s="38"/>
      <c r="W1568" s="38"/>
      <c r="X1568" s="22"/>
      <c r="Z1568" s="22"/>
      <c r="AA1568" s="22"/>
      <c r="AB1568" s="22"/>
      <c r="AC1568" s="22"/>
      <c r="AD1568" s="22"/>
      <c r="AE1568" s="22"/>
      <c r="AF1568" s="49"/>
      <c r="AG1568" s="22"/>
      <c r="AH1568" s="22"/>
      <c r="AI1568" s="22"/>
    </row>
    <row r="1569" spans="10:35" ht="15.75" thickBot="1" x14ac:dyDescent="0.3">
      <c r="J1569" s="311"/>
      <c r="N1569" s="49"/>
      <c r="O1569" s="50"/>
      <c r="P1569" s="38"/>
      <c r="Q1569" s="38"/>
      <c r="R1569" s="38"/>
      <c r="S1569" s="38"/>
      <c r="T1569" s="38"/>
      <c r="U1569" s="38"/>
      <c r="V1569" s="38"/>
      <c r="W1569" s="488">
        <f>SUM(W1562:W1567)</f>
        <v>228.42559999999997</v>
      </c>
      <c r="X1569" s="489"/>
      <c r="Y1569" s="490">
        <f>SUM(Y1562:Y1567)</f>
        <v>0</v>
      </c>
      <c r="Z1569" s="829">
        <f>SUM(W1569:Y1569)</f>
        <v>228.42559999999997</v>
      </c>
      <c r="AA1569" s="387">
        <f>SUM(AA1562:AA1567)</f>
        <v>13.4368</v>
      </c>
      <c r="AB1569" s="387">
        <f>SUM(AB1562:AB1567)</f>
        <v>0</v>
      </c>
      <c r="AC1569" s="1087">
        <f>SUM(AA1569:AB1569)</f>
        <v>13.4368</v>
      </c>
      <c r="AD1569" s="89"/>
      <c r="AE1569" s="89"/>
      <c r="AF1569" s="49"/>
      <c r="AG1569" s="387">
        <f>SUM(AG1562:AG1567)</f>
        <v>0</v>
      </c>
      <c r="AH1569" s="387">
        <f>SUM(AH1562:AH1567)</f>
        <v>0</v>
      </c>
      <c r="AI1569" s="1087">
        <f>SUM(AG1569:AH1569)</f>
        <v>0</v>
      </c>
    </row>
    <row r="1570" spans="10:35" x14ac:dyDescent="0.25">
      <c r="J1570" s="311"/>
      <c r="N1570" s="49"/>
      <c r="O1570" s="50"/>
      <c r="P1570" s="38"/>
      <c r="Q1570" s="38"/>
      <c r="R1570" s="38"/>
      <c r="S1570" s="38"/>
      <c r="T1570" s="38"/>
      <c r="U1570" s="38"/>
      <c r="V1570" s="38"/>
      <c r="W1570" s="522"/>
      <c r="X1570" s="523"/>
      <c r="Y1570" s="28"/>
      <c r="Z1570" s="523"/>
      <c r="AA1570" s="523"/>
      <c r="AB1570" s="523"/>
      <c r="AC1570" s="89"/>
      <c r="AD1570" s="89"/>
      <c r="AE1570" s="89"/>
      <c r="AF1570" s="49"/>
      <c r="AG1570" s="523"/>
      <c r="AH1570" s="523"/>
      <c r="AI1570" s="89"/>
    </row>
    <row r="1571" spans="10:35" x14ac:dyDescent="0.25">
      <c r="J1571" s="440" t="s">
        <v>433</v>
      </c>
      <c r="K1571" s="35" t="s">
        <v>1043</v>
      </c>
      <c r="L1571" s="35"/>
      <c r="M1571" s="158"/>
      <c r="N1571" s="117"/>
      <c r="O1571" s="316"/>
      <c r="P1571" s="158"/>
      <c r="Q1571" s="158"/>
      <c r="R1571" s="158"/>
      <c r="S1571" s="319"/>
      <c r="T1571" s="319"/>
      <c r="U1571" s="319"/>
      <c r="V1571" s="158"/>
      <c r="W1571" s="386">
        <v>0</v>
      </c>
      <c r="X1571" s="117"/>
      <c r="Y1571" s="157">
        <v>0</v>
      </c>
      <c r="Z1571" s="158"/>
      <c r="AA1571" s="319">
        <v>0</v>
      </c>
      <c r="AB1571" s="157">
        <v>0</v>
      </c>
      <c r="AC1571" s="7"/>
      <c r="AD1571" s="7"/>
      <c r="AE1571" s="7"/>
      <c r="AF1571" s="7"/>
      <c r="AG1571" s="158">
        <v>0</v>
      </c>
      <c r="AH1571" s="322">
        <v>0</v>
      </c>
      <c r="AI1571" s="7"/>
    </row>
    <row r="1572" spans="10:35" x14ac:dyDescent="0.25">
      <c r="J1572" s="311"/>
      <c r="K1572" t="s">
        <v>1044</v>
      </c>
      <c r="L1572" s="17">
        <v>0.13150000000000001</v>
      </c>
      <c r="M1572" t="s">
        <v>1047</v>
      </c>
      <c r="N1572" s="886"/>
      <c r="O1572" s="366"/>
      <c r="P1572" s="533">
        <v>1.8100000000000002E-2</v>
      </c>
      <c r="Q1572" s="535"/>
      <c r="R1572" s="535"/>
      <c r="S1572" s="535"/>
      <c r="T1572" s="535"/>
      <c r="U1572" s="38"/>
      <c r="V1572" s="526"/>
      <c r="W1572" s="523">
        <f>SUM(N1572*W1571)</f>
        <v>0</v>
      </c>
      <c r="X1572" s="523"/>
      <c r="Y1572" s="538">
        <f>SUM(N1572*P1572*Y1571)</f>
        <v>0</v>
      </c>
      <c r="Z1572" s="523"/>
      <c r="AA1572" s="538">
        <f>SUM(N1572*AA1571)</f>
        <v>0</v>
      </c>
      <c r="AB1572" s="538">
        <f>SUM(N1572*AB1571*P1572)</f>
        <v>0</v>
      </c>
      <c r="AF1572" s="541"/>
      <c r="AG1572" s="538">
        <f>SUM(N1572*AG1571)</f>
        <v>0</v>
      </c>
      <c r="AH1572" s="538">
        <f>SUM(Q1572*AH1571)</f>
        <v>0</v>
      </c>
    </row>
    <row r="1573" spans="10:35" x14ac:dyDescent="0.25">
      <c r="J1573" s="311"/>
      <c r="K1573" s="726"/>
      <c r="N1573" s="822"/>
      <c r="P1573" s="38">
        <f>SUM(P1572*0.66)</f>
        <v>1.1946000000000002E-2</v>
      </c>
      <c r="Q1573" s="307"/>
      <c r="R1573" s="307"/>
      <c r="S1573" s="307"/>
      <c r="T1573" s="307"/>
      <c r="U1573" s="38"/>
      <c r="V1573" s="38"/>
      <c r="W1573" s="22">
        <f>SUM(N1573*W1571)</f>
        <v>0</v>
      </c>
      <c r="X1573" s="22"/>
      <c r="Y1573" s="23">
        <f>SUM(N1573*P1573*Y1571)</f>
        <v>0</v>
      </c>
      <c r="Z1573" s="22"/>
      <c r="AA1573" s="23">
        <f>SUM(N1573*AA1571)</f>
        <v>0</v>
      </c>
      <c r="AB1573" s="23">
        <f>SUM(N1573*AB1571*P1573)</f>
        <v>0</v>
      </c>
      <c r="AF1573" s="49"/>
      <c r="AG1573" s="23">
        <f>SUM(N1573*AG1571)</f>
        <v>0</v>
      </c>
      <c r="AH1573" s="23">
        <f>SUM(Q1573*AH1571)</f>
        <v>0</v>
      </c>
    </row>
    <row r="1574" spans="10:35" x14ac:dyDescent="0.25">
      <c r="J1574" s="311"/>
      <c r="K1574" t="s">
        <v>1030</v>
      </c>
      <c r="L1574" s="17"/>
      <c r="N1574" s="625"/>
      <c r="O1574" s="366"/>
      <c r="P1574" s="321">
        <v>0.1973</v>
      </c>
      <c r="Q1574" s="307"/>
      <c r="R1574" s="307"/>
      <c r="S1574" s="307"/>
      <c r="T1574" s="307"/>
      <c r="U1574" s="38"/>
      <c r="V1574" s="38"/>
      <c r="W1574" s="22">
        <f>SUM(N1574*W1571)</f>
        <v>0</v>
      </c>
      <c r="X1574" s="22"/>
      <c r="Y1574" s="23">
        <f>SUM(N1574*P1574*Y1571)</f>
        <v>0</v>
      </c>
      <c r="Z1574" s="22"/>
      <c r="AA1574" s="23">
        <f>SUM(N1574*AA1571)</f>
        <v>0</v>
      </c>
      <c r="AB1574" s="23">
        <f>SUM(N1574*AB1571*P1574)</f>
        <v>0</v>
      </c>
      <c r="AF1574" s="49"/>
      <c r="AG1574" s="23">
        <f>SUM(N1574*AG1571)</f>
        <v>0</v>
      </c>
      <c r="AH1574" s="23">
        <f>SUM(Q1574*AH1571)</f>
        <v>0</v>
      </c>
    </row>
    <row r="1575" spans="10:35" x14ac:dyDescent="0.25">
      <c r="J1575" s="311"/>
      <c r="K1575" t="s">
        <v>1048</v>
      </c>
      <c r="N1575" s="822"/>
      <c r="P1575" s="38">
        <f>SUM(P1574*0.66)</f>
        <v>0.130218</v>
      </c>
      <c r="Q1575" s="307"/>
      <c r="R1575" s="307"/>
      <c r="S1575" s="307"/>
      <c r="T1575" s="307"/>
      <c r="U1575" s="38"/>
      <c r="V1575" s="38"/>
      <c r="W1575" s="22">
        <f>SUM(N1575*W1571)</f>
        <v>0</v>
      </c>
      <c r="X1575" s="22"/>
      <c r="Y1575" s="23">
        <f>SUM(N1575*P1575*Y1571)</f>
        <v>0</v>
      </c>
      <c r="Z1575" s="22"/>
      <c r="AA1575" s="23">
        <f>SUM(N1575*AA1571)</f>
        <v>0</v>
      </c>
      <c r="AB1575" s="23">
        <f>SUM(N1575*AB1571*P1575)</f>
        <v>0</v>
      </c>
      <c r="AF1575" s="49"/>
      <c r="AG1575" s="23">
        <f>SUM(N1575*AG1571)</f>
        <v>0</v>
      </c>
      <c r="AH1575" s="23">
        <f>SUM(Q1575*AH1571)</f>
        <v>0</v>
      </c>
    </row>
    <row r="1576" spans="10:35" x14ac:dyDescent="0.25">
      <c r="J1576" s="311"/>
      <c r="L1576" s="17"/>
      <c r="N1576" s="625"/>
      <c r="O1576" s="366"/>
      <c r="P1576" s="321">
        <v>2.5999999999999999E-3</v>
      </c>
      <c r="Q1576" s="307"/>
      <c r="R1576" s="307"/>
      <c r="S1576" s="307"/>
      <c r="T1576" s="307"/>
      <c r="U1576" s="38"/>
      <c r="V1576" s="38"/>
      <c r="W1576" s="22">
        <f>SUM(N1576*W1571)</f>
        <v>0</v>
      </c>
      <c r="X1576" s="22"/>
      <c r="Y1576" s="23">
        <f>SUM(N1576*P1576*Y1571)</f>
        <v>0</v>
      </c>
      <c r="Z1576" s="22"/>
      <c r="AA1576" s="23">
        <f>SUM(N1576*AA1571)</f>
        <v>0</v>
      </c>
      <c r="AB1576" s="23">
        <f>SUM(N1576*AB1571*P1576)</f>
        <v>0</v>
      </c>
      <c r="AF1576" s="49"/>
      <c r="AG1576" s="23">
        <f>SUM(N1576*AG1571)</f>
        <v>0</v>
      </c>
      <c r="AH1576" s="23">
        <f>SUM(Q1576*AH1571)</f>
        <v>0</v>
      </c>
      <c r="AI1576" s="23"/>
    </row>
    <row r="1577" spans="10:35" x14ac:dyDescent="0.25">
      <c r="J1577" s="311" t="s">
        <v>71</v>
      </c>
      <c r="N1577" s="625"/>
      <c r="O1577" s="13"/>
      <c r="P1577" s="38">
        <f>SUM(P1576*0.66)</f>
        <v>1.7160000000000001E-3</v>
      </c>
      <c r="Q1577" s="307"/>
      <c r="R1577" s="307"/>
      <c r="S1577" s="307"/>
      <c r="T1577" s="307"/>
      <c r="U1577" s="38"/>
      <c r="V1577" s="38"/>
      <c r="W1577" s="22">
        <f>SUM(N1577*W1571)</f>
        <v>0</v>
      </c>
      <c r="X1577" s="22"/>
      <c r="Y1577" s="23">
        <f>SUM(N1577*P1577*Y1571)</f>
        <v>0</v>
      </c>
      <c r="Z1577" s="22"/>
      <c r="AA1577" s="23">
        <f>SUM(N1577*AA1571)</f>
        <v>0</v>
      </c>
      <c r="AB1577" s="23">
        <f>SUM(N1577*AB1571*P1577)</f>
        <v>0</v>
      </c>
      <c r="AF1577" s="49"/>
      <c r="AG1577" s="23">
        <f>SUM(N1577*AG1571)</f>
        <v>0</v>
      </c>
      <c r="AH1577" s="23">
        <f>SUM(Q1577*AH1571)</f>
        <v>0</v>
      </c>
      <c r="AI1577" s="23"/>
    </row>
    <row r="1578" spans="10:35" ht="15.6" customHeight="1" x14ac:dyDescent="0.25">
      <c r="J1578" s="311"/>
      <c r="L1578" s="17"/>
      <c r="N1578" s="625"/>
      <c r="O1578" s="381"/>
      <c r="P1578" s="321">
        <v>0.1973</v>
      </c>
      <c r="Q1578" s="307"/>
      <c r="R1578" s="307"/>
      <c r="S1578" s="307"/>
      <c r="T1578" s="307"/>
      <c r="U1578" s="38"/>
      <c r="V1578" s="38"/>
      <c r="W1578" s="22">
        <f>SUM(N1578*W1571)</f>
        <v>0</v>
      </c>
      <c r="X1578" s="22"/>
      <c r="Y1578" s="23"/>
      <c r="Z1578" s="22"/>
      <c r="AA1578" s="23"/>
      <c r="AB1578" s="23"/>
      <c r="AF1578" s="49"/>
      <c r="AG1578" s="23"/>
      <c r="AH1578" s="23"/>
      <c r="AI1578" s="23"/>
    </row>
    <row r="1579" spans="10:35" ht="15.6" customHeight="1" thickBot="1" x14ac:dyDescent="0.3">
      <c r="J1579" s="311"/>
      <c r="N1579" s="49"/>
      <c r="O1579" s="50"/>
      <c r="P1579" s="38"/>
      <c r="Q1579" s="307"/>
      <c r="R1579" s="307"/>
      <c r="S1579" s="307"/>
      <c r="T1579" s="307"/>
      <c r="U1579" s="38"/>
      <c r="V1579" s="38"/>
      <c r="W1579" s="38"/>
      <c r="X1579" s="22"/>
      <c r="Z1579" s="22"/>
      <c r="AA1579" s="22"/>
      <c r="AB1579" s="22"/>
      <c r="AC1579" s="22"/>
      <c r="AD1579" s="22"/>
      <c r="AE1579" s="22"/>
      <c r="AF1579" s="49"/>
      <c r="AG1579" s="22"/>
      <c r="AH1579" s="22"/>
      <c r="AI1579" s="22"/>
    </row>
    <row r="1580" spans="10:35" ht="15.75" thickBot="1" x14ac:dyDescent="0.3">
      <c r="J1580" s="311"/>
      <c r="N1580" s="49"/>
      <c r="O1580" s="50"/>
      <c r="P1580" s="38"/>
      <c r="Q1580" s="38"/>
      <c r="R1580" s="38"/>
      <c r="S1580" s="38"/>
      <c r="T1580" s="38"/>
      <c r="U1580" s="38"/>
      <c r="V1580" s="38"/>
      <c r="W1580" s="488">
        <f>SUM(W1572:W1578)</f>
        <v>0</v>
      </c>
      <c r="X1580" s="489"/>
      <c r="Y1580" s="490">
        <f>SUM(Y1572:Y1577)</f>
        <v>0</v>
      </c>
      <c r="Z1580" s="829">
        <f>SUM(W1580:Y1580)</f>
        <v>0</v>
      </c>
      <c r="AA1580" s="387">
        <f>SUM(AA1572:AA1577)</f>
        <v>0</v>
      </c>
      <c r="AB1580" s="387">
        <f>SUM(AB1572:AB1577)</f>
        <v>0</v>
      </c>
      <c r="AC1580" s="1087">
        <f>SUM(AA1580:AB1580)</f>
        <v>0</v>
      </c>
      <c r="AD1580" s="89"/>
      <c r="AE1580" s="89"/>
      <c r="AF1580" s="49"/>
      <c r="AG1580" s="387">
        <f>SUM(AG1572:AG1577)</f>
        <v>0</v>
      </c>
      <c r="AH1580" s="387">
        <f>SUM(AH1572:AH1577)</f>
        <v>0</v>
      </c>
      <c r="AI1580" s="1087">
        <f>SUM(AG1580:AH1580)</f>
        <v>0</v>
      </c>
    </row>
    <row r="1581" spans="10:35" ht="15" customHeight="1" x14ac:dyDescent="0.25">
      <c r="J1581" s="311"/>
      <c r="N1581" s="49"/>
      <c r="O1581" s="50"/>
      <c r="P1581" s="38"/>
      <c r="Q1581" s="38"/>
      <c r="R1581" s="38"/>
      <c r="S1581" s="38"/>
      <c r="T1581" s="38"/>
      <c r="U1581" s="38"/>
      <c r="V1581" s="38"/>
      <c r="W1581" s="522"/>
      <c r="X1581" s="523"/>
      <c r="Y1581" s="28"/>
      <c r="Z1581" s="523"/>
      <c r="AA1581" s="523"/>
      <c r="AB1581" s="523"/>
      <c r="AC1581" s="89"/>
      <c r="AD1581" s="89"/>
      <c r="AE1581" s="89"/>
      <c r="AF1581" s="49"/>
      <c r="AG1581" s="523"/>
      <c r="AH1581" s="523"/>
      <c r="AI1581" s="89"/>
    </row>
    <row r="1582" spans="10:35" x14ac:dyDescent="0.25">
      <c r="J1582" s="440" t="s">
        <v>433</v>
      </c>
      <c r="K1582" s="35" t="s">
        <v>366</v>
      </c>
      <c r="L1582" s="35"/>
      <c r="M1582" s="158"/>
      <c r="N1582" s="117"/>
      <c r="O1582" s="316"/>
      <c r="P1582" s="158"/>
      <c r="Q1582" s="158"/>
      <c r="R1582" s="158"/>
      <c r="S1582" s="319"/>
      <c r="T1582" s="319"/>
      <c r="U1582" s="319" t="s">
        <v>171</v>
      </c>
      <c r="V1582" s="158"/>
      <c r="W1582" s="319">
        <v>0.03</v>
      </c>
      <c r="X1582" s="117"/>
      <c r="Y1582" s="157">
        <v>0</v>
      </c>
      <c r="Z1582" s="158"/>
      <c r="AA1582" s="319">
        <v>0</v>
      </c>
      <c r="AB1582" s="157">
        <v>0</v>
      </c>
      <c r="AC1582" s="7"/>
      <c r="AD1582" s="7"/>
      <c r="AE1582" s="7"/>
      <c r="AF1582" s="7"/>
      <c r="AG1582" s="158">
        <v>0</v>
      </c>
      <c r="AH1582" s="322">
        <v>0</v>
      </c>
      <c r="AI1582" s="7"/>
    </row>
    <row r="1583" spans="10:35" x14ac:dyDescent="0.25">
      <c r="J1583" s="311"/>
      <c r="K1583" t="s">
        <v>367</v>
      </c>
      <c r="L1583" s="17"/>
      <c r="M1583" t="s">
        <v>237</v>
      </c>
      <c r="N1583" s="629">
        <v>7795</v>
      </c>
      <c r="O1583" s="366"/>
      <c r="P1583" s="533"/>
      <c r="Q1583" s="535">
        <f t="shared" ref="Q1583:Q1588" si="136">SUM(N1583*P1583)</f>
        <v>0</v>
      </c>
      <c r="R1583" s="535"/>
      <c r="S1583" s="535"/>
      <c r="T1583" s="535"/>
      <c r="U1583" s="526"/>
      <c r="V1583" s="526"/>
      <c r="W1583" s="523">
        <f>SUM(N1583*W1582)</f>
        <v>233.85</v>
      </c>
      <c r="X1583" s="523"/>
      <c r="Y1583" s="538">
        <f>SUM(N1583*P1583*Y1582)</f>
        <v>0</v>
      </c>
      <c r="Z1583" s="523"/>
      <c r="AA1583" s="538">
        <f>SUM(N1583*AA1582)</f>
        <v>0</v>
      </c>
      <c r="AB1583" s="538">
        <f>SUM(N1583*AB1582*P1583)</f>
        <v>0</v>
      </c>
      <c r="AF1583" s="541"/>
      <c r="AG1583" s="538">
        <f>SUM(N1583*AG1582)</f>
        <v>0</v>
      </c>
      <c r="AH1583" s="538">
        <f>SUM(Q1583*AH1582)</f>
        <v>0</v>
      </c>
    </row>
    <row r="1584" spans="10:35" x14ac:dyDescent="0.25">
      <c r="J1584" s="311"/>
      <c r="N1584" s="494"/>
      <c r="P1584" s="38">
        <f>SUM(P1583*0.66)</f>
        <v>0</v>
      </c>
      <c r="Q1584" s="307">
        <f t="shared" si="136"/>
        <v>0</v>
      </c>
      <c r="R1584" s="307"/>
      <c r="S1584" s="307"/>
      <c r="T1584" s="307"/>
      <c r="U1584" s="38"/>
      <c r="V1584" s="38"/>
      <c r="W1584" s="22">
        <f>SUM(N1584*W1582)</f>
        <v>0</v>
      </c>
      <c r="X1584" s="22"/>
      <c r="Y1584" s="23">
        <f>SUM(N1584*P1584*Y1582)</f>
        <v>0</v>
      </c>
      <c r="Z1584" s="22"/>
      <c r="AA1584" s="23">
        <f>SUM(N1584*AA1582)</f>
        <v>0</v>
      </c>
      <c r="AB1584" s="23">
        <f>SUM(N1584*AB1582*P1584)</f>
        <v>0</v>
      </c>
      <c r="AF1584" s="49"/>
      <c r="AG1584" s="23">
        <f>SUM(N1584*AG1582)</f>
        <v>0</v>
      </c>
      <c r="AH1584" s="23">
        <f>SUM(Q1584*AH1582)</f>
        <v>0</v>
      </c>
    </row>
    <row r="1585" spans="10:35" x14ac:dyDescent="0.25">
      <c r="J1585" s="311"/>
      <c r="K1585" t="s">
        <v>368</v>
      </c>
      <c r="L1585" s="17"/>
      <c r="M1585" t="s">
        <v>158</v>
      </c>
      <c r="N1585" s="494"/>
      <c r="O1585" s="366"/>
      <c r="P1585" s="321"/>
      <c r="Q1585" s="307">
        <f t="shared" si="136"/>
        <v>0</v>
      </c>
      <c r="R1585" s="307"/>
      <c r="S1585" s="307"/>
      <c r="T1585" s="307"/>
      <c r="U1585" s="38"/>
      <c r="V1585" s="38"/>
      <c r="W1585" s="22">
        <f>SUM(N1585*W1582)</f>
        <v>0</v>
      </c>
      <c r="X1585" s="22"/>
      <c r="Y1585" s="23">
        <f>SUM(N1585*P1585*Y1582)</f>
        <v>0</v>
      </c>
      <c r="Z1585" s="22"/>
      <c r="AA1585" s="23">
        <f>SUM(N1585*AA1582)</f>
        <v>0</v>
      </c>
      <c r="AB1585" s="23">
        <f>SUM(N1585*AB1582*P1585)</f>
        <v>0</v>
      </c>
      <c r="AF1585" s="49"/>
      <c r="AG1585" s="23">
        <f>SUM(N1585*AG1582)</f>
        <v>0</v>
      </c>
      <c r="AH1585" s="23">
        <f>SUM(Q1585*AH1582)</f>
        <v>0</v>
      </c>
    </row>
    <row r="1586" spans="10:35" x14ac:dyDescent="0.25">
      <c r="J1586" s="311"/>
      <c r="N1586" s="494"/>
      <c r="P1586" s="38">
        <f>SUM(P1585*0.66)</f>
        <v>0</v>
      </c>
      <c r="Q1586" s="307">
        <f t="shared" si="136"/>
        <v>0</v>
      </c>
      <c r="R1586" s="307"/>
      <c r="S1586" s="307"/>
      <c r="T1586" s="307"/>
      <c r="U1586" s="38"/>
      <c r="V1586" s="38"/>
      <c r="W1586" s="22">
        <f>SUM(N1586*W1582)</f>
        <v>0</v>
      </c>
      <c r="X1586" s="22"/>
      <c r="Y1586" s="23">
        <f>SUM(N1586*P1586*Y1582)</f>
        <v>0</v>
      </c>
      <c r="Z1586" s="22"/>
      <c r="AA1586" s="23">
        <f>SUM(N1586*AA1582)</f>
        <v>0</v>
      </c>
      <c r="AB1586" s="23">
        <f>SUM(N1586*AB1582*P1586)</f>
        <v>0</v>
      </c>
      <c r="AF1586" s="49"/>
      <c r="AG1586" s="23">
        <f>SUM(N1586*AG1582)</f>
        <v>0</v>
      </c>
      <c r="AH1586" s="23">
        <f>SUM(Q1586*AH1582)</f>
        <v>0</v>
      </c>
    </row>
    <row r="1587" spans="10:35" x14ac:dyDescent="0.25">
      <c r="J1587" s="311"/>
      <c r="L1587" s="17"/>
      <c r="N1587" s="494"/>
      <c r="O1587" s="366"/>
      <c r="P1587" s="321"/>
      <c r="Q1587" s="307">
        <f t="shared" si="136"/>
        <v>0</v>
      </c>
      <c r="R1587" s="307"/>
      <c r="S1587" s="307"/>
      <c r="T1587" s="307"/>
      <c r="U1587" s="38"/>
      <c r="V1587" s="38"/>
      <c r="W1587" s="22">
        <f>SUM(N1587*W1582)</f>
        <v>0</v>
      </c>
      <c r="X1587" s="22"/>
      <c r="Y1587" s="23">
        <f>SUM(N1587*P1587*Y1582)</f>
        <v>0</v>
      </c>
      <c r="Z1587" s="22"/>
      <c r="AA1587" s="23">
        <f>SUM(N1587*AA1582)</f>
        <v>0</v>
      </c>
      <c r="AB1587" s="23">
        <f>SUM(N1587*AB1582*P1587)</f>
        <v>0</v>
      </c>
      <c r="AF1587" s="49"/>
      <c r="AG1587" s="23">
        <f>SUM(N1587*AG1582)</f>
        <v>0</v>
      </c>
      <c r="AH1587" s="23">
        <f>SUM(Q1587*AH1582)</f>
        <v>0</v>
      </c>
      <c r="AI1587" s="23"/>
    </row>
    <row r="1588" spans="10:35" x14ac:dyDescent="0.25">
      <c r="J1588" s="311"/>
      <c r="N1588" s="626"/>
      <c r="O1588" s="13"/>
      <c r="P1588" s="38">
        <f>SUM(P1587*0.66)</f>
        <v>0</v>
      </c>
      <c r="Q1588" s="307">
        <f t="shared" si="136"/>
        <v>0</v>
      </c>
      <c r="R1588" s="307"/>
      <c r="S1588" s="307"/>
      <c r="T1588" s="307"/>
      <c r="U1588" s="38"/>
      <c r="V1588" s="38"/>
      <c r="W1588" s="22">
        <f>SUM(N1588*W1582)</f>
        <v>0</v>
      </c>
      <c r="X1588" s="22"/>
      <c r="Y1588" s="23">
        <f>SUM(N1588*P1588*Y1582)</f>
        <v>0</v>
      </c>
      <c r="Z1588" s="22"/>
      <c r="AA1588" s="23">
        <f>SUM(N1588*AA1582)</f>
        <v>0</v>
      </c>
      <c r="AB1588" s="23">
        <f>SUM(N1588*AB1582*P1588)</f>
        <v>0</v>
      </c>
      <c r="AF1588" s="49"/>
      <c r="AG1588" s="23">
        <f>SUM(N1588*AG1582)</f>
        <v>0</v>
      </c>
      <c r="AH1588" s="23">
        <f>SUM(Q1588*AH1582)</f>
        <v>0</v>
      </c>
      <c r="AI1588" s="23"/>
    </row>
    <row r="1589" spans="10:35" ht="15.75" thickBot="1" x14ac:dyDescent="0.3">
      <c r="J1589" s="311"/>
      <c r="N1589" s="49"/>
      <c r="O1589" s="50"/>
      <c r="P1589" s="38"/>
      <c r="Q1589" s="307"/>
      <c r="R1589" s="307"/>
      <c r="S1589" s="307"/>
      <c r="T1589" s="307"/>
      <c r="U1589" s="38"/>
      <c r="V1589" s="38"/>
      <c r="W1589" s="38"/>
      <c r="X1589" s="22"/>
      <c r="Z1589" s="22"/>
      <c r="AA1589" s="22"/>
      <c r="AB1589" s="22"/>
      <c r="AC1589" s="22"/>
      <c r="AD1589" s="22"/>
      <c r="AE1589" s="22"/>
      <c r="AF1589" s="49"/>
      <c r="AG1589" s="22"/>
      <c r="AH1589" s="22"/>
      <c r="AI1589" s="22"/>
    </row>
    <row r="1590" spans="10:35" ht="15.75" thickBot="1" x14ac:dyDescent="0.3">
      <c r="J1590" s="311"/>
      <c r="N1590" s="49"/>
      <c r="O1590" s="50"/>
      <c r="P1590" s="38"/>
      <c r="Q1590" s="38"/>
      <c r="R1590" s="38"/>
      <c r="S1590" s="38"/>
      <c r="T1590" s="38"/>
      <c r="U1590" s="38"/>
      <c r="V1590" s="38"/>
      <c r="W1590" s="488">
        <f>SUM(W1583:W1588)</f>
        <v>233.85</v>
      </c>
      <c r="X1590" s="489"/>
      <c r="Y1590" s="490">
        <f>SUM(Y1583:Y1588)</f>
        <v>0</v>
      </c>
      <c r="Z1590" s="829">
        <f>SUM(W1590:Y1590)</f>
        <v>233.85</v>
      </c>
      <c r="AA1590" s="387">
        <f>SUM(AA1583:AA1588)</f>
        <v>0</v>
      </c>
      <c r="AB1590" s="387">
        <f>SUM(AB1583:AB1588)</f>
        <v>0</v>
      </c>
      <c r="AC1590" s="1087">
        <f>SUM(AA1590:AB1590)</f>
        <v>0</v>
      </c>
      <c r="AD1590" s="89"/>
      <c r="AE1590" s="89"/>
      <c r="AF1590" s="49"/>
      <c r="AG1590" s="387">
        <f>SUM(AG1583:AG1588)</f>
        <v>0</v>
      </c>
      <c r="AH1590" s="387">
        <f>SUM(AH1583:AH1588)</f>
        <v>0</v>
      </c>
      <c r="AI1590" s="1087">
        <f>SUM(AG1590:AH1590)</f>
        <v>0</v>
      </c>
    </row>
    <row r="1591" spans="10:35" x14ac:dyDescent="0.25">
      <c r="J1591" s="440" t="s">
        <v>433</v>
      </c>
      <c r="K1591" s="35" t="s">
        <v>321</v>
      </c>
      <c r="L1591" s="35"/>
      <c r="M1591" s="158"/>
      <c r="N1591" s="117"/>
      <c r="O1591" s="316"/>
      <c r="P1591" s="158"/>
      <c r="Q1591" s="158"/>
      <c r="R1591" s="158"/>
      <c r="S1591" s="319"/>
      <c r="T1591" s="319"/>
      <c r="U1591" s="319" t="s">
        <v>171</v>
      </c>
      <c r="V1591" s="158"/>
      <c r="W1591" s="319"/>
      <c r="X1591" s="117"/>
      <c r="Y1591" s="157">
        <v>0</v>
      </c>
      <c r="Z1591" s="158"/>
      <c r="AA1591" s="319">
        <v>0</v>
      </c>
      <c r="AB1591" s="157">
        <v>0</v>
      </c>
      <c r="AC1591" s="7"/>
      <c r="AD1591" s="7"/>
      <c r="AE1591" s="7"/>
      <c r="AF1591" s="7"/>
      <c r="AG1591" s="158">
        <v>0</v>
      </c>
      <c r="AH1591" s="322">
        <v>0</v>
      </c>
      <c r="AI1591" s="7"/>
    </row>
    <row r="1592" spans="10:35" x14ac:dyDescent="0.25">
      <c r="J1592" s="311"/>
      <c r="K1592" t="s">
        <v>329</v>
      </c>
      <c r="L1592" s="17"/>
      <c r="M1592" t="s">
        <v>330</v>
      </c>
      <c r="O1592" s="366"/>
      <c r="P1592" s="533"/>
      <c r="Q1592" s="535">
        <f>SUM(N2264*P1592)</f>
        <v>0</v>
      </c>
      <c r="R1592" s="535"/>
      <c r="S1592" s="535"/>
      <c r="T1592" s="535"/>
      <c r="U1592" s="526"/>
      <c r="V1592" s="526"/>
      <c r="W1592" s="523">
        <f>SUM(N2264*W1591)</f>
        <v>0</v>
      </c>
      <c r="X1592" s="523"/>
      <c r="Y1592" s="538">
        <f>SUM(N2264*P1592*Y1591)</f>
        <v>0</v>
      </c>
      <c r="Z1592" s="523"/>
      <c r="AA1592" s="538">
        <f>SUM(N2264*AA1591)</f>
        <v>0</v>
      </c>
      <c r="AB1592" s="538">
        <f>SUM(N2264*AB1591*P1592)</f>
        <v>0</v>
      </c>
      <c r="AF1592" s="541"/>
      <c r="AG1592" s="538">
        <f>SUM(N2264*AG1591)</f>
        <v>0</v>
      </c>
      <c r="AH1592" s="538">
        <f>SUM(Q1592*AH1591)</f>
        <v>0</v>
      </c>
    </row>
    <row r="1593" spans="10:35" x14ac:dyDescent="0.25">
      <c r="J1593" s="311"/>
      <c r="N1593" s="494"/>
      <c r="P1593" s="38">
        <f>SUM(P1592*0.66)</f>
        <v>0</v>
      </c>
      <c r="Q1593" s="307">
        <f t="shared" ref="Q1593:Q1597" si="137">SUM(N1593*P1593)</f>
        <v>0</v>
      </c>
      <c r="R1593" s="307"/>
      <c r="S1593" s="307"/>
      <c r="T1593" s="307"/>
      <c r="U1593" s="38"/>
      <c r="V1593" s="38"/>
      <c r="W1593" s="22">
        <f>SUM(N1593*W1591)</f>
        <v>0</v>
      </c>
      <c r="X1593" s="22"/>
      <c r="Y1593" s="23">
        <f>SUM(N1593*P1593*Y1591)</f>
        <v>0</v>
      </c>
      <c r="Z1593" s="22"/>
      <c r="AA1593" s="23">
        <f>SUM(N1593*AA1591)</f>
        <v>0</v>
      </c>
      <c r="AB1593" s="23">
        <f>SUM(N1593*AB1591*P1593)</f>
        <v>0</v>
      </c>
      <c r="AF1593" s="49"/>
      <c r="AG1593" s="23">
        <f>SUM(N1593*AG1591)</f>
        <v>0</v>
      </c>
      <c r="AH1593" s="23">
        <f>SUM(Q1593*AH1591)</f>
        <v>0</v>
      </c>
    </row>
    <row r="1594" spans="10:35" x14ac:dyDescent="0.25">
      <c r="J1594" s="311"/>
      <c r="K1594" t="s">
        <v>179</v>
      </c>
      <c r="L1594" s="17"/>
      <c r="M1594" t="s">
        <v>158</v>
      </c>
      <c r="N1594" s="494"/>
      <c r="O1594" s="366"/>
      <c r="P1594" s="321"/>
      <c r="Q1594" s="307">
        <f t="shared" si="137"/>
        <v>0</v>
      </c>
      <c r="R1594" s="307"/>
      <c r="S1594" s="307"/>
      <c r="T1594" s="307"/>
      <c r="U1594" s="38"/>
      <c r="V1594" s="38"/>
      <c r="W1594" s="22">
        <f>SUM(N1594*W1591)</f>
        <v>0</v>
      </c>
      <c r="X1594" s="22"/>
      <c r="Y1594" s="23">
        <f>SUM(N1594*P1594*Y1591)</f>
        <v>0</v>
      </c>
      <c r="Z1594" s="22"/>
      <c r="AA1594" s="23">
        <f>SUM(N1594*AA1591)</f>
        <v>0</v>
      </c>
      <c r="AB1594" s="23">
        <f>SUM(N1594*AB1591*P1594)</f>
        <v>0</v>
      </c>
      <c r="AF1594" s="49"/>
      <c r="AG1594" s="23">
        <f>SUM(N1594*AG1591)</f>
        <v>0</v>
      </c>
      <c r="AH1594" s="23">
        <f>SUM(Q1594*AH1591)</f>
        <v>0</v>
      </c>
    </row>
    <row r="1595" spans="10:35" x14ac:dyDescent="0.25">
      <c r="J1595" s="311"/>
      <c r="N1595" s="494"/>
      <c r="P1595" s="38">
        <f>SUM(P1594*0.66)</f>
        <v>0</v>
      </c>
      <c r="Q1595" s="307">
        <f t="shared" si="137"/>
        <v>0</v>
      </c>
      <c r="R1595" s="307"/>
      <c r="S1595" s="307"/>
      <c r="T1595" s="307"/>
      <c r="U1595" s="38"/>
      <c r="V1595" s="38"/>
      <c r="W1595" s="22">
        <f>SUM(N1595*W1591)</f>
        <v>0</v>
      </c>
      <c r="X1595" s="22"/>
      <c r="Y1595" s="23">
        <f>SUM(N1595*P1595*Y1591)</f>
        <v>0</v>
      </c>
      <c r="Z1595" s="22"/>
      <c r="AA1595" s="23">
        <f>SUM(N1595*AA1591)</f>
        <v>0</v>
      </c>
      <c r="AB1595" s="23">
        <f>SUM(N1595*AB1591*P1595)</f>
        <v>0</v>
      </c>
      <c r="AF1595" s="49"/>
      <c r="AG1595" s="23">
        <f>SUM(N1595*AG1591)</f>
        <v>0</v>
      </c>
      <c r="AH1595" s="23">
        <f>SUM(Q1595*AH1591)</f>
        <v>0</v>
      </c>
    </row>
    <row r="1596" spans="10:35" x14ac:dyDescent="0.25">
      <c r="J1596" s="311"/>
      <c r="L1596" s="17"/>
      <c r="N1596" s="494"/>
      <c r="O1596" s="366"/>
      <c r="P1596" s="321"/>
      <c r="Q1596" s="307">
        <f t="shared" si="137"/>
        <v>0</v>
      </c>
      <c r="R1596" s="307"/>
      <c r="S1596" s="307"/>
      <c r="T1596" s="307"/>
      <c r="U1596" s="38"/>
      <c r="V1596" s="38"/>
      <c r="W1596" s="22">
        <f>SUM(N1596*W1591)</f>
        <v>0</v>
      </c>
      <c r="X1596" s="22"/>
      <c r="Y1596" s="23">
        <f>SUM(N1596*P1596*Y1591)</f>
        <v>0</v>
      </c>
      <c r="Z1596" s="22"/>
      <c r="AA1596" s="23">
        <f>SUM(N1596*AA1591)</f>
        <v>0</v>
      </c>
      <c r="AB1596" s="23">
        <f>SUM(N1596*AB1591*P1596)</f>
        <v>0</v>
      </c>
      <c r="AF1596" s="49"/>
      <c r="AG1596" s="23">
        <f>SUM(N1596*AG1591)</f>
        <v>0</v>
      </c>
      <c r="AH1596" s="23">
        <f>SUM(Q1596*AH1591)</f>
        <v>0</v>
      </c>
      <c r="AI1596" s="23"/>
    </row>
    <row r="1597" spans="10:35" ht="15.6" customHeight="1" x14ac:dyDescent="0.25">
      <c r="J1597" s="311"/>
      <c r="N1597" s="626"/>
      <c r="O1597" s="13"/>
      <c r="P1597" s="38">
        <f>SUM(P1596*0.66)</f>
        <v>0</v>
      </c>
      <c r="Q1597" s="307">
        <f t="shared" si="137"/>
        <v>0</v>
      </c>
      <c r="R1597" s="307"/>
      <c r="S1597" s="307"/>
      <c r="T1597" s="307"/>
      <c r="U1597" s="38"/>
      <c r="V1597" s="38"/>
      <c r="W1597" s="22">
        <f>SUM(N1597*W1591)</f>
        <v>0</v>
      </c>
      <c r="X1597" s="22"/>
      <c r="Y1597" s="23">
        <f>SUM(N1597*P1597*Y1591)</f>
        <v>0</v>
      </c>
      <c r="Z1597" s="22"/>
      <c r="AA1597" s="23">
        <f>SUM(N1597*AA1591)</f>
        <v>0</v>
      </c>
      <c r="AB1597" s="23">
        <f>SUM(N1597*AB1591*P1597)</f>
        <v>0</v>
      </c>
      <c r="AF1597" s="49"/>
      <c r="AG1597" s="23">
        <f>SUM(N1597*AG1591)</f>
        <v>0</v>
      </c>
      <c r="AH1597" s="23">
        <f>SUM(Q1597*AH1591)</f>
        <v>0</v>
      </c>
      <c r="AI1597" s="23"/>
    </row>
    <row r="1598" spans="10:35" ht="15.6" customHeight="1" thickBot="1" x14ac:dyDescent="0.3">
      <c r="J1598" s="311"/>
      <c r="N1598" s="49"/>
      <c r="O1598" s="50"/>
      <c r="P1598" s="38"/>
      <c r="Q1598" s="307"/>
      <c r="R1598" s="307"/>
      <c r="S1598" s="307"/>
      <c r="T1598" s="307"/>
      <c r="U1598" s="38"/>
      <c r="V1598" s="38"/>
      <c r="W1598" s="38"/>
      <c r="X1598" s="22"/>
      <c r="Z1598" s="22"/>
      <c r="AA1598" s="22"/>
      <c r="AB1598" s="22"/>
      <c r="AC1598" s="22"/>
      <c r="AD1598" s="22"/>
      <c r="AE1598" s="22"/>
      <c r="AF1598" s="49"/>
      <c r="AG1598" s="22"/>
      <c r="AH1598" s="22"/>
      <c r="AI1598" s="22"/>
    </row>
    <row r="1599" spans="10:35" ht="15.75" thickBot="1" x14ac:dyDescent="0.3">
      <c r="J1599" s="311"/>
      <c r="N1599" s="49"/>
      <c r="O1599" s="50"/>
      <c r="P1599" s="38"/>
      <c r="Q1599" s="38"/>
      <c r="R1599" s="38"/>
      <c r="S1599" s="38"/>
      <c r="T1599" s="38"/>
      <c r="U1599" s="38"/>
      <c r="V1599" s="38"/>
      <c r="W1599" s="488">
        <f>SUM(W1592:W1597)</f>
        <v>0</v>
      </c>
      <c r="X1599" s="489"/>
      <c r="Y1599" s="490">
        <f>SUM(Y1592:Y1597)</f>
        <v>0</v>
      </c>
      <c r="Z1599" s="829">
        <f>SUM(W1599:Y1599)</f>
        <v>0</v>
      </c>
      <c r="AA1599" s="387">
        <f>SUM(AA1592:AA1597)</f>
        <v>0</v>
      </c>
      <c r="AB1599" s="387">
        <f>SUM(AB1592:AB1597)</f>
        <v>0</v>
      </c>
      <c r="AC1599" s="1087">
        <f>SUM(AA1599:AB1599)</f>
        <v>0</v>
      </c>
      <c r="AD1599" s="89"/>
      <c r="AE1599" s="89"/>
      <c r="AF1599" s="49"/>
      <c r="AG1599" s="387">
        <f>SUM(AG1592:AG1597)</f>
        <v>0</v>
      </c>
      <c r="AH1599" s="387">
        <f>SUM(AH1592:AH1597)</f>
        <v>0</v>
      </c>
      <c r="AI1599" s="1087">
        <f>SUM(AG1599:AH1599)</f>
        <v>0</v>
      </c>
    </row>
    <row r="1600" spans="10:35" ht="15" customHeight="1" x14ac:dyDescent="0.25">
      <c r="J1600" s="311"/>
      <c r="N1600" s="49"/>
      <c r="O1600" s="50"/>
      <c r="P1600" s="38"/>
      <c r="Q1600" s="38"/>
      <c r="R1600" s="38"/>
      <c r="S1600" s="38"/>
      <c r="T1600" s="38"/>
      <c r="U1600" s="38"/>
      <c r="V1600" s="38"/>
      <c r="W1600" s="522"/>
      <c r="X1600" s="523"/>
      <c r="Y1600" s="28"/>
      <c r="Z1600" s="523"/>
      <c r="AA1600" s="523"/>
      <c r="AB1600" s="523"/>
      <c r="AC1600" s="89"/>
      <c r="AD1600" s="89"/>
      <c r="AE1600" s="89"/>
      <c r="AF1600" s="49"/>
      <c r="AG1600" s="523"/>
      <c r="AH1600" s="523"/>
      <c r="AI1600" s="89"/>
    </row>
    <row r="1601" spans="10:35" x14ac:dyDescent="0.25">
      <c r="J1601" s="810" t="s">
        <v>433</v>
      </c>
      <c r="K1601" s="42" t="s">
        <v>154</v>
      </c>
      <c r="L1601" s="35"/>
      <c r="M1601" s="158"/>
      <c r="N1601" s="37"/>
      <c r="O1601" s="316"/>
      <c r="P1601" s="158"/>
      <c r="Q1601" s="158"/>
      <c r="R1601" s="319"/>
      <c r="S1601" s="319"/>
      <c r="T1601" s="319"/>
      <c r="U1601" s="319" t="s">
        <v>171</v>
      </c>
      <c r="V1601" s="158"/>
      <c r="W1601" s="55" t="s">
        <v>926</v>
      </c>
      <c r="X1601" s="117"/>
      <c r="Y1601" s="157">
        <v>0</v>
      </c>
      <c r="Z1601" s="158"/>
      <c r="AA1601" s="319">
        <v>2.5000000000000001E-3</v>
      </c>
      <c r="AB1601" s="157">
        <v>0</v>
      </c>
      <c r="AC1601" s="7" t="s">
        <v>291</v>
      </c>
      <c r="AD1601" s="7"/>
      <c r="AE1601" s="7"/>
      <c r="AF1601" s="7"/>
      <c r="AG1601" s="158">
        <v>0</v>
      </c>
      <c r="AH1601" s="322">
        <v>0</v>
      </c>
      <c r="AI1601" s="7"/>
    </row>
    <row r="1602" spans="10:35" x14ac:dyDescent="0.25">
      <c r="J1602" s="311"/>
      <c r="K1602" s="378" t="s">
        <v>1035</v>
      </c>
      <c r="L1602" s="17">
        <v>0.28749999999999998</v>
      </c>
      <c r="M1602" t="s">
        <v>320</v>
      </c>
      <c r="N1602" s="626">
        <v>22588.2</v>
      </c>
      <c r="O1602" s="381"/>
      <c r="P1602" s="321"/>
      <c r="Q1602" s="307"/>
      <c r="R1602" s="307"/>
      <c r="S1602" s="307"/>
      <c r="T1602" s="307"/>
      <c r="U1602" s="38"/>
      <c r="V1602" s="379">
        <v>4.5999999999999999E-2</v>
      </c>
      <c r="W1602" s="523">
        <f t="shared" ref="W1602:W1606" si="138">SUM(N1602*V1602)</f>
        <v>1039.0572</v>
      </c>
      <c r="X1602" s="523"/>
      <c r="Y1602" s="538">
        <f>SUM(N1602*P1602*Y1601)</f>
        <v>0</v>
      </c>
      <c r="Z1602" s="523"/>
      <c r="AA1602" s="538">
        <f>SUM(N1602*AA1601)</f>
        <v>56.470500000000001</v>
      </c>
      <c r="AB1602" s="538">
        <f>SUM(N1602*AB1601*P1602)</f>
        <v>0</v>
      </c>
      <c r="AF1602" s="541"/>
      <c r="AG1602" s="538">
        <f>SUM(N1602*AG1601)</f>
        <v>0</v>
      </c>
      <c r="AH1602" s="538">
        <f>SUM(Q1602*AH1601)</f>
        <v>0</v>
      </c>
    </row>
    <row r="1603" spans="10:35" x14ac:dyDescent="0.25">
      <c r="J1603" s="311"/>
      <c r="N1603" s="626"/>
      <c r="P1603" s="38">
        <f>SUM(P1602*0.66)</f>
        <v>0</v>
      </c>
      <c r="Q1603" s="307"/>
      <c r="R1603" s="307"/>
      <c r="S1603" s="307"/>
      <c r="T1603" s="307"/>
      <c r="U1603" s="38"/>
      <c r="V1603" s="379"/>
      <c r="W1603" s="22">
        <f t="shared" si="138"/>
        <v>0</v>
      </c>
      <c r="X1603" s="22"/>
      <c r="Y1603" s="23">
        <f>SUM(N1603*P1603*Y1601)</f>
        <v>0</v>
      </c>
      <c r="Z1603" s="22"/>
      <c r="AA1603" s="23">
        <f>SUM(N1603*AA1601)</f>
        <v>0</v>
      </c>
      <c r="AB1603" s="23">
        <f>SUM(N1603*AB1601*P1603)</f>
        <v>0</v>
      </c>
      <c r="AF1603" s="49"/>
      <c r="AG1603" s="23">
        <f>SUM(N1603*AG1601)</f>
        <v>0</v>
      </c>
      <c r="AH1603" s="23">
        <f>SUM(Q1603*AH1601)</f>
        <v>0</v>
      </c>
    </row>
    <row r="1604" spans="10:35" x14ac:dyDescent="0.25">
      <c r="J1604" s="311"/>
      <c r="L1604" s="17"/>
      <c r="M1604" t="s">
        <v>168</v>
      </c>
      <c r="N1604" s="626">
        <v>20719</v>
      </c>
      <c r="O1604" s="374"/>
      <c r="P1604" s="321"/>
      <c r="Q1604" s="307"/>
      <c r="R1604" s="307"/>
      <c r="S1604" s="307"/>
      <c r="T1604" s="307"/>
      <c r="U1604" s="38"/>
      <c r="V1604" s="379">
        <v>3.6200000000000003E-2</v>
      </c>
      <c r="W1604" s="22">
        <f t="shared" si="138"/>
        <v>750.02780000000007</v>
      </c>
      <c r="X1604" s="22"/>
      <c r="Y1604" s="23">
        <f>SUM(N1604*P1604*Y1601)</f>
        <v>0</v>
      </c>
      <c r="Z1604" s="22"/>
      <c r="AA1604" s="23">
        <f>SUM(N1604*AA1601)</f>
        <v>51.797499999999999</v>
      </c>
      <c r="AB1604" s="23">
        <f>SUM(N1604*AB1601*P1604)</f>
        <v>0</v>
      </c>
      <c r="AF1604" s="49"/>
      <c r="AG1604" s="23">
        <f>SUM(N1604*AG1601)</f>
        <v>0</v>
      </c>
      <c r="AH1604" s="23">
        <f>SUM(Q1604*AH1601)</f>
        <v>0</v>
      </c>
    </row>
    <row r="1605" spans="10:35" x14ac:dyDescent="0.25">
      <c r="J1605" s="311"/>
      <c r="K1605" t="s">
        <v>1034</v>
      </c>
      <c r="N1605" s="626"/>
      <c r="P1605" s="38">
        <f>SUM(P1604*0.66)</f>
        <v>0</v>
      </c>
      <c r="Q1605" s="307"/>
      <c r="R1605" s="307"/>
      <c r="S1605" s="307"/>
      <c r="T1605" s="307"/>
      <c r="U1605" s="38"/>
      <c r="V1605" s="379"/>
      <c r="W1605" s="22">
        <f t="shared" si="138"/>
        <v>0</v>
      </c>
      <c r="X1605" s="22"/>
      <c r="Y1605" s="23">
        <f>SUM(N1605*P1605*Y1601)</f>
        <v>0</v>
      </c>
      <c r="Z1605" s="22"/>
      <c r="AA1605" s="23">
        <f>SUM(N1605*AA1601)</f>
        <v>0</v>
      </c>
      <c r="AB1605" s="23">
        <f>SUM(N1605*AB1601*P1605)</f>
        <v>0</v>
      </c>
      <c r="AF1605" s="49"/>
      <c r="AG1605" s="23">
        <f>SUM(N1605*AG1601)</f>
        <v>0</v>
      </c>
      <c r="AH1605" s="23">
        <f>SUM(Q1605*AH1601)</f>
        <v>0</v>
      </c>
    </row>
    <row r="1606" spans="10:35" x14ac:dyDescent="0.25">
      <c r="J1606" s="311" t="s">
        <v>409</v>
      </c>
      <c r="L1606" s="17"/>
      <c r="M1606" t="s">
        <v>165</v>
      </c>
      <c r="N1606" s="626"/>
      <c r="O1606" s="366"/>
      <c r="P1606" s="321"/>
      <c r="Q1606" s="307"/>
      <c r="R1606" s="307"/>
      <c r="S1606" s="307"/>
      <c r="T1606" s="307"/>
      <c r="U1606" s="38"/>
      <c r="V1606" s="379">
        <v>3.6200000000000003E-2</v>
      </c>
      <c r="W1606" s="22">
        <f t="shared" si="138"/>
        <v>0</v>
      </c>
      <c r="X1606" s="22"/>
      <c r="Y1606" s="23">
        <f>SUM(N1606*P1606*Y1601)</f>
        <v>0</v>
      </c>
      <c r="Z1606" s="22"/>
      <c r="AA1606" s="23">
        <f>SUM(N1606*AA1601)</f>
        <v>0</v>
      </c>
      <c r="AB1606" s="23">
        <f>SUM(N1606*AB1601*P1606)</f>
        <v>0</v>
      </c>
      <c r="AF1606" s="49"/>
      <c r="AG1606" s="23">
        <f>SUM(N1606*AG1601)</f>
        <v>0</v>
      </c>
      <c r="AH1606" s="23">
        <f>SUM(Q1606*AH1601)</f>
        <v>0</v>
      </c>
      <c r="AI1606" s="23"/>
    </row>
    <row r="1607" spans="10:35" x14ac:dyDescent="0.25">
      <c r="J1607" s="311"/>
      <c r="L1607" t="s">
        <v>294</v>
      </c>
      <c r="M1607" s="1365">
        <v>602.58000000000004</v>
      </c>
      <c r="N1607" s="529"/>
      <c r="P1607" s="38">
        <f>SUM(P1606*0.66)</f>
        <v>0</v>
      </c>
      <c r="Q1607" s="307"/>
      <c r="R1607" s="307"/>
      <c r="S1607" s="307"/>
      <c r="T1607" s="307"/>
      <c r="U1607" s="38"/>
      <c r="V1607" s="38"/>
      <c r="W1607" s="882">
        <f>SUM(M1607)</f>
        <v>602.58000000000004</v>
      </c>
      <c r="X1607" s="22"/>
      <c r="Y1607" s="23">
        <f>SUM(N1607*P1607*Y1601)</f>
        <v>0</v>
      </c>
      <c r="Z1607" s="22"/>
      <c r="AA1607" s="23">
        <f>SUM(N1607*AA1601)</f>
        <v>0</v>
      </c>
      <c r="AB1607" s="23">
        <f>SUM(N1607*AB1601*P1607)</f>
        <v>0</v>
      </c>
      <c r="AF1607" s="49"/>
      <c r="AG1607" s="23">
        <f>SUM(N1607*AG1601)</f>
        <v>0</v>
      </c>
      <c r="AH1607" s="23">
        <f>SUM(Q1607*AH1601)</f>
        <v>0</v>
      </c>
      <c r="AI1607" s="23"/>
    </row>
    <row r="1608" spans="10:35" ht="15.75" thickBot="1" x14ac:dyDescent="0.3">
      <c r="J1608" s="311"/>
      <c r="N1608" s="23"/>
      <c r="O1608" s="50"/>
      <c r="P1608" s="38"/>
      <c r="Q1608" s="307"/>
      <c r="R1608" s="307"/>
      <c r="S1608" s="307"/>
      <c r="T1608" s="307"/>
      <c r="U1608" s="38"/>
      <c r="V1608" s="38"/>
      <c r="W1608" s="38"/>
      <c r="X1608" s="22"/>
      <c r="Z1608" s="22"/>
      <c r="AA1608" s="22"/>
      <c r="AB1608" s="22"/>
      <c r="AC1608" s="22"/>
      <c r="AD1608" s="22"/>
      <c r="AE1608" s="22"/>
      <c r="AF1608" s="49"/>
      <c r="AG1608" s="22"/>
      <c r="AH1608" s="22"/>
      <c r="AI1608" s="22"/>
    </row>
    <row r="1609" spans="10:35" ht="15.75" thickBot="1" x14ac:dyDescent="0.3">
      <c r="J1609" s="311"/>
      <c r="N1609" s="23"/>
      <c r="O1609" s="50"/>
      <c r="P1609" s="38"/>
      <c r="Q1609" s="38"/>
      <c r="R1609" s="38"/>
      <c r="S1609" s="38"/>
      <c r="T1609" s="38"/>
      <c r="U1609" s="38"/>
      <c r="V1609" s="38"/>
      <c r="W1609" s="488">
        <f>SUM(W1602:W1607)</f>
        <v>2391.665</v>
      </c>
      <c r="X1609" s="489"/>
      <c r="Y1609" s="490">
        <f>SUM(Y1602:Y1607)</f>
        <v>0</v>
      </c>
      <c r="Z1609" s="829">
        <f>SUM(W1609:Y1609)</f>
        <v>2391.665</v>
      </c>
      <c r="AA1609" s="387">
        <f>SUM(AA1602:AA1607)</f>
        <v>108.268</v>
      </c>
      <c r="AB1609" s="387">
        <f>SUM(AB1602:AB1607)</f>
        <v>0</v>
      </c>
      <c r="AC1609" s="1087">
        <f>SUM(AA1609:AB1609)</f>
        <v>108.268</v>
      </c>
      <c r="AD1609" s="89"/>
      <c r="AE1609" s="89"/>
      <c r="AF1609" s="49"/>
      <c r="AG1609" s="387">
        <f>SUM(AG1602:AG1607)</f>
        <v>0</v>
      </c>
      <c r="AH1609" s="387">
        <f>SUM(AH1602:AH1607)</f>
        <v>0</v>
      </c>
      <c r="AI1609" s="1087">
        <f>SUM(AG1609:AH1609)</f>
        <v>0</v>
      </c>
    </row>
    <row r="1610" spans="10:35" x14ac:dyDescent="0.25">
      <c r="J1610" s="311"/>
      <c r="N1610" s="49"/>
      <c r="O1610" s="50"/>
      <c r="P1610" s="38"/>
      <c r="Q1610" s="38"/>
      <c r="R1610" s="38"/>
      <c r="S1610" s="38"/>
      <c r="T1610" s="38"/>
      <c r="U1610" s="38"/>
      <c r="V1610" s="38"/>
      <c r="W1610" s="522"/>
      <c r="X1610" s="523"/>
      <c r="Y1610" s="28"/>
      <c r="Z1610" s="523"/>
      <c r="AA1610" s="523"/>
      <c r="AB1610" s="523"/>
      <c r="AC1610" s="89"/>
      <c r="AD1610" s="89"/>
      <c r="AE1610" s="89"/>
      <c r="AF1610" s="49"/>
      <c r="AG1610" s="523"/>
      <c r="AH1610" s="523"/>
      <c r="AI1610" s="89"/>
    </row>
    <row r="1611" spans="10:35" x14ac:dyDescent="0.25">
      <c r="J1611" s="440" t="s">
        <v>433</v>
      </c>
      <c r="K1611" s="826" t="s">
        <v>224</v>
      </c>
      <c r="L1611" s="35"/>
      <c r="M1611" s="158"/>
      <c r="N1611" s="117"/>
      <c r="O1611" s="316"/>
      <c r="P1611" s="158"/>
      <c r="Q1611" s="158"/>
      <c r="R1611" s="158"/>
      <c r="S1611" s="319"/>
      <c r="T1611" s="319"/>
      <c r="U1611" s="319" t="s">
        <v>171</v>
      </c>
      <c r="V1611" s="158"/>
      <c r="W1611" s="319">
        <v>0</v>
      </c>
      <c r="X1611" s="117"/>
      <c r="Y1611" s="157">
        <v>0</v>
      </c>
      <c r="Z1611" s="158"/>
      <c r="AA1611" s="319">
        <v>0</v>
      </c>
      <c r="AB1611" s="157">
        <v>0</v>
      </c>
      <c r="AC1611" s="7"/>
      <c r="AD1611" s="7"/>
      <c r="AE1611" s="7"/>
      <c r="AF1611" s="7"/>
      <c r="AG1611" s="158">
        <v>0</v>
      </c>
      <c r="AH1611" s="322">
        <v>0</v>
      </c>
      <c r="AI1611" s="7"/>
    </row>
    <row r="1612" spans="10:35" x14ac:dyDescent="0.25">
      <c r="J1612" s="311"/>
      <c r="K1612" s="378" t="s">
        <v>497</v>
      </c>
      <c r="L1612" s="17"/>
      <c r="M1612" t="s">
        <v>165</v>
      </c>
      <c r="N1612" s="628">
        <v>10000</v>
      </c>
      <c r="O1612" s="366"/>
      <c r="P1612" s="533"/>
      <c r="Q1612" s="535">
        <f t="shared" ref="Q1612:Q1617" si="139">SUM(N1612*P1612)</f>
        <v>0</v>
      </c>
      <c r="R1612" s="535"/>
      <c r="S1612" s="535"/>
      <c r="T1612" s="535"/>
      <c r="U1612" s="526"/>
      <c r="V1612" s="526"/>
      <c r="W1612" s="523">
        <f>SUM(N1612*W1611)</f>
        <v>0</v>
      </c>
      <c r="X1612" s="523"/>
      <c r="Y1612" s="538">
        <f>SUM(N1612*P1612*Y1611)</f>
        <v>0</v>
      </c>
      <c r="Z1612" s="523"/>
      <c r="AA1612" s="538">
        <f>SUM(N1612*AA1611)</f>
        <v>0</v>
      </c>
      <c r="AB1612" s="538">
        <f>SUM(N1612*AB1611*P1612)</f>
        <v>0</v>
      </c>
      <c r="AF1612" s="541"/>
      <c r="AG1612" s="538">
        <f>SUM(N1612*AG1611)</f>
        <v>0</v>
      </c>
      <c r="AH1612" s="538">
        <f>SUM(Q1612*AH1611)</f>
        <v>0</v>
      </c>
    </row>
    <row r="1613" spans="10:35" x14ac:dyDescent="0.25">
      <c r="J1613" s="311"/>
      <c r="K1613" t="s">
        <v>498</v>
      </c>
      <c r="N1613" s="494"/>
      <c r="P1613" s="38">
        <f>SUM(P1612*0.66)</f>
        <v>0</v>
      </c>
      <c r="Q1613" s="307">
        <f t="shared" si="139"/>
        <v>0</v>
      </c>
      <c r="R1613" s="307"/>
      <c r="S1613" s="307"/>
      <c r="T1613" s="307"/>
      <c r="U1613" s="38"/>
      <c r="V1613" s="38"/>
      <c r="W1613" s="22">
        <f>SUM(N1613*W1611)</f>
        <v>0</v>
      </c>
      <c r="X1613" s="22"/>
      <c r="Y1613" s="23">
        <f>SUM(N1613*P1613*Y1611)</f>
        <v>0</v>
      </c>
      <c r="Z1613" s="22"/>
      <c r="AA1613" s="23">
        <f>SUM(N1613*AA1611)</f>
        <v>0</v>
      </c>
      <c r="AB1613" s="23">
        <f>SUM(N1613*AB1611*P1613)</f>
        <v>0</v>
      </c>
      <c r="AF1613" s="49"/>
      <c r="AG1613" s="23">
        <f>SUM(N1613*AG1611)</f>
        <v>0</v>
      </c>
      <c r="AH1613" s="23">
        <f>SUM(Q1613*AH1611)</f>
        <v>0</v>
      </c>
    </row>
    <row r="1614" spans="10:35" x14ac:dyDescent="0.25">
      <c r="J1614" s="311"/>
      <c r="L1614" s="17"/>
      <c r="M1614" t="s">
        <v>474</v>
      </c>
      <c r="N1614" s="494"/>
      <c r="O1614" s="366"/>
      <c r="P1614" s="321"/>
      <c r="Q1614" s="307">
        <f t="shared" si="139"/>
        <v>0</v>
      </c>
      <c r="R1614" s="307"/>
      <c r="S1614" s="307"/>
      <c r="T1614" s="307"/>
      <c r="U1614" s="38"/>
      <c r="V1614" s="38"/>
      <c r="W1614" s="22">
        <f>SUM(N1614*W1611)</f>
        <v>0</v>
      </c>
      <c r="X1614" s="22"/>
      <c r="Y1614" s="23">
        <f>SUM(N1614*P1614*Y1611)</f>
        <v>0</v>
      </c>
      <c r="Z1614" s="22"/>
      <c r="AA1614" s="23">
        <f>SUM(N1614*AA1611)</f>
        <v>0</v>
      </c>
      <c r="AB1614" s="23">
        <f>SUM(N1614*AB1611*P1614)</f>
        <v>0</v>
      </c>
      <c r="AF1614" s="49"/>
      <c r="AG1614" s="23">
        <f>SUM(N1614*AG1611)</f>
        <v>0</v>
      </c>
      <c r="AH1614" s="23">
        <f>SUM(Q1614*AH1611)</f>
        <v>0</v>
      </c>
    </row>
    <row r="1615" spans="10:35" x14ac:dyDescent="0.25">
      <c r="J1615" s="311"/>
      <c r="N1615" s="494"/>
      <c r="P1615" s="38">
        <f>SUM(P1614*0.66)</f>
        <v>0</v>
      </c>
      <c r="Q1615" s="307">
        <f t="shared" si="139"/>
        <v>0</v>
      </c>
      <c r="R1615" s="307"/>
      <c r="S1615" s="307"/>
      <c r="T1615" s="307"/>
      <c r="U1615" s="38"/>
      <c r="V1615" s="38"/>
      <c r="W1615" s="22">
        <f>SUM(N1615*W1611)</f>
        <v>0</v>
      </c>
      <c r="X1615" s="22"/>
      <c r="Y1615" s="23">
        <f>SUM(N1615*P1615*Y1611)</f>
        <v>0</v>
      </c>
      <c r="Z1615" s="22"/>
      <c r="AA1615" s="23">
        <f>SUM(N1615*AA1611)</f>
        <v>0</v>
      </c>
      <c r="AB1615" s="23">
        <f>SUM(N1615*AB1611*P1615)</f>
        <v>0</v>
      </c>
      <c r="AF1615" s="49"/>
      <c r="AG1615" s="23">
        <f>SUM(N1615*AG1611)</f>
        <v>0</v>
      </c>
      <c r="AH1615" s="23">
        <f>SUM(Q1615*AH1611)</f>
        <v>0</v>
      </c>
    </row>
    <row r="1616" spans="10:35" x14ac:dyDescent="0.25">
      <c r="J1616" s="311"/>
      <c r="L1616" s="17"/>
      <c r="N1616" s="494"/>
      <c r="O1616" s="366"/>
      <c r="P1616" s="321"/>
      <c r="Q1616" s="307">
        <f t="shared" si="139"/>
        <v>0</v>
      </c>
      <c r="R1616" s="307"/>
      <c r="S1616" s="307"/>
      <c r="T1616" s="307"/>
      <c r="U1616" s="38"/>
      <c r="V1616" s="38"/>
      <c r="W1616" s="22">
        <f>SUM(N1616*W1611)</f>
        <v>0</v>
      </c>
      <c r="X1616" s="22"/>
      <c r="Y1616" s="23">
        <f>SUM(N1616*P1616*Y1611)</f>
        <v>0</v>
      </c>
      <c r="Z1616" s="22"/>
      <c r="AA1616" s="23">
        <f>SUM(N1616*AA1611)</f>
        <v>0</v>
      </c>
      <c r="AB1616" s="23">
        <f>SUM(N1616*AB1611*P1616)</f>
        <v>0</v>
      </c>
      <c r="AF1616" s="49"/>
      <c r="AG1616" s="23">
        <f>SUM(N1616*AG1611)</f>
        <v>0</v>
      </c>
      <c r="AH1616" s="23">
        <f>SUM(Q1616*AH1611)</f>
        <v>0</v>
      </c>
      <c r="AI1616" s="23"/>
    </row>
    <row r="1617" spans="10:35" ht="15.6" customHeight="1" x14ac:dyDescent="0.25">
      <c r="J1617" s="311"/>
      <c r="N1617" s="626"/>
      <c r="O1617" s="13"/>
      <c r="P1617" s="38">
        <f>SUM(P1616*0.66)</f>
        <v>0</v>
      </c>
      <c r="Q1617" s="307">
        <f t="shared" si="139"/>
        <v>0</v>
      </c>
      <c r="R1617" s="307"/>
      <c r="S1617" s="307"/>
      <c r="T1617" s="307"/>
      <c r="U1617" s="38"/>
      <c r="V1617" s="38"/>
      <c r="W1617" s="22">
        <f>SUM(N1617*W1611)</f>
        <v>0</v>
      </c>
      <c r="X1617" s="22"/>
      <c r="Y1617" s="23">
        <f>SUM(N1617*P1617*Y1611)</f>
        <v>0</v>
      </c>
      <c r="Z1617" s="22"/>
      <c r="AA1617" s="23">
        <f>SUM(N1617*AA1611)</f>
        <v>0</v>
      </c>
      <c r="AB1617" s="23">
        <f>SUM(N1617*AB1611*P1617)</f>
        <v>0</v>
      </c>
      <c r="AF1617" s="49"/>
      <c r="AG1617" s="23">
        <f>SUM(N1617*AG1611)</f>
        <v>0</v>
      </c>
      <c r="AH1617" s="23">
        <f>SUM(Q1617*AH1611)</f>
        <v>0</v>
      </c>
      <c r="AI1617" s="23"/>
    </row>
    <row r="1618" spans="10:35" ht="15.6" customHeight="1" thickBot="1" x14ac:dyDescent="0.3">
      <c r="J1618" s="311"/>
      <c r="N1618" s="49"/>
      <c r="O1618" s="50"/>
      <c r="P1618" s="38"/>
      <c r="Q1618" s="307"/>
      <c r="R1618" s="307"/>
      <c r="S1618" s="307"/>
      <c r="T1618" s="307"/>
      <c r="U1618" s="38"/>
      <c r="V1618" s="38"/>
      <c r="W1618" s="38"/>
      <c r="X1618" s="22"/>
      <c r="Z1618" s="22"/>
      <c r="AA1618" s="22"/>
      <c r="AB1618" s="22"/>
      <c r="AC1618" s="22"/>
      <c r="AD1618" s="22"/>
      <c r="AE1618" s="22"/>
      <c r="AF1618" s="49"/>
      <c r="AG1618" s="22"/>
      <c r="AH1618" s="22"/>
      <c r="AI1618" s="22"/>
    </row>
    <row r="1619" spans="10:35" ht="15.75" thickBot="1" x14ac:dyDescent="0.3">
      <c r="J1619" s="311"/>
      <c r="N1619" s="49"/>
      <c r="O1619" s="50"/>
      <c r="P1619" s="38"/>
      <c r="Q1619" s="38"/>
      <c r="R1619" s="38"/>
      <c r="S1619" s="38"/>
      <c r="T1619" s="38"/>
      <c r="U1619" s="38"/>
      <c r="V1619" s="38"/>
      <c r="W1619" s="488">
        <f>SUM(W1612:W1617)</f>
        <v>0</v>
      </c>
      <c r="X1619" s="489"/>
      <c r="Y1619" s="490">
        <f>SUM(Y1612:Y1617)</f>
        <v>0</v>
      </c>
      <c r="Z1619" s="829">
        <f>SUM(W1619:Y1619)</f>
        <v>0</v>
      </c>
      <c r="AA1619" s="387">
        <f>SUM(AA1612:AA1617)</f>
        <v>0</v>
      </c>
      <c r="AB1619" s="387">
        <f>SUM(AB1612:AB1617)</f>
        <v>0</v>
      </c>
      <c r="AC1619" s="1087">
        <f>SUM(AA1619:AB1619)</f>
        <v>0</v>
      </c>
      <c r="AD1619" s="89"/>
      <c r="AE1619" s="89"/>
      <c r="AF1619" s="49"/>
      <c r="AG1619" s="387">
        <f>SUM(AG1612:AG1617)</f>
        <v>0</v>
      </c>
      <c r="AH1619" s="387">
        <f>SUM(AH1612:AH1617)</f>
        <v>0</v>
      </c>
      <c r="AI1619" s="1087">
        <f>SUM(AG1619:AH1619)</f>
        <v>0</v>
      </c>
    </row>
    <row r="1620" spans="10:35" ht="15" customHeight="1" x14ac:dyDescent="0.25">
      <c r="J1620" s="311"/>
      <c r="N1620" s="49"/>
      <c r="O1620" s="50"/>
      <c r="P1620" s="38"/>
      <c r="Q1620" s="38"/>
      <c r="R1620" s="38"/>
      <c r="S1620" s="38"/>
      <c r="T1620" s="38"/>
      <c r="U1620" s="38"/>
      <c r="V1620" s="38"/>
      <c r="W1620" s="522"/>
      <c r="X1620" s="523"/>
      <c r="Y1620" s="28"/>
      <c r="Z1620" s="523"/>
      <c r="AA1620" s="523"/>
      <c r="AB1620" s="523"/>
      <c r="AC1620" s="89"/>
      <c r="AD1620" s="89"/>
      <c r="AE1620" s="89"/>
      <c r="AF1620" s="49"/>
      <c r="AG1620" s="523"/>
      <c r="AH1620" s="523"/>
      <c r="AI1620" s="89"/>
    </row>
    <row r="1621" spans="10:35" x14ac:dyDescent="0.25">
      <c r="J1621" s="440" t="s">
        <v>433</v>
      </c>
      <c r="K1621" s="35" t="s">
        <v>180</v>
      </c>
      <c r="L1621" s="35"/>
      <c r="M1621" s="158"/>
      <c r="N1621" s="117"/>
      <c r="O1621" s="316"/>
      <c r="P1621" s="158"/>
      <c r="Q1621" s="158"/>
      <c r="R1621" s="158"/>
      <c r="S1621" s="319"/>
      <c r="T1621" s="319"/>
      <c r="U1621" s="319" t="s">
        <v>171</v>
      </c>
      <c r="V1621" s="158"/>
      <c r="W1621" s="319">
        <v>0.03</v>
      </c>
      <c r="X1621" s="117"/>
      <c r="Y1621" s="157">
        <v>0</v>
      </c>
      <c r="Z1621" s="158"/>
      <c r="AA1621" s="379">
        <v>2.5000000000000001E-3</v>
      </c>
      <c r="AB1621" s="157">
        <v>0</v>
      </c>
      <c r="AC1621" s="7" t="s">
        <v>291</v>
      </c>
      <c r="AD1621" s="7"/>
      <c r="AE1621" s="7"/>
      <c r="AF1621" s="7"/>
      <c r="AG1621" s="158">
        <v>0</v>
      </c>
      <c r="AH1621" s="322">
        <v>0</v>
      </c>
      <c r="AI1621" s="7"/>
    </row>
    <row r="1622" spans="10:35" x14ac:dyDescent="0.25">
      <c r="J1622" s="311"/>
      <c r="K1622" t="s">
        <v>499</v>
      </c>
      <c r="L1622" s="17">
        <v>0.43380000000000002</v>
      </c>
      <c r="M1622" t="s">
        <v>500</v>
      </c>
      <c r="N1622" s="730">
        <v>450</v>
      </c>
      <c r="O1622" s="366"/>
      <c r="P1622" s="533"/>
      <c r="Q1622" s="535"/>
      <c r="R1622" s="535"/>
      <c r="S1622" s="535"/>
      <c r="T1622" s="535"/>
      <c r="U1622" s="526"/>
      <c r="V1622" s="526"/>
      <c r="W1622" s="523">
        <f>SUM(N1622*W1621)</f>
        <v>13.5</v>
      </c>
      <c r="X1622" s="523"/>
      <c r="Y1622" s="538">
        <f>SUM(N1622*P1622*Y1621)</f>
        <v>0</v>
      </c>
      <c r="Z1622" s="523"/>
      <c r="AA1622" s="538">
        <f>SUM(N1622*AA1621)</f>
        <v>1.125</v>
      </c>
      <c r="AB1622" s="538">
        <f>SUM(N1622*AB1621*P1622)</f>
        <v>0</v>
      </c>
      <c r="AF1622" s="541"/>
      <c r="AG1622" s="538">
        <f>SUM(N1622*AG1621)</f>
        <v>0</v>
      </c>
      <c r="AH1622" s="538">
        <f>SUM(Q1622*AH1621)</f>
        <v>0</v>
      </c>
    </row>
    <row r="1623" spans="10:35" x14ac:dyDescent="0.25">
      <c r="J1623" s="311"/>
      <c r="N1623" s="494"/>
      <c r="P1623" s="38"/>
      <c r="Q1623" s="307"/>
      <c r="R1623" s="307"/>
      <c r="S1623" s="307"/>
      <c r="T1623" s="307"/>
      <c r="U1623" s="38"/>
      <c r="V1623" s="38"/>
      <c r="W1623" s="22">
        <f>SUM(N1623*W1621)</f>
        <v>0</v>
      </c>
      <c r="X1623" s="22"/>
      <c r="Y1623" s="23">
        <f>SUM(N1623*P1623*Y1621)</f>
        <v>0</v>
      </c>
      <c r="Z1623" s="22"/>
      <c r="AA1623" s="23">
        <f>SUM(N1623*AA1621)</f>
        <v>0</v>
      </c>
      <c r="AB1623" s="23">
        <f>SUM(N1623*AB1621*P1623)</f>
        <v>0</v>
      </c>
      <c r="AF1623" s="49"/>
      <c r="AG1623" s="23">
        <f>SUM(N1623*AG1621)</f>
        <v>0</v>
      </c>
      <c r="AH1623" s="23">
        <f>SUM(Q1623*AH1621)</f>
        <v>0</v>
      </c>
    </row>
    <row r="1624" spans="10:35" x14ac:dyDescent="0.25">
      <c r="J1624" s="311"/>
      <c r="L1624" s="17"/>
      <c r="N1624" s="731"/>
      <c r="O1624" s="366"/>
      <c r="P1624" s="321"/>
      <c r="Q1624" s="307"/>
      <c r="R1624" s="307"/>
      <c r="S1624" s="307"/>
      <c r="T1624" s="307"/>
      <c r="U1624" s="38"/>
      <c r="V1624" s="38"/>
      <c r="W1624" s="22">
        <f>SUM(N1624*W1621)</f>
        <v>0</v>
      </c>
      <c r="X1624" s="22"/>
      <c r="Y1624" s="23">
        <f>SUM(N1624*P1624*Y1621)</f>
        <v>0</v>
      </c>
      <c r="Z1624" s="22"/>
      <c r="AA1624" s="23">
        <f>SUM(N1624*AA1621)</f>
        <v>0</v>
      </c>
      <c r="AB1624" s="23">
        <f>SUM(N1624*AB1621*P1624)</f>
        <v>0</v>
      </c>
      <c r="AF1624" s="49"/>
      <c r="AG1624" s="23">
        <f>SUM(N1624*AG1621)</f>
        <v>0</v>
      </c>
      <c r="AH1624" s="23">
        <f>SUM(Q1624*AH1621)</f>
        <v>0</v>
      </c>
    </row>
    <row r="1625" spans="10:35" x14ac:dyDescent="0.25">
      <c r="J1625" s="838"/>
      <c r="K1625" t="s">
        <v>420</v>
      </c>
      <c r="L1625" s="839"/>
      <c r="N1625" s="494"/>
      <c r="P1625" s="38">
        <f>SUM(P1624*0.66)</f>
        <v>0</v>
      </c>
      <c r="Q1625" s="307"/>
      <c r="R1625" s="307"/>
      <c r="S1625" s="307"/>
      <c r="T1625" s="307"/>
      <c r="U1625" s="38"/>
      <c r="V1625" s="38"/>
      <c r="W1625" s="22">
        <f>SUM(N1625*W1621)</f>
        <v>0</v>
      </c>
      <c r="X1625" s="22"/>
      <c r="Y1625" s="23">
        <f>SUM(N1625*P1625*Y1621)</f>
        <v>0</v>
      </c>
      <c r="Z1625" s="22"/>
      <c r="AA1625" s="23">
        <f>SUM(N1625*AA1621)</f>
        <v>0</v>
      </c>
      <c r="AB1625" s="23">
        <f>SUM(N1625*AB1621*P1625)</f>
        <v>0</v>
      </c>
      <c r="AF1625" s="49"/>
      <c r="AG1625" s="23">
        <f>SUM(N1625*AG1621)</f>
        <v>0</v>
      </c>
      <c r="AH1625" s="23">
        <f>SUM(Q1625*AH1621)</f>
        <v>0</v>
      </c>
    </row>
    <row r="1626" spans="10:35" x14ac:dyDescent="0.25">
      <c r="J1626" s="838"/>
      <c r="K1626" s="839"/>
      <c r="L1626" s="839"/>
      <c r="N1626" s="494"/>
      <c r="O1626" s="366"/>
      <c r="P1626" s="321"/>
      <c r="Q1626" s="307"/>
      <c r="R1626" s="307"/>
      <c r="S1626" s="307"/>
      <c r="T1626" s="307"/>
      <c r="U1626" s="38"/>
      <c r="V1626" s="38"/>
      <c r="W1626" s="22">
        <f>SUM(N1626*W1621)</f>
        <v>0</v>
      </c>
      <c r="X1626" s="22"/>
      <c r="Y1626" s="23">
        <f>SUM(N1626*P1626*Y1621)</f>
        <v>0</v>
      </c>
      <c r="Z1626" s="22"/>
      <c r="AA1626" s="23">
        <f>SUM(N1626*AA1621)</f>
        <v>0</v>
      </c>
      <c r="AB1626" s="23">
        <f>SUM(N1626*AB1621*P1626)</f>
        <v>0</v>
      </c>
      <c r="AF1626" s="49"/>
      <c r="AG1626" s="23">
        <f>SUM(N1626*AG1621)</f>
        <v>0</v>
      </c>
      <c r="AH1626" s="23">
        <f>SUM(Q1626*AH1621)</f>
        <v>0</v>
      </c>
      <c r="AI1626" s="23"/>
    </row>
    <row r="1627" spans="10:35" x14ac:dyDescent="0.25">
      <c r="J1627" s="837">
        <f>SUM(J1625:L1626)</f>
        <v>0</v>
      </c>
      <c r="N1627" s="626"/>
      <c r="O1627" s="13"/>
      <c r="P1627" s="38">
        <f>SUM(P1626*0.66)</f>
        <v>0</v>
      </c>
      <c r="Q1627" s="307"/>
      <c r="R1627" s="307"/>
      <c r="S1627" s="307"/>
      <c r="T1627" s="307"/>
      <c r="U1627" s="38"/>
      <c r="V1627" s="38"/>
      <c r="W1627" s="22">
        <f>SUM(N1627*W1621)</f>
        <v>0</v>
      </c>
      <c r="X1627" s="22"/>
      <c r="Y1627" s="23">
        <f>SUM(N1627*P1627*Y1621)</f>
        <v>0</v>
      </c>
      <c r="Z1627" s="22"/>
      <c r="AA1627" s="23">
        <f>SUM(N1627*AA1621)</f>
        <v>0</v>
      </c>
      <c r="AB1627" s="23">
        <f>SUM(N1627*AB1621*P1627)</f>
        <v>0</v>
      </c>
      <c r="AF1627" s="49"/>
      <c r="AG1627" s="23">
        <f>SUM(N1627*AG1621)</f>
        <v>0</v>
      </c>
      <c r="AH1627" s="23">
        <f>SUM(Q1627*AH1621)</f>
        <v>0</v>
      </c>
      <c r="AI1627" s="23"/>
    </row>
    <row r="1628" spans="10:35" ht="15.75" thickBot="1" x14ac:dyDescent="0.3">
      <c r="J1628" s="741"/>
      <c r="N1628" s="49"/>
      <c r="O1628" s="50"/>
      <c r="P1628" s="38"/>
      <c r="Q1628" s="307"/>
      <c r="R1628" s="307"/>
      <c r="S1628" s="307"/>
      <c r="T1628" s="307"/>
      <c r="U1628" s="38"/>
      <c r="V1628" s="38"/>
      <c r="W1628" s="38"/>
      <c r="X1628" s="22"/>
      <c r="Z1628" s="22"/>
      <c r="AA1628" s="22"/>
      <c r="AB1628" s="22"/>
      <c r="AC1628" s="22"/>
      <c r="AD1628" s="22"/>
      <c r="AE1628" s="22"/>
      <c r="AF1628" s="49"/>
      <c r="AG1628" s="22"/>
      <c r="AH1628" s="22"/>
      <c r="AI1628" s="22"/>
    </row>
    <row r="1629" spans="10:35" ht="15.75" thickBot="1" x14ac:dyDescent="0.3">
      <c r="J1629" s="311"/>
      <c r="N1629" s="49"/>
      <c r="O1629" s="50"/>
      <c r="P1629" s="38"/>
      <c r="Q1629" s="38"/>
      <c r="R1629" s="38"/>
      <c r="S1629" s="38"/>
      <c r="T1629" s="38"/>
      <c r="U1629" s="38"/>
      <c r="V1629" s="38"/>
      <c r="W1629" s="488">
        <f>SUM(W1622:W1627)</f>
        <v>13.5</v>
      </c>
      <c r="X1629" s="489"/>
      <c r="Y1629" s="490">
        <f>SUM(Y1622:Y1627)</f>
        <v>0</v>
      </c>
      <c r="Z1629" s="829">
        <f>SUM(W1629:Y1629)</f>
        <v>13.5</v>
      </c>
      <c r="AA1629" s="387">
        <f>SUM(AA1622:AA1627)</f>
        <v>1.125</v>
      </c>
      <c r="AB1629" s="387">
        <f>SUM(AB1622:AB1627)</f>
        <v>0</v>
      </c>
      <c r="AC1629" s="1087">
        <f>SUM(AA1629:AB1629)</f>
        <v>1.125</v>
      </c>
      <c r="AD1629" s="89"/>
      <c r="AE1629" s="89"/>
      <c r="AF1629" s="49"/>
      <c r="AG1629" s="387">
        <f>SUM(AG1622:AG1627)</f>
        <v>0</v>
      </c>
      <c r="AH1629" s="387">
        <f>SUM(AH1622:AH1627)</f>
        <v>0</v>
      </c>
      <c r="AI1629" s="1087">
        <f>SUM(AG1629:AH1629)</f>
        <v>0</v>
      </c>
    </row>
    <row r="1630" spans="10:35" x14ac:dyDescent="0.25">
      <c r="J1630" s="311"/>
      <c r="N1630" s="49"/>
      <c r="O1630" s="50"/>
      <c r="P1630" s="38"/>
      <c r="Q1630" s="38"/>
      <c r="R1630" s="38"/>
      <c r="S1630" s="38"/>
      <c r="T1630" s="38"/>
      <c r="U1630" s="38"/>
      <c r="V1630" s="38"/>
      <c r="W1630" s="522"/>
      <c r="X1630" s="523"/>
      <c r="Y1630" s="28"/>
      <c r="Z1630" s="523"/>
      <c r="AA1630" s="523"/>
      <c r="AB1630" s="523"/>
      <c r="AC1630" s="89"/>
      <c r="AD1630" s="89"/>
      <c r="AE1630" s="89"/>
      <c r="AF1630" s="49"/>
      <c r="AG1630" s="523"/>
      <c r="AH1630" s="523"/>
      <c r="AI1630" s="89"/>
    </row>
    <row r="1631" spans="10:35" x14ac:dyDescent="0.25">
      <c r="J1631" s="440" t="s">
        <v>433</v>
      </c>
      <c r="K1631" s="35" t="s">
        <v>363</v>
      </c>
      <c r="L1631" s="35"/>
      <c r="M1631" s="158"/>
      <c r="N1631" s="117"/>
      <c r="O1631" s="316"/>
      <c r="P1631" s="158"/>
      <c r="Q1631" s="158"/>
      <c r="R1631" s="158"/>
      <c r="S1631" s="319"/>
      <c r="T1631" s="319"/>
      <c r="U1631" s="319" t="s">
        <v>171</v>
      </c>
      <c r="V1631" s="158"/>
      <c r="W1631" s="319">
        <v>2.2499999999999999E-2</v>
      </c>
      <c r="X1631" s="117"/>
      <c r="Y1631" s="157">
        <v>0</v>
      </c>
      <c r="Z1631" s="158"/>
      <c r="AA1631" s="319">
        <v>0</v>
      </c>
      <c r="AB1631" s="157">
        <v>0</v>
      </c>
      <c r="AC1631" s="7"/>
      <c r="AD1631" s="7"/>
      <c r="AE1631" s="7"/>
      <c r="AF1631" s="7"/>
      <c r="AG1631" s="158">
        <v>0</v>
      </c>
      <c r="AH1631" s="322">
        <v>0</v>
      </c>
      <c r="AI1631" s="7"/>
    </row>
    <row r="1632" spans="10:35" x14ac:dyDescent="0.25">
      <c r="J1632" s="311"/>
      <c r="K1632" t="s">
        <v>365</v>
      </c>
      <c r="L1632" s="17">
        <v>0.30020000000000002</v>
      </c>
      <c r="M1632" t="s">
        <v>237</v>
      </c>
      <c r="N1632" s="1209">
        <v>2402.19</v>
      </c>
      <c r="O1632" s="366"/>
      <c r="P1632" s="533"/>
      <c r="Q1632" s="535"/>
      <c r="R1632" s="535"/>
      <c r="S1632" s="535"/>
      <c r="T1632" s="535"/>
      <c r="U1632" s="526"/>
      <c r="V1632" s="526"/>
      <c r="W1632" s="523">
        <f>SUM(N1632*W1631)</f>
        <v>54.049275000000002</v>
      </c>
      <c r="X1632" s="523"/>
      <c r="Y1632" s="538">
        <f>SUM(N1632*P1632*Y1631)</f>
        <v>0</v>
      </c>
      <c r="Z1632" s="523"/>
      <c r="AA1632" s="538">
        <f>SUM(N1632*AA1631)</f>
        <v>0</v>
      </c>
      <c r="AB1632" s="538">
        <f>SUM(N1632*AB1631*P1632)</f>
        <v>0</v>
      </c>
      <c r="AF1632" s="541"/>
      <c r="AG1632" s="538">
        <f>SUM(N1632*AG1631)</f>
        <v>0</v>
      </c>
      <c r="AH1632" s="538">
        <f>SUM(Q1632*AH1631)</f>
        <v>0</v>
      </c>
    </row>
    <row r="1633" spans="10:35" x14ac:dyDescent="0.25">
      <c r="J1633" s="311"/>
      <c r="N1633" s="494"/>
      <c r="P1633" s="38"/>
      <c r="Q1633" s="307"/>
      <c r="R1633" s="307"/>
      <c r="S1633" s="307"/>
      <c r="T1633" s="307"/>
      <c r="U1633" s="38"/>
      <c r="V1633" s="38"/>
      <c r="W1633" s="22">
        <f>SUM(N1633*W1631)</f>
        <v>0</v>
      </c>
      <c r="X1633" s="22"/>
      <c r="Y1633" s="23">
        <f>SUM(N1633*P1633*Y1631)</f>
        <v>0</v>
      </c>
      <c r="Z1633" s="22"/>
      <c r="AA1633" s="23">
        <f>SUM(N1633*AA1631)</f>
        <v>0</v>
      </c>
      <c r="AB1633" s="23">
        <f>SUM(N1633*AB1631*P1633)</f>
        <v>0</v>
      </c>
      <c r="AF1633" s="49"/>
      <c r="AG1633" s="23">
        <f>SUM(N1633*AG1631)</f>
        <v>0</v>
      </c>
      <c r="AH1633" s="23">
        <f>SUM(Q1633*AH1631)</f>
        <v>0</v>
      </c>
    </row>
    <row r="1634" spans="10:35" x14ac:dyDescent="0.25">
      <c r="J1634" s="311"/>
      <c r="L1634" s="17"/>
      <c r="N1634" s="494"/>
      <c r="O1634" s="366"/>
      <c r="P1634" s="321"/>
      <c r="Q1634" s="307"/>
      <c r="R1634" s="307"/>
      <c r="S1634" s="307"/>
      <c r="T1634" s="307"/>
      <c r="U1634" s="38"/>
      <c r="V1634" s="38"/>
      <c r="W1634" s="22">
        <f>SUM(N1634*W1631)</f>
        <v>0</v>
      </c>
      <c r="X1634" s="22"/>
      <c r="Y1634" s="23">
        <f>SUM(N1634*P1634*Y1631)</f>
        <v>0</v>
      </c>
      <c r="Z1634" s="22"/>
      <c r="AA1634" s="23">
        <f>SUM(N1634*AA1631)</f>
        <v>0</v>
      </c>
      <c r="AB1634" s="23">
        <f>SUM(N1634*AB1631*P1634)</f>
        <v>0</v>
      </c>
      <c r="AF1634" s="49"/>
      <c r="AG1634" s="23">
        <f>SUM(N1634*AG1631)</f>
        <v>0</v>
      </c>
      <c r="AH1634" s="23">
        <f>SUM(Q1634*AH1631)</f>
        <v>0</v>
      </c>
    </row>
    <row r="1635" spans="10:35" x14ac:dyDescent="0.25">
      <c r="J1635" s="311"/>
      <c r="K1635" s="40"/>
      <c r="N1635" s="494"/>
      <c r="P1635" s="38">
        <f>SUM(P1634*0.66)</f>
        <v>0</v>
      </c>
      <c r="Q1635" s="307"/>
      <c r="R1635" s="307"/>
      <c r="S1635" s="307"/>
      <c r="T1635" s="307"/>
      <c r="U1635" s="38"/>
      <c r="V1635" s="38"/>
      <c r="W1635" s="22">
        <f>SUM(N1635*W1631)</f>
        <v>0</v>
      </c>
      <c r="X1635" s="22"/>
      <c r="Y1635" s="23">
        <f>SUM(N1635*P1635*Y1631)</f>
        <v>0</v>
      </c>
      <c r="Z1635" s="22"/>
      <c r="AA1635" s="23">
        <f>SUM(N1635*AA1631)</f>
        <v>0</v>
      </c>
      <c r="AB1635" s="23">
        <f>SUM(N1635*AB1631*P1635)</f>
        <v>0</v>
      </c>
      <c r="AF1635" s="49"/>
      <c r="AG1635" s="23">
        <f>SUM(N1635*AG1631)</f>
        <v>0</v>
      </c>
      <c r="AH1635" s="23">
        <f>SUM(Q1635*AH1631)</f>
        <v>0</v>
      </c>
    </row>
    <row r="1636" spans="10:35" x14ac:dyDescent="0.25">
      <c r="J1636" s="311"/>
      <c r="K1636" s="40"/>
      <c r="L1636" s="17"/>
      <c r="N1636" s="494"/>
      <c r="O1636" s="366"/>
      <c r="P1636" s="321"/>
      <c r="Q1636" s="307"/>
      <c r="R1636" s="307"/>
      <c r="S1636" s="307"/>
      <c r="T1636" s="307"/>
      <c r="U1636" s="38"/>
      <c r="V1636" s="38"/>
      <c r="W1636" s="22">
        <f>SUM(N1636*W1631)</f>
        <v>0</v>
      </c>
      <c r="X1636" s="22"/>
      <c r="Y1636" s="23">
        <f>SUM(N1636*P1636*Y1631)</f>
        <v>0</v>
      </c>
      <c r="Z1636" s="22"/>
      <c r="AA1636" s="23">
        <f>SUM(N1636*AA1631)</f>
        <v>0</v>
      </c>
      <c r="AB1636" s="23">
        <f>SUM(N1636*AB1631*P1636)</f>
        <v>0</v>
      </c>
      <c r="AF1636" s="49"/>
      <c r="AG1636" s="23">
        <f>SUM(N1636*AG1631)</f>
        <v>0</v>
      </c>
      <c r="AH1636" s="23">
        <f>SUM(Q1636*AH1631)</f>
        <v>0</v>
      </c>
      <c r="AI1636" s="23"/>
    </row>
    <row r="1637" spans="10:35" ht="15.6" customHeight="1" x14ac:dyDescent="0.25">
      <c r="J1637" s="311"/>
      <c r="K1637" s="40"/>
      <c r="N1637" s="626"/>
      <c r="O1637" s="13"/>
      <c r="P1637" s="38">
        <f>SUM(P1636*0.66)</f>
        <v>0</v>
      </c>
      <c r="Q1637" s="307"/>
      <c r="R1637" s="307"/>
      <c r="S1637" s="307"/>
      <c r="T1637" s="307"/>
      <c r="U1637" s="38"/>
      <c r="V1637" s="38"/>
      <c r="W1637" s="22">
        <f>SUM(N1637*W1631)</f>
        <v>0</v>
      </c>
      <c r="X1637" s="22"/>
      <c r="Y1637" s="23">
        <f>SUM(N1637*P1637*Y1631)</f>
        <v>0</v>
      </c>
      <c r="Z1637" s="22"/>
      <c r="AA1637" s="23">
        <f>SUM(N1637*AA1631)</f>
        <v>0</v>
      </c>
      <c r="AB1637" s="23">
        <f>SUM(N1637*AB1631*P1637)</f>
        <v>0</v>
      </c>
      <c r="AF1637" s="49"/>
      <c r="AG1637" s="23">
        <f>SUM(N1637*AG1631)</f>
        <v>0</v>
      </c>
      <c r="AH1637" s="23">
        <f>SUM(Q1637*AH1631)</f>
        <v>0</v>
      </c>
      <c r="AI1637" s="23"/>
    </row>
    <row r="1638" spans="10:35" ht="15.6" customHeight="1" thickBot="1" x14ac:dyDescent="0.3">
      <c r="J1638" s="311"/>
      <c r="N1638" s="49"/>
      <c r="O1638" s="50"/>
      <c r="P1638" s="38"/>
      <c r="Q1638" s="307"/>
      <c r="R1638" s="307"/>
      <c r="S1638" s="307"/>
      <c r="T1638" s="307"/>
      <c r="U1638" s="38"/>
      <c r="V1638" s="38"/>
      <c r="W1638" s="38"/>
      <c r="X1638" s="22"/>
      <c r="Z1638" s="22"/>
      <c r="AA1638" s="22"/>
      <c r="AB1638" s="22"/>
      <c r="AC1638" s="22"/>
      <c r="AD1638" s="22"/>
      <c r="AE1638" s="22"/>
      <c r="AF1638" s="49"/>
      <c r="AG1638" s="22"/>
      <c r="AH1638" s="22"/>
      <c r="AI1638" s="22"/>
    </row>
    <row r="1639" spans="10:35" ht="15.75" thickBot="1" x14ac:dyDescent="0.3">
      <c r="J1639" s="311"/>
      <c r="N1639" s="49"/>
      <c r="O1639" s="50"/>
      <c r="P1639" s="38"/>
      <c r="Q1639" s="38"/>
      <c r="R1639" s="38"/>
      <c r="S1639" s="38"/>
      <c r="T1639" s="38"/>
      <c r="U1639" s="38"/>
      <c r="V1639" s="38"/>
      <c r="W1639" s="488">
        <f>SUM(W1632:W1637)</f>
        <v>54.049275000000002</v>
      </c>
      <c r="X1639" s="489"/>
      <c r="Y1639" s="490">
        <f>SUM(Y1632:Y1637)</f>
        <v>0</v>
      </c>
      <c r="Z1639" s="829">
        <f>SUM(W1639:Y1639)</f>
        <v>54.049275000000002</v>
      </c>
      <c r="AA1639" s="387">
        <f>SUM(AA1632:AA1637)</f>
        <v>0</v>
      </c>
      <c r="AB1639" s="387">
        <f>SUM(AB1632:AB1637)</f>
        <v>0</v>
      </c>
      <c r="AC1639" s="1087">
        <f>SUM(AA1639:AB1639)</f>
        <v>0</v>
      </c>
      <c r="AD1639" s="89"/>
      <c r="AE1639" s="89"/>
      <c r="AF1639" s="49"/>
      <c r="AG1639" s="387">
        <f>SUM(AG1632:AG1637)</f>
        <v>0</v>
      </c>
      <c r="AH1639" s="387">
        <f>SUM(AH1632:AH1637)</f>
        <v>0</v>
      </c>
      <c r="AI1639" s="1087">
        <f>SUM(AG1639:AH1639)</f>
        <v>0</v>
      </c>
    </row>
    <row r="1640" spans="10:35" ht="15" customHeight="1" x14ac:dyDescent="0.25">
      <c r="J1640" s="311"/>
      <c r="N1640" s="49"/>
      <c r="O1640" s="50"/>
      <c r="P1640" s="38"/>
      <c r="Q1640" s="38"/>
      <c r="R1640" s="38"/>
      <c r="S1640" s="38"/>
      <c r="T1640" s="38"/>
      <c r="U1640" s="38"/>
      <c r="V1640" s="38"/>
      <c r="W1640" s="522"/>
      <c r="X1640" s="523"/>
      <c r="Y1640" s="28"/>
      <c r="Z1640" s="523"/>
      <c r="AA1640" s="523"/>
      <c r="AB1640" s="523"/>
      <c r="AC1640" s="89"/>
      <c r="AD1640" s="89"/>
      <c r="AE1640" s="89"/>
      <c r="AF1640" s="49"/>
      <c r="AG1640" s="523"/>
      <c r="AH1640" s="523"/>
      <c r="AI1640" s="89"/>
    </row>
    <row r="1641" spans="10:35" x14ac:dyDescent="0.25">
      <c r="J1641" s="440" t="s">
        <v>433</v>
      </c>
      <c r="K1641" s="35" t="s">
        <v>238</v>
      </c>
      <c r="L1641" s="35"/>
      <c r="M1641" s="158"/>
      <c r="N1641" s="117"/>
      <c r="O1641" s="316"/>
      <c r="P1641" s="158"/>
      <c r="Q1641" s="158"/>
      <c r="R1641" s="158"/>
      <c r="S1641" s="319"/>
      <c r="T1641" s="319"/>
      <c r="U1641" s="319" t="s">
        <v>171</v>
      </c>
      <c r="V1641" s="158"/>
      <c r="W1641" s="319">
        <v>2.2249999999999999E-2</v>
      </c>
      <c r="X1641" s="117"/>
      <c r="Y1641" s="157">
        <v>0</v>
      </c>
      <c r="Z1641" s="158"/>
      <c r="AA1641" s="319">
        <v>2E-3</v>
      </c>
      <c r="AB1641" s="157">
        <v>0</v>
      </c>
      <c r="AC1641" s="7" t="s">
        <v>291</v>
      </c>
      <c r="AD1641" s="7"/>
      <c r="AE1641" s="7"/>
      <c r="AF1641" s="7"/>
      <c r="AG1641" s="158">
        <v>0</v>
      </c>
      <c r="AH1641" s="322">
        <v>0</v>
      </c>
      <c r="AI1641" s="7"/>
    </row>
    <row r="1642" spans="10:35" x14ac:dyDescent="0.25">
      <c r="J1642" s="311"/>
      <c r="K1642" t="s">
        <v>1022</v>
      </c>
      <c r="L1642" s="17">
        <v>0.24249999999999999</v>
      </c>
      <c r="M1642" t="s">
        <v>182</v>
      </c>
      <c r="N1642" s="731"/>
      <c r="O1642" s="366"/>
      <c r="P1642" s="321"/>
      <c r="Q1642" s="307">
        <f t="shared" ref="Q1642:Q1647" si="140">SUM(N1642*P1642)</f>
        <v>0</v>
      </c>
      <c r="R1642" s="307"/>
      <c r="S1642" s="307"/>
      <c r="T1642" s="307"/>
      <c r="U1642" s="38"/>
      <c r="V1642" s="38"/>
      <c r="W1642" s="22">
        <f>SUM(N1642*W1641)</f>
        <v>0</v>
      </c>
      <c r="X1642" s="22"/>
      <c r="Y1642" s="23">
        <f>SUM(N1642*P1642*Y1641)</f>
        <v>0</v>
      </c>
      <c r="Z1642" s="22"/>
      <c r="AA1642" s="538">
        <f>SUM(N1642*AA1641)</f>
        <v>0</v>
      </c>
      <c r="AB1642" s="538">
        <f>SUM(N1642*AB1641*P1642)</f>
        <v>0</v>
      </c>
      <c r="AF1642" s="541"/>
      <c r="AG1642" s="538">
        <f>SUM(N1642*AG1641)</f>
        <v>0</v>
      </c>
      <c r="AH1642" s="538">
        <f>SUM(Q1642*AH1641)</f>
        <v>0</v>
      </c>
    </row>
    <row r="1643" spans="10:35" x14ac:dyDescent="0.25">
      <c r="J1643" s="311"/>
      <c r="N1643" s="494"/>
      <c r="P1643" s="38">
        <f>SUM(P1642*0.66)</f>
        <v>0</v>
      </c>
      <c r="Q1643" s="307">
        <f t="shared" si="140"/>
        <v>0</v>
      </c>
      <c r="R1643" s="307"/>
      <c r="S1643" s="307"/>
      <c r="T1643" s="307"/>
      <c r="U1643" s="38"/>
      <c r="V1643" s="38"/>
      <c r="W1643" s="22">
        <f>SUM(N1643*W1641)</f>
        <v>0</v>
      </c>
      <c r="X1643" s="22"/>
      <c r="Y1643" s="23">
        <f>SUM(N1643*P1643*Y1641)</f>
        <v>0</v>
      </c>
      <c r="Z1643" s="22"/>
      <c r="AA1643" s="23">
        <f>SUM(N1643*AA1641)</f>
        <v>0</v>
      </c>
      <c r="AB1643" s="23">
        <f>SUM(N1643*AB1641*P1643)</f>
        <v>0</v>
      </c>
      <c r="AF1643" s="49"/>
      <c r="AG1643" s="23">
        <f>SUM(N1643*AG1641)</f>
        <v>0</v>
      </c>
      <c r="AH1643" s="23">
        <f>SUM(Q1643*AH1641)</f>
        <v>0</v>
      </c>
    </row>
    <row r="1644" spans="10:35" x14ac:dyDescent="0.25">
      <c r="J1644" s="311"/>
      <c r="K1644" t="s">
        <v>1020</v>
      </c>
      <c r="L1644" s="17"/>
      <c r="N1644" s="494"/>
      <c r="O1644" s="366"/>
      <c r="P1644" s="321"/>
      <c r="Q1644" s="307">
        <f t="shared" si="140"/>
        <v>0</v>
      </c>
      <c r="R1644" s="307"/>
      <c r="S1644" s="307"/>
      <c r="T1644" s="307"/>
      <c r="U1644" s="38"/>
      <c r="V1644" s="38"/>
      <c r="W1644" s="22">
        <f>SUM(N1644*W1641)</f>
        <v>0</v>
      </c>
      <c r="X1644" s="22"/>
      <c r="Y1644" s="23">
        <f>SUM(N1644*P1644*Y1641)</f>
        <v>0</v>
      </c>
      <c r="Z1644" s="22"/>
      <c r="AA1644" s="23">
        <f>SUM(N1644*AA1641)</f>
        <v>0</v>
      </c>
      <c r="AB1644" s="23">
        <f>SUM(N1644*AB1641*P1644)</f>
        <v>0</v>
      </c>
      <c r="AF1644" s="49"/>
      <c r="AG1644" s="23">
        <f>SUM(N1644*AG1641)</f>
        <v>0</v>
      </c>
      <c r="AH1644" s="23">
        <f>SUM(Q1644*AH1641)</f>
        <v>0</v>
      </c>
    </row>
    <row r="1645" spans="10:35" x14ac:dyDescent="0.25">
      <c r="J1645" s="311"/>
      <c r="N1645" s="628"/>
      <c r="P1645" s="526">
        <f>SUM(P1644*0.66)</f>
        <v>0</v>
      </c>
      <c r="Q1645" s="535">
        <f t="shared" si="140"/>
        <v>0</v>
      </c>
      <c r="R1645" s="535"/>
      <c r="S1645" s="535"/>
      <c r="T1645" s="535"/>
      <c r="U1645" s="526"/>
      <c r="V1645" s="526"/>
      <c r="W1645" s="523">
        <f>SUM(N1645*W1641)</f>
        <v>0</v>
      </c>
      <c r="X1645" s="523"/>
      <c r="Y1645" s="538">
        <f>SUM(N1645*P1645*Y1641)</f>
        <v>0</v>
      </c>
      <c r="Z1645" s="523"/>
      <c r="AA1645" s="23">
        <f>SUM(N1645*AA1641)</f>
        <v>0</v>
      </c>
      <c r="AB1645" s="23">
        <f>SUM(N1645*AB1641*P1645)</f>
        <v>0</v>
      </c>
      <c r="AF1645" s="49"/>
      <c r="AG1645" s="23">
        <f>SUM(N1645*AG1641)</f>
        <v>0</v>
      </c>
      <c r="AH1645" s="23">
        <f>SUM(Q1645*AH1641)</f>
        <v>0</v>
      </c>
    </row>
    <row r="1646" spans="10:35" x14ac:dyDescent="0.25">
      <c r="J1646" s="311"/>
      <c r="L1646" s="17"/>
      <c r="N1646" s="494"/>
      <c r="O1646" s="366"/>
      <c r="P1646" s="321"/>
      <c r="Q1646" s="307">
        <f t="shared" si="140"/>
        <v>0</v>
      </c>
      <c r="R1646" s="307"/>
      <c r="S1646" s="307"/>
      <c r="T1646" s="307"/>
      <c r="U1646" s="38"/>
      <c r="V1646" s="38"/>
      <c r="W1646" s="22">
        <f>SUM(N1646*W1641)</f>
        <v>0</v>
      </c>
      <c r="X1646" s="22"/>
      <c r="Y1646" s="23">
        <f>SUM(N1646*P1646*Y1641)</f>
        <v>0</v>
      </c>
      <c r="Z1646" s="22"/>
      <c r="AA1646" s="23">
        <f>SUM(N1646*AA1641)</f>
        <v>0</v>
      </c>
      <c r="AB1646" s="23">
        <f>SUM(N1646*AB1641*P1646)</f>
        <v>0</v>
      </c>
      <c r="AF1646" s="49"/>
      <c r="AG1646" s="23">
        <f>SUM(N1646*AG1641)</f>
        <v>0</v>
      </c>
      <c r="AH1646" s="23">
        <f>SUM(Q1646*AH1641)</f>
        <v>0</v>
      </c>
      <c r="AI1646" s="23"/>
    </row>
    <row r="1647" spans="10:35" x14ac:dyDescent="0.25">
      <c r="J1647" s="311"/>
      <c r="N1647" s="626"/>
      <c r="O1647" s="13"/>
      <c r="P1647" s="38">
        <f>SUM(P1646*0.66)</f>
        <v>0</v>
      </c>
      <c r="Q1647" s="307">
        <f t="shared" si="140"/>
        <v>0</v>
      </c>
      <c r="R1647" s="307"/>
      <c r="S1647" s="307"/>
      <c r="T1647" s="307"/>
      <c r="U1647" s="38"/>
      <c r="V1647" s="38"/>
      <c r="W1647" s="22">
        <f>SUM(N1647*W1641)</f>
        <v>0</v>
      </c>
      <c r="X1647" s="22"/>
      <c r="Y1647" s="23">
        <f>SUM(N1647*P1647*Y1641)</f>
        <v>0</v>
      </c>
      <c r="Z1647" s="22"/>
      <c r="AA1647" s="23">
        <f>SUM(N1647*AA1641)</f>
        <v>0</v>
      </c>
      <c r="AB1647" s="23">
        <f>SUM(N1647*AB1641*P1647)</f>
        <v>0</v>
      </c>
      <c r="AF1647" s="49"/>
      <c r="AG1647" s="23">
        <f>SUM(N1647*AG1641)</f>
        <v>0</v>
      </c>
      <c r="AH1647" s="23">
        <f>SUM(Q1647*AH1641)</f>
        <v>0</v>
      </c>
      <c r="AI1647" s="23"/>
    </row>
    <row r="1648" spans="10:35" ht="15.75" thickBot="1" x14ac:dyDescent="0.3">
      <c r="J1648" s="311"/>
      <c r="N1648" s="49"/>
      <c r="O1648" s="50"/>
      <c r="P1648" s="38"/>
      <c r="Q1648" s="307"/>
      <c r="R1648" s="307"/>
      <c r="S1648" s="307"/>
      <c r="T1648" s="307"/>
      <c r="U1648" s="38"/>
      <c r="V1648" s="38"/>
      <c r="W1648" s="38"/>
      <c r="X1648" s="22"/>
      <c r="Z1648" s="22"/>
      <c r="AA1648" s="22"/>
      <c r="AB1648" s="22"/>
      <c r="AC1648" s="22"/>
      <c r="AD1648" s="22"/>
      <c r="AE1648" s="22"/>
      <c r="AF1648" s="49"/>
      <c r="AG1648" s="22"/>
      <c r="AH1648" s="22"/>
      <c r="AI1648" s="22"/>
    </row>
    <row r="1649" spans="10:35" ht="15.75" thickBot="1" x14ac:dyDescent="0.3">
      <c r="J1649" s="311"/>
      <c r="N1649" s="49"/>
      <c r="O1649" s="50"/>
      <c r="P1649" s="38"/>
      <c r="Q1649" s="38"/>
      <c r="R1649" s="38"/>
      <c r="S1649" s="38"/>
      <c r="T1649" s="38"/>
      <c r="U1649" s="38"/>
      <c r="V1649" s="38"/>
      <c r="W1649" s="488">
        <f>SUM(W1642:W1647)</f>
        <v>0</v>
      </c>
      <c r="X1649" s="489"/>
      <c r="Y1649" s="490">
        <f>SUM(Y1642:Y1647)</f>
        <v>0</v>
      </c>
      <c r="Z1649" s="829">
        <f>SUM(W1649:Y1649)</f>
        <v>0</v>
      </c>
      <c r="AA1649" s="387">
        <f>SUM(AA1642:AA1647)</f>
        <v>0</v>
      </c>
      <c r="AB1649" s="387">
        <f>SUM(AB1642:AB1647)</f>
        <v>0</v>
      </c>
      <c r="AC1649" s="1087">
        <f>SUM(AA1649:AB1649)</f>
        <v>0</v>
      </c>
      <c r="AD1649" s="89"/>
      <c r="AE1649" s="89"/>
      <c r="AF1649" s="49"/>
      <c r="AG1649" s="387">
        <f>SUM(AG1642:AG1647)</f>
        <v>0</v>
      </c>
      <c r="AH1649" s="387">
        <f>SUM(AH1642:AH1647)</f>
        <v>0</v>
      </c>
      <c r="AI1649" s="1087">
        <f>SUM(AG1649:AH1649)</f>
        <v>0</v>
      </c>
    </row>
    <row r="1650" spans="10:35" x14ac:dyDescent="0.25">
      <c r="J1650" s="440" t="s">
        <v>433</v>
      </c>
      <c r="K1650" s="35" t="s">
        <v>238</v>
      </c>
      <c r="L1650" s="35"/>
      <c r="M1650" s="158"/>
      <c r="N1650" s="158"/>
      <c r="O1650" s="316"/>
      <c r="P1650" s="158"/>
      <c r="Q1650" s="158"/>
      <c r="R1650" s="158"/>
      <c r="S1650" s="319"/>
      <c r="T1650" s="319"/>
      <c r="U1650" s="319" t="s">
        <v>171</v>
      </c>
      <c r="V1650" s="158"/>
      <c r="W1650" s="319">
        <v>2.2800000000000001E-2</v>
      </c>
      <c r="X1650" s="117"/>
      <c r="Y1650" s="157">
        <v>0</v>
      </c>
      <c r="Z1650" s="158"/>
      <c r="AA1650" s="379">
        <v>2.5000000000000001E-3</v>
      </c>
      <c r="AB1650" s="157">
        <v>0</v>
      </c>
      <c r="AC1650" s="7" t="s">
        <v>291</v>
      </c>
      <c r="AD1650" s="7"/>
      <c r="AE1650" s="7"/>
      <c r="AF1650" s="7"/>
      <c r="AG1650" s="158">
        <v>0</v>
      </c>
      <c r="AH1650" s="322">
        <v>0</v>
      </c>
      <c r="AI1650" s="7"/>
    </row>
    <row r="1651" spans="10:35" x14ac:dyDescent="0.25">
      <c r="J1651" s="311"/>
      <c r="K1651" s="378" t="s">
        <v>501</v>
      </c>
      <c r="L1651" s="17">
        <v>0.23749999999999999</v>
      </c>
      <c r="M1651" t="s">
        <v>156</v>
      </c>
      <c r="N1651" s="628">
        <v>3586.5</v>
      </c>
      <c r="O1651" s="366"/>
      <c r="P1651" s="533"/>
      <c r="Q1651" s="535">
        <f t="shared" ref="Q1651:Q1656" si="141">SUM(N1651*P1651)</f>
        <v>0</v>
      </c>
      <c r="R1651" s="535"/>
      <c r="S1651" s="535"/>
      <c r="T1651" s="535"/>
      <c r="U1651" s="526"/>
      <c r="V1651" s="526"/>
      <c r="W1651" s="523">
        <f>SUM(N1651*W1650)</f>
        <v>81.772199999999998</v>
      </c>
      <c r="X1651" s="523"/>
      <c r="Y1651" s="538">
        <f>SUM(N1651*P1651*Y1650)</f>
        <v>0</v>
      </c>
      <c r="Z1651" s="523"/>
      <c r="AA1651" s="538">
        <f>SUM(N1651*AA1650)</f>
        <v>8.9662500000000005</v>
      </c>
      <c r="AB1651" s="538">
        <f>SUM(N1651*AB1650*P1651)</f>
        <v>0</v>
      </c>
      <c r="AF1651" s="541"/>
      <c r="AG1651" s="538">
        <f>SUM(N1651*AG1650)</f>
        <v>0</v>
      </c>
      <c r="AH1651" s="538">
        <f>SUM(Q1651*AH1650)</f>
        <v>0</v>
      </c>
    </row>
    <row r="1652" spans="10:35" x14ac:dyDescent="0.25">
      <c r="J1652" s="311"/>
      <c r="N1652" s="494"/>
      <c r="P1652" s="38">
        <f>SUM(P1651*0.66)</f>
        <v>0</v>
      </c>
      <c r="Q1652" s="307">
        <f t="shared" si="141"/>
        <v>0</v>
      </c>
      <c r="R1652" s="307"/>
      <c r="S1652" s="307"/>
      <c r="T1652" s="307"/>
      <c r="U1652" s="38"/>
      <c r="V1652" s="38"/>
      <c r="W1652" s="22">
        <f>SUM(N1652*W1650)</f>
        <v>0</v>
      </c>
      <c r="X1652" s="22"/>
      <c r="Y1652" s="23">
        <f>SUM(N1652*P1652*Y1650)</f>
        <v>0</v>
      </c>
      <c r="Z1652" s="22"/>
      <c r="AA1652" s="23">
        <f>SUM(N1652*AA1650)</f>
        <v>0</v>
      </c>
      <c r="AB1652" s="23">
        <f>SUM(N1652*AB1650*P1652)</f>
        <v>0</v>
      </c>
      <c r="AF1652" s="49"/>
      <c r="AG1652" s="23">
        <f>SUM(N1652*AG1650)</f>
        <v>0</v>
      </c>
      <c r="AH1652" s="23">
        <f>SUM(Q1652*AH1650)</f>
        <v>0</v>
      </c>
    </row>
    <row r="1653" spans="10:35" x14ac:dyDescent="0.25">
      <c r="J1653" s="311"/>
      <c r="K1653" t="s">
        <v>502</v>
      </c>
      <c r="L1653" s="17"/>
      <c r="M1653" t="s">
        <v>158</v>
      </c>
      <c r="N1653" s="494"/>
      <c r="O1653" s="366"/>
      <c r="P1653" s="321"/>
      <c r="Q1653" s="307">
        <f t="shared" si="141"/>
        <v>0</v>
      </c>
      <c r="R1653" s="307"/>
      <c r="S1653" s="307"/>
      <c r="T1653" s="307"/>
      <c r="U1653" s="38"/>
      <c r="V1653" s="38"/>
      <c r="W1653" s="22">
        <f>SUM(N1653*W1650)</f>
        <v>0</v>
      </c>
      <c r="X1653" s="22"/>
      <c r="Y1653" s="23">
        <f>SUM(N1653*P1653*Y1650)</f>
        <v>0</v>
      </c>
      <c r="Z1653" s="22"/>
      <c r="AA1653" s="23">
        <f>SUM(N1653*AA1650)</f>
        <v>0</v>
      </c>
      <c r="AB1653" s="23">
        <f>SUM(N1653*AB1650*P1653)</f>
        <v>0</v>
      </c>
      <c r="AF1653" s="49"/>
      <c r="AG1653" s="23">
        <f>SUM(N1653*AG1650)</f>
        <v>0</v>
      </c>
      <c r="AH1653" s="23">
        <f>SUM(Q1653*AH1650)</f>
        <v>0</v>
      </c>
    </row>
    <row r="1654" spans="10:35" x14ac:dyDescent="0.25">
      <c r="J1654" s="311"/>
      <c r="N1654" s="494"/>
      <c r="P1654" s="38">
        <f>SUM(P1653*0.66)</f>
        <v>0</v>
      </c>
      <c r="Q1654" s="307">
        <f t="shared" si="141"/>
        <v>0</v>
      </c>
      <c r="R1654" s="307"/>
      <c r="S1654" s="307"/>
      <c r="T1654" s="307"/>
      <c r="U1654" s="38"/>
      <c r="V1654" s="38"/>
      <c r="W1654" s="22">
        <f>SUM(N1654*W1650)</f>
        <v>0</v>
      </c>
      <c r="X1654" s="22"/>
      <c r="Y1654" s="23">
        <f>SUM(N1654*P1654*Y1650)</f>
        <v>0</v>
      </c>
      <c r="Z1654" s="22"/>
      <c r="AA1654" s="23">
        <f>SUM(N1654*AA1650)</f>
        <v>0</v>
      </c>
      <c r="AB1654" s="23">
        <f>SUM(N1654*AB1650*P1654)</f>
        <v>0</v>
      </c>
      <c r="AF1654" s="49"/>
      <c r="AG1654" s="23">
        <f>SUM(N1654*AG1650)</f>
        <v>0</v>
      </c>
      <c r="AH1654" s="23">
        <f>SUM(Q1654*AH1650)</f>
        <v>0</v>
      </c>
    </row>
    <row r="1655" spans="10:35" x14ac:dyDescent="0.25">
      <c r="J1655" s="311"/>
      <c r="L1655" s="17"/>
      <c r="N1655" s="494"/>
      <c r="O1655" s="366"/>
      <c r="P1655" s="321"/>
      <c r="Q1655" s="307">
        <f t="shared" si="141"/>
        <v>0</v>
      </c>
      <c r="R1655" s="307"/>
      <c r="S1655" s="307"/>
      <c r="T1655" s="307"/>
      <c r="U1655" s="38"/>
      <c r="V1655" s="38"/>
      <c r="W1655" s="22">
        <f>SUM(N1655*W1650)</f>
        <v>0</v>
      </c>
      <c r="X1655" s="22"/>
      <c r="Y1655" s="23">
        <f>SUM(N1655*P1655*Y1650)</f>
        <v>0</v>
      </c>
      <c r="Z1655" s="22"/>
      <c r="AA1655" s="23">
        <f>SUM(N1655*AA1650)</f>
        <v>0</v>
      </c>
      <c r="AB1655" s="23">
        <f>SUM(N1655*AB1650*P1655)</f>
        <v>0</v>
      </c>
      <c r="AF1655" s="49"/>
      <c r="AG1655" s="23">
        <f>SUM(N1655*AG1650)</f>
        <v>0</v>
      </c>
      <c r="AH1655" s="23">
        <f>SUM(Q1655*AH1650)</f>
        <v>0</v>
      </c>
      <c r="AI1655" s="23"/>
    </row>
    <row r="1656" spans="10:35" x14ac:dyDescent="0.25">
      <c r="J1656" s="311"/>
      <c r="N1656" s="626"/>
      <c r="O1656" s="13"/>
      <c r="P1656" s="38">
        <f>SUM(P1655*0.66)</f>
        <v>0</v>
      </c>
      <c r="Q1656" s="307">
        <f t="shared" si="141"/>
        <v>0</v>
      </c>
      <c r="R1656" s="307"/>
      <c r="S1656" s="307"/>
      <c r="T1656" s="307"/>
      <c r="U1656" s="38"/>
      <c r="V1656" s="38"/>
      <c r="W1656" s="22">
        <f>SUM(N1656*W1650)</f>
        <v>0</v>
      </c>
      <c r="X1656" s="22"/>
      <c r="Y1656" s="23">
        <f>SUM(N1656*P1656*Y1650)</f>
        <v>0</v>
      </c>
      <c r="Z1656" s="22"/>
      <c r="AA1656" s="23">
        <f>SUM(N1656*AA1650)</f>
        <v>0</v>
      </c>
      <c r="AB1656" s="23">
        <f>SUM(N1656*AB1650*P1656)</f>
        <v>0</v>
      </c>
      <c r="AF1656" s="49"/>
      <c r="AG1656" s="23">
        <f>SUM(N1656*AG1650)</f>
        <v>0</v>
      </c>
      <c r="AH1656" s="23">
        <f>SUM(Q1656*AH1650)</f>
        <v>0</v>
      </c>
      <c r="AI1656" s="23"/>
    </row>
    <row r="1657" spans="10:35" ht="15.75" thickBot="1" x14ac:dyDescent="0.3">
      <c r="J1657" s="311"/>
      <c r="N1657" s="49"/>
      <c r="O1657" s="50"/>
      <c r="P1657" s="38"/>
      <c r="Q1657" s="307"/>
      <c r="R1657" s="307"/>
      <c r="S1657" s="307"/>
      <c r="T1657" s="307"/>
      <c r="U1657" s="38"/>
      <c r="V1657" s="38"/>
      <c r="W1657" s="38"/>
      <c r="X1657" s="22"/>
      <c r="Z1657" s="22"/>
      <c r="AA1657" s="22"/>
      <c r="AB1657" s="22"/>
      <c r="AC1657" s="22"/>
      <c r="AD1657" s="22"/>
      <c r="AE1657" s="22"/>
      <c r="AF1657" s="49"/>
      <c r="AG1657" s="22"/>
      <c r="AH1657" s="22"/>
      <c r="AI1657" s="22"/>
    </row>
    <row r="1658" spans="10:35" ht="15.75" thickBot="1" x14ac:dyDescent="0.3">
      <c r="J1658" s="311"/>
      <c r="N1658" s="49"/>
      <c r="O1658" s="50"/>
      <c r="P1658" s="38"/>
      <c r="Q1658" s="38"/>
      <c r="R1658" s="38"/>
      <c r="S1658" s="38"/>
      <c r="T1658" s="38"/>
      <c r="U1658" s="38"/>
      <c r="V1658" s="38"/>
      <c r="W1658" s="488">
        <f>SUM(W1651:W1656)</f>
        <v>81.772199999999998</v>
      </c>
      <c r="X1658" s="489"/>
      <c r="Y1658" s="490">
        <f>SUM(Y1651:Y1656)</f>
        <v>0</v>
      </c>
      <c r="Z1658" s="829">
        <f>SUM(W1658:Y1658)</f>
        <v>81.772199999999998</v>
      </c>
      <c r="AA1658" s="387">
        <f>SUM(AA1651:AA1656)</f>
        <v>8.9662500000000005</v>
      </c>
      <c r="AB1658" s="387">
        <f>SUM(AB1651:AB1656)</f>
        <v>0</v>
      </c>
      <c r="AC1658" s="1087">
        <f>SUM(AA1658:AB1658)</f>
        <v>8.9662500000000005</v>
      </c>
      <c r="AD1658" s="89"/>
      <c r="AE1658" s="89"/>
      <c r="AF1658" s="49"/>
      <c r="AG1658" s="387">
        <f>SUM(AG1651:AG1656)</f>
        <v>0</v>
      </c>
      <c r="AH1658" s="387">
        <f>SUM(AH1651:AH1656)</f>
        <v>0</v>
      </c>
      <c r="AI1658" s="1087">
        <f>SUM(AG1658:AH1658)</f>
        <v>0</v>
      </c>
    </row>
    <row r="1659" spans="10:35" x14ac:dyDescent="0.25">
      <c r="J1659" s="311"/>
      <c r="N1659" s="49"/>
      <c r="O1659" s="50"/>
      <c r="P1659" s="38"/>
      <c r="Q1659" s="38"/>
      <c r="R1659" s="38"/>
      <c r="S1659" s="38"/>
      <c r="T1659" s="38"/>
      <c r="U1659" s="38"/>
      <c r="V1659" s="38"/>
      <c r="W1659" s="522"/>
      <c r="X1659" s="523"/>
      <c r="Y1659" s="28"/>
      <c r="Z1659" s="523"/>
      <c r="AA1659" s="523" t="s">
        <v>196</v>
      </c>
      <c r="AB1659" s="523"/>
      <c r="AC1659" s="89"/>
      <c r="AD1659" s="89"/>
      <c r="AE1659" s="89"/>
      <c r="AF1659" s="49"/>
      <c r="AG1659" s="523"/>
      <c r="AH1659" s="523"/>
      <c r="AI1659" s="89"/>
    </row>
    <row r="1660" spans="10:35" x14ac:dyDescent="0.25">
      <c r="J1660" s="440" t="s">
        <v>433</v>
      </c>
      <c r="K1660" s="42" t="s">
        <v>197</v>
      </c>
      <c r="L1660" s="35"/>
      <c r="M1660" s="158"/>
      <c r="N1660" s="37"/>
      <c r="O1660" s="316"/>
      <c r="P1660" s="158"/>
      <c r="Q1660" s="158"/>
      <c r="R1660" s="319"/>
      <c r="S1660" s="319"/>
      <c r="T1660" s="319"/>
      <c r="U1660" s="319" t="s">
        <v>171</v>
      </c>
      <c r="V1660" s="158"/>
      <c r="W1660" s="319">
        <v>1.4999999999999999E-2</v>
      </c>
      <c r="X1660" s="117"/>
      <c r="Y1660" s="157">
        <v>0</v>
      </c>
      <c r="Z1660" s="158"/>
      <c r="AA1660" s="319">
        <v>5.0000000000000001E-3</v>
      </c>
      <c r="AB1660" s="157">
        <v>0</v>
      </c>
      <c r="AC1660" s="7"/>
      <c r="AD1660" s="7"/>
      <c r="AE1660" s="7"/>
      <c r="AF1660" s="7"/>
      <c r="AG1660" s="158">
        <v>0</v>
      </c>
      <c r="AH1660" s="322">
        <v>0</v>
      </c>
      <c r="AI1660" s="7"/>
    </row>
    <row r="1661" spans="10:35" x14ac:dyDescent="0.25">
      <c r="J1661" s="311"/>
      <c r="K1661" s="378" t="s">
        <v>388</v>
      </c>
      <c r="L1661" s="17"/>
      <c r="M1661" t="s">
        <v>182</v>
      </c>
      <c r="N1661" s="626"/>
      <c r="O1661" s="381"/>
      <c r="P1661" s="321"/>
      <c r="Q1661" s="307"/>
      <c r="R1661" s="307"/>
      <c r="S1661" s="307"/>
      <c r="T1661" s="307"/>
      <c r="U1661" s="38"/>
      <c r="V1661" s="38"/>
      <c r="W1661" s="523">
        <f>SUM(N1661*W1660)</f>
        <v>0</v>
      </c>
      <c r="X1661" s="523"/>
      <c r="Y1661" s="538">
        <f>SUM(N1661*P1661*Y1660)</f>
        <v>0</v>
      </c>
      <c r="Z1661" s="523"/>
      <c r="AA1661" s="538">
        <f>SUM(N1661*AA1660)</f>
        <v>0</v>
      </c>
      <c r="AB1661" s="538">
        <f>SUM(N1661*AB1660*P1661)</f>
        <v>0</v>
      </c>
      <c r="AF1661" s="541"/>
      <c r="AG1661" s="538">
        <f>SUM(N1661*AG1660)</f>
        <v>0</v>
      </c>
      <c r="AH1661" s="538">
        <f>SUM(Q1661*AH1660)</f>
        <v>0</v>
      </c>
    </row>
    <row r="1662" spans="10:35" x14ac:dyDescent="0.25">
      <c r="J1662" s="311"/>
      <c r="M1662" t="s">
        <v>157</v>
      </c>
      <c r="N1662" s="626"/>
      <c r="P1662" s="38">
        <f>SUM(P1661*0.66)</f>
        <v>0</v>
      </c>
      <c r="Q1662" s="307"/>
      <c r="R1662" s="307"/>
      <c r="S1662" s="307"/>
      <c r="T1662" s="307"/>
      <c r="U1662" s="38"/>
      <c r="V1662" s="38"/>
      <c r="W1662" s="22">
        <f>SUM(N1662*W1660)</f>
        <v>0</v>
      </c>
      <c r="X1662" s="22"/>
      <c r="Y1662" s="23">
        <f>SUM(N1662*P1662*Y1660)</f>
        <v>0</v>
      </c>
      <c r="Z1662" s="22"/>
      <c r="AA1662" s="23">
        <f>SUM(N1662*AA1660)</f>
        <v>0</v>
      </c>
      <c r="AB1662" s="23">
        <f>SUM(N1662*AB1660*P1662)</f>
        <v>0</v>
      </c>
      <c r="AF1662" s="49"/>
      <c r="AG1662" s="23">
        <f>SUM(N1662*AG1660)</f>
        <v>0</v>
      </c>
      <c r="AH1662" s="23">
        <f>SUM(Q1662*AH1660)</f>
        <v>0</v>
      </c>
    </row>
    <row r="1663" spans="10:35" x14ac:dyDescent="0.25">
      <c r="J1663" s="311"/>
      <c r="L1663" s="17"/>
      <c r="M1663" t="s">
        <v>237</v>
      </c>
      <c r="N1663" s="626"/>
      <c r="O1663" s="374"/>
      <c r="P1663" s="321"/>
      <c r="Q1663" s="307"/>
      <c r="R1663" s="307"/>
      <c r="S1663" s="307"/>
      <c r="T1663" s="307"/>
      <c r="U1663" s="38"/>
      <c r="V1663" s="38"/>
      <c r="W1663" s="22">
        <f>SUM(N1663*W1660)</f>
        <v>0</v>
      </c>
      <c r="X1663" s="22"/>
      <c r="Y1663" s="23">
        <f>SUM(N1663*P1663*Y1660)</f>
        <v>0</v>
      </c>
      <c r="Z1663" s="22"/>
      <c r="AA1663" s="23">
        <f>SUM(N1663*AA1660)</f>
        <v>0</v>
      </c>
      <c r="AB1663" s="23">
        <f>SUM(N1663*AB1660*P1663)</f>
        <v>0</v>
      </c>
      <c r="AF1663" s="49"/>
      <c r="AG1663" s="23">
        <f>SUM(N1663*AG1660)</f>
        <v>0</v>
      </c>
      <c r="AH1663" s="23">
        <f>SUM(Q1663*AH1660)</f>
        <v>0</v>
      </c>
    </row>
    <row r="1664" spans="10:35" x14ac:dyDescent="0.25">
      <c r="J1664" s="311"/>
      <c r="M1664" t="s">
        <v>157</v>
      </c>
      <c r="N1664" s="626"/>
      <c r="P1664" s="38">
        <f>SUM(P1663*0.66)</f>
        <v>0</v>
      </c>
      <c r="Q1664" s="307"/>
      <c r="R1664" s="307"/>
      <c r="S1664" s="307"/>
      <c r="T1664" s="307"/>
      <c r="U1664" s="38"/>
      <c r="V1664" s="38"/>
      <c r="W1664" s="22">
        <f>SUM(N1664*W1660)</f>
        <v>0</v>
      </c>
      <c r="X1664" s="22"/>
      <c r="Y1664" s="23">
        <f>SUM(N1664*P1664*Y1660)</f>
        <v>0</v>
      </c>
      <c r="Z1664" s="22"/>
      <c r="AA1664" s="23">
        <f>SUM(N1664*AA1660)</f>
        <v>0</v>
      </c>
      <c r="AB1664" s="23">
        <f>SUM(N1664*AB1660*P1664)</f>
        <v>0</v>
      </c>
      <c r="AF1664" s="49"/>
      <c r="AG1664" s="23">
        <f>SUM(N1664*AG1660)</f>
        <v>0</v>
      </c>
      <c r="AH1664" s="23">
        <f>SUM(Q1664*AH1660)</f>
        <v>0</v>
      </c>
    </row>
    <row r="1665" spans="10:35" x14ac:dyDescent="0.25">
      <c r="J1665" s="311"/>
      <c r="L1665" s="17"/>
      <c r="M1665" t="s">
        <v>168</v>
      </c>
      <c r="N1665" s="626"/>
      <c r="O1665" s="366"/>
      <c r="P1665" s="321"/>
      <c r="Q1665" s="307"/>
      <c r="R1665" s="307"/>
      <c r="S1665" s="307"/>
      <c r="T1665" s="307"/>
      <c r="U1665" s="38"/>
      <c r="V1665" s="38"/>
      <c r="W1665" s="22">
        <f>SUM(N1665*W1660)</f>
        <v>0</v>
      </c>
      <c r="X1665" s="22"/>
      <c r="Y1665" s="23">
        <f>SUM(N1665*P1665*Y1660)</f>
        <v>0</v>
      </c>
      <c r="Z1665" s="22"/>
      <c r="AA1665" s="23">
        <f>SUM(N1665*AA1660)</f>
        <v>0</v>
      </c>
      <c r="AB1665" s="23">
        <f>SUM(N1665*AB1660*P1665)</f>
        <v>0</v>
      </c>
      <c r="AF1665" s="49"/>
      <c r="AG1665" s="23">
        <f>SUM(N1665*AG1660)</f>
        <v>0</v>
      </c>
      <c r="AH1665" s="23">
        <f>SUM(Q1665*AH1660)</f>
        <v>0</v>
      </c>
      <c r="AI1665" s="23"/>
    </row>
    <row r="1666" spans="10:35" ht="15.6" customHeight="1" x14ac:dyDescent="0.25">
      <c r="J1666" s="311"/>
      <c r="M1666" t="s">
        <v>157</v>
      </c>
      <c r="N1666" s="626"/>
      <c r="O1666" s="13"/>
      <c r="P1666" s="38">
        <f>SUM(P1665*0.66)</f>
        <v>0</v>
      </c>
      <c r="Q1666" s="307"/>
      <c r="R1666" s="307"/>
      <c r="S1666" s="307"/>
      <c r="T1666" s="307"/>
      <c r="U1666" s="38"/>
      <c r="V1666" s="38"/>
      <c r="W1666" s="22">
        <f>SUM(N1666*W1660)</f>
        <v>0</v>
      </c>
      <c r="X1666" s="22"/>
      <c r="Y1666" s="23">
        <f>SUM(N1666*P1666*Y1660)</f>
        <v>0</v>
      </c>
      <c r="Z1666" s="22"/>
      <c r="AA1666" s="23">
        <f>SUM(N1666*AA1660)</f>
        <v>0</v>
      </c>
      <c r="AB1666" s="23">
        <f>SUM(N1666*AB1660*P1666)</f>
        <v>0</v>
      </c>
      <c r="AF1666" s="49"/>
      <c r="AG1666" s="23">
        <f>SUM(N1666*AG1660)</f>
        <v>0</v>
      </c>
      <c r="AH1666" s="23">
        <f>SUM(Q1666*AH1660)</f>
        <v>0</v>
      </c>
      <c r="AI1666" s="23"/>
    </row>
    <row r="1667" spans="10:35" ht="15.6" customHeight="1" thickBot="1" x14ac:dyDescent="0.3">
      <c r="J1667" s="311"/>
      <c r="N1667" s="23"/>
      <c r="O1667" s="50"/>
      <c r="P1667" s="38"/>
      <c r="Q1667" s="307"/>
      <c r="R1667" s="307"/>
      <c r="S1667" s="307"/>
      <c r="T1667" s="307"/>
      <c r="U1667" s="38"/>
      <c r="V1667" s="38"/>
      <c r="W1667" s="38"/>
      <c r="X1667" s="22"/>
      <c r="Z1667" s="22"/>
      <c r="AA1667" s="22"/>
      <c r="AB1667" s="22"/>
      <c r="AC1667" s="22"/>
      <c r="AD1667" s="22"/>
      <c r="AE1667" s="22"/>
      <c r="AF1667" s="49"/>
      <c r="AG1667" s="22"/>
      <c r="AH1667" s="22"/>
      <c r="AI1667" s="22"/>
    </row>
    <row r="1668" spans="10:35" ht="15.75" thickBot="1" x14ac:dyDescent="0.3">
      <c r="J1668" s="311"/>
      <c r="N1668" s="23"/>
      <c r="O1668" s="50"/>
      <c r="P1668" s="38"/>
      <c r="Q1668" s="38"/>
      <c r="R1668" s="38"/>
      <c r="S1668" s="38"/>
      <c r="T1668" s="38"/>
      <c r="U1668" s="38"/>
      <c r="V1668" s="38"/>
      <c r="W1668" s="488">
        <f>SUM(W1661:W1666)</f>
        <v>0</v>
      </c>
      <c r="X1668" s="489"/>
      <c r="Y1668" s="490">
        <f>SUM(Y1661:Y1666)</f>
        <v>0</v>
      </c>
      <c r="Z1668" s="829">
        <f>SUM(W1668:Y1668)</f>
        <v>0</v>
      </c>
      <c r="AA1668" s="387">
        <f>SUM(AA1661:AA1666)</f>
        <v>0</v>
      </c>
      <c r="AB1668" s="387">
        <f>SUM(AB1661:AB1666)</f>
        <v>0</v>
      </c>
      <c r="AC1668" s="1087">
        <f>SUM(AA1668:AB1668)</f>
        <v>0</v>
      </c>
      <c r="AD1668" s="89"/>
      <c r="AE1668" s="89"/>
      <c r="AF1668" s="49"/>
      <c r="AG1668" s="387">
        <f>SUM(AG1661:AG1666)</f>
        <v>0</v>
      </c>
      <c r="AH1668" s="387">
        <f>SUM(AH1661:AH1666)</f>
        <v>0</v>
      </c>
      <c r="AI1668" s="1087">
        <f>SUM(AG1668:AH1668)</f>
        <v>0</v>
      </c>
    </row>
    <row r="1669" spans="10:35" ht="15" customHeight="1" x14ac:dyDescent="0.25">
      <c r="J1669" s="311"/>
      <c r="N1669" s="49"/>
      <c r="O1669" s="50"/>
      <c r="P1669" s="38"/>
      <c r="Q1669" s="38"/>
      <c r="R1669" s="38"/>
      <c r="S1669" s="38"/>
      <c r="T1669" s="38"/>
      <c r="U1669" s="38"/>
      <c r="V1669" s="38"/>
      <c r="W1669" s="522"/>
      <c r="X1669" s="523"/>
      <c r="Y1669" s="28"/>
      <c r="Z1669" s="523"/>
      <c r="AA1669" s="523"/>
      <c r="AB1669" s="523"/>
      <c r="AC1669" s="89"/>
      <c r="AD1669" s="89"/>
      <c r="AE1669" s="89"/>
      <c r="AF1669" s="49"/>
      <c r="AG1669" s="523"/>
      <c r="AH1669" s="523"/>
      <c r="AI1669" s="89"/>
    </row>
    <row r="1670" spans="10:35" x14ac:dyDescent="0.25">
      <c r="J1670" s="440" t="s">
        <v>433</v>
      </c>
      <c r="K1670" s="42" t="s">
        <v>154</v>
      </c>
      <c r="L1670" s="35"/>
      <c r="M1670" s="158"/>
      <c r="N1670" s="37"/>
      <c r="O1670" s="316"/>
      <c r="P1670" s="158"/>
      <c r="Q1670" s="158"/>
      <c r="R1670" s="158"/>
      <c r="S1670" s="319"/>
      <c r="T1670" s="319"/>
      <c r="U1670" s="319" t="s">
        <v>171</v>
      </c>
      <c r="V1670" s="158"/>
      <c r="W1670" s="319">
        <v>0</v>
      </c>
      <c r="X1670" s="117"/>
      <c r="Y1670" s="157">
        <v>0</v>
      </c>
      <c r="Z1670" s="158"/>
      <c r="AA1670" s="319">
        <v>0</v>
      </c>
      <c r="AB1670" s="157">
        <v>0</v>
      </c>
      <c r="AC1670" s="7"/>
      <c r="AD1670" s="7"/>
      <c r="AE1670" s="7"/>
      <c r="AF1670" s="7"/>
      <c r="AG1670" s="158">
        <v>0</v>
      </c>
      <c r="AH1670" s="322">
        <v>0</v>
      </c>
      <c r="AI1670" s="7"/>
    </row>
    <row r="1671" spans="10:35" x14ac:dyDescent="0.25">
      <c r="J1671" s="311"/>
      <c r="K1671" s="378" t="s">
        <v>155</v>
      </c>
      <c r="L1671" s="17">
        <v>0.23</v>
      </c>
      <c r="M1671" t="s">
        <v>156</v>
      </c>
      <c r="N1671" s="626">
        <v>1</v>
      </c>
      <c r="O1671" s="381"/>
      <c r="P1671" s="321"/>
      <c r="Q1671" s="307"/>
      <c r="R1671" s="307"/>
      <c r="S1671" s="307"/>
      <c r="T1671" s="307"/>
      <c r="U1671" s="38"/>
      <c r="V1671" s="38"/>
      <c r="W1671" s="523">
        <f>SUM(N1671*W1670)</f>
        <v>0</v>
      </c>
      <c r="X1671" s="523"/>
      <c r="Y1671" s="23">
        <f>SUM(N1671*P1671*Y1670)</f>
        <v>0</v>
      </c>
      <c r="Z1671" s="523"/>
      <c r="AA1671" s="23">
        <f>SUM(N1671*AA1670)</f>
        <v>0</v>
      </c>
      <c r="AB1671" s="23">
        <f>SUM(N1671*AB1670*P1671)</f>
        <v>0</v>
      </c>
      <c r="AF1671" s="541"/>
      <c r="AG1671" s="23">
        <f>SUM(N1671*AG1670)</f>
        <v>0</v>
      </c>
      <c r="AH1671" s="538">
        <f>SUM(Q1671*AH1670)</f>
        <v>0</v>
      </c>
    </row>
    <row r="1672" spans="10:35" x14ac:dyDescent="0.25">
      <c r="J1672" s="311"/>
      <c r="L1672">
        <v>0.20181399999999999</v>
      </c>
      <c r="M1672" t="s">
        <v>157</v>
      </c>
      <c r="N1672" s="626">
        <v>0</v>
      </c>
      <c r="P1672" s="38">
        <f>SUM(P1671*0.66)</f>
        <v>0</v>
      </c>
      <c r="Q1672" s="307"/>
      <c r="R1672" s="307"/>
      <c r="S1672" s="307"/>
      <c r="T1672" s="307"/>
      <c r="U1672" s="38"/>
      <c r="V1672" s="38"/>
      <c r="W1672" s="523">
        <f>SUM(N1672*W1670)</f>
        <v>0</v>
      </c>
      <c r="X1672" s="22"/>
      <c r="Y1672" s="23">
        <f>SUM(N1672*P1672*Y1670)</f>
        <v>0</v>
      </c>
      <c r="Z1672" s="22"/>
      <c r="AA1672" s="23">
        <f>SUM(N1672*AA1670)</f>
        <v>0</v>
      </c>
      <c r="AB1672" s="23">
        <f>SUM(N1672*AB1670*P1672)</f>
        <v>0</v>
      </c>
      <c r="AF1672" s="49"/>
      <c r="AG1672" s="23">
        <f>SUM(N1672*AG1670)</f>
        <v>0</v>
      </c>
      <c r="AH1672" s="23">
        <f>SUM(Q1672*AH1670)</f>
        <v>0</v>
      </c>
    </row>
    <row r="1673" spans="10:35" x14ac:dyDescent="0.25">
      <c r="J1673" s="311"/>
      <c r="L1673" s="17">
        <v>0.14710000000000001</v>
      </c>
      <c r="M1673" t="s">
        <v>158</v>
      </c>
      <c r="N1673" s="626"/>
      <c r="O1673" s="374"/>
      <c r="P1673" s="321"/>
      <c r="Q1673" s="307"/>
      <c r="R1673" s="307"/>
      <c r="S1673" s="307"/>
      <c r="T1673" s="307"/>
      <c r="U1673" s="38"/>
      <c r="V1673" s="38"/>
      <c r="W1673" s="22">
        <f>SUM(N1673*W1670)</f>
        <v>0</v>
      </c>
      <c r="X1673" s="22"/>
      <c r="Y1673" s="23">
        <f>SUM(N1673*P1673*Y1670)</f>
        <v>0</v>
      </c>
      <c r="Z1673" s="22"/>
      <c r="AA1673" s="23">
        <f>SUM(N1673*AA1670)</f>
        <v>0</v>
      </c>
      <c r="AB1673" s="23">
        <f>SUM(N1673*AB1670*P1673)</f>
        <v>0</v>
      </c>
      <c r="AF1673" s="49"/>
      <c r="AG1673" s="23">
        <f>SUM(N1673*AG1670)</f>
        <v>0</v>
      </c>
      <c r="AH1673" s="23">
        <f>SUM(Q1673*AH1670)</f>
        <v>0</v>
      </c>
    </row>
    <row r="1674" spans="10:35" x14ac:dyDescent="0.25">
      <c r="J1674" s="311"/>
      <c r="L1674">
        <v>0.14710000000000001</v>
      </c>
      <c r="M1674" t="s">
        <v>157</v>
      </c>
      <c r="N1674" s="626"/>
      <c r="P1674" s="38">
        <f>SUM(P1673*0.66)</f>
        <v>0</v>
      </c>
      <c r="Q1674" s="307"/>
      <c r="R1674" s="307"/>
      <c r="S1674" s="307"/>
      <c r="T1674" s="307"/>
      <c r="U1674" s="38"/>
      <c r="V1674" s="38"/>
      <c r="W1674" s="22">
        <f>SUM(N1674*W1670)</f>
        <v>0</v>
      </c>
      <c r="X1674" s="22"/>
      <c r="Y1674" s="23">
        <f>SUM(N1674*P1674*Y1670)</f>
        <v>0</v>
      </c>
      <c r="Z1674" s="22"/>
      <c r="AA1674" s="23">
        <f>SUM(N1674*AA1670)</f>
        <v>0</v>
      </c>
      <c r="AB1674" s="23">
        <f>SUM(N1674*AB1670*P1674)</f>
        <v>0</v>
      </c>
      <c r="AF1674" s="49"/>
      <c r="AG1674" s="23">
        <f>SUM(N1674*AG1670)</f>
        <v>0</v>
      </c>
      <c r="AH1674" s="23">
        <f>SUM(Q1674*AH1670)</f>
        <v>0</v>
      </c>
    </row>
    <row r="1675" spans="10:35" x14ac:dyDescent="0.25">
      <c r="J1675" s="311"/>
      <c r="L1675" s="17">
        <v>0.14710000000000001</v>
      </c>
      <c r="M1675" t="s">
        <v>158</v>
      </c>
      <c r="N1675" s="626"/>
      <c r="O1675" s="366"/>
      <c r="P1675" s="321"/>
      <c r="Q1675" s="307"/>
      <c r="R1675" s="307"/>
      <c r="S1675" s="307"/>
      <c r="T1675" s="307"/>
      <c r="U1675" s="38"/>
      <c r="V1675" s="38"/>
      <c r="W1675" s="22">
        <f>SUM(N1675*W1670)</f>
        <v>0</v>
      </c>
      <c r="X1675" s="22"/>
      <c r="Y1675" s="23">
        <f>SUM(N1675*P1675*Y1670)</f>
        <v>0</v>
      </c>
      <c r="Z1675" s="22"/>
      <c r="AA1675" s="23">
        <f>SUM(N1675*AA1670)</f>
        <v>0</v>
      </c>
      <c r="AB1675" s="23">
        <f>SUM(N1675*AB1670*P1675)</f>
        <v>0</v>
      </c>
      <c r="AF1675" s="49"/>
      <c r="AG1675" s="23">
        <f>SUM(N1675*AG1670)</f>
        <v>0</v>
      </c>
      <c r="AH1675" s="23">
        <f>SUM(Q1675*AH1670)</f>
        <v>0</v>
      </c>
      <c r="AI1675" s="23"/>
    </row>
    <row r="1676" spans="10:35" x14ac:dyDescent="0.25">
      <c r="J1676" s="311"/>
      <c r="L1676">
        <v>0.14710000000000001</v>
      </c>
      <c r="M1676" t="s">
        <v>157</v>
      </c>
      <c r="N1676" s="626"/>
      <c r="O1676" s="13"/>
      <c r="P1676" s="38">
        <f>SUM(P1675*0.66)</f>
        <v>0</v>
      </c>
      <c r="Q1676" s="307"/>
      <c r="R1676" s="307"/>
      <c r="S1676" s="307"/>
      <c r="T1676" s="307"/>
      <c r="U1676" s="38"/>
      <c r="V1676" s="38"/>
      <c r="W1676" s="22">
        <f>SUM(N1676*W1670)</f>
        <v>0</v>
      </c>
      <c r="X1676" s="22"/>
      <c r="Y1676" s="23">
        <f>SUM(N1676*P1676*Y1670)</f>
        <v>0</v>
      </c>
      <c r="Z1676" s="22"/>
      <c r="AA1676" s="23">
        <f>SUM(N1676*AA1670)</f>
        <v>0</v>
      </c>
      <c r="AB1676" s="23">
        <f>SUM(N1676*AB1670*P1676)</f>
        <v>0</v>
      </c>
      <c r="AF1676" s="49"/>
      <c r="AG1676" s="23">
        <f>SUM(N1676*AG1670)</f>
        <v>0</v>
      </c>
      <c r="AH1676" s="23">
        <f>SUM(Q1676*AH1670)</f>
        <v>0</v>
      </c>
      <c r="AI1676" s="23"/>
    </row>
    <row r="1677" spans="10:35" ht="15.75" thickBot="1" x14ac:dyDescent="0.3">
      <c r="J1677" s="311"/>
      <c r="N1677" s="23"/>
      <c r="O1677" s="50"/>
      <c r="P1677" s="38"/>
      <c r="Q1677" s="307"/>
      <c r="R1677" s="307"/>
      <c r="S1677" s="307"/>
      <c r="T1677" s="307"/>
      <c r="U1677" s="38"/>
      <c r="V1677" s="38"/>
      <c r="W1677" s="38"/>
      <c r="X1677" s="22"/>
      <c r="Z1677" s="22"/>
      <c r="AA1677" s="22"/>
      <c r="AB1677" s="22"/>
      <c r="AC1677" s="22"/>
      <c r="AD1677" s="22"/>
      <c r="AE1677" s="22"/>
      <c r="AF1677" s="49"/>
      <c r="AG1677" s="22"/>
      <c r="AH1677" s="22"/>
      <c r="AI1677" s="22"/>
    </row>
    <row r="1678" spans="10:35" ht="15.75" thickBot="1" x14ac:dyDescent="0.3">
      <c r="J1678" s="311"/>
      <c r="N1678" s="23"/>
      <c r="O1678" s="50"/>
      <c r="P1678" s="38"/>
      <c r="Q1678" s="38"/>
      <c r="R1678" s="38"/>
      <c r="S1678" s="38"/>
      <c r="T1678" s="38"/>
      <c r="U1678" s="38"/>
      <c r="V1678" s="38"/>
      <c r="W1678" s="488">
        <f>SUM(W1671:W1676)</f>
        <v>0</v>
      </c>
      <c r="X1678" s="489"/>
      <c r="Y1678" s="490">
        <f>SUM(Y1671:Y1676)</f>
        <v>0</v>
      </c>
      <c r="Z1678" s="829">
        <f>SUM(W1678:Y1678)</f>
        <v>0</v>
      </c>
      <c r="AA1678" s="387">
        <f>SUM(AA1671:AA1676)</f>
        <v>0</v>
      </c>
      <c r="AB1678" s="387">
        <f>SUM(AB1671:AB1676)</f>
        <v>0</v>
      </c>
      <c r="AC1678" s="1087">
        <f>SUM(AA1678:AB1678)</f>
        <v>0</v>
      </c>
      <c r="AD1678" s="89"/>
      <c r="AE1678" s="89"/>
      <c r="AF1678" s="49"/>
      <c r="AG1678" s="387">
        <f>SUM(AG1671:AG1676)</f>
        <v>0</v>
      </c>
      <c r="AH1678" s="387">
        <f>SUM(AH1671:AH1676)</f>
        <v>0</v>
      </c>
      <c r="AI1678" s="1087">
        <f>SUM(AG1678:AH1678)</f>
        <v>0</v>
      </c>
    </row>
    <row r="1679" spans="10:35" x14ac:dyDescent="0.25">
      <c r="J1679" s="311"/>
      <c r="N1679" s="49"/>
      <c r="O1679" s="50"/>
      <c r="P1679" s="38"/>
      <c r="Q1679" s="38"/>
      <c r="R1679" s="38"/>
      <c r="S1679" s="38"/>
      <c r="T1679" s="38"/>
      <c r="U1679" s="38"/>
      <c r="V1679" s="38"/>
      <c r="W1679" s="522"/>
      <c r="X1679" s="523"/>
      <c r="Y1679" s="28"/>
      <c r="Z1679" s="523"/>
      <c r="AA1679" s="523"/>
      <c r="AB1679" s="523"/>
      <c r="AC1679" s="89"/>
      <c r="AD1679" s="89"/>
      <c r="AE1679" s="89"/>
      <c r="AF1679" s="49"/>
      <c r="AG1679" s="523"/>
      <c r="AH1679" s="523"/>
      <c r="AI1679" s="89"/>
    </row>
    <row r="1680" spans="10:35" x14ac:dyDescent="0.25">
      <c r="J1680" s="440" t="s">
        <v>433</v>
      </c>
      <c r="K1680" s="35" t="s">
        <v>154</v>
      </c>
      <c r="L1680" s="35"/>
      <c r="M1680" s="158"/>
      <c r="N1680" s="117"/>
      <c r="O1680" s="316"/>
      <c r="P1680" s="158"/>
      <c r="Q1680" s="158"/>
      <c r="R1680" s="158"/>
      <c r="S1680" s="319"/>
      <c r="T1680" s="319"/>
      <c r="U1680" s="319" t="s">
        <v>171</v>
      </c>
      <c r="V1680" s="158"/>
      <c r="W1680" s="158" t="s">
        <v>1143</v>
      </c>
      <c r="X1680" s="117"/>
      <c r="Y1680" s="157">
        <v>0</v>
      </c>
      <c r="Z1680" s="158"/>
      <c r="AA1680" s="319">
        <v>2E-3</v>
      </c>
      <c r="AB1680" s="157">
        <v>0</v>
      </c>
      <c r="AC1680" s="7" t="s">
        <v>291</v>
      </c>
      <c r="AD1680" s="7"/>
      <c r="AE1680" s="7"/>
      <c r="AF1680" s="7"/>
      <c r="AG1680" s="158">
        <v>0</v>
      </c>
      <c r="AH1680" s="322">
        <v>0</v>
      </c>
      <c r="AI1680" s="7"/>
    </row>
    <row r="1681" spans="10:35" x14ac:dyDescent="0.25">
      <c r="J1681" s="311"/>
      <c r="K1681" t="s">
        <v>1144</v>
      </c>
      <c r="L1681" s="17">
        <v>0.30249999999999999</v>
      </c>
      <c r="M1681" t="s">
        <v>320</v>
      </c>
      <c r="N1681" s="730">
        <v>900</v>
      </c>
      <c r="O1681" s="366"/>
      <c r="P1681" s="533"/>
      <c r="Q1681" s="535"/>
      <c r="R1681" s="535"/>
      <c r="S1681" s="535"/>
      <c r="T1681" s="535"/>
      <c r="U1681" s="526"/>
      <c r="V1681" s="533">
        <v>2.5000000000000001E-2</v>
      </c>
      <c r="W1681" s="523">
        <f>SUM(N1681*V1681)</f>
        <v>22.5</v>
      </c>
      <c r="X1681" s="523"/>
      <c r="Y1681" s="538">
        <f>SUM(N1681*P1681*Y1680)</f>
        <v>0</v>
      </c>
      <c r="Z1681" s="523"/>
      <c r="AA1681" s="538">
        <f>SUM(N1681*AA1680)</f>
        <v>1.8</v>
      </c>
      <c r="AB1681" s="538">
        <f>SUM(N1681*AB1680*P1681)</f>
        <v>0</v>
      </c>
      <c r="AF1681" s="541"/>
      <c r="AG1681" s="538">
        <f>SUM(N1681*AG1680)</f>
        <v>0</v>
      </c>
      <c r="AH1681" s="538">
        <f>SUM(Q1681*AH1680)</f>
        <v>0</v>
      </c>
    </row>
    <row r="1682" spans="10:35" x14ac:dyDescent="0.25">
      <c r="J1682" s="311"/>
      <c r="N1682" s="494"/>
      <c r="P1682" s="38"/>
      <c r="Q1682" s="307"/>
      <c r="R1682" s="307"/>
      <c r="S1682" s="307"/>
      <c r="T1682" s="307"/>
      <c r="U1682" s="38"/>
      <c r="V1682" s="533"/>
      <c r="W1682" s="523">
        <f t="shared" ref="W1682:W1686" si="142">SUM(N1682*V1682)</f>
        <v>0</v>
      </c>
      <c r="X1682" s="22"/>
      <c r="Y1682" s="23">
        <f>SUM(N1682*P1682*Y1680)</f>
        <v>0</v>
      </c>
      <c r="Z1682" s="22"/>
      <c r="AA1682" s="23">
        <f>SUM(N1682*AA1680)</f>
        <v>0</v>
      </c>
      <c r="AB1682" s="23">
        <f>SUM(N1682*AB1680*P1682)</f>
        <v>0</v>
      </c>
      <c r="AF1682" s="49"/>
      <c r="AG1682" s="23">
        <f>SUM(N1682*AG1680)</f>
        <v>0</v>
      </c>
      <c r="AH1682" s="23">
        <f>SUM(Q1682*AH1680)</f>
        <v>0</v>
      </c>
    </row>
    <row r="1683" spans="10:35" x14ac:dyDescent="0.25">
      <c r="J1683" s="311"/>
      <c r="L1683" s="17">
        <v>0.17030000000000001</v>
      </c>
      <c r="M1683" t="s">
        <v>165</v>
      </c>
      <c r="N1683" s="731">
        <v>0</v>
      </c>
      <c r="O1683" s="366"/>
      <c r="P1683" s="321"/>
      <c r="Q1683" s="307"/>
      <c r="R1683" s="307"/>
      <c r="S1683" s="307"/>
      <c r="T1683" s="307"/>
      <c r="U1683" s="38"/>
      <c r="V1683" s="533">
        <v>0.02</v>
      </c>
      <c r="W1683" s="523">
        <f t="shared" si="142"/>
        <v>0</v>
      </c>
      <c r="X1683" s="22"/>
      <c r="Y1683" s="23">
        <f>SUM(N1683*P1683*Y1680)</f>
        <v>0</v>
      </c>
      <c r="Z1683" s="22"/>
      <c r="AA1683" s="23">
        <f>SUM(N1683*AA1680)</f>
        <v>0</v>
      </c>
      <c r="AB1683" s="23">
        <f>SUM(N1683*AB1680*P1683)</f>
        <v>0</v>
      </c>
      <c r="AF1683" s="49"/>
      <c r="AG1683" s="23">
        <f>SUM(N1683*AG1680)</f>
        <v>0</v>
      </c>
      <c r="AH1683" s="23">
        <f>SUM(Q1683*AH1680)</f>
        <v>0</v>
      </c>
    </row>
    <row r="1684" spans="10:35" x14ac:dyDescent="0.25">
      <c r="J1684" s="311"/>
      <c r="K1684" t="s">
        <v>1130</v>
      </c>
      <c r="L1684" s="311" t="s">
        <v>1145</v>
      </c>
      <c r="M1684" s="529">
        <v>0</v>
      </c>
      <c r="N1684" s="494"/>
      <c r="P1684" s="38">
        <f>SUM(P1683*0.66)</f>
        <v>0</v>
      </c>
      <c r="Q1684" s="307"/>
      <c r="R1684" s="307"/>
      <c r="S1684" s="307"/>
      <c r="T1684" s="307"/>
      <c r="U1684" s="38"/>
      <c r="V1684" s="533"/>
      <c r="W1684" s="523">
        <f t="shared" si="142"/>
        <v>0</v>
      </c>
      <c r="X1684" s="22"/>
      <c r="Y1684" s="23">
        <f>SUM(N1684*P1684*Y1680)</f>
        <v>0</v>
      </c>
      <c r="Z1684" s="22"/>
      <c r="AA1684" s="23">
        <f>SUM(N1684*AA1680)</f>
        <v>0</v>
      </c>
      <c r="AB1684" s="23">
        <f>SUM(N1684*AB1680*P1684)</f>
        <v>0</v>
      </c>
      <c r="AF1684" s="49"/>
      <c r="AG1684" s="23">
        <f>SUM(N1684*AG1680)</f>
        <v>0</v>
      </c>
      <c r="AH1684" s="23">
        <f>SUM(Q1684*AH1680)</f>
        <v>0</v>
      </c>
    </row>
    <row r="1685" spans="10:35" x14ac:dyDescent="0.25">
      <c r="J1685" s="311"/>
      <c r="L1685" s="17"/>
      <c r="N1685" s="494"/>
      <c r="O1685" s="366"/>
      <c r="P1685" s="321"/>
      <c r="Q1685" s="307"/>
      <c r="R1685" s="307"/>
      <c r="S1685" s="307"/>
      <c r="T1685" s="307"/>
      <c r="U1685" s="38"/>
      <c r="V1685" s="533"/>
      <c r="W1685" s="523">
        <f t="shared" si="142"/>
        <v>0</v>
      </c>
      <c r="X1685" s="22"/>
      <c r="Y1685" s="23">
        <f>SUM(N1685*P1685*Y1680)</f>
        <v>0</v>
      </c>
      <c r="Z1685" s="22"/>
      <c r="AA1685" s="23">
        <f>SUM(N1685*AA1680)</f>
        <v>0</v>
      </c>
      <c r="AB1685" s="23">
        <f>SUM(N1685*AB1680*P1685)</f>
        <v>0</v>
      </c>
      <c r="AF1685" s="49"/>
      <c r="AG1685" s="23">
        <f>SUM(N1685*AG1680)</f>
        <v>0</v>
      </c>
      <c r="AH1685" s="23">
        <f>SUM(Q1685*AH1680)</f>
        <v>0</v>
      </c>
      <c r="AI1685" s="23"/>
    </row>
    <row r="1686" spans="10:35" x14ac:dyDescent="0.25">
      <c r="J1686" s="311"/>
      <c r="N1686" s="626"/>
      <c r="O1686" s="13"/>
      <c r="P1686" s="38">
        <f>SUM(P1685*0.66)</f>
        <v>0</v>
      </c>
      <c r="Q1686" s="307"/>
      <c r="R1686" s="307"/>
      <c r="S1686" s="307"/>
      <c r="T1686" s="307"/>
      <c r="U1686" s="38"/>
      <c r="V1686" s="533"/>
      <c r="W1686" s="523">
        <f t="shared" si="142"/>
        <v>0</v>
      </c>
      <c r="X1686" s="22"/>
      <c r="Y1686" s="23">
        <f>SUM(N1686*P1686*Y1680)</f>
        <v>0</v>
      </c>
      <c r="Z1686" s="22"/>
      <c r="AA1686" s="23">
        <f>SUM(N1686*AA1680)</f>
        <v>0</v>
      </c>
      <c r="AB1686" s="23">
        <f>SUM(N1686*AB1680*P1686)</f>
        <v>0</v>
      </c>
      <c r="AF1686" s="49"/>
      <c r="AG1686" s="23">
        <f>SUM(N1686*AG1680)</f>
        <v>0</v>
      </c>
      <c r="AH1686" s="23">
        <f>SUM(Q1686*AH1680)</f>
        <v>0</v>
      </c>
      <c r="AI1686" s="23"/>
    </row>
    <row r="1687" spans="10:35" ht="15.75" thickBot="1" x14ac:dyDescent="0.3">
      <c r="J1687" s="311"/>
      <c r="N1687" s="49"/>
      <c r="O1687" s="50"/>
      <c r="P1687" s="38"/>
      <c r="Q1687" s="307"/>
      <c r="R1687" s="307"/>
      <c r="S1687" s="307"/>
      <c r="T1687" s="307"/>
      <c r="U1687" s="38"/>
      <c r="V1687" s="38"/>
      <c r="W1687" s="38"/>
      <c r="X1687" s="22"/>
      <c r="Z1687" s="22"/>
      <c r="AA1687" s="22"/>
      <c r="AB1687" s="22"/>
      <c r="AC1687" s="22"/>
      <c r="AD1687" s="22"/>
      <c r="AE1687" s="22"/>
      <c r="AF1687" s="49"/>
      <c r="AG1687" s="22"/>
      <c r="AH1687" s="22"/>
      <c r="AI1687" s="22"/>
    </row>
    <row r="1688" spans="10:35" ht="15.75" thickBot="1" x14ac:dyDescent="0.3">
      <c r="J1688" s="311"/>
      <c r="N1688" s="49"/>
      <c r="O1688" s="50"/>
      <c r="P1688" s="38"/>
      <c r="Q1688" s="38"/>
      <c r="R1688" s="38"/>
      <c r="S1688" s="38"/>
      <c r="T1688" s="38"/>
      <c r="U1688" s="38"/>
      <c r="V1688" s="38"/>
      <c r="W1688" s="488">
        <f>SUM(W1681:W1686)</f>
        <v>22.5</v>
      </c>
      <c r="X1688" s="489"/>
      <c r="Y1688" s="490">
        <f>SUM(Y1681:Y1686)</f>
        <v>0</v>
      </c>
      <c r="Z1688" s="829">
        <f>SUM(W1688:Y1688)</f>
        <v>22.5</v>
      </c>
      <c r="AA1688" s="387">
        <f>SUM(AA1681:AA1686)</f>
        <v>1.8</v>
      </c>
      <c r="AB1688" s="387">
        <f>SUM(AB1681:AB1686)</f>
        <v>0</v>
      </c>
      <c r="AC1688" s="1087">
        <f>SUM(AA1688:AB1688)</f>
        <v>1.8</v>
      </c>
      <c r="AD1688" s="89"/>
      <c r="AE1688" s="89"/>
      <c r="AF1688" s="49"/>
      <c r="AG1688" s="387">
        <f>SUM(AG1681:AG1686)</f>
        <v>0</v>
      </c>
      <c r="AH1688" s="387">
        <f>SUM(AH1681:AH1686)</f>
        <v>0</v>
      </c>
      <c r="AI1688" s="1087">
        <f>SUM(AG1688:AH1688)</f>
        <v>0</v>
      </c>
    </row>
    <row r="1689" spans="10:35" x14ac:dyDescent="0.25">
      <c r="J1689" s="311"/>
      <c r="N1689" s="49"/>
      <c r="O1689" s="50"/>
      <c r="P1689" s="38"/>
      <c r="Q1689" s="38"/>
      <c r="R1689" s="38"/>
      <c r="S1689" s="38"/>
      <c r="T1689" s="38"/>
      <c r="U1689" s="38"/>
      <c r="V1689" s="38"/>
      <c r="W1689" s="522"/>
      <c r="X1689" s="523"/>
      <c r="Y1689" s="28"/>
      <c r="Z1689" s="523"/>
      <c r="AA1689" s="178"/>
      <c r="AB1689" s="337"/>
      <c r="AC1689" s="171"/>
      <c r="AD1689" s="89"/>
      <c r="AE1689" s="89"/>
      <c r="AF1689" s="49"/>
      <c r="AG1689" s="523"/>
      <c r="AH1689" s="523"/>
      <c r="AI1689" s="89"/>
    </row>
    <row r="1690" spans="10:35" x14ac:dyDescent="0.25">
      <c r="J1690" s="440" t="s">
        <v>433</v>
      </c>
      <c r="K1690" s="35" t="s">
        <v>215</v>
      </c>
      <c r="L1690" s="35"/>
      <c r="M1690" s="158"/>
      <c r="N1690" s="117"/>
      <c r="O1690" s="316"/>
      <c r="P1690" s="158"/>
      <c r="Q1690" s="158"/>
      <c r="R1690" s="158"/>
      <c r="S1690" s="319"/>
      <c r="T1690" s="319"/>
      <c r="U1690" s="319" t="s">
        <v>171</v>
      </c>
      <c r="V1690" s="158"/>
      <c r="W1690" s="319">
        <v>0.02</v>
      </c>
      <c r="X1690" s="117"/>
      <c r="Y1690" s="157">
        <v>0</v>
      </c>
      <c r="Z1690" s="158"/>
      <c r="AA1690" s="319">
        <v>2.5000000000000001E-3</v>
      </c>
      <c r="AB1690" s="157">
        <v>0</v>
      </c>
      <c r="AC1690" s="7" t="s">
        <v>291</v>
      </c>
      <c r="AD1690" s="7"/>
      <c r="AE1690" s="7"/>
      <c r="AF1690" s="7"/>
      <c r="AG1690" s="158">
        <v>0</v>
      </c>
      <c r="AH1690" s="322">
        <v>0</v>
      </c>
      <c r="AI1690" s="7"/>
    </row>
    <row r="1691" spans="10:35" x14ac:dyDescent="0.25">
      <c r="J1691" s="311"/>
      <c r="K1691" s="378" t="s">
        <v>1005</v>
      </c>
      <c r="L1691" s="17"/>
      <c r="M1691" t="s">
        <v>237</v>
      </c>
      <c r="N1691" s="730">
        <v>5811.55</v>
      </c>
      <c r="O1691" s="366"/>
      <c r="P1691" s="533"/>
      <c r="Q1691" s="535">
        <f t="shared" ref="Q1691:Q1696" si="143">SUM(N1691*P1691)</f>
        <v>0</v>
      </c>
      <c r="R1691" s="535"/>
      <c r="S1691" s="535"/>
      <c r="T1691" s="535"/>
      <c r="U1691" s="526"/>
      <c r="V1691" s="526"/>
      <c r="W1691" s="523">
        <f>SUM(N1691*W1690)</f>
        <v>116.23100000000001</v>
      </c>
      <c r="X1691" s="523"/>
      <c r="Y1691" s="538">
        <f>SUM(N1691*P1691*Y1690)</f>
        <v>0</v>
      </c>
      <c r="Z1691" s="523"/>
      <c r="AA1691" s="538">
        <f>SUM(N1691*AA1690)</f>
        <v>14.528875000000001</v>
      </c>
      <c r="AB1691" s="538">
        <f>SUM(N1691*AB1690*P1691)</f>
        <v>0</v>
      </c>
      <c r="AF1691" s="541"/>
      <c r="AG1691" s="538">
        <f>SUM(N1691*AG1690)</f>
        <v>0</v>
      </c>
      <c r="AH1691" s="538">
        <f>SUM(Q1691*AH1690)</f>
        <v>0</v>
      </c>
    </row>
    <row r="1692" spans="10:35" x14ac:dyDescent="0.25">
      <c r="J1692" s="311"/>
      <c r="N1692" s="494"/>
      <c r="P1692" s="38">
        <f>SUM(P1691*0.66)</f>
        <v>0</v>
      </c>
      <c r="Q1692" s="307">
        <f t="shared" si="143"/>
        <v>0</v>
      </c>
      <c r="R1692" s="307"/>
      <c r="S1692" s="307"/>
      <c r="T1692" s="307"/>
      <c r="U1692" s="38"/>
      <c r="V1692" s="38"/>
      <c r="W1692" s="22">
        <f>SUM(N1692*W1690)</f>
        <v>0</v>
      </c>
      <c r="X1692" s="22"/>
      <c r="Y1692" s="23">
        <f>SUM(N1692*P1692*Y1690)</f>
        <v>0</v>
      </c>
      <c r="Z1692" s="22"/>
      <c r="AA1692" s="23">
        <f>SUM(N1692*AA1690)</f>
        <v>0</v>
      </c>
      <c r="AB1692" s="23">
        <f>SUM(N1692*AB1690*P1692)</f>
        <v>0</v>
      </c>
      <c r="AF1692" s="49"/>
      <c r="AG1692" s="23">
        <f>SUM(N1692*AG1690)</f>
        <v>0</v>
      </c>
      <c r="AH1692" s="23">
        <f>SUM(Q1692*AH1690)</f>
        <v>0</v>
      </c>
    </row>
    <row r="1693" spans="10:35" x14ac:dyDescent="0.25">
      <c r="J1693" s="311"/>
      <c r="L1693" s="17"/>
      <c r="M1693" t="s">
        <v>158</v>
      </c>
      <c r="N1693" s="494"/>
      <c r="O1693" s="366"/>
      <c r="P1693" s="321"/>
      <c r="Q1693" s="307">
        <f t="shared" si="143"/>
        <v>0</v>
      </c>
      <c r="R1693" s="307"/>
      <c r="S1693" s="307"/>
      <c r="T1693" s="307"/>
      <c r="U1693" s="38"/>
      <c r="V1693" s="38"/>
      <c r="W1693" s="22">
        <f>SUM(N1693*W1690)</f>
        <v>0</v>
      </c>
      <c r="X1693" s="22"/>
      <c r="Y1693" s="23">
        <f>SUM(N1693*P1693*Y1690)</f>
        <v>0</v>
      </c>
      <c r="Z1693" s="22"/>
      <c r="AA1693" s="23">
        <f>SUM(N1693*AA1690)</f>
        <v>0</v>
      </c>
      <c r="AB1693" s="23">
        <f>SUM(N1693*AB1690*P1693)</f>
        <v>0</v>
      </c>
      <c r="AF1693" s="49"/>
      <c r="AG1693" s="23">
        <f>SUM(N1693*AG1690)</f>
        <v>0</v>
      </c>
      <c r="AH1693" s="23">
        <f>SUM(Q1693*AH1690)</f>
        <v>0</v>
      </c>
    </row>
    <row r="1694" spans="10:35" x14ac:dyDescent="0.25">
      <c r="J1694" s="311"/>
      <c r="K1694" t="s">
        <v>987</v>
      </c>
      <c r="N1694" s="494"/>
      <c r="P1694" s="38">
        <f>SUM(P1693*0.66)</f>
        <v>0</v>
      </c>
      <c r="Q1694" s="307">
        <f t="shared" si="143"/>
        <v>0</v>
      </c>
      <c r="R1694" s="307"/>
      <c r="S1694" s="307"/>
      <c r="T1694" s="307"/>
      <c r="U1694" s="38"/>
      <c r="V1694" s="38"/>
      <c r="W1694" s="22">
        <f>SUM(N1694*W1690)</f>
        <v>0</v>
      </c>
      <c r="X1694" s="22"/>
      <c r="Y1694" s="23">
        <f>SUM(N1694*P1694*Y1690)</f>
        <v>0</v>
      </c>
      <c r="Z1694" s="22"/>
      <c r="AA1694" s="23">
        <f>SUM(N1694*AA1690)</f>
        <v>0</v>
      </c>
      <c r="AB1694" s="23">
        <f>SUM(N1694*AB1690*P1694)</f>
        <v>0</v>
      </c>
      <c r="AF1694" s="49"/>
      <c r="AG1694" s="23">
        <f>SUM(N1694*AG1690)</f>
        <v>0</v>
      </c>
      <c r="AH1694" s="23">
        <f>SUM(Q1694*AH1690)</f>
        <v>0</v>
      </c>
    </row>
    <row r="1695" spans="10:35" x14ac:dyDescent="0.25">
      <c r="J1695" s="311"/>
      <c r="L1695" s="17"/>
      <c r="N1695" s="494"/>
      <c r="O1695" s="366"/>
      <c r="P1695" s="321"/>
      <c r="Q1695" s="307">
        <f t="shared" si="143"/>
        <v>0</v>
      </c>
      <c r="R1695" s="307"/>
      <c r="S1695" s="307"/>
      <c r="T1695" s="307"/>
      <c r="U1695" s="38"/>
      <c r="V1695" s="38"/>
      <c r="W1695" s="22">
        <f>SUM(N1695*W1690)</f>
        <v>0</v>
      </c>
      <c r="X1695" s="22"/>
      <c r="Y1695" s="23">
        <f>SUM(N1695*P1695*Y1690)</f>
        <v>0</v>
      </c>
      <c r="Z1695" s="22"/>
      <c r="AA1695" s="23">
        <f>SUM(N1695*AA1690)</f>
        <v>0</v>
      </c>
      <c r="AB1695" s="23">
        <f>SUM(N1695*AB1690*P1695)</f>
        <v>0</v>
      </c>
      <c r="AF1695" s="49"/>
      <c r="AG1695" s="23">
        <f>SUM(N1695*AG1690)</f>
        <v>0</v>
      </c>
      <c r="AH1695" s="23">
        <f>SUM(Q1695*AH1690)</f>
        <v>0</v>
      </c>
      <c r="AI1695" s="23"/>
    </row>
    <row r="1696" spans="10:35" x14ac:dyDescent="0.25">
      <c r="J1696" s="311"/>
      <c r="N1696" s="626"/>
      <c r="O1696" s="13"/>
      <c r="P1696" s="38">
        <f>SUM(P1695*0.66)</f>
        <v>0</v>
      </c>
      <c r="Q1696" s="307">
        <f t="shared" si="143"/>
        <v>0</v>
      </c>
      <c r="R1696" s="307"/>
      <c r="S1696" s="307"/>
      <c r="T1696" s="307"/>
      <c r="U1696" s="38"/>
      <c r="V1696" s="38"/>
      <c r="W1696" s="22">
        <f>SUM(N1696*W1690)</f>
        <v>0</v>
      </c>
      <c r="X1696" s="22"/>
      <c r="Y1696" s="23">
        <f>SUM(N1696*P1696*Y1690)</f>
        <v>0</v>
      </c>
      <c r="Z1696" s="22"/>
      <c r="AA1696" s="23">
        <f>SUM(N1696*AA1690)</f>
        <v>0</v>
      </c>
      <c r="AB1696" s="23">
        <f>SUM(N1696*AB1690*P1696)</f>
        <v>0</v>
      </c>
      <c r="AF1696" s="49"/>
      <c r="AG1696" s="23">
        <f>SUM(N1696*AG1690)</f>
        <v>0</v>
      </c>
      <c r="AH1696" s="23">
        <f>SUM(Q1696*AH1690)</f>
        <v>0</v>
      </c>
      <c r="AI1696" s="23"/>
    </row>
    <row r="1697" spans="10:35" ht="15.75" thickBot="1" x14ac:dyDescent="0.3">
      <c r="J1697" s="311"/>
      <c r="N1697" s="49"/>
      <c r="O1697" s="50"/>
      <c r="P1697" s="38"/>
      <c r="Q1697" s="307"/>
      <c r="R1697" s="307"/>
      <c r="S1697" s="307"/>
      <c r="T1697" s="307"/>
      <c r="U1697" s="38"/>
      <c r="V1697" s="38"/>
      <c r="W1697" s="38"/>
      <c r="X1697" s="22"/>
      <c r="Z1697" s="22"/>
      <c r="AA1697" s="22"/>
      <c r="AB1697" s="22"/>
      <c r="AC1697" s="22"/>
      <c r="AD1697" s="22"/>
      <c r="AE1697" s="22"/>
      <c r="AF1697" s="49"/>
      <c r="AG1697" s="22"/>
      <c r="AH1697" s="22"/>
      <c r="AI1697" s="22"/>
    </row>
    <row r="1698" spans="10:35" ht="15.75" thickBot="1" x14ac:dyDescent="0.3">
      <c r="J1698" s="311"/>
      <c r="N1698" s="49"/>
      <c r="O1698" s="50"/>
      <c r="P1698" s="38"/>
      <c r="Q1698" s="38"/>
      <c r="R1698" s="38"/>
      <c r="S1698" s="38"/>
      <c r="T1698" s="38"/>
      <c r="U1698" s="38"/>
      <c r="V1698" s="38"/>
      <c r="W1698" s="488">
        <f>SUM(W1691:W1696)</f>
        <v>116.23100000000001</v>
      </c>
      <c r="X1698" s="489"/>
      <c r="Y1698" s="490">
        <f>SUM(Y1691:Y1696)</f>
        <v>0</v>
      </c>
      <c r="Z1698" s="829">
        <f>SUM(W1698:Y1698)</f>
        <v>116.23100000000001</v>
      </c>
      <c r="AA1698" s="387">
        <f>SUM(AA1691:AA1696)</f>
        <v>14.528875000000001</v>
      </c>
      <c r="AB1698" s="387">
        <f>SUM(AB1691:AB1696)</f>
        <v>0</v>
      </c>
      <c r="AC1698" s="1087">
        <f>SUM(AA1698:AB1698)</f>
        <v>14.528875000000001</v>
      </c>
      <c r="AD1698" s="89"/>
      <c r="AE1698" s="89"/>
      <c r="AF1698" s="49"/>
      <c r="AG1698" s="387">
        <f>SUM(AG1691:AG1696)</f>
        <v>0</v>
      </c>
      <c r="AH1698" s="387">
        <f>SUM(AH1691:AH1696)</f>
        <v>0</v>
      </c>
      <c r="AI1698" s="1087">
        <f>SUM(AG1698:AH1698)</f>
        <v>0</v>
      </c>
    </row>
    <row r="1699" spans="10:35" x14ac:dyDescent="0.25">
      <c r="J1699" s="311"/>
      <c r="N1699" s="49"/>
      <c r="O1699" s="50"/>
      <c r="P1699" s="38"/>
      <c r="Q1699" s="38"/>
      <c r="R1699" s="38"/>
      <c r="S1699" s="38"/>
      <c r="T1699" s="38"/>
      <c r="U1699" s="38"/>
      <c r="V1699" s="38"/>
      <c r="W1699" s="522"/>
      <c r="X1699" s="523"/>
      <c r="Y1699" s="28"/>
      <c r="Z1699" s="523"/>
      <c r="AA1699" s="523"/>
      <c r="AB1699" s="523"/>
      <c r="AC1699" s="89"/>
      <c r="AD1699" s="89"/>
      <c r="AE1699" s="89"/>
      <c r="AF1699" s="49"/>
      <c r="AG1699" s="523"/>
      <c r="AH1699" s="523"/>
      <c r="AI1699" s="89"/>
    </row>
    <row r="1700" spans="10:35" x14ac:dyDescent="0.25">
      <c r="J1700" s="334"/>
      <c r="K1700" s="171"/>
      <c r="L1700" s="171"/>
      <c r="M1700" s="176"/>
      <c r="N1700" s="449"/>
      <c r="O1700" s="335"/>
      <c r="P1700" s="177"/>
      <c r="Q1700" s="177"/>
      <c r="R1700" s="177"/>
      <c r="S1700" s="177"/>
      <c r="T1700" s="177"/>
      <c r="U1700" s="177"/>
      <c r="V1700" s="177"/>
      <c r="W1700" s="364"/>
      <c r="X1700" s="178"/>
      <c r="Y1700" s="365"/>
      <c r="Z1700" s="178"/>
      <c r="AA1700" s="178" t="s">
        <v>213</v>
      </c>
      <c r="AB1700" s="337"/>
      <c r="AC1700" s="171"/>
      <c r="AD1700" s="448" t="s">
        <v>214</v>
      </c>
      <c r="AE1700" s="171"/>
      <c r="AF1700" s="171"/>
      <c r="AG1700" s="171"/>
      <c r="AH1700" s="171"/>
      <c r="AI1700" s="171"/>
    </row>
    <row r="1701" spans="10:35" x14ac:dyDescent="0.25">
      <c r="J1701" s="440" t="s">
        <v>433</v>
      </c>
      <c r="K1701" s="35" t="s">
        <v>215</v>
      </c>
      <c r="L1701" s="35"/>
      <c r="M1701" s="158"/>
      <c r="N1701" s="117"/>
      <c r="O1701" s="316"/>
      <c r="P1701" s="158"/>
      <c r="Q1701" s="158"/>
      <c r="R1701" s="158"/>
      <c r="S1701" s="319"/>
      <c r="T1701" s="319"/>
      <c r="U1701" s="319" t="s">
        <v>171</v>
      </c>
      <c r="V1701" s="158"/>
      <c r="W1701" s="379">
        <v>2.5000000000000001E-2</v>
      </c>
      <c r="X1701" s="117"/>
      <c r="Y1701" s="322"/>
      <c r="Z1701" s="158"/>
      <c r="AA1701" s="55">
        <v>3.7499999999999999E-3</v>
      </c>
      <c r="AB1701" s="157">
        <v>0</v>
      </c>
      <c r="AC1701" s="7"/>
      <c r="AD1701" s="319">
        <v>1.125E-2</v>
      </c>
      <c r="AE1701" s="157">
        <v>0</v>
      </c>
      <c r="AF1701" s="7"/>
      <c r="AG1701" s="7"/>
      <c r="AH1701" s="7"/>
      <c r="AI1701" s="7"/>
    </row>
    <row r="1702" spans="10:35" x14ac:dyDescent="0.25">
      <c r="J1702" s="311"/>
      <c r="K1702" s="378" t="s">
        <v>308</v>
      </c>
      <c r="L1702" s="17"/>
      <c r="M1702" t="s">
        <v>237</v>
      </c>
      <c r="N1702" s="730">
        <v>5280</v>
      </c>
      <c r="O1702" s="366"/>
      <c r="P1702" s="533"/>
      <c r="Q1702" s="535">
        <f t="shared" ref="Q1702:Q1707" si="144">SUM(N1702*P1702)</f>
        <v>0</v>
      </c>
      <c r="R1702" s="535"/>
      <c r="S1702" s="535"/>
      <c r="T1702" s="535"/>
      <c r="U1702" s="526"/>
      <c r="V1702" s="526"/>
      <c r="W1702" s="523">
        <f>SUM(N1702*W1701)</f>
        <v>132</v>
      </c>
      <c r="X1702" s="523"/>
      <c r="Y1702" s="538">
        <f>SUM(N1702*P1702*Y1701)</f>
        <v>0</v>
      </c>
      <c r="Z1702" s="523"/>
      <c r="AA1702" s="538">
        <f>SUM(N1702*AA1701)</f>
        <v>19.8</v>
      </c>
      <c r="AB1702" s="538">
        <f>SUM(N1702*AB1701*P1702)</f>
        <v>0</v>
      </c>
      <c r="AD1702" s="23">
        <f>SUM(N1702*AD1701)</f>
        <v>59.4</v>
      </c>
      <c r="AE1702" s="23">
        <f>SUM(N1702*AE1701*P1702)</f>
        <v>0</v>
      </c>
      <c r="AG1702" s="538">
        <f>SUM(N1701*AG1700)</f>
        <v>0</v>
      </c>
      <c r="AH1702" s="538">
        <f>SUM(Q1701*AH1700)</f>
        <v>0</v>
      </c>
    </row>
    <row r="1703" spans="10:35" x14ac:dyDescent="0.25">
      <c r="J1703" s="311"/>
      <c r="N1703" s="494"/>
      <c r="P1703" s="38">
        <f>SUM(P1702*0.66)</f>
        <v>0</v>
      </c>
      <c r="Q1703" s="307">
        <f t="shared" si="144"/>
        <v>0</v>
      </c>
      <c r="R1703" s="307"/>
      <c r="S1703" s="307"/>
      <c r="T1703" s="307"/>
      <c r="U1703" s="38"/>
      <c r="V1703" s="38"/>
      <c r="W1703" s="22">
        <f>SUM(N1703*W1701)</f>
        <v>0</v>
      </c>
      <c r="X1703" s="22"/>
      <c r="Y1703" s="23">
        <f>SUM(N1703*P1703*Y1701)</f>
        <v>0</v>
      </c>
      <c r="Z1703" s="22"/>
      <c r="AA1703" s="23">
        <f>SUM(N1703*AA1701)</f>
        <v>0</v>
      </c>
      <c r="AB1703" s="23">
        <f>SUM(N1703*AB1701*P1703)</f>
        <v>0</v>
      </c>
      <c r="AD1703" s="538">
        <f>SUM(N1703*AD1701)</f>
        <v>0</v>
      </c>
      <c r="AE1703" s="538">
        <f>SUM(N1703*AE1701*P1703)</f>
        <v>0</v>
      </c>
      <c r="AG1703" s="23">
        <f>SUM(N1702*AG1700)</f>
        <v>0</v>
      </c>
      <c r="AH1703" s="23">
        <f>SUM(Q1702*AH1700)</f>
        <v>0</v>
      </c>
    </row>
    <row r="1704" spans="10:35" x14ac:dyDescent="0.25">
      <c r="J1704" s="311"/>
      <c r="K1704" t="s">
        <v>179</v>
      </c>
      <c r="L1704" s="17"/>
      <c r="M1704" t="s">
        <v>158</v>
      </c>
      <c r="N1704" s="494"/>
      <c r="O1704" s="366"/>
      <c r="P1704" s="321"/>
      <c r="Q1704" s="307">
        <f t="shared" si="144"/>
        <v>0</v>
      </c>
      <c r="R1704" s="307"/>
      <c r="S1704" s="307"/>
      <c r="T1704" s="307"/>
      <c r="U1704" s="38"/>
      <c r="V1704" s="38"/>
      <c r="W1704" s="22">
        <f>SUM(N1704*W1701)</f>
        <v>0</v>
      </c>
      <c r="X1704" s="22"/>
      <c r="Y1704" s="23">
        <f>SUM(N1704*P1704*Y1701)</f>
        <v>0</v>
      </c>
      <c r="Z1704" s="22"/>
      <c r="AA1704" s="23">
        <f>SUM(N1704*AA1701)</f>
        <v>0</v>
      </c>
      <c r="AB1704" s="23">
        <f>SUM(N1704*AB1701*P1704)</f>
        <v>0</v>
      </c>
      <c r="AD1704" s="23">
        <f>SUM(N1704*AD1701)</f>
        <v>0</v>
      </c>
      <c r="AE1704" s="23">
        <f>SUM(N1704*AE1701*P1704)</f>
        <v>0</v>
      </c>
      <c r="AG1704" s="23">
        <f>SUM(N1703*AG1700)</f>
        <v>0</v>
      </c>
      <c r="AH1704" s="23">
        <f>SUM(Q1703*AH1700)</f>
        <v>0</v>
      </c>
    </row>
    <row r="1705" spans="10:35" x14ac:dyDescent="0.25">
      <c r="J1705" s="311"/>
      <c r="N1705" s="494"/>
      <c r="P1705" s="38">
        <f>SUM(P1704*0.66)</f>
        <v>0</v>
      </c>
      <c r="Q1705" s="307">
        <f t="shared" si="144"/>
        <v>0</v>
      </c>
      <c r="R1705" s="307"/>
      <c r="S1705" s="307"/>
      <c r="T1705" s="307"/>
      <c r="U1705" s="38"/>
      <c r="V1705" s="38"/>
      <c r="W1705" s="22">
        <f>SUM(N1705*W1701)</f>
        <v>0</v>
      </c>
      <c r="X1705" s="22"/>
      <c r="Y1705" s="23">
        <f>SUM(N1705*P1705*Y1701)</f>
        <v>0</v>
      </c>
      <c r="Z1705" s="22"/>
      <c r="AA1705" s="23">
        <f>SUM(N1705*AA1701)</f>
        <v>0</v>
      </c>
      <c r="AB1705" s="23">
        <f>SUM(N1705*AB1701*P1705)</f>
        <v>0</v>
      </c>
      <c r="AD1705" s="23">
        <f>SUM(N1705*AD1701)</f>
        <v>0</v>
      </c>
      <c r="AE1705" s="23">
        <f>SUM(N1705*AE1701*P1705)</f>
        <v>0</v>
      </c>
      <c r="AG1705" s="23">
        <f>SUM(N1704*AG1700)</f>
        <v>0</v>
      </c>
      <c r="AH1705" s="23">
        <f>SUM(Q1704*AH1700)</f>
        <v>0</v>
      </c>
    </row>
    <row r="1706" spans="10:35" x14ac:dyDescent="0.25">
      <c r="J1706" s="311"/>
      <c r="L1706" s="17"/>
      <c r="N1706" s="494"/>
      <c r="O1706" s="366"/>
      <c r="P1706" s="321"/>
      <c r="Q1706" s="307">
        <f t="shared" si="144"/>
        <v>0</v>
      </c>
      <c r="R1706" s="307"/>
      <c r="S1706" s="307"/>
      <c r="T1706" s="307"/>
      <c r="U1706" s="38"/>
      <c r="V1706" s="38"/>
      <c r="W1706" s="22">
        <f>SUM(N1706*W1701)</f>
        <v>0</v>
      </c>
      <c r="X1706" s="22"/>
      <c r="Y1706" s="23">
        <f>SUM(N1706*P1706*Y1701)</f>
        <v>0</v>
      </c>
      <c r="Z1706" s="22"/>
      <c r="AA1706" s="23">
        <f>SUM(N1706*AA1701)</f>
        <v>0</v>
      </c>
      <c r="AB1706" s="23">
        <f>SUM(N1706*AB1701*P1706)</f>
        <v>0</v>
      </c>
      <c r="AD1706" s="23">
        <f>SUM(N1706*AD1701)</f>
        <v>0</v>
      </c>
      <c r="AE1706" s="23">
        <f>SUM(N1706*AE1701*P1706)</f>
        <v>0</v>
      </c>
      <c r="AG1706" s="23">
        <f>SUM(N1705*AG1700)</f>
        <v>0</v>
      </c>
      <c r="AH1706" s="23">
        <f>SUM(Q1705*AH1700)</f>
        <v>0</v>
      </c>
      <c r="AI1706" s="23"/>
    </row>
    <row r="1707" spans="10:35" x14ac:dyDescent="0.25">
      <c r="J1707" s="311"/>
      <c r="N1707" s="626"/>
      <c r="O1707" s="13"/>
      <c r="P1707" s="38">
        <f>SUM(P1706*0.66)</f>
        <v>0</v>
      </c>
      <c r="Q1707" s="307">
        <f t="shared" si="144"/>
        <v>0</v>
      </c>
      <c r="R1707" s="307"/>
      <c r="S1707" s="307"/>
      <c r="T1707" s="307"/>
      <c r="U1707" s="38"/>
      <c r="V1707" s="38"/>
      <c r="W1707" s="22">
        <f>SUM(N1707*W1701)</f>
        <v>0</v>
      </c>
      <c r="X1707" s="22"/>
      <c r="Y1707" s="23">
        <f>SUM(N1707*P1707*Y1701)</f>
        <v>0</v>
      </c>
      <c r="Z1707" s="22"/>
      <c r="AA1707" s="23">
        <f>SUM(N1707*AA1701)</f>
        <v>0</v>
      </c>
      <c r="AB1707" s="23">
        <f>SUM(N1707*AB1701*P1707)</f>
        <v>0</v>
      </c>
      <c r="AD1707" s="23">
        <f>SUM(N1707*AD1701)</f>
        <v>0</v>
      </c>
      <c r="AE1707" s="23">
        <f>SUM(N1707*AE1701*P1707)</f>
        <v>0</v>
      </c>
      <c r="AG1707" s="23">
        <f>SUM(N1706*AG1700)</f>
        <v>0</v>
      </c>
      <c r="AH1707" s="23">
        <f>SUM(Q1706*AH1700)</f>
        <v>0</v>
      </c>
      <c r="AI1707" s="23"/>
    </row>
    <row r="1708" spans="10:35" ht="15.75" thickBot="1" x14ac:dyDescent="0.3">
      <c r="J1708" s="311"/>
      <c r="N1708" s="49"/>
      <c r="O1708" s="50"/>
      <c r="P1708" s="38"/>
      <c r="Q1708" s="307"/>
      <c r="R1708" s="307"/>
      <c r="S1708" s="307"/>
      <c r="T1708" s="307"/>
      <c r="U1708" s="38"/>
      <c r="V1708" s="38"/>
      <c r="W1708" s="38"/>
      <c r="X1708" s="22"/>
      <c r="Z1708" s="22"/>
      <c r="AA1708" s="22"/>
      <c r="AB1708" s="22"/>
      <c r="AC1708" s="22"/>
      <c r="AD1708" s="22"/>
      <c r="AE1708" s="22"/>
      <c r="AF1708" s="22"/>
      <c r="AG1708" s="22"/>
      <c r="AH1708" s="22"/>
      <c r="AI1708" s="22"/>
    </row>
    <row r="1709" spans="10:35" ht="15.75" thickBot="1" x14ac:dyDescent="0.3">
      <c r="J1709" s="311"/>
      <c r="N1709" s="49"/>
      <c r="O1709" s="50"/>
      <c r="P1709" s="38"/>
      <c r="Q1709" s="38"/>
      <c r="R1709" s="38"/>
      <c r="S1709" s="38"/>
      <c r="T1709" s="38"/>
      <c r="U1709" s="38"/>
      <c r="V1709" s="38"/>
      <c r="W1709" s="488">
        <f>SUM(W1702:W1707)</f>
        <v>132</v>
      </c>
      <c r="X1709" s="489"/>
      <c r="Y1709" s="490">
        <f>SUM(Y1702:Y1707)</f>
        <v>0</v>
      </c>
      <c r="Z1709" s="829">
        <f>SUM(W1709:Y1709)</f>
        <v>132</v>
      </c>
      <c r="AA1709" s="387">
        <f>SUM(AA1702:AA1707)</f>
        <v>19.8</v>
      </c>
      <c r="AB1709" s="387">
        <f>SUM(AB1702:AB1707)</f>
        <v>0</v>
      </c>
      <c r="AC1709" s="1087">
        <f>SUM(AA1709:AB1709)</f>
        <v>19.8</v>
      </c>
      <c r="AD1709" s="387">
        <f>SUM(AD1702:AD1707)</f>
        <v>59.4</v>
      </c>
      <c r="AE1709" s="387">
        <f>SUM(AE1702:AE1707)</f>
        <v>0</v>
      </c>
      <c r="AF1709" s="1087">
        <f>SUM(AD1709:AE1709)</f>
        <v>59.4</v>
      </c>
      <c r="AG1709" s="387">
        <f>SUM(AG1702:AG1707)</f>
        <v>0</v>
      </c>
      <c r="AH1709" s="387">
        <f>SUM(AH1702:AH1707)</f>
        <v>0</v>
      </c>
      <c r="AI1709" s="1087">
        <f>SUM(AG1709:AH1709)</f>
        <v>0</v>
      </c>
    </row>
    <row r="1710" spans="10:35" x14ac:dyDescent="0.25">
      <c r="J1710" s="310" t="s">
        <v>433</v>
      </c>
      <c r="K1710" s="35" t="s">
        <v>259</v>
      </c>
      <c r="L1710" s="35"/>
      <c r="M1710" s="158"/>
      <c r="N1710" s="117"/>
      <c r="O1710" s="316"/>
      <c r="P1710" s="158"/>
      <c r="Q1710" s="158"/>
      <c r="R1710" s="158"/>
      <c r="S1710" s="319"/>
      <c r="T1710" s="319"/>
      <c r="U1710" s="319">
        <v>0.03</v>
      </c>
      <c r="V1710" s="158"/>
      <c r="W1710" s="319">
        <v>2.1000000000000001E-2</v>
      </c>
      <c r="X1710" s="117"/>
      <c r="Y1710" s="157">
        <v>0</v>
      </c>
      <c r="Z1710" s="158"/>
      <c r="AA1710" s="319">
        <v>0</v>
      </c>
      <c r="AB1710" s="157">
        <v>0</v>
      </c>
      <c r="AC1710" s="7"/>
      <c r="AD1710" s="7"/>
      <c r="AE1710" s="7"/>
      <c r="AF1710" s="7"/>
      <c r="AG1710" s="158">
        <v>0</v>
      </c>
      <c r="AH1710" s="322">
        <v>0</v>
      </c>
      <c r="AI1710" s="7"/>
    </row>
    <row r="1711" spans="10:35" x14ac:dyDescent="0.25">
      <c r="J1711" s="311"/>
      <c r="K1711" t="s">
        <v>260</v>
      </c>
      <c r="L1711" s="17">
        <v>0.17180000000000001</v>
      </c>
      <c r="M1711" t="s">
        <v>261</v>
      </c>
      <c r="N1711" s="731">
        <v>11690.5</v>
      </c>
      <c r="O1711" s="366">
        <v>4.4999999999999997E-3</v>
      </c>
      <c r="P1711" s="321">
        <v>5.3E-3</v>
      </c>
      <c r="Q1711" s="307">
        <f t="shared" ref="Q1711:Q1716" si="145">SUM(N1711*P1711)</f>
        <v>61.959650000000003</v>
      </c>
      <c r="R1711" s="307"/>
      <c r="S1711" s="307"/>
      <c r="T1711" s="307"/>
      <c r="U1711" s="38">
        <f>(U1710)</f>
        <v>0.03</v>
      </c>
      <c r="V1711" s="22">
        <f>SUM(N1711*U1710)</f>
        <v>350.71499999999997</v>
      </c>
      <c r="W1711" s="22">
        <f>SUM(N1711*W1710)</f>
        <v>245.50050000000002</v>
      </c>
      <c r="X1711" s="22"/>
      <c r="Y1711" s="23">
        <f>SUM(N1711*P1711*Y1710)</f>
        <v>0</v>
      </c>
      <c r="Z1711" s="22"/>
      <c r="AA1711" s="538">
        <f>SUM(N1711*AA1710)</f>
        <v>0</v>
      </c>
      <c r="AB1711" s="538">
        <f>SUM(N1711*AB1710*P1711)</f>
        <v>0</v>
      </c>
      <c r="AF1711" s="541"/>
      <c r="AG1711" s="538">
        <f>SUM(N1711*AG1710)</f>
        <v>0</v>
      </c>
      <c r="AH1711" s="538">
        <f>SUM(Q1711*AH1710)</f>
        <v>0</v>
      </c>
    </row>
    <row r="1712" spans="10:35" x14ac:dyDescent="0.25">
      <c r="J1712" s="311"/>
      <c r="N1712" s="494"/>
      <c r="P1712" s="38">
        <f>SUM(P1711*0.66)</f>
        <v>3.4980000000000002E-3</v>
      </c>
      <c r="Q1712" s="307">
        <f t="shared" si="145"/>
        <v>0</v>
      </c>
      <c r="R1712" s="307"/>
      <c r="S1712" s="307"/>
      <c r="T1712" s="307"/>
      <c r="U1712" s="38">
        <f>(U1710)</f>
        <v>0.03</v>
      </c>
      <c r="V1712" s="22">
        <f>SUM(N1712*U1711)</f>
        <v>0</v>
      </c>
      <c r="W1712" s="22">
        <f>SUM(N1712*W1710)</f>
        <v>0</v>
      </c>
      <c r="X1712" s="22"/>
      <c r="Y1712" s="23">
        <f>SUM(N1712*P1712*Y1710)</f>
        <v>0</v>
      </c>
      <c r="Z1712" s="22"/>
      <c r="AA1712" s="23">
        <f>SUM(N1712*AA1710)</f>
        <v>0</v>
      </c>
      <c r="AB1712" s="23">
        <f>SUM(N1712*AB1710*P1712)</f>
        <v>0</v>
      </c>
      <c r="AF1712" s="49"/>
      <c r="AG1712" s="23">
        <f>SUM(N1712*AG1710)</f>
        <v>0</v>
      </c>
      <c r="AH1712" s="23">
        <f>SUM(Q1712*AH1710)</f>
        <v>0</v>
      </c>
    </row>
    <row r="1713" spans="10:35" x14ac:dyDescent="0.25">
      <c r="J1713" s="311"/>
      <c r="L1713" s="17"/>
      <c r="N1713" s="628"/>
      <c r="O1713" s="366"/>
      <c r="P1713" s="533"/>
      <c r="Q1713" s="535">
        <f t="shared" si="145"/>
        <v>0</v>
      </c>
      <c r="R1713" s="535"/>
      <c r="S1713" s="535"/>
      <c r="T1713" s="535"/>
      <c r="U1713" s="38">
        <f>(U1710)</f>
        <v>0.03</v>
      </c>
      <c r="V1713" s="22">
        <f>SUM(N1713*U1712)</f>
        <v>0</v>
      </c>
      <c r="W1713" s="523">
        <f>SUM(N1713*W1710)</f>
        <v>0</v>
      </c>
      <c r="X1713" s="523"/>
      <c r="Y1713" s="538">
        <f>SUM(N1713*P1713*Y1710)</f>
        <v>0</v>
      </c>
      <c r="Z1713" s="523"/>
      <c r="AA1713" s="23">
        <f>SUM(N1713*AA1710)</f>
        <v>0</v>
      </c>
      <c r="AB1713" s="23">
        <f>SUM(N1713*AB1710*P1713)</f>
        <v>0</v>
      </c>
      <c r="AF1713" s="49"/>
      <c r="AG1713" s="23">
        <f>SUM(N1713*AG1710)</f>
        <v>0</v>
      </c>
      <c r="AH1713" s="23">
        <f>SUM(Q1713*AH1710)</f>
        <v>0</v>
      </c>
    </row>
    <row r="1714" spans="10:35" x14ac:dyDescent="0.25">
      <c r="J1714" s="311"/>
      <c r="N1714" s="494"/>
      <c r="P1714" s="38">
        <f>SUM(P1713*0.66)</f>
        <v>0</v>
      </c>
      <c r="Q1714" s="307">
        <f t="shared" si="145"/>
        <v>0</v>
      </c>
      <c r="R1714" s="307"/>
      <c r="S1714" s="307"/>
      <c r="T1714" s="307"/>
      <c r="U1714" s="38">
        <f>(U1710)</f>
        <v>0.03</v>
      </c>
      <c r="V1714" s="22">
        <f>SUM(N1714*U1713)</f>
        <v>0</v>
      </c>
      <c r="W1714" s="22">
        <f>SUM(N1714*W1710)</f>
        <v>0</v>
      </c>
      <c r="X1714" s="22"/>
      <c r="Y1714" s="23">
        <f>SUM(N1714*P1714*Y1710)</f>
        <v>0</v>
      </c>
      <c r="Z1714" s="22"/>
      <c r="AA1714" s="23">
        <f>SUM(N1714*AA1710)</f>
        <v>0</v>
      </c>
      <c r="AB1714" s="23">
        <f>SUM(N1714*AB1710*P1714)</f>
        <v>0</v>
      </c>
      <c r="AF1714" s="49"/>
      <c r="AG1714" s="23">
        <f>SUM(N1714*AG1710)</f>
        <v>0</v>
      </c>
      <c r="AH1714" s="23">
        <f>SUM(Q1714*AH1710)</f>
        <v>0</v>
      </c>
    </row>
    <row r="1715" spans="10:35" x14ac:dyDescent="0.25">
      <c r="J1715" s="311"/>
      <c r="L1715" s="17"/>
      <c r="N1715" s="494"/>
      <c r="O1715" s="366"/>
      <c r="P1715" s="321"/>
      <c r="Q1715" s="307">
        <f t="shared" si="145"/>
        <v>0</v>
      </c>
      <c r="R1715" s="307"/>
      <c r="S1715" s="307"/>
      <c r="T1715" s="307"/>
      <c r="U1715" s="38"/>
      <c r="V1715" s="38"/>
      <c r="W1715" s="22">
        <f>SUM(N1715*W1710)</f>
        <v>0</v>
      </c>
      <c r="X1715" s="22"/>
      <c r="Y1715" s="23">
        <f>SUM(N1715*P1715*Y1710)</f>
        <v>0</v>
      </c>
      <c r="Z1715" s="22"/>
      <c r="AA1715" s="23">
        <f>SUM(N1715*AA1710)</f>
        <v>0</v>
      </c>
      <c r="AB1715" s="23">
        <f>SUM(N1715*AB1710*P1715)</f>
        <v>0</v>
      </c>
      <c r="AF1715" s="49"/>
      <c r="AG1715" s="23">
        <f>SUM(N1715*AG1710)</f>
        <v>0</v>
      </c>
      <c r="AH1715" s="23">
        <f>SUM(Q1715*AH1710)</f>
        <v>0</v>
      </c>
      <c r="AI1715" s="23"/>
    </row>
    <row r="1716" spans="10:35" x14ac:dyDescent="0.25">
      <c r="J1716" s="311"/>
      <c r="N1716" s="626"/>
      <c r="O1716" s="13"/>
      <c r="P1716" s="38">
        <f>SUM(P1715*0.66)</f>
        <v>0</v>
      </c>
      <c r="Q1716" s="307">
        <f t="shared" si="145"/>
        <v>0</v>
      </c>
      <c r="R1716" s="307"/>
      <c r="S1716" s="307"/>
      <c r="T1716" s="307"/>
      <c r="U1716" s="38"/>
      <c r="V1716" s="38"/>
      <c r="W1716" s="22">
        <f>SUM(N1716*W1710)</f>
        <v>0</v>
      </c>
      <c r="X1716" s="22"/>
      <c r="Y1716" s="23">
        <f>SUM(N1716*P1716*Y1710)</f>
        <v>0</v>
      </c>
      <c r="Z1716" s="22"/>
      <c r="AA1716" s="23">
        <f>SUM(N1716*AA1710)</f>
        <v>0</v>
      </c>
      <c r="AB1716" s="23">
        <f>SUM(N1716*AB1710*P1716)</f>
        <v>0</v>
      </c>
      <c r="AF1716" s="49"/>
      <c r="AG1716" s="23">
        <f>SUM(N1716*AG1710)</f>
        <v>0</v>
      </c>
      <c r="AH1716" s="23">
        <f>SUM(Q1716*AH1710)</f>
        <v>0</v>
      </c>
      <c r="AI1716" s="23"/>
    </row>
    <row r="1717" spans="10:35" ht="15.75" thickBot="1" x14ac:dyDescent="0.3">
      <c r="J1717" s="311"/>
      <c r="N1717" s="49"/>
      <c r="O1717" s="50"/>
      <c r="P1717" s="38"/>
      <c r="Q1717" s="307"/>
      <c r="R1717" s="307"/>
      <c r="S1717" s="307"/>
      <c r="T1717" s="307"/>
      <c r="U1717" s="38"/>
      <c r="V1717" s="38"/>
      <c r="W1717" s="38"/>
      <c r="X1717" s="22"/>
      <c r="Z1717" s="22"/>
      <c r="AA1717" s="22"/>
      <c r="AB1717" s="22"/>
      <c r="AC1717" s="22"/>
      <c r="AD1717" s="22"/>
      <c r="AE1717" s="22"/>
      <c r="AF1717" s="49"/>
      <c r="AG1717" s="22"/>
      <c r="AH1717" s="22"/>
      <c r="AI1717" s="22"/>
    </row>
    <row r="1718" spans="10:35" ht="15.75" thickBot="1" x14ac:dyDescent="0.3">
      <c r="J1718" s="311"/>
      <c r="N1718" s="49"/>
      <c r="O1718" s="50"/>
      <c r="P1718" s="38"/>
      <c r="Q1718" s="38"/>
      <c r="R1718" s="38"/>
      <c r="S1718" s="38"/>
      <c r="T1718" s="38"/>
      <c r="U1718" s="38"/>
      <c r="V1718" s="116">
        <f>SUM(V1711:V1717)</f>
        <v>350.71499999999997</v>
      </c>
      <c r="W1718" s="488">
        <f>SUM(W1711:W1716)</f>
        <v>245.50050000000002</v>
      </c>
      <c r="X1718" s="489"/>
      <c r="Y1718" s="490">
        <f>SUM(Y1711:Y1716)</f>
        <v>0</v>
      </c>
      <c r="Z1718" s="829">
        <f>SUM(W1718:Y1718)</f>
        <v>245.50050000000002</v>
      </c>
      <c r="AA1718" s="387">
        <f>SUM(AA1711:AA1716)</f>
        <v>0</v>
      </c>
      <c r="AB1718" s="387">
        <f>SUM(AB1711:AB1716)</f>
        <v>0</v>
      </c>
      <c r="AC1718" s="1087">
        <f>SUM(AA1718:AB1718)</f>
        <v>0</v>
      </c>
      <c r="AD1718" s="89"/>
      <c r="AE1718" s="89"/>
      <c r="AF1718" s="49"/>
      <c r="AG1718" s="387">
        <f>SUM(AG1711:AG1716)</f>
        <v>0</v>
      </c>
      <c r="AH1718" s="387">
        <f>SUM(AH1711:AH1716)</f>
        <v>0</v>
      </c>
      <c r="AI1718" s="1087">
        <f>SUM(AG1718:AH1718)</f>
        <v>0</v>
      </c>
    </row>
    <row r="1719" spans="10:35" x14ac:dyDescent="0.25">
      <c r="J1719" s="311"/>
      <c r="N1719" s="49"/>
      <c r="O1719" s="50"/>
      <c r="P1719" s="38"/>
      <c r="Q1719" s="38"/>
      <c r="R1719" s="38"/>
      <c r="S1719" s="38"/>
      <c r="T1719" s="38"/>
      <c r="U1719" s="38"/>
      <c r="V1719" s="38"/>
      <c r="W1719" s="522"/>
      <c r="X1719" s="523"/>
      <c r="Y1719" s="28"/>
      <c r="Z1719" s="523"/>
      <c r="AA1719" s="523"/>
      <c r="AB1719" s="523"/>
      <c r="AC1719" s="89"/>
      <c r="AD1719" s="89"/>
      <c r="AE1719" s="89"/>
      <c r="AF1719" s="49"/>
      <c r="AG1719" s="523"/>
      <c r="AH1719" s="523"/>
      <c r="AI1719" s="89"/>
    </row>
    <row r="1720" spans="10:35" x14ac:dyDescent="0.25">
      <c r="J1720" s="440" t="s">
        <v>446</v>
      </c>
      <c r="K1720" s="35" t="s">
        <v>421</v>
      </c>
      <c r="L1720" s="35"/>
      <c r="M1720" s="158"/>
      <c r="N1720" s="117"/>
      <c r="O1720" s="894" t="s">
        <v>503</v>
      </c>
      <c r="P1720" s="158"/>
      <c r="Q1720" s="895" t="s">
        <v>504</v>
      </c>
      <c r="R1720" s="158"/>
      <c r="S1720" s="319"/>
      <c r="T1720" s="319"/>
      <c r="U1720" s="319">
        <v>0.02</v>
      </c>
      <c r="V1720" s="158"/>
      <c r="W1720" s="319">
        <v>0</v>
      </c>
      <c r="X1720" s="117"/>
      <c r="Y1720" s="322">
        <v>0.12</v>
      </c>
      <c r="Z1720" s="158"/>
      <c r="AA1720" s="158"/>
      <c r="AB1720" s="157"/>
      <c r="AC1720" s="7"/>
      <c r="AD1720" s="7"/>
      <c r="AE1720" s="7"/>
      <c r="AF1720" s="7"/>
      <c r="AG1720" s="158"/>
      <c r="AH1720" s="158"/>
      <c r="AI1720" s="7"/>
    </row>
    <row r="1721" spans="10:35" x14ac:dyDescent="0.25">
      <c r="J1721" s="311"/>
      <c r="K1721" t="s">
        <v>505</v>
      </c>
      <c r="L1721" s="17">
        <v>0.2366</v>
      </c>
      <c r="M1721" t="s">
        <v>506</v>
      </c>
      <c r="N1721" s="731"/>
      <c r="O1721" s="366">
        <v>6.2700000000000006E-2</v>
      </c>
      <c r="P1721" s="529"/>
      <c r="Q1721" s="307">
        <f>SUM(N1721*O1721)</f>
        <v>0</v>
      </c>
      <c r="R1721" s="307"/>
      <c r="S1721" s="307"/>
      <c r="T1721" s="307"/>
      <c r="U1721" s="38"/>
      <c r="V1721" s="38"/>
      <c r="W1721" s="22">
        <f>SUM(N1721*W1720)</f>
        <v>0</v>
      </c>
      <c r="X1721" s="22"/>
      <c r="Y1721" s="538">
        <f>SUM(N1721*O1721*Y1720)</f>
        <v>0</v>
      </c>
      <c r="Z1721" s="22"/>
      <c r="AA1721" s="589"/>
      <c r="AB1721" s="589"/>
      <c r="AF1721" s="806"/>
      <c r="AG1721" s="589"/>
      <c r="AH1721" s="589"/>
    </row>
    <row r="1722" spans="10:35" x14ac:dyDescent="0.25">
      <c r="J1722" s="311"/>
      <c r="M1722" t="s">
        <v>157</v>
      </c>
      <c r="N1722" s="494"/>
      <c r="O1722" s="17">
        <f>SUM(O1721*0.66)</f>
        <v>4.1382000000000009E-2</v>
      </c>
      <c r="P1722" s="529"/>
      <c r="Q1722" s="307">
        <f t="shared" ref="Q1722:Q1730" si="146">SUM(N1722*O1722)</f>
        <v>0</v>
      </c>
      <c r="R1722" s="307"/>
      <c r="S1722" s="307"/>
      <c r="T1722" s="307"/>
      <c r="U1722" s="38"/>
      <c r="V1722" s="38"/>
      <c r="W1722" s="22">
        <f>SUM(N1722*W1720)</f>
        <v>0</v>
      </c>
      <c r="X1722" s="22"/>
      <c r="Y1722" s="538">
        <f>SUM(N1722*O1722*Y1720)</f>
        <v>0</v>
      </c>
      <c r="Z1722" s="22"/>
      <c r="AA1722" s="589"/>
      <c r="AB1722" s="589"/>
      <c r="AF1722" s="806"/>
      <c r="AG1722" s="589"/>
      <c r="AH1722" s="589"/>
    </row>
    <row r="1723" spans="10:35" x14ac:dyDescent="0.25">
      <c r="J1723" s="311"/>
      <c r="L1723" s="17">
        <v>0.23569999999999999</v>
      </c>
      <c r="M1723" t="s">
        <v>507</v>
      </c>
      <c r="N1723" s="636"/>
      <c r="O1723" s="366">
        <v>6.1899999999999997E-2</v>
      </c>
      <c r="P1723" s="529"/>
      <c r="Q1723" s="307">
        <f t="shared" si="146"/>
        <v>0</v>
      </c>
      <c r="R1723" s="307"/>
      <c r="S1723" s="307"/>
      <c r="T1723" s="307"/>
      <c r="U1723" s="38"/>
      <c r="V1723" s="38"/>
      <c r="W1723" s="22">
        <f>SUM(N1723*W1720)</f>
        <v>0</v>
      </c>
      <c r="X1723" s="22"/>
      <c r="Y1723" s="538">
        <f>SUM(N1723*O1723*Y1720)</f>
        <v>0</v>
      </c>
      <c r="Z1723" s="22"/>
      <c r="AA1723" s="589"/>
      <c r="AB1723" s="589"/>
      <c r="AF1723" s="806"/>
      <c r="AG1723" s="589"/>
      <c r="AH1723" s="589"/>
    </row>
    <row r="1724" spans="10:35" x14ac:dyDescent="0.25">
      <c r="J1724" s="732"/>
      <c r="M1724" t="s">
        <v>157</v>
      </c>
      <c r="N1724" s="494"/>
      <c r="O1724" s="17">
        <f>SUM(O1723*0.66)</f>
        <v>4.0854000000000001E-2</v>
      </c>
      <c r="P1724" s="529"/>
      <c r="Q1724" s="307">
        <f t="shared" si="146"/>
        <v>0</v>
      </c>
      <c r="R1724" s="307"/>
      <c r="S1724" s="307"/>
      <c r="T1724" s="307"/>
      <c r="U1724" s="38"/>
      <c r="V1724" s="38"/>
      <c r="W1724" s="22">
        <f>SUM(N1724*W1720)</f>
        <v>0</v>
      </c>
      <c r="X1724" s="22"/>
      <c r="Y1724" s="538">
        <f>SUM(N1724*O1724*Y1720)</f>
        <v>0</v>
      </c>
      <c r="Z1724" s="22"/>
      <c r="AA1724" s="589"/>
      <c r="AB1724" s="589"/>
      <c r="AF1724" s="806"/>
      <c r="AG1724" s="589"/>
      <c r="AH1724" s="589"/>
    </row>
    <row r="1725" spans="10:35" x14ac:dyDescent="0.25">
      <c r="J1725" s="741"/>
      <c r="L1725" s="17">
        <v>0.27889999999999998</v>
      </c>
      <c r="M1725" t="s">
        <v>508</v>
      </c>
      <c r="N1725" s="636"/>
      <c r="O1725" s="366">
        <v>9.9500000000000005E-2</v>
      </c>
      <c r="P1725" s="529"/>
      <c r="Q1725" s="307">
        <f t="shared" si="146"/>
        <v>0</v>
      </c>
      <c r="R1725" s="307"/>
      <c r="S1725" s="307"/>
      <c r="T1725" s="307"/>
      <c r="U1725" s="38"/>
      <c r="V1725" s="38"/>
      <c r="W1725" s="22">
        <f>SUM(N1725*W1720)</f>
        <v>0</v>
      </c>
      <c r="X1725" s="22"/>
      <c r="Y1725" s="538">
        <f>SUM(N1725*O1725*Y1720)</f>
        <v>0</v>
      </c>
      <c r="Z1725" s="22"/>
      <c r="AA1725" s="589"/>
      <c r="AB1725" s="589"/>
      <c r="AF1725" s="806"/>
      <c r="AG1725" s="589"/>
      <c r="AH1725" s="589"/>
      <c r="AI1725" s="589"/>
    </row>
    <row r="1726" spans="10:35" x14ac:dyDescent="0.25">
      <c r="J1726" s="741"/>
      <c r="M1726" t="s">
        <v>157</v>
      </c>
      <c r="N1726" s="494"/>
      <c r="O1726" s="17">
        <f>SUM(O1725*0.66)</f>
        <v>6.5670000000000006E-2</v>
      </c>
      <c r="P1726" s="529"/>
      <c r="Q1726" s="307">
        <f t="shared" si="146"/>
        <v>0</v>
      </c>
      <c r="R1726" s="307"/>
      <c r="S1726" s="307"/>
      <c r="T1726" s="307"/>
      <c r="U1726" s="38"/>
      <c r="V1726" s="38"/>
      <c r="W1726" s="22">
        <f>SUM(N1726*W1720)</f>
        <v>0</v>
      </c>
      <c r="X1726" s="22"/>
      <c r="Y1726" s="538">
        <f>SUM(N1726*O1726*Y1720)</f>
        <v>0</v>
      </c>
      <c r="Z1726" s="22"/>
      <c r="AA1726" s="589"/>
      <c r="AB1726" s="589"/>
      <c r="AF1726" s="806"/>
      <c r="AG1726" s="589"/>
      <c r="AH1726" s="589"/>
      <c r="AI1726" s="589"/>
    </row>
    <row r="1727" spans="10:35" x14ac:dyDescent="0.25">
      <c r="J1727" s="311"/>
      <c r="L1727" s="17">
        <v>0.2442</v>
      </c>
      <c r="M1727" t="s">
        <v>509</v>
      </c>
      <c r="N1727" s="636"/>
      <c r="O1727" s="366">
        <v>6.93E-2</v>
      </c>
      <c r="P1727" s="529"/>
      <c r="Q1727" s="307">
        <f t="shared" si="146"/>
        <v>0</v>
      </c>
      <c r="R1727" s="307"/>
      <c r="S1727" s="307"/>
      <c r="T1727" s="307"/>
      <c r="U1727" s="38"/>
      <c r="V1727" s="38"/>
      <c r="W1727" s="22">
        <f>SUM(N1727*W1720)</f>
        <v>0</v>
      </c>
      <c r="X1727" s="22"/>
      <c r="Y1727" s="538">
        <f>SUM(N1727*O1727*Y1720)</f>
        <v>0</v>
      </c>
      <c r="Z1727" s="22"/>
      <c r="AA1727" s="528"/>
      <c r="AB1727" s="528"/>
      <c r="AC1727" s="528"/>
      <c r="AD1727" s="528"/>
      <c r="AE1727" s="528"/>
      <c r="AF1727" s="806"/>
      <c r="AG1727" s="528"/>
      <c r="AH1727" s="528"/>
      <c r="AI1727" s="528"/>
    </row>
    <row r="1728" spans="10:35" x14ac:dyDescent="0.25">
      <c r="J1728" s="311"/>
      <c r="K1728" t="s">
        <v>264</v>
      </c>
      <c r="M1728" t="s">
        <v>157</v>
      </c>
      <c r="N1728" s="494"/>
      <c r="O1728" s="17">
        <f>SUM(O1727*0.66)</f>
        <v>4.5738000000000001E-2</v>
      </c>
      <c r="P1728" s="529"/>
      <c r="Q1728" s="307">
        <f t="shared" si="146"/>
        <v>0</v>
      </c>
      <c r="R1728" s="307"/>
      <c r="S1728" s="307"/>
      <c r="T1728" s="307"/>
      <c r="U1728" s="38"/>
      <c r="V1728" s="38"/>
      <c r="W1728" s="22">
        <f>SUM(N1728*W1720)</f>
        <v>0</v>
      </c>
      <c r="X1728" s="22"/>
      <c r="Y1728" s="538">
        <f>SUM(N1728*O1728*Y1720)</f>
        <v>0</v>
      </c>
      <c r="Z1728" s="22"/>
      <c r="AA1728" s="528"/>
      <c r="AB1728" s="528"/>
      <c r="AC1728" s="89"/>
      <c r="AD1728" s="89"/>
      <c r="AE1728" s="89"/>
      <c r="AF1728" s="806"/>
      <c r="AG1728" s="528"/>
      <c r="AH1728" s="528"/>
      <c r="AI1728" s="89"/>
    </row>
    <row r="1729" spans="10:35" ht="30" x14ac:dyDescent="0.25">
      <c r="J1729" s="311"/>
      <c r="K1729" s="68" t="s">
        <v>510</v>
      </c>
      <c r="L1729" s="17">
        <v>0.17030000000000001</v>
      </c>
      <c r="M1729" t="s">
        <v>511</v>
      </c>
      <c r="N1729" s="494"/>
      <c r="O1729" s="366">
        <v>5.0000000000000001E-3</v>
      </c>
      <c r="P1729" s="529"/>
      <c r="Q1729" s="307">
        <f t="shared" si="146"/>
        <v>0</v>
      </c>
      <c r="R1729" s="307"/>
      <c r="S1729" s="307"/>
      <c r="T1729" s="307"/>
      <c r="U1729" s="38"/>
      <c r="V1729" s="38"/>
      <c r="W1729" s="22">
        <f>SUM(N1729*W1720)</f>
        <v>0</v>
      </c>
      <c r="X1729" s="22"/>
      <c r="Y1729" s="538">
        <f>SUM(N1729*O1729*Y1720)</f>
        <v>0</v>
      </c>
      <c r="Z1729" s="22"/>
      <c r="AA1729" s="528"/>
      <c r="AB1729" s="528"/>
      <c r="AC1729" s="89"/>
      <c r="AD1729" s="89"/>
      <c r="AE1729" s="89"/>
      <c r="AF1729" s="806"/>
      <c r="AG1729" s="528"/>
      <c r="AH1729" s="528"/>
      <c r="AI1729" s="89"/>
    </row>
    <row r="1730" spans="10:35" ht="15.75" thickBot="1" x14ac:dyDescent="0.3">
      <c r="J1730" s="311"/>
      <c r="K1730" s="1069"/>
      <c r="L1730" s="17"/>
      <c r="M1730" t="s">
        <v>157</v>
      </c>
      <c r="N1730" s="636"/>
      <c r="O1730" s="17">
        <f>SUM(O1729*0.66)</f>
        <v>3.3000000000000004E-3</v>
      </c>
      <c r="P1730" s="529"/>
      <c r="Q1730" s="307">
        <f t="shared" si="146"/>
        <v>0</v>
      </c>
      <c r="R1730" s="307"/>
      <c r="S1730" s="307"/>
      <c r="T1730" s="307"/>
      <c r="U1730" s="38"/>
      <c r="V1730" s="38"/>
      <c r="X1730" s="22"/>
      <c r="Y1730" s="538">
        <f>SUM(N1730*O1730*Y1720)</f>
        <v>0</v>
      </c>
      <c r="Z1730" s="22"/>
      <c r="AA1730" s="523"/>
      <c r="AB1730" s="523"/>
      <c r="AC1730" s="89"/>
      <c r="AD1730" s="89"/>
      <c r="AE1730" s="89"/>
      <c r="AF1730" s="49"/>
      <c r="AG1730" s="523"/>
      <c r="AH1730" s="523"/>
      <c r="AI1730" s="89"/>
    </row>
    <row r="1731" spans="10:35" ht="29.25" customHeight="1" thickBot="1" x14ac:dyDescent="0.3">
      <c r="J1731" s="311"/>
      <c r="L1731" s="17"/>
      <c r="N1731" s="732"/>
      <c r="P1731" s="528"/>
      <c r="Q1731" s="307"/>
      <c r="R1731" s="307"/>
      <c r="S1731" s="307"/>
      <c r="T1731" s="307"/>
      <c r="U1731" s="38"/>
      <c r="V1731" s="38"/>
      <c r="W1731" s="892">
        <f>SUM(W1721:W1730)</f>
        <v>0</v>
      </c>
      <c r="X1731" s="387"/>
      <c r="Y1731" s="893">
        <f>SUM(Y1721:Y1730)</f>
        <v>0</v>
      </c>
      <c r="Z1731" s="829">
        <f>SUM(W1731:Y1731)</f>
        <v>0</v>
      </c>
      <c r="AA1731" s="523"/>
      <c r="AB1731" s="523"/>
      <c r="AC1731" s="89"/>
      <c r="AD1731" s="89"/>
      <c r="AE1731" s="89"/>
      <c r="AF1731" s="49"/>
      <c r="AG1731" s="523"/>
      <c r="AH1731" s="523"/>
      <c r="AI1731" s="89"/>
    </row>
    <row r="1732" spans="10:35" x14ac:dyDescent="0.25">
      <c r="J1732" s="311"/>
      <c r="L1732" s="17"/>
      <c r="N1732" s="529"/>
      <c r="P1732" s="525"/>
      <c r="Q1732" s="307"/>
      <c r="R1732" s="307"/>
      <c r="S1732" s="307"/>
      <c r="T1732" s="307"/>
      <c r="U1732" s="38"/>
      <c r="V1732" s="38"/>
      <c r="W1732" s="22"/>
      <c r="X1732" s="22"/>
      <c r="Y1732" s="23"/>
      <c r="Z1732" s="22"/>
      <c r="AA1732" s="523"/>
      <c r="AB1732" s="523"/>
      <c r="AC1732" s="89"/>
      <c r="AD1732" s="89"/>
      <c r="AE1732" s="89"/>
      <c r="AF1732" s="49"/>
      <c r="AG1732" s="523"/>
      <c r="AH1732" s="523"/>
      <c r="AI1732" s="89"/>
    </row>
    <row r="1733" spans="10:35" x14ac:dyDescent="0.25">
      <c r="J1733" s="440" t="s">
        <v>433</v>
      </c>
      <c r="K1733" s="42" t="s">
        <v>238</v>
      </c>
      <c r="L1733" s="35"/>
      <c r="M1733" s="158"/>
      <c r="N1733" s="117"/>
      <c r="O1733" s="316"/>
      <c r="P1733" s="158"/>
      <c r="Q1733" s="158"/>
      <c r="R1733" s="158"/>
      <c r="S1733" s="319"/>
      <c r="T1733" s="319"/>
      <c r="U1733" s="319" t="s">
        <v>171</v>
      </c>
      <c r="V1733" s="158"/>
      <c r="W1733" s="55" t="s">
        <v>926</v>
      </c>
      <c r="X1733" s="117"/>
      <c r="Y1733" s="157">
        <v>0</v>
      </c>
      <c r="Z1733" s="158"/>
      <c r="AA1733" s="319">
        <v>1.5E-3</v>
      </c>
      <c r="AB1733" s="157">
        <v>0</v>
      </c>
      <c r="AC1733" s="7" t="s">
        <v>291</v>
      </c>
      <c r="AD1733" s="7"/>
      <c r="AE1733" s="7"/>
      <c r="AF1733" s="7"/>
      <c r="AG1733" s="158">
        <v>0</v>
      </c>
      <c r="AH1733" s="322">
        <v>0</v>
      </c>
      <c r="AI1733" s="7"/>
    </row>
    <row r="1734" spans="10:35" x14ac:dyDescent="0.25">
      <c r="J1734" s="311"/>
      <c r="K1734" s="378" t="s">
        <v>1114</v>
      </c>
      <c r="L1734" s="17">
        <v>0.24579999999999999</v>
      </c>
      <c r="M1734" t="s">
        <v>311</v>
      </c>
      <c r="N1734" s="628">
        <v>2794</v>
      </c>
      <c r="O1734" s="366"/>
      <c r="P1734" s="533"/>
      <c r="Q1734" s="535">
        <f t="shared" ref="Q1734:Q1739" si="147">SUM(N1734*P1734)</f>
        <v>0</v>
      </c>
      <c r="R1734" s="535"/>
      <c r="S1734" s="535"/>
      <c r="T1734" s="535"/>
      <c r="U1734" s="526"/>
      <c r="V1734" s="379">
        <v>2.6249999999999999E-2</v>
      </c>
      <c r="W1734" s="523">
        <f t="shared" ref="W1734:W1739" si="148">SUM(N1734*V1734)</f>
        <v>73.342500000000001</v>
      </c>
      <c r="X1734" s="523"/>
      <c r="Y1734" s="538">
        <f>SUM(N1734*P1734*Y1733)</f>
        <v>0</v>
      </c>
      <c r="Z1734" s="523"/>
      <c r="AA1734" s="538">
        <f>SUM(N1734*AA1733)</f>
        <v>4.1909999999999998</v>
      </c>
      <c r="AB1734" s="538">
        <f>SUM(N1734*AB1733*P1734)</f>
        <v>0</v>
      </c>
      <c r="AF1734" s="541"/>
      <c r="AG1734" s="538">
        <f>SUM(N1734*AG1733)</f>
        <v>0</v>
      </c>
      <c r="AH1734" s="538">
        <f>SUM(Q1734*AH1733)</f>
        <v>0</v>
      </c>
    </row>
    <row r="1735" spans="10:35" x14ac:dyDescent="0.25">
      <c r="J1735" s="311"/>
      <c r="N1735" s="494"/>
      <c r="P1735" s="38">
        <f>SUM(P1734*0.66)</f>
        <v>0</v>
      </c>
      <c r="Q1735" s="307">
        <f t="shared" si="147"/>
        <v>0</v>
      </c>
      <c r="R1735" s="307"/>
      <c r="S1735" s="307"/>
      <c r="T1735" s="307"/>
      <c r="U1735" s="38"/>
      <c r="V1735" s="379"/>
      <c r="W1735" s="22">
        <f t="shared" si="148"/>
        <v>0</v>
      </c>
      <c r="X1735" s="22"/>
      <c r="Y1735" s="23">
        <f>SUM(N1735*P1735*Y1733)</f>
        <v>0</v>
      </c>
      <c r="Z1735" s="22"/>
      <c r="AA1735" s="23">
        <f>SUM(N1735*AA1733)</f>
        <v>0</v>
      </c>
      <c r="AB1735" s="23">
        <f>SUM(N1735*AB1733*P1735)</f>
        <v>0</v>
      </c>
      <c r="AF1735" s="49"/>
      <c r="AG1735" s="23">
        <f>SUM(N1735*AG1733)</f>
        <v>0</v>
      </c>
      <c r="AH1735" s="23">
        <f>SUM(Q1735*AH1733)</f>
        <v>0</v>
      </c>
    </row>
    <row r="1736" spans="10:35" x14ac:dyDescent="0.25">
      <c r="J1736" s="311"/>
      <c r="K1736" t="s">
        <v>1113</v>
      </c>
      <c r="L1736" s="17">
        <v>0.16200000000000001</v>
      </c>
      <c r="M1736" t="s">
        <v>168</v>
      </c>
      <c r="N1736" s="494"/>
      <c r="O1736" s="366"/>
      <c r="P1736" s="321"/>
      <c r="Q1736" s="307">
        <f t="shared" si="147"/>
        <v>0</v>
      </c>
      <c r="R1736" s="307"/>
      <c r="S1736" s="307"/>
      <c r="T1736" s="307"/>
      <c r="U1736" s="38"/>
      <c r="V1736" s="379">
        <v>1.67E-2</v>
      </c>
      <c r="W1736" s="22">
        <f t="shared" si="148"/>
        <v>0</v>
      </c>
      <c r="X1736" s="22"/>
      <c r="Y1736" s="23">
        <f>SUM(N1736*P1736*Y1733)</f>
        <v>0</v>
      </c>
      <c r="Z1736" s="22"/>
      <c r="AA1736" s="23">
        <f>SUM(N1736*AA1733)</f>
        <v>0</v>
      </c>
      <c r="AB1736" s="23">
        <f>SUM(N1736*AB1733*P1736)</f>
        <v>0</v>
      </c>
      <c r="AF1736" s="49"/>
      <c r="AG1736" s="23">
        <f>SUM(N1736*AG1733)</f>
        <v>0</v>
      </c>
      <c r="AH1736" s="23">
        <f>SUM(Q1736*AH1733)</f>
        <v>0</v>
      </c>
    </row>
    <row r="1737" spans="10:35" x14ac:dyDescent="0.25">
      <c r="J1737" s="311"/>
      <c r="N1737" s="494"/>
      <c r="P1737" s="38">
        <f>SUM(P1736*0.66)</f>
        <v>0</v>
      </c>
      <c r="Q1737" s="307">
        <f t="shared" si="147"/>
        <v>0</v>
      </c>
      <c r="R1737" s="307"/>
      <c r="S1737" s="307"/>
      <c r="T1737" s="307"/>
      <c r="U1737" s="38"/>
      <c r="V1737" s="379"/>
      <c r="W1737" s="22">
        <f t="shared" si="148"/>
        <v>0</v>
      </c>
      <c r="X1737" s="22"/>
      <c r="Y1737" s="23">
        <f>SUM(N1737*P1737*Y1733)</f>
        <v>0</v>
      </c>
      <c r="Z1737" s="22"/>
      <c r="AA1737" s="23">
        <f>SUM(N1737*AA1733)</f>
        <v>0</v>
      </c>
      <c r="AB1737" s="23">
        <f>SUM(N1737*AB1733*P1737)</f>
        <v>0</v>
      </c>
      <c r="AF1737" s="49"/>
      <c r="AG1737" s="23">
        <f>SUM(N1737*AG1733)</f>
        <v>0</v>
      </c>
      <c r="AH1737" s="23">
        <f>SUM(Q1737*AH1733)</f>
        <v>0</v>
      </c>
    </row>
    <row r="1738" spans="10:35" x14ac:dyDescent="0.25">
      <c r="J1738" s="311"/>
      <c r="L1738" s="17"/>
      <c r="N1738" s="494"/>
      <c r="O1738" s="366"/>
      <c r="P1738" s="321"/>
      <c r="Q1738" s="307">
        <f t="shared" si="147"/>
        <v>0</v>
      </c>
      <c r="R1738" s="307"/>
      <c r="S1738" s="307"/>
      <c r="T1738" s="307"/>
      <c r="U1738" s="38"/>
      <c r="V1738" s="1368"/>
      <c r="W1738" s="22">
        <f t="shared" si="148"/>
        <v>0</v>
      </c>
      <c r="X1738" s="22"/>
      <c r="Y1738" s="23">
        <f>SUM(N1738*P1738*Y1733)</f>
        <v>0</v>
      </c>
      <c r="Z1738" s="22"/>
      <c r="AA1738" s="23">
        <f>SUM(N1738*AA1733)</f>
        <v>0</v>
      </c>
      <c r="AB1738" s="23">
        <f>SUM(N1738*AB1733*P1738)</f>
        <v>0</v>
      </c>
      <c r="AF1738" s="49"/>
      <c r="AG1738" s="23">
        <f>SUM(N1738*AG1733)</f>
        <v>0</v>
      </c>
      <c r="AH1738" s="23">
        <f>SUM(Q1738*AH1733)</f>
        <v>0</v>
      </c>
      <c r="AI1738" s="23"/>
    </row>
    <row r="1739" spans="10:35" x14ac:dyDescent="0.25">
      <c r="J1739" s="311"/>
      <c r="N1739" s="626"/>
      <c r="O1739" s="13"/>
      <c r="P1739" s="38">
        <f>SUM(P1738*0.66)</f>
        <v>0</v>
      </c>
      <c r="Q1739" s="307">
        <f t="shared" si="147"/>
        <v>0</v>
      </c>
      <c r="R1739" s="307"/>
      <c r="S1739" s="307"/>
      <c r="T1739" s="307"/>
      <c r="U1739" s="38"/>
      <c r="V1739" s="1369"/>
      <c r="W1739" s="22">
        <f t="shared" si="148"/>
        <v>0</v>
      </c>
      <c r="X1739" s="22"/>
      <c r="Y1739" s="23">
        <f>SUM(N1739*P1739*Y1733)</f>
        <v>0</v>
      </c>
      <c r="Z1739" s="22"/>
      <c r="AA1739" s="23">
        <f>SUM(N1739*AA1733)</f>
        <v>0</v>
      </c>
      <c r="AB1739" s="23">
        <f>SUM(N1739*AB1733*P1739)</f>
        <v>0</v>
      </c>
      <c r="AF1739" s="49"/>
      <c r="AG1739" s="23">
        <f>SUM(N1739*AG1733)</f>
        <v>0</v>
      </c>
      <c r="AH1739" s="23">
        <f>SUM(Q1739*AH1733)</f>
        <v>0</v>
      </c>
      <c r="AI1739" s="23"/>
    </row>
    <row r="1740" spans="10:35" ht="15.75" thickBot="1" x14ac:dyDescent="0.3">
      <c r="J1740" s="311"/>
      <c r="N1740" s="49"/>
      <c r="O1740" s="50"/>
      <c r="P1740" s="38"/>
      <c r="Q1740" s="307"/>
      <c r="R1740" s="307"/>
      <c r="S1740" s="307"/>
      <c r="T1740" s="307"/>
      <c r="U1740" s="38"/>
      <c r="V1740" s="38"/>
      <c r="W1740" s="38"/>
      <c r="X1740" s="22"/>
      <c r="Z1740" s="22"/>
      <c r="AA1740" s="22"/>
      <c r="AB1740" s="22"/>
      <c r="AC1740" s="22"/>
      <c r="AD1740" s="22"/>
      <c r="AE1740" s="22"/>
      <c r="AF1740" s="49"/>
      <c r="AG1740" s="22"/>
      <c r="AH1740" s="22"/>
      <c r="AI1740" s="22"/>
    </row>
    <row r="1741" spans="10:35" ht="15.75" thickBot="1" x14ac:dyDescent="0.3">
      <c r="J1741" s="311"/>
      <c r="N1741" s="49"/>
      <c r="O1741" s="50"/>
      <c r="P1741" s="38"/>
      <c r="Q1741" s="38"/>
      <c r="R1741" s="38"/>
      <c r="S1741" s="38"/>
      <c r="T1741" s="38"/>
      <c r="U1741" s="38"/>
      <c r="V1741" s="38"/>
      <c r="W1741" s="488">
        <f>SUM(W1734:W1739)</f>
        <v>73.342500000000001</v>
      </c>
      <c r="X1741" s="489"/>
      <c r="Y1741" s="490">
        <f>SUM(Y1734:Y1739)</f>
        <v>0</v>
      </c>
      <c r="Z1741" s="829">
        <f>SUM(W1741:Y1741)</f>
        <v>73.342500000000001</v>
      </c>
      <c r="AA1741" s="387">
        <f>SUM(AA1734:AA1739)</f>
        <v>4.1909999999999998</v>
      </c>
      <c r="AB1741" s="387">
        <f>SUM(AB1734:AB1739)</f>
        <v>0</v>
      </c>
      <c r="AC1741" s="1087">
        <f>SUM(AA1741:AB1741)</f>
        <v>4.1909999999999998</v>
      </c>
      <c r="AD1741" s="89"/>
      <c r="AE1741" s="89"/>
      <c r="AF1741" s="49"/>
      <c r="AG1741" s="387">
        <f>SUM(AG1734:AG1739)</f>
        <v>0</v>
      </c>
      <c r="AH1741" s="387">
        <f>SUM(AH1734:AH1739)</f>
        <v>0</v>
      </c>
      <c r="AI1741" s="1087">
        <f>SUM(AG1741:AH1741)</f>
        <v>0</v>
      </c>
    </row>
    <row r="1742" spans="10:35" x14ac:dyDescent="0.25">
      <c r="J1742" s="311"/>
      <c r="N1742" s="49"/>
      <c r="O1742" s="50"/>
      <c r="P1742" s="38"/>
      <c r="Q1742" s="38"/>
      <c r="R1742" s="38"/>
      <c r="S1742" s="38"/>
      <c r="T1742" s="38"/>
      <c r="U1742" s="38"/>
      <c r="V1742" s="38"/>
      <c r="W1742" s="522"/>
      <c r="X1742" s="523"/>
      <c r="Y1742" s="28"/>
      <c r="Z1742" s="523"/>
      <c r="AA1742" s="523"/>
      <c r="AB1742" s="523"/>
      <c r="AC1742" s="89"/>
      <c r="AD1742" s="89"/>
      <c r="AE1742" s="89"/>
      <c r="AF1742" s="49"/>
      <c r="AG1742" s="523"/>
      <c r="AH1742" s="523"/>
      <c r="AI1742" s="89"/>
    </row>
    <row r="1743" spans="10:35" x14ac:dyDescent="0.25">
      <c r="J1743" s="440" t="s">
        <v>433</v>
      </c>
      <c r="K1743" s="42" t="s">
        <v>309</v>
      </c>
      <c r="L1743" s="35"/>
      <c r="M1743" s="158"/>
      <c r="N1743" s="117"/>
      <c r="O1743" s="316"/>
      <c r="P1743" s="158"/>
      <c r="Q1743" s="158"/>
      <c r="R1743" s="158"/>
      <c r="S1743" s="319"/>
      <c r="T1743" s="319"/>
      <c r="U1743" s="319" t="s">
        <v>171</v>
      </c>
      <c r="V1743" s="158"/>
      <c r="W1743" s="319">
        <v>2.7449999999999999E-2</v>
      </c>
      <c r="X1743" s="117"/>
      <c r="Y1743" s="157">
        <v>0</v>
      </c>
      <c r="Z1743" s="158"/>
      <c r="AA1743" s="319">
        <v>2.5000000000000001E-3</v>
      </c>
      <c r="AB1743" s="157">
        <v>0</v>
      </c>
      <c r="AC1743" s="7" t="s">
        <v>291</v>
      </c>
      <c r="AD1743" s="7"/>
      <c r="AE1743" s="7"/>
      <c r="AF1743" s="7"/>
      <c r="AG1743" s="158">
        <v>0</v>
      </c>
      <c r="AH1743" s="322">
        <v>0</v>
      </c>
      <c r="AI1743" s="7"/>
    </row>
    <row r="1744" spans="10:35" x14ac:dyDescent="0.25">
      <c r="J1744" s="311"/>
      <c r="K1744" s="378" t="s">
        <v>513</v>
      </c>
      <c r="L1744" s="17">
        <v>0.24679999999999999</v>
      </c>
      <c r="M1744" t="s">
        <v>156</v>
      </c>
      <c r="N1744" s="628">
        <v>8060.2</v>
      </c>
      <c r="O1744" s="366"/>
      <c r="P1744" s="533"/>
      <c r="Q1744" s="535">
        <f t="shared" ref="Q1744:Q1749" si="149">SUM(N1744*P1744)</f>
        <v>0</v>
      </c>
      <c r="R1744" s="535"/>
      <c r="S1744" s="535"/>
      <c r="T1744" s="535"/>
      <c r="U1744" s="526"/>
      <c r="V1744" s="526"/>
      <c r="W1744" s="523">
        <f>SUM(N1744*W1743)</f>
        <v>221.25248999999999</v>
      </c>
      <c r="X1744" s="523"/>
      <c r="Y1744" s="538">
        <f>SUM(N1744*P1744*Y1743)</f>
        <v>0</v>
      </c>
      <c r="Z1744" s="523"/>
      <c r="AA1744" s="538">
        <f>SUM(N1744*AA1743)</f>
        <v>20.150500000000001</v>
      </c>
      <c r="AB1744" s="538">
        <f>SUM(N1744*AB1743*P1744)</f>
        <v>0</v>
      </c>
      <c r="AF1744" s="541"/>
      <c r="AG1744" s="538">
        <f>SUM(N1744*AG1743)</f>
        <v>0</v>
      </c>
      <c r="AH1744" s="538">
        <f>SUM(Q1744*AH1743)</f>
        <v>0</v>
      </c>
    </row>
    <row r="1745" spans="10:35" x14ac:dyDescent="0.25">
      <c r="J1745" s="311"/>
      <c r="N1745" s="494"/>
      <c r="P1745" s="38">
        <f>SUM(P1744*0.66)</f>
        <v>0</v>
      </c>
      <c r="Q1745" s="307">
        <f t="shared" si="149"/>
        <v>0</v>
      </c>
      <c r="R1745" s="307"/>
      <c r="S1745" s="307"/>
      <c r="T1745" s="307"/>
      <c r="U1745" s="38"/>
      <c r="V1745" s="38"/>
      <c r="W1745" s="22">
        <f>SUM(N1745*W1743)</f>
        <v>0</v>
      </c>
      <c r="X1745" s="22"/>
      <c r="Y1745" s="23">
        <f>SUM(N1745*P1745*Y1743)</f>
        <v>0</v>
      </c>
      <c r="Z1745" s="22"/>
      <c r="AA1745" s="23">
        <f>SUM(N1745*AA1743)</f>
        <v>0</v>
      </c>
      <c r="AB1745" s="23">
        <f>SUM(N1745*AB1743*P1745)</f>
        <v>0</v>
      </c>
      <c r="AF1745" s="49"/>
      <c r="AG1745" s="23">
        <f>SUM(N1745*AG1743)</f>
        <v>0</v>
      </c>
      <c r="AH1745" s="23">
        <f>SUM(Q1745*AH1743)</f>
        <v>0</v>
      </c>
    </row>
    <row r="1746" spans="10:35" x14ac:dyDescent="0.25">
      <c r="J1746" s="311"/>
      <c r="K1746" t="s">
        <v>512</v>
      </c>
      <c r="L1746" s="1122">
        <v>0.22700000000000001</v>
      </c>
      <c r="M1746" s="219" t="s">
        <v>514</v>
      </c>
      <c r="N1746" s="494"/>
      <c r="O1746" s="366"/>
      <c r="P1746" s="321"/>
      <c r="Q1746" s="307">
        <f t="shared" si="149"/>
        <v>0</v>
      </c>
      <c r="R1746" s="307"/>
      <c r="S1746" s="307"/>
      <c r="T1746" s="307"/>
      <c r="U1746" s="38"/>
      <c r="V1746" s="38"/>
      <c r="W1746" s="470"/>
      <c r="X1746" s="22"/>
      <c r="Y1746" s="23">
        <f>SUM(N1746*P1746*Y1743)</f>
        <v>0</v>
      </c>
      <c r="Z1746" s="22"/>
      <c r="AA1746" s="23">
        <f>SUM(N1746*AA1743)</f>
        <v>0</v>
      </c>
      <c r="AB1746" s="23">
        <f>SUM(N1746*AB1743*P1746)</f>
        <v>0</v>
      </c>
      <c r="AF1746" s="49"/>
      <c r="AG1746" s="23">
        <f>SUM(N1746*AG1743)</f>
        <v>0</v>
      </c>
      <c r="AH1746" s="23">
        <f>SUM(Q1746*AH1743)</f>
        <v>0</v>
      </c>
    </row>
    <row r="1747" spans="10:35" x14ac:dyDescent="0.25">
      <c r="J1747" s="311"/>
      <c r="N1747" s="494"/>
      <c r="P1747" s="38">
        <f>SUM(P1746*0.66)</f>
        <v>0</v>
      </c>
      <c r="Q1747" s="307">
        <f t="shared" si="149"/>
        <v>0</v>
      </c>
      <c r="R1747" s="307"/>
      <c r="S1747" s="307"/>
      <c r="T1747" s="307"/>
      <c r="U1747" s="38"/>
      <c r="V1747" s="38"/>
      <c r="W1747" s="22">
        <f>SUM(N1747*W1743)</f>
        <v>0</v>
      </c>
      <c r="X1747" s="22"/>
      <c r="Y1747" s="23">
        <f>SUM(N1747*P1747*Y1743)</f>
        <v>0</v>
      </c>
      <c r="Z1747" s="22"/>
      <c r="AA1747" s="23">
        <f>SUM(N1747*AA1743)</f>
        <v>0</v>
      </c>
      <c r="AB1747" s="23">
        <f>SUM(N1747*AB1743*P1747)</f>
        <v>0</v>
      </c>
      <c r="AF1747" s="49"/>
      <c r="AG1747" s="23">
        <f>SUM(N1747*AG1743)</f>
        <v>0</v>
      </c>
      <c r="AH1747" s="23">
        <f>SUM(Q1747*AH1743)</f>
        <v>0</v>
      </c>
    </row>
    <row r="1748" spans="10:35" x14ac:dyDescent="0.25">
      <c r="J1748" s="311"/>
      <c r="L1748" s="17">
        <v>0.18099999999999999</v>
      </c>
      <c r="M1748" t="s">
        <v>168</v>
      </c>
      <c r="N1748" s="494">
        <v>749.52</v>
      </c>
      <c r="O1748" s="366"/>
      <c r="P1748" s="321"/>
      <c r="Q1748" s="307">
        <f t="shared" si="149"/>
        <v>0</v>
      </c>
      <c r="R1748" s="307"/>
      <c r="S1748" s="307"/>
      <c r="T1748" s="307"/>
      <c r="U1748" s="38"/>
      <c r="V1748" s="38"/>
      <c r="W1748" s="22">
        <f>SUM(N1748*W1743)</f>
        <v>20.574323999999997</v>
      </c>
      <c r="X1748" s="22"/>
      <c r="Y1748" s="23">
        <f>SUM(N1748*P1748*Y1743)</f>
        <v>0</v>
      </c>
      <c r="Z1748" s="22"/>
      <c r="AA1748" s="23">
        <f>SUM(N1748*AA1743)</f>
        <v>1.8737999999999999</v>
      </c>
      <c r="AB1748" s="23">
        <f>SUM(N1748*AB1743*P1748)</f>
        <v>0</v>
      </c>
      <c r="AF1748" s="49"/>
      <c r="AG1748" s="23">
        <f>SUM(N1748*AG1743)</f>
        <v>0</v>
      </c>
      <c r="AH1748" s="23">
        <f>SUM(Q1748*AH1743)</f>
        <v>0</v>
      </c>
      <c r="AI1748" s="23"/>
    </row>
    <row r="1749" spans="10:35" x14ac:dyDescent="0.25">
      <c r="J1749" s="311"/>
      <c r="N1749" s="626"/>
      <c r="O1749" s="13"/>
      <c r="P1749" s="38">
        <f>SUM(P1748*0.66)</f>
        <v>0</v>
      </c>
      <c r="Q1749" s="307">
        <f t="shared" si="149"/>
        <v>0</v>
      </c>
      <c r="R1749" s="307"/>
      <c r="S1749" s="307"/>
      <c r="T1749" s="307"/>
      <c r="U1749" s="38"/>
      <c r="V1749" s="38"/>
      <c r="W1749" s="22">
        <f>SUM(N1749*W1743)</f>
        <v>0</v>
      </c>
      <c r="X1749" s="22"/>
      <c r="Y1749" s="23">
        <f>SUM(N1749*P1749*Y1743)</f>
        <v>0</v>
      </c>
      <c r="Z1749" s="22"/>
      <c r="AA1749" s="23">
        <f>SUM(N1749*AA1743)</f>
        <v>0</v>
      </c>
      <c r="AB1749" s="23">
        <f>SUM(N1749*AB1743*P1749)</f>
        <v>0</v>
      </c>
      <c r="AF1749" s="49"/>
      <c r="AG1749" s="23">
        <f>SUM(N1749*AG1743)</f>
        <v>0</v>
      </c>
      <c r="AH1749" s="23">
        <f>SUM(Q1749*AH1743)</f>
        <v>0</v>
      </c>
      <c r="AI1749" s="23"/>
    </row>
    <row r="1750" spans="10:35" ht="15.75" thickBot="1" x14ac:dyDescent="0.3">
      <c r="J1750" s="311"/>
      <c r="N1750" s="49"/>
      <c r="O1750" s="50"/>
      <c r="P1750" s="38"/>
      <c r="Q1750" s="307"/>
      <c r="R1750" s="307"/>
      <c r="S1750" s="307"/>
      <c r="T1750" s="307"/>
      <c r="U1750" s="38"/>
      <c r="V1750" s="38"/>
      <c r="W1750" s="38"/>
      <c r="X1750" s="22"/>
      <c r="Z1750" s="22"/>
      <c r="AA1750" s="22"/>
      <c r="AB1750" s="22"/>
      <c r="AC1750" s="22"/>
      <c r="AD1750" s="22"/>
      <c r="AE1750" s="22"/>
      <c r="AF1750" s="49"/>
      <c r="AG1750" s="22"/>
      <c r="AH1750" s="22"/>
      <c r="AI1750" s="22"/>
    </row>
    <row r="1751" spans="10:35" ht="15.75" thickBot="1" x14ac:dyDescent="0.3">
      <c r="J1751" s="311"/>
      <c r="N1751" s="49"/>
      <c r="O1751" s="50"/>
      <c r="P1751" s="38"/>
      <c r="Q1751" s="38"/>
      <c r="R1751" s="38"/>
      <c r="S1751" s="38"/>
      <c r="T1751" s="38"/>
      <c r="U1751" s="38"/>
      <c r="V1751" s="38"/>
      <c r="W1751" s="488">
        <f>SUM(W1744:W1749)</f>
        <v>241.82681399999998</v>
      </c>
      <c r="X1751" s="489"/>
      <c r="Y1751" s="490">
        <f>SUM(Y1744:Y1749)</f>
        <v>0</v>
      </c>
      <c r="Z1751" s="829">
        <f>SUM(W1751:Y1751)</f>
        <v>241.82681399999998</v>
      </c>
      <c r="AA1751" s="387">
        <f>SUM(AA1744:AA1749)</f>
        <v>22.0243</v>
      </c>
      <c r="AB1751" s="387">
        <f>SUM(AB1744:AB1749)</f>
        <v>0</v>
      </c>
      <c r="AC1751" s="1087">
        <f>SUM(AA1751:AB1751)</f>
        <v>22.0243</v>
      </c>
      <c r="AD1751" s="89"/>
      <c r="AE1751" s="89"/>
      <c r="AF1751" s="49"/>
      <c r="AG1751" s="387">
        <f>SUM(AG1744:AG1749)</f>
        <v>0</v>
      </c>
      <c r="AH1751" s="387">
        <f>SUM(AH1744:AH1749)</f>
        <v>0</v>
      </c>
      <c r="AI1751" s="1087">
        <f>SUM(AG1751:AH1751)</f>
        <v>0</v>
      </c>
    </row>
    <row r="1752" spans="10:35" x14ac:dyDescent="0.25">
      <c r="J1752" s="311"/>
      <c r="N1752" s="49"/>
      <c r="O1752" s="50"/>
      <c r="P1752" s="38"/>
      <c r="Q1752" s="38"/>
      <c r="R1752" s="38"/>
      <c r="S1752" s="38"/>
      <c r="T1752" s="38"/>
      <c r="U1752" s="38"/>
      <c r="V1752" s="38"/>
      <c r="W1752" s="522"/>
      <c r="X1752" s="523"/>
      <c r="Y1752" s="28"/>
      <c r="Z1752" s="523"/>
      <c r="AA1752" s="523"/>
      <c r="AB1752" s="523"/>
      <c r="AC1752" s="89"/>
      <c r="AD1752" s="89"/>
      <c r="AE1752" s="89"/>
      <c r="AF1752" s="49"/>
      <c r="AG1752" s="523"/>
      <c r="AH1752" s="523"/>
      <c r="AI1752" s="89"/>
    </row>
    <row r="1753" spans="10:35" x14ac:dyDescent="0.25">
      <c r="J1753" s="440" t="s">
        <v>944</v>
      </c>
      <c r="K1753" s="42" t="s">
        <v>982</v>
      </c>
      <c r="L1753" s="35"/>
      <c r="M1753" s="158"/>
      <c r="N1753" s="117"/>
      <c r="O1753" s="316"/>
      <c r="P1753" s="158"/>
      <c r="Q1753" s="158"/>
      <c r="R1753" s="158"/>
      <c r="S1753" s="319"/>
      <c r="T1753" s="319"/>
      <c r="U1753" s="319" t="s">
        <v>171</v>
      </c>
      <c r="V1753" s="158"/>
      <c r="W1753" s="319">
        <v>1.8450000000000001E-2</v>
      </c>
      <c r="X1753" s="117"/>
      <c r="Y1753" s="157">
        <v>0</v>
      </c>
      <c r="Z1753" s="158"/>
      <c r="AA1753" s="319">
        <v>1E-3</v>
      </c>
      <c r="AB1753" s="157">
        <v>0</v>
      </c>
      <c r="AC1753" s="7" t="s">
        <v>291</v>
      </c>
      <c r="AD1753" s="7"/>
      <c r="AE1753" s="7"/>
      <c r="AF1753" s="7"/>
      <c r="AG1753" s="158">
        <v>0</v>
      </c>
      <c r="AH1753" s="322">
        <v>0</v>
      </c>
      <c r="AI1753" s="7"/>
    </row>
    <row r="1754" spans="10:35" x14ac:dyDescent="0.25">
      <c r="J1754" s="311"/>
      <c r="K1754" s="378" t="s">
        <v>1056</v>
      </c>
      <c r="L1754" s="17">
        <v>0.19750000000000001</v>
      </c>
      <c r="M1754" t="s">
        <v>981</v>
      </c>
      <c r="N1754" s="628">
        <v>9349.42</v>
      </c>
      <c r="O1754" s="366"/>
      <c r="P1754" s="533"/>
      <c r="Q1754" s="535">
        <f t="shared" ref="Q1754:Q1759" si="150">SUM(N1754*P1754)</f>
        <v>0</v>
      </c>
      <c r="R1754" s="535"/>
      <c r="S1754" s="535"/>
      <c r="T1754" s="535"/>
      <c r="U1754" s="526"/>
      <c r="V1754" s="526"/>
      <c r="W1754" s="523">
        <f>SUM(N1754*W1753)</f>
        <v>172.49679900000001</v>
      </c>
      <c r="X1754" s="523"/>
      <c r="Y1754" s="538">
        <f>SUM(N1754*P1754*Y1753)</f>
        <v>0</v>
      </c>
      <c r="Z1754" s="523"/>
      <c r="AA1754" s="538">
        <f>SUM(N1754*AA1753)</f>
        <v>9.3494200000000003</v>
      </c>
      <c r="AB1754" s="538">
        <f>SUM(N1754*AB1753*P1754)</f>
        <v>0</v>
      </c>
      <c r="AF1754" s="541"/>
      <c r="AG1754" s="538">
        <f>SUM(N1754*AG1753)</f>
        <v>0</v>
      </c>
      <c r="AH1754" s="538">
        <f>SUM(Q1754*AH1753)</f>
        <v>0</v>
      </c>
    </row>
    <row r="1755" spans="10:35" x14ac:dyDescent="0.25">
      <c r="J1755" s="311"/>
      <c r="N1755" s="494"/>
      <c r="P1755" s="38">
        <f>SUM(P1754*0.66)</f>
        <v>0</v>
      </c>
      <c r="Q1755" s="307">
        <f t="shared" si="150"/>
        <v>0</v>
      </c>
      <c r="R1755" s="307"/>
      <c r="S1755" s="307"/>
      <c r="T1755" s="307"/>
      <c r="U1755" s="38"/>
      <c r="V1755" s="38"/>
      <c r="W1755" s="22">
        <f>SUM(N1755*W1753)</f>
        <v>0</v>
      </c>
      <c r="X1755" s="22"/>
      <c r="Y1755" s="23">
        <f>SUM(N1755*P1755*Y1753)</f>
        <v>0</v>
      </c>
      <c r="Z1755" s="22"/>
      <c r="AA1755" s="23">
        <f>SUM(N1755*AA1753)</f>
        <v>0</v>
      </c>
      <c r="AB1755" s="23">
        <f>SUM(N1755*AB1753*P1755)</f>
        <v>0</v>
      </c>
      <c r="AF1755" s="49"/>
      <c r="AG1755" s="23">
        <f>SUM(N1755*AG1753)</f>
        <v>0</v>
      </c>
      <c r="AH1755" s="23">
        <f>SUM(Q1755*AH1753)</f>
        <v>0</v>
      </c>
    </row>
    <row r="1756" spans="10:35" x14ac:dyDescent="0.25">
      <c r="J1756" s="311"/>
      <c r="K1756" t="s">
        <v>980</v>
      </c>
      <c r="L1756" s="17"/>
      <c r="N1756" s="494"/>
      <c r="O1756" s="366"/>
      <c r="P1756" s="321"/>
      <c r="Q1756" s="307">
        <f t="shared" si="150"/>
        <v>0</v>
      </c>
      <c r="R1756" s="307"/>
      <c r="S1756" s="307"/>
      <c r="T1756" s="307"/>
      <c r="U1756" s="38"/>
      <c r="V1756" s="38"/>
      <c r="W1756" s="22">
        <f>SUM(N1756*W1753)</f>
        <v>0</v>
      </c>
      <c r="X1756" s="22"/>
      <c r="Y1756" s="23">
        <f>SUM(N1756*P1756*Y1753)</f>
        <v>0</v>
      </c>
      <c r="Z1756" s="22"/>
      <c r="AA1756" s="23">
        <f>SUM(N1756*AA1753)</f>
        <v>0</v>
      </c>
      <c r="AB1756" s="23">
        <f>SUM(N1756*AB1753*P1756)</f>
        <v>0</v>
      </c>
      <c r="AF1756" s="49"/>
      <c r="AG1756" s="23">
        <f>SUM(N1756*AG1753)</f>
        <v>0</v>
      </c>
      <c r="AH1756" s="23">
        <f>SUM(Q1756*AH1753)</f>
        <v>0</v>
      </c>
    </row>
    <row r="1757" spans="10:35" x14ac:dyDescent="0.25">
      <c r="J1757" s="311"/>
      <c r="N1757" s="494"/>
      <c r="P1757" s="38">
        <f>SUM(P1756*0.66)</f>
        <v>0</v>
      </c>
      <c r="Q1757" s="307">
        <f t="shared" si="150"/>
        <v>0</v>
      </c>
      <c r="R1757" s="307"/>
      <c r="S1757" s="307"/>
      <c r="T1757" s="307"/>
      <c r="U1757" s="38"/>
      <c r="V1757" s="38"/>
      <c r="W1757" s="22">
        <f>SUM(N1757*W1753)</f>
        <v>0</v>
      </c>
      <c r="X1757" s="22"/>
      <c r="Y1757" s="23">
        <f>SUM(N1757*P1757*Y1753)</f>
        <v>0</v>
      </c>
      <c r="Z1757" s="22"/>
      <c r="AA1757" s="23">
        <f>SUM(N1757*AA1753)</f>
        <v>0</v>
      </c>
      <c r="AB1757" s="23">
        <f>SUM(N1757*AB1753*P1757)</f>
        <v>0</v>
      </c>
      <c r="AF1757" s="49"/>
      <c r="AG1757" s="23">
        <f>SUM(N1757*AG1753)</f>
        <v>0</v>
      </c>
      <c r="AH1757" s="23">
        <f>SUM(Q1757*AH1753)</f>
        <v>0</v>
      </c>
    </row>
    <row r="1758" spans="10:35" x14ac:dyDescent="0.25">
      <c r="J1758" s="311"/>
      <c r="L1758" s="17"/>
      <c r="N1758" s="494"/>
      <c r="O1758" s="366"/>
      <c r="P1758" s="321"/>
      <c r="Q1758" s="307">
        <f t="shared" si="150"/>
        <v>0</v>
      </c>
      <c r="R1758" s="307"/>
      <c r="S1758" s="307"/>
      <c r="T1758" s="307"/>
      <c r="U1758" s="38"/>
      <c r="V1758" s="38"/>
      <c r="W1758" s="22">
        <f>SUM(N1758*W1753)</f>
        <v>0</v>
      </c>
      <c r="X1758" s="22"/>
      <c r="Y1758" s="23">
        <f>SUM(N1758*P1758*Y1753)</f>
        <v>0</v>
      </c>
      <c r="Z1758" s="22"/>
      <c r="AA1758" s="23">
        <f>SUM(N1758*AA1753)</f>
        <v>0</v>
      </c>
      <c r="AB1758" s="23">
        <f>SUM(N1758*AB1753*P1758)</f>
        <v>0</v>
      </c>
      <c r="AF1758" s="49"/>
      <c r="AG1758" s="23">
        <f>SUM(N1758*AG1753)</f>
        <v>0</v>
      </c>
      <c r="AH1758" s="23">
        <f>SUM(Q1758*AH1753)</f>
        <v>0</v>
      </c>
      <c r="AI1758" s="23"/>
    </row>
    <row r="1759" spans="10:35" x14ac:dyDescent="0.25">
      <c r="J1759" s="311"/>
      <c r="N1759" s="626"/>
      <c r="O1759" s="13"/>
      <c r="P1759" s="38">
        <f>SUM(P1758*0.66)</f>
        <v>0</v>
      </c>
      <c r="Q1759" s="307">
        <f t="shared" si="150"/>
        <v>0</v>
      </c>
      <c r="R1759" s="307"/>
      <c r="S1759" s="307"/>
      <c r="T1759" s="307"/>
      <c r="U1759" s="38"/>
      <c r="V1759" s="38"/>
      <c r="W1759" s="22">
        <f>SUM(N1759*W1753)</f>
        <v>0</v>
      </c>
      <c r="X1759" s="22"/>
      <c r="Y1759" s="23">
        <f>SUM(N1759*P1759*Y1753)</f>
        <v>0</v>
      </c>
      <c r="Z1759" s="22"/>
      <c r="AA1759" s="23">
        <f>SUM(N1759*AA1753)</f>
        <v>0</v>
      </c>
      <c r="AB1759" s="23">
        <f>SUM(N1759*AB1753*P1759)</f>
        <v>0</v>
      </c>
      <c r="AF1759" s="49"/>
      <c r="AG1759" s="23">
        <f>SUM(N1759*AG1753)</f>
        <v>0</v>
      </c>
      <c r="AH1759" s="23">
        <f>SUM(Q1759*AH1753)</f>
        <v>0</v>
      </c>
      <c r="AI1759" s="23"/>
    </row>
    <row r="1760" spans="10:35" ht="15.75" thickBot="1" x14ac:dyDescent="0.3">
      <c r="J1760" s="311"/>
      <c r="N1760" s="49"/>
      <c r="O1760" s="50"/>
      <c r="P1760" s="38"/>
      <c r="Q1760" s="307"/>
      <c r="R1760" s="307"/>
      <c r="S1760" s="307"/>
      <c r="T1760" s="307"/>
      <c r="U1760" s="38"/>
      <c r="V1760" s="38"/>
      <c r="W1760" s="38"/>
      <c r="X1760" s="22"/>
      <c r="Z1760" s="22"/>
      <c r="AA1760" s="22"/>
      <c r="AB1760" s="22"/>
      <c r="AC1760" s="22"/>
      <c r="AD1760" s="22"/>
      <c r="AE1760" s="22"/>
      <c r="AF1760" s="49"/>
      <c r="AG1760" s="22"/>
      <c r="AH1760" s="22"/>
      <c r="AI1760" s="22"/>
    </row>
    <row r="1761" spans="10:35" ht="15.75" thickBot="1" x14ac:dyDescent="0.3">
      <c r="J1761" s="311"/>
      <c r="N1761" s="49"/>
      <c r="O1761" s="50"/>
      <c r="P1761" s="38"/>
      <c r="Q1761" s="38"/>
      <c r="R1761" s="38"/>
      <c r="S1761" s="38"/>
      <c r="T1761" s="38"/>
      <c r="U1761" s="38"/>
      <c r="V1761" s="38"/>
      <c r="W1761" s="488">
        <f>SUM(W1754:W1759)</f>
        <v>172.49679900000001</v>
      </c>
      <c r="X1761" s="489"/>
      <c r="Y1761" s="490">
        <f>SUM(Y1754:Y1759)</f>
        <v>0</v>
      </c>
      <c r="Z1761" s="829">
        <f>SUM(W1761:Y1761)</f>
        <v>172.49679900000001</v>
      </c>
      <c r="AA1761" s="387">
        <f>SUM(AA1754:AA1759)</f>
        <v>9.3494200000000003</v>
      </c>
      <c r="AB1761" s="387">
        <f>SUM(AB1754:AB1759)</f>
        <v>0</v>
      </c>
      <c r="AC1761" s="1087">
        <f>SUM(AA1761:AB1761)</f>
        <v>9.3494200000000003</v>
      </c>
      <c r="AD1761" s="89"/>
      <c r="AE1761" s="89"/>
      <c r="AF1761" s="49"/>
      <c r="AG1761" s="387">
        <f>SUM(AG1754:AG1759)</f>
        <v>0</v>
      </c>
      <c r="AH1761" s="387">
        <f>SUM(AH1754:AH1759)</f>
        <v>0</v>
      </c>
      <c r="AI1761" s="1087">
        <f>SUM(AG1761:AH1761)</f>
        <v>0</v>
      </c>
    </row>
    <row r="1762" spans="10:35" x14ac:dyDescent="0.25">
      <c r="J1762" s="311"/>
      <c r="N1762" s="49"/>
      <c r="O1762" s="50"/>
      <c r="P1762" s="38"/>
      <c r="Q1762" s="38"/>
      <c r="R1762" s="38"/>
      <c r="S1762" s="38"/>
      <c r="T1762" s="38"/>
      <c r="U1762" s="38"/>
      <c r="V1762" s="38"/>
      <c r="W1762" s="522"/>
      <c r="X1762" s="523"/>
      <c r="Y1762" s="28"/>
      <c r="Z1762" s="523"/>
      <c r="AA1762" s="523"/>
      <c r="AB1762" s="523"/>
      <c r="AC1762" s="89"/>
      <c r="AD1762" s="89"/>
      <c r="AE1762" s="89"/>
      <c r="AF1762" s="49"/>
      <c r="AG1762" s="523"/>
      <c r="AH1762" s="523"/>
      <c r="AI1762" s="89"/>
    </row>
    <row r="1763" spans="10:35" x14ac:dyDescent="0.25">
      <c r="J1763" s="440" t="s">
        <v>433</v>
      </c>
      <c r="K1763" s="42" t="s">
        <v>343</v>
      </c>
      <c r="L1763" s="35"/>
      <c r="M1763" s="158"/>
      <c r="N1763" s="117"/>
      <c r="O1763" s="316"/>
      <c r="P1763" s="158"/>
      <c r="Q1763" s="158"/>
      <c r="R1763" s="158"/>
      <c r="S1763" s="319"/>
      <c r="T1763" s="319"/>
      <c r="U1763" s="319" t="s">
        <v>171</v>
      </c>
      <c r="V1763" s="158"/>
      <c r="W1763" s="319">
        <v>2.2499999999999999E-2</v>
      </c>
      <c r="X1763" s="117"/>
      <c r="Y1763" s="157">
        <v>0</v>
      </c>
      <c r="Z1763" s="158"/>
      <c r="AA1763" s="319"/>
      <c r="AB1763" s="157">
        <v>0</v>
      </c>
      <c r="AC1763" s="7" t="s">
        <v>291</v>
      </c>
      <c r="AD1763" s="7"/>
      <c r="AE1763" s="7"/>
      <c r="AF1763" s="7"/>
      <c r="AG1763" s="158">
        <v>0</v>
      </c>
      <c r="AH1763" s="322">
        <v>0</v>
      </c>
      <c r="AI1763" s="7"/>
    </row>
    <row r="1764" spans="10:35" x14ac:dyDescent="0.25">
      <c r="J1764" s="311"/>
      <c r="K1764" s="378" t="s">
        <v>1118</v>
      </c>
      <c r="L1764" s="366">
        <v>0.31730000000000003</v>
      </c>
      <c r="M1764" t="s">
        <v>320</v>
      </c>
      <c r="N1764" s="628">
        <v>27276</v>
      </c>
      <c r="O1764" s="366"/>
      <c r="P1764" s="533"/>
      <c r="Q1764" s="535">
        <f t="shared" ref="Q1764:Q1769" si="151">SUM(N1764*P1764)</f>
        <v>0</v>
      </c>
      <c r="R1764" s="535"/>
      <c r="S1764" s="535"/>
      <c r="T1764" s="535"/>
      <c r="U1764" s="526"/>
      <c r="V1764" s="526"/>
      <c r="W1764" s="523">
        <f>SUM(N1764*W1763)</f>
        <v>613.70999999999992</v>
      </c>
      <c r="X1764" s="523"/>
      <c r="Y1764" s="538">
        <f>SUM(N1764*P1764*Y1763)</f>
        <v>0</v>
      </c>
      <c r="Z1764" s="523"/>
      <c r="AA1764" s="538">
        <f>SUM(N1764*AA1763)</f>
        <v>0</v>
      </c>
      <c r="AB1764" s="538">
        <f>SUM(N1764*AB1763*P1764)</f>
        <v>0</v>
      </c>
      <c r="AF1764" s="541"/>
      <c r="AG1764" s="538">
        <f>SUM(N1764*AG1763)</f>
        <v>0</v>
      </c>
      <c r="AH1764" s="538">
        <f>SUM(Q1764*AH1763)</f>
        <v>0</v>
      </c>
    </row>
    <row r="1765" spans="10:35" x14ac:dyDescent="0.25">
      <c r="J1765" s="311"/>
      <c r="N1765" s="494"/>
      <c r="P1765" s="38">
        <f>SUM(P1764*0.66)</f>
        <v>0</v>
      </c>
      <c r="Q1765" s="307">
        <f t="shared" si="151"/>
        <v>0</v>
      </c>
      <c r="R1765" s="307"/>
      <c r="S1765" s="307"/>
      <c r="T1765" s="307"/>
      <c r="U1765" s="38"/>
      <c r="V1765" s="38"/>
      <c r="W1765" s="22">
        <f>SUM(N1765*W1763)</f>
        <v>0</v>
      </c>
      <c r="X1765" s="22"/>
      <c r="Y1765" s="23">
        <f>SUM(N1765*P1765*Y1763)</f>
        <v>0</v>
      </c>
      <c r="Z1765" s="22"/>
      <c r="AA1765" s="23">
        <f>SUM(N1765*AA1763)</f>
        <v>0</v>
      </c>
      <c r="AB1765" s="23">
        <f>SUM(N1765*AB1763*P1765)</f>
        <v>0</v>
      </c>
      <c r="AF1765" s="49"/>
      <c r="AG1765" s="23">
        <f>SUM(N1765*AG1763)</f>
        <v>0</v>
      </c>
      <c r="AH1765" s="23">
        <f>SUM(Q1765*AH1763)</f>
        <v>0</v>
      </c>
    </row>
    <row r="1766" spans="10:35" x14ac:dyDescent="0.25">
      <c r="J1766" s="311"/>
      <c r="K1766" t="s">
        <v>1119</v>
      </c>
      <c r="L1766" s="17"/>
      <c r="N1766" s="494"/>
      <c r="O1766" s="366"/>
      <c r="P1766" s="321"/>
      <c r="Q1766" s="307">
        <f t="shared" si="151"/>
        <v>0</v>
      </c>
      <c r="R1766" s="307"/>
      <c r="S1766" s="307"/>
      <c r="T1766" s="307"/>
      <c r="U1766" s="38"/>
      <c r="V1766" s="38"/>
      <c r="W1766" s="22">
        <f>SUM(N1766*W1763)</f>
        <v>0</v>
      </c>
      <c r="X1766" s="22"/>
      <c r="Y1766" s="23">
        <f>SUM(N1766*P1766*Y1763)</f>
        <v>0</v>
      </c>
      <c r="Z1766" s="22"/>
      <c r="AA1766" s="23">
        <f>SUM(N1766*AA1763)</f>
        <v>0</v>
      </c>
      <c r="AB1766" s="23">
        <f>SUM(N1766*AB1763*P1766)</f>
        <v>0</v>
      </c>
      <c r="AF1766" s="49"/>
      <c r="AG1766" s="23">
        <f>SUM(N1766*AG1763)</f>
        <v>0</v>
      </c>
      <c r="AH1766" s="23">
        <f>SUM(Q1766*AH1763)</f>
        <v>0</v>
      </c>
    </row>
    <row r="1767" spans="10:35" x14ac:dyDescent="0.25">
      <c r="J1767" s="943"/>
      <c r="N1767" s="494"/>
      <c r="P1767" s="38">
        <f>SUM(P1766*0.66)</f>
        <v>0</v>
      </c>
      <c r="Q1767" s="307">
        <f t="shared" si="151"/>
        <v>0</v>
      </c>
      <c r="R1767" s="307"/>
      <c r="S1767" s="307"/>
      <c r="T1767" s="307"/>
      <c r="U1767" s="38"/>
      <c r="V1767" s="38"/>
      <c r="W1767" s="22">
        <f>SUM(N1767*W1763)</f>
        <v>0</v>
      </c>
      <c r="X1767" s="22"/>
      <c r="Y1767" s="23">
        <f>SUM(N1767*P1767*Y1763)</f>
        <v>0</v>
      </c>
      <c r="Z1767" s="22"/>
      <c r="AA1767" s="23">
        <f>SUM(N1767*AA1763)</f>
        <v>0</v>
      </c>
      <c r="AB1767" s="23">
        <f>SUM(N1767*AB1763*P1767)</f>
        <v>0</v>
      </c>
      <c r="AF1767" s="49"/>
      <c r="AG1767" s="23">
        <f>SUM(N1767*AG1763)</f>
        <v>0</v>
      </c>
      <c r="AH1767" s="23">
        <f>SUM(Q1767*AH1763)</f>
        <v>0</v>
      </c>
    </row>
    <row r="1768" spans="10:35" x14ac:dyDescent="0.25">
      <c r="J1768" s="311"/>
      <c r="L1768" s="17"/>
      <c r="N1768" s="494"/>
      <c r="O1768" s="366"/>
      <c r="P1768" s="321"/>
      <c r="Q1768" s="307">
        <f t="shared" si="151"/>
        <v>0</v>
      </c>
      <c r="R1768" s="307"/>
      <c r="S1768" s="307"/>
      <c r="T1768" s="307"/>
      <c r="U1768" s="38"/>
      <c r="V1768" s="38"/>
      <c r="W1768" s="22">
        <f>SUM(N1768*W1763)</f>
        <v>0</v>
      </c>
      <c r="X1768" s="22"/>
      <c r="Y1768" s="23">
        <f>SUM(N1768*P1768*Y1763)</f>
        <v>0</v>
      </c>
      <c r="Z1768" s="22"/>
      <c r="AA1768" s="23">
        <f>SUM(N1768*AA1763)</f>
        <v>0</v>
      </c>
      <c r="AB1768" s="23">
        <f>SUM(N1768*AB1763*P1768)</f>
        <v>0</v>
      </c>
      <c r="AF1768" s="49"/>
      <c r="AG1768" s="23">
        <f>SUM(N1768*AG1763)</f>
        <v>0</v>
      </c>
      <c r="AH1768" s="23">
        <f>SUM(Q1768*AH1763)</f>
        <v>0</v>
      </c>
      <c r="AI1768" s="23"/>
    </row>
    <row r="1769" spans="10:35" x14ac:dyDescent="0.25">
      <c r="J1769" s="311"/>
      <c r="N1769" s="626"/>
      <c r="O1769" s="13"/>
      <c r="P1769" s="38">
        <f>SUM(P1768*0.66)</f>
        <v>0</v>
      </c>
      <c r="Q1769" s="307">
        <f t="shared" si="151"/>
        <v>0</v>
      </c>
      <c r="R1769" s="307"/>
      <c r="S1769" s="307"/>
      <c r="T1769" s="307"/>
      <c r="U1769" s="38"/>
      <c r="V1769" s="38"/>
      <c r="W1769" s="22">
        <f>SUM(N1769*W1763)</f>
        <v>0</v>
      </c>
      <c r="X1769" s="22"/>
      <c r="Y1769" s="23">
        <f>SUM(N1769*P1769*Y1763)</f>
        <v>0</v>
      </c>
      <c r="Z1769" s="22"/>
      <c r="AA1769" s="23">
        <f>SUM(N1769*AA1763)</f>
        <v>0</v>
      </c>
      <c r="AB1769" s="23">
        <f>SUM(N1769*AB1763*P1769)</f>
        <v>0</v>
      </c>
      <c r="AF1769" s="49"/>
      <c r="AG1769" s="23">
        <f>SUM(N1769*AG1763)</f>
        <v>0</v>
      </c>
      <c r="AH1769" s="23">
        <f>SUM(Q1769*AH1763)</f>
        <v>0</v>
      </c>
      <c r="AI1769" s="23"/>
    </row>
    <row r="1770" spans="10:35" ht="15.75" thickBot="1" x14ac:dyDescent="0.3">
      <c r="J1770" s="311"/>
      <c r="N1770" s="49"/>
      <c r="O1770" s="50"/>
      <c r="P1770" s="38"/>
      <c r="Q1770" s="307"/>
      <c r="R1770" s="307"/>
      <c r="S1770" s="307"/>
      <c r="T1770" s="307"/>
      <c r="U1770" s="38"/>
      <c r="V1770" s="38"/>
      <c r="W1770" s="38"/>
      <c r="X1770" s="22"/>
      <c r="Z1770" s="22"/>
      <c r="AA1770" s="22"/>
      <c r="AB1770" s="22"/>
      <c r="AC1770" s="22"/>
      <c r="AD1770" s="22"/>
      <c r="AE1770" s="22"/>
      <c r="AF1770" s="49"/>
      <c r="AG1770" s="22"/>
      <c r="AH1770" s="22"/>
      <c r="AI1770" s="22"/>
    </row>
    <row r="1771" spans="10:35" ht="15.75" thickBot="1" x14ac:dyDescent="0.3">
      <c r="J1771" s="311"/>
      <c r="N1771" s="49"/>
      <c r="O1771" s="50"/>
      <c r="P1771" s="38"/>
      <c r="Q1771" s="38"/>
      <c r="R1771" s="38"/>
      <c r="S1771" s="38"/>
      <c r="T1771" s="38"/>
      <c r="U1771" s="38"/>
      <c r="V1771" s="38"/>
      <c r="W1771" s="488">
        <f>SUM(W1764:W1769)</f>
        <v>613.70999999999992</v>
      </c>
      <c r="X1771" s="489"/>
      <c r="Y1771" s="490">
        <f>SUM(Y1764:Y1769)</f>
        <v>0</v>
      </c>
      <c r="Z1771" s="829">
        <f>SUM(W1771:Y1771)</f>
        <v>613.70999999999992</v>
      </c>
      <c r="AA1771" s="387">
        <f>SUM(AA1764:AA1769)</f>
        <v>0</v>
      </c>
      <c r="AB1771" s="387">
        <f>SUM(AB1764:AB1769)</f>
        <v>0</v>
      </c>
      <c r="AC1771" s="1087">
        <f>SUM(AA1771:AB1771)</f>
        <v>0</v>
      </c>
      <c r="AD1771" s="89"/>
      <c r="AE1771" s="89"/>
      <c r="AF1771" s="49"/>
      <c r="AG1771" s="387">
        <f>SUM(AG1764:AG1769)</f>
        <v>0</v>
      </c>
      <c r="AH1771" s="387">
        <f>SUM(AH1764:AH1769)</f>
        <v>0</v>
      </c>
      <c r="AI1771" s="1087">
        <f>SUM(AG1771:AH1771)</f>
        <v>0</v>
      </c>
    </row>
    <row r="1772" spans="10:35" x14ac:dyDescent="0.25">
      <c r="J1772" s="311"/>
      <c r="N1772" s="49"/>
      <c r="O1772" s="50"/>
      <c r="P1772" s="38"/>
      <c r="Q1772" s="38"/>
      <c r="R1772" s="38"/>
      <c r="S1772" s="38"/>
      <c r="T1772" s="38"/>
      <c r="U1772" s="38"/>
      <c r="V1772" s="38"/>
      <c r="W1772" s="522"/>
      <c r="X1772" s="523"/>
      <c r="Y1772" s="28"/>
      <c r="Z1772" s="523"/>
      <c r="AA1772" s="523"/>
      <c r="AB1772" s="523"/>
      <c r="AC1772" s="89"/>
      <c r="AD1772" s="89"/>
      <c r="AE1772" s="89"/>
      <c r="AF1772" s="49"/>
      <c r="AG1772" s="523"/>
      <c r="AH1772" s="523"/>
      <c r="AI1772" s="89"/>
    </row>
    <row r="1773" spans="10:35" x14ac:dyDescent="0.25">
      <c r="J1773" s="440" t="s">
        <v>944</v>
      </c>
      <c r="K1773" s="42" t="s">
        <v>912</v>
      </c>
      <c r="L1773" s="35"/>
      <c r="M1773" s="158"/>
      <c r="N1773" s="117"/>
      <c r="O1773" s="316"/>
      <c r="P1773" s="158"/>
      <c r="Q1773" s="158"/>
      <c r="R1773" s="158"/>
      <c r="S1773" s="319"/>
      <c r="T1773" s="319"/>
      <c r="U1773" s="319" t="s">
        <v>171</v>
      </c>
      <c r="V1773" s="158"/>
      <c r="W1773" s="319">
        <v>0.01</v>
      </c>
      <c r="X1773" s="117"/>
      <c r="Y1773" s="157">
        <v>0</v>
      </c>
      <c r="Z1773" s="158"/>
      <c r="AA1773" s="319">
        <v>8.0000000000000004E-4</v>
      </c>
      <c r="AB1773" s="157">
        <v>0</v>
      </c>
      <c r="AC1773" s="7" t="s">
        <v>291</v>
      </c>
      <c r="AD1773" s="7"/>
      <c r="AE1773" s="7"/>
      <c r="AF1773" s="7"/>
      <c r="AG1773" s="158">
        <v>0</v>
      </c>
      <c r="AH1773" s="322">
        <v>0</v>
      </c>
      <c r="AI1773" s="7"/>
    </row>
    <row r="1774" spans="10:35" x14ac:dyDescent="0.25">
      <c r="J1774" s="311"/>
      <c r="K1774" s="378" t="s">
        <v>946</v>
      </c>
      <c r="L1774" s="366">
        <v>0.26</v>
      </c>
      <c r="M1774" t="s">
        <v>945</v>
      </c>
      <c r="N1774" s="628">
        <v>112890.66</v>
      </c>
      <c r="O1774" s="366"/>
      <c r="P1774" s="533"/>
      <c r="Q1774" s="535">
        <f t="shared" ref="Q1774:Q1777" si="152">SUM(N1774*P1774)</f>
        <v>0</v>
      </c>
      <c r="R1774" s="535"/>
      <c r="S1774" s="535"/>
      <c r="T1774" s="535"/>
      <c r="U1774" s="526"/>
      <c r="V1774" s="526"/>
      <c r="W1774" s="523">
        <f>SUM(N1774*W1773)</f>
        <v>1128.9066</v>
      </c>
      <c r="X1774" s="523"/>
      <c r="Y1774" s="538">
        <f>SUM(N1774*P1774*Y1773)</f>
        <v>0</v>
      </c>
      <c r="Z1774" s="523"/>
      <c r="AA1774" s="538">
        <f>SUM(N1774*AA1773)</f>
        <v>90.312528</v>
      </c>
      <c r="AB1774" s="538">
        <f>SUM(N1774*AB1773*P1774)</f>
        <v>0</v>
      </c>
      <c r="AF1774" s="541"/>
      <c r="AG1774" s="538">
        <f>SUM(N1774*AG1773)</f>
        <v>0</v>
      </c>
      <c r="AH1774" s="538">
        <f>SUM(Q1774*AH1773)</f>
        <v>0</v>
      </c>
    </row>
    <row r="1775" spans="10:35" x14ac:dyDescent="0.25">
      <c r="J1775" s="311"/>
      <c r="K1775" s="378" t="s">
        <v>1099</v>
      </c>
      <c r="L1775" s="321">
        <v>0.1875</v>
      </c>
      <c r="M1775" t="s">
        <v>325</v>
      </c>
      <c r="N1775" s="494">
        <v>2260.5</v>
      </c>
      <c r="P1775" s="38">
        <f>SUM(P1774*0.66)</f>
        <v>0</v>
      </c>
      <c r="Q1775" s="307">
        <f t="shared" si="152"/>
        <v>0</v>
      </c>
      <c r="R1775" s="307"/>
      <c r="S1775" s="307"/>
      <c r="T1775" s="307"/>
      <c r="U1775" s="38"/>
      <c r="V1775" s="38"/>
      <c r="W1775" s="22">
        <f>SUM(N1775*W1773)</f>
        <v>22.605</v>
      </c>
      <c r="X1775" s="22"/>
      <c r="Y1775" s="23">
        <f>SUM(N1775*P1775*Y1773)</f>
        <v>0</v>
      </c>
      <c r="Z1775" s="22"/>
      <c r="AA1775" s="23">
        <f>SUM(N1775*AA1773)</f>
        <v>1.8084</v>
      </c>
      <c r="AB1775" s="23">
        <f>SUM(N1775*AB1773*P1775)</f>
        <v>0</v>
      </c>
      <c r="AF1775" s="49"/>
      <c r="AG1775" s="23">
        <f>SUM(N1775*AG1773)</f>
        <v>0</v>
      </c>
      <c r="AH1775" s="23">
        <f>SUM(Q1775*AH1773)</f>
        <v>0</v>
      </c>
    </row>
    <row r="1776" spans="10:35" x14ac:dyDescent="0.25">
      <c r="J1776" s="311"/>
      <c r="K1776" t="s">
        <v>1049</v>
      </c>
      <c r="L1776" s="366">
        <v>0.2024</v>
      </c>
      <c r="M1776" t="s">
        <v>1042</v>
      </c>
      <c r="N1776" s="494">
        <v>2654.14</v>
      </c>
      <c r="O1776" s="366"/>
      <c r="P1776" s="321"/>
      <c r="Q1776" s="307">
        <f t="shared" si="152"/>
        <v>0</v>
      </c>
      <c r="R1776" s="307"/>
      <c r="S1776" s="307"/>
      <c r="T1776" s="307"/>
      <c r="U1776" s="38"/>
      <c r="V1776" s="38"/>
      <c r="W1776" s="22">
        <f>SUM(N1776*W1773)</f>
        <v>26.541399999999999</v>
      </c>
      <c r="X1776" s="22"/>
      <c r="Y1776" s="23">
        <f>SUM(N1776*P1776*Y1773)</f>
        <v>0</v>
      </c>
      <c r="Z1776" s="22"/>
      <c r="AA1776" s="23">
        <f>SUM(N1776*AA1773)</f>
        <v>2.1233119999999999</v>
      </c>
      <c r="AB1776" s="23">
        <f>SUM(N1776*AB1773*P1776)</f>
        <v>0</v>
      </c>
      <c r="AF1776" s="49"/>
      <c r="AG1776" s="23">
        <f>SUM(N1776*AG1773)</f>
        <v>0</v>
      </c>
      <c r="AH1776" s="23">
        <f>SUM(Q1776*AH1773)</f>
        <v>0</v>
      </c>
    </row>
    <row r="1777" spans="10:35" x14ac:dyDescent="0.25">
      <c r="J1777" s="311"/>
      <c r="K1777" t="s">
        <v>1096</v>
      </c>
      <c r="L1777" s="366">
        <v>0.26</v>
      </c>
      <c r="M1777" t="s">
        <v>1100</v>
      </c>
      <c r="N1777" s="494">
        <v>30618.67</v>
      </c>
      <c r="P1777" s="38">
        <f>SUM(P1776*0.66)</f>
        <v>0</v>
      </c>
      <c r="Q1777" s="307">
        <f t="shared" si="152"/>
        <v>0</v>
      </c>
      <c r="R1777" s="307"/>
      <c r="S1777" s="307"/>
      <c r="T1777" s="307"/>
      <c r="U1777" s="38"/>
      <c r="V1777" s="38"/>
      <c r="W1777" s="22">
        <f>SUM(N1777*W1773)</f>
        <v>306.18669999999997</v>
      </c>
      <c r="X1777" s="22"/>
      <c r="Y1777" s="23">
        <f>SUM(N1777*P1777*Y1773)</f>
        <v>0</v>
      </c>
      <c r="Z1777" s="22"/>
      <c r="AA1777" s="23">
        <f>SUM(N1777*AA1773)</f>
        <v>24.494935999999999</v>
      </c>
      <c r="AB1777" s="23">
        <f>SUM(N1777*AB1773*P1777)</f>
        <v>0</v>
      </c>
      <c r="AF1777" s="49"/>
      <c r="AG1777" s="23">
        <f>SUM(N1777*AG1773)</f>
        <v>0</v>
      </c>
      <c r="AH1777" s="23">
        <f>SUM(Q1777*AH1773)</f>
        <v>0</v>
      </c>
    </row>
    <row r="1778" spans="10:35" x14ac:dyDescent="0.25">
      <c r="J1778" s="311"/>
      <c r="K1778" t="s">
        <v>1097</v>
      </c>
      <c r="L1778" s="366">
        <v>0.26</v>
      </c>
      <c r="M1778" t="s">
        <v>1101</v>
      </c>
      <c r="N1778" s="494">
        <v>2278</v>
      </c>
      <c r="O1778" s="366"/>
      <c r="P1778" s="321"/>
      <c r="Q1778" s="307">
        <f>SUM(N1778*P1778)</f>
        <v>0</v>
      </c>
      <c r="R1778" s="307"/>
      <c r="S1778" s="307"/>
      <c r="T1778" s="307"/>
      <c r="U1778" s="38"/>
      <c r="V1778" s="38"/>
      <c r="W1778" s="22">
        <f>SUM(N1778*W1773)</f>
        <v>22.78</v>
      </c>
      <c r="X1778" s="22"/>
      <c r="Y1778" s="23">
        <f>SUM(N1778*P1778*Y1773)</f>
        <v>0</v>
      </c>
      <c r="Z1778" s="22"/>
      <c r="AA1778" s="23">
        <f>SUM(N1778*AA1773)</f>
        <v>1.8224</v>
      </c>
      <c r="AB1778" s="23">
        <f>SUM(N1778*AB1773*P1778)</f>
        <v>0</v>
      </c>
      <c r="AF1778" s="49"/>
      <c r="AG1778" s="23">
        <f>SUM(N1778*AG1773)</f>
        <v>0</v>
      </c>
      <c r="AH1778" s="23">
        <f>SUM(Q1778*AH1773)</f>
        <v>0</v>
      </c>
      <c r="AI1778" s="23"/>
    </row>
    <row r="1779" spans="10:35" x14ac:dyDescent="0.25">
      <c r="J1779" s="311"/>
      <c r="K1779" t="s">
        <v>1098</v>
      </c>
      <c r="L1779" s="366">
        <v>0.26</v>
      </c>
      <c r="M1779" t="s">
        <v>1102</v>
      </c>
      <c r="N1779" s="626">
        <v>9678.49</v>
      </c>
      <c r="O1779" s="13"/>
      <c r="P1779" s="38">
        <f>SUM(P1778*0.66)</f>
        <v>0</v>
      </c>
      <c r="Q1779" s="307">
        <f>SUM(N1779*P1779)</f>
        <v>0</v>
      </c>
      <c r="R1779" s="307"/>
      <c r="S1779" s="307"/>
      <c r="T1779" s="307"/>
      <c r="U1779" s="38"/>
      <c r="V1779" s="38"/>
      <c r="W1779" s="22">
        <f>SUM(N1779*W1773)</f>
        <v>96.784899999999993</v>
      </c>
      <c r="X1779" s="22"/>
      <c r="Y1779" s="23">
        <f>SUM(N1779*P1779*Y1773)</f>
        <v>0</v>
      </c>
      <c r="Z1779" s="22"/>
      <c r="AA1779" s="23">
        <f>SUM(N1779*AA1773)</f>
        <v>7.7427920000000006</v>
      </c>
      <c r="AB1779" s="23">
        <f>SUM(N1779*AB1773*P1779)</f>
        <v>0</v>
      </c>
      <c r="AF1779" s="49"/>
      <c r="AG1779" s="23">
        <f>SUM(N1779*AG1773)</f>
        <v>0</v>
      </c>
      <c r="AH1779" s="23">
        <f>SUM(Q1779*AH1773)</f>
        <v>0</v>
      </c>
      <c r="AI1779" s="23"/>
    </row>
    <row r="1780" spans="10:35" ht="15.75" thickBot="1" x14ac:dyDescent="0.3">
      <c r="J1780" s="311"/>
      <c r="K1780" t="s">
        <v>943</v>
      </c>
      <c r="L1780" s="17"/>
      <c r="N1780" s="594"/>
      <c r="O1780" s="50"/>
      <c r="P1780" s="38"/>
      <c r="Q1780" s="307"/>
      <c r="R1780" s="307"/>
      <c r="S1780" s="307"/>
      <c r="T1780" s="307"/>
      <c r="U1780" s="38"/>
      <c r="V1780" s="38"/>
      <c r="W1780" s="38"/>
      <c r="X1780" s="22"/>
      <c r="Z1780" s="22"/>
      <c r="AA1780" s="22"/>
      <c r="AB1780" s="22"/>
      <c r="AC1780" s="22"/>
      <c r="AD1780" s="22"/>
      <c r="AE1780" s="22"/>
      <c r="AF1780" s="49"/>
      <c r="AG1780" s="22"/>
      <c r="AH1780" s="22"/>
      <c r="AI1780" s="22"/>
    </row>
    <row r="1781" spans="10:35" ht="15.75" thickBot="1" x14ac:dyDescent="0.3">
      <c r="J1781" s="311"/>
      <c r="L1781" s="17"/>
      <c r="N1781" s="594"/>
      <c r="O1781" s="50"/>
      <c r="P1781" s="38"/>
      <c r="Q1781" s="38"/>
      <c r="R1781" s="38"/>
      <c r="S1781" s="38"/>
      <c r="T1781" s="38"/>
      <c r="U1781" s="38"/>
      <c r="V1781" s="38"/>
      <c r="W1781" s="488">
        <f>SUM(W1774:W1779)</f>
        <v>1603.8045999999999</v>
      </c>
      <c r="X1781" s="489"/>
      <c r="Y1781" s="490">
        <f>SUM(Y1774:Y1779)</f>
        <v>0</v>
      </c>
      <c r="Z1781" s="829">
        <f>SUM(W1781:Y1781)</f>
        <v>1603.8045999999999</v>
      </c>
      <c r="AA1781" s="387">
        <f>SUM(AA1774:AA1779)</f>
        <v>128.30436800000001</v>
      </c>
      <c r="AB1781" s="387">
        <f>SUM(AB1774:AB1779)</f>
        <v>0</v>
      </c>
      <c r="AC1781" s="1087">
        <f>SUM(AA1781:AB1781)</f>
        <v>128.30436800000001</v>
      </c>
      <c r="AD1781" s="89"/>
      <c r="AE1781" s="89"/>
      <c r="AF1781" s="49"/>
      <c r="AG1781" s="387">
        <f>SUM(AG1774:AG1779)</f>
        <v>0</v>
      </c>
      <c r="AH1781" s="387">
        <f>SUM(AH1774:AH1779)</f>
        <v>0</v>
      </c>
      <c r="AI1781" s="1087">
        <f>SUM(AG1781:AH1781)</f>
        <v>0</v>
      </c>
    </row>
    <row r="1782" spans="10:35" x14ac:dyDescent="0.25">
      <c r="J1782" s="311"/>
      <c r="N1782" s="49"/>
      <c r="O1782" s="50"/>
      <c r="P1782" s="38"/>
      <c r="Q1782" s="38"/>
      <c r="R1782" s="38"/>
      <c r="S1782" s="38"/>
      <c r="T1782" s="38"/>
      <c r="U1782" s="38"/>
      <c r="V1782" s="38"/>
      <c r="W1782" s="522"/>
      <c r="X1782" s="523"/>
      <c r="Y1782" s="28"/>
      <c r="Z1782" s="523"/>
      <c r="AA1782" s="523"/>
      <c r="AB1782" s="523"/>
      <c r="AC1782" s="89"/>
      <c r="AD1782" s="89"/>
      <c r="AE1782" s="89"/>
      <c r="AF1782" s="49"/>
      <c r="AG1782" s="523"/>
      <c r="AH1782" s="523"/>
      <c r="AI1782" s="89"/>
    </row>
    <row r="1783" spans="10:35" x14ac:dyDescent="0.25">
      <c r="J1783" s="440" t="s">
        <v>433</v>
      </c>
      <c r="K1783" s="42" t="s">
        <v>1147</v>
      </c>
      <c r="L1783" s="35"/>
      <c r="M1783" s="158"/>
      <c r="N1783" s="117"/>
      <c r="O1783" s="316"/>
      <c r="P1783" s="158"/>
      <c r="Q1783" s="158"/>
      <c r="R1783" s="158"/>
      <c r="S1783" s="319"/>
      <c r="T1783" s="319"/>
      <c r="U1783" s="319" t="s">
        <v>171</v>
      </c>
      <c r="V1783" s="158"/>
      <c r="W1783" s="319">
        <v>0.01</v>
      </c>
      <c r="X1783" s="117"/>
      <c r="Y1783" s="157">
        <v>0</v>
      </c>
      <c r="Z1783" s="158"/>
      <c r="AA1783" s="319">
        <v>1E-3</v>
      </c>
      <c r="AB1783" s="157">
        <v>0</v>
      </c>
      <c r="AC1783" s="7" t="s">
        <v>291</v>
      </c>
      <c r="AD1783" s="7"/>
      <c r="AE1783" s="7"/>
      <c r="AF1783" s="7"/>
      <c r="AG1783" s="158">
        <v>0</v>
      </c>
      <c r="AH1783" s="322">
        <v>0</v>
      </c>
      <c r="AI1783" s="7"/>
    </row>
    <row r="1784" spans="10:35" x14ac:dyDescent="0.25">
      <c r="J1784" s="311"/>
      <c r="K1784" s="1137" t="s">
        <v>1148</v>
      </c>
      <c r="L1784" s="17">
        <v>0.28000000000000003</v>
      </c>
      <c r="M1784" t="s">
        <v>320</v>
      </c>
      <c r="N1784" s="628">
        <v>16834.810000000001</v>
      </c>
      <c r="O1784" s="366"/>
      <c r="P1784" s="533"/>
      <c r="Q1784" s="535">
        <f t="shared" ref="Q1784:Q1789" si="153">SUM(N1784*P1784)</f>
        <v>0</v>
      </c>
      <c r="R1784" s="535"/>
      <c r="S1784" s="535"/>
      <c r="T1784" s="535"/>
      <c r="U1784" s="526"/>
      <c r="V1784" s="526"/>
      <c r="W1784" s="523">
        <f>SUM(N1784*W1783)</f>
        <v>168.34810000000002</v>
      </c>
      <c r="X1784" s="523"/>
      <c r="Y1784" s="538">
        <f>SUM(N1784*P1784*Y1783)</f>
        <v>0</v>
      </c>
      <c r="Z1784" s="523"/>
      <c r="AA1784" s="538">
        <f>SUM(N1784*AA1783)</f>
        <v>16.834810000000001</v>
      </c>
      <c r="AB1784" s="538">
        <f>SUM(N1784*AB1783*P1784)</f>
        <v>0</v>
      </c>
      <c r="AF1784" s="541"/>
      <c r="AG1784" s="538">
        <f>SUM(N1784*AG1783)</f>
        <v>0</v>
      </c>
      <c r="AH1784" s="538">
        <f>SUM(Q1784*AH1783)</f>
        <v>0</v>
      </c>
    </row>
    <row r="1785" spans="10:35" x14ac:dyDescent="0.25">
      <c r="J1785" s="311"/>
      <c r="N1785" s="494"/>
      <c r="P1785" s="38">
        <f>SUM(P1784*0.66)</f>
        <v>0</v>
      </c>
      <c r="Q1785" s="307">
        <f t="shared" si="153"/>
        <v>0</v>
      </c>
      <c r="R1785" s="307"/>
      <c r="S1785" s="307"/>
      <c r="T1785" s="307"/>
      <c r="U1785" s="38"/>
      <c r="V1785" s="38"/>
      <c r="W1785" s="22">
        <f>SUM(N1785*W1783)</f>
        <v>0</v>
      </c>
      <c r="X1785" s="22"/>
      <c r="Y1785" s="23">
        <f>SUM(N1785*P1785*Y1783)</f>
        <v>0</v>
      </c>
      <c r="Z1785" s="22"/>
      <c r="AA1785" s="23">
        <f>SUM(N1785*AA1783)</f>
        <v>0</v>
      </c>
      <c r="AB1785" s="23">
        <f>SUM(N1785*AB1783*P1785)</f>
        <v>0</v>
      </c>
      <c r="AF1785" s="49"/>
      <c r="AG1785" s="23">
        <f>SUM(N1785*AG1783)</f>
        <v>0</v>
      </c>
      <c r="AH1785" s="23">
        <f>SUM(Q1785*AH1783)</f>
        <v>0</v>
      </c>
    </row>
    <row r="1786" spans="10:35" x14ac:dyDescent="0.25">
      <c r="J1786" s="311"/>
      <c r="K1786" t="s">
        <v>1130</v>
      </c>
      <c r="L1786" s="17"/>
      <c r="N1786" s="494"/>
      <c r="O1786" s="366"/>
      <c r="P1786" s="321"/>
      <c r="Q1786" s="307">
        <f t="shared" si="153"/>
        <v>0</v>
      </c>
      <c r="R1786" s="307"/>
      <c r="S1786" s="307"/>
      <c r="T1786" s="307"/>
      <c r="U1786" s="38"/>
      <c r="V1786" s="38"/>
      <c r="W1786" s="22">
        <f>SUM(N1786*W1783)</f>
        <v>0</v>
      </c>
      <c r="X1786" s="22"/>
      <c r="Y1786" s="23">
        <f>SUM(N1786*P1786*Y1783)</f>
        <v>0</v>
      </c>
      <c r="Z1786" s="22"/>
      <c r="AA1786" s="23">
        <f>SUM(N1786*AA1783)</f>
        <v>0</v>
      </c>
      <c r="AB1786" s="23">
        <f>SUM(N1786*AB1783*P1786)</f>
        <v>0</v>
      </c>
      <c r="AF1786" s="49"/>
      <c r="AG1786" s="23">
        <f>SUM(N1786*AG1783)</f>
        <v>0</v>
      </c>
      <c r="AH1786" s="23">
        <f>SUM(Q1786*AH1783)</f>
        <v>0</v>
      </c>
    </row>
    <row r="1787" spans="10:35" x14ac:dyDescent="0.25">
      <c r="J1787" s="311"/>
      <c r="N1787" s="494"/>
      <c r="P1787" s="321"/>
      <c r="Q1787" s="307">
        <f t="shared" si="153"/>
        <v>0</v>
      </c>
      <c r="R1787" s="307"/>
      <c r="S1787" s="307"/>
      <c r="T1787" s="307"/>
      <c r="U1787" s="38"/>
      <c r="V1787" s="38"/>
      <c r="W1787" s="22">
        <f>SUM(N1787*W1783)</f>
        <v>0</v>
      </c>
      <c r="X1787" s="22"/>
      <c r="Y1787" s="23">
        <f>SUM(N1787*P1787*Y1783)</f>
        <v>0</v>
      </c>
      <c r="Z1787" s="22"/>
      <c r="AA1787" s="23">
        <f>SUM(N1787*AA1783)</f>
        <v>0</v>
      </c>
      <c r="AB1787" s="23">
        <f>SUM(N1787*AB1783*P1787)</f>
        <v>0</v>
      </c>
      <c r="AF1787" s="49"/>
      <c r="AG1787" s="23">
        <f>SUM(N1787*AG1783)</f>
        <v>0</v>
      </c>
      <c r="AH1787" s="23">
        <f>SUM(Q1787*AH1783)</f>
        <v>0</v>
      </c>
    </row>
    <row r="1788" spans="10:35" x14ac:dyDescent="0.25">
      <c r="J1788" s="311"/>
      <c r="L1788" s="17"/>
      <c r="N1788" s="494"/>
      <c r="O1788" s="366"/>
      <c r="P1788" s="321"/>
      <c r="Q1788" s="307">
        <f t="shared" si="153"/>
        <v>0</v>
      </c>
      <c r="R1788" s="307"/>
      <c r="S1788" s="307"/>
      <c r="T1788" s="307"/>
      <c r="U1788" s="38"/>
      <c r="V1788" s="38"/>
      <c r="W1788" s="22">
        <f>SUM(N1788*W1783)</f>
        <v>0</v>
      </c>
      <c r="X1788" s="22"/>
      <c r="Y1788" s="23">
        <f>SUM(N1788*P1788*Y1783)</f>
        <v>0</v>
      </c>
      <c r="Z1788" s="22"/>
      <c r="AA1788" s="23">
        <f>SUM(N1788*AA1783)</f>
        <v>0</v>
      </c>
      <c r="AB1788" s="23">
        <f>SUM(N1788*AB1783*P1788)</f>
        <v>0</v>
      </c>
      <c r="AF1788" s="49"/>
      <c r="AG1788" s="23">
        <f>SUM(N1788*AG1783)</f>
        <v>0</v>
      </c>
      <c r="AH1788" s="23">
        <f>SUM(Q1788*AH1783)</f>
        <v>0</v>
      </c>
      <c r="AI1788" s="23"/>
    </row>
    <row r="1789" spans="10:35" x14ac:dyDescent="0.25">
      <c r="J1789" s="311"/>
      <c r="N1789" s="626"/>
      <c r="O1789" s="13"/>
      <c r="P1789" s="38">
        <f>SUM(P1788*0.66)</f>
        <v>0</v>
      </c>
      <c r="Q1789" s="307">
        <f t="shared" si="153"/>
        <v>0</v>
      </c>
      <c r="R1789" s="307"/>
      <c r="S1789" s="307"/>
      <c r="T1789" s="307"/>
      <c r="U1789" s="38"/>
      <c r="V1789" s="38"/>
      <c r="W1789" s="22">
        <f>SUM(N1789*W1783)</f>
        <v>0</v>
      </c>
      <c r="X1789" s="22"/>
      <c r="Y1789" s="23">
        <f>SUM(N1789*P1789*Y1783)</f>
        <v>0</v>
      </c>
      <c r="Z1789" s="22"/>
      <c r="AA1789" s="23">
        <f>SUM(N1789*AA1783)</f>
        <v>0</v>
      </c>
      <c r="AB1789" s="23">
        <f>SUM(N1789*AB1783*P1789)</f>
        <v>0</v>
      </c>
      <c r="AF1789" s="49"/>
      <c r="AG1789" s="23">
        <f>SUM(N1789*AG1783)</f>
        <v>0</v>
      </c>
      <c r="AH1789" s="23">
        <f>SUM(Q1789*AH1783)</f>
        <v>0</v>
      </c>
      <c r="AI1789" s="23"/>
    </row>
    <row r="1790" spans="10:35" ht="15.75" thickBot="1" x14ac:dyDescent="0.3">
      <c r="J1790" s="311"/>
      <c r="N1790" s="49"/>
      <c r="O1790" s="50"/>
      <c r="P1790" s="38"/>
      <c r="Q1790" s="307"/>
      <c r="R1790" s="307"/>
      <c r="S1790" s="307"/>
      <c r="T1790" s="307"/>
      <c r="U1790" s="38"/>
      <c r="V1790" s="38"/>
      <c r="W1790" s="38"/>
      <c r="X1790" s="22"/>
      <c r="Z1790" s="22"/>
      <c r="AA1790" s="22"/>
      <c r="AB1790" s="22"/>
      <c r="AC1790" s="22"/>
      <c r="AD1790" s="22"/>
      <c r="AE1790" s="22"/>
      <c r="AF1790" s="49"/>
      <c r="AG1790" s="22"/>
      <c r="AH1790" s="22"/>
      <c r="AI1790" s="22"/>
    </row>
    <row r="1791" spans="10:35" ht="15.75" thickBot="1" x14ac:dyDescent="0.3">
      <c r="J1791" s="311"/>
      <c r="N1791" s="49"/>
      <c r="O1791" s="50"/>
      <c r="P1791" s="38"/>
      <c r="Q1791" s="38"/>
      <c r="R1791" s="38"/>
      <c r="S1791" s="38"/>
      <c r="T1791" s="38"/>
      <c r="U1791" s="38"/>
      <c r="V1791" s="38"/>
      <c r="W1791" s="488">
        <f>SUM(W1784:W1789)</f>
        <v>168.34810000000002</v>
      </c>
      <c r="X1791" s="489"/>
      <c r="Y1791" s="490">
        <f>SUM(Y1784:Y1789)</f>
        <v>0</v>
      </c>
      <c r="Z1791" s="829">
        <f>SUM(W1791:Y1791)</f>
        <v>168.34810000000002</v>
      </c>
      <c r="AA1791" s="387">
        <f>SUM(AA1784:AA1789)</f>
        <v>16.834810000000001</v>
      </c>
      <c r="AB1791" s="387">
        <f>SUM(AB1784:AB1789)</f>
        <v>0</v>
      </c>
      <c r="AC1791" s="1087">
        <f>SUM(AA1791:AB1791)</f>
        <v>16.834810000000001</v>
      </c>
      <c r="AD1791" s="89"/>
      <c r="AE1791" s="89"/>
      <c r="AF1791" s="49"/>
      <c r="AG1791" s="387">
        <f>SUM(AG1784:AG1789)</f>
        <v>0</v>
      </c>
      <c r="AH1791" s="387">
        <f>SUM(AH1784:AH1789)</f>
        <v>0</v>
      </c>
      <c r="AI1791" s="1087">
        <f>SUM(AG1791:AH1791)</f>
        <v>0</v>
      </c>
    </row>
    <row r="1792" spans="10:35" x14ac:dyDescent="0.25">
      <c r="J1792" s="311"/>
      <c r="N1792" s="49"/>
      <c r="O1792" s="50"/>
      <c r="P1792" s="38"/>
      <c r="Q1792" s="38"/>
      <c r="R1792" s="38"/>
      <c r="S1792" s="38"/>
      <c r="T1792" s="38"/>
      <c r="U1792" s="38"/>
      <c r="V1792" s="38"/>
      <c r="W1792" s="522"/>
      <c r="X1792" s="523"/>
      <c r="Y1792" s="28"/>
      <c r="Z1792" s="523"/>
      <c r="AA1792" s="523"/>
      <c r="AB1792" s="523"/>
      <c r="AC1792" s="89"/>
      <c r="AD1792" s="89"/>
      <c r="AE1792" s="89"/>
      <c r="AF1792" s="49"/>
      <c r="AG1792" s="523"/>
      <c r="AH1792" s="523"/>
      <c r="AI1792" s="89"/>
    </row>
    <row r="1793" spans="10:35" x14ac:dyDescent="0.25">
      <c r="J1793" s="440" t="s">
        <v>433</v>
      </c>
      <c r="K1793" s="42" t="s">
        <v>238</v>
      </c>
      <c r="L1793" s="35"/>
      <c r="M1793" s="158"/>
      <c r="N1793" s="117"/>
      <c r="O1793" s="316"/>
      <c r="P1793" s="158"/>
      <c r="Q1793" s="158"/>
      <c r="R1793" s="158"/>
      <c r="S1793" s="319"/>
      <c r="T1793" s="319"/>
      <c r="U1793" s="319" t="s">
        <v>171</v>
      </c>
      <c r="V1793" s="158"/>
      <c r="W1793" s="319">
        <v>6.3450000000000006E-2</v>
      </c>
      <c r="X1793" s="117"/>
      <c r="Y1793" s="157">
        <v>0</v>
      </c>
      <c r="Z1793" s="158"/>
      <c r="AA1793" s="319">
        <v>2.5000000000000001E-3</v>
      </c>
      <c r="AB1793" s="157">
        <v>0</v>
      </c>
      <c r="AC1793" s="7" t="s">
        <v>291</v>
      </c>
      <c r="AD1793" s="7"/>
      <c r="AE1793" s="7"/>
      <c r="AF1793" s="7"/>
      <c r="AG1793" s="158">
        <v>0</v>
      </c>
      <c r="AH1793" s="322">
        <v>0</v>
      </c>
      <c r="AI1793" s="7"/>
    </row>
    <row r="1794" spans="10:35" x14ac:dyDescent="0.25">
      <c r="J1794" s="311"/>
      <c r="K1794" s="378" t="s">
        <v>515</v>
      </c>
      <c r="L1794" s="17">
        <v>0.3992</v>
      </c>
      <c r="M1794" t="s">
        <v>320</v>
      </c>
      <c r="N1794" s="628">
        <v>2750</v>
      </c>
      <c r="O1794" s="366"/>
      <c r="P1794" s="533"/>
      <c r="Q1794" s="535">
        <f t="shared" ref="Q1794:Q1799" si="154">SUM(N1794*P1794)</f>
        <v>0</v>
      </c>
      <c r="R1794" s="535"/>
      <c r="S1794" s="535"/>
      <c r="T1794" s="535"/>
      <c r="U1794" s="526"/>
      <c r="V1794" s="526"/>
      <c r="W1794" s="523">
        <f>SUM(N1794*W1793)</f>
        <v>174.48750000000001</v>
      </c>
      <c r="X1794" s="523"/>
      <c r="Y1794" s="538">
        <f>SUM(N1794*P1794*Y1793)</f>
        <v>0</v>
      </c>
      <c r="Z1794" s="523"/>
      <c r="AA1794" s="538">
        <f>SUM(N1794*AA1793)</f>
        <v>6.875</v>
      </c>
      <c r="AB1794" s="538">
        <f>SUM(N1794*AB1793*P1794)</f>
        <v>0</v>
      </c>
      <c r="AF1794" s="541"/>
      <c r="AG1794" s="538">
        <f>SUM(N1794*AG1793)</f>
        <v>0</v>
      </c>
      <c r="AH1794" s="538">
        <f>SUM(Q1794*AH1793)</f>
        <v>0</v>
      </c>
    </row>
    <row r="1795" spans="10:35" x14ac:dyDescent="0.25">
      <c r="J1795" s="311"/>
      <c r="N1795" s="494"/>
      <c r="P1795" s="38">
        <f>SUM(P1794*0.66)</f>
        <v>0</v>
      </c>
      <c r="Q1795" s="307">
        <f t="shared" si="154"/>
        <v>0</v>
      </c>
      <c r="R1795" s="307"/>
      <c r="S1795" s="307"/>
      <c r="T1795" s="307"/>
      <c r="U1795" s="38"/>
      <c r="V1795" s="38"/>
      <c r="W1795" s="22">
        <f>SUM(N1795*W1793)</f>
        <v>0</v>
      </c>
      <c r="X1795" s="22"/>
      <c r="Y1795" s="23">
        <f>SUM(N1795*P1795*Y1793)</f>
        <v>0</v>
      </c>
      <c r="Z1795" s="22"/>
      <c r="AA1795" s="23">
        <f>SUM(N1795*AA1793)</f>
        <v>0</v>
      </c>
      <c r="AB1795" s="23">
        <f>SUM(N1795*AB1793*P1795)</f>
        <v>0</v>
      </c>
      <c r="AF1795" s="49"/>
      <c r="AG1795" s="23">
        <f>SUM(N1795*AG1793)</f>
        <v>0</v>
      </c>
      <c r="AH1795" s="23">
        <f>SUM(Q1795*AH1793)</f>
        <v>0</v>
      </c>
    </row>
    <row r="1796" spans="10:35" x14ac:dyDescent="0.25">
      <c r="J1796" s="311"/>
      <c r="K1796" t="s">
        <v>396</v>
      </c>
      <c r="L1796" s="17">
        <v>0.28739999999999999</v>
      </c>
      <c r="M1796" t="s">
        <v>408</v>
      </c>
      <c r="N1796" s="494"/>
      <c r="O1796" s="366"/>
      <c r="P1796" s="321"/>
      <c r="Q1796" s="307">
        <f t="shared" si="154"/>
        <v>0</v>
      </c>
      <c r="R1796" s="307"/>
      <c r="S1796" s="307"/>
      <c r="T1796" s="307"/>
      <c r="U1796" s="38"/>
      <c r="V1796" s="38"/>
      <c r="W1796" s="22">
        <f>SUM(N1796*W1793)</f>
        <v>0</v>
      </c>
      <c r="X1796" s="22"/>
      <c r="Y1796" s="23">
        <f>SUM(N1796*P1796*Y1793)</f>
        <v>0</v>
      </c>
      <c r="Z1796" s="22"/>
      <c r="AA1796" s="23">
        <f>SUM(N1796*AA1793)</f>
        <v>0</v>
      </c>
      <c r="AB1796" s="23">
        <f>SUM(N1796*AB1793*P1796)</f>
        <v>0</v>
      </c>
      <c r="AF1796" s="49"/>
      <c r="AG1796" s="23">
        <f>SUM(N1796*AG1793)</f>
        <v>0</v>
      </c>
      <c r="AH1796" s="23">
        <f>SUM(Q1796*AH1793)</f>
        <v>0</v>
      </c>
    </row>
    <row r="1797" spans="10:35" x14ac:dyDescent="0.25">
      <c r="J1797" s="311"/>
      <c r="N1797" s="494"/>
      <c r="P1797" s="38">
        <f>SUM(P1796*0.66)</f>
        <v>0</v>
      </c>
      <c r="Q1797" s="307">
        <f t="shared" si="154"/>
        <v>0</v>
      </c>
      <c r="R1797" s="307"/>
      <c r="S1797" s="307"/>
      <c r="T1797" s="307"/>
      <c r="U1797" s="38"/>
      <c r="V1797" s="38"/>
      <c r="W1797" s="22">
        <f>SUM(N1797*W1793)</f>
        <v>0</v>
      </c>
      <c r="X1797" s="22"/>
      <c r="Y1797" s="23">
        <f>SUM(N1797*P1797*Y1793)</f>
        <v>0</v>
      </c>
      <c r="Z1797" s="22"/>
      <c r="AA1797" s="23">
        <f>SUM(N1797*AA1793)</f>
        <v>0</v>
      </c>
      <c r="AB1797" s="23">
        <f>SUM(N1797*AB1793*P1797)</f>
        <v>0</v>
      </c>
      <c r="AF1797" s="49"/>
      <c r="AG1797" s="23">
        <f>SUM(N1797*AG1793)</f>
        <v>0</v>
      </c>
      <c r="AH1797" s="23">
        <f>SUM(Q1797*AH1793)</f>
        <v>0</v>
      </c>
    </row>
    <row r="1798" spans="10:35" x14ac:dyDescent="0.25">
      <c r="J1798" s="311"/>
      <c r="L1798" s="17"/>
      <c r="N1798" s="494"/>
      <c r="O1798" s="366"/>
      <c r="P1798" s="321"/>
      <c r="Q1798" s="307">
        <f t="shared" si="154"/>
        <v>0</v>
      </c>
      <c r="R1798" s="307"/>
      <c r="S1798" s="307"/>
      <c r="T1798" s="307"/>
      <c r="U1798" s="38"/>
      <c r="V1798" s="38"/>
      <c r="W1798" s="22">
        <f>SUM(N1798*W1793)</f>
        <v>0</v>
      </c>
      <c r="X1798" s="22"/>
      <c r="Y1798" s="23">
        <f>SUM(N1798*P1798*Y1793)</f>
        <v>0</v>
      </c>
      <c r="Z1798" s="22"/>
      <c r="AA1798" s="23">
        <f>SUM(N1798*AA1793)</f>
        <v>0</v>
      </c>
      <c r="AB1798" s="23">
        <f>SUM(N1798*AB1793*P1798)</f>
        <v>0</v>
      </c>
      <c r="AF1798" s="49"/>
      <c r="AG1798" s="23">
        <f>SUM(N1798*AG1793)</f>
        <v>0</v>
      </c>
      <c r="AH1798" s="23">
        <f>SUM(Q1798*AH1793)</f>
        <v>0</v>
      </c>
      <c r="AI1798" s="23"/>
    </row>
    <row r="1799" spans="10:35" x14ac:dyDescent="0.25">
      <c r="J1799" s="311"/>
      <c r="N1799" s="626"/>
      <c r="O1799" s="13"/>
      <c r="P1799" s="38">
        <f>SUM(P1798*0.66)</f>
        <v>0</v>
      </c>
      <c r="Q1799" s="307">
        <f t="shared" si="154"/>
        <v>0</v>
      </c>
      <c r="R1799" s="307"/>
      <c r="S1799" s="307"/>
      <c r="T1799" s="307"/>
      <c r="U1799" s="38"/>
      <c r="V1799" s="38"/>
      <c r="W1799" s="22">
        <f>SUM(N1799*W1793)</f>
        <v>0</v>
      </c>
      <c r="X1799" s="22"/>
      <c r="Y1799" s="23">
        <f>SUM(N1799*P1799*Y1793)</f>
        <v>0</v>
      </c>
      <c r="Z1799" s="22"/>
      <c r="AA1799" s="23">
        <f>SUM(N1799*AA1793)</f>
        <v>0</v>
      </c>
      <c r="AB1799" s="23">
        <f>SUM(N1799*AB1793*P1799)</f>
        <v>0</v>
      </c>
      <c r="AF1799" s="49"/>
      <c r="AG1799" s="23">
        <f>SUM(N1799*AG1793)</f>
        <v>0</v>
      </c>
      <c r="AH1799" s="23">
        <f>SUM(Q1799*AH1793)</f>
        <v>0</v>
      </c>
      <c r="AI1799" s="23"/>
    </row>
    <row r="1800" spans="10:35" ht="15.75" thickBot="1" x14ac:dyDescent="0.3">
      <c r="J1800" s="311"/>
      <c r="N1800" s="49"/>
      <c r="O1800" s="50"/>
      <c r="P1800" s="38"/>
      <c r="Q1800" s="307"/>
      <c r="R1800" s="307"/>
      <c r="S1800" s="307"/>
      <c r="T1800" s="307"/>
      <c r="U1800" s="38"/>
      <c r="V1800" s="38"/>
      <c r="W1800" s="38"/>
      <c r="X1800" s="22"/>
      <c r="Z1800" s="22"/>
      <c r="AA1800" s="22"/>
      <c r="AB1800" s="22"/>
      <c r="AC1800" s="22"/>
      <c r="AD1800" s="22"/>
      <c r="AE1800" s="22"/>
      <c r="AF1800" s="49"/>
      <c r="AG1800" s="22"/>
      <c r="AH1800" s="22"/>
      <c r="AI1800" s="22"/>
    </row>
    <row r="1801" spans="10:35" ht="15.75" thickBot="1" x14ac:dyDescent="0.3">
      <c r="J1801" s="311"/>
      <c r="N1801" s="49"/>
      <c r="O1801" s="50"/>
      <c r="P1801" s="38"/>
      <c r="Q1801" s="38"/>
      <c r="R1801" s="38"/>
      <c r="S1801" s="38"/>
      <c r="T1801" s="38"/>
      <c r="U1801" s="38"/>
      <c r="V1801" s="38"/>
      <c r="W1801" s="488">
        <f>SUM(W1794:W1799)</f>
        <v>174.48750000000001</v>
      </c>
      <c r="X1801" s="489"/>
      <c r="Y1801" s="490">
        <f>SUM(Y1794:Y1799)</f>
        <v>0</v>
      </c>
      <c r="Z1801" s="829">
        <f>SUM(W1801:Y1801)</f>
        <v>174.48750000000001</v>
      </c>
      <c r="AA1801" s="387">
        <f>SUM(AA1794:AA1799)</f>
        <v>6.875</v>
      </c>
      <c r="AB1801" s="387">
        <f>SUM(AB1794:AB1799)</f>
        <v>0</v>
      </c>
      <c r="AC1801" s="1087">
        <f>SUM(AA1801:AB1801)</f>
        <v>6.875</v>
      </c>
      <c r="AD1801" s="89"/>
      <c r="AE1801" s="89"/>
      <c r="AF1801" s="49"/>
      <c r="AG1801" s="387">
        <f>SUM(AG1794:AG1799)</f>
        <v>0</v>
      </c>
      <c r="AH1801" s="387">
        <f>SUM(AH1794:AH1799)</f>
        <v>0</v>
      </c>
      <c r="AI1801" s="1087">
        <f>SUM(AG1801:AH1801)</f>
        <v>0</v>
      </c>
    </row>
    <row r="1802" spans="10:35" x14ac:dyDescent="0.25">
      <c r="J1802" s="311"/>
      <c r="N1802" s="49"/>
      <c r="O1802" s="50"/>
      <c r="P1802" s="38"/>
      <c r="Q1802" s="38"/>
      <c r="R1802" s="38"/>
      <c r="S1802" s="38"/>
      <c r="T1802" s="38"/>
      <c r="U1802" s="38"/>
      <c r="V1802" s="38"/>
      <c r="W1802" s="522"/>
      <c r="X1802" s="523"/>
      <c r="Y1802" s="28"/>
      <c r="Z1802" s="523"/>
      <c r="AA1802" s="523"/>
      <c r="AB1802" s="523"/>
      <c r="AC1802" s="89"/>
      <c r="AD1802" s="89"/>
      <c r="AE1802" s="89"/>
      <c r="AF1802" s="49"/>
      <c r="AG1802" s="523"/>
      <c r="AH1802" s="523"/>
      <c r="AI1802" s="89"/>
    </row>
    <row r="1803" spans="10:35" x14ac:dyDescent="0.25">
      <c r="J1803" s="440" t="s">
        <v>433</v>
      </c>
      <c r="K1803" s="42" t="s">
        <v>405</v>
      </c>
      <c r="L1803" s="35"/>
      <c r="M1803" s="158"/>
      <c r="N1803" s="1274"/>
      <c r="O1803" s="316"/>
      <c r="P1803" s="158"/>
      <c r="Q1803" s="158"/>
      <c r="R1803" s="158"/>
      <c r="S1803" s="319"/>
      <c r="T1803" s="319"/>
      <c r="U1803" s="319" t="s">
        <v>171</v>
      </c>
      <c r="V1803" s="158" t="s">
        <v>452</v>
      </c>
      <c r="W1803" s="940"/>
      <c r="X1803" s="117"/>
      <c r="Y1803" s="157">
        <v>0</v>
      </c>
      <c r="Z1803" s="158"/>
      <c r="AA1803" s="319">
        <v>1.25E-3</v>
      </c>
      <c r="AB1803" s="157">
        <v>0</v>
      </c>
      <c r="AC1803" s="7" t="s">
        <v>291</v>
      </c>
      <c r="AD1803" s="7"/>
      <c r="AE1803" s="7"/>
      <c r="AF1803" s="7"/>
      <c r="AG1803" s="158">
        <v>0</v>
      </c>
      <c r="AH1803" s="322">
        <v>0</v>
      </c>
      <c r="AI1803" s="7"/>
    </row>
    <row r="1804" spans="10:35" x14ac:dyDescent="0.25">
      <c r="J1804" s="431" t="s">
        <v>406</v>
      </c>
      <c r="K1804" s="378" t="s">
        <v>516</v>
      </c>
      <c r="L1804" s="17">
        <v>0.28639999999999999</v>
      </c>
      <c r="M1804" t="s">
        <v>320</v>
      </c>
      <c r="N1804" s="1209">
        <v>974.52</v>
      </c>
      <c r="O1804" s="366"/>
      <c r="P1804" s="533"/>
      <c r="Q1804" s="535">
        <f>SUM(N1804*P1804)</f>
        <v>0</v>
      </c>
      <c r="R1804" s="535"/>
      <c r="S1804" s="535"/>
      <c r="T1804" s="535"/>
      <c r="U1804" s="526"/>
      <c r="V1804" s="941">
        <v>1.2E-2</v>
      </c>
      <c r="W1804" s="523">
        <f>SUM(N1804*V1804)</f>
        <v>11.694240000000001</v>
      </c>
      <c r="X1804" s="523"/>
      <c r="Y1804" s="538">
        <f>SUM(N1804*P1804*Y1803)</f>
        <v>0</v>
      </c>
      <c r="Z1804" s="523"/>
      <c r="AA1804" s="538">
        <f>SUM(N1804*AA1803)</f>
        <v>1.2181500000000001</v>
      </c>
      <c r="AB1804" s="538">
        <f>SUM(N1804*AB1803*P1804)</f>
        <v>0</v>
      </c>
      <c r="AF1804" s="541"/>
      <c r="AG1804" s="538">
        <f>SUM(N1804*AG1803)</f>
        <v>0</v>
      </c>
      <c r="AH1804" s="538">
        <f>SUM(Q1804*AH1803)</f>
        <v>0</v>
      </c>
    </row>
    <row r="1805" spans="10:35" x14ac:dyDescent="0.25">
      <c r="J1805" s="311"/>
      <c r="N1805" s="494"/>
      <c r="P1805" s="38">
        <f>SUM(P1804*0.66)</f>
        <v>0</v>
      </c>
      <c r="Q1805" s="307">
        <f>SUM(N1805*P1805)</f>
        <v>0</v>
      </c>
      <c r="R1805" s="307"/>
      <c r="S1805" s="307"/>
      <c r="T1805" s="307"/>
      <c r="U1805" s="38"/>
      <c r="V1805" s="942">
        <v>7.0499999999999998E-3</v>
      </c>
      <c r="W1805" s="523">
        <f>SUM(N1805*V1805)</f>
        <v>0</v>
      </c>
      <c r="X1805" s="22"/>
      <c r="Y1805" s="23">
        <f>SUM(N1805*P1805*Y1803)</f>
        <v>0</v>
      </c>
      <c r="Z1805" s="22"/>
      <c r="AA1805" s="23">
        <f>SUM(N1805*AA1803)</f>
        <v>0</v>
      </c>
      <c r="AB1805" s="23">
        <f>SUM(N1805*AB1803*P1805)</f>
        <v>0</v>
      </c>
      <c r="AF1805" s="49"/>
      <c r="AG1805" s="23">
        <f>SUM(N1805*AG1803)</f>
        <v>0</v>
      </c>
      <c r="AH1805" s="23">
        <f>SUM(Q1805*AH1803)</f>
        <v>0</v>
      </c>
    </row>
    <row r="1806" spans="10:35" x14ac:dyDescent="0.25">
      <c r="J1806" s="1333">
        <f>SUM(N1808*L1808)</f>
        <v>4511.7008999999998</v>
      </c>
      <c r="L1806" s="17">
        <v>0.14399999999999999</v>
      </c>
      <c r="M1806" t="s">
        <v>176</v>
      </c>
      <c r="N1806" s="494"/>
      <c r="O1806" s="366"/>
      <c r="P1806" s="321"/>
      <c r="Q1806" s="307">
        <f>SUM(N1806*P1806)</f>
        <v>0</v>
      </c>
      <c r="R1806" s="307"/>
      <c r="S1806" s="307"/>
      <c r="T1806" s="307"/>
      <c r="U1806" s="38"/>
      <c r="V1806" s="942">
        <v>8.8999999999999999E-3</v>
      </c>
      <c r="W1806" s="523">
        <f>SUM(N1806*V1806)</f>
        <v>0</v>
      </c>
      <c r="X1806" s="22"/>
      <c r="Y1806" s="23">
        <f>SUM(N1806*P1806*Y1803)</f>
        <v>0</v>
      </c>
      <c r="Z1806" s="22"/>
      <c r="AA1806" s="23">
        <f>SUM(N1806*AA1803)</f>
        <v>0</v>
      </c>
      <c r="AB1806" s="23">
        <f>SUM(N1806*AB1803*P1806)</f>
        <v>0</v>
      </c>
      <c r="AF1806" s="49"/>
      <c r="AG1806" s="23">
        <f>SUM(N1806*AG1803)</f>
        <v>0</v>
      </c>
      <c r="AH1806" s="23">
        <f>SUM(Q1806*AH1803)</f>
        <v>0</v>
      </c>
    </row>
    <row r="1807" spans="10:35" x14ac:dyDescent="0.25">
      <c r="J1807" s="1333">
        <f>SUM(N1804*L1804)</f>
        <v>279.10252800000001</v>
      </c>
      <c r="N1807" s="494"/>
      <c r="P1807" s="38">
        <f>SUM(P1806*0.66)</f>
        <v>0</v>
      </c>
      <c r="Q1807" s="307">
        <f>SUM(N1807*P1807)</f>
        <v>0</v>
      </c>
      <c r="R1807" s="307"/>
      <c r="S1807" s="307"/>
      <c r="T1807" s="307"/>
      <c r="U1807" s="38"/>
      <c r="V1807" s="942">
        <v>8.8999999999999999E-3</v>
      </c>
      <c r="W1807" s="523">
        <f>SUM(N1807*V1807)</f>
        <v>0</v>
      </c>
      <c r="X1807" s="22"/>
      <c r="Y1807" s="23">
        <f>SUM(N1807*P1807*Y1803)</f>
        <v>0</v>
      </c>
      <c r="Z1807" s="22"/>
      <c r="AA1807" s="23">
        <f>SUM(N1807*AA1803)</f>
        <v>0</v>
      </c>
      <c r="AB1807" s="23">
        <f>SUM(N1807*AB1803*P1807)</f>
        <v>0</v>
      </c>
      <c r="AF1807" s="49"/>
      <c r="AG1807" s="23">
        <f>SUM(N1807*AG1803)</f>
        <v>0</v>
      </c>
      <c r="AH1807" s="23">
        <f>SUM(Q1807*AH1803)</f>
        <v>0</v>
      </c>
    </row>
    <row r="1808" spans="10:35" x14ac:dyDescent="0.25">
      <c r="J1808" s="1333">
        <f>SUM(J1806:J1807)</f>
        <v>4790.8034280000002</v>
      </c>
      <c r="L1808" s="17">
        <v>0.1575</v>
      </c>
      <c r="M1808" t="s">
        <v>468</v>
      </c>
      <c r="N1808" s="1209">
        <v>28645.72</v>
      </c>
      <c r="O1808" s="366"/>
      <c r="P1808" s="321"/>
      <c r="Q1808" s="307">
        <f>SUM(N1808*P1808)</f>
        <v>0</v>
      </c>
      <c r="R1808" s="307"/>
      <c r="S1808" s="307"/>
      <c r="T1808" s="307"/>
      <c r="U1808" s="38"/>
      <c r="V1808" s="942">
        <v>9.75E-3</v>
      </c>
      <c r="W1808" s="523">
        <f>SUM(N1808*V1808)</f>
        <v>279.29577</v>
      </c>
      <c r="X1808" s="22"/>
      <c r="Y1808" s="23">
        <f>SUM(N1808*P1808*Y1803)</f>
        <v>0</v>
      </c>
      <c r="Z1808" s="22"/>
      <c r="AA1808" s="23">
        <f>SUM(N1808*AA1803)</f>
        <v>35.80715</v>
      </c>
      <c r="AB1808" s="23">
        <f>SUM(N1808*AB1803*P1808)</f>
        <v>0</v>
      </c>
      <c r="AF1808" s="49"/>
      <c r="AG1808" s="23">
        <f>SUM(N1808*AG1803)</f>
        <v>0</v>
      </c>
      <c r="AH1808" s="23">
        <f>SUM(Q1808*AH1803)</f>
        <v>0</v>
      </c>
      <c r="AI1808" s="23"/>
    </row>
    <row r="1809" spans="10:35" x14ac:dyDescent="0.25">
      <c r="J1809" s="1334">
        <f>SUM(N1804,N1808,J1808)</f>
        <v>34411.043428000004</v>
      </c>
      <c r="K1809" s="1198" t="s">
        <v>294</v>
      </c>
      <c r="L1809" s="1365">
        <v>437</v>
      </c>
      <c r="O1809" s="13"/>
      <c r="P1809" s="38">
        <f>SUM(P1808*0.66)</f>
        <v>0</v>
      </c>
      <c r="Q1809" s="307">
        <f>SUM(L1809*P1809)</f>
        <v>0</v>
      </c>
      <c r="R1809" s="307"/>
      <c r="S1809" s="307"/>
      <c r="T1809" s="307"/>
      <c r="U1809" s="38"/>
      <c r="V1809" s="942">
        <v>9.75E-3</v>
      </c>
      <c r="W1809" s="523">
        <f>SUM(L1809)</f>
        <v>437</v>
      </c>
      <c r="X1809" s="22"/>
      <c r="Y1809" s="23">
        <f>SUM(L1809*P1809*Y1803)</f>
        <v>0</v>
      </c>
      <c r="Z1809" s="22"/>
      <c r="AA1809" s="23">
        <f>SUM(L1809*AA1803)</f>
        <v>0.54625000000000001</v>
      </c>
      <c r="AB1809" s="23">
        <f>SUM(L1809*AB1803*P1809)</f>
        <v>0</v>
      </c>
      <c r="AF1809" s="49"/>
      <c r="AG1809" s="23">
        <f>SUM(L1809*AG1803)</f>
        <v>0</v>
      </c>
      <c r="AH1809" s="23">
        <f>SUM(Q1809*AH1803)</f>
        <v>0</v>
      </c>
      <c r="AI1809" s="23"/>
    </row>
    <row r="1810" spans="10:35" ht="15.75" thickBot="1" x14ac:dyDescent="0.3">
      <c r="J1810" s="311"/>
      <c r="N1810" s="49"/>
      <c r="O1810" s="50"/>
      <c r="P1810" s="38"/>
      <c r="Q1810" s="307"/>
      <c r="R1810" s="307"/>
      <c r="S1810" s="307"/>
      <c r="T1810" s="307"/>
      <c r="U1810" s="38"/>
      <c r="V1810" s="38"/>
      <c r="W1810" s="38"/>
      <c r="X1810" s="22"/>
      <c r="Z1810" s="22"/>
      <c r="AA1810" s="22"/>
      <c r="AB1810" s="22"/>
      <c r="AC1810" s="22"/>
      <c r="AD1810" s="22"/>
      <c r="AE1810" s="22"/>
      <c r="AF1810" s="49"/>
      <c r="AG1810" s="22"/>
      <c r="AH1810" s="22"/>
      <c r="AI1810" s="22"/>
    </row>
    <row r="1811" spans="10:35" ht="15.75" thickBot="1" x14ac:dyDescent="0.3">
      <c r="J1811" s="311"/>
      <c r="N1811" s="49"/>
      <c r="O1811" s="50"/>
      <c r="P1811" s="38"/>
      <c r="Q1811" s="38"/>
      <c r="R1811" s="38"/>
      <c r="S1811" s="38"/>
      <c r="T1811" s="38"/>
      <c r="U1811" s="38"/>
      <c r="V1811" s="38"/>
      <c r="W1811" s="488">
        <f>SUM(W1804:W1809)</f>
        <v>727.99000999999998</v>
      </c>
      <c r="X1811" s="489"/>
      <c r="Y1811" s="490">
        <f>SUM(Y1804:Y1809)</f>
        <v>0</v>
      </c>
      <c r="Z1811" s="829">
        <f>SUM(W1811:Y1811)</f>
        <v>727.99000999999998</v>
      </c>
      <c r="AA1811" s="387">
        <f>SUM(AA1804:AA1809)</f>
        <v>37.571550000000002</v>
      </c>
      <c r="AB1811" s="387">
        <f>SUM(AB1804:AB1809)</f>
        <v>0</v>
      </c>
      <c r="AC1811" s="1087">
        <f>SUM(AA1811:AB1811)</f>
        <v>37.571550000000002</v>
      </c>
      <c r="AD1811" s="89"/>
      <c r="AE1811" s="89"/>
      <c r="AF1811" s="49"/>
      <c r="AG1811" s="387">
        <f>SUM(AG1804:AG1809)</f>
        <v>0</v>
      </c>
      <c r="AH1811" s="387">
        <f>SUM(AH1804:AH1809)</f>
        <v>0</v>
      </c>
      <c r="AI1811" s="1087">
        <f>SUM(AG1811:AH1811)</f>
        <v>0</v>
      </c>
    </row>
    <row r="1812" spans="10:35" x14ac:dyDescent="0.25">
      <c r="J1812" s="311"/>
      <c r="N1812" s="49"/>
      <c r="O1812" s="50"/>
      <c r="P1812" s="38"/>
      <c r="Q1812" s="38"/>
      <c r="R1812" s="38"/>
      <c r="S1812" s="38"/>
      <c r="T1812" s="38"/>
      <c r="U1812" s="38"/>
      <c r="V1812" s="38"/>
      <c r="W1812" s="522"/>
      <c r="X1812" s="523"/>
      <c r="Y1812" s="28"/>
      <c r="Z1812" s="523"/>
      <c r="AA1812" s="523"/>
      <c r="AB1812" s="523"/>
      <c r="AC1812" s="89"/>
      <c r="AD1812" s="89"/>
      <c r="AE1812" s="89"/>
      <c r="AF1812" s="49"/>
      <c r="AG1812" s="523"/>
      <c r="AH1812" s="523"/>
      <c r="AI1812" s="89"/>
    </row>
    <row r="1813" spans="10:35" x14ac:dyDescent="0.25">
      <c r="J1813" s="440" t="s">
        <v>433</v>
      </c>
      <c r="K1813" s="42" t="s">
        <v>1038</v>
      </c>
      <c r="L1813" s="35"/>
      <c r="M1813" s="158"/>
      <c r="N1813" s="117"/>
      <c r="O1813" s="316"/>
      <c r="P1813" s="158"/>
      <c r="Q1813" s="158"/>
      <c r="R1813" s="158"/>
      <c r="S1813" s="319"/>
      <c r="T1813" s="319"/>
      <c r="U1813" s="319" t="s">
        <v>171</v>
      </c>
      <c r="V1813" s="158"/>
      <c r="W1813" s="319">
        <v>2.8500000000000001E-2</v>
      </c>
      <c r="X1813" s="117"/>
      <c r="Y1813" s="157">
        <v>0</v>
      </c>
      <c r="Z1813" s="158"/>
      <c r="AA1813" s="319">
        <v>2E-3</v>
      </c>
      <c r="AB1813" s="157">
        <v>0</v>
      </c>
      <c r="AC1813" s="7" t="s">
        <v>291</v>
      </c>
      <c r="AD1813" s="7"/>
      <c r="AE1813" s="7"/>
      <c r="AF1813" s="7"/>
      <c r="AG1813" s="158">
        <v>0</v>
      </c>
      <c r="AH1813" s="322">
        <v>0</v>
      </c>
      <c r="AI1813" s="7"/>
    </row>
    <row r="1814" spans="10:35" x14ac:dyDescent="0.25">
      <c r="J1814" s="311"/>
      <c r="K1814" s="378" t="s">
        <v>1039</v>
      </c>
      <c r="L1814" s="17">
        <v>0.255</v>
      </c>
      <c r="M1814" t="s">
        <v>182</v>
      </c>
      <c r="N1814" s="628">
        <v>2900</v>
      </c>
      <c r="O1814" s="366"/>
      <c r="P1814" s="533"/>
      <c r="Q1814" s="535">
        <f t="shared" ref="Q1814:Q1819" si="155">SUM(N1814*P1814)</f>
        <v>0</v>
      </c>
      <c r="R1814" s="535"/>
      <c r="S1814" s="535"/>
      <c r="T1814" s="535"/>
      <c r="U1814" s="526"/>
      <c r="V1814" s="526"/>
      <c r="W1814" s="523">
        <f>SUM(N1814*W1813)</f>
        <v>82.65</v>
      </c>
      <c r="X1814" s="523"/>
      <c r="Y1814" s="538">
        <f>SUM(N1814*P1814*Y1813)</f>
        <v>0</v>
      </c>
      <c r="Z1814" s="523"/>
      <c r="AA1814" s="538">
        <f>SUM(N1814*AA1813)</f>
        <v>5.8</v>
      </c>
      <c r="AB1814" s="538">
        <f>SUM(N1814*AB1813*P1814)</f>
        <v>0</v>
      </c>
      <c r="AF1814" s="541"/>
      <c r="AG1814" s="538">
        <f>SUM(N1814*AG1813)</f>
        <v>0</v>
      </c>
      <c r="AH1814" s="538">
        <f>SUM(Q1814*AH1813)</f>
        <v>0</v>
      </c>
    </row>
    <row r="1815" spans="10:35" x14ac:dyDescent="0.25">
      <c r="J1815" s="311"/>
      <c r="N1815" s="494"/>
      <c r="P1815" s="38">
        <f>SUM(P1814*0.66)</f>
        <v>0</v>
      </c>
      <c r="Q1815" s="307">
        <f t="shared" si="155"/>
        <v>0</v>
      </c>
      <c r="R1815" s="307"/>
      <c r="S1815" s="307"/>
      <c r="T1815" s="307"/>
      <c r="U1815" s="38"/>
      <c r="V1815" s="38"/>
      <c r="W1815" s="22">
        <f>SUM(N1815*W1813)</f>
        <v>0</v>
      </c>
      <c r="X1815" s="22"/>
      <c r="Y1815" s="23">
        <f>SUM(N1815*P1815*Y1813)</f>
        <v>0</v>
      </c>
      <c r="Z1815" s="22"/>
      <c r="AA1815" s="23">
        <f>SUM(N1815*AA1813)</f>
        <v>0</v>
      </c>
      <c r="AB1815" s="23">
        <f>SUM(N1815*AB1813*P1815)</f>
        <v>0</v>
      </c>
      <c r="AF1815" s="49"/>
      <c r="AG1815" s="23">
        <f>SUM(N1815*AG1813)</f>
        <v>0</v>
      </c>
      <c r="AH1815" s="23">
        <f>SUM(Q1815*AH1813)</f>
        <v>0</v>
      </c>
    </row>
    <row r="1816" spans="10:35" x14ac:dyDescent="0.25">
      <c r="J1816" s="311"/>
      <c r="K1816" t="s">
        <v>1034</v>
      </c>
      <c r="L1816" s="17"/>
      <c r="N1816" s="494"/>
      <c r="O1816" s="366"/>
      <c r="P1816" s="321"/>
      <c r="Q1816" s="307">
        <f t="shared" si="155"/>
        <v>0</v>
      </c>
      <c r="R1816" s="307"/>
      <c r="S1816" s="307"/>
      <c r="T1816" s="307"/>
      <c r="U1816" s="38"/>
      <c r="V1816" s="38"/>
      <c r="W1816" s="22">
        <f>SUM(N1816*W1813)</f>
        <v>0</v>
      </c>
      <c r="X1816" s="22"/>
      <c r="Y1816" s="23">
        <f>SUM(N1816*P1816*Y1813)</f>
        <v>0</v>
      </c>
      <c r="Z1816" s="22"/>
      <c r="AA1816" s="23">
        <f>SUM(N1816*AA1813)</f>
        <v>0</v>
      </c>
      <c r="AB1816" s="23">
        <f>SUM(N1816*AB1813*P1816)</f>
        <v>0</v>
      </c>
      <c r="AF1816" s="49"/>
      <c r="AG1816" s="23">
        <f>SUM(N1816*AG1813)</f>
        <v>0</v>
      </c>
      <c r="AH1816" s="23">
        <f>SUM(Q1816*AH1813)</f>
        <v>0</v>
      </c>
    </row>
    <row r="1817" spans="10:35" x14ac:dyDescent="0.25">
      <c r="J1817" s="311"/>
      <c r="K1817" s="1198" t="s">
        <v>294</v>
      </c>
      <c r="L1817" s="1365"/>
      <c r="N1817" s="494"/>
      <c r="P1817" s="38">
        <f>SUM(P1816*0.66)</f>
        <v>0</v>
      </c>
      <c r="Q1817" s="307">
        <f t="shared" si="155"/>
        <v>0</v>
      </c>
      <c r="R1817" s="307"/>
      <c r="S1817" s="307"/>
      <c r="T1817" s="307"/>
      <c r="U1817" s="38"/>
      <c r="V1817" s="38"/>
      <c r="W1817" s="882">
        <f>SUM(L1817)</f>
        <v>0</v>
      </c>
      <c r="X1817" s="22"/>
      <c r="Y1817" s="23">
        <f>SUM(N1817*P1817*Y1813)</f>
        <v>0</v>
      </c>
      <c r="Z1817" s="22"/>
      <c r="AA1817" s="23">
        <f>SUM(N1817*AA1813)</f>
        <v>0</v>
      </c>
      <c r="AB1817" s="23">
        <f>SUM(N1817*AB1813*P1817)</f>
        <v>0</v>
      </c>
      <c r="AF1817" s="49"/>
      <c r="AG1817" s="23">
        <f>SUM(N1817*AG1813)</f>
        <v>0</v>
      </c>
      <c r="AH1817" s="23">
        <f>SUM(Q1817*AH1813)</f>
        <v>0</v>
      </c>
    </row>
    <row r="1818" spans="10:35" x14ac:dyDescent="0.25">
      <c r="J1818" s="311"/>
      <c r="L1818" s="17"/>
      <c r="N1818" s="494"/>
      <c r="O1818" s="366"/>
      <c r="P1818" s="321"/>
      <c r="Q1818" s="307">
        <f t="shared" si="155"/>
        <v>0</v>
      </c>
      <c r="R1818" s="307"/>
      <c r="S1818" s="307"/>
      <c r="T1818" s="307"/>
      <c r="U1818" s="38"/>
      <c r="V1818" s="38"/>
      <c r="W1818" s="22">
        <f>SUM(N1818*W1813)</f>
        <v>0</v>
      </c>
      <c r="X1818" s="22"/>
      <c r="Y1818" s="23">
        <f>SUM(N1818*P1818*Y1813)</f>
        <v>0</v>
      </c>
      <c r="Z1818" s="22"/>
      <c r="AA1818" s="23">
        <f>SUM(N1818*AA1813)</f>
        <v>0</v>
      </c>
      <c r="AB1818" s="23">
        <f>SUM(N1818*AB1813*P1818)</f>
        <v>0</v>
      </c>
      <c r="AF1818" s="49"/>
      <c r="AG1818" s="23">
        <f>SUM(N1818*AG1813)</f>
        <v>0</v>
      </c>
      <c r="AH1818" s="23">
        <f>SUM(Q1818*AH1813)</f>
        <v>0</v>
      </c>
      <c r="AI1818" s="23"/>
    </row>
    <row r="1819" spans="10:35" x14ac:dyDescent="0.25">
      <c r="J1819" s="311"/>
      <c r="N1819" s="626"/>
      <c r="O1819" s="13"/>
      <c r="P1819" s="38">
        <f>SUM(P1818*0.66)</f>
        <v>0</v>
      </c>
      <c r="Q1819" s="307">
        <f t="shared" si="155"/>
        <v>0</v>
      </c>
      <c r="R1819" s="307"/>
      <c r="S1819" s="307"/>
      <c r="T1819" s="307"/>
      <c r="U1819" s="38"/>
      <c r="V1819" s="38"/>
      <c r="W1819" s="22">
        <f>SUM(N1819*W1813)</f>
        <v>0</v>
      </c>
      <c r="X1819" s="22"/>
      <c r="Y1819" s="23">
        <f>SUM(N1819*P1819*Y1813)</f>
        <v>0</v>
      </c>
      <c r="Z1819" s="22"/>
      <c r="AA1819" s="23">
        <f>SUM(N1819*AA1813)</f>
        <v>0</v>
      </c>
      <c r="AB1819" s="23">
        <f>SUM(N1819*AB1813*P1819)</f>
        <v>0</v>
      </c>
      <c r="AF1819" s="49"/>
      <c r="AG1819" s="23">
        <f>SUM(N1819*AG1813)</f>
        <v>0</v>
      </c>
      <c r="AH1819" s="23">
        <f>SUM(Q1819*AH1813)</f>
        <v>0</v>
      </c>
      <c r="AI1819" s="23"/>
    </row>
    <row r="1820" spans="10:35" ht="15.75" thickBot="1" x14ac:dyDescent="0.3">
      <c r="J1820" s="311"/>
      <c r="N1820" s="49"/>
      <c r="O1820" s="50"/>
      <c r="P1820" s="38"/>
      <c r="Q1820" s="307"/>
      <c r="R1820" s="307"/>
      <c r="S1820" s="307"/>
      <c r="T1820" s="307"/>
      <c r="U1820" s="38"/>
      <c r="V1820" s="38"/>
      <c r="W1820" s="38"/>
      <c r="X1820" s="22"/>
      <c r="Z1820" s="22"/>
      <c r="AA1820" s="22"/>
      <c r="AB1820" s="22"/>
      <c r="AC1820" s="22"/>
      <c r="AD1820" s="22"/>
      <c r="AE1820" s="22"/>
      <c r="AF1820" s="49"/>
      <c r="AG1820" s="22"/>
      <c r="AH1820" s="22"/>
      <c r="AI1820" s="22"/>
    </row>
    <row r="1821" spans="10:35" ht="15.75" thickBot="1" x14ac:dyDescent="0.3">
      <c r="J1821" s="311"/>
      <c r="N1821" s="49"/>
      <c r="O1821" s="50"/>
      <c r="P1821" s="38"/>
      <c r="Q1821" s="38"/>
      <c r="R1821" s="38"/>
      <c r="S1821" s="38"/>
      <c r="T1821" s="38"/>
      <c r="U1821" s="38"/>
      <c r="V1821" s="38"/>
      <c r="W1821" s="488">
        <f>SUM(W1814:W1819)</f>
        <v>82.65</v>
      </c>
      <c r="X1821" s="489"/>
      <c r="Y1821" s="490">
        <f>SUM(Y1814:Y1819)</f>
        <v>0</v>
      </c>
      <c r="Z1821" s="829">
        <f>SUM(W1821:Y1821)</f>
        <v>82.65</v>
      </c>
      <c r="AA1821" s="387">
        <f>SUM(AA1814:AA1819)</f>
        <v>5.8</v>
      </c>
      <c r="AB1821" s="387">
        <f>SUM(AB1814:AB1819)</f>
        <v>0</v>
      </c>
      <c r="AC1821" s="1087">
        <f>SUM(AA1821:AB1821)</f>
        <v>5.8</v>
      </c>
      <c r="AD1821" s="89"/>
      <c r="AE1821" s="89"/>
      <c r="AF1821" s="49"/>
      <c r="AG1821" s="387">
        <f>SUM(AG1814:AG1819)</f>
        <v>0</v>
      </c>
      <c r="AH1821" s="387">
        <f>SUM(AH1814:AH1819)</f>
        <v>0</v>
      </c>
      <c r="AI1821" s="1087">
        <f>SUM(AG1821:AH1821)</f>
        <v>0</v>
      </c>
    </row>
    <row r="1822" spans="10:35" x14ac:dyDescent="0.25">
      <c r="J1822" s="311"/>
      <c r="N1822" s="49"/>
      <c r="O1822" s="50"/>
      <c r="P1822" s="38"/>
      <c r="Q1822" s="38"/>
      <c r="R1822" s="38"/>
      <c r="S1822" s="38"/>
      <c r="T1822" s="38"/>
      <c r="U1822" s="38"/>
      <c r="V1822" s="38"/>
      <c r="W1822" s="522"/>
      <c r="X1822" s="523"/>
      <c r="Y1822" s="28"/>
      <c r="Z1822" s="523"/>
      <c r="AA1822" s="523"/>
      <c r="AB1822" s="523"/>
      <c r="AC1822" s="89"/>
      <c r="AD1822" s="89"/>
      <c r="AE1822" s="89"/>
      <c r="AF1822" s="49"/>
      <c r="AG1822" s="523"/>
      <c r="AH1822" s="523"/>
      <c r="AI1822" s="89"/>
    </row>
    <row r="1823" spans="10:35" x14ac:dyDescent="0.25">
      <c r="J1823" s="440" t="s">
        <v>433</v>
      </c>
      <c r="K1823" s="42" t="s">
        <v>215</v>
      </c>
      <c r="L1823" s="35"/>
      <c r="M1823" s="158"/>
      <c r="N1823" s="117"/>
      <c r="O1823" s="316"/>
      <c r="P1823" s="158"/>
      <c r="Q1823" s="158"/>
      <c r="R1823" s="158"/>
      <c r="S1823" s="319"/>
      <c r="T1823" s="319"/>
      <c r="U1823" s="319" t="s">
        <v>171</v>
      </c>
      <c r="V1823" s="158"/>
      <c r="W1823" s="319">
        <v>5.0000000000000001E-3</v>
      </c>
      <c r="X1823" s="117"/>
      <c r="Y1823" s="157">
        <v>0</v>
      </c>
      <c r="Z1823" s="158"/>
      <c r="AA1823" s="319"/>
      <c r="AB1823" s="157">
        <v>0</v>
      </c>
      <c r="AC1823" s="7"/>
      <c r="AD1823" s="7"/>
      <c r="AE1823" s="7"/>
      <c r="AF1823" s="7"/>
      <c r="AG1823" s="158">
        <v>0</v>
      </c>
      <c r="AH1823" s="322">
        <v>0</v>
      </c>
      <c r="AI1823" s="7"/>
    </row>
    <row r="1824" spans="10:35" x14ac:dyDescent="0.25">
      <c r="J1824" s="311"/>
      <c r="K1824" s="378" t="s">
        <v>517</v>
      </c>
      <c r="L1824" s="17">
        <v>0.16619999999999999</v>
      </c>
      <c r="M1824" t="s">
        <v>168</v>
      </c>
      <c r="N1824" s="628">
        <v>6350</v>
      </c>
      <c r="O1824" s="366"/>
      <c r="P1824" s="533"/>
      <c r="Q1824" s="535">
        <f t="shared" ref="Q1824:Q1829" si="156">SUM(N1824*P1824)</f>
        <v>0</v>
      </c>
      <c r="R1824" s="535"/>
      <c r="S1824" s="535"/>
      <c r="T1824" s="535"/>
      <c r="U1824" s="526"/>
      <c r="V1824" s="526"/>
      <c r="W1824" s="523">
        <f>SUM(N1824*W1823)</f>
        <v>31.75</v>
      </c>
      <c r="X1824" s="523"/>
      <c r="Y1824" s="538">
        <f>SUM(N1824*P1824*Y1823)</f>
        <v>0</v>
      </c>
      <c r="Z1824" s="523"/>
      <c r="AA1824" s="538">
        <f>SUM(N1824*AA1823)</f>
        <v>0</v>
      </c>
      <c r="AB1824" s="538">
        <f>SUM(N1824*AB1823*P1824)</f>
        <v>0</v>
      </c>
      <c r="AF1824" s="541"/>
      <c r="AG1824" s="538">
        <f>SUM(N1824*AG1823)</f>
        <v>0</v>
      </c>
      <c r="AH1824" s="538">
        <f>SUM(Q1824*AH1823)</f>
        <v>0</v>
      </c>
    </row>
    <row r="1825" spans="10:35" x14ac:dyDescent="0.25">
      <c r="J1825" s="311"/>
      <c r="N1825" s="494"/>
      <c r="P1825" s="38">
        <f>SUM(P1824*0.66)</f>
        <v>0</v>
      </c>
      <c r="Q1825" s="307">
        <f t="shared" si="156"/>
        <v>0</v>
      </c>
      <c r="R1825" s="307"/>
      <c r="S1825" s="307"/>
      <c r="T1825" s="307"/>
      <c r="U1825" s="38"/>
      <c r="V1825" s="38"/>
      <c r="W1825" s="22">
        <f>SUM(N1825*W1823)</f>
        <v>0</v>
      </c>
      <c r="X1825" s="22"/>
      <c r="Y1825" s="23">
        <f>SUM(N1825*P1825*Y1823)</f>
        <v>0</v>
      </c>
      <c r="Z1825" s="22"/>
      <c r="AA1825" s="23">
        <f>SUM(N1825*AA1823)</f>
        <v>0</v>
      </c>
      <c r="AB1825" s="23">
        <f>SUM(N1825*AB1823*P1825)</f>
        <v>0</v>
      </c>
      <c r="AF1825" s="49"/>
      <c r="AG1825" s="23">
        <f>SUM(N1825*AG1823)</f>
        <v>0</v>
      </c>
      <c r="AH1825" s="23">
        <f>SUM(Q1825*AH1823)</f>
        <v>0</v>
      </c>
    </row>
    <row r="1826" spans="10:35" x14ac:dyDescent="0.25">
      <c r="J1826" s="311"/>
      <c r="K1826" t="s">
        <v>396</v>
      </c>
      <c r="L1826" s="17">
        <v>0.15060000000000001</v>
      </c>
      <c r="M1826" t="s">
        <v>518</v>
      </c>
      <c r="N1826" s="494">
        <v>818.79</v>
      </c>
      <c r="O1826" s="366"/>
      <c r="P1826" s="321"/>
      <c r="Q1826" s="307">
        <f t="shared" si="156"/>
        <v>0</v>
      </c>
      <c r="R1826" s="307"/>
      <c r="S1826" s="307"/>
      <c r="T1826" s="307"/>
      <c r="U1826" s="38"/>
      <c r="V1826" s="38"/>
      <c r="W1826" s="22">
        <f>SUM(N1826*W1823)</f>
        <v>4.0939499999999995</v>
      </c>
      <c r="X1826" s="22"/>
      <c r="Y1826" s="23">
        <f>SUM(N1826*P1826*Y1823)</f>
        <v>0</v>
      </c>
      <c r="Z1826" s="22"/>
      <c r="AA1826" s="23">
        <f>SUM(N1826*AA1823)</f>
        <v>0</v>
      </c>
      <c r="AB1826" s="23">
        <f>SUM(N1826*AB1823*P1826)</f>
        <v>0</v>
      </c>
      <c r="AF1826" s="49"/>
      <c r="AG1826" s="23">
        <f>SUM(N1826*AG1823)</f>
        <v>0</v>
      </c>
      <c r="AH1826" s="23">
        <f>SUM(Q1826*AH1823)</f>
        <v>0</v>
      </c>
    </row>
    <row r="1827" spans="10:35" x14ac:dyDescent="0.25">
      <c r="J1827" s="311"/>
      <c r="N1827" s="494"/>
      <c r="P1827" s="38">
        <f>SUM(P1826*0.66)</f>
        <v>0</v>
      </c>
      <c r="Q1827" s="307">
        <f t="shared" si="156"/>
        <v>0</v>
      </c>
      <c r="R1827" s="307"/>
      <c r="S1827" s="307"/>
      <c r="T1827" s="307"/>
      <c r="U1827" s="38"/>
      <c r="V1827" s="38"/>
      <c r="W1827" s="22">
        <f>SUM(N1827*W1823)</f>
        <v>0</v>
      </c>
      <c r="X1827" s="22"/>
      <c r="Y1827" s="23">
        <f>SUM(N1827*P1827*Y1823)</f>
        <v>0</v>
      </c>
      <c r="Z1827" s="22"/>
      <c r="AA1827" s="23">
        <f>SUM(N1827*AA1823)</f>
        <v>0</v>
      </c>
      <c r="AB1827" s="23">
        <f>SUM(N1827*AB1823*P1827)</f>
        <v>0</v>
      </c>
      <c r="AF1827" s="49"/>
      <c r="AG1827" s="23">
        <f>SUM(N1827*AG1823)</f>
        <v>0</v>
      </c>
      <c r="AH1827" s="23">
        <f>SUM(Q1827*AH1823)</f>
        <v>0</v>
      </c>
    </row>
    <row r="1828" spans="10:35" x14ac:dyDescent="0.25">
      <c r="J1828" s="311"/>
      <c r="L1828" s="17"/>
      <c r="N1828" s="494"/>
      <c r="O1828" s="366"/>
      <c r="P1828" s="321"/>
      <c r="Q1828" s="307">
        <f t="shared" si="156"/>
        <v>0</v>
      </c>
      <c r="R1828" s="307"/>
      <c r="S1828" s="307"/>
      <c r="T1828" s="307"/>
      <c r="U1828" s="38"/>
      <c r="V1828" s="38"/>
      <c r="W1828" s="22">
        <f>SUM(N1828*W1823)</f>
        <v>0</v>
      </c>
      <c r="X1828" s="22"/>
      <c r="Y1828" s="23">
        <f>SUM(N1828*P1828*Y1823)</f>
        <v>0</v>
      </c>
      <c r="Z1828" s="22"/>
      <c r="AA1828" s="23">
        <f>SUM(N1828*AA1823)</f>
        <v>0</v>
      </c>
      <c r="AB1828" s="23">
        <f>SUM(N1828*AB1823*P1828)</f>
        <v>0</v>
      </c>
      <c r="AF1828" s="49"/>
      <c r="AG1828" s="23">
        <f>SUM(N1828*AG1823)</f>
        <v>0</v>
      </c>
      <c r="AH1828" s="23">
        <f>SUM(Q1828*AH1823)</f>
        <v>0</v>
      </c>
      <c r="AI1828" s="23"/>
    </row>
    <row r="1829" spans="10:35" x14ac:dyDescent="0.25">
      <c r="J1829" s="311"/>
      <c r="N1829" s="626"/>
      <c r="O1829" s="13"/>
      <c r="P1829" s="38">
        <f>SUM(P1828*0.66)</f>
        <v>0</v>
      </c>
      <c r="Q1829" s="307">
        <f t="shared" si="156"/>
        <v>0</v>
      </c>
      <c r="R1829" s="307"/>
      <c r="S1829" s="307"/>
      <c r="T1829" s="307"/>
      <c r="U1829" s="38"/>
      <c r="V1829" s="38"/>
      <c r="W1829" s="22">
        <f>SUM(N1829*W1823)</f>
        <v>0</v>
      </c>
      <c r="X1829" s="22"/>
      <c r="Y1829" s="23">
        <f>SUM(N1829*P1829*Y1823)</f>
        <v>0</v>
      </c>
      <c r="Z1829" s="22"/>
      <c r="AA1829" s="23">
        <f>SUM(N1829*AA1823)</f>
        <v>0</v>
      </c>
      <c r="AB1829" s="23">
        <f>SUM(N1829*AB1823*P1829)</f>
        <v>0</v>
      </c>
      <c r="AF1829" s="49"/>
      <c r="AG1829" s="23">
        <f>SUM(N1829*AG1823)</f>
        <v>0</v>
      </c>
      <c r="AH1829" s="23">
        <f>SUM(Q1829*AH1823)</f>
        <v>0</v>
      </c>
      <c r="AI1829" s="23"/>
    </row>
    <row r="1830" spans="10:35" ht="15.75" thickBot="1" x14ac:dyDescent="0.3">
      <c r="J1830" s="311"/>
      <c r="N1830" s="49"/>
      <c r="O1830" s="50"/>
      <c r="P1830" s="38"/>
      <c r="Q1830" s="307"/>
      <c r="R1830" s="307"/>
      <c r="S1830" s="307"/>
      <c r="T1830" s="307"/>
      <c r="U1830" s="38"/>
      <c r="V1830" s="38"/>
      <c r="W1830" s="38"/>
      <c r="X1830" s="22"/>
      <c r="Z1830" s="22"/>
      <c r="AA1830" s="22"/>
      <c r="AB1830" s="22"/>
      <c r="AC1830" s="22"/>
      <c r="AD1830" s="22"/>
      <c r="AE1830" s="22"/>
      <c r="AF1830" s="49"/>
      <c r="AG1830" s="22"/>
      <c r="AH1830" s="22"/>
      <c r="AI1830" s="22"/>
    </row>
    <row r="1831" spans="10:35" ht="15.75" thickBot="1" x14ac:dyDescent="0.3">
      <c r="J1831" s="311"/>
      <c r="N1831" s="49"/>
      <c r="O1831" s="50"/>
      <c r="P1831" s="38"/>
      <c r="Q1831" s="38"/>
      <c r="R1831" s="38"/>
      <c r="S1831" s="38"/>
      <c r="T1831" s="38"/>
      <c r="U1831" s="38"/>
      <c r="V1831" s="38"/>
      <c r="W1831" s="488">
        <f>SUM(W1824:W1829)</f>
        <v>35.84395</v>
      </c>
      <c r="X1831" s="489"/>
      <c r="Y1831" s="490">
        <f>SUM(Y1824:Y1829)</f>
        <v>0</v>
      </c>
      <c r="Z1831" s="829">
        <f>SUM(W1831:Y1831)</f>
        <v>35.84395</v>
      </c>
      <c r="AA1831" s="387">
        <f>SUM(AA1824:AA1829)</f>
        <v>0</v>
      </c>
      <c r="AB1831" s="387">
        <f>SUM(AB1824:AB1829)</f>
        <v>0</v>
      </c>
      <c r="AC1831" s="1087">
        <f>SUM(AA1831:AB1831)</f>
        <v>0</v>
      </c>
      <c r="AD1831" s="89"/>
      <c r="AE1831" s="89"/>
      <c r="AF1831" s="49"/>
      <c r="AG1831" s="387">
        <f>SUM(AG1824:AG1829)</f>
        <v>0</v>
      </c>
      <c r="AH1831" s="387">
        <f>SUM(AH1824:AH1829)</f>
        <v>0</v>
      </c>
      <c r="AI1831" s="1087">
        <f>SUM(AG1831:AH1831)</f>
        <v>0</v>
      </c>
    </row>
    <row r="1832" spans="10:35" x14ac:dyDescent="0.25">
      <c r="J1832" s="311"/>
      <c r="N1832" s="49"/>
      <c r="O1832" s="50"/>
      <c r="P1832" s="38"/>
      <c r="Q1832" s="38"/>
      <c r="R1832" s="38"/>
      <c r="S1832" s="38"/>
      <c r="T1832" s="38"/>
      <c r="U1832" s="38"/>
      <c r="V1832" s="38"/>
      <c r="W1832" s="522"/>
      <c r="X1832" s="523"/>
      <c r="Y1832" s="28"/>
      <c r="Z1832" s="523"/>
      <c r="AA1832" s="523"/>
      <c r="AB1832" s="523"/>
      <c r="AC1832" s="89"/>
      <c r="AD1832" s="89"/>
      <c r="AE1832" s="89"/>
      <c r="AF1832" s="49"/>
      <c r="AG1832" s="523"/>
      <c r="AH1832" s="523"/>
      <c r="AI1832" s="89"/>
    </row>
    <row r="1833" spans="10:35" x14ac:dyDescent="0.25">
      <c r="J1833" s="311"/>
      <c r="N1833" s="49"/>
      <c r="O1833" s="50"/>
      <c r="P1833" s="38"/>
      <c r="Q1833" s="38"/>
      <c r="R1833" s="38"/>
      <c r="S1833" s="38"/>
      <c r="T1833" s="38"/>
      <c r="U1833" s="38"/>
      <c r="V1833" s="38"/>
      <c r="W1833" s="522"/>
      <c r="X1833" s="523"/>
      <c r="Y1833" s="28"/>
      <c r="Z1833" s="523"/>
      <c r="AA1833" s="523"/>
      <c r="AB1833" s="523"/>
      <c r="AC1833" s="89"/>
      <c r="AD1833" s="89"/>
      <c r="AE1833" s="89"/>
      <c r="AF1833" s="49"/>
      <c r="AG1833" s="523"/>
      <c r="AH1833" s="523"/>
      <c r="AI1833" s="89"/>
    </row>
    <row r="1834" spans="10:35" x14ac:dyDescent="0.25">
      <c r="J1834" s="310" t="s">
        <v>519</v>
      </c>
      <c r="K1834" s="35" t="s">
        <v>520</v>
      </c>
      <c r="L1834" s="35"/>
      <c r="M1834" s="158"/>
      <c r="N1834" s="117"/>
      <c r="O1834" s="316"/>
      <c r="P1834" s="158"/>
      <c r="Q1834" s="158"/>
      <c r="R1834" s="158"/>
      <c r="S1834" s="319"/>
      <c r="T1834" s="319"/>
      <c r="U1834" s="319" t="s">
        <v>171</v>
      </c>
      <c r="V1834" s="158"/>
      <c r="W1834" s="1032">
        <v>0.23</v>
      </c>
      <c r="X1834" s="117"/>
      <c r="Y1834" s="157">
        <v>0</v>
      </c>
      <c r="Z1834" s="158"/>
      <c r="AA1834" s="319"/>
      <c r="AB1834" s="157">
        <v>0</v>
      </c>
      <c r="AC1834" s="7"/>
      <c r="AD1834" s="7"/>
      <c r="AE1834" s="7"/>
      <c r="AF1834" s="7"/>
      <c r="AG1834" s="158">
        <v>0</v>
      </c>
      <c r="AH1834" s="322">
        <v>0</v>
      </c>
      <c r="AI1834" s="7"/>
    </row>
    <row r="1835" spans="10:35" x14ac:dyDescent="0.25">
      <c r="J1835" s="311"/>
      <c r="K1835" t="s">
        <v>521</v>
      </c>
      <c r="L1835" s="17" t="s">
        <v>522</v>
      </c>
      <c r="M1835" t="s">
        <v>474</v>
      </c>
      <c r="N1835" s="589"/>
      <c r="O1835" s="13"/>
      <c r="P1835" s="887"/>
      <c r="Q1835" s="535">
        <f t="shared" ref="Q1835:Q1840" si="157">SUM(N1835*P1835)</f>
        <v>0</v>
      </c>
      <c r="R1835" s="535"/>
      <c r="S1835" s="535"/>
      <c r="T1835" s="535"/>
      <c r="U1835" s="526"/>
      <c r="V1835" s="526"/>
      <c r="W1835" s="523">
        <f>FLOW!M35*W1834</f>
        <v>3945.5832999999998</v>
      </c>
      <c r="X1835" s="523"/>
      <c r="Y1835" s="538">
        <f>SUM(N1835*P1835*Y1834)</f>
        <v>0</v>
      </c>
      <c r="Z1835" s="523"/>
      <c r="AA1835" s="538">
        <f>SUM(N1835*AA1834)</f>
        <v>0</v>
      </c>
      <c r="AB1835" s="538">
        <f>SUM(N1835*AB1834*P1835)</f>
        <v>0</v>
      </c>
      <c r="AF1835" s="541"/>
      <c r="AG1835" s="538">
        <f>SUM(N1835*AG1834)</f>
        <v>0</v>
      </c>
      <c r="AH1835" s="538">
        <f>SUM(Q1835*AH1834)</f>
        <v>0</v>
      </c>
    </row>
    <row r="1836" spans="10:35" x14ac:dyDescent="0.25">
      <c r="J1836" s="1033" t="s">
        <v>523</v>
      </c>
      <c r="K1836" t="s">
        <v>524</v>
      </c>
      <c r="N1836" s="593"/>
      <c r="O1836" s="13"/>
      <c r="P1836" s="799">
        <f>SUM(P1835*0.66)</f>
        <v>0</v>
      </c>
      <c r="Q1836" s="307">
        <f t="shared" si="157"/>
        <v>0</v>
      </c>
      <c r="R1836" s="307"/>
      <c r="S1836" s="307"/>
      <c r="T1836" s="307"/>
      <c r="U1836" s="38"/>
      <c r="V1836" s="38"/>
      <c r="W1836" s="22">
        <f>SUM(N1836*W1834)</f>
        <v>0</v>
      </c>
      <c r="X1836" s="22"/>
      <c r="Y1836" s="23">
        <f>SUM(N1836*P1836*Y1834)</f>
        <v>0</v>
      </c>
      <c r="Z1836" s="22"/>
      <c r="AA1836" s="23">
        <f>SUM(N1836*AA1834)</f>
        <v>0</v>
      </c>
      <c r="AB1836" s="23">
        <f>SUM(N1836*AB1834*P1836)</f>
        <v>0</v>
      </c>
      <c r="AF1836" s="49"/>
      <c r="AG1836" s="23">
        <f>SUM(N1836*AG1834)</f>
        <v>0</v>
      </c>
      <c r="AH1836" s="23">
        <f>SUM(Q1836*AH1834)</f>
        <v>0</v>
      </c>
    </row>
    <row r="1837" spans="10:35" x14ac:dyDescent="0.25">
      <c r="J1837" s="1033" t="s">
        <v>525</v>
      </c>
      <c r="K1837" t="s">
        <v>85</v>
      </c>
      <c r="L1837" s="17"/>
      <c r="M1837" t="s">
        <v>474</v>
      </c>
      <c r="N1837" s="593"/>
      <c r="O1837" s="13"/>
      <c r="P1837" s="799"/>
      <c r="Q1837" s="307">
        <f t="shared" si="157"/>
        <v>0</v>
      </c>
      <c r="R1837" s="307"/>
      <c r="S1837" s="307"/>
      <c r="T1837" s="307"/>
      <c r="U1837" s="38"/>
      <c r="V1837" s="38"/>
      <c r="W1837" s="22">
        <f>SUM(N1837*W1834)</f>
        <v>0</v>
      </c>
      <c r="X1837" s="22"/>
      <c r="Y1837" s="23">
        <f>SUM(N1837*P1837*Y1834)</f>
        <v>0</v>
      </c>
      <c r="Z1837" s="22"/>
      <c r="AA1837" s="23">
        <f>SUM(N1837*AA1834)</f>
        <v>0</v>
      </c>
      <c r="AB1837" s="23">
        <f>SUM(N1837*AB1834*P1837)</f>
        <v>0</v>
      </c>
      <c r="AF1837" s="49"/>
      <c r="AG1837" s="23">
        <f>SUM(N1837*AG1834)</f>
        <v>0</v>
      </c>
      <c r="AH1837" s="23">
        <f>SUM(Q1837*AH1834)</f>
        <v>0</v>
      </c>
    </row>
    <row r="1838" spans="10:35" x14ac:dyDescent="0.25">
      <c r="J1838" s="311"/>
      <c r="N1838" s="593"/>
      <c r="O1838" s="13"/>
      <c r="P1838" s="799">
        <f>SUM(P1837*0.66)</f>
        <v>0</v>
      </c>
      <c r="Q1838" s="307">
        <f t="shared" si="157"/>
        <v>0</v>
      </c>
      <c r="R1838" s="307"/>
      <c r="S1838" s="307"/>
      <c r="T1838" s="307"/>
      <c r="U1838" s="38"/>
      <c r="V1838" s="38"/>
      <c r="W1838" s="22">
        <f>SUM(N1838*W1834)</f>
        <v>0</v>
      </c>
      <c r="X1838" s="22"/>
      <c r="Y1838" s="23">
        <f>SUM(N1838*P1838*Y1834)</f>
        <v>0</v>
      </c>
      <c r="Z1838" s="22"/>
      <c r="AA1838" s="23">
        <f>SUM(N1838*AA1834)</f>
        <v>0</v>
      </c>
      <c r="AB1838" s="23">
        <f>SUM(N1838*AB1834*P1838)</f>
        <v>0</v>
      </c>
      <c r="AF1838" s="49"/>
      <c r="AG1838" s="23">
        <f>SUM(N1838*AG1834)</f>
        <v>0</v>
      </c>
      <c r="AH1838" s="23">
        <f>SUM(Q1838*AH1834)</f>
        <v>0</v>
      </c>
    </row>
    <row r="1839" spans="10:35" x14ac:dyDescent="0.25">
      <c r="J1839" s="311"/>
      <c r="L1839" s="17"/>
      <c r="N1839" s="593"/>
      <c r="O1839" s="13"/>
      <c r="P1839" s="799"/>
      <c r="Q1839" s="307">
        <f t="shared" si="157"/>
        <v>0</v>
      </c>
      <c r="R1839" s="307"/>
      <c r="S1839" s="307"/>
      <c r="T1839" s="307"/>
      <c r="U1839" s="38"/>
      <c r="V1839" s="38"/>
      <c r="W1839" s="22">
        <f>SUM(N1839*W1834)</f>
        <v>0</v>
      </c>
      <c r="X1839" s="22"/>
      <c r="Y1839" s="23">
        <f>SUM(N1839*P1839*Y1834)</f>
        <v>0</v>
      </c>
      <c r="Z1839" s="22"/>
      <c r="AA1839" s="23">
        <f>SUM(N1839*AA1834)</f>
        <v>0</v>
      </c>
      <c r="AB1839" s="23">
        <f>SUM(N1839*AB1834*P1839)</f>
        <v>0</v>
      </c>
      <c r="AF1839" s="49"/>
      <c r="AG1839" s="23">
        <f>SUM(N1839*AG1834)</f>
        <v>0</v>
      </c>
      <c r="AH1839" s="23">
        <f>SUM(Q1839*AH1834)</f>
        <v>0</v>
      </c>
      <c r="AI1839" s="23"/>
    </row>
    <row r="1840" spans="10:35" x14ac:dyDescent="0.25">
      <c r="J1840" s="311"/>
      <c r="N1840" s="593"/>
      <c r="O1840" s="13"/>
      <c r="P1840" s="799">
        <f>SUM(P1839*0.66)</f>
        <v>0</v>
      </c>
      <c r="Q1840" s="307">
        <f t="shared" si="157"/>
        <v>0</v>
      </c>
      <c r="R1840" s="307"/>
      <c r="S1840" s="307"/>
      <c r="T1840" s="307"/>
      <c r="U1840" s="38"/>
      <c r="V1840" s="38"/>
      <c r="W1840" s="22">
        <f>SUM(N1840*W1834)</f>
        <v>0</v>
      </c>
      <c r="X1840" s="22"/>
      <c r="Y1840" s="23">
        <f>SUM(N1840*P1840*Y1834)</f>
        <v>0</v>
      </c>
      <c r="Z1840" s="22"/>
      <c r="AA1840" s="23">
        <f>SUM(N1840*AA1834)</f>
        <v>0</v>
      </c>
      <c r="AB1840" s="23">
        <f>SUM(N1840*AB1834*P1840)</f>
        <v>0</v>
      </c>
      <c r="AF1840" s="49"/>
      <c r="AG1840" s="23">
        <f>SUM(N1840*AG1834)</f>
        <v>0</v>
      </c>
      <c r="AH1840" s="23">
        <f>SUM(Q1840*AH1834)</f>
        <v>0</v>
      </c>
      <c r="AI1840" s="23"/>
    </row>
    <row r="1841" spans="10:35" ht="15.75" thickBot="1" x14ac:dyDescent="0.3">
      <c r="J1841" s="311"/>
      <c r="N1841" s="49"/>
      <c r="O1841" s="50"/>
      <c r="P1841" s="38"/>
      <c r="Q1841" s="307"/>
      <c r="R1841" s="307"/>
      <c r="S1841" s="307"/>
      <c r="T1841" s="307"/>
      <c r="U1841" s="38"/>
      <c r="V1841" s="38"/>
      <c r="W1841" s="38"/>
      <c r="X1841" s="22"/>
      <c r="Z1841" s="22"/>
      <c r="AA1841" s="22"/>
      <c r="AB1841" s="22"/>
      <c r="AC1841" s="22"/>
      <c r="AD1841" s="22"/>
      <c r="AE1841" s="22"/>
      <c r="AF1841" s="49"/>
      <c r="AG1841" s="22"/>
      <c r="AH1841" s="22"/>
      <c r="AI1841" s="22"/>
    </row>
    <row r="1842" spans="10:35" ht="15.75" thickBot="1" x14ac:dyDescent="0.3">
      <c r="J1842" s="311"/>
      <c r="N1842" s="49"/>
      <c r="O1842" s="50"/>
      <c r="P1842" s="38"/>
      <c r="Q1842" s="38"/>
      <c r="R1842" s="38"/>
      <c r="S1842" s="38"/>
      <c r="T1842" s="38"/>
      <c r="U1842" s="38"/>
      <c r="V1842" s="38"/>
      <c r="W1842" s="488">
        <f>SUM(W1835:W1840)</f>
        <v>3945.5832999999998</v>
      </c>
      <c r="X1842" s="489"/>
      <c r="Y1842" s="490">
        <f>SUM(Y1835:Y1840)</f>
        <v>0</v>
      </c>
      <c r="Z1842" s="829">
        <f>SUM(W1842:Y1842)</f>
        <v>3945.5832999999998</v>
      </c>
      <c r="AA1842" s="387">
        <f>SUM(AA1835:AA1840)</f>
        <v>0</v>
      </c>
      <c r="AB1842" s="387">
        <f>SUM(AB1835:AB1840)</f>
        <v>0</v>
      </c>
      <c r="AC1842" s="1087">
        <f>SUM(AA1842:AB1842)</f>
        <v>0</v>
      </c>
      <c r="AD1842" s="89"/>
      <c r="AE1842" s="89"/>
      <c r="AF1842" s="49"/>
      <c r="AG1842" s="387">
        <f>SUM(AG1835:AG1840)</f>
        <v>0</v>
      </c>
      <c r="AH1842" s="387">
        <f>SUM(AH1835:AH1840)</f>
        <v>0</v>
      </c>
      <c r="AI1842" s="1087">
        <f>SUM(AG1842:AH1842)</f>
        <v>0</v>
      </c>
    </row>
    <row r="1843" spans="10:35" x14ac:dyDescent="0.25">
      <c r="J1843" s="311"/>
      <c r="N1843" s="49"/>
      <c r="O1843" s="50"/>
      <c r="P1843" s="38"/>
      <c r="Q1843" s="38"/>
      <c r="R1843" s="38"/>
      <c r="S1843" s="38"/>
      <c r="T1843" s="38"/>
      <c r="U1843" s="38"/>
      <c r="V1843" s="38"/>
      <c r="W1843" s="522"/>
      <c r="X1843" s="523"/>
      <c r="Y1843" s="28"/>
      <c r="Z1843" s="523"/>
      <c r="AA1843" s="523"/>
      <c r="AB1843" s="523"/>
      <c r="AC1843" s="89"/>
      <c r="AD1843" s="89"/>
      <c r="AE1843" s="89"/>
      <c r="AF1843" s="49"/>
      <c r="AG1843" s="523"/>
      <c r="AH1843" s="523"/>
      <c r="AI1843" s="89"/>
    </row>
    <row r="1844" spans="10:35" x14ac:dyDescent="0.25">
      <c r="J1844" s="440" t="s">
        <v>433</v>
      </c>
      <c r="K1844" s="42" t="s">
        <v>238</v>
      </c>
      <c r="L1844" s="35"/>
      <c r="M1844" s="158"/>
      <c r="N1844" s="117"/>
      <c r="O1844" s="316"/>
      <c r="P1844" s="158"/>
      <c r="Q1844" s="158"/>
      <c r="R1844" s="158"/>
      <c r="S1844" s="319"/>
      <c r="T1844" s="319"/>
      <c r="U1844" s="319" t="s">
        <v>171</v>
      </c>
      <c r="V1844" s="158"/>
      <c r="W1844" s="319">
        <v>2.6249999999999999E-2</v>
      </c>
      <c r="X1844" s="117"/>
      <c r="Y1844" s="157">
        <v>0</v>
      </c>
      <c r="Z1844" s="158"/>
      <c r="AA1844" s="319">
        <v>2.5000000000000001E-3</v>
      </c>
      <c r="AB1844" s="157">
        <v>0</v>
      </c>
      <c r="AC1844" s="7" t="s">
        <v>291</v>
      </c>
      <c r="AD1844" s="7"/>
      <c r="AE1844" s="7"/>
      <c r="AF1844" s="7"/>
      <c r="AG1844" s="158">
        <v>0</v>
      </c>
      <c r="AH1844" s="322">
        <v>0</v>
      </c>
      <c r="AI1844" s="7"/>
    </row>
    <row r="1845" spans="10:35" x14ac:dyDescent="0.25">
      <c r="J1845" s="311"/>
      <c r="K1845" s="378" t="s">
        <v>1021</v>
      </c>
      <c r="L1845" s="17">
        <v>0.3125</v>
      </c>
      <c r="M1845" t="s">
        <v>320</v>
      </c>
      <c r="N1845" s="628">
        <v>5536</v>
      </c>
      <c r="O1845" s="366"/>
      <c r="P1845" s="533"/>
      <c r="Q1845" s="535">
        <f t="shared" ref="Q1845:Q1850" si="158">SUM(N1845*P1845)</f>
        <v>0</v>
      </c>
      <c r="R1845" s="535"/>
      <c r="S1845" s="535"/>
      <c r="T1845" s="535"/>
      <c r="U1845" s="526"/>
      <c r="V1845" s="526"/>
      <c r="W1845" s="523">
        <f>SUM(N1845*W1844)</f>
        <v>145.32</v>
      </c>
      <c r="X1845" s="523"/>
      <c r="Y1845" s="538">
        <f>SUM(N1845*P1845*Y1844)</f>
        <v>0</v>
      </c>
      <c r="Z1845" s="523"/>
      <c r="AA1845" s="538">
        <f>SUM(N1845*AA1844)</f>
        <v>13.84</v>
      </c>
      <c r="AB1845" s="538">
        <f>SUM(N1845*AB1844*P1845)</f>
        <v>0</v>
      </c>
      <c r="AF1845" s="541"/>
      <c r="AG1845" s="538">
        <f>SUM(N1845*AG1844)</f>
        <v>0</v>
      </c>
      <c r="AH1845" s="538">
        <f>SUM(Q1845*AH1844)</f>
        <v>0</v>
      </c>
    </row>
    <row r="1846" spans="10:35" x14ac:dyDescent="0.25">
      <c r="J1846" s="311"/>
      <c r="N1846" s="494"/>
      <c r="P1846" s="38">
        <f>SUM(P1845*0.66)</f>
        <v>0</v>
      </c>
      <c r="Q1846" s="307">
        <f t="shared" si="158"/>
        <v>0</v>
      </c>
      <c r="R1846" s="307"/>
      <c r="S1846" s="307"/>
      <c r="T1846" s="307"/>
      <c r="U1846" s="38"/>
      <c r="V1846" s="38"/>
      <c r="W1846" s="22">
        <f>SUM(N1846*W1844)</f>
        <v>0</v>
      </c>
      <c r="X1846" s="22"/>
      <c r="Y1846" s="23">
        <f>SUM(N1846*P1846*Y1844)</f>
        <v>0</v>
      </c>
      <c r="Z1846" s="22"/>
      <c r="AA1846" s="23">
        <f>SUM(N1846*AA1844)</f>
        <v>0</v>
      </c>
      <c r="AB1846" s="23">
        <f>SUM(N1846*AB1844*P1846)</f>
        <v>0</v>
      </c>
      <c r="AF1846" s="49"/>
      <c r="AG1846" s="23">
        <f>SUM(N1846*AG1844)</f>
        <v>0</v>
      </c>
      <c r="AH1846" s="23">
        <f>SUM(Q1846*AH1844)</f>
        <v>0</v>
      </c>
    </row>
    <row r="1847" spans="10:35" x14ac:dyDescent="0.25">
      <c r="J1847" s="311"/>
      <c r="K1847" t="s">
        <v>1020</v>
      </c>
      <c r="L1847" s="17">
        <v>0.18110000000000001</v>
      </c>
      <c r="M1847" t="s">
        <v>168</v>
      </c>
      <c r="N1847" s="494">
        <v>217</v>
      </c>
      <c r="O1847" s="366"/>
      <c r="P1847" s="321"/>
      <c r="Q1847" s="307">
        <f t="shared" si="158"/>
        <v>0</v>
      </c>
      <c r="R1847" s="307"/>
      <c r="S1847" s="307"/>
      <c r="T1847" s="307"/>
      <c r="U1847" s="38"/>
      <c r="V1847" s="38"/>
      <c r="W1847" s="22">
        <f>SUM(N1847*W1844)</f>
        <v>5.69625</v>
      </c>
      <c r="X1847" s="22"/>
      <c r="Y1847" s="23">
        <f>SUM(N1847*P1847*Y1844)</f>
        <v>0</v>
      </c>
      <c r="Z1847" s="22"/>
      <c r="AA1847" s="23">
        <f>SUM(N1847*AA1844)</f>
        <v>0.54249999999999998</v>
      </c>
      <c r="AB1847" s="23">
        <f>SUM(N1847*AB1844*P1847)</f>
        <v>0</v>
      </c>
      <c r="AF1847" s="49"/>
      <c r="AG1847" s="23">
        <f>SUM(N1847*AG1844)</f>
        <v>0</v>
      </c>
      <c r="AH1847" s="23">
        <f>SUM(Q1847*AH1844)</f>
        <v>0</v>
      </c>
    </row>
    <row r="1848" spans="10:35" x14ac:dyDescent="0.25">
      <c r="J1848" s="311"/>
      <c r="N1848" s="494"/>
      <c r="P1848" s="38">
        <f>SUM(P1847*0.66)</f>
        <v>0</v>
      </c>
      <c r="Q1848" s="307">
        <f t="shared" si="158"/>
        <v>0</v>
      </c>
      <c r="R1848" s="307"/>
      <c r="S1848" s="307"/>
      <c r="T1848" s="307"/>
      <c r="U1848" s="38"/>
      <c r="V1848" s="38"/>
      <c r="W1848" s="22">
        <f>SUM(N1848*W1844)</f>
        <v>0</v>
      </c>
      <c r="X1848" s="22"/>
      <c r="Y1848" s="23">
        <f>SUM(N1848*P1848*Y1844)</f>
        <v>0</v>
      </c>
      <c r="Z1848" s="22"/>
      <c r="AA1848" s="23">
        <f>SUM(N1848*AA1844)</f>
        <v>0</v>
      </c>
      <c r="AB1848" s="23">
        <f>SUM(N1848*AB1844*P1848)</f>
        <v>0</v>
      </c>
      <c r="AF1848" s="49"/>
      <c r="AG1848" s="23">
        <f>SUM(N1848*AG1844)</f>
        <v>0</v>
      </c>
      <c r="AH1848" s="23">
        <f>SUM(Q1848*AH1844)</f>
        <v>0</v>
      </c>
    </row>
    <row r="1849" spans="10:35" x14ac:dyDescent="0.25">
      <c r="J1849" s="311"/>
      <c r="L1849" s="17"/>
      <c r="N1849" s="494"/>
      <c r="O1849" s="366"/>
      <c r="P1849" s="321"/>
      <c r="Q1849" s="307">
        <f t="shared" si="158"/>
        <v>0</v>
      </c>
      <c r="R1849" s="307"/>
      <c r="S1849" s="307"/>
      <c r="T1849" s="307"/>
      <c r="U1849" s="38"/>
      <c r="V1849" s="38"/>
      <c r="W1849" s="22">
        <f>SUM(N1849*W1844)</f>
        <v>0</v>
      </c>
      <c r="X1849" s="22"/>
      <c r="Y1849" s="23">
        <f>SUM(N1849*P1849*Y1844)</f>
        <v>0</v>
      </c>
      <c r="Z1849" s="22"/>
      <c r="AA1849" s="23">
        <f>SUM(N1849*AA1844)</f>
        <v>0</v>
      </c>
      <c r="AB1849" s="23">
        <f>SUM(N1849*AB1844*P1849)</f>
        <v>0</v>
      </c>
      <c r="AF1849" s="49"/>
      <c r="AG1849" s="23">
        <f>SUM(N1849*AG1844)</f>
        <v>0</v>
      </c>
      <c r="AH1849" s="23">
        <f>SUM(Q1849*AH1844)</f>
        <v>0</v>
      </c>
      <c r="AI1849" s="23"/>
    </row>
    <row r="1850" spans="10:35" x14ac:dyDescent="0.25">
      <c r="J1850" s="311"/>
      <c r="N1850" s="626"/>
      <c r="O1850" s="13"/>
      <c r="P1850" s="38">
        <f>SUM(P1849*0.66)</f>
        <v>0</v>
      </c>
      <c r="Q1850" s="307">
        <f t="shared" si="158"/>
        <v>0</v>
      </c>
      <c r="R1850" s="307"/>
      <c r="S1850" s="307"/>
      <c r="T1850" s="307"/>
      <c r="U1850" s="38"/>
      <c r="V1850" s="38"/>
      <c r="W1850" s="22">
        <f>SUM(N1850*W1844)</f>
        <v>0</v>
      </c>
      <c r="X1850" s="22"/>
      <c r="Y1850" s="23">
        <f>SUM(N1850*P1850*Y1844)</f>
        <v>0</v>
      </c>
      <c r="Z1850" s="22"/>
      <c r="AA1850" s="23">
        <f>SUM(N1850*AA1844)</f>
        <v>0</v>
      </c>
      <c r="AB1850" s="23">
        <f>SUM(N1850*AB1844*P1850)</f>
        <v>0</v>
      </c>
      <c r="AF1850" s="49"/>
      <c r="AG1850" s="23">
        <f>SUM(N1850*AG1844)</f>
        <v>0</v>
      </c>
      <c r="AH1850" s="23">
        <f>SUM(Q1850*AH1844)</f>
        <v>0</v>
      </c>
      <c r="AI1850" s="23"/>
    </row>
    <row r="1851" spans="10:35" ht="15.75" thickBot="1" x14ac:dyDescent="0.3">
      <c r="J1851" s="311"/>
      <c r="N1851" s="49"/>
      <c r="O1851" s="50"/>
      <c r="P1851" s="38"/>
      <c r="Q1851" s="307"/>
      <c r="R1851" s="307"/>
      <c r="S1851" s="307"/>
      <c r="T1851" s="307"/>
      <c r="U1851" s="38"/>
      <c r="V1851" s="38"/>
      <c r="W1851" s="38"/>
      <c r="X1851" s="22"/>
      <c r="Z1851" s="22"/>
      <c r="AA1851" s="22"/>
      <c r="AB1851" s="22"/>
      <c r="AC1851" s="22"/>
      <c r="AD1851" s="22"/>
      <c r="AE1851" s="22"/>
      <c r="AF1851" s="49"/>
      <c r="AG1851" s="22"/>
      <c r="AH1851" s="22"/>
      <c r="AI1851" s="22"/>
    </row>
    <row r="1852" spans="10:35" ht="15.75" thickBot="1" x14ac:dyDescent="0.3">
      <c r="J1852" s="311"/>
      <c r="N1852" s="49"/>
      <c r="O1852" s="50"/>
      <c r="P1852" s="38"/>
      <c r="Q1852" s="38"/>
      <c r="R1852" s="38"/>
      <c r="S1852" s="38"/>
      <c r="T1852" s="38"/>
      <c r="U1852" s="38"/>
      <c r="V1852" s="38"/>
      <c r="W1852" s="488">
        <f>SUM(W1845:W1850)</f>
        <v>151.01624999999999</v>
      </c>
      <c r="X1852" s="489"/>
      <c r="Y1852" s="490">
        <f>SUM(Y1845:Y1850)</f>
        <v>0</v>
      </c>
      <c r="Z1852" s="829">
        <f>SUM(W1852:Y1852)</f>
        <v>151.01624999999999</v>
      </c>
      <c r="AA1852" s="387">
        <f>SUM(AA1845:AA1850)</f>
        <v>14.3825</v>
      </c>
      <c r="AB1852" s="387">
        <f>SUM(AB1845:AB1850)</f>
        <v>0</v>
      </c>
      <c r="AC1852" s="1087">
        <f>SUM(AA1852:AB1852)</f>
        <v>14.3825</v>
      </c>
      <c r="AD1852" s="89"/>
      <c r="AE1852" s="89"/>
      <c r="AF1852" s="49"/>
      <c r="AG1852" s="387">
        <f>SUM(AG1845:AG1850)</f>
        <v>0</v>
      </c>
      <c r="AH1852" s="387">
        <f>SUM(AH1845:AH1850)</f>
        <v>0</v>
      </c>
      <c r="AI1852" s="1087">
        <f>SUM(AG1852:AH1852)</f>
        <v>0</v>
      </c>
    </row>
    <row r="1853" spans="10:35" x14ac:dyDescent="0.25">
      <c r="J1853" s="311"/>
      <c r="N1853" s="49"/>
      <c r="O1853" s="50"/>
      <c r="P1853" s="38"/>
      <c r="Q1853" s="38"/>
      <c r="R1853" s="38"/>
      <c r="S1853" s="38"/>
      <c r="T1853" s="38"/>
      <c r="U1853" s="38"/>
      <c r="V1853" s="38"/>
      <c r="W1853" s="522"/>
      <c r="X1853" s="523"/>
      <c r="Y1853" s="28"/>
      <c r="Z1853" s="523"/>
      <c r="AA1853" s="523"/>
      <c r="AB1853" s="523"/>
      <c r="AC1853" s="89"/>
      <c r="AD1853" s="89"/>
      <c r="AE1853" s="89"/>
      <c r="AF1853" s="49"/>
      <c r="AG1853" s="523"/>
      <c r="AH1853" s="523"/>
      <c r="AI1853" s="89"/>
    </row>
    <row r="1854" spans="10:35" x14ac:dyDescent="0.25">
      <c r="J1854" s="440" t="s">
        <v>433</v>
      </c>
      <c r="K1854" s="42" t="s">
        <v>527</v>
      </c>
      <c r="L1854" s="35"/>
      <c r="M1854" s="158"/>
      <c r="N1854" s="117"/>
      <c r="O1854" s="316"/>
      <c r="P1854" s="158"/>
      <c r="Q1854" s="158"/>
      <c r="R1854" s="158"/>
      <c r="S1854" s="319"/>
      <c r="T1854" s="319"/>
      <c r="U1854" s="319" t="s">
        <v>171</v>
      </c>
      <c r="V1854" s="158"/>
      <c r="W1854" s="319">
        <v>1.495E-2</v>
      </c>
      <c r="X1854" s="117" t="s">
        <v>213</v>
      </c>
      <c r="Y1854" s="157">
        <v>0</v>
      </c>
      <c r="Z1854" s="158"/>
      <c r="AA1854" s="319">
        <v>0</v>
      </c>
      <c r="AB1854" s="157">
        <v>0</v>
      </c>
      <c r="AC1854" s="7"/>
      <c r="AD1854" s="319">
        <v>1E-3</v>
      </c>
      <c r="AE1854" s="157"/>
      <c r="AF1854" s="7" t="s">
        <v>291</v>
      </c>
      <c r="AG1854" s="158">
        <v>0</v>
      </c>
      <c r="AH1854" s="322">
        <v>0</v>
      </c>
      <c r="AI1854" s="7"/>
    </row>
    <row r="1855" spans="10:35" x14ac:dyDescent="0.25">
      <c r="J1855" s="431" t="s">
        <v>528</v>
      </c>
      <c r="K1855" s="378" t="s">
        <v>1023</v>
      </c>
      <c r="L1855" s="17">
        <v>0.1656</v>
      </c>
      <c r="M1855" t="s">
        <v>354</v>
      </c>
      <c r="N1855" s="628">
        <v>34834.51</v>
      </c>
      <c r="O1855" s="366"/>
      <c r="P1855" s="533"/>
      <c r="Q1855" s="535">
        <f t="shared" ref="Q1855:Q1860" si="159">SUM(N1855*P1855)</f>
        <v>0</v>
      </c>
      <c r="R1855" s="535"/>
      <c r="S1855" s="535"/>
      <c r="T1855" s="535"/>
      <c r="U1855" s="526"/>
      <c r="V1855" s="526"/>
      <c r="W1855" s="523">
        <f>SUM(N1855*W1854)</f>
        <v>520.77592449999997</v>
      </c>
      <c r="X1855" s="523"/>
      <c r="Y1855" s="538">
        <f>SUM(N1855*P1855*Y1854)</f>
        <v>0</v>
      </c>
      <c r="Z1855" s="523"/>
      <c r="AA1855" s="538">
        <f>SUM(N1855*AA1854)</f>
        <v>0</v>
      </c>
      <c r="AB1855" s="538">
        <f>SUM(N1855*AB1854*P1855)</f>
        <v>0</v>
      </c>
      <c r="AD1855" s="538">
        <f>SUM(N1855*AD1854)</f>
        <v>34.834510000000002</v>
      </c>
      <c r="AE1855" s="538">
        <f>SUM(Q1855*AE1854*S1855)</f>
        <v>0</v>
      </c>
      <c r="AG1855" s="538">
        <f>SUM(N1855*AG1854)</f>
        <v>0</v>
      </c>
      <c r="AH1855" s="538">
        <f>SUM(Q1855*AH1854)</f>
        <v>0</v>
      </c>
    </row>
    <row r="1856" spans="10:35" x14ac:dyDescent="0.25">
      <c r="J1856" s="311"/>
      <c r="N1856" s="494"/>
      <c r="P1856" s="38">
        <f>SUM(P1855*0.66)</f>
        <v>0</v>
      </c>
      <c r="Q1856" s="307">
        <f t="shared" si="159"/>
        <v>0</v>
      </c>
      <c r="R1856" s="307"/>
      <c r="S1856" s="307"/>
      <c r="T1856" s="307"/>
      <c r="U1856" s="38"/>
      <c r="V1856" s="38"/>
      <c r="W1856" s="22">
        <f>SUM(N1856*W1854)</f>
        <v>0</v>
      </c>
      <c r="X1856" s="22"/>
      <c r="Y1856" s="23">
        <f>SUM(N1856*P1856*Y1854)</f>
        <v>0</v>
      </c>
      <c r="Z1856" s="22"/>
      <c r="AA1856" s="23">
        <f>SUM(N1856*AA1854)</f>
        <v>0</v>
      </c>
      <c r="AB1856" s="23">
        <f>SUM(N1856*AB1854*P1856)</f>
        <v>0</v>
      </c>
      <c r="AD1856" s="538">
        <f>SUM(N1856*AD1854)</f>
        <v>0</v>
      </c>
      <c r="AE1856" s="23">
        <f>SUM(Q1856*AE1854*S1856)</f>
        <v>0</v>
      </c>
      <c r="AG1856" s="23">
        <f>SUM(N1856*AG1854)</f>
        <v>0</v>
      </c>
      <c r="AH1856" s="23">
        <f>SUM(Q1856*AH1854)</f>
        <v>0</v>
      </c>
    </row>
    <row r="1857" spans="10:35" x14ac:dyDescent="0.25">
      <c r="J1857" s="311"/>
      <c r="K1857" t="s">
        <v>1020</v>
      </c>
      <c r="L1857" s="593" t="s">
        <v>294</v>
      </c>
      <c r="N1857" s="494"/>
      <c r="O1857" s="366"/>
      <c r="P1857" s="321"/>
      <c r="Q1857" s="307">
        <f t="shared" si="159"/>
        <v>0</v>
      </c>
      <c r="R1857" s="307"/>
      <c r="S1857" s="307"/>
      <c r="T1857" s="307"/>
      <c r="U1857" s="38"/>
      <c r="V1857" s="38"/>
      <c r="W1857" s="22">
        <f>SUM(N1857*W1855)</f>
        <v>0</v>
      </c>
      <c r="X1857" s="22"/>
      <c r="Y1857" s="23">
        <f>SUM(N1857*P1857*Y1854)</f>
        <v>0</v>
      </c>
      <c r="Z1857" s="22"/>
      <c r="AA1857" s="23">
        <f>SUM(N1857*AA1855)</f>
        <v>0</v>
      </c>
      <c r="AB1857" s="23">
        <f>SUM(N1857*AB1854*P1857)</f>
        <v>0</v>
      </c>
      <c r="AD1857" s="538">
        <f>SUM(N1857*AD1854)</f>
        <v>0</v>
      </c>
      <c r="AE1857" s="23">
        <f>SUM(Q1857*AE1854*S1857)</f>
        <v>0</v>
      </c>
      <c r="AG1857" s="23">
        <f>SUM(N1857*AG1854)</f>
        <v>0</v>
      </c>
      <c r="AH1857" s="23">
        <f>SUM(Q1857*AH1854)</f>
        <v>0</v>
      </c>
    </row>
    <row r="1858" spans="10:35" x14ac:dyDescent="0.25">
      <c r="J1858" s="311"/>
      <c r="L1858" s="1365">
        <v>584.89</v>
      </c>
      <c r="N1858" s="494"/>
      <c r="P1858" s="38">
        <f>SUM(P1857*0.66)</f>
        <v>0</v>
      </c>
      <c r="Q1858" s="307">
        <f t="shared" si="159"/>
        <v>0</v>
      </c>
      <c r="R1858" s="307"/>
      <c r="S1858" s="307"/>
      <c r="T1858" s="307"/>
      <c r="U1858" s="38"/>
      <c r="V1858" s="38"/>
      <c r="W1858" s="882">
        <f>SUM(L1858*0.3)</f>
        <v>175.46699999999998</v>
      </c>
      <c r="X1858" s="22"/>
      <c r="Y1858" s="23">
        <f>SUM(N1858*P1858*Y1854)</f>
        <v>0</v>
      </c>
      <c r="Z1858" s="22"/>
      <c r="AA1858" s="23">
        <f>SUM(N1858*AA1854)</f>
        <v>0</v>
      </c>
      <c r="AB1858" s="23">
        <f>SUM(N1858*AB1854*P1858)</f>
        <v>0</v>
      </c>
      <c r="AD1858" s="538">
        <f>SUM(N1858*AD1854)</f>
        <v>0</v>
      </c>
      <c r="AE1858" s="23">
        <f>SUM(Q1858*AE1854*S1858)</f>
        <v>0</v>
      </c>
      <c r="AG1858" s="23">
        <f>SUM(N1858*AG1854)</f>
        <v>0</v>
      </c>
      <c r="AH1858" s="23">
        <f>SUM(Q1858*AH1854)</f>
        <v>0</v>
      </c>
    </row>
    <row r="1859" spans="10:35" x14ac:dyDescent="0.25">
      <c r="J1859" s="311"/>
      <c r="L1859" s="17"/>
      <c r="N1859" s="494"/>
      <c r="O1859" s="366"/>
      <c r="P1859" s="321"/>
      <c r="Q1859" s="307">
        <f t="shared" si="159"/>
        <v>0</v>
      </c>
      <c r="R1859" s="307"/>
      <c r="S1859" s="307"/>
      <c r="T1859" s="307"/>
      <c r="U1859" s="38"/>
      <c r="V1859" s="38"/>
      <c r="W1859" s="22">
        <f>SUM(N1859*W1854)</f>
        <v>0</v>
      </c>
      <c r="X1859" s="22"/>
      <c r="Y1859" s="23">
        <f>SUM(N1859*P1859*Y1854)</f>
        <v>0</v>
      </c>
      <c r="Z1859" s="22"/>
      <c r="AA1859" s="23">
        <f>SUM(N1859*AA1854)</f>
        <v>0</v>
      </c>
      <c r="AB1859" s="23">
        <f>SUM(N1859*AB1854*P1859)</f>
        <v>0</v>
      </c>
      <c r="AD1859" s="538">
        <f>SUM(N1859*AD1854)</f>
        <v>0</v>
      </c>
      <c r="AE1859" s="23">
        <f>SUM(Q1859*AE1854*S1859)</f>
        <v>0</v>
      </c>
      <c r="AG1859" s="23">
        <f>SUM(N1859*AG1854)</f>
        <v>0</v>
      </c>
      <c r="AH1859" s="23">
        <f>SUM(Q1859*AH1854)</f>
        <v>0</v>
      </c>
      <c r="AI1859" s="23"/>
    </row>
    <row r="1860" spans="10:35" x14ac:dyDescent="0.25">
      <c r="J1860" s="311"/>
      <c r="N1860" s="626"/>
      <c r="O1860" s="13"/>
      <c r="P1860" s="38">
        <f>SUM(P1859*0.66)</f>
        <v>0</v>
      </c>
      <c r="Q1860" s="307">
        <f t="shared" si="159"/>
        <v>0</v>
      </c>
      <c r="R1860" s="307"/>
      <c r="S1860" s="307"/>
      <c r="T1860" s="307"/>
      <c r="U1860" s="38"/>
      <c r="V1860" s="38"/>
      <c r="W1860" s="22">
        <f>SUM(N1860*W1854)</f>
        <v>0</v>
      </c>
      <c r="X1860" s="22"/>
      <c r="Y1860" s="23">
        <f>SUM(N1860*P1860*Y1854)</f>
        <v>0</v>
      </c>
      <c r="Z1860" s="22"/>
      <c r="AA1860" s="23">
        <f>SUM(N1860*AA1854)</f>
        <v>0</v>
      </c>
      <c r="AB1860" s="23">
        <f>SUM(N1860*AB1854*P1860)</f>
        <v>0</v>
      </c>
      <c r="AD1860" s="538">
        <f>SUM(N1860*AD1854)</f>
        <v>0</v>
      </c>
      <c r="AE1860" s="23">
        <f>SUM(Q1860*AE1854*S1860)</f>
        <v>0</v>
      </c>
      <c r="AG1860" s="23">
        <f>SUM(N1860*AG1854)</f>
        <v>0</v>
      </c>
      <c r="AH1860" s="23">
        <f>SUM(Q1860*AH1854)</f>
        <v>0</v>
      </c>
      <c r="AI1860" s="23"/>
    </row>
    <row r="1861" spans="10:35" ht="15.75" thickBot="1" x14ac:dyDescent="0.3">
      <c r="J1861" s="311"/>
      <c r="N1861" s="49"/>
      <c r="O1861" s="50"/>
      <c r="P1861" s="38"/>
      <c r="Q1861" s="307"/>
      <c r="R1861" s="307"/>
      <c r="S1861" s="307"/>
      <c r="T1861" s="307"/>
      <c r="U1861" s="38"/>
      <c r="V1861" s="38"/>
      <c r="W1861" s="38"/>
      <c r="X1861" s="22"/>
      <c r="Z1861" s="22"/>
      <c r="AA1861" s="22"/>
      <c r="AB1861" s="22"/>
      <c r="AC1861" s="22"/>
      <c r="AD1861" s="22"/>
      <c r="AE1861" s="22"/>
      <c r="AF1861" s="22"/>
      <c r="AG1861" s="22"/>
      <c r="AH1861" s="22"/>
      <c r="AI1861" s="22"/>
    </row>
    <row r="1862" spans="10:35" ht="15.75" thickBot="1" x14ac:dyDescent="0.3">
      <c r="J1862" s="311"/>
      <c r="N1862" s="49"/>
      <c r="O1862" s="50"/>
      <c r="P1862" s="38"/>
      <c r="Q1862" s="38"/>
      <c r="R1862" s="38"/>
      <c r="S1862" s="38"/>
      <c r="T1862" s="38"/>
      <c r="U1862" s="38"/>
      <c r="V1862" s="38"/>
      <c r="W1862" s="488">
        <f>SUM(W1855:W1860)</f>
        <v>696.24292449999996</v>
      </c>
      <c r="X1862" s="489"/>
      <c r="Y1862" s="490">
        <f>SUM(Y1855:Y1860)</f>
        <v>0</v>
      </c>
      <c r="Z1862" s="829">
        <f>SUM(W1862:Y1862)</f>
        <v>696.24292449999996</v>
      </c>
      <c r="AA1862" s="387">
        <f>SUM(AA1855:AA1860)</f>
        <v>0</v>
      </c>
      <c r="AB1862" s="387">
        <f>SUM(AB1855:AB1860)</f>
        <v>0</v>
      </c>
      <c r="AC1862" s="1087">
        <f>SUM(AA1862:AB1862)</f>
        <v>0</v>
      </c>
      <c r="AD1862" s="387">
        <f>SUM(AD1855:AD1860)</f>
        <v>34.834510000000002</v>
      </c>
      <c r="AE1862" s="387">
        <f>SUM(AE1855:AE1860)</f>
        <v>0</v>
      </c>
      <c r="AF1862" s="1087">
        <f>SUM(AD1862:AE1862)</f>
        <v>34.834510000000002</v>
      </c>
      <c r="AG1862" s="387">
        <f>SUM(AG1855:AG1860)</f>
        <v>0</v>
      </c>
      <c r="AH1862" s="387">
        <f>SUM(AH1855:AH1860)</f>
        <v>0</v>
      </c>
      <c r="AI1862" s="1087">
        <f>SUM(AG1862:AH1862)</f>
        <v>0</v>
      </c>
    </row>
    <row r="1863" spans="10:35" x14ac:dyDescent="0.25">
      <c r="J1863" s="311"/>
      <c r="N1863" s="49"/>
      <c r="O1863" s="50"/>
      <c r="P1863" s="38"/>
      <c r="Q1863" s="38"/>
      <c r="R1863" s="38"/>
      <c r="S1863" s="38"/>
      <c r="T1863" s="38"/>
      <c r="U1863" s="38"/>
      <c r="V1863" s="38"/>
      <c r="W1863" s="522"/>
      <c r="X1863" s="523"/>
      <c r="Y1863" s="28"/>
      <c r="Z1863" s="523"/>
      <c r="AA1863" s="523"/>
      <c r="AB1863" s="523"/>
      <c r="AC1863" s="89"/>
      <c r="AD1863" s="89"/>
      <c r="AE1863" s="89"/>
      <c r="AF1863" s="49"/>
      <c r="AG1863" s="523"/>
      <c r="AH1863" s="523"/>
      <c r="AI1863" s="89"/>
    </row>
    <row r="1864" spans="10:35" x14ac:dyDescent="0.25">
      <c r="J1864" s="440" t="s">
        <v>433</v>
      </c>
      <c r="K1864" s="42" t="s">
        <v>215</v>
      </c>
      <c r="L1864" s="35"/>
      <c r="M1864" s="158"/>
      <c r="N1864" s="117"/>
      <c r="O1864" s="316"/>
      <c r="P1864" s="158"/>
      <c r="Q1864" s="158"/>
      <c r="R1864" s="158"/>
      <c r="S1864" s="319"/>
      <c r="T1864" s="319"/>
      <c r="U1864" s="319" t="s">
        <v>171</v>
      </c>
      <c r="V1864" s="158"/>
      <c r="W1864" s="319">
        <v>2.5000000000000001E-2</v>
      </c>
      <c r="X1864" s="117"/>
      <c r="Y1864" s="157">
        <v>0</v>
      </c>
      <c r="Z1864" s="158"/>
      <c r="AA1864" s="319">
        <v>2E-3</v>
      </c>
      <c r="AB1864" s="157">
        <v>0</v>
      </c>
      <c r="AC1864" s="7" t="s">
        <v>291</v>
      </c>
      <c r="AD1864" s="7"/>
      <c r="AE1864" s="7"/>
      <c r="AF1864" s="7"/>
      <c r="AG1864" s="158">
        <v>0</v>
      </c>
      <c r="AH1864" s="322">
        <v>0</v>
      </c>
      <c r="AI1864" s="7"/>
    </row>
    <row r="1865" spans="10:35" x14ac:dyDescent="0.25">
      <c r="J1865" s="311"/>
      <c r="K1865" s="378" t="s">
        <v>530</v>
      </c>
      <c r="L1865" s="17">
        <v>0.3075</v>
      </c>
      <c r="M1865" t="s">
        <v>320</v>
      </c>
      <c r="N1865" s="628"/>
      <c r="O1865" s="366"/>
      <c r="P1865" s="533"/>
      <c r="Q1865" s="535">
        <f t="shared" ref="Q1865:Q1870" si="160">SUM(N1865*P1865)</f>
        <v>0</v>
      </c>
      <c r="R1865" s="535"/>
      <c r="S1865" s="535"/>
      <c r="T1865" s="535"/>
      <c r="U1865" s="526"/>
      <c r="V1865" s="526"/>
      <c r="W1865" s="523">
        <f>SUM(N1865*W1864)</f>
        <v>0</v>
      </c>
      <c r="X1865" s="523"/>
      <c r="Y1865" s="538">
        <f>SUM(N1865*P1865*Y1864)</f>
        <v>0</v>
      </c>
      <c r="Z1865" s="523"/>
      <c r="AA1865" s="538">
        <f>SUM(N1865*AA1864)</f>
        <v>0</v>
      </c>
      <c r="AB1865" s="538">
        <f>SUM(N1865*AB1864*P1865)</f>
        <v>0</v>
      </c>
      <c r="AF1865" s="541"/>
      <c r="AG1865" s="538">
        <f>SUM(N1865*AG1864)</f>
        <v>0</v>
      </c>
      <c r="AH1865" s="538">
        <f>SUM(Q1865*AH1864)</f>
        <v>0</v>
      </c>
    </row>
    <row r="1866" spans="10:35" x14ac:dyDescent="0.25">
      <c r="J1866" s="311"/>
      <c r="N1866" s="494"/>
      <c r="P1866" s="38">
        <f>SUM(P1865*0.66)</f>
        <v>0</v>
      </c>
      <c r="Q1866" s="307">
        <f t="shared" si="160"/>
        <v>0</v>
      </c>
      <c r="R1866" s="307"/>
      <c r="S1866" s="307"/>
      <c r="T1866" s="307"/>
      <c r="U1866" s="38"/>
      <c r="V1866" s="38"/>
      <c r="W1866" s="22">
        <f>SUM(N1866*W1864)</f>
        <v>0</v>
      </c>
      <c r="X1866" s="22"/>
      <c r="Y1866" s="23">
        <f>SUM(N1866*P1866*Y1864)</f>
        <v>0</v>
      </c>
      <c r="Z1866" s="22"/>
      <c r="AA1866" s="23">
        <f>SUM(N1866*AA1864)</f>
        <v>0</v>
      </c>
      <c r="AB1866" s="23">
        <f>SUM(N1866*AB1864*P1866)</f>
        <v>0</v>
      </c>
      <c r="AF1866" s="49"/>
      <c r="AG1866" s="23">
        <f>SUM(N1866*AG1864)</f>
        <v>0</v>
      </c>
      <c r="AH1866" s="23">
        <f>SUM(Q1866*AH1864)</f>
        <v>0</v>
      </c>
    </row>
    <row r="1867" spans="10:35" x14ac:dyDescent="0.25">
      <c r="J1867" s="311"/>
      <c r="K1867" t="s">
        <v>526</v>
      </c>
      <c r="L1867" s="17"/>
      <c r="N1867" s="494"/>
      <c r="O1867" s="366"/>
      <c r="P1867" s="321"/>
      <c r="Q1867" s="307">
        <f t="shared" si="160"/>
        <v>0</v>
      </c>
      <c r="R1867" s="307"/>
      <c r="S1867" s="307"/>
      <c r="T1867" s="307"/>
      <c r="U1867" s="38"/>
      <c r="V1867" s="38"/>
      <c r="W1867" s="22">
        <f>SUM(N1867*W1864)</f>
        <v>0</v>
      </c>
      <c r="X1867" s="22"/>
      <c r="Y1867" s="23">
        <f>SUM(N1867*P1867*Y1864)</f>
        <v>0</v>
      </c>
      <c r="Z1867" s="22"/>
      <c r="AA1867" s="23">
        <f>SUM(N1867*AA1864)</f>
        <v>0</v>
      </c>
      <c r="AB1867" s="23">
        <f>SUM(N1867*AB1864*P1867)</f>
        <v>0</v>
      </c>
      <c r="AF1867" s="49"/>
      <c r="AG1867" s="23">
        <f>SUM(N1867*AG1864)</f>
        <v>0</v>
      </c>
      <c r="AH1867" s="23">
        <f>SUM(Q1867*AH1864)</f>
        <v>0</v>
      </c>
    </row>
    <row r="1868" spans="10:35" x14ac:dyDescent="0.25">
      <c r="J1868" s="311"/>
      <c r="N1868" s="494"/>
      <c r="P1868" s="38">
        <f>SUM(P1867*0.66)</f>
        <v>0</v>
      </c>
      <c r="Q1868" s="307">
        <f t="shared" si="160"/>
        <v>0</v>
      </c>
      <c r="R1868" s="307"/>
      <c r="S1868" s="307"/>
      <c r="T1868" s="307"/>
      <c r="U1868" s="38"/>
      <c r="V1868" s="38"/>
      <c r="W1868" s="22">
        <f>SUM(N1868*W1864)</f>
        <v>0</v>
      </c>
      <c r="X1868" s="22"/>
      <c r="Y1868" s="23">
        <f>SUM(N1868*P1868*Y1864)</f>
        <v>0</v>
      </c>
      <c r="Z1868" s="22"/>
      <c r="AA1868" s="23">
        <f>SUM(N1868*AA1864)</f>
        <v>0</v>
      </c>
      <c r="AB1868" s="23">
        <f>SUM(N1868*AB1864*P1868)</f>
        <v>0</v>
      </c>
      <c r="AF1868" s="49"/>
      <c r="AG1868" s="23">
        <f>SUM(N1868*AG1864)</f>
        <v>0</v>
      </c>
      <c r="AH1868" s="23">
        <f>SUM(Q1868*AH1864)</f>
        <v>0</v>
      </c>
    </row>
    <row r="1869" spans="10:35" x14ac:dyDescent="0.25">
      <c r="J1869" s="311"/>
      <c r="L1869" s="17"/>
      <c r="N1869" s="494"/>
      <c r="O1869" s="366"/>
      <c r="P1869" s="321"/>
      <c r="Q1869" s="307">
        <f t="shared" si="160"/>
        <v>0</v>
      </c>
      <c r="R1869" s="307"/>
      <c r="S1869" s="307"/>
      <c r="T1869" s="307"/>
      <c r="U1869" s="38"/>
      <c r="V1869" s="38"/>
      <c r="W1869" s="22">
        <f>SUM(N1869*W1864)</f>
        <v>0</v>
      </c>
      <c r="X1869" s="22"/>
      <c r="Y1869" s="23">
        <f>SUM(N1869*P1869*Y1864)</f>
        <v>0</v>
      </c>
      <c r="Z1869" s="22"/>
      <c r="AA1869" s="23">
        <f>SUM(N1869*AA1864)</f>
        <v>0</v>
      </c>
      <c r="AB1869" s="23">
        <f>SUM(N1869*AB1864*P1869)</f>
        <v>0</v>
      </c>
      <c r="AF1869" s="49"/>
      <c r="AG1869" s="23">
        <f>SUM(N1869*AG1864)</f>
        <v>0</v>
      </c>
      <c r="AH1869" s="23">
        <f>SUM(Q1869*AH1864)</f>
        <v>0</v>
      </c>
      <c r="AI1869" s="23"/>
    </row>
    <row r="1870" spans="10:35" x14ac:dyDescent="0.25">
      <c r="J1870" s="311"/>
      <c r="N1870" s="626"/>
      <c r="O1870" s="13"/>
      <c r="P1870" s="38">
        <f>SUM(P1869*0.66)</f>
        <v>0</v>
      </c>
      <c r="Q1870" s="307">
        <f t="shared" si="160"/>
        <v>0</v>
      </c>
      <c r="R1870" s="307"/>
      <c r="S1870" s="307"/>
      <c r="T1870" s="307"/>
      <c r="U1870" s="38"/>
      <c r="V1870" s="38"/>
      <c r="W1870" s="22">
        <f>SUM(N1870*W1864)</f>
        <v>0</v>
      </c>
      <c r="X1870" s="22"/>
      <c r="Y1870" s="23">
        <f>SUM(N1870*P1870*Y1864)</f>
        <v>0</v>
      </c>
      <c r="Z1870" s="22"/>
      <c r="AA1870" s="23">
        <f>SUM(N1870*AA1864)</f>
        <v>0</v>
      </c>
      <c r="AB1870" s="23">
        <f>SUM(N1870*AB1864*P1870)</f>
        <v>0</v>
      </c>
      <c r="AF1870" s="49"/>
      <c r="AG1870" s="23">
        <f>SUM(N1870*AG1864)</f>
        <v>0</v>
      </c>
      <c r="AH1870" s="23">
        <f>SUM(Q1870*AH1864)</f>
        <v>0</v>
      </c>
      <c r="AI1870" s="23"/>
    </row>
    <row r="1871" spans="10:35" ht="15.75" thickBot="1" x14ac:dyDescent="0.3">
      <c r="J1871" s="311"/>
      <c r="N1871" s="49"/>
      <c r="O1871" s="50"/>
      <c r="P1871" s="38"/>
      <c r="Q1871" s="307"/>
      <c r="R1871" s="307"/>
      <c r="S1871" s="307"/>
      <c r="T1871" s="307"/>
      <c r="U1871" s="38"/>
      <c r="V1871" s="38"/>
      <c r="W1871" s="38"/>
      <c r="X1871" s="22"/>
      <c r="Z1871" s="22"/>
      <c r="AA1871" s="22"/>
      <c r="AB1871" s="22"/>
      <c r="AC1871" s="22"/>
      <c r="AD1871" s="22"/>
      <c r="AE1871" s="22"/>
      <c r="AF1871" s="49"/>
      <c r="AG1871" s="22"/>
      <c r="AH1871" s="22"/>
      <c r="AI1871" s="22"/>
    </row>
    <row r="1872" spans="10:35" ht="15.75" thickBot="1" x14ac:dyDescent="0.3">
      <c r="J1872" s="311"/>
      <c r="N1872" s="49"/>
      <c r="O1872" s="50"/>
      <c r="P1872" s="38"/>
      <c r="Q1872" s="38"/>
      <c r="R1872" s="38"/>
      <c r="S1872" s="38"/>
      <c r="T1872" s="38"/>
      <c r="U1872" s="38"/>
      <c r="V1872" s="38"/>
      <c r="W1872" s="488">
        <f>SUM(W1865:W1870)</f>
        <v>0</v>
      </c>
      <c r="X1872" s="489"/>
      <c r="Y1872" s="490">
        <f>SUM(Y1865:Y1870)</f>
        <v>0</v>
      </c>
      <c r="Z1872" s="829">
        <f>SUM(W1872:Y1872)</f>
        <v>0</v>
      </c>
      <c r="AA1872" s="387">
        <f>SUM(AA1865:AA1870)</f>
        <v>0</v>
      </c>
      <c r="AB1872" s="387">
        <f>SUM(AB1865:AB1870)</f>
        <v>0</v>
      </c>
      <c r="AC1872" s="1087">
        <f>SUM(AA1872:AB1872)</f>
        <v>0</v>
      </c>
      <c r="AD1872" s="89"/>
      <c r="AE1872" s="89"/>
      <c r="AF1872" s="49"/>
      <c r="AG1872" s="387">
        <f>SUM(AG1865:AG1870)</f>
        <v>0</v>
      </c>
      <c r="AH1872" s="387">
        <f>SUM(AH1865:AH1870)</f>
        <v>0</v>
      </c>
      <c r="AI1872" s="1087">
        <f>SUM(AG1872:AH1872)</f>
        <v>0</v>
      </c>
    </row>
    <row r="1873" spans="10:38" x14ac:dyDescent="0.25">
      <c r="J1873" s="311"/>
      <c r="N1873" s="49"/>
      <c r="O1873" s="50"/>
      <c r="P1873" s="38"/>
      <c r="Q1873" s="38"/>
      <c r="R1873" s="38"/>
      <c r="S1873" s="38"/>
      <c r="T1873" s="38"/>
      <c r="U1873" s="38"/>
      <c r="V1873" s="38"/>
      <c r="W1873" s="522"/>
      <c r="X1873" s="523"/>
      <c r="Y1873" s="28"/>
      <c r="Z1873" s="523"/>
      <c r="AA1873" s="523"/>
      <c r="AB1873" s="523"/>
      <c r="AC1873" s="89"/>
      <c r="AD1873" s="89"/>
      <c r="AE1873" s="89"/>
      <c r="AF1873" s="49"/>
      <c r="AG1873" s="523"/>
      <c r="AH1873" s="523"/>
      <c r="AI1873" s="89"/>
    </row>
    <row r="1874" spans="10:38" x14ac:dyDescent="0.25">
      <c r="J1874" s="440" t="s">
        <v>433</v>
      </c>
      <c r="K1874" s="42" t="s">
        <v>363</v>
      </c>
      <c r="L1874" s="35"/>
      <c r="M1874" s="158"/>
      <c r="N1874" s="117"/>
      <c r="O1874" s="316"/>
      <c r="P1874" s="158"/>
      <c r="Q1874" s="158"/>
      <c r="R1874" s="158"/>
      <c r="S1874" s="319"/>
      <c r="T1874" s="319"/>
      <c r="U1874" s="319" t="s">
        <v>171</v>
      </c>
      <c r="V1874" s="158"/>
      <c r="W1874" s="319">
        <v>1.4999999999999999E-2</v>
      </c>
      <c r="X1874" s="117"/>
      <c r="Y1874" s="157">
        <v>0</v>
      </c>
      <c r="Z1874" s="158"/>
      <c r="AA1874" s="319">
        <v>1.5E-3</v>
      </c>
      <c r="AB1874" s="157">
        <v>0</v>
      </c>
      <c r="AC1874" s="7" t="s">
        <v>291</v>
      </c>
      <c r="AD1874" s="7"/>
      <c r="AE1874" s="7"/>
      <c r="AF1874" s="7"/>
      <c r="AG1874" s="158">
        <v>0</v>
      </c>
      <c r="AH1874" s="322">
        <v>0</v>
      </c>
      <c r="AI1874" s="7"/>
    </row>
    <row r="1875" spans="10:38" x14ac:dyDescent="0.25">
      <c r="J1875" s="311"/>
      <c r="K1875" s="378" t="s">
        <v>531</v>
      </c>
      <c r="L1875" s="17">
        <v>0.28749999999999998</v>
      </c>
      <c r="M1875" t="s">
        <v>320</v>
      </c>
      <c r="N1875" s="628">
        <v>8000</v>
      </c>
      <c r="O1875" s="366"/>
      <c r="P1875" s="533"/>
      <c r="Q1875" s="535">
        <f t="shared" ref="Q1875:Q1880" si="161">SUM(N1875*P1875)</f>
        <v>0</v>
      </c>
      <c r="R1875" s="535"/>
      <c r="S1875" s="535"/>
      <c r="T1875" s="535"/>
      <c r="U1875" s="526"/>
      <c r="V1875" s="526"/>
      <c r="W1875" s="523">
        <f>SUM(N1875*W1874)</f>
        <v>120</v>
      </c>
      <c r="X1875" s="523"/>
      <c r="Y1875" s="538">
        <f>SUM(N1875*P1875*Y1874)</f>
        <v>0</v>
      </c>
      <c r="Z1875" s="523"/>
      <c r="AA1875" s="538">
        <f>SUM(N1875*AA1874)</f>
        <v>12</v>
      </c>
      <c r="AB1875" s="538">
        <f>SUM(N1875*AB1874*P1875)</f>
        <v>0</v>
      </c>
      <c r="AF1875" s="541"/>
      <c r="AG1875" s="538">
        <f>SUM(N1875*AG1874)</f>
        <v>0</v>
      </c>
      <c r="AH1875" s="538">
        <f>SUM(Q1875*AH1874)</f>
        <v>0</v>
      </c>
    </row>
    <row r="1876" spans="10:38" x14ac:dyDescent="0.25">
      <c r="J1876" s="311"/>
      <c r="N1876" s="494"/>
      <c r="P1876" s="38">
        <f>SUM(P1875*0.66)</f>
        <v>0</v>
      </c>
      <c r="Q1876" s="307">
        <f t="shared" si="161"/>
        <v>0</v>
      </c>
      <c r="R1876" s="307"/>
      <c r="S1876" s="307"/>
      <c r="T1876" s="307"/>
      <c r="U1876" s="38"/>
      <c r="V1876" s="38"/>
      <c r="W1876" s="22">
        <f>SUM(N1876*W1874)</f>
        <v>0</v>
      </c>
      <c r="X1876" s="22"/>
      <c r="Y1876" s="23">
        <f>SUM(N1876*P1876*Y1874)</f>
        <v>0</v>
      </c>
      <c r="Z1876" s="22"/>
      <c r="AA1876" s="23">
        <f>SUM(N1876*AA1874)</f>
        <v>0</v>
      </c>
      <c r="AB1876" s="23">
        <f>SUM(N1876*AB1874*P1876)</f>
        <v>0</v>
      </c>
      <c r="AF1876" s="49"/>
      <c r="AG1876" s="23">
        <f>SUM(N1876*AG1874)</f>
        <v>0</v>
      </c>
      <c r="AH1876" s="23">
        <f>SUM(Q1876*AH1874)</f>
        <v>0</v>
      </c>
    </row>
    <row r="1877" spans="10:38" x14ac:dyDescent="0.25">
      <c r="J1877" s="311"/>
      <c r="K1877" t="s">
        <v>441</v>
      </c>
      <c r="L1877" s="17">
        <v>0.30009999999999998</v>
      </c>
      <c r="M1877" t="s">
        <v>226</v>
      </c>
      <c r="N1877" s="494"/>
      <c r="O1877" s="366"/>
      <c r="P1877" s="321"/>
      <c r="Q1877" s="307">
        <f t="shared" si="161"/>
        <v>0</v>
      </c>
      <c r="R1877" s="307"/>
      <c r="S1877" s="307"/>
      <c r="T1877" s="307"/>
      <c r="U1877" s="38"/>
      <c r="V1877" s="38"/>
      <c r="W1877" s="22">
        <f>SUM(N1877*W1874)</f>
        <v>0</v>
      </c>
      <c r="X1877" s="22"/>
      <c r="Y1877" s="23">
        <f>SUM(N1877*P1877*Y1874)</f>
        <v>0</v>
      </c>
      <c r="Z1877" s="22"/>
      <c r="AA1877" s="23">
        <f>SUM(N1877*AA1874)</f>
        <v>0</v>
      </c>
      <c r="AB1877" s="23">
        <f>SUM(N1877*AB1874*P1877)</f>
        <v>0</v>
      </c>
      <c r="AF1877" s="49"/>
      <c r="AG1877" s="23">
        <f>SUM(N1877*AG1874)</f>
        <v>0</v>
      </c>
      <c r="AH1877" s="23">
        <f>SUM(Q1877*AH1874)</f>
        <v>0</v>
      </c>
    </row>
    <row r="1878" spans="10:38" x14ac:dyDescent="0.25">
      <c r="J1878" s="311" t="s">
        <v>409</v>
      </c>
      <c r="L1878" t="s">
        <v>294</v>
      </c>
      <c r="M1878" s="1365">
        <v>106.32</v>
      </c>
      <c r="N1878" s="494"/>
      <c r="P1878" s="38">
        <f>SUM(P1877*0.66)</f>
        <v>0</v>
      </c>
      <c r="Q1878" s="307">
        <f t="shared" si="161"/>
        <v>0</v>
      </c>
      <c r="R1878" s="307"/>
      <c r="S1878" s="307"/>
      <c r="T1878" s="307"/>
      <c r="U1878" s="38"/>
      <c r="V1878" s="38"/>
      <c r="W1878" s="882">
        <f>SUM(M1878)</f>
        <v>106.32</v>
      </c>
      <c r="X1878" s="22"/>
      <c r="Y1878" s="23">
        <f>SUM(N1878*P1878*Y1874)</f>
        <v>0</v>
      </c>
      <c r="Z1878" s="22"/>
      <c r="AA1878" s="23">
        <f>SUM(N1878*AA1874)</f>
        <v>0</v>
      </c>
      <c r="AB1878" s="23">
        <f>SUM(N1878*AB1874*P1878)</f>
        <v>0</v>
      </c>
      <c r="AF1878" s="49"/>
      <c r="AG1878" s="23">
        <f>SUM(N1878*AG1874)</f>
        <v>0</v>
      </c>
      <c r="AH1878" s="23">
        <f>SUM(Q1878*AH1874)</f>
        <v>0</v>
      </c>
    </row>
    <row r="1879" spans="10:38" x14ac:dyDescent="0.25">
      <c r="J1879" s="311"/>
      <c r="L1879" s="17"/>
      <c r="N1879" s="494"/>
      <c r="O1879" s="366"/>
      <c r="P1879" s="321"/>
      <c r="Q1879" s="307">
        <f t="shared" si="161"/>
        <v>0</v>
      </c>
      <c r="R1879" s="307"/>
      <c r="S1879" s="307"/>
      <c r="T1879" s="307"/>
      <c r="U1879" s="38"/>
      <c r="V1879" s="38"/>
      <c r="W1879" s="22">
        <f>SUM(N1879*W1874)</f>
        <v>0</v>
      </c>
      <c r="X1879" s="22"/>
      <c r="Y1879" s="23">
        <f>SUM(N1879*P1879*Y1874)</f>
        <v>0</v>
      </c>
      <c r="Z1879" s="22"/>
      <c r="AA1879" s="23">
        <f>SUM(N1879*AA1874)</f>
        <v>0</v>
      </c>
      <c r="AB1879" s="23">
        <f>SUM(N1879*AB1874*P1879)</f>
        <v>0</v>
      </c>
      <c r="AF1879" s="49"/>
      <c r="AG1879" s="23">
        <f>SUM(N1879*AG1874)</f>
        <v>0</v>
      </c>
      <c r="AH1879" s="23">
        <f>SUM(Q1879*AH1874)</f>
        <v>0</v>
      </c>
      <c r="AI1879" s="23"/>
    </row>
    <row r="1880" spans="10:38" x14ac:dyDescent="0.25">
      <c r="J1880" s="311"/>
      <c r="N1880" s="626"/>
      <c r="O1880" s="13"/>
      <c r="P1880" s="38">
        <f>SUM(P1879*0.66)</f>
        <v>0</v>
      </c>
      <c r="Q1880" s="307">
        <f t="shared" si="161"/>
        <v>0</v>
      </c>
      <c r="R1880" s="307"/>
      <c r="S1880" s="307"/>
      <c r="T1880" s="307"/>
      <c r="U1880" s="38"/>
      <c r="V1880" s="38"/>
      <c r="W1880" s="22">
        <f>SUM(N1880*W1874)</f>
        <v>0</v>
      </c>
      <c r="X1880" s="22"/>
      <c r="Y1880" s="23">
        <f>SUM(N1880*P1880*Y1874)</f>
        <v>0</v>
      </c>
      <c r="Z1880" s="22"/>
      <c r="AA1880" s="23">
        <f>SUM(N1880*AA1874)</f>
        <v>0</v>
      </c>
      <c r="AB1880" s="23">
        <f>SUM(N1880*AB1874*P1880)</f>
        <v>0</v>
      </c>
      <c r="AF1880" s="49"/>
      <c r="AG1880" s="23">
        <f>SUM(N1880*AG1874)</f>
        <v>0</v>
      </c>
      <c r="AH1880" s="23">
        <f>SUM(Q1880*AH1874)</f>
        <v>0</v>
      </c>
      <c r="AI1880" s="23"/>
    </row>
    <row r="1881" spans="10:38" ht="15.75" thickBot="1" x14ac:dyDescent="0.3">
      <c r="J1881" s="311"/>
      <c r="N1881" s="49"/>
      <c r="O1881" s="50"/>
      <c r="P1881" s="38"/>
      <c r="Q1881" s="307"/>
      <c r="R1881" s="307"/>
      <c r="S1881" s="307"/>
      <c r="T1881" s="307"/>
      <c r="U1881" s="38"/>
      <c r="V1881" s="38"/>
      <c r="W1881" s="38"/>
      <c r="X1881" s="22"/>
      <c r="Z1881" s="22"/>
      <c r="AA1881" s="22"/>
      <c r="AB1881" s="22"/>
      <c r="AC1881" s="22"/>
      <c r="AD1881" s="22"/>
      <c r="AE1881" s="22"/>
      <c r="AF1881" s="49"/>
      <c r="AG1881" s="22"/>
      <c r="AH1881" s="22"/>
      <c r="AI1881" s="22"/>
    </row>
    <row r="1882" spans="10:38" ht="15.75" thickBot="1" x14ac:dyDescent="0.3">
      <c r="J1882" s="311"/>
      <c r="N1882" s="49"/>
      <c r="O1882" s="50"/>
      <c r="P1882" s="38"/>
      <c r="Q1882" s="38"/>
      <c r="R1882" s="38"/>
      <c r="S1882" s="38"/>
      <c r="T1882" s="38"/>
      <c r="U1882" s="38"/>
      <c r="V1882" s="38"/>
      <c r="W1882" s="488">
        <f>SUM(W1875:W1880)</f>
        <v>226.32</v>
      </c>
      <c r="X1882" s="489"/>
      <c r="Y1882" s="490">
        <f>SUM(Y1875:Y1880)</f>
        <v>0</v>
      </c>
      <c r="Z1882" s="829">
        <f>SUM(W1882:Y1882)</f>
        <v>226.32</v>
      </c>
      <c r="AA1882" s="387">
        <f>SUM(AA1875:AA1880)</f>
        <v>12</v>
      </c>
      <c r="AB1882" s="387">
        <f>SUM(AB1875:AB1880)</f>
        <v>0</v>
      </c>
      <c r="AC1882" s="1087">
        <f>SUM(AA1882:AB1882)</f>
        <v>12</v>
      </c>
      <c r="AD1882" s="89"/>
      <c r="AE1882" s="89"/>
      <c r="AF1882" s="49"/>
      <c r="AG1882" s="387">
        <f>SUM(AG1875:AG1880)</f>
        <v>0</v>
      </c>
      <c r="AH1882" s="387">
        <f>SUM(AH1875:AH1880)</f>
        <v>0</v>
      </c>
      <c r="AI1882" s="1087">
        <f>SUM(AG1882:AH1882)</f>
        <v>0</v>
      </c>
    </row>
    <row r="1883" spans="10:38" x14ac:dyDescent="0.25">
      <c r="J1883" s="311"/>
      <c r="N1883" s="49"/>
      <c r="O1883" s="50"/>
      <c r="P1883" s="38"/>
      <c r="Q1883" s="38"/>
      <c r="R1883" s="38"/>
      <c r="S1883" s="38"/>
      <c r="T1883" s="38"/>
      <c r="U1883" s="38"/>
      <c r="V1883" s="38"/>
      <c r="W1883" s="522"/>
      <c r="X1883" s="523"/>
      <c r="Y1883" s="28"/>
      <c r="Z1883" s="523"/>
      <c r="AA1883" s="523"/>
      <c r="AB1883" s="523"/>
      <c r="AC1883" s="89"/>
      <c r="AD1883" s="89"/>
      <c r="AE1883" s="89"/>
      <c r="AF1883" s="49"/>
      <c r="AG1883" s="523"/>
      <c r="AH1883" s="523"/>
      <c r="AI1883" s="89"/>
    </row>
    <row r="1884" spans="10:38" x14ac:dyDescent="0.25">
      <c r="J1884" s="440" t="s">
        <v>433</v>
      </c>
      <c r="K1884" s="42" t="s">
        <v>238</v>
      </c>
      <c r="L1884" s="35"/>
      <c r="M1884" s="158"/>
      <c r="N1884" s="117"/>
      <c r="O1884" s="316"/>
      <c r="P1884" s="158"/>
      <c r="Q1884" s="158"/>
      <c r="R1884" s="158"/>
      <c r="S1884" s="319"/>
      <c r="T1884" s="319"/>
      <c r="U1884" s="319" t="s">
        <v>171</v>
      </c>
      <c r="V1884" s="158"/>
      <c r="W1884" s="319">
        <v>2.75E-2</v>
      </c>
      <c r="X1884" s="117"/>
      <c r="Y1884" s="157">
        <v>0</v>
      </c>
      <c r="Z1884" s="158"/>
      <c r="AA1884" s="319">
        <v>2.5000000000000001E-3</v>
      </c>
      <c r="AB1884" s="157">
        <v>0</v>
      </c>
      <c r="AC1884" s="7" t="s">
        <v>291</v>
      </c>
      <c r="AD1884" s="7"/>
      <c r="AE1884" s="7"/>
      <c r="AF1884" s="7"/>
      <c r="AG1884" s="158">
        <v>0</v>
      </c>
      <c r="AH1884" s="322">
        <v>0</v>
      </c>
      <c r="AI1884" s="7"/>
    </row>
    <row r="1885" spans="10:38" x14ac:dyDescent="0.25">
      <c r="J1885" s="311"/>
      <c r="K1885" s="378" t="s">
        <v>532</v>
      </c>
      <c r="L1885" s="17">
        <v>0.3125</v>
      </c>
      <c r="M1885" t="s">
        <v>320</v>
      </c>
      <c r="N1885" s="628"/>
      <c r="O1885" s="366"/>
      <c r="P1885" s="533"/>
      <c r="Q1885" s="535">
        <f t="shared" ref="Q1885:Q1890" si="162">SUM(N1885*P1885)</f>
        <v>0</v>
      </c>
      <c r="R1885" s="535"/>
      <c r="S1885" s="535"/>
      <c r="T1885" s="535"/>
      <c r="U1885" s="526"/>
      <c r="V1885" s="526"/>
      <c r="W1885" s="523">
        <f>SUM(N1885*W1884)</f>
        <v>0</v>
      </c>
      <c r="X1885" s="523"/>
      <c r="Y1885" s="538">
        <f>SUM(N1885*P1885*Y1884)</f>
        <v>0</v>
      </c>
      <c r="Z1885" s="523"/>
      <c r="AA1885" s="538">
        <f>SUM(N1885*AA1884)</f>
        <v>0</v>
      </c>
      <c r="AB1885" s="538">
        <f>SUM(N1885*AB1884*P1885)</f>
        <v>0</v>
      </c>
      <c r="AF1885" s="541"/>
      <c r="AG1885" s="538">
        <f>SUM(N1885*AG1884)</f>
        <v>0</v>
      </c>
      <c r="AH1885" s="538">
        <f>SUM(Q1885*AH1884)</f>
        <v>0</v>
      </c>
      <c r="AL1885" s="89"/>
    </row>
    <row r="1886" spans="10:38" x14ac:dyDescent="0.25">
      <c r="J1886" s="311"/>
      <c r="N1886" s="494"/>
      <c r="P1886" s="38">
        <f>SUM(P1885*0.66)</f>
        <v>0</v>
      </c>
      <c r="Q1886" s="307">
        <f t="shared" si="162"/>
        <v>0</v>
      </c>
      <c r="R1886" s="307"/>
      <c r="S1886" s="307"/>
      <c r="T1886" s="307"/>
      <c r="U1886" s="38"/>
      <c r="V1886" s="38"/>
      <c r="W1886" s="22">
        <f>SUM(N1886*W1884)</f>
        <v>0</v>
      </c>
      <c r="X1886" s="22"/>
      <c r="Y1886" s="23">
        <f>SUM(N1886*P1886*Y1884)</f>
        <v>0</v>
      </c>
      <c r="Z1886" s="22"/>
      <c r="AA1886" s="23">
        <f>SUM(N1886*AA1884)</f>
        <v>0</v>
      </c>
      <c r="AB1886" s="23">
        <f>SUM(N1886*AB1884*P1886)</f>
        <v>0</v>
      </c>
      <c r="AF1886" s="49"/>
      <c r="AG1886" s="23">
        <f>SUM(N1886*AG1884)</f>
        <v>0</v>
      </c>
      <c r="AH1886" s="23">
        <f>SUM(Q1886*AH1884)</f>
        <v>0</v>
      </c>
    </row>
    <row r="1887" spans="10:38" x14ac:dyDescent="0.25">
      <c r="J1887" s="311"/>
      <c r="K1887" t="s">
        <v>526</v>
      </c>
      <c r="L1887" s="17"/>
      <c r="M1887" t="s">
        <v>168</v>
      </c>
      <c r="N1887" s="494">
        <v>9500</v>
      </c>
      <c r="O1887" s="366"/>
      <c r="P1887" s="321"/>
      <c r="Q1887" s="307">
        <f t="shared" si="162"/>
        <v>0</v>
      </c>
      <c r="R1887" s="307"/>
      <c r="S1887" s="307"/>
      <c r="T1887" s="307"/>
      <c r="U1887" s="38"/>
      <c r="V1887" s="38"/>
      <c r="W1887" s="22">
        <f>SUM(N1887*W1884)</f>
        <v>261.25</v>
      </c>
      <c r="X1887" s="22"/>
      <c r="Y1887" s="23">
        <f>SUM(N1887*P1887*Y1884)</f>
        <v>0</v>
      </c>
      <c r="Z1887" s="22"/>
      <c r="AA1887" s="23">
        <f>SUM(N1887*AA1884)</f>
        <v>23.75</v>
      </c>
      <c r="AB1887" s="23">
        <f>SUM(N1887*AB1884*P1887)</f>
        <v>0</v>
      </c>
      <c r="AF1887" s="49"/>
      <c r="AG1887" s="23">
        <f>SUM(N1887*AG1884)</f>
        <v>0</v>
      </c>
      <c r="AH1887" s="23">
        <f>SUM(Q1887*AH1884)</f>
        <v>0</v>
      </c>
    </row>
    <row r="1888" spans="10:38" x14ac:dyDescent="0.25">
      <c r="J1888" s="311"/>
      <c r="N1888" s="494"/>
      <c r="P1888" s="38">
        <f>SUM(P1887*0.66)</f>
        <v>0</v>
      </c>
      <c r="Q1888" s="307">
        <f t="shared" si="162"/>
        <v>0</v>
      </c>
      <c r="R1888" s="307"/>
      <c r="S1888" s="307"/>
      <c r="T1888" s="307"/>
      <c r="U1888" s="38"/>
      <c r="V1888" s="38"/>
      <c r="W1888" s="22">
        <f>SUM(N1888*W1884)</f>
        <v>0</v>
      </c>
      <c r="X1888" s="22"/>
      <c r="Y1888" s="23">
        <f>SUM(N1888*P1888*Y1884)</f>
        <v>0</v>
      </c>
      <c r="Z1888" s="22"/>
      <c r="AA1888" s="23">
        <f>SUM(N1888*AA1884)</f>
        <v>0</v>
      </c>
      <c r="AB1888" s="23">
        <f>SUM(N1888*AB1884*P1888)</f>
        <v>0</v>
      </c>
      <c r="AF1888" s="49"/>
      <c r="AG1888" s="23">
        <f>SUM(N1888*AG1884)</f>
        <v>0</v>
      </c>
      <c r="AH1888" s="23">
        <f>SUM(Q1888*AH1884)</f>
        <v>0</v>
      </c>
    </row>
    <row r="1889" spans="10:38" x14ac:dyDescent="0.25">
      <c r="J1889" s="311"/>
      <c r="L1889" s="17"/>
      <c r="N1889" s="494"/>
      <c r="O1889" s="366"/>
      <c r="P1889" s="321"/>
      <c r="Q1889" s="307">
        <f t="shared" si="162"/>
        <v>0</v>
      </c>
      <c r="R1889" s="307"/>
      <c r="S1889" s="307"/>
      <c r="T1889" s="307"/>
      <c r="U1889" s="38"/>
      <c r="V1889" s="38"/>
      <c r="W1889" s="22">
        <f>SUM(N1889*W1884)</f>
        <v>0</v>
      </c>
      <c r="X1889" s="22"/>
      <c r="Y1889" s="23">
        <f>SUM(N1889*P1889*Y1884)</f>
        <v>0</v>
      </c>
      <c r="Z1889" s="22"/>
      <c r="AA1889" s="23">
        <f>SUM(N1889*AA1884)</f>
        <v>0</v>
      </c>
      <c r="AB1889" s="23">
        <f>SUM(N1889*AB1884*P1889)</f>
        <v>0</v>
      </c>
      <c r="AF1889" s="49"/>
      <c r="AG1889" s="23">
        <f>SUM(N1889*AG1884)</f>
        <v>0</v>
      </c>
      <c r="AH1889" s="23">
        <f>SUM(Q1889*AH1884)</f>
        <v>0</v>
      </c>
      <c r="AI1889" s="23"/>
    </row>
    <row r="1890" spans="10:38" x14ac:dyDescent="0.25">
      <c r="J1890" s="311"/>
      <c r="N1890" s="626"/>
      <c r="O1890" s="13"/>
      <c r="P1890" s="38">
        <f>SUM(P1889*0.66)</f>
        <v>0</v>
      </c>
      <c r="Q1890" s="307">
        <f t="shared" si="162"/>
        <v>0</v>
      </c>
      <c r="R1890" s="307"/>
      <c r="S1890" s="307"/>
      <c r="T1890" s="307"/>
      <c r="U1890" s="38"/>
      <c r="V1890" s="38"/>
      <c r="W1890" s="22">
        <f>SUM(N1890*W1884)</f>
        <v>0</v>
      </c>
      <c r="X1890" s="22"/>
      <c r="Y1890" s="23">
        <f>SUM(N1890*P1890*Y1884)</f>
        <v>0</v>
      </c>
      <c r="Z1890" s="22"/>
      <c r="AA1890" s="23">
        <f>SUM(N1890*AA1884)</f>
        <v>0</v>
      </c>
      <c r="AB1890" s="23">
        <f>SUM(N1890*AB1884*P1890)</f>
        <v>0</v>
      </c>
      <c r="AF1890" s="49"/>
      <c r="AG1890" s="23">
        <f>SUM(N1890*AG1884)</f>
        <v>0</v>
      </c>
      <c r="AH1890" s="23">
        <f>SUM(Q1890*AH1884)</f>
        <v>0</v>
      </c>
      <c r="AI1890" s="23"/>
      <c r="AL1890" s="89"/>
    </row>
    <row r="1891" spans="10:38" ht="15.75" thickBot="1" x14ac:dyDescent="0.3">
      <c r="J1891" s="311"/>
      <c r="N1891" s="49"/>
      <c r="O1891" s="50"/>
      <c r="P1891" s="38"/>
      <c r="Q1891" s="307"/>
      <c r="R1891" s="307"/>
      <c r="S1891" s="307"/>
      <c r="T1891" s="307"/>
      <c r="U1891" s="38"/>
      <c r="V1891" s="38"/>
      <c r="W1891" s="38"/>
      <c r="X1891" s="22"/>
      <c r="Z1891" s="22"/>
      <c r="AA1891" s="22"/>
      <c r="AB1891" s="22"/>
      <c r="AC1891" s="22"/>
      <c r="AD1891" s="22"/>
      <c r="AE1891" s="22"/>
      <c r="AF1891" s="49"/>
      <c r="AG1891" s="22"/>
      <c r="AH1891" s="22"/>
      <c r="AI1891" s="22"/>
    </row>
    <row r="1892" spans="10:38" ht="15.75" thickBot="1" x14ac:dyDescent="0.3">
      <c r="J1892" s="311"/>
      <c r="N1892" s="49"/>
      <c r="O1892" s="50"/>
      <c r="P1892" s="38"/>
      <c r="Q1892" s="38"/>
      <c r="R1892" s="38"/>
      <c r="S1892" s="38"/>
      <c r="T1892" s="38"/>
      <c r="U1892" s="38"/>
      <c r="V1892" s="38"/>
      <c r="W1892" s="488">
        <f>SUM(W1885:W1890)</f>
        <v>261.25</v>
      </c>
      <c r="X1892" s="489"/>
      <c r="Y1892" s="490">
        <f>SUM(Y1885:Y1890)</f>
        <v>0</v>
      </c>
      <c r="Z1892" s="829">
        <f>SUM(W1892:Y1892)</f>
        <v>261.25</v>
      </c>
      <c r="AA1892" s="387">
        <f>SUM(AA1885:AA1890)</f>
        <v>23.75</v>
      </c>
      <c r="AB1892" s="387">
        <f>SUM(AB1885:AB1890)</f>
        <v>0</v>
      </c>
      <c r="AC1892" s="1087">
        <f>SUM(AA1892:AB1892)</f>
        <v>23.75</v>
      </c>
      <c r="AD1892" s="89"/>
      <c r="AE1892" s="89"/>
      <c r="AF1892" s="49"/>
      <c r="AG1892" s="387">
        <f>SUM(AG1885:AG1890)</f>
        <v>0</v>
      </c>
      <c r="AH1892" s="387">
        <f>SUM(AH1885:AH1890)</f>
        <v>0</v>
      </c>
      <c r="AI1892" s="1087">
        <f>SUM(AG1892:AH1892)</f>
        <v>0</v>
      </c>
    </row>
    <row r="1893" spans="10:38" x14ac:dyDescent="0.25">
      <c r="J1893" s="311"/>
      <c r="N1893" s="49"/>
      <c r="O1893" s="50"/>
      <c r="P1893" s="38"/>
      <c r="Q1893" s="38"/>
      <c r="R1893" s="38"/>
      <c r="S1893" s="38"/>
      <c r="T1893" s="38"/>
      <c r="U1893" s="38"/>
      <c r="V1893" s="38"/>
      <c r="W1893" s="522"/>
      <c r="X1893" s="523"/>
      <c r="Y1893" s="28"/>
      <c r="Z1893" s="523"/>
      <c r="AA1893" s="523"/>
      <c r="AB1893" s="523"/>
      <c r="AC1893" s="89"/>
      <c r="AD1893" s="89"/>
      <c r="AE1893" s="89"/>
      <c r="AF1893" s="49"/>
      <c r="AG1893" s="523"/>
      <c r="AH1893" s="523"/>
      <c r="AI1893" s="89"/>
    </row>
    <row r="1894" spans="10:38" x14ac:dyDescent="0.25">
      <c r="J1894" s="440" t="s">
        <v>433</v>
      </c>
      <c r="K1894" s="42" t="s">
        <v>527</v>
      </c>
      <c r="L1894" s="35"/>
      <c r="M1894" s="158"/>
      <c r="N1894" s="117"/>
      <c r="O1894" s="316"/>
      <c r="P1894" s="158"/>
      <c r="Q1894" s="158"/>
      <c r="R1894" s="158"/>
      <c r="S1894" s="319"/>
      <c r="T1894" s="319"/>
      <c r="U1894" s="319" t="s">
        <v>171</v>
      </c>
      <c r="V1894" s="158"/>
      <c r="W1894" s="319">
        <v>7.0000000000000001E-3</v>
      </c>
      <c r="X1894" s="117"/>
      <c r="Y1894" s="157">
        <v>0</v>
      </c>
      <c r="Z1894" s="158"/>
      <c r="AA1894" s="319">
        <v>3.0000000000000001E-3</v>
      </c>
      <c r="AB1894" s="157">
        <v>0</v>
      </c>
      <c r="AC1894" s="7" t="s">
        <v>1016</v>
      </c>
      <c r="AD1894" s="319">
        <v>1E-3</v>
      </c>
      <c r="AE1894" s="7"/>
      <c r="AF1894" s="7" t="s">
        <v>291</v>
      </c>
      <c r="AG1894" s="158">
        <v>0</v>
      </c>
      <c r="AH1894" s="322">
        <v>0</v>
      </c>
      <c r="AI1894" s="7"/>
    </row>
    <row r="1895" spans="10:38" x14ac:dyDescent="0.25">
      <c r="J1895" s="431" t="s">
        <v>528</v>
      </c>
      <c r="K1895" s="378" t="s">
        <v>986</v>
      </c>
      <c r="L1895" s="17">
        <v>0.20300000000000001</v>
      </c>
      <c r="M1895" s="17" t="s">
        <v>988</v>
      </c>
      <c r="N1895" s="628">
        <v>39122.720000000001</v>
      </c>
      <c r="O1895" s="366"/>
      <c r="P1895" s="533"/>
      <c r="Q1895" s="535">
        <f t="shared" ref="Q1895:Q1900" si="163">SUM(N1895*P1895)</f>
        <v>0</v>
      </c>
      <c r="R1895" s="535"/>
      <c r="S1895" s="535"/>
      <c r="T1895" s="535"/>
      <c r="U1895" s="526"/>
      <c r="V1895" s="526"/>
      <c r="W1895" s="523">
        <f>SUM(N1895*W1894)</f>
        <v>273.85903999999999</v>
      </c>
      <c r="X1895" s="523"/>
      <c r="Y1895" s="538">
        <f>SUM(N1895*P1895*Y1894)</f>
        <v>0</v>
      </c>
      <c r="Z1895" s="523"/>
      <c r="AA1895" s="538">
        <f>SUM(N1895*AA1894)</f>
        <v>117.36816</v>
      </c>
      <c r="AB1895" s="538">
        <f>SUM(N1895*AB1894*P1895)</f>
        <v>0</v>
      </c>
      <c r="AD1895" s="538">
        <f>SUM(N1895*AD1894)</f>
        <v>39.122720000000001</v>
      </c>
      <c r="AF1895" s="541"/>
      <c r="AG1895" s="538">
        <f>SUM(N1895*AG1894)</f>
        <v>0</v>
      </c>
      <c r="AH1895" s="538">
        <f>SUM(Q1895*AH1894)</f>
        <v>0</v>
      </c>
    </row>
    <row r="1896" spans="10:38" x14ac:dyDescent="0.25">
      <c r="J1896" s="311"/>
      <c r="N1896" s="494"/>
      <c r="P1896" s="38">
        <f>SUM(P1895*0.66)</f>
        <v>0</v>
      </c>
      <c r="Q1896" s="307">
        <f t="shared" si="163"/>
        <v>0</v>
      </c>
      <c r="R1896" s="307"/>
      <c r="S1896" s="307"/>
      <c r="T1896" s="307"/>
      <c r="U1896" s="38"/>
      <c r="V1896" s="38"/>
      <c r="W1896" s="22">
        <f>SUM(N1896*W1894)</f>
        <v>0</v>
      </c>
      <c r="X1896" s="22"/>
      <c r="Y1896" s="23">
        <f>SUM(N1896*P1896*Y1894)</f>
        <v>0</v>
      </c>
      <c r="Z1896" s="22"/>
      <c r="AA1896" s="23">
        <f>SUM(N1896*AA1894)</f>
        <v>0</v>
      </c>
      <c r="AB1896" s="23">
        <f>SUM(N1896*AB1894*P1896)</f>
        <v>0</v>
      </c>
      <c r="AD1896" s="23">
        <f>SUM(N1896*AD1894)</f>
        <v>0</v>
      </c>
      <c r="AF1896" s="49"/>
      <c r="AG1896" s="23">
        <f>SUM(N1896*AG1894)</f>
        <v>0</v>
      </c>
      <c r="AH1896" s="23">
        <f>SUM(Q1896*AH1894)</f>
        <v>0</v>
      </c>
    </row>
    <row r="1897" spans="10:38" x14ac:dyDescent="0.25">
      <c r="J1897" s="311"/>
      <c r="K1897" t="s">
        <v>987</v>
      </c>
      <c r="L1897" s="799" t="s">
        <v>294</v>
      </c>
      <c r="M1897" s="1365">
        <v>564.58000000000004</v>
      </c>
      <c r="N1897" s="178"/>
      <c r="O1897" s="179"/>
      <c r="P1897" s="177"/>
      <c r="Q1897" s="307">
        <f t="shared" si="163"/>
        <v>0</v>
      </c>
      <c r="R1897" s="307"/>
      <c r="S1897" s="307"/>
      <c r="T1897" s="307"/>
      <c r="U1897" s="38"/>
      <c r="V1897" s="38"/>
      <c r="W1897" s="882">
        <f>SUM(M1897)*0.7</f>
        <v>395.20600000000002</v>
      </c>
      <c r="X1897" s="22"/>
      <c r="Y1897" s="23">
        <f>SUM(N1897*P1897*Y1894)</f>
        <v>0</v>
      </c>
      <c r="Z1897" s="22"/>
      <c r="AA1897" s="1194">
        <f>SUM(M1897)*0.3</f>
        <v>169.374</v>
      </c>
      <c r="AB1897" s="23">
        <f>SUM(N1897*AB1894*P1897)</f>
        <v>0</v>
      </c>
      <c r="AD1897" s="593">
        <f>SUM(N1897*AD1894)</f>
        <v>0</v>
      </c>
      <c r="AF1897" s="49"/>
      <c r="AG1897" s="23">
        <f>SUM(N1897*AG1894)</f>
        <v>0</v>
      </c>
      <c r="AH1897" s="23">
        <f>SUM(Q1897*AH1894)</f>
        <v>0</v>
      </c>
    </row>
    <row r="1898" spans="10:38" x14ac:dyDescent="0.25">
      <c r="J1898" s="311"/>
      <c r="N1898" s="494"/>
      <c r="P1898" s="38">
        <f>SUM(P1897*0.66)</f>
        <v>0</v>
      </c>
      <c r="Q1898" s="307">
        <f t="shared" si="163"/>
        <v>0</v>
      </c>
      <c r="R1898" s="307"/>
      <c r="S1898" s="307"/>
      <c r="T1898" s="307"/>
      <c r="U1898" s="38"/>
      <c r="V1898" s="38"/>
      <c r="W1898" s="22">
        <f>SUM(N1898*W1894)</f>
        <v>0</v>
      </c>
      <c r="X1898" s="22"/>
      <c r="Y1898" s="23">
        <f>SUM(N1898*P1898*Y1894)</f>
        <v>0</v>
      </c>
      <c r="Z1898" s="22"/>
      <c r="AA1898" s="23">
        <f>SUM(N1898*AA1894)</f>
        <v>0</v>
      </c>
      <c r="AB1898" s="23">
        <f>SUM(N1898*AB1894*P1898)</f>
        <v>0</v>
      </c>
      <c r="AD1898" s="23">
        <f>SUM(N1898*AD1894)</f>
        <v>0</v>
      </c>
      <c r="AF1898" s="49"/>
      <c r="AG1898" s="23">
        <f>SUM(N1898*AG1894)</f>
        <v>0</v>
      </c>
      <c r="AH1898" s="23">
        <f>SUM(Q1898*AH1894)</f>
        <v>0</v>
      </c>
    </row>
    <row r="1899" spans="10:38" x14ac:dyDescent="0.25">
      <c r="J1899" s="311"/>
      <c r="L1899" s="17"/>
      <c r="N1899" s="494"/>
      <c r="O1899" s="366"/>
      <c r="P1899" s="321"/>
      <c r="Q1899" s="307">
        <f t="shared" si="163"/>
        <v>0</v>
      </c>
      <c r="R1899" s="307"/>
      <c r="S1899" s="307"/>
      <c r="T1899" s="307"/>
      <c r="U1899" s="38"/>
      <c r="V1899" s="38"/>
      <c r="W1899" s="22">
        <f>SUM(N1899*W1894)</f>
        <v>0</v>
      </c>
      <c r="X1899" s="22"/>
      <c r="Y1899" s="23">
        <f>SUM(N1899*P1899*Y1894)</f>
        <v>0</v>
      </c>
      <c r="Z1899" s="22"/>
      <c r="AA1899" s="23">
        <f>SUM(N1899*AA1894)</f>
        <v>0</v>
      </c>
      <c r="AB1899" s="23">
        <f>SUM(N1899*AB1894*P1899)</f>
        <v>0</v>
      </c>
      <c r="AD1899" s="23">
        <f>SUM(N1899*AD1894)</f>
        <v>0</v>
      </c>
      <c r="AF1899" s="49"/>
      <c r="AG1899" s="23">
        <f>SUM(N1899*AG1894)</f>
        <v>0</v>
      </c>
      <c r="AH1899" s="23">
        <f>SUM(Q1899*AH1894)</f>
        <v>0</v>
      </c>
      <c r="AI1899" s="23"/>
    </row>
    <row r="1900" spans="10:38" x14ac:dyDescent="0.25">
      <c r="J1900" s="311"/>
      <c r="N1900" s="626"/>
      <c r="O1900" s="13"/>
      <c r="P1900" s="38">
        <f>SUM(P1899*0.66)</f>
        <v>0</v>
      </c>
      <c r="Q1900" s="307">
        <f t="shared" si="163"/>
        <v>0</v>
      </c>
      <c r="R1900" s="307"/>
      <c r="S1900" s="307"/>
      <c r="T1900" s="307"/>
      <c r="U1900" s="38"/>
      <c r="V1900" s="38"/>
      <c r="W1900" s="22">
        <f>SUM(N1900*W1894)</f>
        <v>0</v>
      </c>
      <c r="X1900" s="22"/>
      <c r="Y1900" s="23">
        <f>SUM(N1900*P1900*Y1894)</f>
        <v>0</v>
      </c>
      <c r="Z1900" s="22"/>
      <c r="AA1900" s="23">
        <f>SUM(N1900*AA1894)</f>
        <v>0</v>
      </c>
      <c r="AB1900" s="23">
        <f>SUM(N1900*AB1894*P1900)</f>
        <v>0</v>
      </c>
      <c r="AD1900" s="23">
        <f>SUM(N1900*AD1894)</f>
        <v>0</v>
      </c>
      <c r="AF1900" s="49"/>
      <c r="AG1900" s="23">
        <f>SUM(N1900*AG1894)</f>
        <v>0</v>
      </c>
      <c r="AH1900" s="23">
        <f>SUM(Q1900*AH1894)</f>
        <v>0</v>
      </c>
      <c r="AI1900" s="23"/>
    </row>
    <row r="1901" spans="10:38" ht="15.75" thickBot="1" x14ac:dyDescent="0.3">
      <c r="J1901" s="311"/>
      <c r="N1901" s="49"/>
      <c r="O1901" s="50"/>
      <c r="P1901" s="38"/>
      <c r="Q1901" s="307"/>
      <c r="R1901" s="307"/>
      <c r="S1901" s="307"/>
      <c r="T1901" s="307"/>
      <c r="U1901" s="38"/>
      <c r="V1901" s="38"/>
      <c r="W1901" s="38"/>
      <c r="X1901" s="22"/>
      <c r="Z1901" s="22"/>
      <c r="AA1901" s="22"/>
      <c r="AB1901" s="22"/>
      <c r="AC1901" s="22"/>
      <c r="AD1901" s="22"/>
      <c r="AE1901" s="22"/>
      <c r="AF1901" s="49"/>
      <c r="AG1901" s="22"/>
      <c r="AH1901" s="22"/>
      <c r="AI1901" s="22"/>
    </row>
    <row r="1902" spans="10:38" ht="15.75" thickBot="1" x14ac:dyDescent="0.3">
      <c r="J1902" s="311"/>
      <c r="N1902" s="49"/>
      <c r="O1902" s="50"/>
      <c r="P1902" s="38"/>
      <c r="Q1902" s="38"/>
      <c r="R1902" s="38"/>
      <c r="S1902" s="38"/>
      <c r="T1902" s="38"/>
      <c r="U1902" s="38"/>
      <c r="V1902" s="38"/>
      <c r="W1902" s="488">
        <f>SUM(W1895:W1900)</f>
        <v>669.06503999999995</v>
      </c>
      <c r="X1902" s="489"/>
      <c r="Y1902" s="490">
        <f>SUM(Y1895:Y1900)</f>
        <v>0</v>
      </c>
      <c r="Z1902" s="829">
        <f>SUM(W1902:Y1902)</f>
        <v>669.06503999999995</v>
      </c>
      <c r="AA1902" s="387">
        <f>SUM(AA1895:AA1900)</f>
        <v>286.74216000000001</v>
      </c>
      <c r="AB1902" s="387">
        <f>SUM(AB1895:AB1900)</f>
        <v>0</v>
      </c>
      <c r="AC1902" s="1087">
        <f>SUM(AA1902:AB1902)</f>
        <v>286.74216000000001</v>
      </c>
      <c r="AD1902" s="387">
        <f>SUM(AD1895:AD1900)</f>
        <v>39.122720000000001</v>
      </c>
      <c r="AE1902" s="523">
        <f>SUM(AE1895:AE1900)</f>
        <v>0</v>
      </c>
      <c r="AF1902" s="89">
        <f>SUM(AD1902:AE1902)</f>
        <v>39.122720000000001</v>
      </c>
      <c r="AG1902" s="387">
        <f>SUM(AG1895:AG1900)</f>
        <v>0</v>
      </c>
      <c r="AH1902" s="387">
        <f>SUM(AH1895:AH1900)</f>
        <v>0</v>
      </c>
      <c r="AI1902" s="1087">
        <f>SUM(AG1902:AH1902)</f>
        <v>0</v>
      </c>
    </row>
    <row r="1903" spans="10:38" x14ac:dyDescent="0.25">
      <c r="J1903" s="311"/>
      <c r="N1903" s="49"/>
      <c r="O1903" s="50"/>
      <c r="P1903" s="38"/>
      <c r="Q1903" s="38"/>
      <c r="R1903" s="38"/>
      <c r="S1903" s="38"/>
      <c r="T1903" s="38"/>
      <c r="U1903" s="38"/>
      <c r="V1903" s="38"/>
      <c r="W1903" s="522"/>
      <c r="X1903" s="523"/>
      <c r="Y1903" s="28"/>
      <c r="Z1903" s="523"/>
      <c r="AA1903" s="523"/>
      <c r="AB1903" s="523"/>
      <c r="AC1903" s="89"/>
      <c r="AD1903" s="89"/>
      <c r="AE1903" s="89"/>
      <c r="AF1903" s="49"/>
      <c r="AG1903" s="523"/>
      <c r="AH1903" s="523"/>
      <c r="AI1903" s="89"/>
    </row>
    <row r="1904" spans="10:38" x14ac:dyDescent="0.25">
      <c r="J1904" s="440" t="s">
        <v>433</v>
      </c>
      <c r="K1904" s="42" t="s">
        <v>527</v>
      </c>
      <c r="L1904" s="35"/>
      <c r="M1904" s="158"/>
      <c r="N1904" s="117"/>
      <c r="O1904" s="316"/>
      <c r="P1904" s="158"/>
      <c r="Q1904" s="158"/>
      <c r="R1904" s="158"/>
      <c r="S1904" s="319"/>
      <c r="T1904" s="319"/>
      <c r="U1904" s="319" t="s">
        <v>171</v>
      </c>
      <c r="V1904" s="158"/>
      <c r="W1904" s="319">
        <v>5.7200000000000001E-2</v>
      </c>
      <c r="X1904" s="117" t="s">
        <v>213</v>
      </c>
      <c r="Y1904" s="157">
        <v>0</v>
      </c>
      <c r="Z1904" s="158"/>
      <c r="AA1904" s="319">
        <v>0.13489999999999999</v>
      </c>
      <c r="AB1904" s="157">
        <v>0</v>
      </c>
      <c r="AC1904" s="7" t="s">
        <v>533</v>
      </c>
      <c r="AD1904" s="319">
        <v>0.02</v>
      </c>
      <c r="AE1904" s="7"/>
      <c r="AF1904" s="7" t="s">
        <v>291</v>
      </c>
      <c r="AG1904" s="158">
        <v>0</v>
      </c>
      <c r="AH1904" s="322">
        <v>0</v>
      </c>
      <c r="AI1904" s="7"/>
    </row>
    <row r="1905" spans="10:35" x14ac:dyDescent="0.25">
      <c r="J1905" s="431" t="s">
        <v>528</v>
      </c>
      <c r="K1905" s="378" t="s">
        <v>534</v>
      </c>
      <c r="L1905" s="17">
        <v>0.6</v>
      </c>
      <c r="M1905" t="s">
        <v>237</v>
      </c>
      <c r="N1905" s="628">
        <v>5000</v>
      </c>
      <c r="O1905" s="366"/>
      <c r="P1905" s="533"/>
      <c r="Q1905" s="535">
        <f t="shared" ref="Q1905:Q1910" si="164">SUM(N1905*P1905)</f>
        <v>0</v>
      </c>
      <c r="R1905" s="535"/>
      <c r="S1905" s="535"/>
      <c r="T1905" s="535"/>
      <c r="U1905" s="526"/>
      <c r="V1905" s="526"/>
      <c r="W1905" s="523">
        <f>SUM(N1905*W1904)</f>
        <v>286</v>
      </c>
      <c r="X1905" s="523"/>
      <c r="Y1905" s="538">
        <f>SUM(N1905*P1905*Y1904)</f>
        <v>0</v>
      </c>
      <c r="Z1905" s="523"/>
      <c r="AA1905" s="538">
        <f>SUM(N1905*AA1904)</f>
        <v>674.5</v>
      </c>
      <c r="AB1905" s="538">
        <f>SUM(N1905*AB1904*P1905)</f>
        <v>0</v>
      </c>
      <c r="AD1905" s="538">
        <f>SUM(N1905*AD1904)</f>
        <v>100</v>
      </c>
      <c r="AF1905" s="541"/>
      <c r="AG1905" s="538">
        <f>SUM(N1905*AG1904)</f>
        <v>0</v>
      </c>
      <c r="AH1905" s="538">
        <f>SUM(Q1905*AH1904)</f>
        <v>0</v>
      </c>
    </row>
    <row r="1906" spans="10:35" x14ac:dyDescent="0.25">
      <c r="J1906" s="311"/>
      <c r="N1906" s="494"/>
      <c r="P1906" s="38">
        <f>SUM(P1905*0.66)</f>
        <v>0</v>
      </c>
      <c r="Q1906" s="307">
        <f t="shared" si="164"/>
        <v>0</v>
      </c>
      <c r="R1906" s="307"/>
      <c r="S1906" s="307"/>
      <c r="T1906" s="307"/>
      <c r="U1906" s="38"/>
      <c r="V1906" s="38"/>
      <c r="W1906" s="22">
        <f>SUM(N1906*W1904)</f>
        <v>0</v>
      </c>
      <c r="X1906" s="22"/>
      <c r="Y1906" s="23">
        <f>SUM(N1906*P1906*Y1904)</f>
        <v>0</v>
      </c>
      <c r="Z1906" s="22"/>
      <c r="AA1906" s="23">
        <f>SUM(N1906*AA1904)</f>
        <v>0</v>
      </c>
      <c r="AB1906" s="23">
        <f>SUM(N1906*AB1904*P1906)</f>
        <v>0</v>
      </c>
      <c r="AD1906" s="23">
        <f>SUM(N1906*AD1904)</f>
        <v>0</v>
      </c>
      <c r="AF1906" s="49"/>
      <c r="AG1906" s="23">
        <f>SUM(N1906*AG1904)</f>
        <v>0</v>
      </c>
      <c r="AH1906" s="23">
        <f>SUM(Q1906*AH1904)</f>
        <v>0</v>
      </c>
    </row>
    <row r="1907" spans="10:35" x14ac:dyDescent="0.25">
      <c r="J1907" s="311"/>
      <c r="K1907" t="s">
        <v>526</v>
      </c>
      <c r="L1907" s="799" t="s">
        <v>294</v>
      </c>
      <c r="M1907" s="1365">
        <v>126</v>
      </c>
      <c r="N1907" s="178"/>
      <c r="O1907" s="179"/>
      <c r="P1907" s="177"/>
      <c r="Q1907" s="307">
        <f t="shared" si="164"/>
        <v>0</v>
      </c>
      <c r="R1907" s="307"/>
      <c r="S1907" s="307"/>
      <c r="T1907" s="307"/>
      <c r="U1907" s="38"/>
      <c r="V1907" s="38"/>
      <c r="W1907" s="882">
        <f>SUM(M1907*0.3)</f>
        <v>37.799999999999997</v>
      </c>
      <c r="X1907" s="22"/>
      <c r="Y1907" s="23">
        <f>SUM(N1907*P1907*Y1904)</f>
        <v>0</v>
      </c>
      <c r="Z1907" s="22"/>
      <c r="AA1907" s="1194">
        <f>SUM(M1907*0.7)</f>
        <v>88.199999999999989</v>
      </c>
      <c r="AB1907" s="23">
        <f>SUM(N1907*AB1904*P1907)</f>
        <v>0</v>
      </c>
      <c r="AD1907" s="593">
        <f>SUM(N1907*AD1904)</f>
        <v>0</v>
      </c>
      <c r="AF1907" s="49"/>
      <c r="AG1907" s="23">
        <f>SUM(N1907*AG1904)</f>
        <v>0</v>
      </c>
      <c r="AH1907" s="23">
        <f>SUM(Q1907*AH1904)</f>
        <v>0</v>
      </c>
    </row>
    <row r="1908" spans="10:35" x14ac:dyDescent="0.25">
      <c r="J1908" s="311"/>
      <c r="N1908" s="494"/>
      <c r="P1908" s="38">
        <f>SUM(P1907*0.66)</f>
        <v>0</v>
      </c>
      <c r="Q1908" s="307">
        <f t="shared" si="164"/>
        <v>0</v>
      </c>
      <c r="R1908" s="307"/>
      <c r="S1908" s="307"/>
      <c r="T1908" s="307"/>
      <c r="U1908" s="38"/>
      <c r="V1908" s="38"/>
      <c r="W1908" s="22">
        <f>SUM(N1908*W1904)</f>
        <v>0</v>
      </c>
      <c r="X1908" s="22"/>
      <c r="Y1908" s="23">
        <f>SUM(N1908*P1908*Y1904)</f>
        <v>0</v>
      </c>
      <c r="Z1908" s="22"/>
      <c r="AA1908" s="23">
        <f>SUM(N1908*AA1904)</f>
        <v>0</v>
      </c>
      <c r="AB1908" s="23">
        <f>SUM(N1908*AB1904*P1908)</f>
        <v>0</v>
      </c>
      <c r="AD1908" s="23">
        <f>SUM(N1908*AD1904)</f>
        <v>0</v>
      </c>
      <c r="AF1908" s="49"/>
      <c r="AG1908" s="23">
        <f>SUM(N1908*AG1904)</f>
        <v>0</v>
      </c>
      <c r="AH1908" s="23">
        <f>SUM(Q1908*AH1904)</f>
        <v>0</v>
      </c>
    </row>
    <row r="1909" spans="10:35" x14ac:dyDescent="0.25">
      <c r="J1909" s="311"/>
      <c r="L1909" s="17"/>
      <c r="N1909" s="494"/>
      <c r="O1909" s="366"/>
      <c r="P1909" s="321"/>
      <c r="Q1909" s="307">
        <f t="shared" si="164"/>
        <v>0</v>
      </c>
      <c r="R1909" s="307"/>
      <c r="S1909" s="307"/>
      <c r="T1909" s="307"/>
      <c r="U1909" s="38"/>
      <c r="V1909" s="38"/>
      <c r="W1909" s="22">
        <f>SUM(N1909*W1904)</f>
        <v>0</v>
      </c>
      <c r="X1909" s="22"/>
      <c r="Y1909" s="23">
        <f>SUM(N1909*P1909*Y1904)</f>
        <v>0</v>
      </c>
      <c r="Z1909" s="22"/>
      <c r="AA1909" s="23">
        <f>SUM(N1909*AA1904)</f>
        <v>0</v>
      </c>
      <c r="AB1909" s="23">
        <f>SUM(N1909*AB1904*P1909)</f>
        <v>0</v>
      </c>
      <c r="AD1909" s="23">
        <f>SUM(N1909*AD1904)</f>
        <v>0</v>
      </c>
      <c r="AF1909" s="49"/>
      <c r="AG1909" s="23">
        <f>SUM(N1909*AG1904)</f>
        <v>0</v>
      </c>
      <c r="AH1909" s="23">
        <f>SUM(Q1909*AH1904)</f>
        <v>0</v>
      </c>
      <c r="AI1909" s="23"/>
    </row>
    <row r="1910" spans="10:35" x14ac:dyDescent="0.25">
      <c r="J1910" s="311"/>
      <c r="N1910" s="626"/>
      <c r="O1910" s="13"/>
      <c r="P1910" s="38">
        <f>SUM(P1909*0.66)</f>
        <v>0</v>
      </c>
      <c r="Q1910" s="307">
        <f t="shared" si="164"/>
        <v>0</v>
      </c>
      <c r="R1910" s="307"/>
      <c r="S1910" s="307"/>
      <c r="T1910" s="307"/>
      <c r="U1910" s="38"/>
      <c r="V1910" s="38"/>
      <c r="W1910" s="22">
        <f>SUM(N1910*W1904)</f>
        <v>0</v>
      </c>
      <c r="X1910" s="22"/>
      <c r="Y1910" s="23">
        <f>SUM(N1910*P1910*Y1904)</f>
        <v>0</v>
      </c>
      <c r="Z1910" s="22"/>
      <c r="AA1910" s="23">
        <f>SUM(N1910*AA1904)</f>
        <v>0</v>
      </c>
      <c r="AB1910" s="23">
        <f>SUM(N1910*AB1904*P1910)</f>
        <v>0</v>
      </c>
      <c r="AD1910" s="23">
        <f>SUM(N1910*AD1904)</f>
        <v>0</v>
      </c>
      <c r="AF1910" s="49"/>
      <c r="AG1910" s="23">
        <f>SUM(N1910*AG1904)</f>
        <v>0</v>
      </c>
      <c r="AH1910" s="23">
        <f>SUM(Q1910*AH1904)</f>
        <v>0</v>
      </c>
      <c r="AI1910" s="23"/>
    </row>
    <row r="1911" spans="10:35" ht="15.75" thickBot="1" x14ac:dyDescent="0.3">
      <c r="J1911" s="311"/>
      <c r="N1911" s="49"/>
      <c r="O1911" s="50"/>
      <c r="P1911" s="38"/>
      <c r="Q1911" s="307"/>
      <c r="R1911" s="307"/>
      <c r="S1911" s="307"/>
      <c r="T1911" s="307"/>
      <c r="U1911" s="38"/>
      <c r="V1911" s="38"/>
      <c r="W1911" s="38"/>
      <c r="X1911" s="22"/>
      <c r="Z1911" s="22"/>
      <c r="AA1911" s="22"/>
      <c r="AB1911" s="22"/>
      <c r="AC1911" s="22"/>
      <c r="AD1911" s="22"/>
      <c r="AE1911" s="22"/>
      <c r="AF1911" s="49"/>
      <c r="AG1911" s="22"/>
      <c r="AH1911" s="22"/>
      <c r="AI1911" s="22"/>
    </row>
    <row r="1912" spans="10:35" ht="15.75" thickBot="1" x14ac:dyDescent="0.3">
      <c r="J1912" s="311"/>
      <c r="N1912" s="49"/>
      <c r="O1912" s="50"/>
      <c r="P1912" s="38"/>
      <c r="Q1912" s="38"/>
      <c r="R1912" s="38"/>
      <c r="S1912" s="38"/>
      <c r="T1912" s="38"/>
      <c r="U1912" s="38"/>
      <c r="V1912" s="38"/>
      <c r="W1912" s="488">
        <f>SUM(W1905:W1910)</f>
        <v>323.8</v>
      </c>
      <c r="X1912" s="489"/>
      <c r="Y1912" s="490">
        <f>SUM(Y1905:Y1910)</f>
        <v>0</v>
      </c>
      <c r="Z1912" s="829">
        <f>SUM(W1912:Y1912)</f>
        <v>323.8</v>
      </c>
      <c r="AA1912" s="387">
        <f>SUM(AA1905:AA1910)</f>
        <v>762.7</v>
      </c>
      <c r="AB1912" s="387">
        <f>SUM(AB1905:AB1910)</f>
        <v>0</v>
      </c>
      <c r="AC1912" s="1087">
        <f>SUM(AA1912:AB1912)</f>
        <v>762.7</v>
      </c>
      <c r="AD1912" s="387">
        <f>SUM(AD1905:AD1910)</f>
        <v>100</v>
      </c>
      <c r="AE1912" s="523">
        <f>SUM(AE1905:AE1910)</f>
        <v>0</v>
      </c>
      <c r="AF1912" s="89">
        <f>SUM(AD1912:AE1912)</f>
        <v>100</v>
      </c>
      <c r="AG1912" s="387">
        <f>SUM(AG1905:AG1910)</f>
        <v>0</v>
      </c>
      <c r="AH1912" s="387">
        <f>SUM(AH1905:AH1910)</f>
        <v>0</v>
      </c>
      <c r="AI1912" s="1087">
        <f>SUM(AG1912:AH1912)</f>
        <v>0</v>
      </c>
    </row>
    <row r="1913" spans="10:35" x14ac:dyDescent="0.25">
      <c r="J1913" s="311"/>
      <c r="N1913" s="49"/>
      <c r="O1913" s="50"/>
      <c r="P1913" s="38"/>
      <c r="Q1913" s="38"/>
      <c r="R1913" s="38"/>
      <c r="S1913" s="38"/>
      <c r="T1913" s="38"/>
      <c r="U1913" s="38"/>
      <c r="V1913" s="38"/>
      <c r="W1913" s="522"/>
      <c r="X1913" s="523"/>
      <c r="Y1913" s="28"/>
      <c r="Z1913" s="523"/>
      <c r="AA1913" s="523"/>
      <c r="AB1913" s="523"/>
      <c r="AC1913" s="89"/>
      <c r="AD1913" s="89"/>
      <c r="AE1913" s="89"/>
      <c r="AF1913" s="49"/>
      <c r="AG1913" s="523"/>
      <c r="AH1913" s="523"/>
      <c r="AI1913" s="89"/>
    </row>
    <row r="1914" spans="10:35" x14ac:dyDescent="0.25">
      <c r="J1914" s="440" t="s">
        <v>911</v>
      </c>
      <c r="K1914" s="42" t="s">
        <v>912</v>
      </c>
      <c r="L1914" s="35"/>
      <c r="M1914" s="158"/>
      <c r="N1914" s="117"/>
      <c r="O1914" s="316"/>
      <c r="P1914" s="158"/>
      <c r="Q1914" s="158"/>
      <c r="R1914" s="158"/>
      <c r="S1914" s="319"/>
      <c r="T1914" s="319"/>
      <c r="U1914" s="319" t="s">
        <v>171</v>
      </c>
      <c r="V1914" s="158"/>
      <c r="W1914" s="319">
        <v>0.01</v>
      </c>
      <c r="X1914" s="117"/>
      <c r="Y1914" s="157">
        <v>0</v>
      </c>
      <c r="Z1914" s="158"/>
      <c r="AA1914" s="319">
        <v>6.9999999999999999E-4</v>
      </c>
      <c r="AB1914" s="157">
        <v>0</v>
      </c>
      <c r="AC1914" s="7" t="s">
        <v>291</v>
      </c>
      <c r="AD1914" s="7"/>
      <c r="AE1914" s="7"/>
      <c r="AF1914" s="7"/>
      <c r="AG1914" s="158">
        <v>0</v>
      </c>
      <c r="AH1914" s="322">
        <v>0</v>
      </c>
      <c r="AI1914" s="7"/>
    </row>
    <row r="1915" spans="10:35" x14ac:dyDescent="0.25">
      <c r="J1915" s="311"/>
      <c r="K1915" s="378" t="s">
        <v>913</v>
      </c>
      <c r="L1915" s="17"/>
      <c r="M1915" t="s">
        <v>925</v>
      </c>
      <c r="N1915" s="628">
        <v>188547.9</v>
      </c>
      <c r="O1915" s="366"/>
      <c r="P1915" s="533"/>
      <c r="Q1915" s="535">
        <f t="shared" ref="Q1915:Q1920" si="165">SUM(N1915*P1915)</f>
        <v>0</v>
      </c>
      <c r="R1915" s="535"/>
      <c r="S1915" s="535"/>
      <c r="T1915" s="535"/>
      <c r="U1915" s="526"/>
      <c r="V1915" s="526"/>
      <c r="W1915" s="523">
        <f t="shared" ref="W1915:W1924" si="166">SUM(N1915*$W$1914)</f>
        <v>1885.479</v>
      </c>
      <c r="X1915" s="523"/>
      <c r="Y1915" s="538">
        <f>SUM(N1915*P1915*Y1914)</f>
        <v>0</v>
      </c>
      <c r="Z1915" s="523"/>
      <c r="AA1915" s="538">
        <f t="shared" ref="AA1915:AA1924" si="167">SUM(N1915*AA$1914)</f>
        <v>131.98353</v>
      </c>
      <c r="AB1915" s="538">
        <f>SUM(N1915*AB1914*P1915)</f>
        <v>0</v>
      </c>
      <c r="AF1915" s="541"/>
      <c r="AG1915" s="538">
        <f>SUM(N1915*AG1914)</f>
        <v>0</v>
      </c>
      <c r="AH1915" s="538">
        <f>SUM(Q1915*AH1914)</f>
        <v>0</v>
      </c>
    </row>
    <row r="1916" spans="10:35" x14ac:dyDescent="0.25">
      <c r="J1916" s="311"/>
      <c r="K1916" t="s">
        <v>939</v>
      </c>
      <c r="M1916" t="s">
        <v>942</v>
      </c>
      <c r="N1916" s="494">
        <v>3350.6</v>
      </c>
      <c r="P1916" s="38">
        <f>SUM(P1915*0.66)</f>
        <v>0</v>
      </c>
      <c r="Q1916" s="307">
        <f t="shared" si="165"/>
        <v>0</v>
      </c>
      <c r="R1916" s="307"/>
      <c r="S1916" s="307"/>
      <c r="T1916" s="307"/>
      <c r="U1916" s="38"/>
      <c r="V1916" s="38"/>
      <c r="W1916" s="523">
        <f t="shared" si="166"/>
        <v>33.506</v>
      </c>
      <c r="X1916" s="22"/>
      <c r="Y1916" s="23">
        <f>SUM(N1916*P1916*Y1914)</f>
        <v>0</v>
      </c>
      <c r="Z1916" s="22"/>
      <c r="AA1916" s="538">
        <f t="shared" si="167"/>
        <v>2.3454199999999998</v>
      </c>
      <c r="AB1916" s="23">
        <f>SUM(N1916*AB1914*P1916)</f>
        <v>0</v>
      </c>
      <c r="AF1916" s="49"/>
      <c r="AG1916" s="23">
        <f>SUM(N1916*AG1914)</f>
        <v>0</v>
      </c>
      <c r="AH1916" s="23">
        <f>SUM(Q1916*AH1914)</f>
        <v>0</v>
      </c>
    </row>
    <row r="1917" spans="10:35" x14ac:dyDescent="0.25">
      <c r="J1917" s="943"/>
      <c r="K1917" t="s">
        <v>940</v>
      </c>
      <c r="L1917" s="17"/>
      <c r="M1917" t="s">
        <v>941</v>
      </c>
      <c r="N1917" s="494"/>
      <c r="O1917" s="366"/>
      <c r="P1917" s="321"/>
      <c r="Q1917" s="307">
        <f t="shared" si="165"/>
        <v>0</v>
      </c>
      <c r="R1917" s="307"/>
      <c r="S1917" s="307"/>
      <c r="T1917" s="307"/>
      <c r="U1917" s="38"/>
      <c r="V1917" s="38"/>
      <c r="W1917" s="523">
        <f t="shared" si="166"/>
        <v>0</v>
      </c>
      <c r="X1917" s="22"/>
      <c r="Y1917" s="23">
        <f>SUM(N1917*P1917*Y1914)</f>
        <v>0</v>
      </c>
      <c r="Z1917" s="22"/>
      <c r="AA1917" s="538">
        <f t="shared" si="167"/>
        <v>0</v>
      </c>
      <c r="AB1917" s="23">
        <f>SUM(N1917*AB1914*P1917)</f>
        <v>0</v>
      </c>
      <c r="AF1917" s="49"/>
      <c r="AG1917" s="23">
        <f>SUM(N1917*AG1914)</f>
        <v>0</v>
      </c>
      <c r="AH1917" s="23">
        <f>SUM(Q1917*AH1914)</f>
        <v>0</v>
      </c>
    </row>
    <row r="1918" spans="10:35" x14ac:dyDescent="0.25">
      <c r="J1918" s="311"/>
      <c r="K1918" t="s">
        <v>1040</v>
      </c>
      <c r="M1918" t="s">
        <v>1041</v>
      </c>
      <c r="N1918" s="494">
        <v>9020</v>
      </c>
      <c r="P1918" s="38">
        <f>SUM(P1917*0.66)</f>
        <v>0</v>
      </c>
      <c r="Q1918" s="307">
        <f t="shared" si="165"/>
        <v>0</v>
      </c>
      <c r="R1918" s="307"/>
      <c r="S1918" s="307"/>
      <c r="T1918" s="307"/>
      <c r="U1918" s="38"/>
      <c r="V1918" s="38"/>
      <c r="W1918" s="523">
        <f t="shared" si="166"/>
        <v>90.2</v>
      </c>
      <c r="X1918" s="22"/>
      <c r="Y1918" s="23">
        <f>SUM(N1918*P1918*Y1914)</f>
        <v>0</v>
      </c>
      <c r="Z1918" s="22"/>
      <c r="AA1918" s="538">
        <f t="shared" si="167"/>
        <v>6.3140000000000001</v>
      </c>
      <c r="AB1918" s="23">
        <f>SUM(N1918*AB1914*P1918)</f>
        <v>0</v>
      </c>
      <c r="AF1918" s="49"/>
      <c r="AG1918" s="23">
        <f>SUM(N1918*AG1914)</f>
        <v>0</v>
      </c>
      <c r="AH1918" s="23">
        <f>SUM(Q1918*AH1914)</f>
        <v>0</v>
      </c>
    </row>
    <row r="1919" spans="10:35" x14ac:dyDescent="0.25">
      <c r="J1919" s="311"/>
      <c r="K1919" t="s">
        <v>1018</v>
      </c>
      <c r="L1919" s="17"/>
      <c r="M1919" t="s">
        <v>1019</v>
      </c>
      <c r="N1919" s="494">
        <v>8955.5</v>
      </c>
      <c r="O1919" s="366"/>
      <c r="P1919" s="321"/>
      <c r="Q1919" s="307">
        <f t="shared" si="165"/>
        <v>0</v>
      </c>
      <c r="R1919" s="307"/>
      <c r="S1919" s="307"/>
      <c r="T1919" s="307"/>
      <c r="U1919" s="38"/>
      <c r="V1919" s="38"/>
      <c r="W1919" s="523">
        <f t="shared" si="166"/>
        <v>89.555000000000007</v>
      </c>
      <c r="X1919" s="22"/>
      <c r="Y1919" s="23">
        <f>SUM(N1919*P1919*Y1914)</f>
        <v>0</v>
      </c>
      <c r="Z1919" s="22"/>
      <c r="AA1919" s="538">
        <f t="shared" si="167"/>
        <v>6.2688499999999996</v>
      </c>
      <c r="AB1919" s="23">
        <f>SUM(N1919*AB1914*P1919)</f>
        <v>0</v>
      </c>
      <c r="AF1919" s="49"/>
      <c r="AG1919" s="23">
        <f>SUM(N1919*AG1914)</f>
        <v>0</v>
      </c>
      <c r="AH1919" s="23">
        <f>SUM(Q1919*AH1914)</f>
        <v>0</v>
      </c>
      <c r="AI1919" s="23"/>
    </row>
    <row r="1920" spans="10:35" x14ac:dyDescent="0.25">
      <c r="J1920" s="311"/>
      <c r="K1920" t="s">
        <v>1095</v>
      </c>
      <c r="M1920" t="s">
        <v>1019</v>
      </c>
      <c r="N1920" s="626">
        <v>5793.44</v>
      </c>
      <c r="O1920" s="13"/>
      <c r="P1920" s="38">
        <f>SUM(P1919*0.66)</f>
        <v>0</v>
      </c>
      <c r="Q1920" s="307">
        <f t="shared" si="165"/>
        <v>0</v>
      </c>
      <c r="R1920" s="307"/>
      <c r="S1920" s="307"/>
      <c r="T1920" s="307"/>
      <c r="U1920" s="38"/>
      <c r="V1920" s="38"/>
      <c r="W1920" s="523">
        <f t="shared" si="166"/>
        <v>57.934399999999997</v>
      </c>
      <c r="X1920" s="22"/>
      <c r="Y1920" s="23">
        <f>SUM(N1920*P1920*Y1914)</f>
        <v>0</v>
      </c>
      <c r="Z1920" s="22"/>
      <c r="AA1920" s="538">
        <f t="shared" si="167"/>
        <v>4.0554079999999999</v>
      </c>
      <c r="AB1920" s="23">
        <f>SUM(N1920*AB1914*P1920)</f>
        <v>0</v>
      </c>
      <c r="AF1920" s="49"/>
      <c r="AG1920" s="23">
        <f>SUM(N1920*AG1914)</f>
        <v>0</v>
      </c>
      <c r="AH1920" s="23">
        <f>SUM(Q1920*AH1914)</f>
        <v>0</v>
      </c>
      <c r="AI1920" s="23"/>
    </row>
    <row r="1921" spans="10:35" x14ac:dyDescent="0.25">
      <c r="J1921" s="311"/>
      <c r="K1921" t="s">
        <v>1149</v>
      </c>
      <c r="M1921" t="s">
        <v>942</v>
      </c>
      <c r="N1921" s="626">
        <v>3040</v>
      </c>
      <c r="O1921" s="13"/>
      <c r="P1921" s="38"/>
      <c r="Q1921" s="307"/>
      <c r="R1921" s="307"/>
      <c r="S1921" s="307"/>
      <c r="T1921" s="307"/>
      <c r="U1921" s="38"/>
      <c r="V1921" s="38"/>
      <c r="W1921" s="523">
        <f t="shared" si="166"/>
        <v>30.400000000000002</v>
      </c>
      <c r="X1921" s="22"/>
      <c r="Y1921" s="23"/>
      <c r="Z1921" s="22"/>
      <c r="AA1921" s="538">
        <f t="shared" si="167"/>
        <v>2.1280000000000001</v>
      </c>
      <c r="AB1921" s="23"/>
      <c r="AF1921" s="49"/>
      <c r="AG1921" s="23"/>
      <c r="AH1921" s="23"/>
      <c r="AI1921" s="23"/>
    </row>
    <row r="1922" spans="10:35" x14ac:dyDescent="0.25">
      <c r="J1922" s="134" t="s">
        <v>441</v>
      </c>
      <c r="N1922" s="626"/>
      <c r="O1922" s="13"/>
      <c r="P1922" s="38"/>
      <c r="Q1922" s="307"/>
      <c r="R1922" s="307"/>
      <c r="S1922" s="307"/>
      <c r="T1922" s="307"/>
      <c r="U1922" s="38"/>
      <c r="V1922" s="38"/>
      <c r="W1922" s="523">
        <f t="shared" si="166"/>
        <v>0</v>
      </c>
      <c r="X1922" s="22"/>
      <c r="Y1922" s="23"/>
      <c r="Z1922" s="22"/>
      <c r="AA1922" s="538">
        <f t="shared" si="167"/>
        <v>0</v>
      </c>
      <c r="AB1922" s="23"/>
      <c r="AF1922" s="49"/>
      <c r="AG1922" s="23"/>
      <c r="AH1922" s="23"/>
      <c r="AI1922" s="23"/>
    </row>
    <row r="1923" spans="10:35" x14ac:dyDescent="0.25">
      <c r="J1923" s="311"/>
      <c r="N1923" s="626"/>
      <c r="O1923" s="13"/>
      <c r="P1923" s="38"/>
      <c r="Q1923" s="307"/>
      <c r="R1923" s="307"/>
      <c r="S1923" s="307"/>
      <c r="T1923" s="307"/>
      <c r="U1923" s="38"/>
      <c r="V1923" s="38"/>
      <c r="W1923" s="523">
        <f t="shared" si="166"/>
        <v>0</v>
      </c>
      <c r="X1923" s="22"/>
      <c r="Y1923" s="23"/>
      <c r="Z1923" s="22"/>
      <c r="AA1923" s="538">
        <f t="shared" si="167"/>
        <v>0</v>
      </c>
      <c r="AB1923" s="23"/>
      <c r="AF1923" s="49"/>
      <c r="AG1923" s="23"/>
      <c r="AH1923" s="23"/>
      <c r="AI1923" s="23"/>
    </row>
    <row r="1924" spans="10:35" x14ac:dyDescent="0.25">
      <c r="J1924" s="311"/>
      <c r="K1924" s="89"/>
      <c r="N1924" s="626"/>
      <c r="O1924" s="13"/>
      <c r="P1924" s="38"/>
      <c r="Q1924" s="307"/>
      <c r="R1924" s="307"/>
      <c r="S1924" s="307"/>
      <c r="T1924" s="307"/>
      <c r="U1924" s="38"/>
      <c r="V1924" s="38"/>
      <c r="W1924" s="523">
        <f t="shared" si="166"/>
        <v>0</v>
      </c>
      <c r="X1924" s="22"/>
      <c r="Y1924" s="23"/>
      <c r="Z1924" s="22"/>
      <c r="AA1924" s="538">
        <f t="shared" si="167"/>
        <v>0</v>
      </c>
      <c r="AB1924" s="23"/>
      <c r="AF1924" s="49"/>
      <c r="AG1924" s="23"/>
      <c r="AH1924" s="23"/>
      <c r="AI1924" s="23"/>
    </row>
    <row r="1925" spans="10:35" x14ac:dyDescent="0.25">
      <c r="J1925" s="134" t="s">
        <v>1151</v>
      </c>
      <c r="M1925" t="s">
        <v>1150</v>
      </c>
      <c r="N1925" s="626">
        <v>0</v>
      </c>
      <c r="O1925" s="13"/>
      <c r="P1925" s="38"/>
      <c r="Q1925" s="307"/>
      <c r="R1925" s="307"/>
      <c r="S1925" s="307"/>
      <c r="T1925" s="307"/>
      <c r="U1925" s="38"/>
      <c r="V1925" s="38">
        <v>1.5E-3</v>
      </c>
      <c r="W1925" s="523">
        <f>SUM(N1925*$V$1925)</f>
        <v>0</v>
      </c>
      <c r="X1925" s="22"/>
      <c r="Y1925" s="23"/>
      <c r="Z1925" s="22"/>
      <c r="AA1925" s="1380"/>
      <c r="AB1925" s="23"/>
      <c r="AF1925" s="49"/>
      <c r="AG1925" s="23"/>
      <c r="AH1925" s="23"/>
      <c r="AI1925" s="23"/>
    </row>
    <row r="1926" spans="10:35" ht="15.75" thickBot="1" x14ac:dyDescent="0.3">
      <c r="J1926" s="311"/>
      <c r="N1926" s="49"/>
      <c r="O1926" s="50"/>
      <c r="P1926" s="38"/>
      <c r="Q1926" s="307"/>
      <c r="R1926" s="307"/>
      <c r="S1926" s="307"/>
      <c r="T1926" s="307"/>
      <c r="U1926" s="38"/>
      <c r="V1926" s="38"/>
      <c r="W1926" s="38"/>
      <c r="X1926" s="22"/>
      <c r="Z1926" s="22"/>
      <c r="AA1926" s="22"/>
      <c r="AB1926" s="22"/>
      <c r="AC1926" s="22"/>
      <c r="AD1926" s="22"/>
      <c r="AE1926" s="22"/>
      <c r="AF1926" s="49"/>
      <c r="AG1926" s="22"/>
      <c r="AH1926" s="22"/>
      <c r="AI1926" s="22"/>
    </row>
    <row r="1927" spans="10:35" ht="15.75" thickBot="1" x14ac:dyDescent="0.3">
      <c r="J1927" s="311"/>
      <c r="N1927" s="49"/>
      <c r="O1927" s="50"/>
      <c r="P1927" s="38"/>
      <c r="Q1927" s="38"/>
      <c r="R1927" s="38"/>
      <c r="S1927" s="38"/>
      <c r="T1927" s="38"/>
      <c r="U1927" s="38"/>
      <c r="V1927" s="38"/>
      <c r="W1927" s="488">
        <f>SUM(W1915:W1920)</f>
        <v>2156.6744000000003</v>
      </c>
      <c r="X1927" s="489"/>
      <c r="Y1927" s="490">
        <f>SUM(Y1915:Y1920)</f>
        <v>0</v>
      </c>
      <c r="Z1927" s="829">
        <f>SUM(W1927:Y1927)</f>
        <v>2156.6744000000003</v>
      </c>
      <c r="AA1927" s="387">
        <f>SUM(AA1915:AA1920)</f>
        <v>150.96720799999997</v>
      </c>
      <c r="AB1927" s="387">
        <f>SUM(AB1915:AB1920)</f>
        <v>0</v>
      </c>
      <c r="AC1927" s="1087">
        <f>SUM(AA1927:AB1927)</f>
        <v>150.96720799999997</v>
      </c>
      <c r="AD1927" s="89"/>
      <c r="AE1927" s="89"/>
      <c r="AF1927" s="49"/>
      <c r="AG1927" s="387">
        <f>SUM(AG1915:AG1920)</f>
        <v>0</v>
      </c>
      <c r="AH1927" s="387">
        <f>SUM(AH1915:AH1920)</f>
        <v>0</v>
      </c>
      <c r="AI1927" s="1087">
        <f>SUM(AG1927:AH1927)</f>
        <v>0</v>
      </c>
    </row>
    <row r="1928" spans="10:35" x14ac:dyDescent="0.25">
      <c r="J1928" s="311"/>
      <c r="N1928" s="49"/>
      <c r="O1928" s="50"/>
      <c r="P1928" s="38"/>
      <c r="Q1928" s="38"/>
      <c r="R1928" s="38"/>
      <c r="S1928" s="38"/>
      <c r="T1928" s="38"/>
      <c r="U1928" s="38"/>
      <c r="V1928" s="38"/>
      <c r="W1928" s="522"/>
      <c r="X1928" s="523"/>
      <c r="Y1928" s="28"/>
      <c r="Z1928" s="523"/>
      <c r="AA1928" s="523"/>
      <c r="AB1928" s="523"/>
      <c r="AC1928" s="89"/>
      <c r="AD1928" s="89"/>
      <c r="AE1928" s="89"/>
      <c r="AF1928" s="49"/>
      <c r="AG1928" s="523"/>
      <c r="AH1928" s="523"/>
      <c r="AI1928" s="89"/>
    </row>
    <row r="1929" spans="10:35" x14ac:dyDescent="0.25">
      <c r="J1929" s="440" t="s">
        <v>433</v>
      </c>
      <c r="K1929" s="42" t="s">
        <v>1060</v>
      </c>
      <c r="L1929" s="35"/>
      <c r="M1929" s="158"/>
      <c r="N1929" s="117"/>
      <c r="O1929" s="316"/>
      <c r="P1929" s="158"/>
      <c r="Q1929" s="158"/>
      <c r="R1929" s="158"/>
      <c r="S1929" s="319"/>
      <c r="T1929" s="319"/>
      <c r="U1929" s="319" t="s">
        <v>171</v>
      </c>
      <c r="V1929" s="158"/>
      <c r="W1929" s="319">
        <v>2.5000000000000001E-2</v>
      </c>
      <c r="X1929" s="117"/>
      <c r="Y1929" s="157">
        <v>0</v>
      </c>
      <c r="Z1929" s="158"/>
      <c r="AA1929" s="319">
        <v>2.5000000000000001E-3</v>
      </c>
      <c r="AB1929" s="157">
        <v>0</v>
      </c>
      <c r="AC1929" s="7" t="s">
        <v>291</v>
      </c>
      <c r="AD1929" s="7"/>
      <c r="AE1929" s="7"/>
      <c r="AF1929" s="7"/>
      <c r="AG1929" s="158">
        <v>0</v>
      </c>
      <c r="AH1929" s="322">
        <v>0</v>
      </c>
      <c r="AI1929" s="7"/>
    </row>
    <row r="1930" spans="10:35" x14ac:dyDescent="0.25">
      <c r="J1930" s="311"/>
      <c r="K1930" s="378" t="s">
        <v>924</v>
      </c>
      <c r="L1930" s="17">
        <v>0.31</v>
      </c>
      <c r="M1930" t="s">
        <v>320</v>
      </c>
      <c r="N1930" s="628">
        <v>27403.75</v>
      </c>
      <c r="O1930" s="366"/>
      <c r="P1930" s="533"/>
      <c r="Q1930" s="535">
        <f t="shared" ref="Q1930:Q1935" si="168">SUM(N1930*P1930)</f>
        <v>0</v>
      </c>
      <c r="R1930" s="535"/>
      <c r="S1930" s="535"/>
      <c r="T1930" s="535"/>
      <c r="U1930" s="526"/>
      <c r="V1930" s="526"/>
      <c r="W1930" s="523">
        <f>SUM(N1930*W1929)</f>
        <v>685.09375</v>
      </c>
      <c r="X1930" s="523"/>
      <c r="Y1930" s="538">
        <f>SUM(N1930*P1930*Y1929)</f>
        <v>0</v>
      </c>
      <c r="Z1930" s="523"/>
      <c r="AA1930" s="538">
        <f>SUM(N1930*AA1929)</f>
        <v>68.509375000000006</v>
      </c>
      <c r="AB1930" s="538">
        <f>SUM(N1930*AB1929*P1930)</f>
        <v>0</v>
      </c>
      <c r="AF1930" s="541"/>
      <c r="AG1930" s="538">
        <f>SUM(N1930*AG1929)</f>
        <v>0</v>
      </c>
      <c r="AH1930" s="538">
        <f>SUM(Q1930*AH1929)</f>
        <v>0</v>
      </c>
    </row>
    <row r="1931" spans="10:35" x14ac:dyDescent="0.25">
      <c r="J1931" s="311"/>
      <c r="N1931" s="494"/>
      <c r="P1931" s="38">
        <f>SUM(P1930*0.66)</f>
        <v>0</v>
      </c>
      <c r="Q1931" s="307">
        <f t="shared" si="168"/>
        <v>0</v>
      </c>
      <c r="R1931" s="307"/>
      <c r="S1931" s="307"/>
      <c r="T1931" s="307"/>
      <c r="U1931" s="38"/>
      <c r="V1931" s="38"/>
      <c r="W1931" s="22">
        <f>SUM(N1931*W1929)</f>
        <v>0</v>
      </c>
      <c r="X1931" s="22"/>
      <c r="Y1931" s="23">
        <f>SUM(N1931*P1931*Y1929)</f>
        <v>0</v>
      </c>
      <c r="Z1931" s="22"/>
      <c r="AA1931" s="23">
        <f>SUM(N1931*AA1929)</f>
        <v>0</v>
      </c>
      <c r="AB1931" s="23">
        <f>SUM(N1931*AB1929*P1931)</f>
        <v>0</v>
      </c>
      <c r="AF1931" s="49"/>
      <c r="AG1931" s="23">
        <f>SUM(N1931*AG1929)</f>
        <v>0</v>
      </c>
      <c r="AH1931" s="23">
        <f>SUM(Q1931*AH1929)</f>
        <v>0</v>
      </c>
    </row>
    <row r="1932" spans="10:35" x14ac:dyDescent="0.25">
      <c r="J1932" s="311"/>
      <c r="K1932" t="s">
        <v>921</v>
      </c>
      <c r="L1932" s="17"/>
      <c r="N1932" s="494"/>
      <c r="O1932" s="366"/>
      <c r="P1932" s="321"/>
      <c r="Q1932" s="307">
        <f t="shared" si="168"/>
        <v>0</v>
      </c>
      <c r="R1932" s="307"/>
      <c r="S1932" s="307"/>
      <c r="T1932" s="307"/>
      <c r="U1932" s="38"/>
      <c r="V1932" s="38"/>
      <c r="W1932" s="22">
        <f>SUM(N1932*W1929)</f>
        <v>0</v>
      </c>
      <c r="X1932" s="22"/>
      <c r="Y1932" s="23">
        <f>SUM(N1932*P1932*Y1929)</f>
        <v>0</v>
      </c>
      <c r="Z1932" s="22"/>
      <c r="AA1932" s="23">
        <f>SUM(N1932*AA1929)</f>
        <v>0</v>
      </c>
      <c r="AB1932" s="23">
        <f>SUM(N1932*AB1929*P1932)</f>
        <v>0</v>
      </c>
      <c r="AF1932" s="49"/>
      <c r="AG1932" s="23">
        <f>SUM(N1932*AG1929)</f>
        <v>0</v>
      </c>
      <c r="AH1932" s="23">
        <f>SUM(Q1932*AH1929)</f>
        <v>0</v>
      </c>
    </row>
    <row r="1933" spans="10:35" x14ac:dyDescent="0.25">
      <c r="J1933" s="311"/>
      <c r="N1933" s="494"/>
      <c r="P1933" s="38">
        <f>SUM(P1932*0.66)</f>
        <v>0</v>
      </c>
      <c r="Q1933" s="307">
        <f t="shared" si="168"/>
        <v>0</v>
      </c>
      <c r="R1933" s="307"/>
      <c r="S1933" s="307"/>
      <c r="T1933" s="307"/>
      <c r="U1933" s="38"/>
      <c r="V1933" s="38"/>
      <c r="W1933" s="22">
        <f>SUM(N1933*W1929)</f>
        <v>0</v>
      </c>
      <c r="X1933" s="22"/>
      <c r="Y1933" s="23">
        <f>SUM(N1933*P1933*Y1929)</f>
        <v>0</v>
      </c>
      <c r="Z1933" s="22"/>
      <c r="AA1933" s="23">
        <f>SUM(N1933*AA1929)</f>
        <v>0</v>
      </c>
      <c r="AB1933" s="23">
        <f>SUM(N1933*AB1929*P1933)</f>
        <v>0</v>
      </c>
      <c r="AF1933" s="49"/>
      <c r="AG1933" s="23">
        <f>SUM(N1933*AG1929)</f>
        <v>0</v>
      </c>
      <c r="AH1933" s="23">
        <f>SUM(Q1933*AH1929)</f>
        <v>0</v>
      </c>
    </row>
    <row r="1934" spans="10:35" x14ac:dyDescent="0.25">
      <c r="J1934" s="311" t="s">
        <v>409</v>
      </c>
      <c r="L1934" t="s">
        <v>294</v>
      </c>
      <c r="M1934" s="1365">
        <v>402.35</v>
      </c>
      <c r="N1934" s="178"/>
      <c r="P1934" s="38">
        <f>SUM(P1933*0.66)</f>
        <v>0</v>
      </c>
      <c r="Q1934" s="307">
        <f t="shared" si="168"/>
        <v>0</v>
      </c>
      <c r="R1934" s="307"/>
      <c r="S1934" s="307"/>
      <c r="T1934" s="307"/>
      <c r="U1934" s="38"/>
      <c r="V1934" s="38"/>
      <c r="W1934" s="882">
        <f>SUM(M1934)</f>
        <v>402.35</v>
      </c>
      <c r="X1934" s="22"/>
      <c r="Y1934" s="23">
        <f>SUM(N1934*P1934*Y1929)</f>
        <v>0</v>
      </c>
      <c r="Z1934" s="22"/>
      <c r="AA1934" s="23">
        <f>SUM(N1934*AA1929)</f>
        <v>0</v>
      </c>
      <c r="AB1934" s="23">
        <f>SUM(N1934*AB1929*P1934)</f>
        <v>0</v>
      </c>
      <c r="AF1934" s="49"/>
      <c r="AG1934" s="23">
        <f>SUM(N1934*AG1929)</f>
        <v>0</v>
      </c>
      <c r="AH1934" s="23">
        <f>SUM(Q1934*AH1929)</f>
        <v>0</v>
      </c>
      <c r="AI1934" s="23"/>
    </row>
    <row r="1935" spans="10:35" x14ac:dyDescent="0.25">
      <c r="J1935" s="311"/>
      <c r="N1935" s="626"/>
      <c r="O1935" s="13"/>
      <c r="P1935" s="38">
        <f>SUM(P1934*0.66)</f>
        <v>0</v>
      </c>
      <c r="Q1935" s="307">
        <f t="shared" si="168"/>
        <v>0</v>
      </c>
      <c r="R1935" s="307"/>
      <c r="S1935" s="307"/>
      <c r="T1935" s="307"/>
      <c r="U1935" s="38"/>
      <c r="V1935" s="38"/>
      <c r="W1935" s="22">
        <f>SUM(N1935*W1929)</f>
        <v>0</v>
      </c>
      <c r="X1935" s="22"/>
      <c r="Y1935" s="23">
        <f>SUM(N1935*P1935*Y1929)</f>
        <v>0</v>
      </c>
      <c r="Z1935" s="22"/>
      <c r="AA1935" s="23">
        <f>SUM(N1935*AA1929)</f>
        <v>0</v>
      </c>
      <c r="AB1935" s="23">
        <f>SUM(N1935*AB1929*P1935)</f>
        <v>0</v>
      </c>
      <c r="AF1935" s="49"/>
      <c r="AG1935" s="23">
        <f>SUM(N1935*AG1929)</f>
        <v>0</v>
      </c>
      <c r="AH1935" s="23">
        <f>SUM(Q1935*AH1929)</f>
        <v>0</v>
      </c>
      <c r="AI1935" s="23"/>
    </row>
    <row r="1936" spans="10:35" ht="15.75" thickBot="1" x14ac:dyDescent="0.3">
      <c r="J1936" s="311"/>
      <c r="N1936" s="49"/>
      <c r="O1936" s="50"/>
      <c r="P1936" s="38"/>
      <c r="Q1936" s="307"/>
      <c r="R1936" s="307"/>
      <c r="S1936" s="307"/>
      <c r="T1936" s="307"/>
      <c r="U1936" s="38"/>
      <c r="V1936" s="38"/>
      <c r="W1936" s="38"/>
      <c r="X1936" s="22"/>
      <c r="Z1936" s="22"/>
      <c r="AA1936" s="22"/>
      <c r="AB1936" s="22"/>
      <c r="AC1936" s="22"/>
      <c r="AD1936" s="22"/>
      <c r="AE1936" s="22"/>
      <c r="AF1936" s="49"/>
      <c r="AG1936" s="22"/>
      <c r="AH1936" s="22"/>
      <c r="AI1936" s="22"/>
    </row>
    <row r="1937" spans="10:37" ht="15.75" thickBot="1" x14ac:dyDescent="0.3">
      <c r="J1937" s="311"/>
      <c r="N1937" s="49"/>
      <c r="O1937" s="50"/>
      <c r="P1937" s="38"/>
      <c r="Q1937" s="38"/>
      <c r="R1937" s="38"/>
      <c r="S1937" s="38"/>
      <c r="T1937" s="38"/>
      <c r="U1937" s="38"/>
      <c r="V1937" s="38"/>
      <c r="W1937" s="488">
        <f>SUM(W1930:W1935)</f>
        <v>1087.4437499999999</v>
      </c>
      <c r="X1937" s="489"/>
      <c r="Y1937" s="490">
        <f>SUM(Y1930:Y1935)</f>
        <v>0</v>
      </c>
      <c r="Z1937" s="829">
        <f>SUM(W1937:Y1937)</f>
        <v>1087.4437499999999</v>
      </c>
      <c r="AA1937" s="387">
        <f>SUM(AA1930:AA1935)</f>
        <v>68.509375000000006</v>
      </c>
      <c r="AB1937" s="387">
        <f>SUM(AB1930:AB1935)</f>
        <v>0</v>
      </c>
      <c r="AC1937" s="1087">
        <f>SUM(AA1937:AB1937)</f>
        <v>68.509375000000006</v>
      </c>
      <c r="AD1937" s="89"/>
      <c r="AE1937" s="89"/>
      <c r="AF1937" s="49"/>
      <c r="AG1937" s="387">
        <f>SUM(AG1930:AG1935)</f>
        <v>0</v>
      </c>
      <c r="AH1937" s="387">
        <f>SUM(AH1930:AH1935)</f>
        <v>0</v>
      </c>
      <c r="AI1937" s="1087">
        <f>SUM(AG1937:AH1937)</f>
        <v>0</v>
      </c>
    </row>
    <row r="1938" spans="10:37" x14ac:dyDescent="0.25">
      <c r="J1938" s="311"/>
      <c r="N1938" s="49"/>
      <c r="O1938" s="50"/>
      <c r="P1938" s="38"/>
      <c r="Q1938" s="38"/>
      <c r="R1938" s="38"/>
      <c r="S1938" s="38"/>
      <c r="T1938" s="38"/>
      <c r="U1938" s="38"/>
      <c r="V1938" s="38"/>
      <c r="W1938" s="522"/>
      <c r="X1938" s="523"/>
      <c r="Y1938" s="28"/>
      <c r="Z1938" s="523"/>
      <c r="AA1938" s="523"/>
      <c r="AB1938" s="523"/>
      <c r="AC1938" s="89"/>
      <c r="AD1938" s="89"/>
      <c r="AE1938" s="89"/>
      <c r="AF1938" s="49"/>
      <c r="AG1938" s="523"/>
      <c r="AH1938" s="523"/>
      <c r="AI1938" s="89"/>
    </row>
    <row r="1939" spans="10:37" x14ac:dyDescent="0.25">
      <c r="J1939" s="440" t="s">
        <v>433</v>
      </c>
      <c r="K1939" s="42" t="s">
        <v>993</v>
      </c>
      <c r="L1939" s="35"/>
      <c r="M1939" s="158"/>
      <c r="N1939" s="117"/>
      <c r="O1939" s="316"/>
      <c r="P1939" s="158"/>
      <c r="Q1939" s="158"/>
      <c r="R1939" s="158"/>
      <c r="S1939" s="319"/>
      <c r="T1939" s="319"/>
      <c r="U1939" s="319" t="s">
        <v>171</v>
      </c>
      <c r="V1939" s="158"/>
      <c r="W1939" s="158" t="s">
        <v>996</v>
      </c>
      <c r="X1939" s="117"/>
      <c r="Y1939" s="157">
        <v>0</v>
      </c>
      <c r="Z1939" s="158"/>
      <c r="AA1939" s="319">
        <v>2.5000000000000001E-3</v>
      </c>
      <c r="AB1939" s="157">
        <v>0</v>
      </c>
      <c r="AC1939" s="7" t="s">
        <v>1002</v>
      </c>
      <c r="AD1939" s="319">
        <v>2.5000000000000001E-3</v>
      </c>
      <c r="AE1939" s="7"/>
      <c r="AF1939" s="7" t="s">
        <v>291</v>
      </c>
      <c r="AG1939" s="158">
        <v>0</v>
      </c>
      <c r="AH1939" s="322">
        <v>0</v>
      </c>
      <c r="AI1939" s="7"/>
    </row>
    <row r="1940" spans="10:37" x14ac:dyDescent="0.25">
      <c r="J1940" s="311"/>
      <c r="K1940" s="378" t="s">
        <v>995</v>
      </c>
      <c r="L1940" s="17"/>
      <c r="M1940" t="s">
        <v>324</v>
      </c>
      <c r="N1940" s="628"/>
      <c r="O1940" s="366"/>
      <c r="P1940" s="533"/>
      <c r="Q1940" s="535">
        <f t="shared" ref="Q1940:Q1945" si="169">SUM(N1940*P1940)</f>
        <v>0</v>
      </c>
      <c r="R1940" s="535"/>
      <c r="S1940" s="535"/>
      <c r="U1940" s="526"/>
      <c r="V1940" s="848">
        <v>2.8799999999999999E-2</v>
      </c>
      <c r="W1940" s="523">
        <f t="shared" ref="W1940:W1945" si="170">SUM(N1940*V1940)</f>
        <v>0</v>
      </c>
      <c r="X1940" s="523"/>
      <c r="Y1940" s="538">
        <f>SUM(N1940*P1940*Y1939)</f>
        <v>0</v>
      </c>
      <c r="Z1940" s="523"/>
      <c r="AA1940" s="538">
        <f>SUM(N1940*AA1939)</f>
        <v>0</v>
      </c>
      <c r="AB1940" s="538">
        <f>SUM(N1940*AB1939*P1940)</f>
        <v>0</v>
      </c>
      <c r="AD1940" s="538">
        <f>SUM(N1940*AD1939)</f>
        <v>0</v>
      </c>
      <c r="AF1940" s="541"/>
      <c r="AG1940" s="538">
        <f>SUM(N1940*AG1939)</f>
        <v>0</v>
      </c>
      <c r="AH1940" s="538">
        <f>SUM(Q1940*AH1939)</f>
        <v>0</v>
      </c>
    </row>
    <row r="1941" spans="10:37" x14ac:dyDescent="0.25">
      <c r="J1941" s="311"/>
      <c r="N1941" s="494"/>
      <c r="P1941" s="38">
        <f>SUM(P1940*0.66)</f>
        <v>0</v>
      </c>
      <c r="Q1941" s="307">
        <f t="shared" si="169"/>
        <v>0</v>
      </c>
      <c r="R1941" s="307"/>
      <c r="S1941" s="307"/>
      <c r="U1941" s="38"/>
      <c r="V1941" s="625"/>
      <c r="W1941" s="22">
        <f t="shared" si="170"/>
        <v>0</v>
      </c>
      <c r="X1941" s="22"/>
      <c r="Y1941" s="23">
        <f>SUM(N1941*P1941*Y1939)</f>
        <v>0</v>
      </c>
      <c r="Z1941" s="22"/>
      <c r="AA1941" s="23">
        <f>SUM(N1941*AA1939)</f>
        <v>0</v>
      </c>
      <c r="AB1941" s="23">
        <f>SUM(N1941*AB1939*P1941)</f>
        <v>0</v>
      </c>
      <c r="AD1941" s="23">
        <f>SUM(N1941*AD1939)</f>
        <v>0</v>
      </c>
      <c r="AF1941" s="49"/>
      <c r="AG1941" s="23">
        <f>SUM(N1941*AG1939)</f>
        <v>0</v>
      </c>
      <c r="AH1941" s="23">
        <f>SUM(Q1941*AH1939)</f>
        <v>0</v>
      </c>
    </row>
    <row r="1942" spans="10:37" x14ac:dyDescent="0.25">
      <c r="J1942" s="311"/>
      <c r="K1942" t="s">
        <v>994</v>
      </c>
      <c r="L1942" s="17"/>
      <c r="M1942" t="s">
        <v>500</v>
      </c>
      <c r="N1942" s="494">
        <v>2704</v>
      </c>
      <c r="O1942" s="366"/>
      <c r="P1942" s="321"/>
      <c r="Q1942" s="307">
        <f t="shared" si="169"/>
        <v>0</v>
      </c>
      <c r="R1942" s="307"/>
      <c r="S1942" s="307"/>
      <c r="U1942" s="38"/>
      <c r="V1942" s="380">
        <v>3.4099999999999998E-2</v>
      </c>
      <c r="W1942" s="22">
        <f t="shared" si="170"/>
        <v>92.206400000000002</v>
      </c>
      <c r="X1942" s="22"/>
      <c r="Y1942" s="23">
        <f>SUM(N1942*P1942*Y1939)</f>
        <v>0</v>
      </c>
      <c r="Z1942" s="22"/>
      <c r="AA1942" s="23">
        <f>SUM(N1942*AA1939)</f>
        <v>6.76</v>
      </c>
      <c r="AB1942" s="23">
        <f>SUM(N1942*AB1939*P1942)</f>
        <v>0</v>
      </c>
      <c r="AD1942" s="23">
        <f>SUM(N1942*AD1939)</f>
        <v>6.76</v>
      </c>
      <c r="AF1942" s="49"/>
      <c r="AG1942" s="23">
        <f>SUM(N1942*AG1939)</f>
        <v>0</v>
      </c>
      <c r="AH1942" s="23">
        <f>SUM(Q1942*AH1939)</f>
        <v>0</v>
      </c>
    </row>
    <row r="1943" spans="10:37" x14ac:dyDescent="0.25">
      <c r="J1943" s="311"/>
      <c r="N1943" s="494"/>
      <c r="P1943" s="38">
        <f>SUM(P1942*0.66)</f>
        <v>0</v>
      </c>
      <c r="Q1943" s="307">
        <f t="shared" si="169"/>
        <v>0</v>
      </c>
      <c r="R1943" s="307"/>
      <c r="S1943" s="307"/>
      <c r="T1943" s="307"/>
      <c r="U1943" s="38"/>
      <c r="V1943" s="321"/>
      <c r="W1943" s="22">
        <f t="shared" si="170"/>
        <v>0</v>
      </c>
      <c r="X1943" s="22"/>
      <c r="Y1943" s="23">
        <f>SUM(N1943*P1943*Y1939)</f>
        <v>0</v>
      </c>
      <c r="Z1943" s="22"/>
      <c r="AA1943" s="23">
        <f>SUM(N1943*AA1939)</f>
        <v>0</v>
      </c>
      <c r="AB1943" s="23">
        <f>SUM(N1943*AB1939*P1943)</f>
        <v>0</v>
      </c>
      <c r="AD1943" s="23">
        <f>SUM(N1943*AD1939)</f>
        <v>0</v>
      </c>
      <c r="AF1943" s="49"/>
      <c r="AG1943" s="23">
        <f>SUM(N1943*AG1939)</f>
        <v>0</v>
      </c>
      <c r="AH1943" s="23">
        <f>SUM(Q1943*AH1939)</f>
        <v>0</v>
      </c>
    </row>
    <row r="1944" spans="10:37" x14ac:dyDescent="0.25">
      <c r="J1944" s="311"/>
      <c r="L1944" s="17"/>
      <c r="N1944" s="494"/>
      <c r="O1944" s="366"/>
      <c r="P1944" s="321"/>
      <c r="Q1944" s="307">
        <f t="shared" si="169"/>
        <v>0</v>
      </c>
      <c r="R1944" s="307"/>
      <c r="S1944" s="307"/>
      <c r="T1944" s="307"/>
      <c r="U1944" s="38"/>
      <c r="V1944" s="321"/>
      <c r="W1944" s="22">
        <f t="shared" si="170"/>
        <v>0</v>
      </c>
      <c r="X1944" s="22"/>
      <c r="Y1944" s="23">
        <f>SUM(N1944*P1944*Y1939)</f>
        <v>0</v>
      </c>
      <c r="Z1944" s="22"/>
      <c r="AA1944" s="23">
        <f>SUM(N1944*AA1939)</f>
        <v>0</v>
      </c>
      <c r="AB1944" s="23">
        <f>SUM(N1944*AB1939*P1944)</f>
        <v>0</v>
      </c>
      <c r="AD1944" s="23">
        <f>SUM(N1944*AD1939)</f>
        <v>0</v>
      </c>
      <c r="AF1944" s="49"/>
      <c r="AG1944" s="23">
        <f>SUM(N1944*AG1939)</f>
        <v>0</v>
      </c>
      <c r="AH1944" s="23">
        <f>SUM(Q1944*AH1939)</f>
        <v>0</v>
      </c>
      <c r="AI1944" s="23"/>
      <c r="AJ1944">
        <f t="shared" ref="AJ1944:AK1944" si="171">AJ1934</f>
        <v>0</v>
      </c>
      <c r="AK1944">
        <f t="shared" si="171"/>
        <v>0</v>
      </c>
    </row>
    <row r="1945" spans="10:37" x14ac:dyDescent="0.25">
      <c r="J1945" s="311"/>
      <c r="N1945" s="626"/>
      <c r="O1945" s="13"/>
      <c r="P1945" s="38">
        <f>SUM(P1944*0.66)</f>
        <v>0</v>
      </c>
      <c r="Q1945" s="307">
        <f t="shared" si="169"/>
        <v>0</v>
      </c>
      <c r="R1945" s="307"/>
      <c r="S1945" s="307"/>
      <c r="T1945" s="307"/>
      <c r="U1945" s="38"/>
      <c r="V1945" s="321"/>
      <c r="W1945" s="22">
        <f t="shared" si="170"/>
        <v>0</v>
      </c>
      <c r="X1945" s="22"/>
      <c r="Y1945" s="23">
        <v>0</v>
      </c>
      <c r="Z1945" s="22"/>
      <c r="AA1945" s="23">
        <f>SUM(N1945*AA1939)</f>
        <v>0</v>
      </c>
      <c r="AB1945" s="23">
        <f>SUM(N1945*AB1939*P1945)</f>
        <v>0</v>
      </c>
      <c r="AD1945" s="23">
        <f>SUM(N1945*AD1939)</f>
        <v>0</v>
      </c>
      <c r="AF1945" s="49"/>
      <c r="AG1945" s="23">
        <f>SUM(N1945*AG1939)</f>
        <v>0</v>
      </c>
      <c r="AH1945" s="23">
        <f>SUM(Q1945*AH1939)</f>
        <v>0</v>
      </c>
      <c r="AI1945" s="23"/>
      <c r="AJ1945">
        <f t="shared" ref="AJ1945:AK1945" si="172">AJ1935</f>
        <v>0</v>
      </c>
      <c r="AK1945">
        <f t="shared" si="172"/>
        <v>0</v>
      </c>
    </row>
    <row r="1946" spans="10:37" ht="15.75" thickBot="1" x14ac:dyDescent="0.3">
      <c r="J1946" s="311"/>
      <c r="N1946" s="49"/>
      <c r="O1946" s="50"/>
      <c r="P1946" s="38"/>
      <c r="Q1946" s="307"/>
      <c r="R1946" s="307"/>
      <c r="S1946" s="307"/>
      <c r="T1946" s="307"/>
      <c r="U1946" s="38"/>
      <c r="V1946" s="38"/>
      <c r="W1946" s="38"/>
      <c r="X1946" s="22"/>
      <c r="Z1946" s="22"/>
      <c r="AA1946" s="22"/>
      <c r="AB1946" s="22"/>
      <c r="AC1946" s="22"/>
      <c r="AD1946" s="22"/>
      <c r="AE1946" s="22"/>
      <c r="AF1946" s="49"/>
      <c r="AG1946" s="22"/>
      <c r="AH1946" s="22"/>
      <c r="AI1946" s="22"/>
      <c r="AJ1946">
        <f t="shared" ref="AJ1946:AK1946" si="173">AJ1936</f>
        <v>0</v>
      </c>
      <c r="AK1946">
        <f t="shared" si="173"/>
        <v>0</v>
      </c>
    </row>
    <row r="1947" spans="10:37" ht="15.75" thickBot="1" x14ac:dyDescent="0.3">
      <c r="J1947" s="311"/>
      <c r="N1947" s="49"/>
      <c r="O1947" s="50"/>
      <c r="P1947" s="38"/>
      <c r="Q1947" s="38"/>
      <c r="R1947" s="38"/>
      <c r="S1947" s="38"/>
      <c r="T1947" s="38"/>
      <c r="U1947" s="38"/>
      <c r="V1947" s="38"/>
      <c r="W1947" s="488">
        <f>SUM(W1940:W1945)</f>
        <v>92.206400000000002</v>
      </c>
      <c r="X1947" s="489"/>
      <c r="Y1947" s="490">
        <f>SUM(Y1940:Y1945)</f>
        <v>0</v>
      </c>
      <c r="Z1947" s="829">
        <f>SUM(W1947:Y1947)</f>
        <v>92.206400000000002</v>
      </c>
      <c r="AA1947" s="387">
        <f>SUM(AA1940:AA1945)</f>
        <v>6.76</v>
      </c>
      <c r="AB1947" s="387">
        <f>SUM(AB1940:AB1945)</f>
        <v>0</v>
      </c>
      <c r="AC1947" s="1087">
        <f>SUM(AA1947:AB1947)</f>
        <v>6.76</v>
      </c>
      <c r="AD1947" s="387">
        <f>SUM(AD1940:AD1945)</f>
        <v>6.76</v>
      </c>
      <c r="AE1947" s="523">
        <f>SUM(AE1940:AE1945)</f>
        <v>0</v>
      </c>
      <c r="AF1947" s="89">
        <f>SUM(AD1947:AE1947)</f>
        <v>6.76</v>
      </c>
      <c r="AG1947" s="387">
        <f>SUM(AG1940:AG1945)</f>
        <v>0</v>
      </c>
      <c r="AH1947" s="387">
        <f>SUM(AH1940:AH1945)</f>
        <v>0</v>
      </c>
      <c r="AI1947" s="1087">
        <f>SUM(AG1947:AH1947)</f>
        <v>0</v>
      </c>
      <c r="AJ1947">
        <f t="shared" ref="AJ1947:AK1947" si="174">AJ1937</f>
        <v>0</v>
      </c>
      <c r="AK1947">
        <f t="shared" si="174"/>
        <v>0</v>
      </c>
    </row>
    <row r="1948" spans="10:37" x14ac:dyDescent="0.25">
      <c r="J1948" s="311"/>
      <c r="N1948" s="49"/>
      <c r="O1948" s="50"/>
      <c r="P1948" s="38"/>
      <c r="Q1948" s="38"/>
      <c r="R1948" s="38"/>
      <c r="S1948" s="38"/>
      <c r="T1948" s="38"/>
      <c r="U1948" s="38"/>
      <c r="V1948" s="38"/>
      <c r="W1948" s="522"/>
      <c r="X1948" s="523"/>
      <c r="Y1948" s="28"/>
      <c r="Z1948" s="523"/>
      <c r="AA1948" s="523"/>
      <c r="AB1948" s="523"/>
      <c r="AC1948" s="89"/>
      <c r="AD1948" s="523"/>
      <c r="AE1948" s="523"/>
      <c r="AF1948" s="89"/>
      <c r="AG1948" s="523"/>
      <c r="AH1948" s="523"/>
      <c r="AI1948" s="89"/>
      <c r="AJ1948">
        <f t="shared" ref="AJ1948:AK1948" si="175">AJ1938</f>
        <v>0</v>
      </c>
      <c r="AK1948">
        <f t="shared" si="175"/>
        <v>0</v>
      </c>
    </row>
    <row r="1949" spans="10:37" x14ac:dyDescent="0.25">
      <c r="J1949" s="440" t="s">
        <v>433</v>
      </c>
      <c r="K1949" s="42" t="s">
        <v>1038</v>
      </c>
      <c r="L1949" s="35"/>
      <c r="M1949" s="158"/>
      <c r="N1949" s="117"/>
      <c r="O1949" s="316"/>
      <c r="P1949" s="158"/>
      <c r="Q1949" s="158"/>
      <c r="R1949" s="158"/>
      <c r="S1949" s="319"/>
      <c r="T1949" s="319"/>
      <c r="U1949" s="319" t="s">
        <v>171</v>
      </c>
      <c r="V1949" s="158"/>
      <c r="W1949" s="319">
        <v>2.2499999999999999E-2</v>
      </c>
      <c r="X1949" s="117"/>
      <c r="Y1949" s="157">
        <v>0</v>
      </c>
      <c r="Z1949" s="158"/>
      <c r="AA1949" s="319">
        <v>2E-3</v>
      </c>
      <c r="AB1949" s="157">
        <v>0</v>
      </c>
      <c r="AC1949" s="7" t="s">
        <v>291</v>
      </c>
      <c r="AD1949" s="319">
        <v>0</v>
      </c>
      <c r="AE1949" s="7"/>
      <c r="AF1949" s="7"/>
      <c r="AG1949" s="158">
        <v>0</v>
      </c>
      <c r="AH1949" s="322">
        <v>0</v>
      </c>
      <c r="AI1949" s="7"/>
      <c r="AJ1949">
        <f t="shared" ref="AJ1949:AK1949" si="176">AJ1939</f>
        <v>0</v>
      </c>
      <c r="AK1949">
        <f t="shared" si="176"/>
        <v>0</v>
      </c>
    </row>
    <row r="1950" spans="10:37" x14ac:dyDescent="0.25">
      <c r="J1950" s="311"/>
      <c r="K1950" s="378" t="s">
        <v>1109</v>
      </c>
      <c r="L1950" s="17">
        <v>0.30499999999999999</v>
      </c>
      <c r="M1950" t="s">
        <v>320</v>
      </c>
      <c r="N1950" s="628">
        <v>2068</v>
      </c>
      <c r="O1950" s="366"/>
      <c r="P1950" s="533"/>
      <c r="Q1950" s="535">
        <f t="shared" ref="Q1950:Q1955" si="177">SUM(N1950*P1950)</f>
        <v>0</v>
      </c>
      <c r="R1950" s="535"/>
      <c r="S1950" s="535"/>
      <c r="T1950" s="535"/>
      <c r="U1950" s="526"/>
      <c r="V1950" s="526"/>
      <c r="W1950" s="523">
        <f>SUM(N1950*W1949)</f>
        <v>46.53</v>
      </c>
      <c r="X1950" s="523"/>
      <c r="Y1950" s="538">
        <f>SUM(N1950*P1950*Y1949)</f>
        <v>0</v>
      </c>
      <c r="Z1950" s="523"/>
      <c r="AA1950" s="538">
        <f>SUM(N1950*AA1949)</f>
        <v>4.1360000000000001</v>
      </c>
      <c r="AB1950" s="538">
        <f>SUM(N1950*AB1949*P1950)</f>
        <v>0</v>
      </c>
      <c r="AD1950" s="538">
        <f>SUM(N1950*AD1949)</f>
        <v>0</v>
      </c>
      <c r="AF1950" s="541"/>
      <c r="AG1950" s="538">
        <f>SUM(N1950*AG1949)</f>
        <v>0</v>
      </c>
      <c r="AH1950" s="538">
        <f>SUM(Q1950*AH1949)</f>
        <v>0</v>
      </c>
      <c r="AJ1950">
        <f t="shared" ref="AJ1950:AK1950" si="178">AJ1940</f>
        <v>0</v>
      </c>
      <c r="AK1950">
        <f t="shared" si="178"/>
        <v>0</v>
      </c>
    </row>
    <row r="1951" spans="10:37" x14ac:dyDescent="0.25">
      <c r="J1951" s="311"/>
      <c r="N1951" s="494"/>
      <c r="P1951" s="38">
        <f>SUM(P1950*0.66)</f>
        <v>0</v>
      </c>
      <c r="Q1951" s="307">
        <f t="shared" si="177"/>
        <v>0</v>
      </c>
      <c r="R1951" s="307"/>
      <c r="S1951" s="307"/>
      <c r="T1951" s="307"/>
      <c r="U1951" s="38"/>
      <c r="V1951" s="38"/>
      <c r="W1951" s="22">
        <f>SUM(N1951*W1949)</f>
        <v>0</v>
      </c>
      <c r="X1951" s="22"/>
      <c r="Y1951" s="23">
        <f>SUM(N1951*P1951*Y1949)</f>
        <v>0</v>
      </c>
      <c r="Z1951" s="22"/>
      <c r="AA1951" s="23">
        <f>SUM(N1951*AA1949)</f>
        <v>0</v>
      </c>
      <c r="AB1951" s="23">
        <f>SUM(N1951*AB1949*P1951)</f>
        <v>0</v>
      </c>
      <c r="AD1951" s="23">
        <f>SUM(N1951*AD1949)</f>
        <v>0</v>
      </c>
      <c r="AF1951" s="49"/>
      <c r="AG1951" s="23">
        <f>SUM(N1951*AG1949)</f>
        <v>0</v>
      </c>
      <c r="AH1951" s="23">
        <f>SUM(Q1951*AH1949)</f>
        <v>0</v>
      </c>
      <c r="AJ1951">
        <f t="shared" ref="AJ1951:AK1951" si="179">AJ1941</f>
        <v>0</v>
      </c>
      <c r="AK1951">
        <f t="shared" si="179"/>
        <v>0</v>
      </c>
    </row>
    <row r="1952" spans="10:37" x14ac:dyDescent="0.25">
      <c r="J1952" s="311"/>
      <c r="K1952" t="s">
        <v>1110</v>
      </c>
      <c r="L1952" s="17"/>
      <c r="N1952" s="494"/>
      <c r="O1952" s="366"/>
      <c r="P1952" s="321"/>
      <c r="Q1952" s="307">
        <f t="shared" si="177"/>
        <v>0</v>
      </c>
      <c r="R1952" s="307"/>
      <c r="S1952" s="307"/>
      <c r="T1952" s="307"/>
      <c r="U1952" s="38"/>
      <c r="V1952" s="38"/>
      <c r="W1952" s="22">
        <f>SUM(N1952*W1949)</f>
        <v>0</v>
      </c>
      <c r="X1952" s="22"/>
      <c r="Y1952" s="23">
        <f>SUM(N1952*P1952*Y1949)</f>
        <v>0</v>
      </c>
      <c r="Z1952" s="22"/>
      <c r="AA1952" s="23">
        <f>SUM(N1952*AA1949)</f>
        <v>0</v>
      </c>
      <c r="AB1952" s="23">
        <f>SUM(N1952*AB1949*P1952)</f>
        <v>0</v>
      </c>
      <c r="AD1952" s="23">
        <f>SUM(N1952*AD1949)</f>
        <v>0</v>
      </c>
      <c r="AF1952" s="49"/>
      <c r="AG1952" s="23">
        <f>SUM(N1952*AG1949)</f>
        <v>0</v>
      </c>
      <c r="AH1952" s="23">
        <f>SUM(Q1952*AH1949)</f>
        <v>0</v>
      </c>
      <c r="AJ1952">
        <f t="shared" ref="AJ1952:AK1952" si="180">AJ1942</f>
        <v>0</v>
      </c>
      <c r="AK1952">
        <f t="shared" si="180"/>
        <v>0</v>
      </c>
    </row>
    <row r="1953" spans="10:35" x14ac:dyDescent="0.25">
      <c r="J1953" s="311"/>
      <c r="N1953" s="494"/>
      <c r="P1953" s="38">
        <f>SUM(P1952*0.66)</f>
        <v>0</v>
      </c>
      <c r="Q1953" s="307">
        <f t="shared" si="177"/>
        <v>0</v>
      </c>
      <c r="R1953" s="307"/>
      <c r="S1953" s="307"/>
      <c r="T1953" s="307"/>
      <c r="U1953" s="38"/>
      <c r="V1953" s="38"/>
      <c r="W1953" s="22">
        <f>SUM(N1953*W1949)</f>
        <v>0</v>
      </c>
      <c r="X1953" s="22"/>
      <c r="Y1953" s="23">
        <f>SUM(N1953*P1953*Y1949)</f>
        <v>0</v>
      </c>
      <c r="Z1953" s="22"/>
      <c r="AA1953" s="23">
        <f>SUM(N1953*AA1949)</f>
        <v>0</v>
      </c>
      <c r="AB1953" s="23">
        <f>SUM(N1953*AB1949*P1953)</f>
        <v>0</v>
      </c>
      <c r="AD1953" s="23">
        <f>SUM(N1953*AD1949)</f>
        <v>0</v>
      </c>
      <c r="AF1953" s="49"/>
      <c r="AG1953" s="23">
        <f>SUM(N1953*AG1949)</f>
        <v>0</v>
      </c>
      <c r="AH1953" s="23">
        <f>SUM(Q1953*AH1949)</f>
        <v>0</v>
      </c>
    </row>
    <row r="1954" spans="10:35" x14ac:dyDescent="0.25">
      <c r="J1954" s="311"/>
      <c r="L1954" t="s">
        <v>294</v>
      </c>
      <c r="M1954" s="1365">
        <v>53.11</v>
      </c>
      <c r="N1954" s="178"/>
      <c r="P1954" s="38">
        <f>SUM(P1953*0.66)</f>
        <v>0</v>
      </c>
      <c r="Q1954" s="307">
        <f t="shared" si="177"/>
        <v>0</v>
      </c>
      <c r="R1954" s="307"/>
      <c r="S1954" s="307"/>
      <c r="T1954" s="307"/>
      <c r="U1954" s="38"/>
      <c r="V1954" s="38"/>
      <c r="W1954" s="882">
        <f>SUM(M1954)</f>
        <v>53.11</v>
      </c>
      <c r="X1954" s="22"/>
      <c r="Y1954" s="23">
        <f>SUM(N1954*P1954*Y1949)</f>
        <v>0</v>
      </c>
      <c r="Z1954" s="22"/>
      <c r="AA1954" s="23">
        <f>SUM(N1954*AA1949)</f>
        <v>0</v>
      </c>
      <c r="AB1954" s="23">
        <f>SUM(N1954*AB1949*P1954)</f>
        <v>0</v>
      </c>
      <c r="AF1954" s="49"/>
      <c r="AG1954" s="23">
        <f>SUM(N1954*AG1949)</f>
        <v>0</v>
      </c>
      <c r="AH1954" s="23">
        <f>SUM(Q1954*AH1949)</f>
        <v>0</v>
      </c>
      <c r="AI1954" s="23"/>
    </row>
    <row r="1955" spans="10:35" x14ac:dyDescent="0.25">
      <c r="J1955" s="311"/>
      <c r="N1955" s="626"/>
      <c r="O1955" s="13"/>
      <c r="P1955" s="38">
        <f>SUM(P1954*0.66)</f>
        <v>0</v>
      </c>
      <c r="Q1955" s="307">
        <f t="shared" si="177"/>
        <v>0</v>
      </c>
      <c r="R1955" s="307"/>
      <c r="S1955" s="307"/>
      <c r="T1955" s="307"/>
      <c r="U1955" s="38"/>
      <c r="V1955" s="38"/>
      <c r="W1955" s="22">
        <f>SUM(N1955*W1949)</f>
        <v>0</v>
      </c>
      <c r="X1955" s="22"/>
      <c r="Y1955" s="23">
        <f>SUM(N1955*P1955*Y1949)</f>
        <v>0</v>
      </c>
      <c r="Z1955" s="22"/>
      <c r="AA1955" s="23">
        <f>SUM(N1955*AA1949)</f>
        <v>0</v>
      </c>
      <c r="AB1955" s="23">
        <f>SUM(N1955*AB1949*P1955)</f>
        <v>0</v>
      </c>
      <c r="AD1955" s="23">
        <f>SUM(N1955*AD1949)</f>
        <v>0</v>
      </c>
      <c r="AF1955" s="49"/>
      <c r="AG1955" s="23">
        <f>SUM(N1955*AG1949)</f>
        <v>0</v>
      </c>
      <c r="AH1955" s="23">
        <f>SUM(Q1955*AH1949)</f>
        <v>0</v>
      </c>
      <c r="AI1955" s="23"/>
    </row>
    <row r="1956" spans="10:35" ht="15.75" thickBot="1" x14ac:dyDescent="0.3">
      <c r="J1956" s="311"/>
      <c r="N1956" s="49"/>
      <c r="O1956" s="50"/>
      <c r="P1956" s="38"/>
      <c r="Q1956" s="307"/>
      <c r="R1956" s="307"/>
      <c r="S1956" s="307"/>
      <c r="T1956" s="307"/>
      <c r="U1956" s="38"/>
      <c r="V1956" s="38"/>
      <c r="W1956" s="38"/>
      <c r="X1956" s="22"/>
      <c r="Z1956" s="22"/>
      <c r="AA1956" s="22"/>
      <c r="AB1956" s="22"/>
      <c r="AC1956" s="22"/>
      <c r="AD1956" s="22"/>
      <c r="AE1956" s="22"/>
      <c r="AF1956" s="49"/>
      <c r="AG1956" s="22"/>
      <c r="AH1956" s="22"/>
      <c r="AI1956" s="22"/>
    </row>
    <row r="1957" spans="10:35" ht="15.75" thickBot="1" x14ac:dyDescent="0.3">
      <c r="J1957" s="311"/>
      <c r="N1957" s="49"/>
      <c r="O1957" s="50"/>
      <c r="P1957" s="38"/>
      <c r="Q1957" s="38"/>
      <c r="R1957" s="38"/>
      <c r="S1957" s="38"/>
      <c r="T1957" s="38"/>
      <c r="U1957" s="38"/>
      <c r="V1957" s="38"/>
      <c r="W1957" s="488">
        <f>SUM(W1950:W1955)</f>
        <v>99.64</v>
      </c>
      <c r="X1957" s="489"/>
      <c r="Y1957" s="490">
        <f>SUM(Y1950:Y1955)</f>
        <v>0</v>
      </c>
      <c r="Z1957" s="829">
        <f>SUM(W1957:Y1957)</f>
        <v>99.64</v>
      </c>
      <c r="AA1957" s="387">
        <f>SUM(AA1950:AA1955)</f>
        <v>4.1360000000000001</v>
      </c>
      <c r="AB1957" s="387">
        <f>SUM(AB1950:AB1955)</f>
        <v>0</v>
      </c>
      <c r="AC1957" s="1087">
        <f>SUM(AA1957:AB1957)</f>
        <v>4.1360000000000001</v>
      </c>
      <c r="AD1957" s="387">
        <f>SUM(AD1950:AD1955)</f>
        <v>0</v>
      </c>
      <c r="AE1957" s="523">
        <f>SUM(AE1950:AE1955)</f>
        <v>0</v>
      </c>
      <c r="AF1957" s="89">
        <f>SUM(AD1957:AE1957)</f>
        <v>0</v>
      </c>
      <c r="AG1957" s="387">
        <f>SUM(AG1950:AG1955)</f>
        <v>0</v>
      </c>
      <c r="AH1957" s="387">
        <f>SUM(AH1950:AH1955)</f>
        <v>0</v>
      </c>
      <c r="AI1957" s="1087">
        <f>SUM(AG1957:AH1957)</f>
        <v>0</v>
      </c>
    </row>
    <row r="1958" spans="10:35" x14ac:dyDescent="0.25">
      <c r="J1958" s="311"/>
      <c r="N1958" s="49"/>
      <c r="O1958" s="50"/>
      <c r="P1958" s="38"/>
      <c r="Q1958" s="38"/>
      <c r="R1958" s="38"/>
      <c r="S1958" s="38"/>
      <c r="T1958" s="38"/>
      <c r="U1958" s="38"/>
      <c r="V1958" s="38"/>
      <c r="W1958" s="522"/>
      <c r="X1958" s="523"/>
      <c r="Y1958" s="28"/>
      <c r="Z1958" s="523"/>
      <c r="AA1958" s="523"/>
      <c r="AB1958" s="523"/>
      <c r="AC1958" s="89"/>
      <c r="AD1958" s="523"/>
      <c r="AE1958" s="523"/>
      <c r="AF1958" s="89"/>
      <c r="AG1958" s="523"/>
      <c r="AH1958" s="523"/>
      <c r="AI1958" s="89"/>
    </row>
    <row r="1959" spans="10:35" x14ac:dyDescent="0.25">
      <c r="J1959" s="440" t="s">
        <v>433</v>
      </c>
      <c r="K1959" s="42" t="s">
        <v>154</v>
      </c>
      <c r="L1959" s="35"/>
      <c r="M1959" s="158"/>
      <c r="N1959" s="117"/>
      <c r="O1959" s="316"/>
      <c r="P1959" s="158"/>
      <c r="Q1959" s="158"/>
      <c r="R1959" s="158"/>
      <c r="S1959" s="319"/>
      <c r="T1959" s="319"/>
      <c r="U1959" s="319" t="s">
        <v>171</v>
      </c>
      <c r="V1959" s="158"/>
      <c r="W1959" s="319">
        <v>2.93E-2</v>
      </c>
      <c r="X1959" s="117"/>
      <c r="Y1959" s="157">
        <v>0</v>
      </c>
      <c r="Z1959" s="158"/>
      <c r="AA1959" s="319">
        <v>2.2000000000000001E-3</v>
      </c>
      <c r="AB1959" s="157">
        <v>0</v>
      </c>
      <c r="AC1959" s="7" t="s">
        <v>291</v>
      </c>
      <c r="AD1959" s="319">
        <v>0</v>
      </c>
      <c r="AE1959" s="7"/>
      <c r="AF1959" s="7"/>
      <c r="AG1959" s="158">
        <v>0</v>
      </c>
      <c r="AH1959" s="322">
        <v>0</v>
      </c>
      <c r="AI1959" s="7"/>
    </row>
    <row r="1960" spans="10:35" x14ac:dyDescent="0.25">
      <c r="J1960" s="311"/>
      <c r="K1960" s="378" t="s">
        <v>1129</v>
      </c>
      <c r="L1960" s="17">
        <v>0.3503</v>
      </c>
      <c r="M1960" t="s">
        <v>1131</v>
      </c>
      <c r="N1960" s="628"/>
      <c r="O1960" s="366"/>
      <c r="P1960" s="533"/>
      <c r="Q1960" s="535">
        <f t="shared" ref="Q1960:Q1965" si="181">SUM(N1960*P1960)</f>
        <v>0</v>
      </c>
      <c r="R1960" s="535"/>
      <c r="S1960" s="535"/>
      <c r="T1960" s="535"/>
      <c r="U1960" s="526"/>
      <c r="V1960" s="526"/>
      <c r="W1960" s="523">
        <f>SUM(N1960*W1959)</f>
        <v>0</v>
      </c>
      <c r="X1960" s="523"/>
      <c r="Y1960" s="538">
        <f>SUM(N1960*P1960*Y1959)</f>
        <v>0</v>
      </c>
      <c r="Z1960" s="523"/>
      <c r="AA1960" s="538">
        <f>SUM(N1960*AA1959)</f>
        <v>0</v>
      </c>
      <c r="AB1960" s="538">
        <f>SUM(N1960*AB1959*P1960)</f>
        <v>0</v>
      </c>
      <c r="AD1960" s="538">
        <f>SUM(N1960*AD1959)</f>
        <v>0</v>
      </c>
      <c r="AF1960" s="541"/>
      <c r="AG1960" s="538">
        <f>SUM(N1960*AG1959)</f>
        <v>0</v>
      </c>
      <c r="AH1960" s="538">
        <f>SUM(Q1960*AH1959)</f>
        <v>0</v>
      </c>
    </row>
    <row r="1961" spans="10:35" x14ac:dyDescent="0.25">
      <c r="J1961" s="311"/>
      <c r="N1961" s="494"/>
      <c r="P1961" s="38">
        <f>SUM(P1960*0.66)</f>
        <v>0</v>
      </c>
      <c r="Q1961" s="307">
        <f t="shared" si="181"/>
        <v>0</v>
      </c>
      <c r="R1961" s="307"/>
      <c r="S1961" s="307"/>
      <c r="T1961" s="307"/>
      <c r="U1961" s="38"/>
      <c r="V1961" s="38"/>
      <c r="W1961" s="22">
        <f>SUM(N1961*W1959)</f>
        <v>0</v>
      </c>
      <c r="X1961" s="22"/>
      <c r="Y1961" s="23">
        <f>SUM(N1961*P1961*Y1959)</f>
        <v>0</v>
      </c>
      <c r="Z1961" s="22"/>
      <c r="AA1961" s="23">
        <f>SUM(N1961*AA1959)</f>
        <v>0</v>
      </c>
      <c r="AB1961" s="23">
        <f>SUM(N1961*AB1959*P1961)</f>
        <v>0</v>
      </c>
      <c r="AD1961" s="23">
        <f>SUM(N1961*AD1959)</f>
        <v>0</v>
      </c>
      <c r="AF1961" s="49"/>
      <c r="AG1961" s="23">
        <f>SUM(N1961*AG1959)</f>
        <v>0</v>
      </c>
      <c r="AH1961" s="23">
        <f>SUM(Q1961*AH1959)</f>
        <v>0</v>
      </c>
    </row>
    <row r="1962" spans="10:35" x14ac:dyDescent="0.25">
      <c r="J1962" s="311"/>
      <c r="K1962" t="s">
        <v>1130</v>
      </c>
      <c r="L1962" s="17">
        <v>0.189</v>
      </c>
      <c r="M1962" t="s">
        <v>1132</v>
      </c>
      <c r="N1962" s="494">
        <v>2800</v>
      </c>
      <c r="O1962" s="366"/>
      <c r="P1962" s="321"/>
      <c r="Q1962" s="307">
        <f t="shared" si="181"/>
        <v>0</v>
      </c>
      <c r="R1962" s="307"/>
      <c r="S1962" s="307"/>
      <c r="T1962" s="307"/>
      <c r="U1962" s="38"/>
      <c r="V1962" s="38"/>
      <c r="W1962" s="22">
        <f>SUM(N1962*W1959)</f>
        <v>82.039999999999992</v>
      </c>
      <c r="X1962" s="22"/>
      <c r="Y1962" s="23">
        <f>SUM(N1962*P1962*Y1959)</f>
        <v>0</v>
      </c>
      <c r="Z1962" s="22"/>
      <c r="AA1962" s="23">
        <f>SUM(N1962*AA1959)</f>
        <v>6.16</v>
      </c>
      <c r="AB1962" s="23">
        <f>SUM(N1962*AB1959*P1962)</f>
        <v>0</v>
      </c>
      <c r="AD1962" s="23">
        <f>SUM(N1962*AD1959)</f>
        <v>0</v>
      </c>
      <c r="AF1962" s="49"/>
      <c r="AG1962" s="23">
        <f>SUM(N1962*AG1959)</f>
        <v>0</v>
      </c>
      <c r="AH1962" s="23">
        <f>SUM(Q1962*AH1959)</f>
        <v>0</v>
      </c>
    </row>
    <row r="1963" spans="10:35" x14ac:dyDescent="0.25">
      <c r="J1963" s="311" t="s">
        <v>409</v>
      </c>
      <c r="L1963" t="s">
        <v>294</v>
      </c>
      <c r="M1963" s="1365">
        <v>0</v>
      </c>
      <c r="N1963" s="178"/>
      <c r="P1963" s="38">
        <f>SUM(P1962*0.66)</f>
        <v>0</v>
      </c>
      <c r="Q1963" s="307">
        <f t="shared" si="181"/>
        <v>0</v>
      </c>
      <c r="R1963" s="307"/>
      <c r="S1963" s="307"/>
      <c r="T1963" s="307"/>
      <c r="U1963" s="38"/>
      <c r="V1963" s="38"/>
      <c r="W1963" s="882">
        <f>SUM(M1963)</f>
        <v>0</v>
      </c>
      <c r="X1963" s="22"/>
      <c r="Y1963" s="23">
        <f>SUM(N1963*P1963*Y1959)</f>
        <v>0</v>
      </c>
      <c r="Z1963" s="22"/>
      <c r="AA1963" s="23">
        <f>SUM(N1963*AA1959)</f>
        <v>0</v>
      </c>
      <c r="AB1963" s="23">
        <f>SUM(N1963*AB1959*P1963)</f>
        <v>0</v>
      </c>
      <c r="AD1963" s="23">
        <f>SUM(N1963*AD1959)</f>
        <v>0</v>
      </c>
      <c r="AF1963" s="49"/>
      <c r="AG1963" s="23">
        <f>SUM(N1963*AG1959)</f>
        <v>0</v>
      </c>
      <c r="AH1963" s="23">
        <f>SUM(Q1963*AH1959)</f>
        <v>0</v>
      </c>
    </row>
    <row r="1964" spans="10:35" x14ac:dyDescent="0.25">
      <c r="J1964" s="311"/>
      <c r="M1964" s="1352"/>
      <c r="N1964" s="494"/>
      <c r="P1964" s="38">
        <f>SUM(P1963*0.66)</f>
        <v>0</v>
      </c>
      <c r="Q1964" s="307">
        <f t="shared" si="181"/>
        <v>0</v>
      </c>
      <c r="R1964" s="307"/>
      <c r="S1964" s="307"/>
      <c r="T1964" s="307"/>
      <c r="U1964" s="38"/>
      <c r="V1964" s="38"/>
      <c r="W1964" s="22">
        <f>SUM(N1964*W1960)</f>
        <v>0</v>
      </c>
      <c r="X1964" s="22"/>
      <c r="Y1964" s="23">
        <f>SUM(N1964*P1964*Y1959)</f>
        <v>0</v>
      </c>
      <c r="Z1964" s="22"/>
      <c r="AA1964" s="23">
        <f>SUM(N1964*AA1959)</f>
        <v>0</v>
      </c>
      <c r="AB1964" s="23">
        <f>SUM(N1964*AB1959*P1964)</f>
        <v>0</v>
      </c>
      <c r="AD1964" s="23">
        <f>SUM(N1964*AD1959)</f>
        <v>0</v>
      </c>
      <c r="AF1964" s="49"/>
      <c r="AG1964" s="23">
        <f>SUM(N1964*AG1959)</f>
        <v>0</v>
      </c>
      <c r="AH1964" s="23">
        <f>SUM(Q1964*AH1959)</f>
        <v>0</v>
      </c>
      <c r="AI1964" s="23"/>
    </row>
    <row r="1965" spans="10:35" x14ac:dyDescent="0.25">
      <c r="J1965" s="311"/>
      <c r="N1965" s="626"/>
      <c r="O1965" s="13"/>
      <c r="P1965" s="38">
        <f>SUM(P1964*0.66)</f>
        <v>0</v>
      </c>
      <c r="Q1965" s="307">
        <f t="shared" si="181"/>
        <v>0</v>
      </c>
      <c r="R1965" s="307"/>
      <c r="S1965" s="307"/>
      <c r="T1965" s="307"/>
      <c r="U1965" s="38"/>
      <c r="V1965" s="38"/>
      <c r="W1965" s="22">
        <f>SUM(N1965*W1959)</f>
        <v>0</v>
      </c>
      <c r="X1965" s="22"/>
      <c r="Y1965" s="23">
        <f>SUM(N1965*P1965*Y1959)</f>
        <v>0</v>
      </c>
      <c r="Z1965" s="22"/>
      <c r="AA1965" s="23">
        <f>SUM(N1965*AA1959)</f>
        <v>0</v>
      </c>
      <c r="AB1965" s="23">
        <f>SUM(N1965*AB1959*P1965)</f>
        <v>0</v>
      </c>
      <c r="AD1965" s="23">
        <f>SUM(N1965*AD1959)</f>
        <v>0</v>
      </c>
      <c r="AF1965" s="49"/>
      <c r="AG1965" s="23">
        <f>SUM(N1965*AG1959)</f>
        <v>0</v>
      </c>
      <c r="AH1965" s="23">
        <f>SUM(Q1965*AH1959)</f>
        <v>0</v>
      </c>
      <c r="AI1965" s="23"/>
    </row>
    <row r="1966" spans="10:35" ht="15.75" thickBot="1" x14ac:dyDescent="0.3">
      <c r="J1966" s="311"/>
      <c r="N1966" s="49"/>
      <c r="O1966" s="50"/>
      <c r="P1966" s="38"/>
      <c r="Q1966" s="307"/>
      <c r="R1966" s="307"/>
      <c r="S1966" s="307"/>
      <c r="T1966" s="307"/>
      <c r="U1966" s="38"/>
      <c r="V1966" s="38"/>
      <c r="W1966" s="38"/>
      <c r="X1966" s="22"/>
      <c r="Z1966" s="22"/>
      <c r="AA1966" s="22"/>
      <c r="AB1966" s="22"/>
      <c r="AC1966" s="22"/>
      <c r="AD1966" s="22"/>
      <c r="AE1966" s="22"/>
      <c r="AF1966" s="49"/>
      <c r="AG1966" s="22"/>
      <c r="AH1966" s="22"/>
      <c r="AI1966" s="22"/>
    </row>
    <row r="1967" spans="10:35" ht="15.75" thickBot="1" x14ac:dyDescent="0.3">
      <c r="J1967" s="311"/>
      <c r="N1967" s="49"/>
      <c r="O1967" s="50"/>
      <c r="P1967" s="38"/>
      <c r="Q1967" s="38"/>
      <c r="R1967" s="38"/>
      <c r="S1967" s="38"/>
      <c r="T1967" s="38"/>
      <c r="U1967" s="38"/>
      <c r="V1967" s="38"/>
      <c r="W1967" s="488">
        <f>SUM(W1960:W1965)</f>
        <v>82.039999999999992</v>
      </c>
      <c r="X1967" s="489"/>
      <c r="Y1967" s="490">
        <f>SUM(Y1960:Y1965)</f>
        <v>0</v>
      </c>
      <c r="Z1967" s="829">
        <f>SUM(W1967:Y1967)</f>
        <v>82.039999999999992</v>
      </c>
      <c r="AA1967" s="387">
        <f>SUM(AA1960:AA1965)</f>
        <v>6.16</v>
      </c>
      <c r="AB1967" s="387">
        <f>SUM(AB1960:AB1965)</f>
        <v>0</v>
      </c>
      <c r="AC1967" s="1087">
        <f>SUM(AA1967:AB1967)</f>
        <v>6.16</v>
      </c>
      <c r="AD1967" s="387">
        <f>SUM(AD1960:AD1965)</f>
        <v>0</v>
      </c>
      <c r="AE1967" s="523">
        <f>SUM(AE1960:AE1965)</f>
        <v>0</v>
      </c>
      <c r="AF1967" s="89">
        <f>SUM(AD1967:AE1967)</f>
        <v>0</v>
      </c>
      <c r="AG1967" s="387">
        <f>SUM(AG1960:AG1965)</f>
        <v>0</v>
      </c>
      <c r="AH1967" s="387">
        <f>SUM(AH1960:AH1965)</f>
        <v>0</v>
      </c>
      <c r="AI1967" s="1087">
        <f>SUM(AG1967:AH1967)</f>
        <v>0</v>
      </c>
    </row>
    <row r="1968" spans="10:35" x14ac:dyDescent="0.25">
      <c r="J1968" s="311"/>
      <c r="N1968" s="49"/>
      <c r="O1968" s="50"/>
      <c r="P1968" s="38"/>
      <c r="Q1968" s="38"/>
      <c r="R1968" s="38"/>
      <c r="S1968" s="38"/>
      <c r="T1968" s="38"/>
      <c r="U1968" s="38"/>
      <c r="V1968" s="38"/>
      <c r="W1968" s="522"/>
      <c r="X1968" s="523"/>
      <c r="Y1968" s="28"/>
      <c r="Z1968" s="523"/>
      <c r="AA1968" s="523"/>
      <c r="AB1968" s="523"/>
      <c r="AC1968" s="89"/>
      <c r="AD1968" s="523"/>
      <c r="AE1968" s="523"/>
      <c r="AF1968" s="89"/>
      <c r="AG1968" s="523"/>
      <c r="AH1968" s="523"/>
      <c r="AI1968" s="89"/>
    </row>
    <row r="1969" spans="10:35" x14ac:dyDescent="0.25">
      <c r="J1969" s="440" t="s">
        <v>433</v>
      </c>
      <c r="K1969" s="42" t="s">
        <v>1166</v>
      </c>
      <c r="L1969" s="35"/>
      <c r="M1969" s="158"/>
      <c r="N1969" s="117"/>
      <c r="O1969" s="316"/>
      <c r="P1969" s="158"/>
      <c r="Q1969" s="158"/>
      <c r="R1969" s="158"/>
      <c r="S1969" s="319"/>
      <c r="T1969" s="319"/>
      <c r="U1969" s="319" t="s">
        <v>171</v>
      </c>
      <c r="V1969" s="158"/>
      <c r="W1969" s="319">
        <v>3.0759999999999999E-2</v>
      </c>
      <c r="X1969" s="117"/>
      <c r="Y1969" s="157">
        <v>0</v>
      </c>
      <c r="Z1969" s="158"/>
      <c r="AA1969" s="319">
        <v>1.3180000000000001E-2</v>
      </c>
      <c r="AB1969" s="157">
        <v>0</v>
      </c>
      <c r="AC1969" s="7" t="s">
        <v>1016</v>
      </c>
      <c r="AD1969" s="319">
        <v>4.0000000000000001E-3</v>
      </c>
      <c r="AE1969" s="7"/>
      <c r="AF1969" s="7" t="s">
        <v>291</v>
      </c>
      <c r="AG1969" s="158">
        <v>0</v>
      </c>
      <c r="AH1969" s="322">
        <v>0</v>
      </c>
      <c r="AI1969" s="7"/>
    </row>
    <row r="1970" spans="10:35" x14ac:dyDescent="0.25">
      <c r="J1970" s="311"/>
      <c r="K1970" s="378" t="s">
        <v>1111</v>
      </c>
      <c r="L1970" s="17">
        <v>0.37490000000000001</v>
      </c>
      <c r="M1970" t="s">
        <v>320</v>
      </c>
      <c r="N1970" s="628">
        <v>264</v>
      </c>
      <c r="O1970" s="366"/>
      <c r="P1970" s="533"/>
      <c r="Q1970" s="535">
        <f t="shared" ref="Q1970:Q1975" si="182">SUM(N1970*P1970)</f>
        <v>0</v>
      </c>
      <c r="R1970" s="535"/>
      <c r="S1970" s="535"/>
      <c r="T1970" s="535"/>
      <c r="U1970" s="526"/>
      <c r="V1970" s="526"/>
      <c r="W1970" s="523">
        <f>SUM(N1970*W1969)</f>
        <v>8.1206399999999999</v>
      </c>
      <c r="X1970" s="523"/>
      <c r="Y1970" s="538">
        <f>SUM(N1970*P1970*Y1969)</f>
        <v>0</v>
      </c>
      <c r="Z1970" s="523"/>
      <c r="AA1970" s="538">
        <f>SUM(N1970*AA1969)</f>
        <v>3.4795200000000004</v>
      </c>
      <c r="AB1970" s="538">
        <f>SUM(N1970*AB1969*P1970)</f>
        <v>0</v>
      </c>
      <c r="AD1970" s="538">
        <f>SUM(N1970*AD1969)</f>
        <v>1.056</v>
      </c>
      <c r="AF1970" s="541"/>
      <c r="AG1970" s="538">
        <f>SUM(N1970*AG1969)</f>
        <v>0</v>
      </c>
      <c r="AH1970" s="538">
        <f>SUM(Q1970*AH1969)</f>
        <v>0</v>
      </c>
    </row>
    <row r="1971" spans="10:35" x14ac:dyDescent="0.25">
      <c r="J1971" s="311"/>
      <c r="N1971" s="494"/>
      <c r="P1971" s="38">
        <f>SUM(P1970*0.66)</f>
        <v>0</v>
      </c>
      <c r="Q1971" s="307">
        <f t="shared" si="182"/>
        <v>0</v>
      </c>
      <c r="R1971" s="307"/>
      <c r="S1971" s="307"/>
      <c r="T1971" s="307"/>
      <c r="U1971" s="38"/>
      <c r="V1971" s="38"/>
      <c r="W1971" s="22">
        <f>SUM(N1971*W1969)</f>
        <v>0</v>
      </c>
      <c r="X1971" s="22"/>
      <c r="Y1971" s="23">
        <f>SUM(N1971*P1971*Y1969)</f>
        <v>0</v>
      </c>
      <c r="Z1971" s="22"/>
      <c r="AA1971" s="23">
        <f>SUM(N1971*AA1969)</f>
        <v>0</v>
      </c>
      <c r="AB1971" s="23">
        <f>SUM(N1971*AB1969*P1971)</f>
        <v>0</v>
      </c>
      <c r="AD1971" s="23">
        <f>SUM(N1971*AD1969)</f>
        <v>0</v>
      </c>
      <c r="AF1971" s="49"/>
      <c r="AG1971" s="23">
        <f>SUM(N1971*AG1969)</f>
        <v>0</v>
      </c>
      <c r="AH1971" s="23">
        <f>SUM(Q1971*AH1969)</f>
        <v>0</v>
      </c>
    </row>
    <row r="1972" spans="10:35" x14ac:dyDescent="0.25">
      <c r="J1972" s="311"/>
      <c r="K1972" t="s">
        <v>1086</v>
      </c>
      <c r="L1972" s="17"/>
      <c r="N1972" s="494"/>
      <c r="O1972" s="366"/>
      <c r="P1972" s="321"/>
      <c r="Q1972" s="307">
        <f t="shared" si="182"/>
        <v>0</v>
      </c>
      <c r="R1972" s="307"/>
      <c r="S1972" s="307"/>
      <c r="T1972" s="307"/>
      <c r="U1972" s="38"/>
      <c r="V1972" s="38"/>
      <c r="W1972" s="22">
        <f>SUM(N1972*W1969)</f>
        <v>0</v>
      </c>
      <c r="X1972" s="22"/>
      <c r="Y1972" s="23">
        <f>SUM(N1972*P1972*Y1969)</f>
        <v>0</v>
      </c>
      <c r="Z1972" s="22"/>
      <c r="AA1972" s="23">
        <f>SUM(N1972*AA1969)</f>
        <v>0</v>
      </c>
      <c r="AB1972" s="23">
        <f>SUM(N1972*AB1969*P1972)</f>
        <v>0</v>
      </c>
      <c r="AD1972" s="23">
        <f>SUM(N1972*AD1969)</f>
        <v>0</v>
      </c>
      <c r="AF1972" s="49"/>
      <c r="AG1972" s="23">
        <f>SUM(N1972*AG1969)</f>
        <v>0</v>
      </c>
      <c r="AH1972" s="23">
        <f>SUM(Q1972*AH1969)</f>
        <v>0</v>
      </c>
    </row>
    <row r="1973" spans="10:35" x14ac:dyDescent="0.25">
      <c r="J1973" s="311" t="s">
        <v>409</v>
      </c>
      <c r="L1973" t="s">
        <v>294</v>
      </c>
      <c r="M1973" s="1365">
        <v>0</v>
      </c>
      <c r="N1973" s="178"/>
      <c r="P1973" s="38">
        <f>SUM(P1972*0.66)</f>
        <v>0</v>
      </c>
      <c r="Q1973" s="307">
        <f t="shared" si="182"/>
        <v>0</v>
      </c>
      <c r="R1973" s="307"/>
      <c r="S1973" s="307"/>
      <c r="T1973" s="307"/>
      <c r="U1973" s="38"/>
      <c r="V1973" s="38"/>
      <c r="W1973" s="882">
        <f>SUM(M1973*0.7)</f>
        <v>0</v>
      </c>
      <c r="X1973" s="22"/>
      <c r="Y1973" s="23">
        <f>SUM(N1973*P1973*Y1969)</f>
        <v>0</v>
      </c>
      <c r="Z1973" s="22"/>
      <c r="AA1973" s="1194">
        <f>SUM(M1973*0.3)</f>
        <v>0</v>
      </c>
      <c r="AB1973" s="23">
        <f>SUM(N1973*AB1969*P1973)</f>
        <v>0</v>
      </c>
      <c r="AD1973" s="23">
        <f>SUM(N1973*AD1969)</f>
        <v>0</v>
      </c>
      <c r="AF1973" s="49"/>
      <c r="AG1973" s="23">
        <f>SUM(N1973*AG1969)</f>
        <v>0</v>
      </c>
      <c r="AH1973" s="23">
        <f>SUM(Q1973*AH1969)</f>
        <v>0</v>
      </c>
    </row>
    <row r="1974" spans="10:35" x14ac:dyDescent="0.25">
      <c r="J1974" s="311"/>
      <c r="M1974" s="1352"/>
      <c r="N1974" s="494"/>
      <c r="P1974" s="38">
        <f>SUM(P1973*0.66)</f>
        <v>0</v>
      </c>
      <c r="Q1974" s="307">
        <f t="shared" si="182"/>
        <v>0</v>
      </c>
      <c r="R1974" s="307"/>
      <c r="S1974" s="307"/>
      <c r="T1974" s="307"/>
      <c r="U1974" s="38"/>
      <c r="V1974" s="38"/>
      <c r="W1974" s="22">
        <f>SUM(N1974*W1970)</f>
        <v>0</v>
      </c>
      <c r="X1974" s="22"/>
      <c r="Y1974" s="23">
        <f>SUM(N1974*P1974*Y1969)</f>
        <v>0</v>
      </c>
      <c r="Z1974" s="22"/>
      <c r="AA1974" s="23">
        <f>SUM(N1974*AA1969)</f>
        <v>0</v>
      </c>
      <c r="AB1974" s="23">
        <f>SUM(N1974*AB1969*P1974)</f>
        <v>0</v>
      </c>
      <c r="AD1974" s="23">
        <f>SUM(N1974*AD1969)</f>
        <v>0</v>
      </c>
      <c r="AF1974" s="49"/>
      <c r="AG1974" s="23">
        <f>SUM(N1974*AG1969)</f>
        <v>0</v>
      </c>
      <c r="AH1974" s="23">
        <f>SUM(Q1974*AH1969)</f>
        <v>0</v>
      </c>
      <c r="AI1974" s="23"/>
    </row>
    <row r="1975" spans="10:35" x14ac:dyDescent="0.25">
      <c r="J1975" s="311"/>
      <c r="N1975" s="626"/>
      <c r="O1975" s="13"/>
      <c r="P1975" s="38">
        <f>SUM(P1974*0.66)</f>
        <v>0</v>
      </c>
      <c r="Q1975" s="307">
        <f t="shared" si="182"/>
        <v>0</v>
      </c>
      <c r="R1975" s="307"/>
      <c r="S1975" s="307"/>
      <c r="T1975" s="307"/>
      <c r="U1975" s="38"/>
      <c r="V1975" s="38"/>
      <c r="W1975" s="22">
        <f>SUM(N1975*W1969)</f>
        <v>0</v>
      </c>
      <c r="X1975" s="22"/>
      <c r="Y1975" s="23">
        <f>SUM(N1975*P1975*Y1969)</f>
        <v>0</v>
      </c>
      <c r="Z1975" s="22"/>
      <c r="AA1975" s="23">
        <f>SUM(N1975*AA1969)</f>
        <v>0</v>
      </c>
      <c r="AB1975" s="23">
        <f>SUM(N1975*AB1969*P1975)</f>
        <v>0</v>
      </c>
      <c r="AD1975" s="23">
        <f>SUM(N1975*AD1969)</f>
        <v>0</v>
      </c>
      <c r="AF1975" s="49"/>
      <c r="AG1975" s="23">
        <f>SUM(N1975*AG1969)</f>
        <v>0</v>
      </c>
      <c r="AH1975" s="23">
        <f>SUM(Q1975*AH1969)</f>
        <v>0</v>
      </c>
      <c r="AI1975" s="23"/>
    </row>
    <row r="1976" spans="10:35" ht="15.75" thickBot="1" x14ac:dyDescent="0.3">
      <c r="J1976" s="311"/>
      <c r="N1976" s="49"/>
      <c r="O1976" s="50"/>
      <c r="P1976" s="38"/>
      <c r="Q1976" s="307"/>
      <c r="R1976" s="307"/>
      <c r="S1976" s="307"/>
      <c r="T1976" s="307"/>
      <c r="U1976" s="38"/>
      <c r="V1976" s="38"/>
      <c r="W1976" s="38"/>
      <c r="X1976" s="22"/>
      <c r="Z1976" s="22"/>
      <c r="AA1976" s="22"/>
      <c r="AB1976" s="22"/>
      <c r="AC1976" s="22"/>
      <c r="AD1976" s="22"/>
      <c r="AE1976" s="22"/>
      <c r="AF1976" s="49"/>
      <c r="AG1976" s="22"/>
      <c r="AH1976" s="22"/>
      <c r="AI1976" s="22"/>
    </row>
    <row r="1977" spans="10:35" ht="15.75" thickBot="1" x14ac:dyDescent="0.3">
      <c r="J1977" s="311"/>
      <c r="N1977" s="49"/>
      <c r="O1977" s="50"/>
      <c r="P1977" s="38"/>
      <c r="Q1977" s="38"/>
      <c r="R1977" s="38"/>
      <c r="S1977" s="38"/>
      <c r="T1977" s="38"/>
      <c r="U1977" s="38"/>
      <c r="V1977" s="38"/>
      <c r="W1977" s="488">
        <f>SUM(W1970:W1975)</f>
        <v>8.1206399999999999</v>
      </c>
      <c r="X1977" s="489"/>
      <c r="Y1977" s="490">
        <f>SUM(Y1970:Y1975)</f>
        <v>0</v>
      </c>
      <c r="Z1977" s="829">
        <f>SUM(W1977:Y1977)</f>
        <v>8.1206399999999999</v>
      </c>
      <c r="AA1977" s="387">
        <f>SUM(AA1970:AA1975)</f>
        <v>3.4795200000000004</v>
      </c>
      <c r="AB1977" s="387">
        <f>SUM(AB1970:AB1975)</f>
        <v>0</v>
      </c>
      <c r="AC1977" s="1087">
        <f>SUM(AA1977:AB1977)</f>
        <v>3.4795200000000004</v>
      </c>
      <c r="AD1977" s="387">
        <f>SUM(AD1970:AD1975)</f>
        <v>1.056</v>
      </c>
      <c r="AE1977" s="523">
        <f>SUM(AE1970:AE1975)</f>
        <v>0</v>
      </c>
      <c r="AF1977" s="89">
        <f>SUM(AD1977:AE1977)</f>
        <v>1.056</v>
      </c>
      <c r="AG1977" s="387">
        <f>SUM(AG1970:AG1975)</f>
        <v>0</v>
      </c>
      <c r="AH1977" s="387">
        <f>SUM(AH1970:AH1975)</f>
        <v>0</v>
      </c>
      <c r="AI1977" s="1087">
        <f>SUM(AG1977:AH1977)</f>
        <v>0</v>
      </c>
    </row>
    <row r="1978" spans="10:35" x14ac:dyDescent="0.25">
      <c r="J1978" s="311"/>
      <c r="N1978" s="49"/>
      <c r="O1978" s="50"/>
      <c r="P1978" s="38"/>
      <c r="Q1978" s="38"/>
      <c r="R1978" s="38"/>
      <c r="S1978" s="38"/>
      <c r="T1978" s="38"/>
      <c r="U1978" s="38"/>
      <c r="V1978" s="38"/>
      <c r="W1978" s="522"/>
      <c r="X1978" s="523"/>
      <c r="Y1978" s="28"/>
      <c r="Z1978" s="720"/>
      <c r="AA1978" s="523"/>
      <c r="AB1978" s="523"/>
      <c r="AC1978" s="993"/>
      <c r="AD1978" s="523"/>
      <c r="AE1978" s="523"/>
      <c r="AF1978" s="89"/>
      <c r="AG1978" s="523"/>
      <c r="AH1978" s="523"/>
      <c r="AI1978" s="993"/>
    </row>
    <row r="1979" spans="10:35" x14ac:dyDescent="0.25">
      <c r="J1979" s="440" t="s">
        <v>433</v>
      </c>
      <c r="K1979" s="42" t="s">
        <v>154</v>
      </c>
      <c r="L1979" s="35"/>
      <c r="M1979" s="158"/>
      <c r="N1979" s="117"/>
      <c r="O1979" s="316"/>
      <c r="P1979" s="158"/>
      <c r="Q1979" s="158"/>
      <c r="R1979" s="158"/>
      <c r="S1979" s="319"/>
      <c r="T1979" s="319"/>
      <c r="U1979" s="319" t="s">
        <v>171</v>
      </c>
      <c r="V1979" s="158"/>
      <c r="W1979" s="319">
        <v>0.02</v>
      </c>
      <c r="X1979" s="117"/>
      <c r="Y1979" s="157">
        <v>0</v>
      </c>
      <c r="Z1979" s="158"/>
      <c r="AA1979" s="319">
        <v>2E-3</v>
      </c>
      <c r="AB1979" s="157">
        <v>0</v>
      </c>
      <c r="AC1979" s="7" t="s">
        <v>291</v>
      </c>
      <c r="AD1979" s="319">
        <v>0</v>
      </c>
      <c r="AE1979" s="7"/>
      <c r="AF1979" s="7"/>
      <c r="AG1979" s="158">
        <v>0</v>
      </c>
      <c r="AH1979" s="322">
        <v>0</v>
      </c>
      <c r="AI1979" s="7"/>
    </row>
    <row r="1980" spans="10:35" x14ac:dyDescent="0.25">
      <c r="J1980" s="311"/>
      <c r="K1980" s="378" t="s">
        <v>1112</v>
      </c>
      <c r="L1980" s="17">
        <v>0.3</v>
      </c>
      <c r="M1980" t="s">
        <v>320</v>
      </c>
      <c r="N1980" s="628">
        <v>858</v>
      </c>
      <c r="O1980" s="366"/>
      <c r="P1980" s="533"/>
      <c r="Q1980" s="535">
        <f t="shared" ref="Q1980:Q1985" si="183">SUM(N1980*P1980)</f>
        <v>0</v>
      </c>
      <c r="R1980" s="535"/>
      <c r="S1980" s="535"/>
      <c r="T1980" s="535"/>
      <c r="U1980" s="526"/>
      <c r="V1980" s="526"/>
      <c r="W1980" s="523">
        <f>SUM(N1980*W1979)</f>
        <v>17.16</v>
      </c>
      <c r="X1980" s="523"/>
      <c r="Y1980" s="538">
        <f>SUM(N1980*P1980*Y1979)</f>
        <v>0</v>
      </c>
      <c r="Z1980" s="523"/>
      <c r="AA1980" s="538">
        <f>SUM(N1980*AA1979)</f>
        <v>1.716</v>
      </c>
      <c r="AB1980" s="538">
        <f>SUM(N1980*AB1979*P1980)</f>
        <v>0</v>
      </c>
      <c r="AD1980" s="538">
        <f>SUM(N1980*AD1979)</f>
        <v>0</v>
      </c>
      <c r="AF1980" s="541"/>
      <c r="AG1980" s="538">
        <f>SUM(N1980*AG1979)</f>
        <v>0</v>
      </c>
      <c r="AH1980" s="538">
        <f>SUM(Q1980*AH1979)</f>
        <v>0</v>
      </c>
    </row>
    <row r="1981" spans="10:35" x14ac:dyDescent="0.25">
      <c r="J1981" s="311"/>
      <c r="N1981" s="494"/>
      <c r="P1981" s="38">
        <f>SUM(P1980*0.66)</f>
        <v>0</v>
      </c>
      <c r="Q1981" s="307">
        <f t="shared" si="183"/>
        <v>0</v>
      </c>
      <c r="R1981" s="307"/>
      <c r="S1981" s="307"/>
      <c r="T1981" s="307"/>
      <c r="U1981" s="38"/>
      <c r="V1981" s="38"/>
      <c r="W1981" s="22">
        <f>SUM(N1981*W1979)</f>
        <v>0</v>
      </c>
      <c r="X1981" s="22"/>
      <c r="Y1981" s="23">
        <f>SUM(N1981*P1981*Y1979)</f>
        <v>0</v>
      </c>
      <c r="Z1981" s="22"/>
      <c r="AA1981" s="23">
        <f>SUM(N1981*AA1979)</f>
        <v>0</v>
      </c>
      <c r="AB1981" s="23">
        <f>SUM(N1981*AB1979*P1981)</f>
        <v>0</v>
      </c>
      <c r="AD1981" s="23">
        <f>SUM(N1981*AD1979)</f>
        <v>0</v>
      </c>
      <c r="AF1981" s="49"/>
      <c r="AG1981" s="23">
        <f>SUM(N1981*AG1979)</f>
        <v>0</v>
      </c>
      <c r="AH1981" s="23">
        <f>SUM(Q1981*AH1979)</f>
        <v>0</v>
      </c>
    </row>
    <row r="1982" spans="10:35" x14ac:dyDescent="0.25">
      <c r="J1982" s="311"/>
      <c r="K1982" t="s">
        <v>1086</v>
      </c>
      <c r="L1982" s="17"/>
      <c r="N1982" s="494"/>
      <c r="O1982" s="366"/>
      <c r="P1982" s="321"/>
      <c r="Q1982" s="307">
        <f t="shared" si="183"/>
        <v>0</v>
      </c>
      <c r="R1982" s="307"/>
      <c r="S1982" s="307"/>
      <c r="T1982" s="307"/>
      <c r="U1982" s="38"/>
      <c r="V1982" s="38"/>
      <c r="W1982" s="22">
        <f>SUM(N1982*W1979)</f>
        <v>0</v>
      </c>
      <c r="X1982" s="22"/>
      <c r="Y1982" s="23">
        <f>SUM(N1982*P1982*Y1979)</f>
        <v>0</v>
      </c>
      <c r="Z1982" s="22"/>
      <c r="AA1982" s="23">
        <f>SUM(N1982*AA1979)</f>
        <v>0</v>
      </c>
      <c r="AB1982" s="23">
        <f>SUM(N1982*AB1979*P1982)</f>
        <v>0</v>
      </c>
      <c r="AD1982" s="23">
        <f>SUM(N1982*AD1979)</f>
        <v>0</v>
      </c>
      <c r="AF1982" s="49"/>
      <c r="AG1982" s="23">
        <f>SUM(N1982*AG1979)</f>
        <v>0</v>
      </c>
      <c r="AH1982" s="23">
        <f>SUM(Q1982*AH1979)</f>
        <v>0</v>
      </c>
    </row>
    <row r="1983" spans="10:35" x14ac:dyDescent="0.25">
      <c r="J1983" s="311" t="s">
        <v>409</v>
      </c>
      <c r="L1983" t="s">
        <v>294</v>
      </c>
      <c r="M1983" s="1365">
        <v>0</v>
      </c>
      <c r="N1983" s="178"/>
      <c r="P1983" s="38">
        <f>SUM(P1982*0.66)</f>
        <v>0</v>
      </c>
      <c r="Q1983" s="307">
        <f t="shared" si="183"/>
        <v>0</v>
      </c>
      <c r="R1983" s="307"/>
      <c r="S1983" s="307"/>
      <c r="T1983" s="307"/>
      <c r="U1983" s="38"/>
      <c r="V1983" s="38"/>
      <c r="W1983" s="882">
        <f>SUM(M1983)</f>
        <v>0</v>
      </c>
      <c r="X1983" s="22"/>
      <c r="Y1983" s="23">
        <f>SUM(N1983*P1983*Y1979)</f>
        <v>0</v>
      </c>
      <c r="Z1983" s="22"/>
      <c r="AA1983" s="23">
        <f>SUM(N1983*AA1979)</f>
        <v>0</v>
      </c>
      <c r="AB1983" s="23">
        <f>SUM(N1983*AB1979*P1983)</f>
        <v>0</v>
      </c>
      <c r="AD1983" s="23">
        <f>SUM(N1983*AD1979)</f>
        <v>0</v>
      </c>
      <c r="AF1983" s="49"/>
      <c r="AG1983" s="23">
        <f>SUM(N1983*AG1979)</f>
        <v>0</v>
      </c>
      <c r="AH1983" s="23">
        <f>SUM(Q1983*AH1979)</f>
        <v>0</v>
      </c>
    </row>
    <row r="1984" spans="10:35" x14ac:dyDescent="0.25">
      <c r="J1984" s="311"/>
      <c r="M1984" s="1352"/>
      <c r="N1984" s="494"/>
      <c r="P1984" s="38">
        <f>SUM(P1983*0.66)</f>
        <v>0</v>
      </c>
      <c r="Q1984" s="307">
        <f t="shared" si="183"/>
        <v>0</v>
      </c>
      <c r="R1984" s="307"/>
      <c r="S1984" s="307"/>
      <c r="T1984" s="307"/>
      <c r="U1984" s="38"/>
      <c r="V1984" s="38"/>
      <c r="W1984" s="22">
        <f>SUM(N1984*W1980)</f>
        <v>0</v>
      </c>
      <c r="X1984" s="22"/>
      <c r="Y1984" s="23">
        <f>SUM(N1984*P1984*Y1979)</f>
        <v>0</v>
      </c>
      <c r="Z1984" s="22"/>
      <c r="AA1984" s="23">
        <f>SUM(N1984*AA1979)</f>
        <v>0</v>
      </c>
      <c r="AB1984" s="23">
        <f>SUM(N1984*AB1979*P1984)</f>
        <v>0</v>
      </c>
      <c r="AD1984" s="23">
        <f>SUM(N1984*AD1979)</f>
        <v>0</v>
      </c>
      <c r="AF1984" s="49"/>
      <c r="AG1984" s="23">
        <f>SUM(N1984*AG1979)</f>
        <v>0</v>
      </c>
      <c r="AH1984" s="23">
        <f>SUM(Q1984*AH1979)</f>
        <v>0</v>
      </c>
      <c r="AI1984" s="23"/>
    </row>
    <row r="1985" spans="10:35" x14ac:dyDescent="0.25">
      <c r="J1985" s="311"/>
      <c r="N1985" s="626"/>
      <c r="O1985" s="13"/>
      <c r="P1985" s="38">
        <f>SUM(P1984*0.66)</f>
        <v>0</v>
      </c>
      <c r="Q1985" s="307">
        <f t="shared" si="183"/>
        <v>0</v>
      </c>
      <c r="R1985" s="307"/>
      <c r="S1985" s="307"/>
      <c r="T1985" s="307"/>
      <c r="U1985" s="38"/>
      <c r="V1985" s="38"/>
      <c r="W1985" s="22">
        <f>SUM(N1985*W1979)</f>
        <v>0</v>
      </c>
      <c r="X1985" s="22"/>
      <c r="Y1985" s="23">
        <f>SUM(N1985*P1985*Y1979)</f>
        <v>0</v>
      </c>
      <c r="Z1985" s="22"/>
      <c r="AA1985" s="23">
        <f>SUM(N1985*AA1979)</f>
        <v>0</v>
      </c>
      <c r="AB1985" s="23">
        <f>SUM(N1985*AB1979*P1985)</f>
        <v>0</v>
      </c>
      <c r="AD1985" s="23">
        <f>SUM(N1985*AD1979)</f>
        <v>0</v>
      </c>
      <c r="AF1985" s="49"/>
      <c r="AG1985" s="23">
        <f>SUM(N1985*AG1979)</f>
        <v>0</v>
      </c>
      <c r="AH1985" s="23">
        <f>SUM(Q1985*AH1979)</f>
        <v>0</v>
      </c>
      <c r="AI1985" s="23"/>
    </row>
    <row r="1986" spans="10:35" ht="15.75" thickBot="1" x14ac:dyDescent="0.3">
      <c r="J1986" s="311"/>
      <c r="N1986" s="49"/>
      <c r="O1986" s="50"/>
      <c r="P1986" s="38"/>
      <c r="Q1986" s="307"/>
      <c r="R1986" s="307"/>
      <c r="S1986" s="307"/>
      <c r="T1986" s="307"/>
      <c r="U1986" s="38"/>
      <c r="V1986" s="38"/>
      <c r="W1986" s="38"/>
      <c r="X1986" s="22"/>
      <c r="Z1986" s="22"/>
      <c r="AA1986" s="22"/>
      <c r="AB1986" s="22"/>
      <c r="AC1986" s="22"/>
      <c r="AD1986" s="22"/>
      <c r="AE1986" s="22"/>
      <c r="AF1986" s="49"/>
      <c r="AG1986" s="22"/>
      <c r="AH1986" s="22"/>
      <c r="AI1986" s="22"/>
    </row>
    <row r="1987" spans="10:35" ht="15.75" thickBot="1" x14ac:dyDescent="0.3">
      <c r="J1987" s="311"/>
      <c r="N1987" s="49"/>
      <c r="O1987" s="50"/>
      <c r="P1987" s="38"/>
      <c r="Q1987" s="38"/>
      <c r="R1987" s="38"/>
      <c r="S1987" s="38"/>
      <c r="T1987" s="38"/>
      <c r="U1987" s="38"/>
      <c r="V1987" s="38"/>
      <c r="W1987" s="488">
        <f>SUM(W1980:W1985)</f>
        <v>17.16</v>
      </c>
      <c r="X1987" s="489"/>
      <c r="Y1987" s="490">
        <f>SUM(Y1980:Y1985)</f>
        <v>0</v>
      </c>
      <c r="Z1987" s="829">
        <f>SUM(W1987:Y1987)</f>
        <v>17.16</v>
      </c>
      <c r="AA1987" s="387">
        <f>SUM(AA1980:AA1985)</f>
        <v>1.716</v>
      </c>
      <c r="AB1987" s="387">
        <f>SUM(AB1980:AB1985)</f>
        <v>0</v>
      </c>
      <c r="AC1987" s="1087">
        <f>SUM(AA1987:AB1987)</f>
        <v>1.716</v>
      </c>
      <c r="AD1987" s="387">
        <f>SUM(AD1980:AD1985)</f>
        <v>0</v>
      </c>
      <c r="AE1987" s="523">
        <f>SUM(AE1980:AE1985)</f>
        <v>0</v>
      </c>
      <c r="AF1987" s="89">
        <f>SUM(AD1987:AE1987)</f>
        <v>0</v>
      </c>
      <c r="AG1987" s="387">
        <f>SUM(AG1980:AG1985)</f>
        <v>0</v>
      </c>
      <c r="AH1987" s="387">
        <f>SUM(AH1980:AH1985)</f>
        <v>0</v>
      </c>
      <c r="AI1987" s="1087">
        <f>SUM(AG1987:AH1987)</f>
        <v>0</v>
      </c>
    </row>
    <row r="1988" spans="10:35" x14ac:dyDescent="0.25">
      <c r="J1988" s="311"/>
      <c r="N1988" s="49"/>
      <c r="O1988" s="50"/>
      <c r="P1988" s="38"/>
      <c r="Q1988" s="38"/>
      <c r="R1988" s="38"/>
      <c r="S1988" s="38"/>
      <c r="T1988" s="38"/>
      <c r="U1988" s="38"/>
      <c r="V1988" s="38"/>
      <c r="W1988" s="522"/>
      <c r="X1988" s="523"/>
      <c r="Y1988" s="28"/>
      <c r="Z1988" s="523"/>
      <c r="AA1988" s="523"/>
      <c r="AB1988" s="523"/>
      <c r="AC1988" s="89"/>
      <c r="AD1988" s="523"/>
      <c r="AE1988" s="523"/>
      <c r="AF1988" s="89"/>
      <c r="AG1988" s="523"/>
      <c r="AH1988" s="523"/>
      <c r="AI1988" s="89"/>
    </row>
    <row r="1989" spans="10:35" x14ac:dyDescent="0.25">
      <c r="J1989" s="440" t="s">
        <v>433</v>
      </c>
      <c r="K1989" s="42" t="s">
        <v>912</v>
      </c>
      <c r="L1989" s="35"/>
      <c r="M1989" s="158"/>
      <c r="N1989" s="117"/>
      <c r="O1989" s="316"/>
      <c r="P1989" s="158"/>
      <c r="Q1989" s="158"/>
      <c r="R1989" s="158"/>
      <c r="S1989" s="319"/>
      <c r="T1989" s="319"/>
      <c r="U1989" s="319" t="s">
        <v>171</v>
      </c>
      <c r="V1989" s="158"/>
      <c r="W1989" s="319">
        <v>0.02</v>
      </c>
      <c r="X1989" s="117"/>
      <c r="Y1989" s="157">
        <v>0</v>
      </c>
      <c r="Z1989" s="158"/>
      <c r="AA1989" s="319">
        <v>1.5E-3</v>
      </c>
      <c r="AB1989" s="157">
        <v>0</v>
      </c>
      <c r="AC1989" s="7" t="s">
        <v>291</v>
      </c>
      <c r="AD1989" s="319">
        <v>0</v>
      </c>
      <c r="AE1989" s="7"/>
      <c r="AF1989" s="7"/>
      <c r="AG1989" s="158">
        <v>0</v>
      </c>
      <c r="AH1989" s="322">
        <v>0</v>
      </c>
      <c r="AI1989" s="7"/>
    </row>
    <row r="1990" spans="10:35" x14ac:dyDescent="0.25">
      <c r="J1990" s="311"/>
      <c r="K1990" s="378" t="s">
        <v>1154</v>
      </c>
      <c r="L1990" s="17">
        <v>0.34</v>
      </c>
      <c r="M1990" t="s">
        <v>320</v>
      </c>
      <c r="N1990" s="628">
        <v>2058</v>
      </c>
      <c r="O1990" s="366"/>
      <c r="P1990" s="533"/>
      <c r="Q1990" s="535">
        <f t="shared" ref="Q1990:Q1995" si="184">SUM(N1990*P1990)</f>
        <v>0</v>
      </c>
      <c r="R1990" s="535"/>
      <c r="S1990" s="535"/>
      <c r="T1990" s="535"/>
      <c r="U1990" s="526"/>
      <c r="V1990" s="526"/>
      <c r="W1990" s="523">
        <f>SUM(N1990*W1989)</f>
        <v>41.160000000000004</v>
      </c>
      <c r="X1990" s="523"/>
      <c r="Y1990" s="538">
        <f>SUM(N1990*P1990*Y1989)</f>
        <v>0</v>
      </c>
      <c r="Z1990" s="523"/>
      <c r="AA1990" s="538">
        <f>SUM(N1990*AA1989)</f>
        <v>3.0870000000000002</v>
      </c>
      <c r="AB1990" s="538">
        <f>SUM(N1990*AB1989*P1990)</f>
        <v>0</v>
      </c>
      <c r="AD1990" s="538">
        <f>SUM(N1990*AD1989)</f>
        <v>0</v>
      </c>
      <c r="AF1990" s="541"/>
      <c r="AG1990" s="538">
        <f>SUM(N1990*AG1989)</f>
        <v>0</v>
      </c>
      <c r="AH1990" s="538">
        <f>SUM(Q1990*AH1989)</f>
        <v>0</v>
      </c>
    </row>
    <row r="1991" spans="10:35" x14ac:dyDescent="0.25">
      <c r="J1991" s="311"/>
      <c r="L1991" s="17">
        <v>0.28199999999999997</v>
      </c>
      <c r="M1991" t="s">
        <v>1155</v>
      </c>
      <c r="N1991" s="494"/>
      <c r="P1991" s="38">
        <f>SUM(P1990*0.66)</f>
        <v>0</v>
      </c>
      <c r="Q1991" s="307">
        <f t="shared" si="184"/>
        <v>0</v>
      </c>
      <c r="R1991" s="307"/>
      <c r="S1991" s="307"/>
      <c r="T1991" s="307"/>
      <c r="U1991" s="38"/>
      <c r="V1991" s="38"/>
      <c r="W1991" s="22">
        <f>SUM(N1991*W1989)</f>
        <v>0</v>
      </c>
      <c r="X1991" s="22"/>
      <c r="Y1991" s="23">
        <f>SUM(N1991*P1991*Y1989)</f>
        <v>0</v>
      </c>
      <c r="Z1991" s="22"/>
      <c r="AA1991" s="23">
        <f>SUM(N1991*AA1989)</f>
        <v>0</v>
      </c>
      <c r="AB1991" s="23">
        <f>SUM(N1991*AB1989*P1991)</f>
        <v>0</v>
      </c>
      <c r="AD1991" s="23">
        <f>SUM(N1991*AD1989)</f>
        <v>0</v>
      </c>
      <c r="AF1991" s="49"/>
      <c r="AG1991" s="23">
        <f>SUM(N1991*AG1989)</f>
        <v>0</v>
      </c>
      <c r="AH1991" s="23">
        <f>SUM(Q1991*AH1989)</f>
        <v>0</v>
      </c>
    </row>
    <row r="1992" spans="10:35" x14ac:dyDescent="0.25">
      <c r="J1992" s="311"/>
      <c r="K1992" t="s">
        <v>1130</v>
      </c>
      <c r="L1992" s="17">
        <v>0.39950000000000002</v>
      </c>
      <c r="M1992" t="s">
        <v>1156</v>
      </c>
      <c r="N1992" s="494"/>
      <c r="O1992" s="366"/>
      <c r="P1992" s="321"/>
      <c r="Q1992" s="307">
        <f t="shared" si="184"/>
        <v>0</v>
      </c>
      <c r="R1992" s="307"/>
      <c r="S1992" s="307"/>
      <c r="T1992" s="307"/>
      <c r="U1992" s="38"/>
      <c r="V1992" s="38"/>
      <c r="W1992" s="22">
        <f>SUM(N1992*W1989)</f>
        <v>0</v>
      </c>
      <c r="X1992" s="22"/>
      <c r="Y1992" s="23">
        <f>SUM(N1992*P1992*Y1989)</f>
        <v>0</v>
      </c>
      <c r="Z1992" s="22"/>
      <c r="AA1992" s="23">
        <f>SUM(N1992*AA1989)</f>
        <v>0</v>
      </c>
      <c r="AB1992" s="23">
        <f>SUM(N1992*AB1989*P1992)</f>
        <v>0</v>
      </c>
      <c r="AD1992" s="23">
        <f>SUM(N1992*AD1989)</f>
        <v>0</v>
      </c>
      <c r="AF1992" s="49"/>
      <c r="AG1992" s="23">
        <f>SUM(N1992*AG1989)</f>
        <v>0</v>
      </c>
      <c r="AH1992" s="23">
        <f>SUM(Q1992*AH1989)</f>
        <v>0</v>
      </c>
    </row>
    <row r="1993" spans="10:35" x14ac:dyDescent="0.25">
      <c r="J1993" s="311"/>
      <c r="N1993" s="494"/>
      <c r="P1993" s="38">
        <f>SUM(P1992*0.66)</f>
        <v>0</v>
      </c>
      <c r="Q1993" s="307">
        <f t="shared" si="184"/>
        <v>0</v>
      </c>
      <c r="R1993" s="307"/>
      <c r="S1993" s="307"/>
      <c r="T1993" s="307"/>
      <c r="U1993" s="38"/>
      <c r="V1993" s="38"/>
      <c r="W1993" s="22">
        <f>SUM(N1993*W1989)</f>
        <v>0</v>
      </c>
      <c r="X1993" s="22"/>
      <c r="Y1993" s="23">
        <f>SUM(N1993*P1993*Y1989)</f>
        <v>0</v>
      </c>
      <c r="Z1993" s="22"/>
      <c r="AA1993" s="23">
        <f>SUM(N1993*AA1989)</f>
        <v>0</v>
      </c>
      <c r="AB1993" s="23">
        <f>SUM(N1993*AB1989*P1993)</f>
        <v>0</v>
      </c>
      <c r="AD1993" s="23">
        <f>SUM(N1993*AD1989)</f>
        <v>0</v>
      </c>
      <c r="AF1993" s="49"/>
      <c r="AG1993" s="23">
        <f>SUM(N1993*AG1989)</f>
        <v>0</v>
      </c>
      <c r="AH1993" s="23">
        <f>SUM(Q1993*AH1989)</f>
        <v>0</v>
      </c>
    </row>
    <row r="1994" spans="10:35" x14ac:dyDescent="0.25">
      <c r="J1994" s="311"/>
      <c r="M1994" s="1352"/>
      <c r="N1994" s="494"/>
      <c r="P1994" s="38">
        <f>SUM(P1993*0.66)</f>
        <v>0</v>
      </c>
      <c r="Q1994" s="307">
        <f t="shared" si="184"/>
        <v>0</v>
      </c>
      <c r="R1994" s="307"/>
      <c r="S1994" s="307"/>
      <c r="T1994" s="307"/>
      <c r="U1994" s="38"/>
      <c r="V1994" s="38"/>
      <c r="W1994" s="22">
        <f>SUM(N1994*W1990)</f>
        <v>0</v>
      </c>
      <c r="X1994" s="22"/>
      <c r="Y1994" s="23">
        <f>SUM(N1994*P1994*Y1989)</f>
        <v>0</v>
      </c>
      <c r="Z1994" s="22"/>
      <c r="AA1994" s="23">
        <f>SUM(N1994*AA1989)</f>
        <v>0</v>
      </c>
      <c r="AB1994" s="23">
        <f>SUM(N1994*AB1989*P1994)</f>
        <v>0</v>
      </c>
      <c r="AD1994" s="23">
        <f>SUM(N1994*AD1989)</f>
        <v>0</v>
      </c>
      <c r="AF1994" s="49"/>
      <c r="AG1994" s="23">
        <f>SUM(N1994*AG1989)</f>
        <v>0</v>
      </c>
      <c r="AH1994" s="23">
        <f>SUM(Q1994*AH1989)</f>
        <v>0</v>
      </c>
      <c r="AI1994" s="23"/>
    </row>
    <row r="1995" spans="10:35" x14ac:dyDescent="0.25">
      <c r="J1995" s="311"/>
      <c r="N1995" s="626"/>
      <c r="O1995" s="13"/>
      <c r="P1995" s="38">
        <f>SUM(P1994*0.66)</f>
        <v>0</v>
      </c>
      <c r="Q1995" s="307">
        <f t="shared" si="184"/>
        <v>0</v>
      </c>
      <c r="R1995" s="307"/>
      <c r="S1995" s="307"/>
      <c r="T1995" s="307"/>
      <c r="U1995" s="38"/>
      <c r="V1995" s="38"/>
      <c r="W1995" s="22">
        <f>SUM(N1995*W1989)</f>
        <v>0</v>
      </c>
      <c r="X1995" s="22"/>
      <c r="Y1995" s="23">
        <f>SUM(N1995*P1995*Y1989)</f>
        <v>0</v>
      </c>
      <c r="Z1995" s="22"/>
      <c r="AA1995" s="23">
        <f>SUM(N1995*AA1989)</f>
        <v>0</v>
      </c>
      <c r="AB1995" s="23">
        <f>SUM(N1995*AB1989*P1995)</f>
        <v>0</v>
      </c>
      <c r="AD1995" s="23">
        <f>SUM(N1995*AD1989)</f>
        <v>0</v>
      </c>
      <c r="AF1995" s="49"/>
      <c r="AG1995" s="23">
        <f>SUM(N1995*AG1989)</f>
        <v>0</v>
      </c>
      <c r="AH1995" s="23">
        <f>SUM(Q1995*AH1989)</f>
        <v>0</v>
      </c>
      <c r="AI1995" s="23"/>
    </row>
    <row r="1996" spans="10:35" ht="15.75" thickBot="1" x14ac:dyDescent="0.3">
      <c r="J1996" s="311"/>
      <c r="N1996" s="49"/>
      <c r="O1996" s="50"/>
      <c r="P1996" s="38"/>
      <c r="Q1996" s="307"/>
      <c r="R1996" s="307"/>
      <c r="S1996" s="307"/>
      <c r="T1996" s="307"/>
      <c r="U1996" s="38"/>
      <c r="V1996" s="38"/>
      <c r="W1996" s="38"/>
      <c r="X1996" s="22"/>
      <c r="Z1996" s="22"/>
      <c r="AA1996" s="22"/>
      <c r="AB1996" s="22"/>
      <c r="AC1996" s="22"/>
      <c r="AD1996" s="22"/>
      <c r="AE1996" s="22"/>
      <c r="AF1996" s="49"/>
      <c r="AG1996" s="22"/>
      <c r="AH1996" s="22"/>
      <c r="AI1996" s="22"/>
    </row>
    <row r="1997" spans="10:35" ht="15.75" thickBot="1" x14ac:dyDescent="0.3">
      <c r="J1997" s="311"/>
      <c r="N1997" s="49"/>
      <c r="O1997" s="50"/>
      <c r="P1997" s="38"/>
      <c r="Q1997" s="38"/>
      <c r="R1997" s="38"/>
      <c r="S1997" s="38"/>
      <c r="T1997" s="38"/>
      <c r="U1997" s="38"/>
      <c r="V1997" s="38"/>
      <c r="W1997" s="488">
        <f>SUM(W1990:W1995)</f>
        <v>41.160000000000004</v>
      </c>
      <c r="X1997" s="489"/>
      <c r="Y1997" s="490">
        <f>SUM(Y1990:Y1995)</f>
        <v>0</v>
      </c>
      <c r="Z1997" s="829">
        <f>SUM(W1997:Y1997)</f>
        <v>41.160000000000004</v>
      </c>
      <c r="AA1997" s="387">
        <f>SUM(AA1990:AA1995)</f>
        <v>3.0870000000000002</v>
      </c>
      <c r="AB1997" s="387">
        <f>SUM(AB1990:AB1995)</f>
        <v>0</v>
      </c>
      <c r="AC1997" s="1087">
        <f>SUM(AA1997:AB1997)</f>
        <v>3.0870000000000002</v>
      </c>
      <c r="AD1997" s="387">
        <f>SUM(AD1990:AD1995)</f>
        <v>0</v>
      </c>
      <c r="AE1997" s="523">
        <f>SUM(AE1990:AE1995)</f>
        <v>0</v>
      </c>
      <c r="AF1997" s="89">
        <f>SUM(AD1997:AE1997)</f>
        <v>0</v>
      </c>
      <c r="AG1997" s="387">
        <f>SUM(AG1990:AG1995)</f>
        <v>0</v>
      </c>
      <c r="AH1997" s="387">
        <f>SUM(AH1990:AH1995)</f>
        <v>0</v>
      </c>
      <c r="AI1997" s="1087">
        <f>SUM(AG1997:AH1997)</f>
        <v>0</v>
      </c>
    </row>
    <row r="1998" spans="10:35" x14ac:dyDescent="0.25">
      <c r="J1998" s="311"/>
      <c r="N1998" s="49"/>
      <c r="O1998" s="50"/>
      <c r="P1998" s="38"/>
      <c r="Q1998" s="38"/>
      <c r="R1998" s="38"/>
      <c r="S1998" s="38"/>
      <c r="T1998" s="38"/>
      <c r="U1998" s="38"/>
      <c r="V1998" s="38"/>
      <c r="W1998" s="522"/>
      <c r="X1998" s="523"/>
      <c r="Y1998" s="28"/>
      <c r="Z1998" s="523"/>
      <c r="AA1998" s="523"/>
      <c r="AB1998" s="523"/>
      <c r="AC1998" s="89"/>
      <c r="AD1998" s="523"/>
      <c r="AE1998" s="523"/>
      <c r="AF1998" s="89"/>
      <c r="AG1998" s="523"/>
      <c r="AH1998" s="523"/>
      <c r="AI1998" s="89"/>
    </row>
    <row r="1999" spans="10:35" x14ac:dyDescent="0.25">
      <c r="J1999" s="440" t="s">
        <v>433</v>
      </c>
      <c r="K1999" s="42" t="s">
        <v>321</v>
      </c>
      <c r="L1999" s="35"/>
      <c r="M1999" s="158"/>
      <c r="N1999" s="117"/>
      <c r="O1999" s="316"/>
      <c r="P1999" s="158"/>
      <c r="Q1999" s="158"/>
      <c r="R1999" s="158"/>
      <c r="S1999" s="319"/>
      <c r="T1999" s="319"/>
      <c r="U1999" s="319" t="s">
        <v>171</v>
      </c>
      <c r="V1999" s="158"/>
      <c r="W1999" s="319">
        <v>0</v>
      </c>
      <c r="X1999" s="117"/>
      <c r="Y1999" s="157">
        <v>0</v>
      </c>
      <c r="Z1999" s="158"/>
      <c r="AA1999" s="319">
        <v>0</v>
      </c>
      <c r="AB1999" s="157">
        <v>0</v>
      </c>
      <c r="AC1999" s="7"/>
      <c r="AD1999" s="319">
        <v>0</v>
      </c>
      <c r="AE1999" s="7"/>
      <c r="AF1999" s="7"/>
      <c r="AG1999" s="158">
        <v>0</v>
      </c>
      <c r="AH1999" s="322">
        <v>0</v>
      </c>
      <c r="AI1999" s="7"/>
    </row>
    <row r="2000" spans="10:35" x14ac:dyDescent="0.25">
      <c r="J2000" s="311"/>
      <c r="K2000" s="378" t="s">
        <v>1133</v>
      </c>
      <c r="L2000" s="17" t="s">
        <v>1134</v>
      </c>
      <c r="M2000" t="s">
        <v>1135</v>
      </c>
      <c r="N2000" s="628">
        <v>11192.27</v>
      </c>
      <c r="O2000" s="179"/>
      <c r="P2000" s="534"/>
      <c r="Q2000" s="898">
        <f t="shared" ref="Q2000:Q2005" si="185">SUM(N2000*P2000)</f>
        <v>0</v>
      </c>
      <c r="R2000" s="898"/>
      <c r="S2000" s="898"/>
      <c r="T2000" s="898"/>
      <c r="U2000" s="534"/>
      <c r="V2000" s="534"/>
      <c r="W2000" s="537">
        <f>SUM(N2000*W1999)</f>
        <v>0</v>
      </c>
      <c r="X2000" s="537"/>
      <c r="Y2000" s="1379">
        <f>SUM(N2000*P2000*Y1999)</f>
        <v>0</v>
      </c>
      <c r="Z2000" s="537"/>
      <c r="AA2000" s="1379">
        <f>SUM(N2000*AA1999)</f>
        <v>0</v>
      </c>
      <c r="AB2000" s="1379">
        <f>SUM(N2000*AB1999*P2000)</f>
        <v>0</v>
      </c>
      <c r="AC2000" s="171"/>
      <c r="AD2000" s="1379">
        <f>SUM(N2000*AD1999)</f>
        <v>0</v>
      </c>
      <c r="AE2000" s="171"/>
      <c r="AF2000" s="627"/>
      <c r="AG2000" s="1379">
        <f>SUM(N2000*AG1999)</f>
        <v>0</v>
      </c>
      <c r="AH2000" s="1379">
        <f>SUM(Q2000*AH1999)</f>
        <v>0</v>
      </c>
      <c r="AI2000" s="171"/>
    </row>
    <row r="2001" spans="10:35" x14ac:dyDescent="0.25">
      <c r="J2001" s="311"/>
      <c r="K2001" t="s">
        <v>1134</v>
      </c>
      <c r="L2001" t="s">
        <v>1136</v>
      </c>
      <c r="M2001" t="s">
        <v>1135</v>
      </c>
      <c r="N2001" s="494">
        <v>14865</v>
      </c>
      <c r="O2001" s="179"/>
      <c r="P2001" s="177">
        <f>SUM(P2000*0.66)</f>
        <v>0</v>
      </c>
      <c r="Q2001" s="899">
        <f t="shared" si="185"/>
        <v>0</v>
      </c>
      <c r="R2001" s="899"/>
      <c r="S2001" s="899"/>
      <c r="T2001" s="899"/>
      <c r="U2001" s="177"/>
      <c r="V2001" s="177"/>
      <c r="W2001" s="178">
        <f>SUM(N2001*W1999)</f>
        <v>0</v>
      </c>
      <c r="X2001" s="178"/>
      <c r="Y2001" s="630">
        <f>SUM(N2001*P2001*Y1999)</f>
        <v>0</v>
      </c>
      <c r="Z2001" s="178"/>
      <c r="AA2001" s="630">
        <f>SUM(N2001*AA1999)</f>
        <v>0</v>
      </c>
      <c r="AB2001" s="630">
        <f>SUM(N2001*AB1999*P2001)</f>
        <v>0</v>
      </c>
      <c r="AC2001" s="171"/>
      <c r="AD2001" s="630">
        <f>SUM(N2001*AD1999)</f>
        <v>0</v>
      </c>
      <c r="AE2001" s="171"/>
      <c r="AF2001" s="449"/>
      <c r="AG2001" s="630">
        <f>SUM(N2001*AG1999)</f>
        <v>0</v>
      </c>
      <c r="AH2001" s="630">
        <f>SUM(Q2001*AH1999)</f>
        <v>0</v>
      </c>
      <c r="AI2001" s="171"/>
    </row>
    <row r="2002" spans="10:35" x14ac:dyDescent="0.25">
      <c r="J2002" s="311"/>
      <c r="K2002" t="s">
        <v>1130</v>
      </c>
      <c r="L2002" s="17" t="s">
        <v>1137</v>
      </c>
      <c r="M2002" t="s">
        <v>1135</v>
      </c>
      <c r="N2002" s="494">
        <v>14176.9</v>
      </c>
      <c r="O2002" s="179"/>
      <c r="P2002" s="177"/>
      <c r="Q2002" s="899">
        <f t="shared" si="185"/>
        <v>0</v>
      </c>
      <c r="R2002" s="899"/>
      <c r="S2002" s="899"/>
      <c r="T2002" s="899"/>
      <c r="U2002" s="177"/>
      <c r="V2002" s="177"/>
      <c r="W2002" s="178">
        <f>SUM(N2002*W1999)</f>
        <v>0</v>
      </c>
      <c r="X2002" s="178"/>
      <c r="Y2002" s="630">
        <f>SUM(N2002*P2002*Y1999)</f>
        <v>0</v>
      </c>
      <c r="Z2002" s="178"/>
      <c r="AA2002" s="630">
        <f>SUM(N2002*AA1999)</f>
        <v>0</v>
      </c>
      <c r="AB2002" s="630">
        <f>SUM(N2002*AB1999*P2002)</f>
        <v>0</v>
      </c>
      <c r="AC2002" s="171"/>
      <c r="AD2002" s="630">
        <f>SUM(N2002*AD1999)</f>
        <v>0</v>
      </c>
      <c r="AE2002" s="171"/>
      <c r="AF2002" s="449"/>
      <c r="AG2002" s="630">
        <f>SUM(N2002*AG1999)</f>
        <v>0</v>
      </c>
      <c r="AH2002" s="630">
        <f>SUM(Q2002*AH1999)</f>
        <v>0</v>
      </c>
      <c r="AI2002" s="171"/>
    </row>
    <row r="2003" spans="10:35" x14ac:dyDescent="0.25">
      <c r="J2003" s="311"/>
      <c r="L2003" t="s">
        <v>1138</v>
      </c>
      <c r="M2003" t="s">
        <v>1135</v>
      </c>
      <c r="N2003" s="494">
        <v>14836.29</v>
      </c>
      <c r="O2003" s="179"/>
      <c r="P2003" s="177">
        <f>SUM(P2002*0.66)</f>
        <v>0</v>
      </c>
      <c r="Q2003" s="899">
        <f t="shared" si="185"/>
        <v>0</v>
      </c>
      <c r="R2003" s="899"/>
      <c r="S2003" s="899"/>
      <c r="T2003" s="899"/>
      <c r="U2003" s="177"/>
      <c r="V2003" s="177"/>
      <c r="W2003" s="178">
        <f>SUM(N2003*W1999)</f>
        <v>0</v>
      </c>
      <c r="X2003" s="178"/>
      <c r="Y2003" s="630">
        <f>SUM(N2003*P2003*Y1999)</f>
        <v>0</v>
      </c>
      <c r="Z2003" s="178"/>
      <c r="AA2003" s="630">
        <f>SUM(N2003*AA1999)</f>
        <v>0</v>
      </c>
      <c r="AB2003" s="630">
        <f>SUM(N2003*AB1999*P2003)</f>
        <v>0</v>
      </c>
      <c r="AC2003" s="171"/>
      <c r="AD2003" s="630">
        <f>SUM(N2003*AD1999)</f>
        <v>0</v>
      </c>
      <c r="AE2003" s="171"/>
      <c r="AF2003" s="449"/>
      <c r="AG2003" s="630">
        <f>SUM(N2003*AG1999)</f>
        <v>0</v>
      </c>
      <c r="AH2003" s="630">
        <f>SUM(Q2003*AH1999)</f>
        <v>0</v>
      </c>
      <c r="AI2003" s="171"/>
    </row>
    <row r="2004" spans="10:35" x14ac:dyDescent="0.25">
      <c r="J2004" s="311"/>
      <c r="L2004" t="s">
        <v>1139</v>
      </c>
      <c r="M2004" t="s">
        <v>1135</v>
      </c>
      <c r="N2004" s="494">
        <v>3488</v>
      </c>
      <c r="O2004" s="179"/>
      <c r="P2004" s="177">
        <f>SUM(P2003*0.66)</f>
        <v>0</v>
      </c>
      <c r="Q2004" s="899">
        <f t="shared" si="185"/>
        <v>0</v>
      </c>
      <c r="R2004" s="899"/>
      <c r="S2004" s="899"/>
      <c r="T2004" s="899"/>
      <c r="U2004" s="177"/>
      <c r="V2004" s="177"/>
      <c r="W2004" s="178">
        <f>SUM(N2004*W2000)</f>
        <v>0</v>
      </c>
      <c r="X2004" s="178"/>
      <c r="Y2004" s="630">
        <f>SUM(N2004*P2004*Y1999)</f>
        <v>0</v>
      </c>
      <c r="Z2004" s="178"/>
      <c r="AA2004" s="630">
        <f>SUM(N2004*AA1999)</f>
        <v>0</v>
      </c>
      <c r="AB2004" s="630">
        <f>SUM(N2004*AB1999*P2004)</f>
        <v>0</v>
      </c>
      <c r="AC2004" s="171"/>
      <c r="AD2004" s="630">
        <f>SUM(N2004*AD1999)</f>
        <v>0</v>
      </c>
      <c r="AE2004" s="171"/>
      <c r="AF2004" s="449"/>
      <c r="AG2004" s="630">
        <f>SUM(N2004*AG1999)</f>
        <v>0</v>
      </c>
      <c r="AH2004" s="630">
        <f>SUM(Q2004*AH1999)</f>
        <v>0</v>
      </c>
      <c r="AI2004" s="630"/>
    </row>
    <row r="2005" spans="10:35" x14ac:dyDescent="0.25">
      <c r="J2005" s="311"/>
      <c r="L2005" t="s">
        <v>1140</v>
      </c>
      <c r="M2005" t="s">
        <v>1135</v>
      </c>
      <c r="N2005" s="626">
        <v>17168.95</v>
      </c>
      <c r="O2005" s="1003"/>
      <c r="P2005" s="177">
        <f>SUM(P2004*0.66)</f>
        <v>0</v>
      </c>
      <c r="Q2005" s="899">
        <f t="shared" si="185"/>
        <v>0</v>
      </c>
      <c r="R2005" s="899"/>
      <c r="S2005" s="899"/>
      <c r="T2005" s="899"/>
      <c r="U2005" s="177"/>
      <c r="V2005" s="177"/>
      <c r="W2005" s="178">
        <f>SUM(N2005*W1999)</f>
        <v>0</v>
      </c>
      <c r="X2005" s="178"/>
      <c r="Y2005" s="630">
        <f>SUM(N2005*P2005*Y1999)</f>
        <v>0</v>
      </c>
      <c r="Z2005" s="178"/>
      <c r="AA2005" s="630">
        <f>SUM(N2005*AA1999)</f>
        <v>0</v>
      </c>
      <c r="AB2005" s="630">
        <f>SUM(N2005*AB1999*P2005)</f>
        <v>0</v>
      </c>
      <c r="AC2005" s="171"/>
      <c r="AD2005" s="630">
        <f>SUM(N2005*AD1999)</f>
        <v>0</v>
      </c>
      <c r="AE2005" s="171"/>
      <c r="AF2005" s="449"/>
      <c r="AG2005" s="630">
        <f>SUM(N2005*AG1999)</f>
        <v>0</v>
      </c>
      <c r="AH2005" s="630">
        <f>SUM(Q2005*AH1999)</f>
        <v>0</v>
      </c>
      <c r="AI2005" s="630"/>
    </row>
    <row r="2006" spans="10:35" ht="15.75" thickBot="1" x14ac:dyDescent="0.3">
      <c r="J2006" s="311"/>
      <c r="L2006" t="s">
        <v>1141</v>
      </c>
      <c r="M2006" t="s">
        <v>1135</v>
      </c>
      <c r="N2006" s="626">
        <v>10476.5</v>
      </c>
      <c r="O2006" s="335"/>
      <c r="P2006" s="177"/>
      <c r="Q2006" s="899"/>
      <c r="R2006" s="899"/>
      <c r="S2006" s="899"/>
      <c r="T2006" s="899"/>
      <c r="U2006" s="177"/>
      <c r="V2006" s="177"/>
      <c r="W2006" s="177"/>
      <c r="X2006" s="178"/>
      <c r="Y2006" s="201"/>
      <c r="Z2006" s="178"/>
      <c r="AA2006" s="178"/>
      <c r="AB2006" s="178"/>
      <c r="AC2006" s="178"/>
      <c r="AD2006" s="178"/>
      <c r="AE2006" s="178"/>
      <c r="AF2006" s="449"/>
      <c r="AG2006" s="178"/>
      <c r="AH2006" s="178"/>
      <c r="AI2006" s="178"/>
    </row>
    <row r="2007" spans="10:35" ht="15.75" thickBot="1" x14ac:dyDescent="0.3">
      <c r="J2007" s="311"/>
      <c r="L2007" t="s">
        <v>1142</v>
      </c>
      <c r="M2007" t="s">
        <v>1135</v>
      </c>
      <c r="N2007" s="626">
        <v>78316.72</v>
      </c>
      <c r="O2007" s="50"/>
      <c r="P2007" s="38"/>
      <c r="Q2007" s="38"/>
      <c r="R2007" s="38"/>
      <c r="S2007" s="38"/>
      <c r="T2007" s="38"/>
      <c r="U2007" s="38"/>
      <c r="V2007" s="38"/>
      <c r="W2007" s="488">
        <f>SUM(W2000:W2005)</f>
        <v>0</v>
      </c>
      <c r="X2007" s="489"/>
      <c r="Y2007" s="490">
        <f>SUM(Y2000:Y2005)</f>
        <v>0</v>
      </c>
      <c r="Z2007" s="829">
        <f>SUM(W2007:Y2007)</f>
        <v>0</v>
      </c>
      <c r="AA2007" s="387">
        <f>SUM(AA2000:AA2005)</f>
        <v>0</v>
      </c>
      <c r="AB2007" s="387">
        <f>SUM(AB2000:AB2005)</f>
        <v>0</v>
      </c>
      <c r="AC2007" s="1087">
        <f>SUM(AA2007:AB2007)</f>
        <v>0</v>
      </c>
      <c r="AD2007" s="387">
        <f>SUM(AD2000:AD2005)</f>
        <v>0</v>
      </c>
      <c r="AE2007" s="523">
        <f>SUM(AE2000:AE2005)</f>
        <v>0</v>
      </c>
      <c r="AF2007" s="89">
        <f>SUM(AD2007:AE2007)</f>
        <v>0</v>
      </c>
      <c r="AG2007" s="387">
        <f>SUM(AG2000:AG2005)</f>
        <v>0</v>
      </c>
      <c r="AH2007" s="387">
        <f>SUM(AH2000:AH2005)</f>
        <v>0</v>
      </c>
      <c r="AI2007" s="1087">
        <f>SUM(AG2007:AH2007)</f>
        <v>0</v>
      </c>
    </row>
    <row r="2008" spans="10:35" x14ac:dyDescent="0.25">
      <c r="J2008" s="311"/>
      <c r="N2008" s="49"/>
      <c r="O2008" s="50"/>
      <c r="P2008" s="38"/>
      <c r="Q2008" s="38"/>
      <c r="R2008" s="38"/>
      <c r="S2008" s="38"/>
      <c r="T2008" s="38"/>
      <c r="U2008" s="38"/>
      <c r="V2008" s="38"/>
      <c r="W2008" s="522"/>
      <c r="X2008" s="523"/>
      <c r="Y2008" s="28"/>
      <c r="Z2008" s="523"/>
      <c r="AA2008" s="523"/>
      <c r="AB2008" s="523"/>
      <c r="AC2008" s="89"/>
      <c r="AD2008" s="523"/>
      <c r="AE2008" s="523"/>
      <c r="AF2008" s="89"/>
      <c r="AG2008" s="523"/>
      <c r="AH2008" s="523"/>
      <c r="AI2008" s="89"/>
    </row>
    <row r="2009" spans="10:35" x14ac:dyDescent="0.25">
      <c r="J2009" s="440" t="s">
        <v>433</v>
      </c>
      <c r="K2009" s="42" t="s">
        <v>154</v>
      </c>
      <c r="L2009" s="35"/>
      <c r="M2009" s="158"/>
      <c r="N2009" s="117"/>
      <c r="O2009" s="316"/>
      <c r="P2009" s="158"/>
      <c r="Q2009" s="158"/>
      <c r="R2009" s="158"/>
      <c r="S2009" s="319"/>
      <c r="T2009" s="319"/>
      <c r="U2009" s="319" t="s">
        <v>171</v>
      </c>
      <c r="V2009" s="158"/>
      <c r="W2009" s="319">
        <v>0.02</v>
      </c>
      <c r="X2009" s="117"/>
      <c r="Y2009" s="157">
        <v>0</v>
      </c>
      <c r="Z2009" s="158"/>
      <c r="AA2009" s="319">
        <v>2E-3</v>
      </c>
      <c r="AB2009" s="157">
        <v>0</v>
      </c>
      <c r="AC2009" s="7" t="s">
        <v>291</v>
      </c>
      <c r="AD2009" s="7"/>
      <c r="AE2009" s="7"/>
      <c r="AF2009" s="7"/>
      <c r="AG2009" s="158">
        <v>0</v>
      </c>
      <c r="AH2009" s="322">
        <v>0</v>
      </c>
      <c r="AI2009" s="7"/>
    </row>
    <row r="2010" spans="10:35" x14ac:dyDescent="0.25">
      <c r="J2010" s="311"/>
      <c r="K2010" s="378" t="s">
        <v>1152</v>
      </c>
      <c r="L2010" s="17">
        <v>0.18870000000000001</v>
      </c>
      <c r="M2010" t="s">
        <v>176</v>
      </c>
      <c r="N2010" s="1209">
        <v>4000</v>
      </c>
      <c r="O2010" s="366"/>
      <c r="P2010" s="533"/>
      <c r="Q2010" s="535">
        <f t="shared" ref="Q2010:Q2015" si="186">SUM(N2010*P2010)</f>
        <v>0</v>
      </c>
      <c r="R2010" s="535"/>
      <c r="S2010" s="535"/>
      <c r="T2010" s="535"/>
      <c r="U2010" s="526"/>
      <c r="V2010" s="526"/>
      <c r="W2010" s="523">
        <f>SUM(N2010*W2009)</f>
        <v>80</v>
      </c>
      <c r="X2010" s="523"/>
      <c r="Y2010" s="538">
        <f>SUM(N2010*P2010*Y2009)</f>
        <v>0</v>
      </c>
      <c r="Z2010" s="523"/>
      <c r="AA2010" s="538">
        <f>SUM(N2010*AA2009)</f>
        <v>8</v>
      </c>
      <c r="AB2010" s="538">
        <f>SUM(N2010*AB2009*P2010)</f>
        <v>0</v>
      </c>
      <c r="AF2010" s="541"/>
      <c r="AG2010" s="538">
        <f>SUM(N2010*AG2009)</f>
        <v>0</v>
      </c>
      <c r="AH2010" s="538">
        <f>SUM(Q2010*AH2009)</f>
        <v>0</v>
      </c>
    </row>
    <row r="2011" spans="10:35" x14ac:dyDescent="0.25">
      <c r="J2011" s="311"/>
      <c r="L2011" s="17">
        <v>0.3</v>
      </c>
      <c r="M2011" t="s">
        <v>320</v>
      </c>
      <c r="N2011" s="494"/>
      <c r="P2011" s="38">
        <f>SUM(P2010*0.66)</f>
        <v>0</v>
      </c>
      <c r="Q2011" s="307">
        <f t="shared" si="186"/>
        <v>0</v>
      </c>
      <c r="R2011" s="307"/>
      <c r="S2011" s="307"/>
      <c r="T2011" s="307"/>
      <c r="U2011" s="38"/>
      <c r="V2011" s="38"/>
      <c r="W2011" s="22">
        <f>SUM(N2011*W2009)</f>
        <v>0</v>
      </c>
      <c r="X2011" s="22"/>
      <c r="Y2011" s="23">
        <f>SUM(N2011*P2011*Y2009)</f>
        <v>0</v>
      </c>
      <c r="Z2011" s="22"/>
      <c r="AA2011" s="23">
        <f>SUM(N2011*AA2009)</f>
        <v>0</v>
      </c>
      <c r="AB2011" s="23">
        <f>SUM(N2011*AB2009*P2011)</f>
        <v>0</v>
      </c>
      <c r="AF2011" s="49"/>
      <c r="AG2011" s="23">
        <f>SUM(N2011*AG2009)</f>
        <v>0</v>
      </c>
      <c r="AH2011" s="23">
        <f>SUM(Q2011*AH2009)</f>
        <v>0</v>
      </c>
    </row>
    <row r="2012" spans="10:35" x14ac:dyDescent="0.25">
      <c r="J2012" s="311"/>
      <c r="K2012" t="s">
        <v>1113</v>
      </c>
      <c r="L2012" s="17">
        <v>0.1686</v>
      </c>
      <c r="M2012" t="s">
        <v>168</v>
      </c>
      <c r="N2012" s="636">
        <v>0</v>
      </c>
      <c r="O2012" s="366"/>
      <c r="P2012" s="321"/>
      <c r="Q2012" s="307">
        <f t="shared" si="186"/>
        <v>0</v>
      </c>
      <c r="R2012" s="307"/>
      <c r="S2012" s="307"/>
      <c r="T2012" s="307"/>
      <c r="U2012" s="38"/>
      <c r="V2012" s="38"/>
      <c r="W2012" s="22">
        <f>SUM(N2012*W2009)</f>
        <v>0</v>
      </c>
      <c r="X2012" s="22"/>
      <c r="Y2012" s="23">
        <f>SUM(N2012*P2012*Y2009)</f>
        <v>0</v>
      </c>
      <c r="Z2012" s="22"/>
      <c r="AA2012" s="23">
        <f>SUM(N2012*AA2009)</f>
        <v>0</v>
      </c>
      <c r="AB2012" s="23">
        <f>SUM(N2012*AB2009*P2012)</f>
        <v>0</v>
      </c>
      <c r="AF2012" s="49"/>
      <c r="AG2012" s="23">
        <f>SUM(N2012*AG2009)</f>
        <v>0</v>
      </c>
      <c r="AH2012" s="23">
        <f>SUM(Q2012*AH2009)</f>
        <v>0</v>
      </c>
    </row>
    <row r="2013" spans="10:35" x14ac:dyDescent="0.25">
      <c r="J2013" s="311"/>
      <c r="L2013" t="s">
        <v>294</v>
      </c>
      <c r="M2013" s="1362">
        <v>0</v>
      </c>
      <c r="N2013" s="1363"/>
      <c r="P2013" s="38">
        <f>SUM(P2012*0.66)</f>
        <v>0</v>
      </c>
      <c r="Q2013" s="307">
        <f t="shared" si="186"/>
        <v>0</v>
      </c>
      <c r="R2013" s="307"/>
      <c r="S2013" s="307"/>
      <c r="T2013" s="307"/>
      <c r="U2013" s="38"/>
      <c r="V2013" s="38"/>
      <c r="W2013" s="1195">
        <f>SUM(M2013)</f>
        <v>0</v>
      </c>
      <c r="X2013" s="22"/>
      <c r="Y2013" s="23">
        <f>SUM(N2013*P2013*Y2009)</f>
        <v>0</v>
      </c>
      <c r="Z2013" s="22"/>
      <c r="AA2013" s="23">
        <f>SUM(N2013*AA2009)</f>
        <v>0</v>
      </c>
      <c r="AB2013" s="23">
        <f>SUM(N2013*AB2009*P2013)</f>
        <v>0</v>
      </c>
      <c r="AF2013" s="49"/>
      <c r="AG2013" s="23">
        <f>SUM(N2013*AG2009)</f>
        <v>0</v>
      </c>
      <c r="AH2013" s="23">
        <f>SUM(Q2013*AH2009)</f>
        <v>0</v>
      </c>
    </row>
    <row r="2014" spans="10:35" x14ac:dyDescent="0.25">
      <c r="J2014" s="311"/>
      <c r="L2014" s="17"/>
      <c r="N2014" s="494"/>
      <c r="O2014" s="366"/>
      <c r="P2014" s="321"/>
      <c r="Q2014" s="307">
        <f t="shared" si="186"/>
        <v>0</v>
      </c>
      <c r="R2014" s="307"/>
      <c r="S2014" s="307"/>
      <c r="T2014" s="307"/>
      <c r="U2014" s="38"/>
      <c r="V2014" s="38"/>
      <c r="W2014" s="22">
        <f>SUM(N2014*W2009)</f>
        <v>0</v>
      </c>
      <c r="X2014" s="22"/>
      <c r="Y2014" s="23">
        <f>SUM(N2014*P2014*Y2009)</f>
        <v>0</v>
      </c>
      <c r="Z2014" s="22"/>
      <c r="AA2014" s="23">
        <f>SUM(N2014*AA2009)</f>
        <v>0</v>
      </c>
      <c r="AB2014" s="23">
        <f>SUM(N2014*AB2009*P2014)</f>
        <v>0</v>
      </c>
      <c r="AF2014" s="49"/>
      <c r="AG2014" s="23">
        <f>SUM(N2014*AG2009)</f>
        <v>0</v>
      </c>
      <c r="AH2014" s="23">
        <f>SUM(Q2014*AH2009)</f>
        <v>0</v>
      </c>
      <c r="AI2014" s="23"/>
    </row>
    <row r="2015" spans="10:35" x14ac:dyDescent="0.25">
      <c r="J2015" s="311"/>
      <c r="N2015" s="626"/>
      <c r="O2015" s="13"/>
      <c r="P2015" s="38">
        <f>SUM(P2014*0.66)</f>
        <v>0</v>
      </c>
      <c r="Q2015" s="307">
        <f t="shared" si="186"/>
        <v>0</v>
      </c>
      <c r="R2015" s="307"/>
      <c r="S2015" s="307"/>
      <c r="T2015" s="307"/>
      <c r="U2015" s="38"/>
      <c r="V2015" s="38"/>
      <c r="W2015" s="22">
        <f>SUM(N2015*W2009)</f>
        <v>0</v>
      </c>
      <c r="X2015" s="22"/>
      <c r="Y2015" s="23">
        <f>SUM(N2015*P2015*Y2009)</f>
        <v>0</v>
      </c>
      <c r="Z2015" s="22"/>
      <c r="AA2015" s="23">
        <f>SUM(N2015*AA2009)</f>
        <v>0</v>
      </c>
      <c r="AB2015" s="23">
        <f>SUM(N2015*AB2009*P2015)</f>
        <v>0</v>
      </c>
      <c r="AF2015" s="49"/>
      <c r="AG2015" s="23">
        <f>SUM(N2015*AG2009)</f>
        <v>0</v>
      </c>
      <c r="AH2015" s="23">
        <f>SUM(Q2015*AH2009)</f>
        <v>0</v>
      </c>
      <c r="AI2015" s="23"/>
    </row>
    <row r="2016" spans="10:35" ht="15.75" thickBot="1" x14ac:dyDescent="0.3">
      <c r="J2016" s="311"/>
      <c r="N2016" s="49"/>
      <c r="O2016" s="50"/>
      <c r="P2016" s="38"/>
      <c r="Q2016" s="307"/>
      <c r="R2016" s="307"/>
      <c r="S2016" s="307"/>
      <c r="T2016" s="307"/>
      <c r="U2016" s="38"/>
      <c r="V2016" s="38"/>
      <c r="W2016" s="38"/>
      <c r="X2016" s="22"/>
      <c r="Z2016" s="22"/>
      <c r="AA2016" s="22"/>
      <c r="AB2016" s="22"/>
      <c r="AC2016" s="22"/>
      <c r="AD2016" s="22"/>
      <c r="AE2016" s="22"/>
      <c r="AF2016" s="49"/>
      <c r="AG2016" s="22"/>
      <c r="AH2016" s="22"/>
      <c r="AI2016" s="22"/>
    </row>
    <row r="2017" spans="10:37" ht="15.75" thickBot="1" x14ac:dyDescent="0.3">
      <c r="J2017" s="311"/>
      <c r="N2017" s="49"/>
      <c r="O2017" s="50"/>
      <c r="P2017" s="38"/>
      <c r="Q2017" s="38"/>
      <c r="R2017" s="38"/>
      <c r="S2017" s="38"/>
      <c r="T2017" s="38"/>
      <c r="U2017" s="38"/>
      <c r="V2017" s="38"/>
      <c r="W2017" s="488">
        <f>SUM(W2010:W2015)</f>
        <v>80</v>
      </c>
      <c r="X2017" s="489"/>
      <c r="Y2017" s="490">
        <f>SUM(Y2010:Y2015)</f>
        <v>0</v>
      </c>
      <c r="Z2017" s="829">
        <f>SUM(W2017:Y2017)</f>
        <v>80</v>
      </c>
      <c r="AA2017" s="387">
        <f>SUM(AA2010:AA2015)</f>
        <v>8</v>
      </c>
      <c r="AB2017" s="387">
        <f>SUM(AB2010:AB2015)</f>
        <v>0</v>
      </c>
      <c r="AC2017" s="1087">
        <f>SUM(AA2017:AB2017)</f>
        <v>8</v>
      </c>
      <c r="AD2017" s="89"/>
      <c r="AE2017" s="89"/>
      <c r="AF2017" s="49"/>
      <c r="AG2017" s="387">
        <f>SUM(AG2010:AG2015)</f>
        <v>0</v>
      </c>
      <c r="AH2017" s="387">
        <f>SUM(AH2010:AH2015)</f>
        <v>0</v>
      </c>
      <c r="AI2017" s="1087">
        <f>SUM(AG2017:AH2017)</f>
        <v>0</v>
      </c>
    </row>
    <row r="2018" spans="10:37" x14ac:dyDescent="0.25">
      <c r="J2018" s="311"/>
      <c r="N2018" s="49"/>
      <c r="O2018" s="50"/>
      <c r="P2018" s="38"/>
      <c r="Q2018" s="38"/>
      <c r="R2018" s="38"/>
      <c r="S2018" s="38"/>
      <c r="T2018" s="38"/>
      <c r="U2018" s="38"/>
      <c r="V2018" s="38"/>
      <c r="W2018" s="522"/>
      <c r="X2018" s="523"/>
      <c r="Y2018" s="28"/>
      <c r="Z2018" s="720"/>
      <c r="AA2018" s="523"/>
      <c r="AB2018" s="523"/>
      <c r="AC2018" s="993"/>
      <c r="AD2018" s="523"/>
      <c r="AE2018" s="523"/>
      <c r="AF2018" s="89"/>
      <c r="AG2018" s="523"/>
      <c r="AH2018" s="523"/>
      <c r="AI2018" s="993"/>
    </row>
    <row r="2019" spans="10:37" x14ac:dyDescent="0.25">
      <c r="J2019" s="440" t="s">
        <v>433</v>
      </c>
      <c r="K2019" s="42" t="s">
        <v>1160</v>
      </c>
      <c r="L2019" s="35"/>
      <c r="M2019" s="158"/>
      <c r="N2019" s="117"/>
      <c r="O2019" s="316"/>
      <c r="P2019" s="158"/>
      <c r="Q2019" s="158"/>
      <c r="R2019" s="158"/>
      <c r="S2019" s="319"/>
      <c r="T2019" s="319"/>
      <c r="U2019" s="319" t="s">
        <v>171</v>
      </c>
      <c r="V2019" s="158"/>
      <c r="W2019" s="319">
        <v>1.09E-2</v>
      </c>
      <c r="X2019" s="117"/>
      <c r="Y2019" s="157">
        <v>0</v>
      </c>
      <c r="Z2019" s="158"/>
      <c r="AA2019" s="319">
        <v>1E-3</v>
      </c>
      <c r="AB2019" s="157">
        <v>0</v>
      </c>
      <c r="AC2019" s="7" t="s">
        <v>291</v>
      </c>
      <c r="AD2019" s="319">
        <v>0</v>
      </c>
      <c r="AE2019" s="7"/>
      <c r="AF2019" s="7"/>
      <c r="AG2019" s="158">
        <v>0</v>
      </c>
      <c r="AH2019" s="322">
        <v>0</v>
      </c>
      <c r="AI2019" s="7"/>
    </row>
    <row r="2020" spans="10:37" x14ac:dyDescent="0.25">
      <c r="J2020" s="311"/>
      <c r="K2020" s="378" t="s">
        <v>1161</v>
      </c>
      <c r="L2020" s="17">
        <v>0.2429</v>
      </c>
      <c r="M2020" t="s">
        <v>237</v>
      </c>
      <c r="N2020" s="628">
        <v>18750</v>
      </c>
      <c r="O2020" s="366"/>
      <c r="P2020" s="533"/>
      <c r="Q2020" s="535">
        <f t="shared" ref="Q2020:Q2025" si="187">SUM(N2020*P2020)</f>
        <v>0</v>
      </c>
      <c r="R2020" s="535"/>
      <c r="S2020" s="535"/>
      <c r="T2020" s="535"/>
      <c r="U2020" s="526"/>
      <c r="V2020" s="526"/>
      <c r="W2020" s="523">
        <f>SUM(N2020*W2019)</f>
        <v>204.375</v>
      </c>
      <c r="X2020" s="523"/>
      <c r="Y2020" s="538">
        <f>SUM(N2020*P2020*Y2019)</f>
        <v>0</v>
      </c>
      <c r="Z2020" s="523"/>
      <c r="AA2020" s="538">
        <f>SUM(N2020*AA2019)</f>
        <v>18.75</v>
      </c>
      <c r="AB2020" s="538">
        <f>SUM(N2020*AB2019*P2020)</f>
        <v>0</v>
      </c>
      <c r="AD2020" s="538">
        <f>SUM(N2020*AD2019)</f>
        <v>0</v>
      </c>
      <c r="AF2020" s="541"/>
      <c r="AG2020" s="538">
        <f>SUM(N2020*AG2019)</f>
        <v>0</v>
      </c>
      <c r="AH2020" s="538">
        <f>SUM(Q2020*AH2019)</f>
        <v>0</v>
      </c>
    </row>
    <row r="2021" spans="10:37" x14ac:dyDescent="0.25">
      <c r="J2021" s="311"/>
      <c r="N2021" s="494"/>
      <c r="P2021" s="38">
        <f>SUM(P2020*0.66)</f>
        <v>0</v>
      </c>
      <c r="Q2021" s="307">
        <f t="shared" si="187"/>
        <v>0</v>
      </c>
      <c r="R2021" s="307"/>
      <c r="S2021" s="307"/>
      <c r="T2021" s="307"/>
      <c r="U2021" s="38"/>
      <c r="V2021" s="38"/>
      <c r="W2021" s="22">
        <f>SUM(N2021*W2019)</f>
        <v>0</v>
      </c>
      <c r="X2021" s="22"/>
      <c r="Y2021" s="23">
        <f>SUM(N2021*P2021*Y2019)</f>
        <v>0</v>
      </c>
      <c r="Z2021" s="22"/>
      <c r="AA2021" s="23">
        <f>SUM(N2021*AA2019)</f>
        <v>0</v>
      </c>
      <c r="AB2021" s="23">
        <f>SUM(N2021*AB2019*P2021)</f>
        <v>0</v>
      </c>
      <c r="AD2021" s="23">
        <f>SUM(N2021*AD2019)</f>
        <v>0</v>
      </c>
      <c r="AF2021" s="49"/>
      <c r="AG2021" s="23">
        <f>SUM(N2021*AG2019)</f>
        <v>0</v>
      </c>
      <c r="AH2021" s="23">
        <f>SUM(Q2021*AH2019)</f>
        <v>0</v>
      </c>
    </row>
    <row r="2022" spans="10:37" x14ac:dyDescent="0.25">
      <c r="J2022" s="311"/>
      <c r="K2022" t="s">
        <v>1130</v>
      </c>
      <c r="L2022" s="17"/>
      <c r="N2022" s="494"/>
      <c r="O2022" s="366"/>
      <c r="P2022" s="321"/>
      <c r="Q2022" s="307">
        <f t="shared" si="187"/>
        <v>0</v>
      </c>
      <c r="R2022" s="307"/>
      <c r="S2022" s="307"/>
      <c r="T2022" s="307"/>
      <c r="U2022" s="38"/>
      <c r="V2022" s="38"/>
      <c r="W2022" s="22">
        <f>SUM(N2022*W2019)</f>
        <v>0</v>
      </c>
      <c r="X2022" s="22"/>
      <c r="Y2022" s="23">
        <f>SUM(N2022*P2022*Y2019)</f>
        <v>0</v>
      </c>
      <c r="Z2022" s="22"/>
      <c r="AA2022" s="23">
        <f>SUM(N2022*AA2019)</f>
        <v>0</v>
      </c>
      <c r="AB2022" s="23">
        <f>SUM(N2022*AB2019*P2022)</f>
        <v>0</v>
      </c>
      <c r="AD2022" s="23">
        <f>SUM(N2022*AD2019)</f>
        <v>0</v>
      </c>
      <c r="AF2022" s="49"/>
      <c r="AG2022" s="23">
        <f>SUM(N2022*AG2019)</f>
        <v>0</v>
      </c>
      <c r="AH2022" s="23">
        <f>SUM(Q2022*AH2019)</f>
        <v>0</v>
      </c>
    </row>
    <row r="2023" spans="10:37" x14ac:dyDescent="0.25">
      <c r="J2023" s="311"/>
      <c r="N2023" s="494"/>
      <c r="P2023" s="38">
        <f>SUM(P2022*0.66)</f>
        <v>0</v>
      </c>
      <c r="Q2023" s="307">
        <f t="shared" si="187"/>
        <v>0</v>
      </c>
      <c r="R2023" s="307"/>
      <c r="S2023" s="307"/>
      <c r="T2023" s="307"/>
      <c r="U2023" s="38"/>
      <c r="V2023" s="38"/>
      <c r="W2023" s="22">
        <f>SUM(N2023*W2019)</f>
        <v>0</v>
      </c>
      <c r="X2023" s="22"/>
      <c r="Y2023" s="23">
        <f>SUM(N2023*P2023*Y2019)</f>
        <v>0</v>
      </c>
      <c r="Z2023" s="22"/>
      <c r="AA2023" s="23">
        <f>SUM(N2023*AA2019)</f>
        <v>0</v>
      </c>
      <c r="AB2023" s="23">
        <f>SUM(N2023*AB2019*P2023)</f>
        <v>0</v>
      </c>
      <c r="AD2023" s="23">
        <f>SUM(N2023*AD2019)</f>
        <v>0</v>
      </c>
      <c r="AF2023" s="49"/>
      <c r="AG2023" s="23">
        <f>SUM(N2023*AG2019)</f>
        <v>0</v>
      </c>
      <c r="AH2023" s="23">
        <f>SUM(Q2023*AH2019)</f>
        <v>0</v>
      </c>
    </row>
    <row r="2024" spans="10:37" x14ac:dyDescent="0.25">
      <c r="J2024" s="311"/>
      <c r="M2024" s="1352"/>
      <c r="N2024" s="494"/>
      <c r="P2024" s="38">
        <f>SUM(P2023*0.66)</f>
        <v>0</v>
      </c>
      <c r="Q2024" s="307">
        <f t="shared" si="187"/>
        <v>0</v>
      </c>
      <c r="R2024" s="307"/>
      <c r="S2024" s="307"/>
      <c r="T2024" s="307"/>
      <c r="U2024" s="38"/>
      <c r="V2024" s="38"/>
      <c r="W2024" s="22">
        <f>SUM(N2024*W2020)</f>
        <v>0</v>
      </c>
      <c r="X2024" s="22"/>
      <c r="Y2024" s="23">
        <f>SUM(N2024*P2024*Y2019)</f>
        <v>0</v>
      </c>
      <c r="Z2024" s="22"/>
      <c r="AA2024" s="23">
        <f>SUM(N2024*AA2019)</f>
        <v>0</v>
      </c>
      <c r="AB2024" s="23">
        <f>SUM(N2024*AB2019*P2024)</f>
        <v>0</v>
      </c>
      <c r="AD2024" s="23">
        <f>SUM(N2024*AD2019)</f>
        <v>0</v>
      </c>
      <c r="AF2024" s="49"/>
      <c r="AG2024" s="23">
        <f>SUM(N2024*AG2019)</f>
        <v>0</v>
      </c>
      <c r="AH2024" s="23">
        <f>SUM(Q2024*AH2019)</f>
        <v>0</v>
      </c>
      <c r="AI2024" s="23"/>
    </row>
    <row r="2025" spans="10:37" x14ac:dyDescent="0.25">
      <c r="J2025" s="311"/>
      <c r="N2025" s="626"/>
      <c r="O2025" s="13"/>
      <c r="P2025" s="38">
        <f>SUM(P2024*0.66)</f>
        <v>0</v>
      </c>
      <c r="Q2025" s="307">
        <f t="shared" si="187"/>
        <v>0</v>
      </c>
      <c r="R2025" s="307"/>
      <c r="S2025" s="307"/>
      <c r="T2025" s="307"/>
      <c r="U2025" s="38"/>
      <c r="V2025" s="38"/>
      <c r="W2025" s="22">
        <f>SUM(N2025*W2019)</f>
        <v>0</v>
      </c>
      <c r="X2025" s="22"/>
      <c r="Y2025" s="23">
        <f>SUM(N2025*P2025*Y2019)</f>
        <v>0</v>
      </c>
      <c r="Z2025" s="22"/>
      <c r="AA2025" s="23">
        <f>SUM(N2025*AA2019)</f>
        <v>0</v>
      </c>
      <c r="AB2025" s="23">
        <f>SUM(N2025*AB2019*P2025)</f>
        <v>0</v>
      </c>
      <c r="AD2025" s="23">
        <f>SUM(N2025*AD2019)</f>
        <v>0</v>
      </c>
      <c r="AF2025" s="49"/>
      <c r="AG2025" s="23">
        <f>SUM(N2025*AG2019)</f>
        <v>0</v>
      </c>
      <c r="AH2025" s="23">
        <f>SUM(Q2025*AH2019)</f>
        <v>0</v>
      </c>
      <c r="AI2025" s="23"/>
    </row>
    <row r="2026" spans="10:37" ht="15.75" thickBot="1" x14ac:dyDescent="0.3">
      <c r="J2026" s="311"/>
      <c r="N2026" s="49"/>
      <c r="O2026" s="50"/>
      <c r="P2026" s="38"/>
      <c r="Q2026" s="307"/>
      <c r="R2026" s="307"/>
      <c r="S2026" s="307"/>
      <c r="T2026" s="307"/>
      <c r="U2026" s="38"/>
      <c r="V2026" s="38"/>
      <c r="W2026" s="38"/>
      <c r="X2026" s="22"/>
      <c r="Z2026" s="22"/>
      <c r="AA2026" s="22"/>
      <c r="AB2026" s="22"/>
      <c r="AC2026" s="22"/>
      <c r="AD2026" s="22"/>
      <c r="AE2026" s="22"/>
      <c r="AF2026" s="49"/>
      <c r="AG2026" s="22"/>
      <c r="AH2026" s="22"/>
      <c r="AI2026" s="22"/>
    </row>
    <row r="2027" spans="10:37" ht="15.75" thickBot="1" x14ac:dyDescent="0.3">
      <c r="J2027" s="311"/>
      <c r="N2027" s="49"/>
      <c r="O2027" s="50"/>
      <c r="P2027" s="38"/>
      <c r="Q2027" s="38"/>
      <c r="R2027" s="38"/>
      <c r="S2027" s="38"/>
      <c r="T2027" s="38"/>
      <c r="U2027" s="38"/>
      <c r="V2027" s="38"/>
      <c r="W2027" s="488">
        <f>SUM(W2020:W2025)</f>
        <v>204.375</v>
      </c>
      <c r="X2027" s="489"/>
      <c r="Y2027" s="490">
        <f>SUM(Y2020:Y2025)</f>
        <v>0</v>
      </c>
      <c r="Z2027" s="829">
        <f>SUM(W2027:Y2027)</f>
        <v>204.375</v>
      </c>
      <c r="AA2027" s="387">
        <f>SUM(AA2020:AA2025)</f>
        <v>18.75</v>
      </c>
      <c r="AB2027" s="387">
        <f>SUM(AB2020:AB2025)</f>
        <v>0</v>
      </c>
      <c r="AC2027" s="1087">
        <f>SUM(AA2027:AB2027)</f>
        <v>18.75</v>
      </c>
      <c r="AD2027" s="387">
        <f>SUM(AD2020:AD2025)</f>
        <v>0</v>
      </c>
      <c r="AE2027" s="523">
        <f>SUM(AE2020:AE2025)</f>
        <v>0</v>
      </c>
      <c r="AF2027" s="89">
        <f>SUM(AD2027:AE2027)</f>
        <v>0</v>
      </c>
      <c r="AG2027" s="387">
        <f>SUM(AG2020:AG2025)</f>
        <v>0</v>
      </c>
      <c r="AH2027" s="387">
        <f>SUM(AH2020:AH2025)</f>
        <v>0</v>
      </c>
      <c r="AI2027" s="1087">
        <f>SUM(AG2027:AH2027)</f>
        <v>0</v>
      </c>
    </row>
    <row r="2028" spans="10:37" x14ac:dyDescent="0.25">
      <c r="J2028" s="311"/>
      <c r="N2028" s="49"/>
      <c r="O2028" s="50"/>
      <c r="P2028" s="38"/>
      <c r="Q2028" s="38"/>
      <c r="R2028" s="38"/>
      <c r="S2028" s="38"/>
      <c r="T2028" s="38"/>
      <c r="U2028" s="38"/>
      <c r="V2028" s="38"/>
      <c r="W2028" s="522"/>
      <c r="X2028" s="523"/>
      <c r="Y2028" s="28"/>
      <c r="Z2028" s="523"/>
      <c r="AA2028" s="523"/>
      <c r="AB2028" s="523"/>
      <c r="AC2028" s="89"/>
      <c r="AD2028" s="523"/>
      <c r="AE2028" s="523"/>
      <c r="AF2028" s="89"/>
      <c r="AG2028" s="523"/>
      <c r="AH2028" s="523"/>
      <c r="AI2028" s="89"/>
    </row>
    <row r="2029" spans="10:37" x14ac:dyDescent="0.25">
      <c r="J2029" s="440" t="s">
        <v>433</v>
      </c>
      <c r="K2029" s="42" t="s">
        <v>224</v>
      </c>
      <c r="L2029" s="35"/>
      <c r="M2029" s="158"/>
      <c r="N2029" s="117"/>
      <c r="O2029" s="316"/>
      <c r="P2029" s="158"/>
      <c r="Q2029" s="158"/>
      <c r="R2029" s="158"/>
      <c r="S2029" s="319"/>
      <c r="T2029" s="319"/>
      <c r="U2029" s="319" t="s">
        <v>171</v>
      </c>
      <c r="V2029" s="158"/>
      <c r="W2029" s="319">
        <v>0</v>
      </c>
      <c r="X2029" s="117"/>
      <c r="Y2029" s="157">
        <v>0</v>
      </c>
      <c r="Z2029" s="158"/>
      <c r="AA2029" s="319">
        <v>0</v>
      </c>
      <c r="AB2029" s="157">
        <v>0</v>
      </c>
      <c r="AC2029" s="7"/>
      <c r="AD2029" s="319">
        <v>0</v>
      </c>
      <c r="AE2029" s="7"/>
      <c r="AF2029" s="7"/>
      <c r="AG2029" s="158">
        <v>0</v>
      </c>
      <c r="AH2029" s="322">
        <v>0</v>
      </c>
      <c r="AI2029" s="7"/>
    </row>
    <row r="2030" spans="10:37" x14ac:dyDescent="0.25">
      <c r="J2030" s="311"/>
      <c r="K2030" s="378" t="s">
        <v>134</v>
      </c>
      <c r="L2030" s="17"/>
      <c r="M2030" t="s">
        <v>1104</v>
      </c>
      <c r="N2030" s="628"/>
      <c r="O2030" s="366"/>
      <c r="P2030" s="533"/>
      <c r="Q2030" s="535">
        <f t="shared" ref="Q2030:Q2035" si="188">SUM(N2030*P2030)</f>
        <v>0</v>
      </c>
      <c r="R2030" s="535"/>
      <c r="S2030" s="535"/>
      <c r="T2030" s="535"/>
      <c r="U2030" s="526"/>
      <c r="V2030" s="526"/>
      <c r="W2030" s="523">
        <f>SUM(N2030*W2029)</f>
        <v>0</v>
      </c>
      <c r="X2030" s="523"/>
      <c r="Y2030" s="538">
        <f>SUM(N2030*P2030*Y2029)</f>
        <v>0</v>
      </c>
      <c r="Z2030" s="523"/>
      <c r="AA2030" s="538">
        <f>SUM(N2030*AA2029)</f>
        <v>0</v>
      </c>
      <c r="AB2030" s="538">
        <f>SUM(N2030*AB2029*P2030)</f>
        <v>0</v>
      </c>
      <c r="AD2030" s="538">
        <f>SUM(N2030*AD2029)</f>
        <v>0</v>
      </c>
      <c r="AF2030" s="541"/>
      <c r="AG2030" s="538">
        <f>SUM(N2030*AG2029)</f>
        <v>0</v>
      </c>
      <c r="AH2030" s="538">
        <f>SUM(Q2030*AH2029)</f>
        <v>0</v>
      </c>
    </row>
    <row r="2031" spans="10:37" x14ac:dyDescent="0.25">
      <c r="J2031" s="311"/>
      <c r="N2031" s="494"/>
      <c r="P2031" s="38">
        <f>SUM(P2030*0.66)</f>
        <v>0</v>
      </c>
      <c r="Q2031" s="307">
        <f t="shared" si="188"/>
        <v>0</v>
      </c>
      <c r="R2031" s="307"/>
      <c r="S2031" s="307"/>
      <c r="T2031" s="307"/>
      <c r="U2031" s="38"/>
      <c r="V2031" s="38"/>
      <c r="W2031" s="22">
        <f>SUM(N2031*W2029)</f>
        <v>0</v>
      </c>
      <c r="X2031" s="22"/>
      <c r="Y2031" s="23">
        <f>SUM(N2031*P2031*Y2029)</f>
        <v>0</v>
      </c>
      <c r="Z2031" s="22"/>
      <c r="AA2031" s="23">
        <f>SUM(N2031*AA2029)</f>
        <v>0</v>
      </c>
      <c r="AB2031" s="23">
        <f>SUM(N2031*AB2029*P2031)</f>
        <v>0</v>
      </c>
      <c r="AD2031" s="23">
        <f>SUM(N2031*AD2029)</f>
        <v>0</v>
      </c>
      <c r="AF2031" s="49"/>
      <c r="AG2031" s="23">
        <f>SUM(N2031*AG2029)</f>
        <v>0</v>
      </c>
      <c r="AH2031" s="23">
        <f>SUM(Q2031*AH2029)</f>
        <v>0</v>
      </c>
    </row>
    <row r="2032" spans="10:37" x14ac:dyDescent="0.25">
      <c r="J2032" s="311"/>
      <c r="K2032" t="s">
        <v>179</v>
      </c>
      <c r="L2032" s="17"/>
      <c r="N2032" s="494"/>
      <c r="O2032" s="366"/>
      <c r="P2032" s="321"/>
      <c r="Q2032" s="307">
        <f t="shared" si="188"/>
        <v>0</v>
      </c>
      <c r="R2032" s="307"/>
      <c r="S2032" s="307"/>
      <c r="T2032" s="307"/>
      <c r="U2032" s="38"/>
      <c r="V2032" s="38"/>
      <c r="W2032" s="22">
        <f>SUM(N2032*W2029)</f>
        <v>0</v>
      </c>
      <c r="X2032" s="22"/>
      <c r="Y2032" s="23">
        <f>SUM(N2032*P2032*Y2029)</f>
        <v>0</v>
      </c>
      <c r="Z2032" s="22"/>
      <c r="AA2032" s="23">
        <f>SUM(N2032*AA2029)</f>
        <v>0</v>
      </c>
      <c r="AB2032" s="23">
        <f>SUM(N2032*AB2029*P2032)</f>
        <v>0</v>
      </c>
      <c r="AD2032" s="23">
        <f>SUM(N2032*AD2029)</f>
        <v>0</v>
      </c>
      <c r="AF2032" s="49"/>
      <c r="AG2032" s="23">
        <f>SUM(N2032*AG2029)</f>
        <v>0</v>
      </c>
      <c r="AH2032" s="23">
        <f>SUM(Q2032*AH2029)</f>
        <v>0</v>
      </c>
      <c r="AK2032" s="89"/>
    </row>
    <row r="2033" spans="10:35" x14ac:dyDescent="0.25">
      <c r="J2033" s="311"/>
      <c r="N2033" s="494"/>
      <c r="P2033" s="38">
        <f>SUM(P2032*0.66)</f>
        <v>0</v>
      </c>
      <c r="Q2033" s="307">
        <f t="shared" si="188"/>
        <v>0</v>
      </c>
      <c r="R2033" s="307"/>
      <c r="S2033" s="307"/>
      <c r="T2033" s="307"/>
      <c r="U2033" s="38"/>
      <c r="V2033" s="38"/>
      <c r="W2033" s="22">
        <f>SUM(N2033*W2029)</f>
        <v>0</v>
      </c>
      <c r="X2033" s="22"/>
      <c r="Y2033" s="23">
        <f>SUM(N2033*P2033*Y2029)</f>
        <v>0</v>
      </c>
      <c r="Z2033" s="22"/>
      <c r="AA2033" s="23">
        <f>SUM(N2033*AA2029)</f>
        <v>0</v>
      </c>
      <c r="AB2033" s="23">
        <f>SUM(N2033*AB2029*P2033)</f>
        <v>0</v>
      </c>
      <c r="AD2033" s="23">
        <f>SUM(N2033*AD2029)</f>
        <v>0</v>
      </c>
      <c r="AF2033" s="49"/>
      <c r="AG2033" s="23">
        <f>SUM(N2033*AG2029)</f>
        <v>0</v>
      </c>
      <c r="AH2033" s="23">
        <f>SUM(Q2033*AH2029)</f>
        <v>0</v>
      </c>
    </row>
    <row r="2034" spans="10:35" x14ac:dyDescent="0.25">
      <c r="J2034" s="311"/>
      <c r="M2034" s="1352"/>
      <c r="N2034" s="494"/>
      <c r="P2034" s="38">
        <f>SUM(P2033*0.66)</f>
        <v>0</v>
      </c>
      <c r="Q2034" s="307">
        <f t="shared" si="188"/>
        <v>0</v>
      </c>
      <c r="R2034" s="307"/>
      <c r="S2034" s="307"/>
      <c r="T2034" s="307"/>
      <c r="U2034" s="38"/>
      <c r="V2034" s="38"/>
      <c r="W2034" s="22">
        <f>SUM(N2034*W2030)</f>
        <v>0</v>
      </c>
      <c r="X2034" s="22"/>
      <c r="Y2034" s="23">
        <f>SUM(N2034*P2034*Y2029)</f>
        <v>0</v>
      </c>
      <c r="Z2034" s="22"/>
      <c r="AA2034" s="23">
        <f>SUM(N2034*AA2029)</f>
        <v>0</v>
      </c>
      <c r="AB2034" s="23">
        <f>SUM(N2034*AB2029*P2034)</f>
        <v>0</v>
      </c>
      <c r="AD2034" s="23">
        <f>SUM(N2034*AD2029)</f>
        <v>0</v>
      </c>
      <c r="AF2034" s="49"/>
      <c r="AG2034" s="23">
        <f>SUM(N2034*AG2029)</f>
        <v>0</v>
      </c>
      <c r="AH2034" s="23">
        <f>SUM(Q2034*AH2029)</f>
        <v>0</v>
      </c>
      <c r="AI2034" s="23"/>
    </row>
    <row r="2035" spans="10:35" x14ac:dyDescent="0.25">
      <c r="J2035" s="311"/>
      <c r="N2035" s="626"/>
      <c r="O2035" s="13"/>
      <c r="P2035" s="38">
        <f>SUM(P2034*0.66)</f>
        <v>0</v>
      </c>
      <c r="Q2035" s="307">
        <f t="shared" si="188"/>
        <v>0</v>
      </c>
      <c r="R2035" s="307"/>
      <c r="S2035" s="307"/>
      <c r="T2035" s="307"/>
      <c r="U2035" s="38"/>
      <c r="V2035" s="38"/>
      <c r="W2035" s="22">
        <f>SUM(N2035*W2029)</f>
        <v>0</v>
      </c>
      <c r="X2035" s="22"/>
      <c r="Y2035" s="23">
        <f>SUM(N2035*P2035*Y2029)</f>
        <v>0</v>
      </c>
      <c r="Z2035" s="22"/>
      <c r="AA2035" s="23">
        <f>SUM(N2035*AA2029)</f>
        <v>0</v>
      </c>
      <c r="AB2035" s="23">
        <f>SUM(N2035*AB2029*P2035)</f>
        <v>0</v>
      </c>
      <c r="AD2035" s="23">
        <f>SUM(N2035*AD2029)</f>
        <v>0</v>
      </c>
      <c r="AF2035" s="49"/>
      <c r="AG2035" s="23">
        <f>SUM(N2035*AG2029)</f>
        <v>0</v>
      </c>
      <c r="AH2035" s="23">
        <f>SUM(Q2035*AH2029)</f>
        <v>0</v>
      </c>
      <c r="AI2035" s="23"/>
    </row>
    <row r="2036" spans="10:35" ht="15.75" thickBot="1" x14ac:dyDescent="0.3">
      <c r="J2036" s="311"/>
      <c r="N2036" s="49"/>
      <c r="O2036" s="50"/>
      <c r="P2036" s="38"/>
      <c r="Q2036" s="307"/>
      <c r="R2036" s="307"/>
      <c r="S2036" s="307"/>
      <c r="T2036" s="307"/>
      <c r="U2036" s="38"/>
      <c r="V2036" s="38"/>
      <c r="W2036" s="38"/>
      <c r="X2036" s="22"/>
      <c r="Z2036" s="22"/>
      <c r="AA2036" s="22"/>
      <c r="AB2036" s="22"/>
      <c r="AC2036" s="22"/>
      <c r="AD2036" s="22"/>
      <c r="AE2036" s="22"/>
      <c r="AF2036" s="49"/>
      <c r="AG2036" s="22"/>
      <c r="AH2036" s="22"/>
      <c r="AI2036" s="22"/>
    </row>
    <row r="2037" spans="10:35" ht="15.75" thickBot="1" x14ac:dyDescent="0.3">
      <c r="J2037" s="311"/>
      <c r="N2037" s="49"/>
      <c r="O2037" s="50"/>
      <c r="P2037" s="38"/>
      <c r="Q2037" s="38"/>
      <c r="R2037" s="38"/>
      <c r="S2037" s="38"/>
      <c r="T2037" s="38"/>
      <c r="U2037" s="38"/>
      <c r="V2037" s="38"/>
      <c r="W2037" s="488">
        <f>SUM(W2030:W2035)</f>
        <v>0</v>
      </c>
      <c r="X2037" s="489"/>
      <c r="Y2037" s="490">
        <f>SUM(Y2030:Y2035)</f>
        <v>0</v>
      </c>
      <c r="Z2037" s="829">
        <f>SUM(W2037:Y2037)</f>
        <v>0</v>
      </c>
      <c r="AA2037" s="387">
        <f>SUM(AA2030:AA2035)</f>
        <v>0</v>
      </c>
      <c r="AB2037" s="387">
        <f>SUM(AB2030:AB2035)</f>
        <v>0</v>
      </c>
      <c r="AC2037" s="1087">
        <f>SUM(AA2037:AB2037)</f>
        <v>0</v>
      </c>
      <c r="AD2037" s="387">
        <f>SUM(AD2030:AD2035)</f>
        <v>0</v>
      </c>
      <c r="AE2037" s="523">
        <f>SUM(AE2030:AE2035)</f>
        <v>0</v>
      </c>
      <c r="AF2037" s="89">
        <f>SUM(AD2037:AE2037)</f>
        <v>0</v>
      </c>
      <c r="AG2037" s="387">
        <f>SUM(AG2030:AG2035)</f>
        <v>0</v>
      </c>
      <c r="AH2037" s="387">
        <f>SUM(AH2030:AH2035)</f>
        <v>0</v>
      </c>
      <c r="AI2037" s="1087">
        <f>SUM(AG2037:AH2037)</f>
        <v>0</v>
      </c>
    </row>
    <row r="2038" spans="10:35" x14ac:dyDescent="0.25">
      <c r="J2038" s="311"/>
      <c r="N2038" s="49"/>
      <c r="O2038" s="50"/>
      <c r="P2038" s="38"/>
      <c r="Q2038" s="38"/>
      <c r="R2038" s="38"/>
      <c r="S2038" s="38"/>
      <c r="T2038" s="38"/>
      <c r="U2038" s="38"/>
      <c r="V2038" s="38"/>
      <c r="W2038" s="522"/>
      <c r="X2038" s="523"/>
      <c r="Y2038" s="28"/>
      <c r="Z2038" s="523"/>
      <c r="AA2038" s="523"/>
      <c r="AB2038" s="523"/>
      <c r="AC2038" s="89"/>
      <c r="AD2038" s="523"/>
      <c r="AE2038" s="523"/>
      <c r="AF2038" s="89"/>
      <c r="AG2038" s="523"/>
      <c r="AH2038" s="523"/>
      <c r="AI2038" s="89"/>
    </row>
    <row r="2039" spans="10:35" x14ac:dyDescent="0.25">
      <c r="J2039" s="440" t="s">
        <v>433</v>
      </c>
      <c r="K2039" s="42" t="s">
        <v>224</v>
      </c>
      <c r="L2039" s="35"/>
      <c r="M2039" s="158"/>
      <c r="N2039" s="117"/>
      <c r="O2039" s="316"/>
      <c r="P2039" s="158"/>
      <c r="Q2039" s="158"/>
      <c r="R2039" s="158"/>
      <c r="S2039" s="319"/>
      <c r="T2039" s="319"/>
      <c r="U2039" s="319" t="s">
        <v>171</v>
      </c>
      <c r="V2039" s="158"/>
      <c r="W2039" s="319">
        <v>0</v>
      </c>
      <c r="X2039" s="117"/>
      <c r="Y2039" s="157">
        <v>0</v>
      </c>
      <c r="Z2039" s="158"/>
      <c r="AA2039" s="319">
        <v>0</v>
      </c>
      <c r="AB2039" s="157">
        <v>0</v>
      </c>
      <c r="AC2039" s="7"/>
      <c r="AD2039" s="319">
        <v>0</v>
      </c>
      <c r="AE2039" s="7"/>
      <c r="AF2039" s="7"/>
      <c r="AG2039" s="158">
        <v>0</v>
      </c>
      <c r="AH2039" s="322">
        <v>0</v>
      </c>
      <c r="AI2039" s="7"/>
    </row>
    <row r="2040" spans="10:35" x14ac:dyDescent="0.25">
      <c r="J2040" s="311"/>
      <c r="K2040" s="378" t="s">
        <v>134</v>
      </c>
      <c r="L2040" s="17"/>
      <c r="M2040" t="s">
        <v>1104</v>
      </c>
      <c r="N2040" s="628"/>
      <c r="O2040" s="366"/>
      <c r="P2040" s="533"/>
      <c r="Q2040" s="535">
        <f t="shared" ref="Q2040:Q2045" si="189">SUM(N2040*P2040)</f>
        <v>0</v>
      </c>
      <c r="R2040" s="535"/>
      <c r="S2040" s="535"/>
      <c r="T2040" s="535"/>
      <c r="U2040" s="526"/>
      <c r="V2040" s="526"/>
      <c r="W2040" s="523">
        <f>SUM(N2040*W2039)</f>
        <v>0</v>
      </c>
      <c r="X2040" s="523"/>
      <c r="Y2040" s="538">
        <f>SUM(N2040*P2040*Y2039)</f>
        <v>0</v>
      </c>
      <c r="Z2040" s="523"/>
      <c r="AA2040" s="538">
        <f>SUM(N2040*AA2039)</f>
        <v>0</v>
      </c>
      <c r="AB2040" s="538">
        <f>SUM(N2040*AB2039*P2040)</f>
        <v>0</v>
      </c>
      <c r="AD2040" s="538">
        <f>SUM(N2040*AD2039)</f>
        <v>0</v>
      </c>
      <c r="AF2040" s="541"/>
      <c r="AG2040" s="538">
        <f>SUM(N2040*AG2039)</f>
        <v>0</v>
      </c>
      <c r="AH2040" s="538">
        <f>SUM(Q2040*AH2039)</f>
        <v>0</v>
      </c>
    </row>
    <row r="2041" spans="10:35" x14ac:dyDescent="0.25">
      <c r="J2041" s="311"/>
      <c r="N2041" s="494"/>
      <c r="P2041" s="38">
        <f>SUM(P2040*0.66)</f>
        <v>0</v>
      </c>
      <c r="Q2041" s="307">
        <f t="shared" si="189"/>
        <v>0</v>
      </c>
      <c r="R2041" s="307"/>
      <c r="S2041" s="307"/>
      <c r="T2041" s="307"/>
      <c r="U2041" s="38"/>
      <c r="V2041" s="38"/>
      <c r="W2041" s="22">
        <f>SUM(N2041*W2039)</f>
        <v>0</v>
      </c>
      <c r="X2041" s="22"/>
      <c r="Y2041" s="23">
        <f>SUM(N2041*P2041*Y2039)</f>
        <v>0</v>
      </c>
      <c r="Z2041" s="22"/>
      <c r="AA2041" s="23">
        <f>SUM(N2041*AA2039)</f>
        <v>0</v>
      </c>
      <c r="AB2041" s="23">
        <f>SUM(N2041*AB2039*P2041)</f>
        <v>0</v>
      </c>
      <c r="AD2041" s="23">
        <f>SUM(N2041*AD2039)</f>
        <v>0</v>
      </c>
      <c r="AF2041" s="49"/>
      <c r="AG2041" s="23">
        <f>SUM(N2041*AG2039)</f>
        <v>0</v>
      </c>
      <c r="AH2041" s="23">
        <f>SUM(Q2041*AH2039)</f>
        <v>0</v>
      </c>
    </row>
    <row r="2042" spans="10:35" x14ac:dyDescent="0.25">
      <c r="J2042" s="311"/>
      <c r="K2042" t="s">
        <v>179</v>
      </c>
      <c r="L2042" s="17"/>
      <c r="N2042" s="494"/>
      <c r="O2042" s="366"/>
      <c r="P2042" s="321"/>
      <c r="Q2042" s="307">
        <f t="shared" si="189"/>
        <v>0</v>
      </c>
      <c r="R2042" s="307"/>
      <c r="S2042" s="307"/>
      <c r="T2042" s="307"/>
      <c r="U2042" s="38"/>
      <c r="V2042" s="38"/>
      <c r="W2042" s="22">
        <f>SUM(N2042*W2039)</f>
        <v>0</v>
      </c>
      <c r="X2042" s="22"/>
      <c r="Y2042" s="23">
        <f>SUM(N2042*P2042*Y2039)</f>
        <v>0</v>
      </c>
      <c r="Z2042" s="22"/>
      <c r="AA2042" s="23">
        <f>SUM(N2042*AA2039)</f>
        <v>0</v>
      </c>
      <c r="AB2042" s="23">
        <f>SUM(N2042*AB2039*P2042)</f>
        <v>0</v>
      </c>
      <c r="AD2042" s="23">
        <f>SUM(N2042*AD2039)</f>
        <v>0</v>
      </c>
      <c r="AF2042" s="49"/>
      <c r="AG2042" s="23">
        <f>SUM(N2042*AG2039)</f>
        <v>0</v>
      </c>
      <c r="AH2042" s="23">
        <f>SUM(Q2042*AH2039)</f>
        <v>0</v>
      </c>
    </row>
    <row r="2043" spans="10:35" x14ac:dyDescent="0.25">
      <c r="J2043" s="311"/>
      <c r="N2043" s="494"/>
      <c r="P2043" s="38">
        <f>SUM(P2042*0.66)</f>
        <v>0</v>
      </c>
      <c r="Q2043" s="307">
        <f t="shared" si="189"/>
        <v>0</v>
      </c>
      <c r="R2043" s="307"/>
      <c r="S2043" s="307"/>
      <c r="T2043" s="307"/>
      <c r="U2043" s="38"/>
      <c r="V2043" s="38"/>
      <c r="W2043" s="22">
        <f>SUM(N2043*W2039)</f>
        <v>0</v>
      </c>
      <c r="X2043" s="22"/>
      <c r="Y2043" s="23">
        <f>SUM(N2043*P2043*Y2039)</f>
        <v>0</v>
      </c>
      <c r="Z2043" s="22"/>
      <c r="AA2043" s="23">
        <f>SUM(N2043*AA2039)</f>
        <v>0</v>
      </c>
      <c r="AB2043" s="23">
        <f>SUM(N2043*AB2039*P2043)</f>
        <v>0</v>
      </c>
      <c r="AD2043" s="23">
        <f>SUM(N2043*AD2039)</f>
        <v>0</v>
      </c>
      <c r="AF2043" s="49"/>
      <c r="AG2043" s="23">
        <f>SUM(N2043*AG2039)</f>
        <v>0</v>
      </c>
      <c r="AH2043" s="23">
        <f>SUM(Q2043*AH2039)</f>
        <v>0</v>
      </c>
    </row>
    <row r="2044" spans="10:35" x14ac:dyDescent="0.25">
      <c r="J2044" s="311"/>
      <c r="M2044" s="1352"/>
      <c r="N2044" s="494"/>
      <c r="P2044" s="38">
        <f>SUM(P2043*0.66)</f>
        <v>0</v>
      </c>
      <c r="Q2044" s="307">
        <f t="shared" si="189"/>
        <v>0</v>
      </c>
      <c r="R2044" s="307"/>
      <c r="S2044" s="307"/>
      <c r="T2044" s="307"/>
      <c r="U2044" s="38"/>
      <c r="V2044" s="38"/>
      <c r="W2044" s="22">
        <f>SUM(N2044*W2040)</f>
        <v>0</v>
      </c>
      <c r="X2044" s="22"/>
      <c r="Y2044" s="23">
        <f>SUM(N2044*P2044*Y2039)</f>
        <v>0</v>
      </c>
      <c r="Z2044" s="22"/>
      <c r="AA2044" s="23">
        <f>SUM(N2044*AA2039)</f>
        <v>0</v>
      </c>
      <c r="AB2044" s="23">
        <f>SUM(N2044*AB2039*P2044)</f>
        <v>0</v>
      </c>
      <c r="AD2044" s="23">
        <f>SUM(N2044*AD2039)</f>
        <v>0</v>
      </c>
      <c r="AF2044" s="49"/>
      <c r="AG2044" s="23">
        <f>SUM(N2044*AG2039)</f>
        <v>0</v>
      </c>
      <c r="AH2044" s="23">
        <f>SUM(Q2044*AH2039)</f>
        <v>0</v>
      </c>
      <c r="AI2044" s="23"/>
    </row>
    <row r="2045" spans="10:35" x14ac:dyDescent="0.25">
      <c r="J2045" s="311"/>
      <c r="N2045" s="626"/>
      <c r="O2045" s="13"/>
      <c r="P2045" s="38">
        <f>SUM(P2044*0.66)</f>
        <v>0</v>
      </c>
      <c r="Q2045" s="307">
        <f t="shared" si="189"/>
        <v>0</v>
      </c>
      <c r="R2045" s="307"/>
      <c r="S2045" s="307"/>
      <c r="T2045" s="307"/>
      <c r="U2045" s="38"/>
      <c r="V2045" s="38"/>
      <c r="W2045" s="22">
        <f>SUM(N2045*W2039)</f>
        <v>0</v>
      </c>
      <c r="X2045" s="22"/>
      <c r="Y2045" s="23">
        <f>SUM(N2045*P2045*Y2039)</f>
        <v>0</v>
      </c>
      <c r="Z2045" s="22"/>
      <c r="AA2045" s="23">
        <f>SUM(N2045*AA2039)</f>
        <v>0</v>
      </c>
      <c r="AB2045" s="23">
        <f>SUM(N2045*AB2039*P2045)</f>
        <v>0</v>
      </c>
      <c r="AD2045" s="23">
        <f>SUM(N2045*AD2039)</f>
        <v>0</v>
      </c>
      <c r="AF2045" s="49"/>
      <c r="AG2045" s="23">
        <f>SUM(N2045*AG2039)</f>
        <v>0</v>
      </c>
      <c r="AH2045" s="23">
        <f>SUM(Q2045*AH2039)</f>
        <v>0</v>
      </c>
      <c r="AI2045" s="23"/>
    </row>
    <row r="2046" spans="10:35" ht="15.75" thickBot="1" x14ac:dyDescent="0.3">
      <c r="J2046" s="311"/>
      <c r="N2046" s="49"/>
      <c r="O2046" s="50"/>
      <c r="P2046" s="38"/>
      <c r="Q2046" s="307"/>
      <c r="R2046" s="307"/>
      <c r="S2046" s="307"/>
      <c r="T2046" s="307"/>
      <c r="U2046" s="38"/>
      <c r="V2046" s="38"/>
      <c r="W2046" s="38"/>
      <c r="X2046" s="22"/>
      <c r="Z2046" s="22"/>
      <c r="AA2046" s="22"/>
      <c r="AB2046" s="22"/>
      <c r="AC2046" s="22"/>
      <c r="AD2046" s="22"/>
      <c r="AE2046" s="22"/>
      <c r="AF2046" s="49"/>
      <c r="AG2046" s="22"/>
      <c r="AH2046" s="22"/>
      <c r="AI2046" s="22"/>
    </row>
    <row r="2047" spans="10:35" ht="15.75" thickBot="1" x14ac:dyDescent="0.3">
      <c r="J2047" s="311"/>
      <c r="N2047" s="49"/>
      <c r="O2047" s="50"/>
      <c r="P2047" s="38"/>
      <c r="Q2047" s="38"/>
      <c r="R2047" s="38"/>
      <c r="S2047" s="38"/>
      <c r="T2047" s="38"/>
      <c r="U2047" s="38"/>
      <c r="V2047" s="38"/>
      <c r="W2047" s="488">
        <f>SUM(W2040:W2045)</f>
        <v>0</v>
      </c>
      <c r="X2047" s="489"/>
      <c r="Y2047" s="490">
        <f>SUM(Y2040:Y2045)</f>
        <v>0</v>
      </c>
      <c r="Z2047" s="829">
        <f>SUM(W2047:Y2047)</f>
        <v>0</v>
      </c>
      <c r="AA2047" s="387">
        <f>SUM(AA2040:AA2045)</f>
        <v>0</v>
      </c>
      <c r="AB2047" s="387">
        <f>SUM(AB2040:AB2045)</f>
        <v>0</v>
      </c>
      <c r="AC2047" s="1087">
        <f>SUM(AA2047:AB2047)</f>
        <v>0</v>
      </c>
      <c r="AD2047" s="387">
        <f>SUM(AD2040:AD2045)</f>
        <v>0</v>
      </c>
      <c r="AE2047" s="523">
        <f>SUM(AE2040:AE2045)</f>
        <v>0</v>
      </c>
      <c r="AF2047" s="89">
        <f>SUM(AD2047:AE2047)</f>
        <v>0</v>
      </c>
      <c r="AG2047" s="387">
        <f>SUM(AG2040:AG2045)</f>
        <v>0</v>
      </c>
      <c r="AH2047" s="387">
        <f>SUM(AH2040:AH2045)</f>
        <v>0</v>
      </c>
      <c r="AI2047" s="1087">
        <f>SUM(AG2047:AH2047)</f>
        <v>0</v>
      </c>
    </row>
    <row r="2048" spans="10:35" x14ac:dyDescent="0.25">
      <c r="J2048" s="311"/>
      <c r="N2048" s="49"/>
      <c r="O2048" s="50"/>
      <c r="P2048" s="38"/>
      <c r="Q2048" s="38"/>
      <c r="R2048" s="38"/>
      <c r="S2048" s="38"/>
      <c r="T2048" s="38"/>
      <c r="U2048" s="38"/>
      <c r="V2048" s="38"/>
      <c r="W2048" s="522"/>
      <c r="X2048" s="523"/>
      <c r="Y2048" s="28"/>
      <c r="Z2048" s="523"/>
      <c r="AA2048" s="523"/>
      <c r="AB2048" s="523"/>
      <c r="AC2048" s="89"/>
      <c r="AD2048" s="523"/>
      <c r="AE2048" s="523"/>
      <c r="AF2048" s="89"/>
      <c r="AG2048" s="523"/>
      <c r="AH2048" s="523"/>
      <c r="AI2048" s="89"/>
    </row>
    <row r="2049" spans="10:35" x14ac:dyDescent="0.25">
      <c r="J2049" s="440" t="s">
        <v>433</v>
      </c>
      <c r="K2049" s="42" t="s">
        <v>224</v>
      </c>
      <c r="L2049" s="35"/>
      <c r="M2049" s="158"/>
      <c r="N2049" s="117"/>
      <c r="O2049" s="316"/>
      <c r="P2049" s="158"/>
      <c r="Q2049" s="158"/>
      <c r="R2049" s="158"/>
      <c r="S2049" s="319"/>
      <c r="T2049" s="319"/>
      <c r="U2049" s="319" t="s">
        <v>171</v>
      </c>
      <c r="V2049" s="158"/>
      <c r="W2049" s="319">
        <v>0</v>
      </c>
      <c r="X2049" s="117"/>
      <c r="Y2049" s="157">
        <v>0</v>
      </c>
      <c r="Z2049" s="158"/>
      <c r="AA2049" s="319">
        <v>0</v>
      </c>
      <c r="AB2049" s="157">
        <v>0</v>
      </c>
      <c r="AC2049" s="7"/>
      <c r="AD2049" s="319">
        <v>0</v>
      </c>
      <c r="AE2049" s="7"/>
      <c r="AF2049" s="7"/>
      <c r="AG2049" s="158">
        <v>0</v>
      </c>
      <c r="AH2049" s="322">
        <v>0</v>
      </c>
      <c r="AI2049" s="7"/>
    </row>
    <row r="2050" spans="10:35" x14ac:dyDescent="0.25">
      <c r="J2050" s="311"/>
      <c r="K2050" s="378" t="s">
        <v>134</v>
      </c>
      <c r="L2050" s="17"/>
      <c r="M2050" t="s">
        <v>1104</v>
      </c>
      <c r="N2050" s="628"/>
      <c r="O2050" s="366"/>
      <c r="P2050" s="533"/>
      <c r="Q2050" s="535">
        <f t="shared" ref="Q2050:Q2055" si="190">SUM(N2050*P2050)</f>
        <v>0</v>
      </c>
      <c r="R2050" s="535"/>
      <c r="S2050" s="535"/>
      <c r="T2050" s="535"/>
      <c r="U2050" s="526"/>
      <c r="V2050" s="526"/>
      <c r="W2050" s="523">
        <f>SUM(N2050*W2049)</f>
        <v>0</v>
      </c>
      <c r="X2050" s="523"/>
      <c r="Y2050" s="538">
        <f>SUM(N2050*P2050*Y2049)</f>
        <v>0</v>
      </c>
      <c r="Z2050" s="523"/>
      <c r="AA2050" s="538">
        <f>SUM(N2050*AA2049)</f>
        <v>0</v>
      </c>
      <c r="AB2050" s="538">
        <f>SUM(N2050*AB2049*P2050)</f>
        <v>0</v>
      </c>
      <c r="AD2050" s="538">
        <f>SUM(N2050*AD2049)</f>
        <v>0</v>
      </c>
      <c r="AF2050" s="541"/>
      <c r="AG2050" s="538">
        <f>SUM(N2050*AG2049)</f>
        <v>0</v>
      </c>
      <c r="AH2050" s="538">
        <f>SUM(Q2050*AH2049)</f>
        <v>0</v>
      </c>
    </row>
    <row r="2051" spans="10:35" x14ac:dyDescent="0.25">
      <c r="J2051" s="311"/>
      <c r="N2051" s="494"/>
      <c r="P2051" s="38">
        <f>SUM(P2050*0.66)</f>
        <v>0</v>
      </c>
      <c r="Q2051" s="307">
        <f t="shared" si="190"/>
        <v>0</v>
      </c>
      <c r="R2051" s="307"/>
      <c r="S2051" s="307"/>
      <c r="T2051" s="307"/>
      <c r="U2051" s="38"/>
      <c r="V2051" s="38"/>
      <c r="W2051" s="22">
        <f>SUM(N2051*W2049)</f>
        <v>0</v>
      </c>
      <c r="X2051" s="22"/>
      <c r="Y2051" s="23">
        <f>SUM(N2051*P2051*Y2049)</f>
        <v>0</v>
      </c>
      <c r="Z2051" s="22"/>
      <c r="AA2051" s="23">
        <f>SUM(N2051*AA2049)</f>
        <v>0</v>
      </c>
      <c r="AB2051" s="23">
        <f>SUM(N2051*AB2049*P2051)</f>
        <v>0</v>
      </c>
      <c r="AD2051" s="23">
        <f>SUM(N2051*AD2049)</f>
        <v>0</v>
      </c>
      <c r="AF2051" s="49"/>
      <c r="AG2051" s="23">
        <f>SUM(N2051*AG2049)</f>
        <v>0</v>
      </c>
      <c r="AH2051" s="23">
        <f>SUM(Q2051*AH2049)</f>
        <v>0</v>
      </c>
    </row>
    <row r="2052" spans="10:35" x14ac:dyDescent="0.25">
      <c r="J2052" s="311"/>
      <c r="K2052" t="s">
        <v>179</v>
      </c>
      <c r="L2052" s="17"/>
      <c r="N2052" s="494"/>
      <c r="O2052" s="366"/>
      <c r="P2052" s="321"/>
      <c r="Q2052" s="307">
        <f t="shared" si="190"/>
        <v>0</v>
      </c>
      <c r="R2052" s="307"/>
      <c r="S2052" s="307"/>
      <c r="T2052" s="307"/>
      <c r="U2052" s="38"/>
      <c r="V2052" s="38"/>
      <c r="W2052" s="22">
        <f>SUM(N2052*W2049)</f>
        <v>0</v>
      </c>
      <c r="X2052" s="22"/>
      <c r="Y2052" s="23">
        <f>SUM(N2052*P2052*Y2049)</f>
        <v>0</v>
      </c>
      <c r="Z2052" s="22"/>
      <c r="AA2052" s="23">
        <f>SUM(N2052*AA2049)</f>
        <v>0</v>
      </c>
      <c r="AB2052" s="23">
        <f>SUM(N2052*AB2049*P2052)</f>
        <v>0</v>
      </c>
      <c r="AD2052" s="23">
        <f>SUM(N2052*AD2049)</f>
        <v>0</v>
      </c>
      <c r="AF2052" s="49"/>
      <c r="AG2052" s="23">
        <f>SUM(N2052*AG2049)</f>
        <v>0</v>
      </c>
      <c r="AH2052" s="23">
        <f>SUM(Q2052*AH2049)</f>
        <v>0</v>
      </c>
    </row>
    <row r="2053" spans="10:35" x14ac:dyDescent="0.25">
      <c r="J2053" s="311"/>
      <c r="N2053" s="494"/>
      <c r="P2053" s="38">
        <f>SUM(P2052*0.66)</f>
        <v>0</v>
      </c>
      <c r="Q2053" s="307">
        <f t="shared" si="190"/>
        <v>0</v>
      </c>
      <c r="R2053" s="307"/>
      <c r="S2053" s="307"/>
      <c r="T2053" s="307"/>
      <c r="U2053" s="38"/>
      <c r="V2053" s="38"/>
      <c r="W2053" s="22">
        <f>SUM(N2053*W2049)</f>
        <v>0</v>
      </c>
      <c r="X2053" s="22"/>
      <c r="Y2053" s="23">
        <f>SUM(N2053*P2053*Y2049)</f>
        <v>0</v>
      </c>
      <c r="Z2053" s="22"/>
      <c r="AA2053" s="23">
        <f>SUM(N2053*AA2049)</f>
        <v>0</v>
      </c>
      <c r="AB2053" s="23">
        <f>SUM(N2053*AB2049*P2053)</f>
        <v>0</v>
      </c>
      <c r="AD2053" s="23">
        <f>SUM(N2053*AD2049)</f>
        <v>0</v>
      </c>
      <c r="AF2053" s="49"/>
      <c r="AG2053" s="23">
        <f>SUM(N2053*AG2049)</f>
        <v>0</v>
      </c>
      <c r="AH2053" s="23">
        <f>SUM(Q2053*AH2049)</f>
        <v>0</v>
      </c>
    </row>
    <row r="2054" spans="10:35" x14ac:dyDescent="0.25">
      <c r="J2054" s="311"/>
      <c r="M2054" s="1352"/>
      <c r="N2054" s="494"/>
      <c r="P2054" s="38">
        <f>SUM(P2053*0.66)</f>
        <v>0</v>
      </c>
      <c r="Q2054" s="307">
        <f t="shared" si="190"/>
        <v>0</v>
      </c>
      <c r="R2054" s="307"/>
      <c r="S2054" s="307"/>
      <c r="T2054" s="307"/>
      <c r="U2054" s="38"/>
      <c r="V2054" s="38"/>
      <c r="W2054" s="22">
        <f>SUM(N2054*W2050)</f>
        <v>0</v>
      </c>
      <c r="X2054" s="22"/>
      <c r="Y2054" s="23">
        <f>SUM(N2054*P2054*Y2049)</f>
        <v>0</v>
      </c>
      <c r="Z2054" s="22"/>
      <c r="AA2054" s="23">
        <f>SUM(N2054*AA2049)</f>
        <v>0</v>
      </c>
      <c r="AB2054" s="23">
        <f>SUM(N2054*AB2049*P2054)</f>
        <v>0</v>
      </c>
      <c r="AD2054" s="23">
        <f>SUM(N2054*AD2049)</f>
        <v>0</v>
      </c>
      <c r="AF2054" s="49"/>
      <c r="AG2054" s="23">
        <f>SUM(N2054*AG2049)</f>
        <v>0</v>
      </c>
      <c r="AH2054" s="23">
        <f>SUM(Q2054*AH2049)</f>
        <v>0</v>
      </c>
      <c r="AI2054" s="23"/>
    </row>
    <row r="2055" spans="10:35" x14ac:dyDescent="0.25">
      <c r="J2055" s="311"/>
      <c r="N2055" s="626"/>
      <c r="O2055" s="13"/>
      <c r="P2055" s="38">
        <f>SUM(P2054*0.66)</f>
        <v>0</v>
      </c>
      <c r="Q2055" s="307">
        <f t="shared" si="190"/>
        <v>0</v>
      </c>
      <c r="R2055" s="307"/>
      <c r="S2055" s="307"/>
      <c r="T2055" s="307"/>
      <c r="U2055" s="38"/>
      <c r="V2055" s="38"/>
      <c r="W2055" s="22">
        <f>SUM(N2055*W2049)</f>
        <v>0</v>
      </c>
      <c r="X2055" s="22"/>
      <c r="Y2055" s="23">
        <f>SUM(N2055*P2055*Y2049)</f>
        <v>0</v>
      </c>
      <c r="Z2055" s="22"/>
      <c r="AA2055" s="23">
        <f>SUM(N2055*AA2049)</f>
        <v>0</v>
      </c>
      <c r="AB2055" s="23">
        <f>SUM(N2055*AB2049*P2055)</f>
        <v>0</v>
      </c>
      <c r="AD2055" s="23">
        <f>SUM(N2055*AD2049)</f>
        <v>0</v>
      </c>
      <c r="AF2055" s="49"/>
      <c r="AG2055" s="23">
        <f>SUM(N2055*AG2049)</f>
        <v>0</v>
      </c>
      <c r="AH2055" s="23">
        <f>SUM(Q2055*AH2049)</f>
        <v>0</v>
      </c>
      <c r="AI2055" s="23"/>
    </row>
    <row r="2056" spans="10:35" ht="15.75" thickBot="1" x14ac:dyDescent="0.3">
      <c r="J2056" s="311"/>
      <c r="N2056" s="49"/>
      <c r="O2056" s="50"/>
      <c r="P2056" s="38"/>
      <c r="Q2056" s="307"/>
      <c r="R2056" s="307"/>
      <c r="S2056" s="307"/>
      <c r="T2056" s="307"/>
      <c r="U2056" s="38"/>
      <c r="V2056" s="38"/>
      <c r="W2056" s="38"/>
      <c r="X2056" s="22"/>
      <c r="Z2056" s="22"/>
      <c r="AA2056" s="22"/>
      <c r="AB2056" s="22"/>
      <c r="AC2056" s="22"/>
      <c r="AD2056" s="22"/>
      <c r="AE2056" s="22"/>
      <c r="AF2056" s="49"/>
      <c r="AG2056" s="22"/>
      <c r="AH2056" s="22"/>
      <c r="AI2056" s="22"/>
    </row>
    <row r="2057" spans="10:35" ht="15.75" thickBot="1" x14ac:dyDescent="0.3">
      <c r="J2057" s="311"/>
      <c r="N2057" s="49"/>
      <c r="O2057" s="50"/>
      <c r="P2057" s="38"/>
      <c r="Q2057" s="38"/>
      <c r="R2057" s="38"/>
      <c r="S2057" s="38"/>
      <c r="T2057" s="38"/>
      <c r="U2057" s="38"/>
      <c r="V2057" s="38"/>
      <c r="W2057" s="488">
        <f>SUM(W2050:W2055)</f>
        <v>0</v>
      </c>
      <c r="X2057" s="489"/>
      <c r="Y2057" s="490">
        <f>SUM(Y2050:Y2055)</f>
        <v>0</v>
      </c>
      <c r="Z2057" s="829">
        <f>SUM(W2057:Y2057)</f>
        <v>0</v>
      </c>
      <c r="AA2057" s="387">
        <f>SUM(AA2050:AA2055)</f>
        <v>0</v>
      </c>
      <c r="AB2057" s="387">
        <f>SUM(AB2050:AB2055)</f>
        <v>0</v>
      </c>
      <c r="AC2057" s="1087">
        <f>SUM(AA2057:AB2057)</f>
        <v>0</v>
      </c>
      <c r="AD2057" s="387">
        <f>SUM(AD2050:AD2055)</f>
        <v>0</v>
      </c>
      <c r="AE2057" s="523">
        <f>SUM(AE2050:AE2055)</f>
        <v>0</v>
      </c>
      <c r="AF2057" s="89">
        <f>SUM(AD2057:AE2057)</f>
        <v>0</v>
      </c>
      <c r="AG2057" s="387">
        <f>SUM(AG2050:AG2055)</f>
        <v>0</v>
      </c>
      <c r="AH2057" s="387">
        <f>SUM(AH2050:AH2055)</f>
        <v>0</v>
      </c>
      <c r="AI2057" s="1087">
        <f>SUM(AG2057:AH2057)</f>
        <v>0</v>
      </c>
    </row>
    <row r="2058" spans="10:35" x14ac:dyDescent="0.25">
      <c r="J2058" s="311"/>
      <c r="N2058" s="49"/>
      <c r="O2058" s="50"/>
      <c r="P2058" s="38"/>
      <c r="Q2058" s="38"/>
      <c r="R2058" s="38"/>
      <c r="S2058" s="38"/>
      <c r="T2058" s="38"/>
      <c r="U2058" s="38"/>
      <c r="V2058" s="38"/>
      <c r="W2058" s="522"/>
      <c r="X2058" s="523"/>
      <c r="Y2058" s="28"/>
      <c r="Z2058" s="523"/>
      <c r="AA2058" s="523"/>
      <c r="AB2058" s="523"/>
      <c r="AC2058" s="89"/>
      <c r="AD2058" s="523"/>
      <c r="AE2058" s="523"/>
      <c r="AF2058" s="89"/>
      <c r="AG2058" s="523"/>
      <c r="AH2058" s="523"/>
      <c r="AI2058" s="89"/>
    </row>
    <row r="2059" spans="10:35" x14ac:dyDescent="0.25">
      <c r="J2059" s="440" t="s">
        <v>433</v>
      </c>
      <c r="K2059" s="42" t="s">
        <v>224</v>
      </c>
      <c r="L2059" s="35"/>
      <c r="M2059" s="158"/>
      <c r="N2059" s="117"/>
      <c r="O2059" s="316"/>
      <c r="P2059" s="158"/>
      <c r="Q2059" s="158"/>
      <c r="R2059" s="158"/>
      <c r="S2059" s="319"/>
      <c r="T2059" s="319"/>
      <c r="U2059" s="319" t="s">
        <v>171</v>
      </c>
      <c r="V2059" s="158"/>
      <c r="W2059" s="319">
        <v>0</v>
      </c>
      <c r="X2059" s="117"/>
      <c r="Y2059" s="157">
        <v>0</v>
      </c>
      <c r="Z2059" s="158"/>
      <c r="AA2059" s="319">
        <v>0</v>
      </c>
      <c r="AB2059" s="157">
        <v>0</v>
      </c>
      <c r="AC2059" s="7"/>
      <c r="AD2059" s="319">
        <v>0</v>
      </c>
      <c r="AE2059" s="7"/>
      <c r="AF2059" s="7"/>
      <c r="AG2059" s="158">
        <v>0</v>
      </c>
      <c r="AH2059" s="322">
        <v>0</v>
      </c>
      <c r="AI2059" s="7"/>
    </row>
    <row r="2060" spans="10:35" x14ac:dyDescent="0.25">
      <c r="J2060" s="311"/>
      <c r="K2060" s="378" t="s">
        <v>134</v>
      </c>
      <c r="L2060" s="17"/>
      <c r="M2060" t="s">
        <v>1104</v>
      </c>
      <c r="N2060" s="628"/>
      <c r="O2060" s="366"/>
      <c r="P2060" s="533"/>
      <c r="Q2060" s="535">
        <f t="shared" ref="Q2060:Q2065" si="191">SUM(N2060*P2060)</f>
        <v>0</v>
      </c>
      <c r="R2060" s="535"/>
      <c r="S2060" s="535"/>
      <c r="T2060" s="535"/>
      <c r="U2060" s="526"/>
      <c r="V2060" s="526"/>
      <c r="W2060" s="523">
        <f>SUM(N2060*W2059)</f>
        <v>0</v>
      </c>
      <c r="X2060" s="523"/>
      <c r="Y2060" s="538">
        <f>SUM(N2060*P2060*Y2059)</f>
        <v>0</v>
      </c>
      <c r="Z2060" s="523"/>
      <c r="AA2060" s="538">
        <f>SUM(N2060*AA2059)</f>
        <v>0</v>
      </c>
      <c r="AB2060" s="538">
        <f>SUM(N2060*AB2059*P2060)</f>
        <v>0</v>
      </c>
      <c r="AD2060" s="538">
        <f>SUM(N2060*AD2059)</f>
        <v>0</v>
      </c>
      <c r="AF2060" s="541"/>
      <c r="AG2060" s="538">
        <f>SUM(N2060*AG2059)</f>
        <v>0</v>
      </c>
      <c r="AH2060" s="538">
        <f>SUM(Q2060*AH2059)</f>
        <v>0</v>
      </c>
    </row>
    <row r="2061" spans="10:35" x14ac:dyDescent="0.25">
      <c r="J2061" s="311"/>
      <c r="N2061" s="494"/>
      <c r="P2061" s="38">
        <f>SUM(P2060*0.66)</f>
        <v>0</v>
      </c>
      <c r="Q2061" s="307">
        <f t="shared" si="191"/>
        <v>0</v>
      </c>
      <c r="R2061" s="307"/>
      <c r="S2061" s="307"/>
      <c r="T2061" s="307"/>
      <c r="U2061" s="38"/>
      <c r="V2061" s="38"/>
      <c r="W2061" s="22">
        <f>SUM(N2061*W2059)</f>
        <v>0</v>
      </c>
      <c r="X2061" s="22"/>
      <c r="Y2061" s="23">
        <f>SUM(N2061*P2061*Y2059)</f>
        <v>0</v>
      </c>
      <c r="Z2061" s="22"/>
      <c r="AA2061" s="23">
        <f>SUM(N2061*AA2059)</f>
        <v>0</v>
      </c>
      <c r="AB2061" s="23">
        <f>SUM(N2061*AB2059*P2061)</f>
        <v>0</v>
      </c>
      <c r="AD2061" s="23">
        <f>SUM(N2061*AD2059)</f>
        <v>0</v>
      </c>
      <c r="AF2061" s="49"/>
      <c r="AG2061" s="23">
        <f>SUM(N2061*AG2059)</f>
        <v>0</v>
      </c>
      <c r="AH2061" s="23">
        <f>SUM(Q2061*AH2059)</f>
        <v>0</v>
      </c>
    </row>
    <row r="2062" spans="10:35" x14ac:dyDescent="0.25">
      <c r="J2062" s="311"/>
      <c r="K2062" t="s">
        <v>179</v>
      </c>
      <c r="L2062" s="17"/>
      <c r="N2062" s="494"/>
      <c r="O2062" s="366"/>
      <c r="P2062" s="321"/>
      <c r="Q2062" s="307">
        <f t="shared" si="191"/>
        <v>0</v>
      </c>
      <c r="R2062" s="307"/>
      <c r="S2062" s="307"/>
      <c r="T2062" s="307"/>
      <c r="U2062" s="38"/>
      <c r="V2062" s="38"/>
      <c r="W2062" s="22">
        <f>SUM(N2062*W2059)</f>
        <v>0</v>
      </c>
      <c r="X2062" s="22"/>
      <c r="Y2062" s="23">
        <f>SUM(N2062*P2062*Y2059)</f>
        <v>0</v>
      </c>
      <c r="Z2062" s="22"/>
      <c r="AA2062" s="23">
        <f>SUM(N2062*AA2059)</f>
        <v>0</v>
      </c>
      <c r="AB2062" s="23">
        <f>SUM(N2062*AB2059*P2062)</f>
        <v>0</v>
      </c>
      <c r="AD2062" s="23">
        <f>SUM(N2062*AD2059)</f>
        <v>0</v>
      </c>
      <c r="AF2062" s="49"/>
      <c r="AG2062" s="23">
        <f>SUM(N2062*AG2059)</f>
        <v>0</v>
      </c>
      <c r="AH2062" s="23">
        <f>SUM(Q2062*AH2059)</f>
        <v>0</v>
      </c>
    </row>
    <row r="2063" spans="10:35" x14ac:dyDescent="0.25">
      <c r="J2063" s="311"/>
      <c r="N2063" s="494"/>
      <c r="P2063" s="38">
        <f>SUM(P2062*0.66)</f>
        <v>0</v>
      </c>
      <c r="Q2063" s="307">
        <f t="shared" si="191"/>
        <v>0</v>
      </c>
      <c r="R2063" s="307"/>
      <c r="S2063" s="307"/>
      <c r="T2063" s="307"/>
      <c r="U2063" s="38"/>
      <c r="V2063" s="38"/>
      <c r="W2063" s="22">
        <f>SUM(N2063*W2059)</f>
        <v>0</v>
      </c>
      <c r="X2063" s="22"/>
      <c r="Y2063" s="23">
        <f>SUM(N2063*P2063*Y2059)</f>
        <v>0</v>
      </c>
      <c r="Z2063" s="22"/>
      <c r="AA2063" s="23">
        <f>SUM(N2063*AA2059)</f>
        <v>0</v>
      </c>
      <c r="AB2063" s="23">
        <f>SUM(N2063*AB2059*P2063)</f>
        <v>0</v>
      </c>
      <c r="AD2063" s="23">
        <f>SUM(N2063*AD2059)</f>
        <v>0</v>
      </c>
      <c r="AF2063" s="49"/>
      <c r="AG2063" s="23">
        <f>SUM(N2063*AG2059)</f>
        <v>0</v>
      </c>
      <c r="AH2063" s="23">
        <f>SUM(Q2063*AH2059)</f>
        <v>0</v>
      </c>
    </row>
    <row r="2064" spans="10:35" x14ac:dyDescent="0.25">
      <c r="J2064" s="311"/>
      <c r="M2064" s="1352"/>
      <c r="N2064" s="494"/>
      <c r="P2064" s="38">
        <f>SUM(P2063*0.66)</f>
        <v>0</v>
      </c>
      <c r="Q2064" s="307">
        <f t="shared" si="191"/>
        <v>0</v>
      </c>
      <c r="R2064" s="307"/>
      <c r="S2064" s="307"/>
      <c r="T2064" s="307"/>
      <c r="U2064" s="38"/>
      <c r="V2064" s="38"/>
      <c r="W2064" s="22">
        <f>SUM(N2064*W2060)</f>
        <v>0</v>
      </c>
      <c r="X2064" s="22"/>
      <c r="Y2064" s="23">
        <f>SUM(N2064*P2064*Y2059)</f>
        <v>0</v>
      </c>
      <c r="Z2064" s="22"/>
      <c r="AA2064" s="23">
        <f>SUM(N2064*AA2059)</f>
        <v>0</v>
      </c>
      <c r="AB2064" s="23">
        <f>SUM(N2064*AB2059*P2064)</f>
        <v>0</v>
      </c>
      <c r="AD2064" s="23">
        <f>SUM(N2064*AD2059)</f>
        <v>0</v>
      </c>
      <c r="AF2064" s="49"/>
      <c r="AG2064" s="23">
        <f>SUM(N2064*AG2059)</f>
        <v>0</v>
      </c>
      <c r="AH2064" s="23">
        <f>SUM(Q2064*AH2059)</f>
        <v>0</v>
      </c>
      <c r="AI2064" s="23"/>
    </row>
    <row r="2065" spans="10:35" x14ac:dyDescent="0.25">
      <c r="J2065" s="311"/>
      <c r="N2065" s="626"/>
      <c r="O2065" s="13"/>
      <c r="P2065" s="38">
        <f>SUM(P2064*0.66)</f>
        <v>0</v>
      </c>
      <c r="Q2065" s="307">
        <f t="shared" si="191"/>
        <v>0</v>
      </c>
      <c r="R2065" s="307"/>
      <c r="S2065" s="307"/>
      <c r="T2065" s="307"/>
      <c r="U2065" s="38"/>
      <c r="V2065" s="38"/>
      <c r="W2065" s="22">
        <f>SUM(N2065*W2059)</f>
        <v>0</v>
      </c>
      <c r="X2065" s="22"/>
      <c r="Y2065" s="23">
        <f>SUM(N2065*P2065*Y2059)</f>
        <v>0</v>
      </c>
      <c r="Z2065" s="22"/>
      <c r="AA2065" s="23">
        <f>SUM(N2065*AA2059)</f>
        <v>0</v>
      </c>
      <c r="AB2065" s="23">
        <f>SUM(N2065*AB2059*P2065)</f>
        <v>0</v>
      </c>
      <c r="AD2065" s="23">
        <f>SUM(N2065*AD2059)</f>
        <v>0</v>
      </c>
      <c r="AF2065" s="49"/>
      <c r="AG2065" s="23">
        <f>SUM(N2065*AG2059)</f>
        <v>0</v>
      </c>
      <c r="AH2065" s="23">
        <f>SUM(Q2065*AH2059)</f>
        <v>0</v>
      </c>
      <c r="AI2065" s="23"/>
    </row>
    <row r="2066" spans="10:35" ht="15.75" thickBot="1" x14ac:dyDescent="0.3">
      <c r="J2066" s="311"/>
      <c r="N2066" s="49"/>
      <c r="O2066" s="50"/>
      <c r="P2066" s="38"/>
      <c r="Q2066" s="307"/>
      <c r="R2066" s="307"/>
      <c r="S2066" s="307"/>
      <c r="T2066" s="307"/>
      <c r="U2066" s="38"/>
      <c r="V2066" s="38"/>
      <c r="W2066" s="38"/>
      <c r="X2066" s="22"/>
      <c r="Z2066" s="22"/>
      <c r="AA2066" s="22"/>
      <c r="AB2066" s="22"/>
      <c r="AC2066" s="22"/>
      <c r="AD2066" s="22"/>
      <c r="AE2066" s="22"/>
      <c r="AF2066" s="49"/>
      <c r="AG2066" s="22"/>
      <c r="AH2066" s="22"/>
      <c r="AI2066" s="22"/>
    </row>
    <row r="2067" spans="10:35" ht="15.75" thickBot="1" x14ac:dyDescent="0.3">
      <c r="J2067" s="311"/>
      <c r="N2067" s="49"/>
      <c r="O2067" s="50"/>
      <c r="P2067" s="38"/>
      <c r="Q2067" s="38"/>
      <c r="R2067" s="38"/>
      <c r="S2067" s="38"/>
      <c r="T2067" s="38"/>
      <c r="U2067" s="38"/>
      <c r="V2067" s="38"/>
      <c r="W2067" s="488">
        <f>SUM(W2060:W2065)</f>
        <v>0</v>
      </c>
      <c r="X2067" s="489"/>
      <c r="Y2067" s="490">
        <f>SUM(Y2060:Y2065)</f>
        <v>0</v>
      </c>
      <c r="Z2067" s="829">
        <f>SUM(W2067:Y2067)</f>
        <v>0</v>
      </c>
      <c r="AA2067" s="387">
        <f>SUM(AA2060:AA2065)</f>
        <v>0</v>
      </c>
      <c r="AB2067" s="387">
        <f>SUM(AB2060:AB2065)</f>
        <v>0</v>
      </c>
      <c r="AC2067" s="1087">
        <f>SUM(AA2067:AB2067)</f>
        <v>0</v>
      </c>
      <c r="AD2067" s="387">
        <f>SUM(AD2060:AD2065)</f>
        <v>0</v>
      </c>
      <c r="AE2067" s="523">
        <f>SUM(AE2060:AE2065)</f>
        <v>0</v>
      </c>
      <c r="AF2067" s="89">
        <f>SUM(AD2067:AE2067)</f>
        <v>0</v>
      </c>
      <c r="AG2067" s="387">
        <f>SUM(AG2060:AG2065)</f>
        <v>0</v>
      </c>
      <c r="AH2067" s="387">
        <f>SUM(AH2060:AH2065)</f>
        <v>0</v>
      </c>
      <c r="AI2067" s="1087">
        <f>SUM(AG2067:AH2067)</f>
        <v>0</v>
      </c>
    </row>
    <row r="2068" spans="10:35" x14ac:dyDescent="0.25">
      <c r="J2068" s="311"/>
      <c r="N2068" s="49"/>
      <c r="O2068" s="50"/>
      <c r="P2068" s="38"/>
      <c r="Q2068" s="38"/>
      <c r="R2068" s="38"/>
      <c r="S2068" s="38"/>
      <c r="T2068" s="38"/>
      <c r="U2068" s="38"/>
      <c r="V2068" s="38"/>
      <c r="W2068" s="522"/>
      <c r="X2068" s="523"/>
      <c r="Y2068" s="28"/>
      <c r="Z2068" s="720"/>
      <c r="AA2068" s="523"/>
      <c r="AB2068" s="523"/>
      <c r="AC2068" s="993"/>
      <c r="AD2068" s="523"/>
      <c r="AE2068" s="523"/>
      <c r="AF2068" s="89"/>
      <c r="AG2068" s="523"/>
      <c r="AH2068" s="523"/>
      <c r="AI2068" s="993"/>
    </row>
    <row r="2069" spans="10:35" x14ac:dyDescent="0.25">
      <c r="J2069" s="440" t="s">
        <v>433</v>
      </c>
      <c r="K2069" s="42" t="s">
        <v>224</v>
      </c>
      <c r="L2069" s="35"/>
      <c r="M2069" s="158"/>
      <c r="N2069" s="117"/>
      <c r="O2069" s="316"/>
      <c r="P2069" s="158"/>
      <c r="Q2069" s="158"/>
      <c r="R2069" s="158"/>
      <c r="S2069" s="319"/>
      <c r="T2069" s="319"/>
      <c r="U2069" s="319" t="s">
        <v>171</v>
      </c>
      <c r="V2069" s="158"/>
      <c r="W2069" s="319">
        <v>0</v>
      </c>
      <c r="X2069" s="117"/>
      <c r="Y2069" s="157">
        <v>0</v>
      </c>
      <c r="Z2069" s="158"/>
      <c r="AA2069" s="319">
        <v>0</v>
      </c>
      <c r="AB2069" s="157">
        <v>0</v>
      </c>
      <c r="AC2069" s="7"/>
      <c r="AD2069" s="319">
        <v>0</v>
      </c>
      <c r="AE2069" s="7"/>
      <c r="AF2069" s="7"/>
      <c r="AG2069" s="158">
        <v>0</v>
      </c>
      <c r="AH2069" s="322">
        <v>0</v>
      </c>
      <c r="AI2069" s="7"/>
    </row>
    <row r="2070" spans="10:35" x14ac:dyDescent="0.25">
      <c r="J2070" s="311"/>
      <c r="K2070" s="378" t="s">
        <v>134</v>
      </c>
      <c r="L2070" s="17"/>
      <c r="M2070" t="s">
        <v>1104</v>
      </c>
      <c r="N2070" s="628"/>
      <c r="O2070" s="366"/>
      <c r="P2070" s="533"/>
      <c r="Q2070" s="535">
        <f t="shared" ref="Q2070:Q2075" si="192">SUM(N2070*P2070)</f>
        <v>0</v>
      </c>
      <c r="R2070" s="535"/>
      <c r="S2070" s="535"/>
      <c r="T2070" s="535"/>
      <c r="U2070" s="526"/>
      <c r="V2070" s="526"/>
      <c r="W2070" s="523">
        <f>SUM(N2070*W2069)</f>
        <v>0</v>
      </c>
      <c r="X2070" s="523"/>
      <c r="Y2070" s="538">
        <f>SUM(N2070*P2070*Y2069)</f>
        <v>0</v>
      </c>
      <c r="Z2070" s="523"/>
      <c r="AA2070" s="538">
        <f>SUM(N2070*AA2069)</f>
        <v>0</v>
      </c>
      <c r="AB2070" s="538">
        <f>SUM(N2070*AB2069*P2070)</f>
        <v>0</v>
      </c>
      <c r="AD2070" s="538">
        <f>SUM(N2070*AD2069)</f>
        <v>0</v>
      </c>
      <c r="AF2070" s="541"/>
      <c r="AG2070" s="538">
        <f>SUM(N2070*AG2069)</f>
        <v>0</v>
      </c>
      <c r="AH2070" s="538">
        <f>SUM(Q2070*AH2069)</f>
        <v>0</v>
      </c>
    </row>
    <row r="2071" spans="10:35" x14ac:dyDescent="0.25">
      <c r="J2071" s="311"/>
      <c r="N2071" s="494"/>
      <c r="P2071" s="38">
        <f>SUM(P2070*0.66)</f>
        <v>0</v>
      </c>
      <c r="Q2071" s="307">
        <f t="shared" si="192"/>
        <v>0</v>
      </c>
      <c r="R2071" s="307"/>
      <c r="S2071" s="307"/>
      <c r="T2071" s="307"/>
      <c r="U2071" s="38"/>
      <c r="V2071" s="38"/>
      <c r="W2071" s="22">
        <f>SUM(N2071*W2069)</f>
        <v>0</v>
      </c>
      <c r="X2071" s="22"/>
      <c r="Y2071" s="23">
        <f>SUM(N2071*P2071*Y2069)</f>
        <v>0</v>
      </c>
      <c r="Z2071" s="22"/>
      <c r="AA2071" s="23">
        <f>SUM(N2071*AA2069)</f>
        <v>0</v>
      </c>
      <c r="AB2071" s="23">
        <f>SUM(N2071*AB2069*P2071)</f>
        <v>0</v>
      </c>
      <c r="AD2071" s="23">
        <f>SUM(N2071*AD2069)</f>
        <v>0</v>
      </c>
      <c r="AF2071" s="49"/>
      <c r="AG2071" s="23">
        <f>SUM(N2071*AG2069)</f>
        <v>0</v>
      </c>
      <c r="AH2071" s="23">
        <f>SUM(Q2071*AH2069)</f>
        <v>0</v>
      </c>
    </row>
    <row r="2072" spans="10:35" x14ac:dyDescent="0.25">
      <c r="J2072" s="311"/>
      <c r="K2072" t="s">
        <v>179</v>
      </c>
      <c r="L2072" s="17"/>
      <c r="N2072" s="494"/>
      <c r="O2072" s="366"/>
      <c r="P2072" s="321"/>
      <c r="Q2072" s="307">
        <f t="shared" si="192"/>
        <v>0</v>
      </c>
      <c r="R2072" s="307"/>
      <c r="S2072" s="307"/>
      <c r="T2072" s="307"/>
      <c r="U2072" s="38"/>
      <c r="V2072" s="38"/>
      <c r="W2072" s="22">
        <f>SUM(N2072*W2069)</f>
        <v>0</v>
      </c>
      <c r="X2072" s="22"/>
      <c r="Y2072" s="23">
        <f>SUM(N2072*P2072*Y2069)</f>
        <v>0</v>
      </c>
      <c r="Z2072" s="22"/>
      <c r="AA2072" s="23">
        <f>SUM(N2072*AA2069)</f>
        <v>0</v>
      </c>
      <c r="AB2072" s="23">
        <f>SUM(N2072*AB2069*P2072)</f>
        <v>0</v>
      </c>
      <c r="AD2072" s="23">
        <f>SUM(N2072*AD2069)</f>
        <v>0</v>
      </c>
      <c r="AF2072" s="49"/>
      <c r="AG2072" s="23">
        <f>SUM(N2072*AG2069)</f>
        <v>0</v>
      </c>
      <c r="AH2072" s="23">
        <f>SUM(Q2072*AH2069)</f>
        <v>0</v>
      </c>
    </row>
    <row r="2073" spans="10:35" x14ac:dyDescent="0.25">
      <c r="J2073" s="311"/>
      <c r="N2073" s="494"/>
      <c r="P2073" s="38">
        <f>SUM(P2072*0.66)</f>
        <v>0</v>
      </c>
      <c r="Q2073" s="307">
        <f t="shared" si="192"/>
        <v>0</v>
      </c>
      <c r="R2073" s="307"/>
      <c r="S2073" s="307"/>
      <c r="T2073" s="307"/>
      <c r="U2073" s="38"/>
      <c r="V2073" s="38"/>
      <c r="W2073" s="22">
        <f>SUM(N2073*W2069)</f>
        <v>0</v>
      </c>
      <c r="X2073" s="22"/>
      <c r="Y2073" s="23">
        <f>SUM(N2073*P2073*Y2069)</f>
        <v>0</v>
      </c>
      <c r="Z2073" s="22"/>
      <c r="AA2073" s="23">
        <f>SUM(N2073*AA2069)</f>
        <v>0</v>
      </c>
      <c r="AB2073" s="23">
        <f>SUM(N2073*AB2069*P2073)</f>
        <v>0</v>
      </c>
      <c r="AD2073" s="23">
        <f>SUM(N2073*AD2069)</f>
        <v>0</v>
      </c>
      <c r="AF2073" s="49"/>
      <c r="AG2073" s="23">
        <f>SUM(N2073*AG2069)</f>
        <v>0</v>
      </c>
      <c r="AH2073" s="23">
        <f>SUM(Q2073*AH2069)</f>
        <v>0</v>
      </c>
    </row>
    <row r="2074" spans="10:35" x14ac:dyDescent="0.25">
      <c r="J2074" s="311"/>
      <c r="M2074" s="1352"/>
      <c r="N2074" s="494"/>
      <c r="P2074" s="38">
        <f>SUM(P2073*0.66)</f>
        <v>0</v>
      </c>
      <c r="Q2074" s="307">
        <f t="shared" si="192"/>
        <v>0</v>
      </c>
      <c r="R2074" s="307"/>
      <c r="S2074" s="307"/>
      <c r="T2074" s="307"/>
      <c r="U2074" s="38"/>
      <c r="V2074" s="38"/>
      <c r="W2074" s="22">
        <f>SUM(N2074*W2070)</f>
        <v>0</v>
      </c>
      <c r="X2074" s="22"/>
      <c r="Y2074" s="23">
        <f>SUM(N2074*P2074*Y2069)</f>
        <v>0</v>
      </c>
      <c r="Z2074" s="22"/>
      <c r="AA2074" s="23">
        <f>SUM(N2074*AA2069)</f>
        <v>0</v>
      </c>
      <c r="AB2074" s="23">
        <f>SUM(N2074*AB2069*P2074)</f>
        <v>0</v>
      </c>
      <c r="AD2074" s="23">
        <f>SUM(N2074*AD2069)</f>
        <v>0</v>
      </c>
      <c r="AF2074" s="49"/>
      <c r="AG2074" s="23">
        <f>SUM(N2074*AG2069)</f>
        <v>0</v>
      </c>
      <c r="AH2074" s="23">
        <f>SUM(Q2074*AH2069)</f>
        <v>0</v>
      </c>
      <c r="AI2074" s="23"/>
    </row>
    <row r="2075" spans="10:35" x14ac:dyDescent="0.25">
      <c r="J2075" s="311"/>
      <c r="N2075" s="626"/>
      <c r="O2075" s="13"/>
      <c r="P2075" s="38">
        <f>SUM(P2074*0.66)</f>
        <v>0</v>
      </c>
      <c r="Q2075" s="307">
        <f t="shared" si="192"/>
        <v>0</v>
      </c>
      <c r="R2075" s="307"/>
      <c r="S2075" s="307"/>
      <c r="T2075" s="307"/>
      <c r="U2075" s="38"/>
      <c r="V2075" s="38"/>
      <c r="W2075" s="22">
        <f>SUM(N2075*W2069)</f>
        <v>0</v>
      </c>
      <c r="X2075" s="22"/>
      <c r="Y2075" s="23">
        <f>SUM(N2075*P2075*Y2069)</f>
        <v>0</v>
      </c>
      <c r="Z2075" s="22"/>
      <c r="AA2075" s="23">
        <f>SUM(N2075*AA2069)</f>
        <v>0</v>
      </c>
      <c r="AB2075" s="23">
        <f>SUM(N2075*AB2069*P2075)</f>
        <v>0</v>
      </c>
      <c r="AD2075" s="23">
        <f>SUM(N2075*AD2069)</f>
        <v>0</v>
      </c>
      <c r="AF2075" s="49"/>
      <c r="AG2075" s="23">
        <f>SUM(N2075*AG2069)</f>
        <v>0</v>
      </c>
      <c r="AH2075" s="23">
        <f>SUM(Q2075*AH2069)</f>
        <v>0</v>
      </c>
      <c r="AI2075" s="23"/>
    </row>
    <row r="2076" spans="10:35" ht="15.75" thickBot="1" x14ac:dyDescent="0.3">
      <c r="J2076" s="311"/>
      <c r="N2076" s="49"/>
      <c r="O2076" s="50"/>
      <c r="P2076" s="38"/>
      <c r="Q2076" s="307"/>
      <c r="R2076" s="307"/>
      <c r="S2076" s="307"/>
      <c r="T2076" s="307"/>
      <c r="U2076" s="38"/>
      <c r="V2076" s="38"/>
      <c r="W2076" s="38"/>
      <c r="X2076" s="22"/>
      <c r="Z2076" s="22"/>
      <c r="AA2076" s="22"/>
      <c r="AB2076" s="22"/>
      <c r="AC2076" s="22"/>
      <c r="AD2076" s="22"/>
      <c r="AE2076" s="22"/>
      <c r="AF2076" s="49"/>
      <c r="AG2076" s="22"/>
      <c r="AH2076" s="22"/>
      <c r="AI2076" s="22"/>
    </row>
    <row r="2077" spans="10:35" ht="15.75" thickBot="1" x14ac:dyDescent="0.3">
      <c r="J2077" s="311"/>
      <c r="N2077" s="49"/>
      <c r="O2077" s="50"/>
      <c r="P2077" s="38"/>
      <c r="Q2077" s="38"/>
      <c r="R2077" s="38"/>
      <c r="S2077" s="38"/>
      <c r="T2077" s="38"/>
      <c r="U2077" s="38"/>
      <c r="V2077" s="38"/>
      <c r="W2077" s="488">
        <f>SUM(W2070:W2075)</f>
        <v>0</v>
      </c>
      <c r="X2077" s="489"/>
      <c r="Y2077" s="490">
        <f>SUM(Y2070:Y2075)</f>
        <v>0</v>
      </c>
      <c r="Z2077" s="829">
        <f>SUM(W2077:Y2077)</f>
        <v>0</v>
      </c>
      <c r="AA2077" s="387">
        <f>SUM(AA2070:AA2075)</f>
        <v>0</v>
      </c>
      <c r="AB2077" s="387">
        <f>SUM(AB2070:AB2075)</f>
        <v>0</v>
      </c>
      <c r="AC2077" s="1087">
        <f>SUM(AA2077:AB2077)</f>
        <v>0</v>
      </c>
      <c r="AD2077" s="387">
        <f>SUM(AD2070:AD2075)</f>
        <v>0</v>
      </c>
      <c r="AE2077" s="523">
        <f>SUM(AE2070:AE2075)</f>
        <v>0</v>
      </c>
      <c r="AF2077" s="89">
        <f>SUM(AD2077:AE2077)</f>
        <v>0</v>
      </c>
      <c r="AG2077" s="387">
        <f>SUM(AG2070:AG2075)</f>
        <v>0</v>
      </c>
      <c r="AH2077" s="387">
        <f>SUM(AH2070:AH2075)</f>
        <v>0</v>
      </c>
      <c r="AI2077" s="1087">
        <f>SUM(AG2077:AH2077)</f>
        <v>0</v>
      </c>
    </row>
    <row r="2078" spans="10:35" x14ac:dyDescent="0.25">
      <c r="J2078" s="311"/>
      <c r="N2078" s="49"/>
      <c r="O2078" s="50"/>
      <c r="P2078" s="38"/>
      <c r="Q2078" s="38"/>
      <c r="R2078" s="38"/>
      <c r="S2078" s="38"/>
      <c r="T2078" s="38"/>
      <c r="U2078" s="38"/>
      <c r="V2078" s="38"/>
      <c r="W2078" s="522"/>
      <c r="X2078" s="523"/>
      <c r="Y2078" s="28"/>
      <c r="Z2078" s="523"/>
      <c r="AA2078" s="523"/>
      <c r="AB2078" s="523"/>
      <c r="AC2078" s="89"/>
      <c r="AD2078" s="523"/>
      <c r="AE2078" s="523"/>
      <c r="AF2078" s="89"/>
      <c r="AG2078" s="523"/>
      <c r="AH2078" s="523"/>
      <c r="AI2078" s="89"/>
    </row>
    <row r="2079" spans="10:35" x14ac:dyDescent="0.25">
      <c r="J2079" s="440" t="s">
        <v>433</v>
      </c>
      <c r="K2079" s="42" t="s">
        <v>224</v>
      </c>
      <c r="L2079" s="35"/>
      <c r="M2079" s="158"/>
      <c r="N2079" s="117"/>
      <c r="O2079" s="316"/>
      <c r="P2079" s="158"/>
      <c r="Q2079" s="158"/>
      <c r="R2079" s="158"/>
      <c r="S2079" s="319"/>
      <c r="T2079" s="319"/>
      <c r="U2079" s="319" t="s">
        <v>171</v>
      </c>
      <c r="V2079" s="158"/>
      <c r="W2079" s="319">
        <v>0</v>
      </c>
      <c r="X2079" s="117"/>
      <c r="Y2079" s="157">
        <v>0</v>
      </c>
      <c r="Z2079" s="158"/>
      <c r="AA2079" s="319">
        <v>0</v>
      </c>
      <c r="AB2079" s="157">
        <v>0</v>
      </c>
      <c r="AC2079" s="7"/>
      <c r="AD2079" s="319">
        <v>0</v>
      </c>
      <c r="AE2079" s="7"/>
      <c r="AF2079" s="7"/>
      <c r="AG2079" s="158">
        <v>0</v>
      </c>
      <c r="AH2079" s="322">
        <v>0</v>
      </c>
      <c r="AI2079" s="7"/>
    </row>
    <row r="2080" spans="10:35" x14ac:dyDescent="0.25">
      <c r="J2080" s="311"/>
      <c r="K2080" s="378" t="s">
        <v>134</v>
      </c>
      <c r="L2080" s="17"/>
      <c r="M2080" t="s">
        <v>1104</v>
      </c>
      <c r="N2080" s="628"/>
      <c r="O2080" s="366"/>
      <c r="P2080" s="533"/>
      <c r="Q2080" s="535">
        <f t="shared" ref="Q2080:Q2085" si="193">SUM(N2080*P2080)</f>
        <v>0</v>
      </c>
      <c r="R2080" s="535"/>
      <c r="S2080" s="535"/>
      <c r="T2080" s="535"/>
      <c r="U2080" s="526"/>
      <c r="V2080" s="526"/>
      <c r="W2080" s="523">
        <f>SUM(N2080*W2079)</f>
        <v>0</v>
      </c>
      <c r="X2080" s="523"/>
      <c r="Y2080" s="538">
        <f>SUM(N2080*P2080*Y2079)</f>
        <v>0</v>
      </c>
      <c r="Z2080" s="523"/>
      <c r="AA2080" s="538">
        <f>SUM(N2080*AA2079)</f>
        <v>0</v>
      </c>
      <c r="AB2080" s="538">
        <f>SUM(N2080*AB2079*P2080)</f>
        <v>0</v>
      </c>
      <c r="AD2080" s="538">
        <f>SUM(N2080*AD2079)</f>
        <v>0</v>
      </c>
      <c r="AF2080" s="541"/>
      <c r="AG2080" s="538">
        <f>SUM(N2080*AG2079)</f>
        <v>0</v>
      </c>
      <c r="AH2080" s="538">
        <f>SUM(Q2080*AH2079)</f>
        <v>0</v>
      </c>
    </row>
    <row r="2081" spans="10:35" x14ac:dyDescent="0.25">
      <c r="J2081" s="311"/>
      <c r="N2081" s="494"/>
      <c r="P2081" s="38">
        <f>SUM(P2080*0.66)</f>
        <v>0</v>
      </c>
      <c r="Q2081" s="307">
        <f t="shared" si="193"/>
        <v>0</v>
      </c>
      <c r="R2081" s="307"/>
      <c r="S2081" s="307"/>
      <c r="T2081" s="307"/>
      <c r="U2081" s="38"/>
      <c r="V2081" s="38"/>
      <c r="W2081" s="22">
        <f>SUM(N2081*W2079)</f>
        <v>0</v>
      </c>
      <c r="X2081" s="22"/>
      <c r="Y2081" s="23">
        <f>SUM(N2081*P2081*Y2079)</f>
        <v>0</v>
      </c>
      <c r="Z2081" s="22"/>
      <c r="AA2081" s="23">
        <f>SUM(N2081*AA2079)</f>
        <v>0</v>
      </c>
      <c r="AB2081" s="23">
        <f>SUM(N2081*AB2079*P2081)</f>
        <v>0</v>
      </c>
      <c r="AD2081" s="23">
        <f>SUM(N2081*AD2079)</f>
        <v>0</v>
      </c>
      <c r="AF2081" s="49"/>
      <c r="AG2081" s="23">
        <f>SUM(N2081*AG2079)</f>
        <v>0</v>
      </c>
      <c r="AH2081" s="23">
        <f>SUM(Q2081*AH2079)</f>
        <v>0</v>
      </c>
    </row>
    <row r="2082" spans="10:35" x14ac:dyDescent="0.25">
      <c r="J2082" s="311"/>
      <c r="K2082" t="s">
        <v>179</v>
      </c>
      <c r="L2082" s="17"/>
      <c r="N2082" s="494"/>
      <c r="O2082" s="366"/>
      <c r="P2082" s="321"/>
      <c r="Q2082" s="307">
        <f t="shared" si="193"/>
        <v>0</v>
      </c>
      <c r="R2082" s="307"/>
      <c r="S2082" s="307"/>
      <c r="T2082" s="307"/>
      <c r="U2082" s="38"/>
      <c r="V2082" s="38"/>
      <c r="W2082" s="22">
        <f>SUM(N2082*W2079)</f>
        <v>0</v>
      </c>
      <c r="X2082" s="22"/>
      <c r="Y2082" s="23">
        <f>SUM(N2082*P2082*Y2079)</f>
        <v>0</v>
      </c>
      <c r="Z2082" s="22"/>
      <c r="AA2082" s="23">
        <f>SUM(N2082*AA2079)</f>
        <v>0</v>
      </c>
      <c r="AB2082" s="23">
        <f>SUM(N2082*AB2079*P2082)</f>
        <v>0</v>
      </c>
      <c r="AD2082" s="23">
        <f>SUM(N2082*AD2079)</f>
        <v>0</v>
      </c>
      <c r="AF2082" s="49"/>
      <c r="AG2082" s="23">
        <f>SUM(N2082*AG2079)</f>
        <v>0</v>
      </c>
      <c r="AH2082" s="23">
        <f>SUM(Q2082*AH2079)</f>
        <v>0</v>
      </c>
    </row>
    <row r="2083" spans="10:35" x14ac:dyDescent="0.25">
      <c r="J2083" s="311"/>
      <c r="N2083" s="494"/>
      <c r="P2083" s="38">
        <f>SUM(P2082*0.66)</f>
        <v>0</v>
      </c>
      <c r="Q2083" s="307">
        <f t="shared" si="193"/>
        <v>0</v>
      </c>
      <c r="R2083" s="307"/>
      <c r="S2083" s="307"/>
      <c r="T2083" s="307"/>
      <c r="U2083" s="38"/>
      <c r="V2083" s="38"/>
      <c r="W2083" s="22">
        <f>SUM(N2083*W2079)</f>
        <v>0</v>
      </c>
      <c r="X2083" s="22"/>
      <c r="Y2083" s="23">
        <f>SUM(N2083*P2083*Y2079)</f>
        <v>0</v>
      </c>
      <c r="Z2083" s="22"/>
      <c r="AA2083" s="23">
        <f>SUM(N2083*AA2079)</f>
        <v>0</v>
      </c>
      <c r="AB2083" s="23">
        <f>SUM(N2083*AB2079*P2083)</f>
        <v>0</v>
      </c>
      <c r="AD2083" s="23">
        <f>SUM(N2083*AD2079)</f>
        <v>0</v>
      </c>
      <c r="AF2083" s="49"/>
      <c r="AG2083" s="23">
        <f>SUM(N2083*AG2079)</f>
        <v>0</v>
      </c>
      <c r="AH2083" s="23">
        <f>SUM(Q2083*AH2079)</f>
        <v>0</v>
      </c>
    </row>
    <row r="2084" spans="10:35" x14ac:dyDescent="0.25">
      <c r="J2084" s="311"/>
      <c r="M2084" s="1352"/>
      <c r="N2084" s="494"/>
      <c r="P2084" s="38">
        <f>SUM(P2083*0.66)</f>
        <v>0</v>
      </c>
      <c r="Q2084" s="307">
        <f t="shared" si="193"/>
        <v>0</v>
      </c>
      <c r="R2084" s="307"/>
      <c r="S2084" s="307"/>
      <c r="T2084" s="307"/>
      <c r="U2084" s="38"/>
      <c r="V2084" s="38"/>
      <c r="W2084" s="22">
        <f>SUM(N2084*W2080)</f>
        <v>0</v>
      </c>
      <c r="X2084" s="22"/>
      <c r="Y2084" s="23">
        <f>SUM(N2084*P2084*Y2079)</f>
        <v>0</v>
      </c>
      <c r="Z2084" s="22"/>
      <c r="AA2084" s="23">
        <f>SUM(N2084*AA2079)</f>
        <v>0</v>
      </c>
      <c r="AB2084" s="23">
        <f>SUM(N2084*AB2079*P2084)</f>
        <v>0</v>
      </c>
      <c r="AD2084" s="23">
        <f>SUM(N2084*AD2079)</f>
        <v>0</v>
      </c>
      <c r="AF2084" s="49"/>
      <c r="AG2084" s="23">
        <f>SUM(N2084*AG2079)</f>
        <v>0</v>
      </c>
      <c r="AH2084" s="23">
        <f>SUM(Q2084*AH2079)</f>
        <v>0</v>
      </c>
      <c r="AI2084" s="23"/>
    </row>
    <row r="2085" spans="10:35" x14ac:dyDescent="0.25">
      <c r="J2085" s="311"/>
      <c r="N2085" s="626"/>
      <c r="O2085" s="13"/>
      <c r="P2085" s="38">
        <f>SUM(P2084*0.66)</f>
        <v>0</v>
      </c>
      <c r="Q2085" s="307">
        <f t="shared" si="193"/>
        <v>0</v>
      </c>
      <c r="R2085" s="307"/>
      <c r="S2085" s="307"/>
      <c r="T2085" s="307"/>
      <c r="U2085" s="38"/>
      <c r="V2085" s="38"/>
      <c r="W2085" s="22">
        <f>SUM(N2085*W2079)</f>
        <v>0</v>
      </c>
      <c r="X2085" s="22"/>
      <c r="Y2085" s="23">
        <f>SUM(N2085*P2085*Y2079)</f>
        <v>0</v>
      </c>
      <c r="Z2085" s="22"/>
      <c r="AA2085" s="23">
        <f>SUM(N2085*AA2079)</f>
        <v>0</v>
      </c>
      <c r="AB2085" s="23">
        <f>SUM(N2085*AB2079*P2085)</f>
        <v>0</v>
      </c>
      <c r="AD2085" s="23">
        <f>SUM(N2085*AD2079)</f>
        <v>0</v>
      </c>
      <c r="AF2085" s="49"/>
      <c r="AG2085" s="23">
        <f>SUM(N2085*AG2079)</f>
        <v>0</v>
      </c>
      <c r="AH2085" s="23">
        <f>SUM(Q2085*AH2079)</f>
        <v>0</v>
      </c>
      <c r="AI2085" s="23"/>
    </row>
    <row r="2086" spans="10:35" ht="15.75" thickBot="1" x14ac:dyDescent="0.3">
      <c r="J2086" s="311"/>
      <c r="N2086" s="49"/>
      <c r="O2086" s="50"/>
      <c r="P2086" s="38"/>
      <c r="Q2086" s="307"/>
      <c r="R2086" s="307"/>
      <c r="S2086" s="307"/>
      <c r="T2086" s="307"/>
      <c r="U2086" s="38"/>
      <c r="V2086" s="38"/>
      <c r="W2086" s="38"/>
      <c r="X2086" s="22"/>
      <c r="Z2086" s="22"/>
      <c r="AA2086" s="22"/>
      <c r="AB2086" s="22"/>
      <c r="AC2086" s="22"/>
      <c r="AD2086" s="22"/>
      <c r="AE2086" s="22"/>
      <c r="AF2086" s="49"/>
      <c r="AG2086" s="22"/>
      <c r="AH2086" s="22"/>
      <c r="AI2086" s="22"/>
    </row>
    <row r="2087" spans="10:35" ht="15.75" thickBot="1" x14ac:dyDescent="0.3">
      <c r="J2087" s="311"/>
      <c r="N2087" s="49"/>
      <c r="O2087" s="50"/>
      <c r="P2087" s="38"/>
      <c r="Q2087" s="38"/>
      <c r="R2087" s="38"/>
      <c r="S2087" s="38"/>
      <c r="T2087" s="38"/>
      <c r="U2087" s="38"/>
      <c r="V2087" s="38"/>
      <c r="W2087" s="488">
        <f>SUM(W2080:W2085)</f>
        <v>0</v>
      </c>
      <c r="X2087" s="489"/>
      <c r="Y2087" s="490">
        <f>SUM(Y2080:Y2085)</f>
        <v>0</v>
      </c>
      <c r="Z2087" s="829">
        <f>SUM(W2087:Y2087)</f>
        <v>0</v>
      </c>
      <c r="AA2087" s="387">
        <f>SUM(AA2080:AA2085)</f>
        <v>0</v>
      </c>
      <c r="AB2087" s="387">
        <f>SUM(AB2080:AB2085)</f>
        <v>0</v>
      </c>
      <c r="AC2087" s="1087">
        <f>SUM(AA2087:AB2087)</f>
        <v>0</v>
      </c>
      <c r="AD2087" s="387">
        <f>SUM(AD2080:AD2085)</f>
        <v>0</v>
      </c>
      <c r="AE2087" s="523">
        <f>SUM(AE2080:AE2085)</f>
        <v>0</v>
      </c>
      <c r="AF2087" s="89">
        <f>SUM(AD2087:AE2087)</f>
        <v>0</v>
      </c>
      <c r="AG2087" s="387">
        <f>SUM(AG2080:AG2085)</f>
        <v>0</v>
      </c>
      <c r="AH2087" s="387">
        <f>SUM(AH2080:AH2085)</f>
        <v>0</v>
      </c>
      <c r="AI2087" s="1087">
        <f>SUM(AG2087:AH2087)</f>
        <v>0</v>
      </c>
    </row>
    <row r="2088" spans="10:35" x14ac:dyDescent="0.25">
      <c r="J2088" s="311"/>
      <c r="N2088" s="49"/>
      <c r="O2088" s="50"/>
      <c r="P2088" s="38"/>
      <c r="Q2088" s="38"/>
      <c r="R2088" s="38"/>
      <c r="S2088" s="38"/>
      <c r="T2088" s="38"/>
      <c r="U2088" s="38"/>
      <c r="V2088" s="38"/>
      <c r="W2088" s="522"/>
      <c r="X2088" s="523"/>
      <c r="Y2088" s="28"/>
      <c r="Z2088" s="523"/>
      <c r="AA2088" s="523"/>
      <c r="AB2088" s="523"/>
      <c r="AC2088" s="89"/>
      <c r="AD2088" s="523"/>
      <c r="AE2088" s="523"/>
      <c r="AF2088" s="89"/>
      <c r="AG2088" s="523"/>
      <c r="AH2088" s="523"/>
      <c r="AI2088" s="89"/>
    </row>
    <row r="2089" spans="10:35" x14ac:dyDescent="0.25">
      <c r="J2089" s="440" t="s">
        <v>433</v>
      </c>
      <c r="K2089" s="42" t="s">
        <v>224</v>
      </c>
      <c r="L2089" s="35"/>
      <c r="M2089" s="158"/>
      <c r="N2089" s="117"/>
      <c r="O2089" s="316"/>
      <c r="P2089" s="158"/>
      <c r="Q2089" s="158"/>
      <c r="R2089" s="158"/>
      <c r="S2089" s="319"/>
      <c r="T2089" s="319"/>
      <c r="U2089" s="319" t="s">
        <v>171</v>
      </c>
      <c r="V2089" s="158"/>
      <c r="W2089" s="319">
        <v>0</v>
      </c>
      <c r="X2089" s="117"/>
      <c r="Y2089" s="157">
        <v>0</v>
      </c>
      <c r="Z2089" s="158"/>
      <c r="AA2089" s="319">
        <v>0</v>
      </c>
      <c r="AB2089" s="157">
        <v>0</v>
      </c>
      <c r="AC2089" s="7"/>
      <c r="AD2089" s="319">
        <v>0</v>
      </c>
      <c r="AE2089" s="7"/>
      <c r="AF2089" s="7"/>
      <c r="AG2089" s="158">
        <v>0</v>
      </c>
      <c r="AH2089" s="322">
        <v>0</v>
      </c>
      <c r="AI2089" s="7"/>
    </row>
    <row r="2090" spans="10:35" x14ac:dyDescent="0.25">
      <c r="J2090" s="311"/>
      <c r="K2090" s="378" t="s">
        <v>134</v>
      </c>
      <c r="L2090" s="17"/>
      <c r="M2090" t="s">
        <v>1104</v>
      </c>
      <c r="N2090" s="628"/>
      <c r="O2090" s="366"/>
      <c r="P2090" s="533"/>
      <c r="Q2090" s="535">
        <f t="shared" ref="Q2090:Q2095" si="194">SUM(N2090*P2090)</f>
        <v>0</v>
      </c>
      <c r="R2090" s="535"/>
      <c r="S2090" s="535"/>
      <c r="T2090" s="535"/>
      <c r="U2090" s="526"/>
      <c r="V2090" s="526"/>
      <c r="W2090" s="523">
        <f>SUM(N2090*W2089)</f>
        <v>0</v>
      </c>
      <c r="X2090" s="523"/>
      <c r="Y2090" s="538">
        <f>SUM(N2090*P2090*Y2089)</f>
        <v>0</v>
      </c>
      <c r="Z2090" s="523"/>
      <c r="AA2090" s="538">
        <f>SUM(N2090*AA2089)</f>
        <v>0</v>
      </c>
      <c r="AB2090" s="538">
        <f>SUM(N2090*AB2089*P2090)</f>
        <v>0</v>
      </c>
      <c r="AD2090" s="538">
        <f>SUM(N2090*AD2089)</f>
        <v>0</v>
      </c>
      <c r="AF2090" s="541"/>
      <c r="AG2090" s="538">
        <f>SUM(N2090*AG2089)</f>
        <v>0</v>
      </c>
      <c r="AH2090" s="538">
        <f>SUM(Q2090*AH2089)</f>
        <v>0</v>
      </c>
    </row>
    <row r="2091" spans="10:35" x14ac:dyDescent="0.25">
      <c r="J2091" s="311"/>
      <c r="N2091" s="494"/>
      <c r="P2091" s="38">
        <f>SUM(P2090*0.66)</f>
        <v>0</v>
      </c>
      <c r="Q2091" s="307">
        <f t="shared" si="194"/>
        <v>0</v>
      </c>
      <c r="R2091" s="307"/>
      <c r="S2091" s="307"/>
      <c r="T2091" s="307"/>
      <c r="U2091" s="38"/>
      <c r="V2091" s="38"/>
      <c r="W2091" s="22">
        <f>SUM(N2091*W2089)</f>
        <v>0</v>
      </c>
      <c r="X2091" s="22"/>
      <c r="Y2091" s="23">
        <f>SUM(N2091*P2091*Y2089)</f>
        <v>0</v>
      </c>
      <c r="Z2091" s="22"/>
      <c r="AA2091" s="23">
        <f>SUM(N2091*AA2089)</f>
        <v>0</v>
      </c>
      <c r="AB2091" s="23">
        <f>SUM(N2091*AB2089*P2091)</f>
        <v>0</v>
      </c>
      <c r="AD2091" s="23">
        <f>SUM(N2091*AD2089)</f>
        <v>0</v>
      </c>
      <c r="AF2091" s="49"/>
      <c r="AG2091" s="23">
        <f>SUM(N2091*AG2089)</f>
        <v>0</v>
      </c>
      <c r="AH2091" s="23">
        <f>SUM(Q2091*AH2089)</f>
        <v>0</v>
      </c>
    </row>
    <row r="2092" spans="10:35" x14ac:dyDescent="0.25">
      <c r="J2092" s="311"/>
      <c r="K2092" t="s">
        <v>179</v>
      </c>
      <c r="L2092" s="17"/>
      <c r="N2092" s="494"/>
      <c r="O2092" s="366"/>
      <c r="P2092" s="321"/>
      <c r="Q2092" s="307">
        <f t="shared" si="194"/>
        <v>0</v>
      </c>
      <c r="R2092" s="307"/>
      <c r="S2092" s="307"/>
      <c r="T2092" s="307"/>
      <c r="U2092" s="38"/>
      <c r="V2092" s="38"/>
      <c r="W2092" s="22">
        <f>SUM(N2092*W2089)</f>
        <v>0</v>
      </c>
      <c r="X2092" s="22"/>
      <c r="Y2092" s="23">
        <f>SUM(N2092*P2092*Y2089)</f>
        <v>0</v>
      </c>
      <c r="Z2092" s="22"/>
      <c r="AA2092" s="23">
        <f>SUM(N2092*AA2089)</f>
        <v>0</v>
      </c>
      <c r="AB2092" s="23">
        <f>SUM(N2092*AB2089*P2092)</f>
        <v>0</v>
      </c>
      <c r="AD2092" s="23">
        <f>SUM(N2092*AD2089)</f>
        <v>0</v>
      </c>
      <c r="AF2092" s="49"/>
      <c r="AG2092" s="23">
        <f>SUM(N2092*AG2089)</f>
        <v>0</v>
      </c>
      <c r="AH2092" s="23">
        <f>SUM(Q2092*AH2089)</f>
        <v>0</v>
      </c>
    </row>
    <row r="2093" spans="10:35" x14ac:dyDescent="0.25">
      <c r="J2093" s="311"/>
      <c r="N2093" s="494"/>
      <c r="P2093" s="38">
        <f>SUM(P2092*0.66)</f>
        <v>0</v>
      </c>
      <c r="Q2093" s="307">
        <f t="shared" si="194"/>
        <v>0</v>
      </c>
      <c r="R2093" s="307"/>
      <c r="S2093" s="307"/>
      <c r="T2093" s="307"/>
      <c r="U2093" s="38"/>
      <c r="V2093" s="38"/>
      <c r="W2093" s="22">
        <f>SUM(N2093*W2089)</f>
        <v>0</v>
      </c>
      <c r="X2093" s="22"/>
      <c r="Y2093" s="23">
        <f>SUM(N2093*P2093*Y2089)</f>
        <v>0</v>
      </c>
      <c r="Z2093" s="22"/>
      <c r="AA2093" s="23">
        <f>SUM(N2093*AA2089)</f>
        <v>0</v>
      </c>
      <c r="AB2093" s="23">
        <f>SUM(N2093*AB2089*P2093)</f>
        <v>0</v>
      </c>
      <c r="AD2093" s="23">
        <f>SUM(N2093*AD2089)</f>
        <v>0</v>
      </c>
      <c r="AF2093" s="49"/>
      <c r="AG2093" s="23">
        <f>SUM(N2093*AG2089)</f>
        <v>0</v>
      </c>
      <c r="AH2093" s="23">
        <f>SUM(Q2093*AH2089)</f>
        <v>0</v>
      </c>
    </row>
    <row r="2094" spans="10:35" x14ac:dyDescent="0.25">
      <c r="J2094" s="311"/>
      <c r="M2094" s="1352"/>
      <c r="N2094" s="494"/>
      <c r="P2094" s="38">
        <f>SUM(P2093*0.66)</f>
        <v>0</v>
      </c>
      <c r="Q2094" s="307">
        <f t="shared" si="194"/>
        <v>0</v>
      </c>
      <c r="R2094" s="307"/>
      <c r="S2094" s="307"/>
      <c r="T2094" s="307"/>
      <c r="U2094" s="38"/>
      <c r="V2094" s="38"/>
      <c r="W2094" s="22">
        <f>SUM(N2094*W2090)</f>
        <v>0</v>
      </c>
      <c r="X2094" s="22"/>
      <c r="Y2094" s="23">
        <f>SUM(N2094*P2094*Y2089)</f>
        <v>0</v>
      </c>
      <c r="Z2094" s="22"/>
      <c r="AA2094" s="23">
        <f>SUM(N2094*AA2089)</f>
        <v>0</v>
      </c>
      <c r="AB2094" s="23">
        <f>SUM(N2094*AB2089*P2094)</f>
        <v>0</v>
      </c>
      <c r="AD2094" s="23">
        <f>SUM(N2094*AD2089)</f>
        <v>0</v>
      </c>
      <c r="AF2094" s="49"/>
      <c r="AG2094" s="23">
        <f>SUM(N2094*AG2089)</f>
        <v>0</v>
      </c>
      <c r="AH2094" s="23">
        <f>SUM(Q2094*AH2089)</f>
        <v>0</v>
      </c>
      <c r="AI2094" s="23"/>
    </row>
    <row r="2095" spans="10:35" x14ac:dyDescent="0.25">
      <c r="J2095" s="311"/>
      <c r="N2095" s="626"/>
      <c r="O2095" s="13"/>
      <c r="P2095" s="38">
        <f>SUM(P2094*0.66)</f>
        <v>0</v>
      </c>
      <c r="Q2095" s="307">
        <f t="shared" si="194"/>
        <v>0</v>
      </c>
      <c r="R2095" s="307"/>
      <c r="S2095" s="307"/>
      <c r="T2095" s="307"/>
      <c r="U2095" s="38"/>
      <c r="V2095" s="38"/>
      <c r="W2095" s="22">
        <f>SUM(N2095*W2089)</f>
        <v>0</v>
      </c>
      <c r="X2095" s="22"/>
      <c r="Y2095" s="23">
        <f>SUM(N2095*P2095*Y2089)</f>
        <v>0</v>
      </c>
      <c r="Z2095" s="22"/>
      <c r="AA2095" s="23">
        <f>SUM(N2095*AA2089)</f>
        <v>0</v>
      </c>
      <c r="AB2095" s="23">
        <f>SUM(N2095*AB2089*P2095)</f>
        <v>0</v>
      </c>
      <c r="AD2095" s="23">
        <f>SUM(N2095*AD2089)</f>
        <v>0</v>
      </c>
      <c r="AF2095" s="49"/>
      <c r="AG2095" s="23">
        <f>SUM(N2095*AG2089)</f>
        <v>0</v>
      </c>
      <c r="AH2095" s="23">
        <f>SUM(Q2095*AH2089)</f>
        <v>0</v>
      </c>
      <c r="AI2095" s="23"/>
    </row>
    <row r="2096" spans="10:35" ht="15.75" thickBot="1" x14ac:dyDescent="0.3">
      <c r="J2096" s="311"/>
      <c r="N2096" s="49"/>
      <c r="O2096" s="50"/>
      <c r="P2096" s="38"/>
      <c r="Q2096" s="307"/>
      <c r="R2096" s="307"/>
      <c r="S2096" s="307"/>
      <c r="T2096" s="307"/>
      <c r="U2096" s="38"/>
      <c r="V2096" s="38"/>
      <c r="W2096" s="38"/>
      <c r="X2096" s="22"/>
      <c r="Z2096" s="22"/>
      <c r="AA2096" s="22"/>
      <c r="AB2096" s="22"/>
      <c r="AC2096" s="22"/>
      <c r="AD2096" s="22"/>
      <c r="AE2096" s="22"/>
      <c r="AF2096" s="49"/>
      <c r="AG2096" s="22"/>
      <c r="AH2096" s="22"/>
      <c r="AI2096" s="22"/>
    </row>
    <row r="2097" spans="10:35" ht="15.75" thickBot="1" x14ac:dyDescent="0.3">
      <c r="J2097" s="311"/>
      <c r="N2097" s="49"/>
      <c r="O2097" s="50"/>
      <c r="P2097" s="38"/>
      <c r="Q2097" s="38"/>
      <c r="R2097" s="38"/>
      <c r="S2097" s="38"/>
      <c r="T2097" s="38"/>
      <c r="U2097" s="38"/>
      <c r="V2097" s="38"/>
      <c r="W2097" s="488">
        <f>SUM(W2090:W2095)</f>
        <v>0</v>
      </c>
      <c r="X2097" s="489"/>
      <c r="Y2097" s="490">
        <f>SUM(Y2090:Y2095)</f>
        <v>0</v>
      </c>
      <c r="Z2097" s="829">
        <f>SUM(W2097:Y2097)</f>
        <v>0</v>
      </c>
      <c r="AA2097" s="387">
        <f>SUM(AA2090:AA2095)</f>
        <v>0</v>
      </c>
      <c r="AB2097" s="387">
        <f>SUM(AB2090:AB2095)</f>
        <v>0</v>
      </c>
      <c r="AC2097" s="1087">
        <f>SUM(AA2097:AB2097)</f>
        <v>0</v>
      </c>
      <c r="AD2097" s="387">
        <f>SUM(AD2090:AD2095)</f>
        <v>0</v>
      </c>
      <c r="AE2097" s="523">
        <f>SUM(AE2090:AE2095)</f>
        <v>0</v>
      </c>
      <c r="AF2097" s="89">
        <f>SUM(AD2097:AE2097)</f>
        <v>0</v>
      </c>
      <c r="AG2097" s="387">
        <f>SUM(AG2090:AG2095)</f>
        <v>0</v>
      </c>
      <c r="AH2097" s="387">
        <f>SUM(AH2090:AH2095)</f>
        <v>0</v>
      </c>
      <c r="AI2097" s="1087">
        <f>SUM(AG2097:AH2097)</f>
        <v>0</v>
      </c>
    </row>
    <row r="2098" spans="10:35" x14ac:dyDescent="0.25">
      <c r="J2098" s="311"/>
      <c r="N2098" s="49"/>
      <c r="O2098" s="50"/>
      <c r="P2098" s="38"/>
      <c r="Q2098" s="38"/>
      <c r="R2098" s="38"/>
      <c r="S2098" s="38"/>
      <c r="T2098" s="38"/>
      <c r="U2098" s="38"/>
      <c r="V2098" s="38"/>
      <c r="W2098" s="522"/>
      <c r="X2098" s="523"/>
      <c r="Y2098" s="28"/>
      <c r="Z2098" s="523"/>
      <c r="AA2098" s="523"/>
      <c r="AB2098" s="523"/>
      <c r="AC2098" s="89"/>
      <c r="AD2098" s="523"/>
      <c r="AE2098" s="523"/>
      <c r="AF2098" s="89"/>
      <c r="AG2098" s="523"/>
      <c r="AH2098" s="523"/>
      <c r="AI2098" s="89"/>
    </row>
    <row r="2099" spans="10:35" x14ac:dyDescent="0.25">
      <c r="J2099" s="440" t="s">
        <v>433</v>
      </c>
      <c r="K2099" s="42" t="s">
        <v>224</v>
      </c>
      <c r="L2099" s="35"/>
      <c r="M2099" s="158"/>
      <c r="N2099" s="117"/>
      <c r="O2099" s="316"/>
      <c r="P2099" s="158"/>
      <c r="Q2099" s="158"/>
      <c r="R2099" s="158"/>
      <c r="S2099" s="319"/>
      <c r="T2099" s="319"/>
      <c r="U2099" s="319" t="s">
        <v>171</v>
      </c>
      <c r="V2099" s="158"/>
      <c r="W2099" s="319">
        <v>0</v>
      </c>
      <c r="X2099" s="117"/>
      <c r="Y2099" s="157">
        <v>0</v>
      </c>
      <c r="Z2099" s="158"/>
      <c r="AA2099" s="319">
        <v>0</v>
      </c>
      <c r="AB2099" s="157">
        <v>0</v>
      </c>
      <c r="AC2099" s="7"/>
      <c r="AD2099" s="319">
        <v>0</v>
      </c>
      <c r="AE2099" s="7"/>
      <c r="AF2099" s="7"/>
      <c r="AG2099" s="158">
        <v>0</v>
      </c>
      <c r="AH2099" s="322">
        <v>0</v>
      </c>
      <c r="AI2099" s="7"/>
    </row>
    <row r="2100" spans="10:35" x14ac:dyDescent="0.25">
      <c r="J2100" s="311"/>
      <c r="K2100" s="378" t="s">
        <v>134</v>
      </c>
      <c r="L2100" s="17"/>
      <c r="M2100" t="s">
        <v>1104</v>
      </c>
      <c r="N2100" s="628"/>
      <c r="O2100" s="366"/>
      <c r="P2100" s="533"/>
      <c r="Q2100" s="535">
        <f t="shared" ref="Q2100:Q2105" si="195">SUM(N2100*P2100)</f>
        <v>0</v>
      </c>
      <c r="R2100" s="535"/>
      <c r="S2100" s="535"/>
      <c r="T2100" s="535"/>
      <c r="U2100" s="526"/>
      <c r="V2100" s="526"/>
      <c r="W2100" s="523">
        <f>SUM(N2100*W2099)</f>
        <v>0</v>
      </c>
      <c r="X2100" s="523"/>
      <c r="Y2100" s="538">
        <f>SUM(N2100*P2100*Y2099)</f>
        <v>0</v>
      </c>
      <c r="Z2100" s="523"/>
      <c r="AA2100" s="538">
        <f>SUM(N2100*AA2099)</f>
        <v>0</v>
      </c>
      <c r="AB2100" s="538">
        <f>SUM(N2100*AB2099*P2100)</f>
        <v>0</v>
      </c>
      <c r="AD2100" s="538">
        <f>SUM(N2100*AD2099)</f>
        <v>0</v>
      </c>
      <c r="AF2100" s="541"/>
      <c r="AG2100" s="538">
        <f>SUM(N2100*AG2099)</f>
        <v>0</v>
      </c>
      <c r="AH2100" s="538">
        <f>SUM(Q2100*AH2099)</f>
        <v>0</v>
      </c>
    </row>
    <row r="2101" spans="10:35" x14ac:dyDescent="0.25">
      <c r="J2101" s="311"/>
      <c r="N2101" s="494"/>
      <c r="P2101" s="38">
        <f>SUM(P2100*0.66)</f>
        <v>0</v>
      </c>
      <c r="Q2101" s="307">
        <f t="shared" si="195"/>
        <v>0</v>
      </c>
      <c r="R2101" s="307"/>
      <c r="S2101" s="307"/>
      <c r="T2101" s="307"/>
      <c r="U2101" s="38"/>
      <c r="V2101" s="38"/>
      <c r="W2101" s="22">
        <f>SUM(N2101*W2099)</f>
        <v>0</v>
      </c>
      <c r="X2101" s="22"/>
      <c r="Y2101" s="23">
        <f>SUM(N2101*P2101*Y2099)</f>
        <v>0</v>
      </c>
      <c r="Z2101" s="22"/>
      <c r="AA2101" s="23">
        <f>SUM(N2101*AA2099)</f>
        <v>0</v>
      </c>
      <c r="AB2101" s="23">
        <f>SUM(N2101*AB2099*P2101)</f>
        <v>0</v>
      </c>
      <c r="AD2101" s="23">
        <f>SUM(N2101*AD2099)</f>
        <v>0</v>
      </c>
      <c r="AF2101" s="49"/>
      <c r="AG2101" s="23">
        <f>SUM(N2101*AG2099)</f>
        <v>0</v>
      </c>
      <c r="AH2101" s="23">
        <f>SUM(Q2101*AH2099)</f>
        <v>0</v>
      </c>
    </row>
    <row r="2102" spans="10:35" x14ac:dyDescent="0.25">
      <c r="J2102" s="311"/>
      <c r="K2102" t="s">
        <v>179</v>
      </c>
      <c r="L2102" s="17"/>
      <c r="N2102" s="494"/>
      <c r="O2102" s="366"/>
      <c r="P2102" s="321"/>
      <c r="Q2102" s="307">
        <f t="shared" si="195"/>
        <v>0</v>
      </c>
      <c r="R2102" s="307"/>
      <c r="S2102" s="307"/>
      <c r="T2102" s="307"/>
      <c r="U2102" s="38"/>
      <c r="V2102" s="38"/>
      <c r="W2102" s="22">
        <f>SUM(N2102*W2099)</f>
        <v>0</v>
      </c>
      <c r="X2102" s="22"/>
      <c r="Y2102" s="23">
        <f>SUM(N2102*P2102*Y2099)</f>
        <v>0</v>
      </c>
      <c r="Z2102" s="22"/>
      <c r="AA2102" s="23">
        <f>SUM(N2102*AA2099)</f>
        <v>0</v>
      </c>
      <c r="AB2102" s="23">
        <f>SUM(N2102*AB2099*P2102)</f>
        <v>0</v>
      </c>
      <c r="AD2102" s="23">
        <f>SUM(N2102*AD2099)</f>
        <v>0</v>
      </c>
      <c r="AF2102" s="49"/>
      <c r="AG2102" s="23">
        <f>SUM(N2102*AG2099)</f>
        <v>0</v>
      </c>
      <c r="AH2102" s="23">
        <f>SUM(Q2102*AH2099)</f>
        <v>0</v>
      </c>
    </row>
    <row r="2103" spans="10:35" x14ac:dyDescent="0.25">
      <c r="J2103" s="311"/>
      <c r="N2103" s="494"/>
      <c r="P2103" s="38">
        <f>SUM(P2102*0.66)</f>
        <v>0</v>
      </c>
      <c r="Q2103" s="307">
        <f t="shared" si="195"/>
        <v>0</v>
      </c>
      <c r="R2103" s="307"/>
      <c r="S2103" s="307"/>
      <c r="T2103" s="307"/>
      <c r="U2103" s="38"/>
      <c r="V2103" s="38"/>
      <c r="W2103" s="22">
        <f>SUM(N2103*W2099)</f>
        <v>0</v>
      </c>
      <c r="X2103" s="22"/>
      <c r="Y2103" s="23">
        <f>SUM(N2103*P2103*Y2099)</f>
        <v>0</v>
      </c>
      <c r="Z2103" s="22"/>
      <c r="AA2103" s="23">
        <f>SUM(N2103*AA2099)</f>
        <v>0</v>
      </c>
      <c r="AB2103" s="23">
        <f>SUM(N2103*AB2099*P2103)</f>
        <v>0</v>
      </c>
      <c r="AD2103" s="23">
        <f>SUM(N2103*AD2099)</f>
        <v>0</v>
      </c>
      <c r="AF2103" s="49"/>
      <c r="AG2103" s="23">
        <f>SUM(N2103*AG2099)</f>
        <v>0</v>
      </c>
      <c r="AH2103" s="23">
        <f>SUM(Q2103*AH2099)</f>
        <v>0</v>
      </c>
    </row>
    <row r="2104" spans="10:35" x14ac:dyDescent="0.25">
      <c r="J2104" s="311"/>
      <c r="M2104" s="1352"/>
      <c r="N2104" s="494"/>
      <c r="P2104" s="38">
        <f>SUM(P2103*0.66)</f>
        <v>0</v>
      </c>
      <c r="Q2104" s="307">
        <f t="shared" si="195"/>
        <v>0</v>
      </c>
      <c r="R2104" s="307"/>
      <c r="S2104" s="307"/>
      <c r="T2104" s="307"/>
      <c r="U2104" s="38"/>
      <c r="V2104" s="38"/>
      <c r="W2104" s="22">
        <f>SUM(N2104*W2100)</f>
        <v>0</v>
      </c>
      <c r="X2104" s="22"/>
      <c r="Y2104" s="23">
        <f>SUM(N2104*P2104*Y2099)</f>
        <v>0</v>
      </c>
      <c r="Z2104" s="22"/>
      <c r="AA2104" s="23">
        <f>SUM(N2104*AA2099)</f>
        <v>0</v>
      </c>
      <c r="AB2104" s="23">
        <f>SUM(N2104*AB2099*P2104)</f>
        <v>0</v>
      </c>
      <c r="AD2104" s="23">
        <f>SUM(N2104*AD2099)</f>
        <v>0</v>
      </c>
      <c r="AF2104" s="49"/>
      <c r="AG2104" s="23">
        <f>SUM(N2104*AG2099)</f>
        <v>0</v>
      </c>
      <c r="AH2104" s="23">
        <f>SUM(Q2104*AH2099)</f>
        <v>0</v>
      </c>
      <c r="AI2104" s="23"/>
    </row>
    <row r="2105" spans="10:35" x14ac:dyDescent="0.25">
      <c r="J2105" s="311"/>
      <c r="N2105" s="626"/>
      <c r="O2105" s="13"/>
      <c r="P2105" s="38">
        <f>SUM(P2104*0.66)</f>
        <v>0</v>
      </c>
      <c r="Q2105" s="307">
        <f t="shared" si="195"/>
        <v>0</v>
      </c>
      <c r="R2105" s="307"/>
      <c r="S2105" s="307"/>
      <c r="T2105" s="307"/>
      <c r="U2105" s="38"/>
      <c r="V2105" s="38"/>
      <c r="W2105" s="22">
        <f>SUM(N2105*W2099)</f>
        <v>0</v>
      </c>
      <c r="X2105" s="22"/>
      <c r="Y2105" s="23">
        <f>SUM(N2105*P2105*Y2099)</f>
        <v>0</v>
      </c>
      <c r="Z2105" s="22"/>
      <c r="AA2105" s="23">
        <f>SUM(N2105*AA2099)</f>
        <v>0</v>
      </c>
      <c r="AB2105" s="23">
        <f>SUM(N2105*AB2099*P2105)</f>
        <v>0</v>
      </c>
      <c r="AD2105" s="23">
        <f>SUM(N2105*AD2099)</f>
        <v>0</v>
      </c>
      <c r="AF2105" s="49"/>
      <c r="AG2105" s="23">
        <f>SUM(N2105*AG2099)</f>
        <v>0</v>
      </c>
      <c r="AH2105" s="23">
        <f>SUM(Q2105*AH2099)</f>
        <v>0</v>
      </c>
      <c r="AI2105" s="23"/>
    </row>
    <row r="2106" spans="10:35" ht="15.75" thickBot="1" x14ac:dyDescent="0.3">
      <c r="J2106" s="311"/>
      <c r="N2106" s="49"/>
      <c r="O2106" s="50"/>
      <c r="P2106" s="38"/>
      <c r="Q2106" s="307"/>
      <c r="R2106" s="307"/>
      <c r="S2106" s="307"/>
      <c r="T2106" s="307"/>
      <c r="U2106" s="38"/>
      <c r="V2106" s="38"/>
      <c r="W2106" s="38"/>
      <c r="X2106" s="22"/>
      <c r="Z2106" s="22"/>
      <c r="AA2106" s="22"/>
      <c r="AB2106" s="22"/>
      <c r="AC2106" s="22"/>
      <c r="AD2106" s="22"/>
      <c r="AE2106" s="22"/>
      <c r="AF2106" s="49"/>
      <c r="AG2106" s="22"/>
      <c r="AH2106" s="22"/>
      <c r="AI2106" s="22"/>
    </row>
    <row r="2107" spans="10:35" ht="15.75" thickBot="1" x14ac:dyDescent="0.3">
      <c r="J2107" s="311"/>
      <c r="N2107" s="49"/>
      <c r="O2107" s="50"/>
      <c r="P2107" s="38"/>
      <c r="Q2107" s="38"/>
      <c r="R2107" s="38"/>
      <c r="S2107" s="38"/>
      <c r="T2107" s="38"/>
      <c r="U2107" s="38"/>
      <c r="V2107" s="38"/>
      <c r="W2107" s="488">
        <f>SUM(W2100:W2105)</f>
        <v>0</v>
      </c>
      <c r="X2107" s="489"/>
      <c r="Y2107" s="490">
        <f>SUM(Y2100:Y2105)</f>
        <v>0</v>
      </c>
      <c r="Z2107" s="829">
        <f>SUM(W2107:Y2107)</f>
        <v>0</v>
      </c>
      <c r="AA2107" s="387">
        <f>SUM(AA2100:AA2105)</f>
        <v>0</v>
      </c>
      <c r="AB2107" s="387">
        <f>SUM(AB2100:AB2105)</f>
        <v>0</v>
      </c>
      <c r="AC2107" s="1087">
        <f>SUM(AA2107:AB2107)</f>
        <v>0</v>
      </c>
      <c r="AD2107" s="387">
        <f>SUM(AD2100:AD2105)</f>
        <v>0</v>
      </c>
      <c r="AE2107" s="523">
        <f>SUM(AE2100:AE2105)</f>
        <v>0</v>
      </c>
      <c r="AF2107" s="89">
        <f>SUM(AD2107:AE2107)</f>
        <v>0</v>
      </c>
      <c r="AG2107" s="387">
        <f>SUM(AG2100:AG2105)</f>
        <v>0</v>
      </c>
      <c r="AH2107" s="387">
        <f>SUM(AH2100:AH2105)</f>
        <v>0</v>
      </c>
      <c r="AI2107" s="1087">
        <f>SUM(AG2107:AH2107)</f>
        <v>0</v>
      </c>
    </row>
    <row r="2108" spans="10:35" x14ac:dyDescent="0.25">
      <c r="J2108" s="311"/>
      <c r="N2108" s="49"/>
      <c r="O2108" s="50"/>
      <c r="P2108" s="38"/>
      <c r="Q2108" s="38"/>
      <c r="R2108" s="38"/>
      <c r="S2108" s="38"/>
      <c r="T2108" s="38"/>
      <c r="U2108" s="38"/>
      <c r="V2108" s="38"/>
      <c r="W2108" s="522"/>
      <c r="X2108" s="523"/>
      <c r="Y2108" s="28"/>
      <c r="Z2108" s="720"/>
      <c r="AA2108" s="523"/>
      <c r="AB2108" s="523"/>
      <c r="AC2108" s="993"/>
      <c r="AD2108" s="523"/>
      <c r="AE2108" s="523"/>
      <c r="AF2108" s="89"/>
      <c r="AG2108" s="523"/>
      <c r="AH2108" s="523"/>
      <c r="AI2108" s="993"/>
    </row>
    <row r="2109" spans="10:35" x14ac:dyDescent="0.25">
      <c r="J2109" s="440" t="s">
        <v>433</v>
      </c>
      <c r="K2109" s="42" t="s">
        <v>224</v>
      </c>
      <c r="L2109" s="35"/>
      <c r="M2109" s="158"/>
      <c r="N2109" s="117"/>
      <c r="O2109" s="316"/>
      <c r="P2109" s="158"/>
      <c r="Q2109" s="158"/>
      <c r="R2109" s="158"/>
      <c r="S2109" s="319"/>
      <c r="T2109" s="319"/>
      <c r="U2109" s="319" t="s">
        <v>171</v>
      </c>
      <c r="V2109" s="158"/>
      <c r="W2109" s="319">
        <v>0</v>
      </c>
      <c r="X2109" s="117"/>
      <c r="Y2109" s="157">
        <v>0</v>
      </c>
      <c r="Z2109" s="158"/>
      <c r="AA2109" s="319">
        <v>0</v>
      </c>
      <c r="AB2109" s="157">
        <v>0</v>
      </c>
      <c r="AC2109" s="7"/>
      <c r="AD2109" s="319">
        <v>0</v>
      </c>
      <c r="AE2109" s="7"/>
      <c r="AF2109" s="7"/>
      <c r="AG2109" s="158">
        <v>0</v>
      </c>
      <c r="AH2109" s="322">
        <v>0</v>
      </c>
      <c r="AI2109" s="7"/>
    </row>
    <row r="2110" spans="10:35" x14ac:dyDescent="0.25">
      <c r="J2110" s="311"/>
      <c r="K2110" s="378" t="s">
        <v>134</v>
      </c>
      <c r="L2110" s="17"/>
      <c r="M2110" t="s">
        <v>1104</v>
      </c>
      <c r="N2110" s="628"/>
      <c r="O2110" s="366"/>
      <c r="P2110" s="533"/>
      <c r="Q2110" s="535">
        <f t="shared" ref="Q2110:Q2115" si="196">SUM(N2110*P2110)</f>
        <v>0</v>
      </c>
      <c r="R2110" s="535"/>
      <c r="S2110" s="535"/>
      <c r="T2110" s="535"/>
      <c r="U2110" s="526"/>
      <c r="V2110" s="526"/>
      <c r="W2110" s="523">
        <f>SUM(N2110*W2109)</f>
        <v>0</v>
      </c>
      <c r="X2110" s="523"/>
      <c r="Y2110" s="538">
        <f>SUM(N2110*P2110*Y2109)</f>
        <v>0</v>
      </c>
      <c r="Z2110" s="523"/>
      <c r="AA2110" s="538">
        <f>SUM(N2110*AA2109)</f>
        <v>0</v>
      </c>
      <c r="AB2110" s="538">
        <f>SUM(N2110*AB2109*P2110)</f>
        <v>0</v>
      </c>
      <c r="AD2110" s="538">
        <f>SUM(N2110*AD2109)</f>
        <v>0</v>
      </c>
      <c r="AF2110" s="541"/>
      <c r="AG2110" s="538">
        <f>SUM(N2110*AG2109)</f>
        <v>0</v>
      </c>
      <c r="AH2110" s="538">
        <f>SUM(Q2110*AH2109)</f>
        <v>0</v>
      </c>
    </row>
    <row r="2111" spans="10:35" x14ac:dyDescent="0.25">
      <c r="J2111" s="311"/>
      <c r="N2111" s="494"/>
      <c r="P2111" s="38">
        <f>SUM(P2110*0.66)</f>
        <v>0</v>
      </c>
      <c r="Q2111" s="307">
        <f t="shared" si="196"/>
        <v>0</v>
      </c>
      <c r="R2111" s="307"/>
      <c r="S2111" s="307"/>
      <c r="T2111" s="307"/>
      <c r="U2111" s="38"/>
      <c r="V2111" s="38"/>
      <c r="W2111" s="22">
        <f>SUM(N2111*W2109)</f>
        <v>0</v>
      </c>
      <c r="X2111" s="22"/>
      <c r="Y2111" s="23">
        <f>SUM(N2111*P2111*Y2109)</f>
        <v>0</v>
      </c>
      <c r="Z2111" s="22"/>
      <c r="AA2111" s="23">
        <f>SUM(N2111*AA2109)</f>
        <v>0</v>
      </c>
      <c r="AB2111" s="23">
        <f>SUM(N2111*AB2109*P2111)</f>
        <v>0</v>
      </c>
      <c r="AD2111" s="23">
        <f>SUM(N2111*AD2109)</f>
        <v>0</v>
      </c>
      <c r="AF2111" s="49"/>
      <c r="AG2111" s="23">
        <f>SUM(N2111*AG2109)</f>
        <v>0</v>
      </c>
      <c r="AH2111" s="23">
        <f>SUM(Q2111*AH2109)</f>
        <v>0</v>
      </c>
    </row>
    <row r="2112" spans="10:35" x14ac:dyDescent="0.25">
      <c r="J2112" s="311"/>
      <c r="K2112" t="s">
        <v>179</v>
      </c>
      <c r="L2112" s="17"/>
      <c r="N2112" s="494"/>
      <c r="O2112" s="366"/>
      <c r="P2112" s="321"/>
      <c r="Q2112" s="307">
        <f t="shared" si="196"/>
        <v>0</v>
      </c>
      <c r="R2112" s="307"/>
      <c r="S2112" s="307"/>
      <c r="T2112" s="307"/>
      <c r="U2112" s="38"/>
      <c r="V2112" s="38"/>
      <c r="W2112" s="22">
        <f>SUM(N2112*W2109)</f>
        <v>0</v>
      </c>
      <c r="X2112" s="22"/>
      <c r="Y2112" s="23">
        <f>SUM(N2112*P2112*Y2109)</f>
        <v>0</v>
      </c>
      <c r="Z2112" s="22"/>
      <c r="AA2112" s="23">
        <f>SUM(N2112*AA2109)</f>
        <v>0</v>
      </c>
      <c r="AB2112" s="23">
        <f>SUM(N2112*AB2109*P2112)</f>
        <v>0</v>
      </c>
      <c r="AD2112" s="23">
        <f>SUM(N2112*AD2109)</f>
        <v>0</v>
      </c>
      <c r="AF2112" s="49"/>
      <c r="AG2112" s="23">
        <f>SUM(N2112*AG2109)</f>
        <v>0</v>
      </c>
      <c r="AH2112" s="23">
        <f>SUM(Q2112*AH2109)</f>
        <v>0</v>
      </c>
    </row>
    <row r="2113" spans="10:35" x14ac:dyDescent="0.25">
      <c r="J2113" s="311"/>
      <c r="N2113" s="494"/>
      <c r="P2113" s="38">
        <f>SUM(P2112*0.66)</f>
        <v>0</v>
      </c>
      <c r="Q2113" s="307">
        <f t="shared" si="196"/>
        <v>0</v>
      </c>
      <c r="R2113" s="307"/>
      <c r="S2113" s="307"/>
      <c r="T2113" s="307"/>
      <c r="U2113" s="38"/>
      <c r="V2113" s="38"/>
      <c r="W2113" s="22">
        <f>SUM(N2113*W2109)</f>
        <v>0</v>
      </c>
      <c r="X2113" s="22"/>
      <c r="Y2113" s="23">
        <f>SUM(N2113*P2113*Y2109)</f>
        <v>0</v>
      </c>
      <c r="Z2113" s="22"/>
      <c r="AA2113" s="23">
        <f>SUM(N2113*AA2109)</f>
        <v>0</v>
      </c>
      <c r="AB2113" s="23">
        <f>SUM(N2113*AB2109*P2113)</f>
        <v>0</v>
      </c>
      <c r="AD2113" s="23">
        <f>SUM(N2113*AD2109)</f>
        <v>0</v>
      </c>
      <c r="AF2113" s="49"/>
      <c r="AG2113" s="23">
        <f>SUM(N2113*AG2109)</f>
        <v>0</v>
      </c>
      <c r="AH2113" s="23">
        <f>SUM(Q2113*AH2109)</f>
        <v>0</v>
      </c>
    </row>
    <row r="2114" spans="10:35" x14ac:dyDescent="0.25">
      <c r="J2114" s="311"/>
      <c r="M2114" s="1352"/>
      <c r="N2114" s="494"/>
      <c r="P2114" s="38">
        <f>SUM(P2113*0.66)</f>
        <v>0</v>
      </c>
      <c r="Q2114" s="307">
        <f t="shared" si="196"/>
        <v>0</v>
      </c>
      <c r="R2114" s="307"/>
      <c r="S2114" s="307"/>
      <c r="T2114" s="307"/>
      <c r="U2114" s="38"/>
      <c r="V2114" s="38"/>
      <c r="W2114" s="22">
        <f>SUM(N2114*W2110)</f>
        <v>0</v>
      </c>
      <c r="X2114" s="22"/>
      <c r="Y2114" s="23">
        <f>SUM(N2114*P2114*Y2109)</f>
        <v>0</v>
      </c>
      <c r="Z2114" s="22"/>
      <c r="AA2114" s="23">
        <f>SUM(N2114*AA2109)</f>
        <v>0</v>
      </c>
      <c r="AB2114" s="23">
        <f>SUM(N2114*AB2109*P2114)</f>
        <v>0</v>
      </c>
      <c r="AD2114" s="23">
        <f>SUM(N2114*AD2109)</f>
        <v>0</v>
      </c>
      <c r="AF2114" s="49"/>
      <c r="AG2114" s="23">
        <f>SUM(N2114*AG2109)</f>
        <v>0</v>
      </c>
      <c r="AH2114" s="23">
        <f>SUM(Q2114*AH2109)</f>
        <v>0</v>
      </c>
      <c r="AI2114" s="23"/>
    </row>
    <row r="2115" spans="10:35" x14ac:dyDescent="0.25">
      <c r="J2115" s="311"/>
      <c r="N2115" s="626"/>
      <c r="O2115" s="13"/>
      <c r="P2115" s="38">
        <f>SUM(P2114*0.66)</f>
        <v>0</v>
      </c>
      <c r="Q2115" s="307">
        <f t="shared" si="196"/>
        <v>0</v>
      </c>
      <c r="R2115" s="307"/>
      <c r="S2115" s="307"/>
      <c r="T2115" s="307"/>
      <c r="U2115" s="38"/>
      <c r="V2115" s="38"/>
      <c r="W2115" s="22">
        <f>SUM(N2115*W2109)</f>
        <v>0</v>
      </c>
      <c r="X2115" s="22"/>
      <c r="Y2115" s="23">
        <f>SUM(N2115*P2115*Y2109)</f>
        <v>0</v>
      </c>
      <c r="Z2115" s="22"/>
      <c r="AA2115" s="23">
        <f>SUM(N2115*AA2109)</f>
        <v>0</v>
      </c>
      <c r="AB2115" s="23">
        <f>SUM(N2115*AB2109*P2115)</f>
        <v>0</v>
      </c>
      <c r="AD2115" s="23">
        <f>SUM(N2115*AD2109)</f>
        <v>0</v>
      </c>
      <c r="AF2115" s="49"/>
      <c r="AG2115" s="23">
        <f>SUM(N2115*AG2109)</f>
        <v>0</v>
      </c>
      <c r="AH2115" s="23">
        <f>SUM(Q2115*AH2109)</f>
        <v>0</v>
      </c>
      <c r="AI2115" s="23"/>
    </row>
    <row r="2116" spans="10:35" ht="15.75" thickBot="1" x14ac:dyDescent="0.3">
      <c r="J2116" s="311"/>
      <c r="N2116" s="49"/>
      <c r="O2116" s="50"/>
      <c r="P2116" s="38"/>
      <c r="Q2116" s="307"/>
      <c r="R2116" s="307"/>
      <c r="S2116" s="307"/>
      <c r="T2116" s="307"/>
      <c r="U2116" s="38"/>
      <c r="V2116" s="38"/>
      <c r="W2116" s="38"/>
      <c r="X2116" s="22"/>
      <c r="Z2116" s="22"/>
      <c r="AA2116" s="22"/>
      <c r="AB2116" s="22"/>
      <c r="AC2116" s="22"/>
      <c r="AD2116" s="22"/>
      <c r="AE2116" s="22"/>
      <c r="AF2116" s="49"/>
      <c r="AG2116" s="22"/>
      <c r="AH2116" s="22"/>
      <c r="AI2116" s="22"/>
    </row>
    <row r="2117" spans="10:35" ht="15.75" thickBot="1" x14ac:dyDescent="0.3">
      <c r="J2117" s="311"/>
      <c r="N2117" s="49"/>
      <c r="O2117" s="50"/>
      <c r="P2117" s="38"/>
      <c r="Q2117" s="38"/>
      <c r="R2117" s="38"/>
      <c r="S2117" s="38"/>
      <c r="T2117" s="38"/>
      <c r="U2117" s="38"/>
      <c r="V2117" s="38"/>
      <c r="W2117" s="488">
        <f>SUM(W2110:W2115)</f>
        <v>0</v>
      </c>
      <c r="X2117" s="489"/>
      <c r="Y2117" s="490">
        <f>SUM(Y2110:Y2115)</f>
        <v>0</v>
      </c>
      <c r="Z2117" s="829">
        <f>SUM(W2117:Y2117)</f>
        <v>0</v>
      </c>
      <c r="AA2117" s="387">
        <f>SUM(AA2110:AA2115)</f>
        <v>0</v>
      </c>
      <c r="AB2117" s="387">
        <f>SUM(AB2110:AB2115)</f>
        <v>0</v>
      </c>
      <c r="AC2117" s="1087">
        <f>SUM(AA2117:AB2117)</f>
        <v>0</v>
      </c>
      <c r="AD2117" s="387">
        <f>SUM(AD2110:AD2115)</f>
        <v>0</v>
      </c>
      <c r="AE2117" s="523">
        <f>SUM(AE2110:AE2115)</f>
        <v>0</v>
      </c>
      <c r="AF2117" s="89">
        <f>SUM(AD2117:AE2117)</f>
        <v>0</v>
      </c>
      <c r="AG2117" s="387">
        <f>SUM(AG2110:AG2115)</f>
        <v>0</v>
      </c>
      <c r="AH2117" s="387">
        <f>SUM(AH2110:AH2115)</f>
        <v>0</v>
      </c>
      <c r="AI2117" s="1087">
        <f>SUM(AG2117:AH2117)</f>
        <v>0</v>
      </c>
    </row>
    <row r="2118" spans="10:35" x14ac:dyDescent="0.25">
      <c r="J2118" s="311"/>
      <c r="N2118" s="49"/>
      <c r="O2118" s="50"/>
      <c r="P2118" s="38"/>
      <c r="Q2118" s="38"/>
      <c r="R2118" s="38"/>
      <c r="S2118" s="38"/>
      <c r="T2118" s="38"/>
      <c r="U2118" s="38"/>
      <c r="V2118" s="38"/>
      <c r="W2118" s="522"/>
      <c r="X2118" s="523"/>
      <c r="Y2118" s="28"/>
      <c r="Z2118" s="523"/>
      <c r="AA2118" s="523"/>
      <c r="AB2118" s="523"/>
      <c r="AC2118" s="89"/>
      <c r="AD2118" s="523"/>
      <c r="AE2118" s="523"/>
      <c r="AF2118" s="89"/>
      <c r="AG2118" s="523"/>
      <c r="AH2118" s="523"/>
      <c r="AI2118" s="89"/>
    </row>
    <row r="2119" spans="10:35" x14ac:dyDescent="0.25">
      <c r="J2119" s="440" t="s">
        <v>433</v>
      </c>
      <c r="K2119" s="42" t="s">
        <v>224</v>
      </c>
      <c r="L2119" s="35"/>
      <c r="M2119" s="158"/>
      <c r="N2119" s="117"/>
      <c r="O2119" s="316"/>
      <c r="P2119" s="158"/>
      <c r="Q2119" s="158"/>
      <c r="R2119" s="158"/>
      <c r="S2119" s="319"/>
      <c r="T2119" s="319"/>
      <c r="U2119" s="319" t="s">
        <v>171</v>
      </c>
      <c r="V2119" s="158"/>
      <c r="W2119" s="319">
        <v>0</v>
      </c>
      <c r="X2119" s="117"/>
      <c r="Y2119" s="157">
        <v>0</v>
      </c>
      <c r="Z2119" s="158"/>
      <c r="AA2119" s="319">
        <v>0</v>
      </c>
      <c r="AB2119" s="157">
        <v>0</v>
      </c>
      <c r="AC2119" s="7"/>
      <c r="AD2119" s="319">
        <v>0</v>
      </c>
      <c r="AE2119" s="7"/>
      <c r="AF2119" s="7"/>
      <c r="AG2119" s="158">
        <v>0</v>
      </c>
      <c r="AH2119" s="322">
        <v>0</v>
      </c>
      <c r="AI2119" s="7"/>
    </row>
    <row r="2120" spans="10:35" x14ac:dyDescent="0.25">
      <c r="J2120" s="311"/>
      <c r="K2120" s="378" t="s">
        <v>134</v>
      </c>
      <c r="L2120" s="17"/>
      <c r="M2120" t="s">
        <v>1104</v>
      </c>
      <c r="N2120" s="628"/>
      <c r="O2120" s="366"/>
      <c r="P2120" s="533"/>
      <c r="Q2120" s="535">
        <f t="shared" ref="Q2120:Q2125" si="197">SUM(N2120*P2120)</f>
        <v>0</v>
      </c>
      <c r="R2120" s="535"/>
      <c r="S2120" s="535"/>
      <c r="T2120" s="535"/>
      <c r="U2120" s="526"/>
      <c r="V2120" s="526"/>
      <c r="W2120" s="523">
        <f>SUM(N2120*W2119)</f>
        <v>0</v>
      </c>
      <c r="X2120" s="523"/>
      <c r="Y2120" s="538">
        <f>SUM(N2120*P2120*Y2119)</f>
        <v>0</v>
      </c>
      <c r="Z2120" s="523"/>
      <c r="AA2120" s="538">
        <f>SUM(N2120*AA2119)</f>
        <v>0</v>
      </c>
      <c r="AB2120" s="538">
        <f>SUM(N2120*AB2119*P2120)</f>
        <v>0</v>
      </c>
      <c r="AD2120" s="538">
        <f>SUM(N2120*AD2119)</f>
        <v>0</v>
      </c>
      <c r="AF2120" s="541"/>
      <c r="AG2120" s="538">
        <f>SUM(N2120*AG2119)</f>
        <v>0</v>
      </c>
      <c r="AH2120" s="538">
        <f>SUM(Q2120*AH2119)</f>
        <v>0</v>
      </c>
    </row>
    <row r="2121" spans="10:35" x14ac:dyDescent="0.25">
      <c r="J2121" s="311"/>
      <c r="N2121" s="494"/>
      <c r="P2121" s="38">
        <f>SUM(P2120*0.66)</f>
        <v>0</v>
      </c>
      <c r="Q2121" s="307">
        <f t="shared" si="197"/>
        <v>0</v>
      </c>
      <c r="R2121" s="307"/>
      <c r="S2121" s="307"/>
      <c r="T2121" s="307"/>
      <c r="U2121" s="38"/>
      <c r="V2121" s="38"/>
      <c r="W2121" s="22">
        <f>SUM(N2121*W2119)</f>
        <v>0</v>
      </c>
      <c r="X2121" s="22"/>
      <c r="Y2121" s="23">
        <f>SUM(N2121*P2121*Y2119)</f>
        <v>0</v>
      </c>
      <c r="Z2121" s="22"/>
      <c r="AA2121" s="23">
        <f>SUM(N2121*AA2119)</f>
        <v>0</v>
      </c>
      <c r="AB2121" s="23">
        <f>SUM(N2121*AB2119*P2121)</f>
        <v>0</v>
      </c>
      <c r="AD2121" s="23">
        <f>SUM(N2121*AD2119)</f>
        <v>0</v>
      </c>
      <c r="AF2121" s="49"/>
      <c r="AG2121" s="23">
        <f>SUM(N2121*AG2119)</f>
        <v>0</v>
      </c>
      <c r="AH2121" s="23">
        <f>SUM(Q2121*AH2119)</f>
        <v>0</v>
      </c>
    </row>
    <row r="2122" spans="10:35" x14ac:dyDescent="0.25">
      <c r="J2122" s="311"/>
      <c r="K2122" t="s">
        <v>179</v>
      </c>
      <c r="L2122" s="17"/>
      <c r="N2122" s="494"/>
      <c r="O2122" s="366"/>
      <c r="P2122" s="321"/>
      <c r="Q2122" s="307">
        <f t="shared" si="197"/>
        <v>0</v>
      </c>
      <c r="R2122" s="307"/>
      <c r="S2122" s="307"/>
      <c r="T2122" s="307"/>
      <c r="U2122" s="38"/>
      <c r="V2122" s="38"/>
      <c r="W2122" s="22">
        <f>SUM(N2122*W2119)</f>
        <v>0</v>
      </c>
      <c r="X2122" s="22"/>
      <c r="Y2122" s="23">
        <f>SUM(N2122*P2122*Y2119)</f>
        <v>0</v>
      </c>
      <c r="Z2122" s="22"/>
      <c r="AA2122" s="23">
        <f>SUM(N2122*AA2119)</f>
        <v>0</v>
      </c>
      <c r="AB2122" s="23">
        <f>SUM(N2122*AB2119*P2122)</f>
        <v>0</v>
      </c>
      <c r="AD2122" s="23">
        <f>SUM(N2122*AD2119)</f>
        <v>0</v>
      </c>
      <c r="AF2122" s="49"/>
      <c r="AG2122" s="23">
        <f>SUM(N2122*AG2119)</f>
        <v>0</v>
      </c>
      <c r="AH2122" s="23">
        <f>SUM(Q2122*AH2119)</f>
        <v>0</v>
      </c>
    </row>
    <row r="2123" spans="10:35" x14ac:dyDescent="0.25">
      <c r="J2123" s="311"/>
      <c r="N2123" s="494"/>
      <c r="P2123" s="38">
        <f>SUM(P2122*0.66)</f>
        <v>0</v>
      </c>
      <c r="Q2123" s="307">
        <f t="shared" si="197"/>
        <v>0</v>
      </c>
      <c r="R2123" s="307"/>
      <c r="S2123" s="307"/>
      <c r="T2123" s="307"/>
      <c r="U2123" s="38"/>
      <c r="V2123" s="38"/>
      <c r="W2123" s="22">
        <f>SUM(N2123*W2119)</f>
        <v>0</v>
      </c>
      <c r="X2123" s="22"/>
      <c r="Y2123" s="23">
        <f>SUM(N2123*P2123*Y2119)</f>
        <v>0</v>
      </c>
      <c r="Z2123" s="22"/>
      <c r="AA2123" s="23">
        <f>SUM(N2123*AA2119)</f>
        <v>0</v>
      </c>
      <c r="AB2123" s="23">
        <f>SUM(N2123*AB2119*P2123)</f>
        <v>0</v>
      </c>
      <c r="AD2123" s="23">
        <f>SUM(N2123*AD2119)</f>
        <v>0</v>
      </c>
      <c r="AF2123" s="49"/>
      <c r="AG2123" s="23">
        <f>SUM(N2123*AG2119)</f>
        <v>0</v>
      </c>
      <c r="AH2123" s="23">
        <f>SUM(Q2123*AH2119)</f>
        <v>0</v>
      </c>
    </row>
    <row r="2124" spans="10:35" x14ac:dyDescent="0.25">
      <c r="J2124" s="311"/>
      <c r="M2124" s="1352"/>
      <c r="N2124" s="494"/>
      <c r="P2124" s="38">
        <f>SUM(P2123*0.66)</f>
        <v>0</v>
      </c>
      <c r="Q2124" s="307">
        <f t="shared" si="197"/>
        <v>0</v>
      </c>
      <c r="R2124" s="307"/>
      <c r="S2124" s="307"/>
      <c r="T2124" s="307"/>
      <c r="U2124" s="38"/>
      <c r="V2124" s="38"/>
      <c r="W2124" s="22">
        <f>SUM(N2124*W2120)</f>
        <v>0</v>
      </c>
      <c r="X2124" s="22"/>
      <c r="Y2124" s="23">
        <f>SUM(N2124*P2124*Y2119)</f>
        <v>0</v>
      </c>
      <c r="Z2124" s="22"/>
      <c r="AA2124" s="23">
        <f>SUM(N2124*AA2119)</f>
        <v>0</v>
      </c>
      <c r="AB2124" s="23">
        <f>SUM(N2124*AB2119*P2124)</f>
        <v>0</v>
      </c>
      <c r="AD2124" s="23">
        <f>SUM(N2124*AD2119)</f>
        <v>0</v>
      </c>
      <c r="AF2124" s="49"/>
      <c r="AG2124" s="23">
        <f>SUM(N2124*AG2119)</f>
        <v>0</v>
      </c>
      <c r="AH2124" s="23">
        <f>SUM(Q2124*AH2119)</f>
        <v>0</v>
      </c>
      <c r="AI2124" s="23"/>
    </row>
    <row r="2125" spans="10:35" x14ac:dyDescent="0.25">
      <c r="J2125" s="311"/>
      <c r="N2125" s="626"/>
      <c r="O2125" s="13"/>
      <c r="P2125" s="38">
        <f>SUM(P2124*0.66)</f>
        <v>0</v>
      </c>
      <c r="Q2125" s="307">
        <f t="shared" si="197"/>
        <v>0</v>
      </c>
      <c r="R2125" s="307"/>
      <c r="S2125" s="307"/>
      <c r="T2125" s="307"/>
      <c r="U2125" s="38"/>
      <c r="V2125" s="38"/>
      <c r="W2125" s="22">
        <f>SUM(N2125*W2119)</f>
        <v>0</v>
      </c>
      <c r="X2125" s="22"/>
      <c r="Y2125" s="23">
        <f>SUM(N2125*P2125*Y2119)</f>
        <v>0</v>
      </c>
      <c r="Z2125" s="22"/>
      <c r="AA2125" s="23">
        <f>SUM(N2125*AA2119)</f>
        <v>0</v>
      </c>
      <c r="AB2125" s="23">
        <f>SUM(N2125*AB2119*P2125)</f>
        <v>0</v>
      </c>
      <c r="AD2125" s="23">
        <f>SUM(N2125*AD2119)</f>
        <v>0</v>
      </c>
      <c r="AF2125" s="49"/>
      <c r="AG2125" s="23">
        <f>SUM(N2125*AG2119)</f>
        <v>0</v>
      </c>
      <c r="AH2125" s="23">
        <f>SUM(Q2125*AH2119)</f>
        <v>0</v>
      </c>
      <c r="AI2125" s="23"/>
    </row>
    <row r="2126" spans="10:35" ht="15.75" thickBot="1" x14ac:dyDescent="0.3">
      <c r="J2126" s="311"/>
      <c r="N2126" s="49"/>
      <c r="O2126" s="50"/>
      <c r="P2126" s="38"/>
      <c r="Q2126" s="307"/>
      <c r="R2126" s="307"/>
      <c r="S2126" s="307"/>
      <c r="T2126" s="307"/>
      <c r="U2126" s="38"/>
      <c r="V2126" s="38"/>
      <c r="W2126" s="38"/>
      <c r="X2126" s="22"/>
      <c r="Z2126" s="22"/>
      <c r="AA2126" s="22"/>
      <c r="AB2126" s="22"/>
      <c r="AC2126" s="22"/>
      <c r="AD2126" s="22"/>
      <c r="AE2126" s="22"/>
      <c r="AF2126" s="49"/>
      <c r="AG2126" s="22"/>
      <c r="AH2126" s="22"/>
      <c r="AI2126" s="22"/>
    </row>
    <row r="2127" spans="10:35" ht="15.75" thickBot="1" x14ac:dyDescent="0.3">
      <c r="J2127" s="311"/>
      <c r="N2127" s="49"/>
      <c r="O2127" s="50"/>
      <c r="P2127" s="38"/>
      <c r="Q2127" s="38"/>
      <c r="R2127" s="38"/>
      <c r="S2127" s="38"/>
      <c r="T2127" s="38"/>
      <c r="U2127" s="38"/>
      <c r="V2127" s="38"/>
      <c r="W2127" s="488">
        <f>SUM(W2120:W2125)</f>
        <v>0</v>
      </c>
      <c r="X2127" s="489"/>
      <c r="Y2127" s="490">
        <f>SUM(Y2120:Y2125)</f>
        <v>0</v>
      </c>
      <c r="Z2127" s="829">
        <f>SUM(W2127:Y2127)</f>
        <v>0</v>
      </c>
      <c r="AA2127" s="387">
        <f>SUM(AA2120:AA2125)</f>
        <v>0</v>
      </c>
      <c r="AB2127" s="387">
        <f>SUM(AB2120:AB2125)</f>
        <v>0</v>
      </c>
      <c r="AC2127" s="1087">
        <f>SUM(AA2127:AB2127)</f>
        <v>0</v>
      </c>
      <c r="AD2127" s="387">
        <f>SUM(AD2120:AD2125)</f>
        <v>0</v>
      </c>
      <c r="AE2127" s="523">
        <f>SUM(AE2120:AE2125)</f>
        <v>0</v>
      </c>
      <c r="AF2127" s="89">
        <f>SUM(AD2127:AE2127)</f>
        <v>0</v>
      </c>
      <c r="AG2127" s="387">
        <f>SUM(AG2120:AG2125)</f>
        <v>0</v>
      </c>
      <c r="AH2127" s="387">
        <f>SUM(AH2120:AH2125)</f>
        <v>0</v>
      </c>
      <c r="AI2127" s="1087">
        <f>SUM(AG2127:AH2127)</f>
        <v>0</v>
      </c>
    </row>
    <row r="2128" spans="10:35" x14ac:dyDescent="0.25">
      <c r="J2128" s="311"/>
      <c r="N2128" s="49"/>
      <c r="O2128" s="50"/>
      <c r="P2128" s="38"/>
      <c r="Q2128" s="38"/>
      <c r="R2128" s="38"/>
      <c r="S2128" s="38"/>
      <c r="T2128" s="38"/>
      <c r="U2128" s="38"/>
      <c r="V2128" s="38"/>
      <c r="W2128" s="522"/>
      <c r="X2128" s="523"/>
      <c r="Y2128" s="28"/>
      <c r="Z2128" s="523"/>
      <c r="AA2128" s="523"/>
      <c r="AB2128" s="523"/>
      <c r="AC2128" s="89"/>
      <c r="AD2128" s="89"/>
      <c r="AE2128" s="89"/>
      <c r="AF2128" s="49"/>
      <c r="AG2128" s="523"/>
      <c r="AH2128" s="523"/>
      <c r="AI2128" s="89"/>
    </row>
    <row r="2129" spans="10:35" x14ac:dyDescent="0.25">
      <c r="J2129" s="946" t="s">
        <v>1077</v>
      </c>
      <c r="K2129" s="949">
        <f>SUM(N1045:N2128)</f>
        <v>1507687.51</v>
      </c>
      <c r="L2129" s="505"/>
      <c r="M2129" s="505"/>
      <c r="N2129" s="619"/>
      <c r="O2129" s="620"/>
      <c r="P2129" s="924"/>
      <c r="Q2129" s="924"/>
      <c r="R2129" s="924"/>
      <c r="S2129" s="924"/>
      <c r="T2129" s="924"/>
      <c r="U2129" s="924"/>
      <c r="V2129" s="924"/>
      <c r="W2129" s="947"/>
      <c r="X2129" s="948"/>
      <c r="Y2129" s="622"/>
      <c r="Z2129" s="948"/>
      <c r="AA2129" s="948"/>
      <c r="AB2129" s="948"/>
      <c r="AC2129" s="622"/>
      <c r="AD2129" s="622"/>
      <c r="AE2129" s="622"/>
      <c r="AF2129" s="619"/>
      <c r="AG2129" s="948"/>
      <c r="AH2129" s="948"/>
      <c r="AI2129" s="622"/>
    </row>
    <row r="2130" spans="10:35" ht="30" x14ac:dyDescent="0.25">
      <c r="J2130" s="854" t="s">
        <v>1078</v>
      </c>
      <c r="K2130" s="710" t="s">
        <v>535</v>
      </c>
      <c r="L2130" s="171"/>
      <c r="M2130" s="178"/>
      <c r="N2130" s="178"/>
      <c r="O2130" s="857" t="s">
        <v>536</v>
      </c>
      <c r="P2130" s="914" t="s">
        <v>537</v>
      </c>
      <c r="Q2130" s="861" t="s">
        <v>538</v>
      </c>
      <c r="R2130" s="336"/>
      <c r="S2130" s="336"/>
      <c r="T2130" s="336"/>
      <c r="U2130" s="171"/>
      <c r="V2130" s="171"/>
      <c r="W2130" s="171"/>
      <c r="X2130" s="171"/>
      <c r="Y2130" s="201"/>
      <c r="Z2130" s="171"/>
      <c r="AA2130" s="171"/>
      <c r="AB2130" s="201"/>
      <c r="AC2130" s="171"/>
      <c r="AD2130" s="774"/>
      <c r="AE2130" s="171"/>
      <c r="AF2130" s="774"/>
      <c r="AG2130" s="774"/>
      <c r="AH2130" s="171"/>
      <c r="AI2130" s="171"/>
    </row>
    <row r="2131" spans="10:35" ht="30" x14ac:dyDescent="0.25">
      <c r="J2131" s="134" t="s">
        <v>539</v>
      </c>
      <c r="K2131" s="925" t="s">
        <v>540</v>
      </c>
      <c r="L2131" s="13">
        <v>0.1875</v>
      </c>
      <c r="M2131" s="11" t="s">
        <v>493</v>
      </c>
      <c r="N2131" s="494"/>
      <c r="O2131" s="1091"/>
      <c r="P2131" s="858">
        <v>0.5</v>
      </c>
      <c r="Q2131" s="980">
        <f t="shared" ref="Q2131:Q2162" si="198">SUM(O2131*P2131)</f>
        <v>0</v>
      </c>
      <c r="R2131" s="525"/>
      <c r="S2131" s="525"/>
      <c r="T2131" s="701"/>
      <c r="Z2131" s="89">
        <f t="shared" ref="Z2131:Z2162" si="199">SUM(N2131*O2131*P2131)</f>
        <v>0</v>
      </c>
      <c r="AA2131" t="s">
        <v>541</v>
      </c>
      <c r="AC2131" s="89">
        <f>SUM(N2131)*0.15*0.01</f>
        <v>0</v>
      </c>
      <c r="AF2131" s="89"/>
      <c r="AG2131" s="89"/>
    </row>
    <row r="2132" spans="10:35" x14ac:dyDescent="0.25">
      <c r="J2132" s="134" t="s">
        <v>542</v>
      </c>
      <c r="K2132" s="925" t="s">
        <v>543</v>
      </c>
      <c r="L2132" s="13">
        <v>0.18079999999999999</v>
      </c>
      <c r="M2132" s="11" t="s">
        <v>544</v>
      </c>
      <c r="N2132" s="494"/>
      <c r="O2132" s="374"/>
      <c r="P2132" s="858">
        <v>0.5</v>
      </c>
      <c r="Q2132" s="980">
        <f t="shared" si="198"/>
        <v>0</v>
      </c>
      <c r="R2132" s="525"/>
      <c r="S2132" s="525"/>
      <c r="T2132" s="701"/>
      <c r="Z2132" s="89">
        <f t="shared" si="199"/>
        <v>0</v>
      </c>
      <c r="AA2132" t="s">
        <v>541</v>
      </c>
      <c r="AC2132" s="89">
        <f>SUM(N2132)*0.15*0.01</f>
        <v>0</v>
      </c>
      <c r="AF2132" s="89"/>
      <c r="AG2132" s="89"/>
    </row>
    <row r="2133" spans="10:35" x14ac:dyDescent="0.25">
      <c r="J2133" s="134" t="s">
        <v>412</v>
      </c>
      <c r="K2133" s="925" t="s">
        <v>543</v>
      </c>
      <c r="L2133" s="13">
        <v>0.22969999999999999</v>
      </c>
      <c r="M2133" s="11" t="s">
        <v>457</v>
      </c>
      <c r="N2133" s="494"/>
      <c r="O2133" s="374"/>
      <c r="P2133" s="858">
        <v>0.5</v>
      </c>
      <c r="Q2133" s="980">
        <f t="shared" si="198"/>
        <v>0</v>
      </c>
      <c r="R2133" s="525"/>
      <c r="S2133" s="525"/>
      <c r="T2133" s="701"/>
      <c r="Z2133" s="89">
        <f t="shared" si="199"/>
        <v>0</v>
      </c>
      <c r="AA2133" t="s">
        <v>541</v>
      </c>
      <c r="AC2133" s="89">
        <f>SUM(N2133)*0.15*0.01</f>
        <v>0</v>
      </c>
      <c r="AF2133" s="89"/>
      <c r="AG2133" s="89"/>
    </row>
    <row r="2134" spans="10:35" x14ac:dyDescent="0.25">
      <c r="J2134" s="311" t="s">
        <v>1003</v>
      </c>
      <c r="K2134" s="927" t="s">
        <v>1004</v>
      </c>
      <c r="L2134" s="13">
        <v>0.27439999999999998</v>
      </c>
      <c r="M2134" s="11" t="s">
        <v>249</v>
      </c>
      <c r="N2134" s="494">
        <v>588</v>
      </c>
      <c r="O2134" s="1000">
        <v>5.8000000000000003E-2</v>
      </c>
      <c r="P2134" s="858">
        <v>0.5</v>
      </c>
      <c r="Q2134" s="980">
        <f t="shared" si="198"/>
        <v>2.9000000000000001E-2</v>
      </c>
      <c r="R2134" s="525"/>
      <c r="S2134" s="525"/>
      <c r="T2134" s="701"/>
      <c r="Z2134" s="89">
        <f t="shared" si="199"/>
        <v>17.052</v>
      </c>
      <c r="AA2134" t="s">
        <v>545</v>
      </c>
      <c r="AC2134" s="89">
        <f t="shared" ref="AC2134:AC2141" si="200">SUM(N2134)*0.25*0.01</f>
        <v>1.47</v>
      </c>
      <c r="AF2134" s="89"/>
      <c r="AG2134" s="89"/>
    </row>
    <row r="2135" spans="10:35" x14ac:dyDescent="0.25">
      <c r="J2135" s="311" t="s">
        <v>1094</v>
      </c>
      <c r="K2135" t="s">
        <v>546</v>
      </c>
      <c r="L2135" s="13">
        <v>0.1812</v>
      </c>
      <c r="M2135" s="11" t="s">
        <v>176</v>
      </c>
      <c r="N2135" s="494"/>
      <c r="O2135" s="1003">
        <v>5.0599999999999999E-2</v>
      </c>
      <c r="P2135" s="858">
        <v>0.5</v>
      </c>
      <c r="Q2135" s="980">
        <f t="shared" si="198"/>
        <v>2.53E-2</v>
      </c>
      <c r="R2135" s="525"/>
      <c r="S2135" s="525"/>
      <c r="T2135" s="701"/>
      <c r="Z2135" s="89">
        <f t="shared" si="199"/>
        <v>0</v>
      </c>
      <c r="AA2135" t="s">
        <v>545</v>
      </c>
      <c r="AC2135" s="89">
        <f t="shared" si="200"/>
        <v>0</v>
      </c>
      <c r="AF2135" s="89"/>
      <c r="AG2135" s="89"/>
    </row>
    <row r="2136" spans="10:35" x14ac:dyDescent="0.25">
      <c r="J2136" s="311" t="s">
        <v>1094</v>
      </c>
      <c r="K2136" t="s">
        <v>546</v>
      </c>
      <c r="L2136" s="13">
        <v>0.1711</v>
      </c>
      <c r="M2136" s="11" t="s">
        <v>922</v>
      </c>
      <c r="N2136" s="494"/>
      <c r="O2136" s="1003">
        <v>4.0599999999999997E-2</v>
      </c>
      <c r="P2136" s="858">
        <v>0.5</v>
      </c>
      <c r="Q2136" s="980">
        <f t="shared" si="198"/>
        <v>2.0299999999999999E-2</v>
      </c>
      <c r="R2136" s="525"/>
      <c r="S2136" s="525"/>
      <c r="T2136" s="701"/>
      <c r="Z2136" s="89">
        <f t="shared" si="199"/>
        <v>0</v>
      </c>
      <c r="AA2136" t="s">
        <v>545</v>
      </c>
      <c r="AC2136" s="89">
        <f t="shared" si="200"/>
        <v>0</v>
      </c>
      <c r="AF2136" s="89"/>
      <c r="AG2136" s="89"/>
    </row>
    <row r="2137" spans="10:35" x14ac:dyDescent="0.25">
      <c r="J2137" s="134" t="s">
        <v>547</v>
      </c>
      <c r="K2137" s="927" t="s">
        <v>548</v>
      </c>
      <c r="L2137" s="13">
        <v>0.33040000000000003</v>
      </c>
      <c r="M2137" s="11" t="s">
        <v>164</v>
      </c>
      <c r="N2137" s="494">
        <v>1275</v>
      </c>
      <c r="O2137" s="1214">
        <v>0.1152</v>
      </c>
      <c r="P2137" s="858">
        <v>0.5</v>
      </c>
      <c r="Q2137" s="980">
        <f t="shared" si="198"/>
        <v>5.7599999999999998E-2</v>
      </c>
      <c r="R2137" s="525"/>
      <c r="S2137" s="525"/>
      <c r="T2137" s="701"/>
      <c r="Z2137" s="89">
        <f t="shared" si="199"/>
        <v>73.44</v>
      </c>
      <c r="AA2137" t="s">
        <v>545</v>
      </c>
      <c r="AC2137" s="89">
        <f t="shared" si="200"/>
        <v>3.1875</v>
      </c>
      <c r="AF2137" s="89"/>
      <c r="AG2137" s="89"/>
    </row>
    <row r="2138" spans="10:35" x14ac:dyDescent="0.25">
      <c r="J2138" s="134" t="s">
        <v>547</v>
      </c>
      <c r="K2138" s="927" t="s">
        <v>548</v>
      </c>
      <c r="L2138" s="13">
        <v>0.25119999999999998</v>
      </c>
      <c r="M2138" s="11" t="s">
        <v>168</v>
      </c>
      <c r="N2138" s="494">
        <v>165</v>
      </c>
      <c r="O2138" s="1214">
        <v>0.122</v>
      </c>
      <c r="P2138" s="858">
        <v>0.5</v>
      </c>
      <c r="Q2138" s="980">
        <f t="shared" si="198"/>
        <v>6.0999999999999999E-2</v>
      </c>
      <c r="R2138" s="525"/>
      <c r="S2138" s="525"/>
      <c r="T2138" s="701"/>
      <c r="Z2138" s="89">
        <f t="shared" si="199"/>
        <v>10.065</v>
      </c>
      <c r="AA2138" t="s">
        <v>545</v>
      </c>
      <c r="AC2138" s="89">
        <f t="shared" si="200"/>
        <v>0.41250000000000003</v>
      </c>
      <c r="AF2138" s="89"/>
      <c r="AG2138" s="89"/>
    </row>
    <row r="2139" spans="10:35" x14ac:dyDescent="0.25">
      <c r="J2139" s="134" t="s">
        <v>549</v>
      </c>
      <c r="K2139" s="925" t="s">
        <v>550</v>
      </c>
      <c r="L2139" s="13">
        <v>0.31730000000000003</v>
      </c>
      <c r="M2139" s="11" t="s">
        <v>320</v>
      </c>
      <c r="N2139" s="1004"/>
      <c r="O2139" s="177">
        <v>4.3700000000000003E-2</v>
      </c>
      <c r="P2139" s="858">
        <v>0.5</v>
      </c>
      <c r="Q2139" s="980">
        <f t="shared" si="198"/>
        <v>2.1850000000000001E-2</v>
      </c>
      <c r="R2139" s="525"/>
      <c r="S2139" s="525"/>
      <c r="T2139" s="701"/>
      <c r="Z2139" s="89">
        <f t="shared" si="199"/>
        <v>0</v>
      </c>
      <c r="AA2139" t="s">
        <v>545</v>
      </c>
      <c r="AC2139" s="89">
        <f t="shared" si="200"/>
        <v>0</v>
      </c>
      <c r="AF2139" s="89"/>
      <c r="AG2139" s="89"/>
    </row>
    <row r="2140" spans="10:35" x14ac:dyDescent="0.25">
      <c r="J2140" s="134" t="s">
        <v>551</v>
      </c>
      <c r="K2140" s="925" t="s">
        <v>552</v>
      </c>
      <c r="L2140" s="13">
        <v>0.31850000000000001</v>
      </c>
      <c r="M2140" s="11" t="s">
        <v>237</v>
      </c>
      <c r="N2140" s="494"/>
      <c r="O2140" s="1002"/>
      <c r="P2140" s="858">
        <v>0.5</v>
      </c>
      <c r="Q2140" s="980">
        <f>SUM(O2140*P2140)</f>
        <v>0</v>
      </c>
      <c r="R2140" s="647"/>
      <c r="S2140" s="525"/>
      <c r="T2140" s="701"/>
      <c r="Z2140" s="89">
        <f>SUM(N2140*O2140*P2140)</f>
        <v>0</v>
      </c>
      <c r="AA2140" t="s">
        <v>545</v>
      </c>
      <c r="AC2140" s="89">
        <f t="shared" si="200"/>
        <v>0</v>
      </c>
      <c r="AF2140" s="89"/>
      <c r="AG2140" s="89"/>
    </row>
    <row r="2141" spans="10:35" x14ac:dyDescent="0.25">
      <c r="J2141" s="134" t="s">
        <v>551</v>
      </c>
      <c r="K2141" s="925" t="s">
        <v>553</v>
      </c>
      <c r="L2141" s="13">
        <v>0.16070000000000001</v>
      </c>
      <c r="M2141" s="11" t="s">
        <v>168</v>
      </c>
      <c r="N2141" s="494"/>
      <c r="O2141" s="990"/>
      <c r="P2141" s="858">
        <v>0.5</v>
      </c>
      <c r="Q2141" s="980">
        <f t="shared" si="198"/>
        <v>0</v>
      </c>
      <c r="R2141" s="647"/>
      <c r="S2141" s="525"/>
      <c r="T2141" s="701"/>
      <c r="Z2141" s="89">
        <f t="shared" si="199"/>
        <v>0</v>
      </c>
      <c r="AA2141" t="s">
        <v>545</v>
      </c>
      <c r="AC2141" s="89">
        <f t="shared" si="200"/>
        <v>0</v>
      </c>
      <c r="AF2141" s="89"/>
      <c r="AG2141" s="89"/>
    </row>
    <row r="2142" spans="10:35" x14ac:dyDescent="0.25">
      <c r="J2142" s="134" t="s">
        <v>554</v>
      </c>
      <c r="K2142" s="925" t="s">
        <v>555</v>
      </c>
      <c r="L2142" s="13">
        <v>0.26769999999999999</v>
      </c>
      <c r="M2142" s="11" t="s">
        <v>182</v>
      </c>
      <c r="N2142" s="494">
        <v>7350</v>
      </c>
      <c r="O2142" s="381">
        <v>9.2100000000000001E-2</v>
      </c>
      <c r="P2142" s="858">
        <v>0.5</v>
      </c>
      <c r="Q2142" s="980">
        <f t="shared" si="198"/>
        <v>4.6050000000000001E-2</v>
      </c>
      <c r="R2142" s="525"/>
      <c r="S2142" s="525"/>
      <c r="T2142" s="701"/>
      <c r="Z2142" s="89">
        <f t="shared" si="199"/>
        <v>338.46750000000003</v>
      </c>
      <c r="AF2142" s="89"/>
      <c r="AG2142" s="89"/>
    </row>
    <row r="2143" spans="10:35" x14ac:dyDescent="0.25">
      <c r="J2143" s="134" t="s">
        <v>556</v>
      </c>
      <c r="K2143" s="925" t="s">
        <v>557</v>
      </c>
      <c r="L2143" s="13">
        <v>0.28649999999999998</v>
      </c>
      <c r="M2143" s="11" t="s">
        <v>558</v>
      </c>
      <c r="N2143" s="494"/>
      <c r="O2143" s="990"/>
      <c r="P2143" s="858">
        <v>0.5</v>
      </c>
      <c r="Q2143" s="980">
        <f t="shared" si="198"/>
        <v>0</v>
      </c>
      <c r="R2143" s="525"/>
      <c r="S2143" s="525"/>
      <c r="T2143" s="701"/>
      <c r="Z2143" s="89">
        <f t="shared" si="199"/>
        <v>0</v>
      </c>
      <c r="AF2143" s="89"/>
      <c r="AG2143" s="89"/>
    </row>
    <row r="2144" spans="10:35" x14ac:dyDescent="0.25">
      <c r="J2144" s="134" t="s">
        <v>556</v>
      </c>
      <c r="K2144" s="925" t="s">
        <v>557</v>
      </c>
      <c r="L2144" s="17">
        <v>0.18870000000000001</v>
      </c>
      <c r="M2144" s="11" t="s">
        <v>168</v>
      </c>
      <c r="N2144" s="494"/>
      <c r="O2144" s="990"/>
      <c r="P2144" s="858">
        <v>0.5</v>
      </c>
      <c r="Q2144" s="980">
        <f t="shared" si="198"/>
        <v>0</v>
      </c>
      <c r="R2144" s="525"/>
      <c r="S2144" s="525"/>
      <c r="T2144" s="701"/>
      <c r="Z2144" s="89">
        <f t="shared" si="199"/>
        <v>0</v>
      </c>
      <c r="AF2144" s="89"/>
      <c r="AG2144" s="89"/>
    </row>
    <row r="2145" spans="10:33" x14ac:dyDescent="0.25">
      <c r="J2145" s="134" t="s">
        <v>556</v>
      </c>
      <c r="K2145" s="925" t="s">
        <v>557</v>
      </c>
      <c r="L2145" s="17">
        <v>0.30499999999999999</v>
      </c>
      <c r="M2145" s="11" t="s">
        <v>559</v>
      </c>
      <c r="N2145" s="494"/>
      <c r="O2145" s="990"/>
      <c r="P2145" s="858">
        <v>0.5</v>
      </c>
      <c r="Q2145" s="980">
        <f t="shared" si="198"/>
        <v>0</v>
      </c>
      <c r="R2145" s="525"/>
      <c r="S2145" s="525"/>
      <c r="T2145" s="701"/>
      <c r="Z2145" s="89">
        <f t="shared" si="199"/>
        <v>0</v>
      </c>
      <c r="AF2145" s="89"/>
      <c r="AG2145" s="89"/>
    </row>
    <row r="2146" spans="10:33" x14ac:dyDescent="0.25">
      <c r="J2146" s="134" t="s">
        <v>560</v>
      </c>
      <c r="K2146" s="925" t="s">
        <v>561</v>
      </c>
      <c r="L2146" s="13">
        <v>0.35930000000000001</v>
      </c>
      <c r="M2146" s="11" t="s">
        <v>320</v>
      </c>
      <c r="N2146" s="494">
        <v>1100</v>
      </c>
      <c r="O2146" s="1214">
        <v>0.12189999999999999</v>
      </c>
      <c r="P2146" s="858">
        <v>0.5</v>
      </c>
      <c r="Q2146" s="980">
        <f t="shared" si="198"/>
        <v>6.0949999999999997E-2</v>
      </c>
      <c r="R2146" s="525"/>
      <c r="S2146" s="525"/>
      <c r="T2146" s="701"/>
      <c r="Z2146" s="89">
        <f t="shared" si="199"/>
        <v>67.045000000000002</v>
      </c>
      <c r="AF2146" s="89"/>
      <c r="AG2146" s="89"/>
    </row>
    <row r="2147" spans="10:33" x14ac:dyDescent="0.25">
      <c r="J2147" s="134" t="s">
        <v>562</v>
      </c>
      <c r="K2147" s="925" t="s">
        <v>563</v>
      </c>
      <c r="L2147" s="13">
        <v>0.35930000000000001</v>
      </c>
      <c r="M2147" s="11" t="s">
        <v>320</v>
      </c>
      <c r="N2147" s="494">
        <v>8880</v>
      </c>
      <c r="O2147" s="1214">
        <v>0.11269999999999999</v>
      </c>
      <c r="P2147" s="858">
        <v>0.5</v>
      </c>
      <c r="Q2147" s="980">
        <f t="shared" si="198"/>
        <v>5.6349999999999997E-2</v>
      </c>
      <c r="R2147" s="525"/>
      <c r="S2147" s="525"/>
      <c r="T2147" s="701"/>
      <c r="Z2147" s="89">
        <f t="shared" si="199"/>
        <v>500.38799999999998</v>
      </c>
      <c r="AD2147" s="89"/>
      <c r="AF2147" s="89"/>
      <c r="AG2147" s="89"/>
    </row>
    <row r="2148" spans="10:33" x14ac:dyDescent="0.25">
      <c r="J2148" s="134" t="s">
        <v>564</v>
      </c>
      <c r="K2148" s="927" t="s">
        <v>565</v>
      </c>
      <c r="L2148" s="13">
        <v>0.35930000000000001</v>
      </c>
      <c r="M2148" s="11" t="s">
        <v>320</v>
      </c>
      <c r="N2148" s="494">
        <v>3456</v>
      </c>
      <c r="O2148" s="1214">
        <v>0.1103</v>
      </c>
      <c r="P2148" s="858">
        <v>0.5</v>
      </c>
      <c r="Q2148" s="980">
        <f t="shared" si="198"/>
        <v>5.5149999999999998E-2</v>
      </c>
      <c r="R2148" s="525"/>
      <c r="S2148" s="525"/>
      <c r="T2148" s="701"/>
      <c r="Z2148" s="89">
        <f t="shared" si="199"/>
        <v>190.5984</v>
      </c>
      <c r="AA2148" t="s">
        <v>545</v>
      </c>
      <c r="AC2148" s="89">
        <f>SUM(N2148)*0.25*0.01</f>
        <v>8.64</v>
      </c>
      <c r="AF2148" s="89"/>
      <c r="AG2148" s="89"/>
    </row>
    <row r="2149" spans="10:33" x14ac:dyDescent="0.25">
      <c r="J2149" s="134" t="s">
        <v>566</v>
      </c>
      <c r="K2149" s="925" t="s">
        <v>567</v>
      </c>
      <c r="L2149" s="13">
        <v>0.35930000000000001</v>
      </c>
      <c r="M2149" s="11" t="s">
        <v>320</v>
      </c>
      <c r="N2149" s="494"/>
      <c r="O2149" s="1214">
        <v>9.2499999999999999E-2</v>
      </c>
      <c r="P2149" s="858">
        <v>0.5</v>
      </c>
      <c r="Q2149" s="980">
        <f t="shared" si="198"/>
        <v>4.6249999999999999E-2</v>
      </c>
      <c r="R2149" s="525"/>
      <c r="S2149" s="525"/>
      <c r="T2149" s="701"/>
      <c r="Z2149" s="89">
        <f t="shared" si="199"/>
        <v>0</v>
      </c>
      <c r="AA2149" t="s">
        <v>545</v>
      </c>
      <c r="AC2149" s="89">
        <f>SUM(N2149)*0.25*0.01</f>
        <v>0</v>
      </c>
      <c r="AF2149" s="89"/>
      <c r="AG2149" s="89"/>
    </row>
    <row r="2150" spans="10:33" x14ac:dyDescent="0.25">
      <c r="J2150" s="134" t="s">
        <v>566</v>
      </c>
      <c r="K2150" s="925" t="s">
        <v>567</v>
      </c>
      <c r="L2150" s="13">
        <v>0.18329999999999999</v>
      </c>
      <c r="M2150" s="11" t="s">
        <v>165</v>
      </c>
      <c r="N2150" s="494"/>
      <c r="O2150" s="1214">
        <v>0.08</v>
      </c>
      <c r="P2150" s="858">
        <v>0.5</v>
      </c>
      <c r="Q2150" s="980">
        <f t="shared" si="198"/>
        <v>0.04</v>
      </c>
      <c r="R2150" s="525"/>
      <c r="S2150" s="525"/>
      <c r="T2150" s="701"/>
      <c r="Z2150" s="89">
        <f t="shared" si="199"/>
        <v>0</v>
      </c>
      <c r="AA2150" t="s">
        <v>545</v>
      </c>
      <c r="AC2150" s="89">
        <f>SUM(N2150)*0.25*0.01</f>
        <v>0</v>
      </c>
      <c r="AF2150" s="89"/>
      <c r="AG2150" s="89"/>
    </row>
    <row r="2151" spans="10:33" x14ac:dyDescent="0.25">
      <c r="J2151" s="311" t="s">
        <v>923</v>
      </c>
      <c r="K2151" s="927" t="s">
        <v>932</v>
      </c>
      <c r="L2151" s="13">
        <v>0.35930000000000001</v>
      </c>
      <c r="M2151" s="11" t="s">
        <v>320</v>
      </c>
      <c r="N2151" s="626">
        <v>2270</v>
      </c>
      <c r="O2151" s="1215">
        <v>8.8999999999999996E-2</v>
      </c>
      <c r="P2151" s="858">
        <v>0.5</v>
      </c>
      <c r="Q2151" s="980">
        <f t="shared" si="198"/>
        <v>4.4499999999999998E-2</v>
      </c>
      <c r="R2151" s="525"/>
      <c r="S2151" s="525"/>
      <c r="T2151" s="701"/>
      <c r="Z2151" s="89">
        <f t="shared" si="199"/>
        <v>101.015</v>
      </c>
      <c r="AF2151" s="89"/>
      <c r="AG2151" s="89"/>
    </row>
    <row r="2152" spans="10:33" x14ac:dyDescent="0.25">
      <c r="J2152" s="311" t="s">
        <v>568</v>
      </c>
      <c r="K2152" s="927" t="s">
        <v>569</v>
      </c>
      <c r="L2152" s="13">
        <v>0.35930000000000001</v>
      </c>
      <c r="M2152" s="11" t="s">
        <v>320</v>
      </c>
      <c r="N2152" s="494">
        <v>2880</v>
      </c>
      <c r="O2152" s="1214">
        <v>0.1069</v>
      </c>
      <c r="P2152" s="858">
        <v>0.5</v>
      </c>
      <c r="Q2152" s="980">
        <f t="shared" si="198"/>
        <v>5.3449999999999998E-2</v>
      </c>
      <c r="R2152" s="525"/>
      <c r="S2152" s="525"/>
      <c r="T2152" s="701"/>
      <c r="Z2152" s="89">
        <f t="shared" si="199"/>
        <v>153.93599999999998</v>
      </c>
      <c r="AA2152" t="s">
        <v>545</v>
      </c>
      <c r="AC2152" s="89">
        <f>SUM(N2152)*0.25*0.01</f>
        <v>7.2</v>
      </c>
      <c r="AF2152" s="89"/>
      <c r="AG2152" s="89"/>
    </row>
    <row r="2153" spans="10:33" x14ac:dyDescent="0.25">
      <c r="J2153" s="134" t="s">
        <v>542</v>
      </c>
      <c r="K2153" s="925" t="s">
        <v>570</v>
      </c>
      <c r="L2153" s="13">
        <v>0.35930000000000001</v>
      </c>
      <c r="M2153" s="11" t="s">
        <v>320</v>
      </c>
      <c r="N2153" s="494">
        <v>3630</v>
      </c>
      <c r="O2153" s="1215">
        <v>0.1095</v>
      </c>
      <c r="P2153" s="858">
        <v>0.5</v>
      </c>
      <c r="Q2153" s="980">
        <f t="shared" si="198"/>
        <v>5.475E-2</v>
      </c>
      <c r="R2153" s="525"/>
      <c r="S2153" s="525"/>
      <c r="T2153" s="701"/>
      <c r="Z2153" s="89">
        <f t="shared" si="199"/>
        <v>198.74250000000001</v>
      </c>
      <c r="AF2153" s="89"/>
      <c r="AG2153" s="89"/>
    </row>
    <row r="2154" spans="10:33" x14ac:dyDescent="0.25">
      <c r="J2154" s="134" t="s">
        <v>542</v>
      </c>
      <c r="K2154" s="925" t="s">
        <v>571</v>
      </c>
      <c r="L2154" s="13">
        <v>0.35930000000000001</v>
      </c>
      <c r="M2154" s="11" t="s">
        <v>320</v>
      </c>
      <c r="N2154" s="494">
        <v>6000</v>
      </c>
      <c r="O2154" s="381">
        <v>0.1132</v>
      </c>
      <c r="P2154" s="858">
        <v>0.5</v>
      </c>
      <c r="Q2154" s="980">
        <f t="shared" si="198"/>
        <v>5.6599999999999998E-2</v>
      </c>
      <c r="R2154" s="525"/>
      <c r="S2154" s="525"/>
      <c r="T2154" s="701"/>
      <c r="Z2154" s="89">
        <f t="shared" si="199"/>
        <v>339.59999999999997</v>
      </c>
      <c r="AF2154" s="89"/>
      <c r="AG2154" s="89"/>
    </row>
    <row r="2155" spans="10:33" x14ac:dyDescent="0.25">
      <c r="J2155" s="134" t="s">
        <v>542</v>
      </c>
      <c r="K2155" s="925" t="s">
        <v>572</v>
      </c>
      <c r="L2155" s="13">
        <v>0.18079999999999999</v>
      </c>
      <c r="M2155" s="11" t="s">
        <v>573</v>
      </c>
      <c r="N2155" s="494"/>
      <c r="O2155" s="381">
        <v>1.8E-3</v>
      </c>
      <c r="P2155" s="858">
        <v>0.5</v>
      </c>
      <c r="Q2155" s="980">
        <f t="shared" si="198"/>
        <v>8.9999999999999998E-4</v>
      </c>
      <c r="R2155" s="525"/>
      <c r="S2155" s="525"/>
      <c r="T2155" s="701"/>
      <c r="V2155" s="89"/>
      <c r="Z2155" s="89">
        <f t="shared" si="199"/>
        <v>0</v>
      </c>
      <c r="AF2155" s="89"/>
      <c r="AG2155" s="89"/>
    </row>
    <row r="2156" spans="10:33" x14ac:dyDescent="0.25">
      <c r="J2156" s="134" t="s">
        <v>542</v>
      </c>
      <c r="K2156" s="925" t="s">
        <v>572</v>
      </c>
      <c r="L2156" s="13">
        <v>0.22969999999999999</v>
      </c>
      <c r="M2156" s="11" t="s">
        <v>311</v>
      </c>
      <c r="N2156" s="494"/>
      <c r="O2156" s="1214"/>
      <c r="P2156" s="858">
        <v>0.5</v>
      </c>
      <c r="Q2156" s="980">
        <f t="shared" si="198"/>
        <v>0</v>
      </c>
      <c r="R2156" s="525"/>
      <c r="S2156" s="525"/>
      <c r="T2156" s="701"/>
      <c r="Z2156" s="89">
        <f t="shared" si="199"/>
        <v>0</v>
      </c>
      <c r="AF2156" s="89"/>
      <c r="AG2156" s="89"/>
    </row>
    <row r="2157" spans="10:33" x14ac:dyDescent="0.25">
      <c r="J2157" s="134" t="s">
        <v>542</v>
      </c>
      <c r="K2157" s="925" t="s">
        <v>574</v>
      </c>
      <c r="L2157" s="13">
        <v>0.26069999999999999</v>
      </c>
      <c r="M2157" s="11" t="s">
        <v>408</v>
      </c>
      <c r="N2157" s="494">
        <v>880</v>
      </c>
      <c r="O2157" s="1214">
        <v>0.10249999999999999</v>
      </c>
      <c r="P2157" s="858">
        <v>0.5</v>
      </c>
      <c r="Q2157" s="980">
        <f t="shared" si="198"/>
        <v>5.1249999999999997E-2</v>
      </c>
      <c r="R2157" s="525"/>
      <c r="S2157" s="525"/>
      <c r="T2157" s="701"/>
      <c r="Z2157" s="89">
        <f t="shared" si="199"/>
        <v>45.099999999999994</v>
      </c>
      <c r="AF2157" s="89"/>
      <c r="AG2157" s="89"/>
    </row>
    <row r="2158" spans="10:33" x14ac:dyDescent="0.25">
      <c r="J2158" s="134" t="s">
        <v>542</v>
      </c>
      <c r="K2158" s="925" t="s">
        <v>575</v>
      </c>
      <c r="L2158" s="13">
        <v>0.16070000000000001</v>
      </c>
      <c r="M2158" s="11" t="s">
        <v>168</v>
      </c>
      <c r="N2158" s="494">
        <v>1800</v>
      </c>
      <c r="O2158" s="1214">
        <v>6.5199999999999994E-2</v>
      </c>
      <c r="P2158" s="858">
        <v>0.5</v>
      </c>
      <c r="Q2158" s="980">
        <f t="shared" si="198"/>
        <v>3.2599999999999997E-2</v>
      </c>
      <c r="R2158" s="525"/>
      <c r="S2158" s="525"/>
      <c r="T2158" s="701"/>
      <c r="Z2158" s="89">
        <f t="shared" si="199"/>
        <v>58.679999999999993</v>
      </c>
      <c r="AF2158" s="89"/>
      <c r="AG2158" s="89"/>
    </row>
    <row r="2159" spans="10:33" x14ac:dyDescent="0.25">
      <c r="J2159" s="134" t="s">
        <v>542</v>
      </c>
      <c r="K2159" s="925" t="s">
        <v>576</v>
      </c>
      <c r="L2159" s="13">
        <v>0.35930000000000001</v>
      </c>
      <c r="M2159" s="11" t="s">
        <v>320</v>
      </c>
      <c r="N2159" s="1325">
        <v>20740</v>
      </c>
      <c r="O2159" s="1214">
        <v>0.113</v>
      </c>
      <c r="P2159" s="858">
        <v>0.5</v>
      </c>
      <c r="Q2159" s="980">
        <f t="shared" si="198"/>
        <v>5.6500000000000002E-2</v>
      </c>
      <c r="R2159" s="525"/>
      <c r="S2159" s="525"/>
      <c r="T2159" s="701"/>
      <c r="Z2159" s="89">
        <f t="shared" si="199"/>
        <v>1171.81</v>
      </c>
      <c r="AF2159" s="89"/>
      <c r="AG2159" s="89"/>
    </row>
    <row r="2160" spans="10:33" x14ac:dyDescent="0.25">
      <c r="J2160" s="134" t="s">
        <v>542</v>
      </c>
      <c r="K2160" s="925" t="s">
        <v>576</v>
      </c>
      <c r="L2160" s="13">
        <v>0.16070000000000001</v>
      </c>
      <c r="M2160" s="11" t="s">
        <v>168</v>
      </c>
      <c r="N2160" s="494">
        <v>839.05</v>
      </c>
      <c r="O2160" s="1214">
        <v>3.2099999999999997E-2</v>
      </c>
      <c r="P2160" s="858">
        <v>0.5</v>
      </c>
      <c r="Q2160" s="980">
        <f t="shared" si="198"/>
        <v>1.6049999999999998E-2</v>
      </c>
      <c r="R2160" s="525"/>
      <c r="S2160" s="525"/>
      <c r="T2160" s="701"/>
      <c r="Z2160" s="89">
        <f t="shared" si="199"/>
        <v>13.466752499999998</v>
      </c>
      <c r="AF2160" s="89"/>
      <c r="AG2160" s="89"/>
    </row>
    <row r="2161" spans="10:33" x14ac:dyDescent="0.25">
      <c r="J2161" s="134" t="s">
        <v>577</v>
      </c>
      <c r="K2161" s="925" t="s">
        <v>578</v>
      </c>
      <c r="L2161" s="926">
        <v>0.16070000000000001</v>
      </c>
      <c r="M2161" s="11" t="s">
        <v>168</v>
      </c>
      <c r="N2161" s="494">
        <v>2500</v>
      </c>
      <c r="O2161" s="1215">
        <v>8.6400000000000005E-2</v>
      </c>
      <c r="P2161" s="858">
        <v>0.5</v>
      </c>
      <c r="Q2161" s="980">
        <f t="shared" si="198"/>
        <v>4.3200000000000002E-2</v>
      </c>
      <c r="R2161" s="525"/>
      <c r="S2161" s="525"/>
      <c r="T2161" s="701"/>
      <c r="Z2161" s="89">
        <f t="shared" si="199"/>
        <v>108</v>
      </c>
      <c r="AA2161" t="s">
        <v>545</v>
      </c>
      <c r="AC2161" s="89">
        <f>SUM(N2161)*0.25*0.01</f>
        <v>6.25</v>
      </c>
      <c r="AF2161" s="89"/>
      <c r="AG2161" s="89"/>
    </row>
    <row r="2162" spans="10:33" x14ac:dyDescent="0.25">
      <c r="J2162" s="134" t="s">
        <v>989</v>
      </c>
      <c r="K2162" s="925" t="s">
        <v>569</v>
      </c>
      <c r="L2162" s="13">
        <v>0.16070000000000001</v>
      </c>
      <c r="M2162" s="11" t="s">
        <v>168</v>
      </c>
      <c r="N2162" s="494">
        <v>1320</v>
      </c>
      <c r="O2162" s="1215">
        <v>3.1699999999999999E-2</v>
      </c>
      <c r="P2162" s="858">
        <v>0.5</v>
      </c>
      <c r="Q2162" s="980">
        <f t="shared" si="198"/>
        <v>1.585E-2</v>
      </c>
      <c r="R2162" s="525"/>
      <c r="S2162" s="525"/>
      <c r="T2162" s="701"/>
      <c r="Z2162" s="89">
        <f t="shared" si="199"/>
        <v>20.922000000000001</v>
      </c>
      <c r="AA2162" t="s">
        <v>545</v>
      </c>
      <c r="AB2162" s="28"/>
      <c r="AC2162" s="89">
        <f>SUM(N2162)*0.25*0.01</f>
        <v>3.3000000000000003</v>
      </c>
      <c r="AE2162" s="89"/>
      <c r="AF2162" s="89"/>
      <c r="AG2162" s="89"/>
    </row>
    <row r="2163" spans="10:33" x14ac:dyDescent="0.25">
      <c r="J2163" s="134" t="s">
        <v>579</v>
      </c>
      <c r="K2163" s="925" t="s">
        <v>580</v>
      </c>
      <c r="L2163" s="926">
        <v>0.2853</v>
      </c>
      <c r="M2163" s="11" t="s">
        <v>320</v>
      </c>
      <c r="N2163" s="494"/>
      <c r="O2163" s="1215">
        <v>3.1300000000000001E-2</v>
      </c>
      <c r="P2163" s="858">
        <v>0.5</v>
      </c>
      <c r="Q2163" s="980">
        <f t="shared" ref="Q2163:Q2188" si="201">SUM(O2163*P2163)</f>
        <v>1.5650000000000001E-2</v>
      </c>
      <c r="R2163" s="525"/>
      <c r="S2163" s="525"/>
      <c r="T2163" s="701"/>
      <c r="Z2163" s="89">
        <f t="shared" ref="Z2163:Z2188" si="202">SUM(N2163*O2163*P2163)</f>
        <v>0</v>
      </c>
      <c r="AA2163" t="s">
        <v>541</v>
      </c>
      <c r="AC2163" s="89">
        <f>SUM(N2163)*0.15*0.01</f>
        <v>0</v>
      </c>
      <c r="AD2163" s="89"/>
      <c r="AF2163" s="89"/>
      <c r="AG2163" s="89"/>
    </row>
    <row r="2164" spans="10:33" x14ac:dyDescent="0.25">
      <c r="J2164" s="134" t="s">
        <v>579</v>
      </c>
      <c r="K2164" s="925" t="s">
        <v>581</v>
      </c>
      <c r="L2164" s="926">
        <v>0.25919999999999999</v>
      </c>
      <c r="M2164" s="11" t="s">
        <v>582</v>
      </c>
      <c r="N2164" s="494"/>
      <c r="O2164" s="1089"/>
      <c r="P2164" s="858">
        <v>0.5</v>
      </c>
      <c r="Q2164" s="980">
        <f t="shared" si="201"/>
        <v>0</v>
      </c>
      <c r="R2164" s="525"/>
      <c r="S2164" s="525"/>
      <c r="T2164" s="701"/>
      <c r="W2164" s="89"/>
      <c r="Z2164" s="89">
        <f t="shared" si="202"/>
        <v>0</v>
      </c>
      <c r="AA2164" t="s">
        <v>545</v>
      </c>
      <c r="AC2164" s="89">
        <f t="shared" ref="AC2164:AC2187" si="203">SUM(N2164)*0.25*0.01</f>
        <v>0</v>
      </c>
      <c r="AF2164" s="89"/>
      <c r="AG2164" s="89"/>
    </row>
    <row r="2165" spans="10:33" x14ac:dyDescent="0.25">
      <c r="J2165" s="134" t="s">
        <v>579</v>
      </c>
      <c r="K2165" s="925" t="s">
        <v>583</v>
      </c>
      <c r="L2165" s="926">
        <v>0.2853</v>
      </c>
      <c r="M2165" s="11" t="s">
        <v>320</v>
      </c>
      <c r="N2165" s="494">
        <v>2400</v>
      </c>
      <c r="O2165" s="1215">
        <v>3.1300000000000001E-2</v>
      </c>
      <c r="P2165" s="858">
        <v>0.5</v>
      </c>
      <c r="Q2165" s="980">
        <f t="shared" si="201"/>
        <v>1.5650000000000001E-2</v>
      </c>
      <c r="R2165" s="525"/>
      <c r="S2165" s="525"/>
      <c r="T2165" s="701"/>
      <c r="Z2165" s="89">
        <f t="shared" si="202"/>
        <v>37.56</v>
      </c>
      <c r="AA2165" t="s">
        <v>541</v>
      </c>
      <c r="AC2165" s="89">
        <f>SUM(N2165)*0.15*0.01</f>
        <v>3.6</v>
      </c>
      <c r="AF2165" s="89"/>
      <c r="AG2165" s="89"/>
    </row>
    <row r="2166" spans="10:33" x14ac:dyDescent="0.25">
      <c r="J2166" s="134" t="s">
        <v>579</v>
      </c>
      <c r="K2166" s="925" t="s">
        <v>583</v>
      </c>
      <c r="L2166" s="926">
        <v>0.1792</v>
      </c>
      <c r="M2166" s="11" t="s">
        <v>168</v>
      </c>
      <c r="N2166" s="494">
        <v>225</v>
      </c>
      <c r="O2166" s="1215">
        <v>8.6199999999999999E-2</v>
      </c>
      <c r="P2166" s="858">
        <v>0.5</v>
      </c>
      <c r="Q2166" s="980">
        <f t="shared" si="201"/>
        <v>4.3099999999999999E-2</v>
      </c>
      <c r="R2166" s="525"/>
      <c r="S2166" s="525"/>
      <c r="T2166" s="701"/>
      <c r="Z2166" s="89">
        <f t="shared" si="202"/>
        <v>9.6974999999999998</v>
      </c>
      <c r="AA2166" t="s">
        <v>545</v>
      </c>
      <c r="AC2166" s="89">
        <f t="shared" si="203"/>
        <v>0.5625</v>
      </c>
      <c r="AF2166" s="89"/>
      <c r="AG2166" s="89"/>
    </row>
    <row r="2167" spans="10:33" x14ac:dyDescent="0.25">
      <c r="J2167" s="134" t="s">
        <v>903</v>
      </c>
      <c r="K2167" s="927" t="s">
        <v>905</v>
      </c>
      <c r="L2167" s="926">
        <v>0.1792</v>
      </c>
      <c r="M2167" s="11" t="s">
        <v>168</v>
      </c>
      <c r="N2167" s="494"/>
      <c r="O2167" s="1215"/>
      <c r="P2167" s="858">
        <v>0.5</v>
      </c>
      <c r="Q2167" s="980">
        <f t="shared" si="201"/>
        <v>0</v>
      </c>
      <c r="R2167" s="525"/>
      <c r="S2167" s="525"/>
      <c r="T2167" s="701"/>
      <c r="Z2167" s="89">
        <f t="shared" si="202"/>
        <v>0</v>
      </c>
      <c r="AA2167" t="s">
        <v>545</v>
      </c>
      <c r="AC2167" s="89">
        <f t="shared" si="203"/>
        <v>0</v>
      </c>
      <c r="AF2167" s="89"/>
      <c r="AG2167" s="89"/>
    </row>
    <row r="2168" spans="10:33" x14ac:dyDescent="0.25">
      <c r="J2168" s="134" t="s">
        <v>904</v>
      </c>
      <c r="K2168" s="925" t="s">
        <v>905</v>
      </c>
      <c r="L2168" s="926">
        <v>0.2853</v>
      </c>
      <c r="M2168" s="11" t="s">
        <v>320</v>
      </c>
      <c r="N2168" s="494">
        <v>1840</v>
      </c>
      <c r="O2168" s="1197">
        <v>3.1E-2</v>
      </c>
      <c r="P2168" s="858">
        <v>0.5</v>
      </c>
      <c r="Q2168" s="980">
        <f t="shared" si="201"/>
        <v>1.55E-2</v>
      </c>
      <c r="R2168" s="525"/>
      <c r="S2168" s="525"/>
      <c r="T2168" s="701"/>
      <c r="Z2168" s="89">
        <f t="shared" si="202"/>
        <v>28.52</v>
      </c>
      <c r="AA2168" t="s">
        <v>545</v>
      </c>
      <c r="AC2168" s="89">
        <f t="shared" si="203"/>
        <v>4.6000000000000005</v>
      </c>
      <c r="AF2168" s="89"/>
      <c r="AG2168" s="89"/>
    </row>
    <row r="2169" spans="10:33" ht="30" x14ac:dyDescent="0.25">
      <c r="J2169" s="134" t="s">
        <v>579</v>
      </c>
      <c r="K2169" s="925" t="s">
        <v>584</v>
      </c>
      <c r="L2169" s="926">
        <v>0.2616</v>
      </c>
      <c r="M2169" s="11" t="s">
        <v>529</v>
      </c>
      <c r="N2169" s="494"/>
      <c r="O2169" s="1089"/>
      <c r="P2169" s="858">
        <v>0.5</v>
      </c>
      <c r="Q2169" s="980">
        <f t="shared" si="201"/>
        <v>0</v>
      </c>
      <c r="R2169" s="525"/>
      <c r="S2169" s="525"/>
      <c r="T2169" s="701"/>
      <c r="Z2169" s="89">
        <f t="shared" si="202"/>
        <v>0</v>
      </c>
      <c r="AA2169" t="s">
        <v>545</v>
      </c>
      <c r="AC2169" s="89">
        <f t="shared" si="203"/>
        <v>0</v>
      </c>
      <c r="AD2169" s="89"/>
      <c r="AF2169" s="89"/>
      <c r="AG2169" s="89"/>
    </row>
    <row r="2170" spans="10:33" x14ac:dyDescent="0.25">
      <c r="J2170" s="134" t="s">
        <v>579</v>
      </c>
      <c r="K2170" s="925" t="s">
        <v>585</v>
      </c>
      <c r="L2170" s="926">
        <v>0.2359</v>
      </c>
      <c r="M2170" s="11" t="s">
        <v>586</v>
      </c>
      <c r="N2170" s="494"/>
      <c r="O2170" s="1089"/>
      <c r="P2170" s="858">
        <v>0.5</v>
      </c>
      <c r="Q2170" s="980">
        <f t="shared" si="201"/>
        <v>0</v>
      </c>
      <c r="R2170" s="525"/>
      <c r="S2170" s="525"/>
      <c r="T2170" s="701"/>
      <c r="Z2170" s="89">
        <f t="shared" si="202"/>
        <v>0</v>
      </c>
      <c r="AA2170" t="s">
        <v>545</v>
      </c>
      <c r="AC2170" s="89">
        <f t="shared" si="203"/>
        <v>0</v>
      </c>
      <c r="AF2170" s="89"/>
      <c r="AG2170" s="89"/>
    </row>
    <row r="2171" spans="10:33" x14ac:dyDescent="0.25">
      <c r="J2171" s="134" t="s">
        <v>579</v>
      </c>
      <c r="K2171" s="925" t="s">
        <v>587</v>
      </c>
      <c r="L2171" s="926">
        <v>0.2046</v>
      </c>
      <c r="M2171" s="11" t="s">
        <v>588</v>
      </c>
      <c r="N2171" s="494"/>
      <c r="O2171" s="1089"/>
      <c r="P2171" s="858">
        <v>0.5</v>
      </c>
      <c r="Q2171" s="980">
        <f t="shared" si="201"/>
        <v>0</v>
      </c>
      <c r="R2171" s="525"/>
      <c r="S2171" s="525"/>
      <c r="T2171" s="701"/>
      <c r="Z2171" s="89">
        <f t="shared" si="202"/>
        <v>0</v>
      </c>
      <c r="AA2171" t="s">
        <v>545</v>
      </c>
      <c r="AC2171" s="89">
        <f t="shared" si="203"/>
        <v>0</v>
      </c>
      <c r="AF2171" s="89"/>
      <c r="AG2171" s="89"/>
    </row>
    <row r="2172" spans="10:33" x14ac:dyDescent="0.25">
      <c r="J2172" s="134" t="s">
        <v>579</v>
      </c>
      <c r="K2172" s="925" t="s">
        <v>589</v>
      </c>
      <c r="L2172" s="926">
        <v>0.2853</v>
      </c>
      <c r="M2172" s="11" t="s">
        <v>320</v>
      </c>
      <c r="N2172" s="494">
        <v>3600</v>
      </c>
      <c r="O2172" s="1215"/>
      <c r="P2172" s="858">
        <v>0.5</v>
      </c>
      <c r="Q2172" s="980">
        <f t="shared" si="201"/>
        <v>0</v>
      </c>
      <c r="R2172" s="525"/>
      <c r="S2172" s="525"/>
      <c r="T2172" s="701"/>
      <c r="Z2172" s="89">
        <f t="shared" si="202"/>
        <v>0</v>
      </c>
      <c r="AA2172" t="s">
        <v>541</v>
      </c>
      <c r="AC2172" s="89">
        <f>SUM(N2172)*0.15*0.01</f>
        <v>5.4</v>
      </c>
      <c r="AF2172" s="89"/>
      <c r="AG2172" s="89"/>
    </row>
    <row r="2173" spans="10:33" x14ac:dyDescent="0.25">
      <c r="J2173" s="134" t="s">
        <v>579</v>
      </c>
      <c r="K2173" s="925" t="s">
        <v>590</v>
      </c>
      <c r="L2173" s="926">
        <v>0.25919999999999999</v>
      </c>
      <c r="M2173" s="11" t="s">
        <v>582</v>
      </c>
      <c r="N2173" s="494"/>
      <c r="O2173" s="1089"/>
      <c r="P2173" s="858">
        <v>0.5</v>
      </c>
      <c r="Q2173" s="980">
        <f t="shared" si="201"/>
        <v>0</v>
      </c>
      <c r="R2173" s="525"/>
      <c r="S2173" s="525"/>
      <c r="T2173" s="701"/>
      <c r="Z2173" s="89">
        <f t="shared" si="202"/>
        <v>0</v>
      </c>
      <c r="AA2173" t="s">
        <v>545</v>
      </c>
      <c r="AC2173" s="89">
        <f t="shared" si="203"/>
        <v>0</v>
      </c>
      <c r="AF2173" s="89"/>
      <c r="AG2173" s="89"/>
    </row>
    <row r="2174" spans="10:33" x14ac:dyDescent="0.25">
      <c r="J2174" s="134" t="s">
        <v>579</v>
      </c>
      <c r="K2174" s="925" t="s">
        <v>591</v>
      </c>
      <c r="L2174" s="926">
        <v>0.2301</v>
      </c>
      <c r="M2174" s="11" t="s">
        <v>408</v>
      </c>
      <c r="N2174" s="494"/>
      <c r="O2174" s="1089"/>
      <c r="P2174" s="858">
        <v>0.5</v>
      </c>
      <c r="Q2174" s="980">
        <f t="shared" si="201"/>
        <v>0</v>
      </c>
      <c r="R2174" s="525"/>
      <c r="S2174" s="525"/>
      <c r="T2174" s="701"/>
      <c r="Z2174" s="89">
        <f t="shared" si="202"/>
        <v>0</v>
      </c>
      <c r="AA2174" t="s">
        <v>545</v>
      </c>
      <c r="AC2174" s="89">
        <f t="shared" si="203"/>
        <v>0</v>
      </c>
      <c r="AF2174" s="89"/>
      <c r="AG2174" s="89"/>
    </row>
    <row r="2175" spans="10:33" x14ac:dyDescent="0.25">
      <c r="J2175" s="134" t="s">
        <v>579</v>
      </c>
      <c r="K2175" s="925" t="s">
        <v>592</v>
      </c>
      <c r="L2175" s="926">
        <v>0.2853</v>
      </c>
      <c r="M2175" s="11" t="s">
        <v>593</v>
      </c>
      <c r="N2175" s="494"/>
      <c r="O2175" s="1089"/>
      <c r="P2175" s="858">
        <v>0.5</v>
      </c>
      <c r="Q2175" s="980">
        <f t="shared" si="201"/>
        <v>0</v>
      </c>
      <c r="R2175" s="525"/>
      <c r="S2175" s="525"/>
      <c r="T2175" s="701"/>
      <c r="Z2175" s="89">
        <f t="shared" si="202"/>
        <v>0</v>
      </c>
      <c r="AA2175" t="s">
        <v>594</v>
      </c>
      <c r="AC2175" s="89">
        <f>SUM(N2175)*0.1*0.01</f>
        <v>0</v>
      </c>
      <c r="AF2175" s="89"/>
      <c r="AG2175" s="89"/>
    </row>
    <row r="2176" spans="10:33" x14ac:dyDescent="0.25">
      <c r="J2176" s="134" t="s">
        <v>595</v>
      </c>
      <c r="K2176" s="925" t="s">
        <v>596</v>
      </c>
      <c r="L2176" s="926">
        <v>0.2853</v>
      </c>
      <c r="M2176" s="11" t="s">
        <v>320</v>
      </c>
      <c r="N2176" s="494"/>
      <c r="O2176" s="1102"/>
      <c r="P2176" s="858">
        <v>0.5</v>
      </c>
      <c r="Q2176" s="980">
        <f t="shared" si="201"/>
        <v>0</v>
      </c>
      <c r="R2176" s="525"/>
      <c r="S2176" s="525"/>
      <c r="T2176" s="701"/>
      <c r="Z2176" s="89">
        <f t="shared" si="202"/>
        <v>0</v>
      </c>
      <c r="AA2176" t="s">
        <v>594</v>
      </c>
      <c r="AC2176" s="89">
        <f>SUM(N2176)*0.1*0.01</f>
        <v>0</v>
      </c>
      <c r="AF2176" s="89"/>
      <c r="AG2176" s="89"/>
    </row>
    <row r="2177" spans="10:35" x14ac:dyDescent="0.25">
      <c r="J2177" s="134" t="s">
        <v>579</v>
      </c>
      <c r="K2177" s="925" t="s">
        <v>597</v>
      </c>
      <c r="L2177" s="926">
        <v>0.2853</v>
      </c>
      <c r="M2177" s="11" t="s">
        <v>320</v>
      </c>
      <c r="N2177" s="494">
        <v>2880</v>
      </c>
      <c r="O2177" s="1215">
        <v>6.7699999999999996E-2</v>
      </c>
      <c r="P2177" s="858">
        <v>0.5</v>
      </c>
      <c r="Q2177" s="980">
        <f t="shared" si="201"/>
        <v>3.3849999999999998E-2</v>
      </c>
      <c r="R2177" s="525"/>
      <c r="S2177" s="525"/>
      <c r="T2177" s="701"/>
      <c r="Z2177" s="89">
        <f t="shared" si="202"/>
        <v>97.488</v>
      </c>
      <c r="AA2177" t="s">
        <v>594</v>
      </c>
      <c r="AC2177" s="89">
        <f>SUM(N2177)*0.1*0.01</f>
        <v>2.88</v>
      </c>
      <c r="AF2177" s="89"/>
      <c r="AG2177" s="89"/>
    </row>
    <row r="2178" spans="10:35" x14ac:dyDescent="0.25">
      <c r="J2178" s="134" t="s">
        <v>598</v>
      </c>
      <c r="K2178" s="927" t="s">
        <v>599</v>
      </c>
      <c r="L2178" s="926">
        <v>0.25869999999999999</v>
      </c>
      <c r="M2178" s="11" t="s">
        <v>182</v>
      </c>
      <c r="N2178" s="494"/>
      <c r="O2178" s="380"/>
      <c r="P2178" s="858">
        <v>0.5</v>
      </c>
      <c r="Q2178" s="980">
        <f t="shared" si="201"/>
        <v>0</v>
      </c>
      <c r="R2178" s="525"/>
      <c r="S2178" s="525"/>
      <c r="T2178" s="701"/>
      <c r="Z2178" s="89">
        <f t="shared" si="202"/>
        <v>0</v>
      </c>
      <c r="AA2178" t="s">
        <v>594</v>
      </c>
      <c r="AC2178" s="89">
        <f t="shared" si="203"/>
        <v>0</v>
      </c>
      <c r="AF2178" s="89"/>
      <c r="AG2178" s="89"/>
    </row>
    <row r="2179" spans="10:35" x14ac:dyDescent="0.25">
      <c r="J2179" s="134" t="s">
        <v>579</v>
      </c>
      <c r="K2179" s="925" t="s">
        <v>600</v>
      </c>
      <c r="L2179" s="926">
        <v>0.35809999999999997</v>
      </c>
      <c r="M2179" s="11" t="s">
        <v>226</v>
      </c>
      <c r="N2179" s="494"/>
      <c r="O2179" s="1089"/>
      <c r="P2179" s="858">
        <v>0.5</v>
      </c>
      <c r="Q2179" s="980">
        <f t="shared" si="201"/>
        <v>0</v>
      </c>
      <c r="R2179" s="525"/>
      <c r="S2179" s="525"/>
      <c r="T2179" s="701"/>
      <c r="Z2179" s="89">
        <f t="shared" si="202"/>
        <v>0</v>
      </c>
      <c r="AA2179" t="s">
        <v>601</v>
      </c>
      <c r="AC2179" s="89">
        <f>SUM(N2179)*0.5*0.01</f>
        <v>0</v>
      </c>
      <c r="AF2179" s="89"/>
      <c r="AG2179" s="89"/>
    </row>
    <row r="2180" spans="10:35" x14ac:dyDescent="0.25">
      <c r="J2180" s="134" t="s">
        <v>579</v>
      </c>
      <c r="K2180" s="925" t="s">
        <v>600</v>
      </c>
      <c r="L2180" s="926">
        <v>0.1792</v>
      </c>
      <c r="M2180" s="11" t="s">
        <v>168</v>
      </c>
      <c r="N2180" s="494"/>
      <c r="O2180" s="1089"/>
      <c r="P2180" s="858">
        <v>0.5</v>
      </c>
      <c r="Q2180" s="980">
        <f t="shared" si="201"/>
        <v>0</v>
      </c>
      <c r="R2180" s="525"/>
      <c r="S2180" s="525"/>
      <c r="T2180" s="701"/>
      <c r="Z2180" s="89">
        <f t="shared" si="202"/>
        <v>0</v>
      </c>
      <c r="AA2180" t="s">
        <v>545</v>
      </c>
      <c r="AC2180" s="89">
        <f t="shared" si="203"/>
        <v>0</v>
      </c>
      <c r="AF2180" s="89"/>
      <c r="AG2180" s="89"/>
    </row>
    <row r="2181" spans="10:35" x14ac:dyDescent="0.25">
      <c r="J2181" s="134" t="s">
        <v>579</v>
      </c>
      <c r="K2181" s="925" t="s">
        <v>602</v>
      </c>
      <c r="L2181" s="926">
        <v>0.2853</v>
      </c>
      <c r="M2181" s="11" t="s">
        <v>320</v>
      </c>
      <c r="N2181" s="494">
        <v>9000</v>
      </c>
      <c r="O2181" s="1215">
        <v>6.0199999999999997E-2</v>
      </c>
      <c r="P2181" s="858">
        <v>0.5</v>
      </c>
      <c r="Q2181" s="980">
        <f t="shared" si="201"/>
        <v>3.0099999999999998E-2</v>
      </c>
      <c r="R2181" s="525"/>
      <c r="S2181" s="525"/>
      <c r="T2181" s="701"/>
      <c r="Z2181" s="89">
        <f t="shared" si="202"/>
        <v>270.89999999999998</v>
      </c>
      <c r="AA2181" t="s">
        <v>594</v>
      </c>
      <c r="AC2181" s="89">
        <f>SUM(N2181)*0.1*0.01</f>
        <v>9</v>
      </c>
      <c r="AF2181" s="89"/>
      <c r="AG2181" s="89"/>
    </row>
    <row r="2182" spans="10:35" x14ac:dyDescent="0.25">
      <c r="J2182" s="134" t="s">
        <v>579</v>
      </c>
      <c r="K2182" s="925" t="s">
        <v>602</v>
      </c>
      <c r="L2182" s="926">
        <v>0.1792</v>
      </c>
      <c r="M2182" s="11" t="s">
        <v>168</v>
      </c>
      <c r="N2182" s="494">
        <v>2200</v>
      </c>
      <c r="O2182" s="1215">
        <v>8.8999999999999996E-2</v>
      </c>
      <c r="P2182" s="858">
        <v>0.5</v>
      </c>
      <c r="Q2182" s="980">
        <f t="shared" si="201"/>
        <v>4.4499999999999998E-2</v>
      </c>
      <c r="R2182" s="525"/>
      <c r="S2182" s="525"/>
      <c r="T2182" s="701"/>
      <c r="Z2182" s="89">
        <f t="shared" si="202"/>
        <v>97.899999999999991</v>
      </c>
      <c r="AA2182" t="s">
        <v>545</v>
      </c>
      <c r="AC2182" s="89">
        <f t="shared" si="203"/>
        <v>5.5</v>
      </c>
      <c r="AD2182" s="89"/>
      <c r="AE2182" s="89"/>
      <c r="AF2182" s="89"/>
      <c r="AG2182" s="89"/>
    </row>
    <row r="2183" spans="10:35" x14ac:dyDescent="0.25">
      <c r="J2183" s="134" t="s">
        <v>603</v>
      </c>
      <c r="K2183" s="925" t="s">
        <v>604</v>
      </c>
      <c r="L2183" s="926">
        <v>0.2056</v>
      </c>
      <c r="M2183" s="11" t="s">
        <v>605</v>
      </c>
      <c r="N2183" s="494">
        <v>2736</v>
      </c>
      <c r="O2183" s="980">
        <v>9.64E-2</v>
      </c>
      <c r="P2183" s="858">
        <v>0.5</v>
      </c>
      <c r="Q2183" s="980">
        <f t="shared" si="201"/>
        <v>4.82E-2</v>
      </c>
      <c r="R2183" s="525"/>
      <c r="S2183" s="525"/>
      <c r="T2183" s="701"/>
      <c r="Z2183" s="89">
        <f t="shared" si="202"/>
        <v>131.87520000000001</v>
      </c>
      <c r="AA2183" t="s">
        <v>545</v>
      </c>
      <c r="AC2183" s="89">
        <f t="shared" si="203"/>
        <v>6.84</v>
      </c>
      <c r="AE2183" s="89"/>
      <c r="AF2183" s="89"/>
      <c r="AG2183" s="89"/>
    </row>
    <row r="2184" spans="10:35" x14ac:dyDescent="0.25">
      <c r="J2184" s="134" t="s">
        <v>898</v>
      </c>
      <c r="K2184" s="925" t="s">
        <v>899</v>
      </c>
      <c r="L2184" s="926">
        <v>0.17280000000000001</v>
      </c>
      <c r="M2184" s="11" t="s">
        <v>1070</v>
      </c>
      <c r="N2184" s="494">
        <v>2751.88</v>
      </c>
      <c r="O2184" s="980">
        <v>2.5999999999999999E-2</v>
      </c>
      <c r="P2184" s="858">
        <v>0.5</v>
      </c>
      <c r="Q2184" s="980">
        <f t="shared" si="201"/>
        <v>1.2999999999999999E-2</v>
      </c>
      <c r="R2184" s="525"/>
      <c r="S2184" s="525"/>
      <c r="T2184" s="701"/>
      <c r="Z2184" s="89">
        <f t="shared" si="202"/>
        <v>35.774439999999998</v>
      </c>
      <c r="AA2184" t="s">
        <v>545</v>
      </c>
      <c r="AB2184" s="28"/>
      <c r="AC2184" s="89">
        <f t="shared" si="203"/>
        <v>6.8797000000000006</v>
      </c>
      <c r="AF2184" s="89"/>
      <c r="AG2184" s="89"/>
    </row>
    <row r="2185" spans="10:35" x14ac:dyDescent="0.25">
      <c r="J2185" s="134" t="s">
        <v>1024</v>
      </c>
      <c r="K2185" s="925" t="s">
        <v>899</v>
      </c>
      <c r="L2185" s="926">
        <v>0.18110000000000001</v>
      </c>
      <c r="M2185" s="11" t="s">
        <v>992</v>
      </c>
      <c r="N2185" s="494">
        <v>4613</v>
      </c>
      <c r="O2185" s="980">
        <v>0.04</v>
      </c>
      <c r="P2185" s="858">
        <v>0.5</v>
      </c>
      <c r="Q2185" s="980">
        <f t="shared" si="201"/>
        <v>0.02</v>
      </c>
      <c r="R2185" s="525"/>
      <c r="S2185" s="525"/>
      <c r="T2185" s="701"/>
      <c r="Z2185" s="89">
        <f>SUM(N2185*O2185*P2185)</f>
        <v>92.26</v>
      </c>
      <c r="AA2185" t="s">
        <v>545</v>
      </c>
      <c r="AB2185" s="28"/>
      <c r="AC2185" s="89">
        <f>SUM(N2185)*0.25*0.01</f>
        <v>11.532500000000001</v>
      </c>
      <c r="AF2185" s="89"/>
      <c r="AG2185" s="89"/>
    </row>
    <row r="2186" spans="10:35" x14ac:dyDescent="0.25">
      <c r="J2186" s="134" t="s">
        <v>1024</v>
      </c>
      <c r="K2186" s="925" t="s">
        <v>899</v>
      </c>
      <c r="L2186" s="926">
        <v>0.18909999999999999</v>
      </c>
      <c r="M2186" s="11" t="s">
        <v>1071</v>
      </c>
      <c r="N2186" s="494"/>
      <c r="O2186" s="980">
        <v>0.03</v>
      </c>
      <c r="P2186" s="858">
        <v>0.5</v>
      </c>
      <c r="Q2186" s="980">
        <f t="shared" si="201"/>
        <v>1.4999999999999999E-2</v>
      </c>
      <c r="R2186" s="525"/>
      <c r="S2186" s="525"/>
      <c r="T2186" s="701"/>
      <c r="Z2186" s="89">
        <f>SUM(N2186*O2186*P2186)</f>
        <v>0</v>
      </c>
      <c r="AA2186" t="s">
        <v>545</v>
      </c>
      <c r="AB2186" s="28"/>
      <c r="AC2186" s="89">
        <f>SUM(N2186)*0.25*0.01</f>
        <v>0</v>
      </c>
      <c r="AF2186" s="89"/>
      <c r="AG2186" s="89"/>
    </row>
    <row r="2187" spans="10:35" x14ac:dyDescent="0.25">
      <c r="J2187" s="134" t="s">
        <v>990</v>
      </c>
      <c r="K2187" s="925" t="s">
        <v>991</v>
      </c>
      <c r="L2187" s="926">
        <v>0.18110000000000001</v>
      </c>
      <c r="M2187" s="11" t="s">
        <v>992</v>
      </c>
      <c r="N2187" s="494"/>
      <c r="O2187" s="980">
        <v>0.04</v>
      </c>
      <c r="P2187" s="858">
        <v>0.5</v>
      </c>
      <c r="Q2187" s="980">
        <f t="shared" si="201"/>
        <v>0.02</v>
      </c>
      <c r="R2187" s="525"/>
      <c r="S2187" s="525"/>
      <c r="T2187" s="701"/>
      <c r="Z2187" s="89">
        <f t="shared" si="202"/>
        <v>0</v>
      </c>
      <c r="AA2187" t="s">
        <v>1006</v>
      </c>
      <c r="AC2187" s="89">
        <f t="shared" si="203"/>
        <v>0</v>
      </c>
      <c r="AE2187" s="89"/>
      <c r="AF2187" s="89"/>
      <c r="AG2187" s="89"/>
    </row>
    <row r="2188" spans="10:35" x14ac:dyDescent="0.25">
      <c r="N2188" s="173"/>
      <c r="O2188" s="366"/>
      <c r="P2188" s="858">
        <v>0.5</v>
      </c>
      <c r="Q2188" s="980">
        <f t="shared" si="201"/>
        <v>0</v>
      </c>
      <c r="Z2188" s="89">
        <f t="shared" si="202"/>
        <v>0</v>
      </c>
    </row>
    <row r="2189" spans="10:35" ht="16.5" thickBot="1" x14ac:dyDescent="0.3">
      <c r="J2189" s="875" t="s">
        <v>606</v>
      </c>
      <c r="K2189" s="877">
        <f>SUM(N2131:N2188)</f>
        <v>97918.930000000008</v>
      </c>
      <c r="L2189" s="876"/>
      <c r="M2189" s="959" t="s">
        <v>607</v>
      </c>
      <c r="N2189" s="178"/>
      <c r="O2189" s="179"/>
      <c r="P2189" s="858"/>
      <c r="Q2189" s="179"/>
      <c r="R2189" s="336"/>
      <c r="S2189" s="336"/>
      <c r="T2189" s="336">
        <f>SUM(T2131:T2156)</f>
        <v>0</v>
      </c>
      <c r="U2189" s="171"/>
      <c r="V2189" s="171"/>
      <c r="W2189" s="171"/>
      <c r="X2189" s="932" t="s">
        <v>608</v>
      </c>
      <c r="Y2189" s="933"/>
      <c r="Z2189" s="178">
        <f>SUM(FLOW!S17)</f>
        <v>0</v>
      </c>
      <c r="AA2189" s="171"/>
      <c r="AB2189" s="201"/>
      <c r="AC2189" s="171"/>
      <c r="AD2189" s="171"/>
      <c r="AE2189" s="171"/>
      <c r="AF2189" s="774"/>
      <c r="AG2189" s="774"/>
      <c r="AH2189" s="171"/>
      <c r="AI2189" s="171"/>
    </row>
    <row r="2190" spans="10:35" ht="16.5" thickBot="1" x14ac:dyDescent="0.3">
      <c r="J2190" s="945">
        <f>SUM(N2131:N2188)</f>
        <v>97918.930000000008</v>
      </c>
      <c r="K2190" s="944" t="s">
        <v>609</v>
      </c>
      <c r="L2190" s="862"/>
      <c r="M2190" s="856"/>
      <c r="N2190" s="529"/>
      <c r="P2190" s="17"/>
      <c r="Q2190" s="525"/>
      <c r="R2190" s="701"/>
      <c r="S2190" s="701"/>
      <c r="T2190" s="701"/>
      <c r="Z2190" s="89"/>
      <c r="AF2190" s="89"/>
      <c r="AG2190" s="89"/>
    </row>
    <row r="2191" spans="10:35" ht="15.75" x14ac:dyDescent="0.25">
      <c r="J2191" s="943"/>
      <c r="L2191" s="862"/>
      <c r="M2191" s="856"/>
      <c r="N2191" s="529"/>
      <c r="P2191" s="863"/>
      <c r="Q2191" s="525"/>
      <c r="R2191" s="701"/>
      <c r="S2191" s="701"/>
      <c r="T2191" s="701"/>
      <c r="Z2191" s="89"/>
      <c r="AF2191" s="89"/>
      <c r="AG2191" s="89"/>
    </row>
    <row r="2192" spans="10:35" x14ac:dyDescent="0.25">
      <c r="J2192" s="855" t="s">
        <v>610</v>
      </c>
      <c r="K2192" s="171" t="s">
        <v>611</v>
      </c>
      <c r="L2192" s="171"/>
      <c r="M2192" s="178" t="s">
        <v>612</v>
      </c>
      <c r="N2192" s="494"/>
      <c r="O2192" s="179"/>
      <c r="P2192" s="178"/>
      <c r="Q2192" s="336"/>
      <c r="R2192" s="336"/>
      <c r="S2192" s="336"/>
      <c r="T2192" s="336"/>
      <c r="U2192" s="171"/>
      <c r="V2192" s="171"/>
      <c r="W2192" s="171"/>
      <c r="X2192" s="171"/>
      <c r="Y2192" s="201"/>
      <c r="Z2192" s="171"/>
      <c r="AA2192" s="171"/>
      <c r="AB2192" s="201"/>
      <c r="AC2192" s="171"/>
      <c r="AD2192" s="171"/>
      <c r="AE2192" s="171"/>
      <c r="AF2192" s="774"/>
      <c r="AG2192" s="774"/>
      <c r="AH2192" s="171"/>
      <c r="AI2192" s="171"/>
    </row>
    <row r="2193" spans="10:35" ht="30" x14ac:dyDescent="0.25">
      <c r="J2193" s="878" t="s">
        <v>613</v>
      </c>
      <c r="K2193" s="832">
        <f>SUM(N1044:N2192)</f>
        <v>1605606.44</v>
      </c>
      <c r="L2193" s="830">
        <f>SUM(Z1044:Z2187)</f>
        <v>35997.517397499985</v>
      </c>
      <c r="M2193" s="830" t="s">
        <v>614</v>
      </c>
      <c r="N2193" s="831"/>
      <c r="O2193" s="620"/>
      <c r="P2193" s="619"/>
      <c r="Q2193" s="621"/>
      <c r="R2193" s="621"/>
      <c r="S2193" s="621"/>
      <c r="T2193" s="621"/>
      <c r="U2193" s="505"/>
      <c r="V2193" s="505"/>
      <c r="W2193" s="505"/>
      <c r="X2193" s="505"/>
      <c r="Y2193" s="505"/>
      <c r="Z2193" s="505"/>
      <c r="AA2193" s="505"/>
      <c r="AB2193" s="505"/>
      <c r="AC2193" s="505"/>
      <c r="AD2193" s="505"/>
      <c r="AE2193" s="505"/>
      <c r="AF2193" s="622"/>
      <c r="AG2193" s="622"/>
      <c r="AH2193" s="505"/>
      <c r="AI2193" s="505"/>
    </row>
    <row r="2194" spans="10:35" x14ac:dyDescent="0.25">
      <c r="J2194" s="616" t="s">
        <v>615</v>
      </c>
      <c r="K2194" s="610"/>
      <c r="L2194" s="610"/>
      <c r="M2194" s="616" t="s">
        <v>615</v>
      </c>
      <c r="N2194" s="610"/>
      <c r="O2194" s="612"/>
      <c r="P2194" s="611"/>
      <c r="Q2194" s="613"/>
      <c r="R2194" s="613"/>
      <c r="S2194" s="613"/>
      <c r="T2194" s="613"/>
      <c r="U2194" s="610"/>
      <c r="V2194" s="610"/>
      <c r="W2194" s="610"/>
      <c r="X2194" s="610"/>
      <c r="Y2194" s="614"/>
      <c r="Z2194" s="610"/>
      <c r="AA2194" s="610"/>
      <c r="AB2194" s="614"/>
      <c r="AC2194" s="610"/>
      <c r="AD2194" s="610"/>
      <c r="AE2194" s="610"/>
      <c r="AF2194" s="615"/>
      <c r="AG2194" s="615"/>
      <c r="AH2194" s="610"/>
      <c r="AI2194" s="610"/>
    </row>
    <row r="2195" spans="10:35" x14ac:dyDescent="0.25">
      <c r="J2195" s="334"/>
      <c r="K2195" s="176"/>
      <c r="L2195" s="365"/>
      <c r="M2195" s="633"/>
      <c r="N2195" s="176"/>
      <c r="O2195" s="335"/>
      <c r="P2195" s="177"/>
      <c r="Q2195" s="177"/>
      <c r="R2195" s="177"/>
      <c r="S2195" s="177"/>
      <c r="T2195" s="177"/>
      <c r="U2195" s="177"/>
      <c r="V2195" s="177"/>
      <c r="W2195" s="364"/>
      <c r="X2195" s="178"/>
      <c r="Y2195" s="365"/>
      <c r="Z2195" s="178"/>
      <c r="AA2195" s="178"/>
      <c r="AB2195" s="337"/>
      <c r="AC2195" s="171"/>
      <c r="AD2195" s="171"/>
      <c r="AE2195" s="171"/>
      <c r="AF2195" s="448"/>
      <c r="AG2195" s="171"/>
      <c r="AH2195" s="337"/>
      <c r="AI2195" s="171"/>
    </row>
    <row r="2196" spans="10:35" x14ac:dyDescent="0.25">
      <c r="J2196" s="310" t="s">
        <v>616</v>
      </c>
      <c r="K2196" s="35" t="s">
        <v>154</v>
      </c>
      <c r="L2196" s="158"/>
      <c r="M2196" s="158"/>
      <c r="N2196" s="117"/>
      <c r="O2196" s="316"/>
      <c r="P2196" s="158"/>
      <c r="Q2196" s="158"/>
      <c r="R2196" s="158"/>
      <c r="S2196" s="158"/>
      <c r="T2196" s="158"/>
      <c r="U2196" s="158"/>
      <c r="V2196" s="158"/>
      <c r="W2196" s="319">
        <v>1.4999999999999999E-2</v>
      </c>
      <c r="X2196" s="117"/>
      <c r="Y2196" s="157">
        <v>0</v>
      </c>
      <c r="Z2196" s="158"/>
      <c r="AA2196" s="319">
        <v>0</v>
      </c>
      <c r="AB2196" s="157">
        <v>0</v>
      </c>
      <c r="AC2196" s="7"/>
      <c r="AD2196" s="319">
        <v>0</v>
      </c>
      <c r="AE2196" s="157">
        <v>0</v>
      </c>
      <c r="AF2196" s="449"/>
      <c r="AG2196" s="319">
        <f>SUM(AD2196)</f>
        <v>0</v>
      </c>
      <c r="AH2196" s="322">
        <v>0</v>
      </c>
      <c r="AI2196" s="7"/>
    </row>
    <row r="2197" spans="10:35" x14ac:dyDescent="0.25">
      <c r="J2197" s="311"/>
      <c r="K2197" t="s">
        <v>617</v>
      </c>
      <c r="L2197" s="38">
        <v>0.35680000000000001</v>
      </c>
      <c r="M2197" t="s">
        <v>618</v>
      </c>
      <c r="N2197" s="494"/>
      <c r="O2197" s="366"/>
      <c r="P2197" s="321"/>
      <c r="Q2197" s="307">
        <f>SUM(N2197*P2197)</f>
        <v>0</v>
      </c>
      <c r="R2197" s="380"/>
      <c r="S2197" s="380"/>
      <c r="T2197" s="380"/>
      <c r="U2197" s="380"/>
      <c r="V2197" s="38">
        <f>SUM(P2197,S2197,U2197)</f>
        <v>0</v>
      </c>
      <c r="W2197" s="22">
        <f>SUM(N2197*W2196)</f>
        <v>0</v>
      </c>
      <c r="X2197" s="22"/>
      <c r="Y2197" s="23">
        <f>SUM(N2197*P2197*Y2196)</f>
        <v>0</v>
      </c>
      <c r="Z2197" s="22"/>
      <c r="AA2197" s="23">
        <f>SUM(N2197*AA2196)</f>
        <v>0</v>
      </c>
      <c r="AB2197" s="23">
        <f>SUM(N2197*AB2196*P2197)</f>
        <v>0</v>
      </c>
      <c r="AD2197" s="23">
        <f>SUM(N2197*AD2196)</f>
        <v>0</v>
      </c>
      <c r="AE2197" s="23">
        <f>SUM(N2197*AE2196*P2197)</f>
        <v>0</v>
      </c>
      <c r="AG2197" s="23">
        <f>SUM(N2197*AG2196)</f>
        <v>0</v>
      </c>
      <c r="AH2197" s="23">
        <f>SUM(Q2197*AH2196)</f>
        <v>0</v>
      </c>
    </row>
    <row r="2198" spans="10:35" ht="15.75" thickBot="1" x14ac:dyDescent="0.3">
      <c r="J2198" s="311"/>
      <c r="K2198" t="s">
        <v>617</v>
      </c>
      <c r="L2198" s="38">
        <v>0.1676</v>
      </c>
      <c r="M2198" t="s">
        <v>168</v>
      </c>
      <c r="N2198" s="626"/>
      <c r="O2198" s="374"/>
      <c r="P2198" s="321"/>
      <c r="Q2198" s="307">
        <f>SUM(N2198*P2198)</f>
        <v>0</v>
      </c>
      <c r="R2198" s="625"/>
      <c r="S2198" s="625"/>
      <c r="T2198" s="625"/>
      <c r="U2198" s="321"/>
      <c r="V2198" s="38">
        <f>SUM(P2198,S2198,U2198)</f>
        <v>0</v>
      </c>
      <c r="W2198" s="22">
        <f>SUM(N2198*W2196)</f>
        <v>0</v>
      </c>
      <c r="X2198" s="22"/>
      <c r="Y2198" s="23">
        <f>SUM(N2198*P2198*Y2196)</f>
        <v>0</v>
      </c>
      <c r="Z2198" s="22"/>
      <c r="AA2198" s="23">
        <f>SUM(N2198*AA2196)</f>
        <v>0</v>
      </c>
      <c r="AB2198" s="23">
        <f>SUM(N2198*AB2196*P2198)</f>
        <v>0</v>
      </c>
      <c r="AC2198" s="22"/>
      <c r="AD2198" s="23">
        <f>SUM(N2198*AD2196)</f>
        <v>0</v>
      </c>
      <c r="AE2198" s="23">
        <f>SUM(N2198*AE2196*P2198)</f>
        <v>0</v>
      </c>
      <c r="AF2198" s="22"/>
      <c r="AG2198" s="23">
        <f>SUM(N2198*AG2196)</f>
        <v>0</v>
      </c>
      <c r="AH2198" s="23">
        <f>SUM(Q2198*AH2196)</f>
        <v>0</v>
      </c>
      <c r="AI2198" s="22"/>
    </row>
    <row r="2199" spans="10:35" ht="15.75" thickBot="1" x14ac:dyDescent="0.3">
      <c r="J2199" s="311"/>
      <c r="L2199" s="38"/>
      <c r="N2199" s="49"/>
      <c r="O2199" s="50"/>
      <c r="P2199" s="38"/>
      <c r="Q2199" s="38"/>
      <c r="R2199" s="38"/>
      <c r="S2199" s="38"/>
      <c r="T2199" s="38"/>
      <c r="U2199" s="38"/>
      <c r="V2199" s="38"/>
      <c r="W2199" s="488">
        <f>SUM(W2197:W2197)</f>
        <v>0</v>
      </c>
      <c r="X2199" s="489"/>
      <c r="Y2199" s="490">
        <f>SUM(Y2197:Y2197)</f>
        <v>0</v>
      </c>
      <c r="Z2199" s="829">
        <f>SUM(W2199:Y2199)</f>
        <v>0</v>
      </c>
      <c r="AA2199" s="491">
        <f>SUM(AA2197:AA2197)</f>
        <v>0</v>
      </c>
      <c r="AB2199" s="387">
        <f>SUM(AB2197:AB2197)</f>
        <v>0</v>
      </c>
      <c r="AC2199" s="1087">
        <f>SUM(AA2199:AB2199)</f>
        <v>0</v>
      </c>
      <c r="AD2199" s="387">
        <f>SUM(AD2197:AD2197)</f>
        <v>0</v>
      </c>
      <c r="AE2199" s="387">
        <f>SUM(AE2197:AE2197)</f>
        <v>0</v>
      </c>
      <c r="AF2199" s="1087">
        <f>SUM(AD2199:AE2199)</f>
        <v>0</v>
      </c>
      <c r="AG2199" s="387">
        <f>SUM(AG2197:AG2197)</f>
        <v>0</v>
      </c>
      <c r="AH2199" s="387">
        <f>SUM(AH2197:AH2197)</f>
        <v>0</v>
      </c>
      <c r="AI2199" s="1087">
        <f>SUM(AG2199:AH2199)</f>
        <v>0</v>
      </c>
    </row>
    <row r="2200" spans="10:35" x14ac:dyDescent="0.25">
      <c r="J2200" s="311"/>
      <c r="L2200" s="38"/>
      <c r="N2200" s="49"/>
      <c r="O2200" s="50"/>
      <c r="P2200" s="38"/>
      <c r="Q2200" s="38"/>
      <c r="R2200" s="38"/>
      <c r="S2200" s="38"/>
      <c r="T2200" s="38"/>
      <c r="U2200" s="38"/>
      <c r="V2200" s="38"/>
      <c r="W2200" s="522"/>
      <c r="X2200" s="523"/>
      <c r="Y2200" s="28"/>
      <c r="Z2200" s="523"/>
      <c r="AA2200" s="523"/>
      <c r="AB2200" s="523"/>
      <c r="AC2200" s="89"/>
      <c r="AD2200" s="523"/>
      <c r="AE2200" s="523"/>
      <c r="AF2200" s="89"/>
      <c r="AG2200" s="523"/>
      <c r="AH2200" s="523"/>
      <c r="AI2200" s="89"/>
    </row>
    <row r="2201" spans="10:35" x14ac:dyDescent="0.25">
      <c r="J2201" s="310" t="s">
        <v>616</v>
      </c>
      <c r="K2201" s="35" t="s">
        <v>154</v>
      </c>
      <c r="L2201" s="158"/>
      <c r="M2201" s="158"/>
      <c r="N2201" s="117"/>
      <c r="O2201" s="316"/>
      <c r="P2201" s="158"/>
      <c r="Q2201" s="158"/>
      <c r="R2201" s="158"/>
      <c r="S2201" s="158"/>
      <c r="T2201" s="158"/>
      <c r="U2201" s="158"/>
      <c r="V2201" s="158"/>
      <c r="W2201" s="319">
        <v>3.2500000000000001E-2</v>
      </c>
      <c r="X2201" s="117"/>
      <c r="Y2201" s="157">
        <v>0</v>
      </c>
      <c r="Z2201" s="158"/>
      <c r="AA2201" s="319">
        <v>0</v>
      </c>
      <c r="AB2201" s="157">
        <v>0</v>
      </c>
      <c r="AC2201" s="7"/>
      <c r="AD2201" s="319">
        <v>0</v>
      </c>
      <c r="AE2201" s="157">
        <v>0</v>
      </c>
      <c r="AF2201" s="449"/>
      <c r="AG2201" s="319">
        <f>SUM(AD2201)</f>
        <v>0</v>
      </c>
      <c r="AH2201" s="322">
        <v>0</v>
      </c>
      <c r="AI2201" s="7"/>
    </row>
    <row r="2202" spans="10:35" x14ac:dyDescent="0.25">
      <c r="J2202" s="311"/>
      <c r="K2202" t="s">
        <v>619</v>
      </c>
      <c r="L2202" s="38"/>
      <c r="M2202" t="s">
        <v>618</v>
      </c>
      <c r="N2202" s="626">
        <v>5886</v>
      </c>
      <c r="O2202" s="366"/>
      <c r="P2202" s="321"/>
      <c r="Q2202" s="307">
        <f>SUM(N2202*P2202)</f>
        <v>0</v>
      </c>
      <c r="R2202" s="380"/>
      <c r="S2202" s="380"/>
      <c r="T2202" s="380"/>
      <c r="U2202" s="380"/>
      <c r="V2202" s="38">
        <f>SUM(P2202,S2202,U2202)</f>
        <v>0</v>
      </c>
      <c r="W2202" s="22">
        <f>SUM(N2202*W2201)</f>
        <v>191.29500000000002</v>
      </c>
      <c r="X2202" s="22"/>
      <c r="Y2202" s="23">
        <f>SUM(N2202*P2202*Y2201)</f>
        <v>0</v>
      </c>
      <c r="Z2202" s="22"/>
      <c r="AA2202" s="23">
        <f>SUM(N2202*AA2201)</f>
        <v>0</v>
      </c>
      <c r="AB2202" s="23">
        <f>SUM(N2202*AB2201*P2202)</f>
        <v>0</v>
      </c>
      <c r="AD2202" s="23">
        <f>SUM(N2202*AD2201)</f>
        <v>0</v>
      </c>
      <c r="AE2202" s="23">
        <f>SUM(N2202*AE2201*P2202)</f>
        <v>0</v>
      </c>
      <c r="AG2202" s="23">
        <f>SUM(N2202*AG2201)</f>
        <v>0</v>
      </c>
      <c r="AH2202" s="23">
        <f>SUM(Q2202*AH2201)</f>
        <v>0</v>
      </c>
    </row>
    <row r="2203" spans="10:35" ht="15.75" thickBot="1" x14ac:dyDescent="0.3">
      <c r="J2203" s="311"/>
      <c r="L2203" s="525"/>
      <c r="N2203" s="593"/>
      <c r="P2203" s="525"/>
      <c r="Q2203" s="727"/>
      <c r="R2203" s="799"/>
      <c r="S2203" s="799"/>
      <c r="T2203" s="799"/>
      <c r="U2203" s="799"/>
      <c r="V2203" s="38">
        <f>SUM(P2203,S2203,U2203)</f>
        <v>0</v>
      </c>
      <c r="W2203" s="22">
        <f>SUM(N2203*W2201)</f>
        <v>0</v>
      </c>
      <c r="X2203" s="22"/>
      <c r="Y2203" s="23">
        <f>SUM(N2203*P2203*Y2201)</f>
        <v>0</v>
      </c>
      <c r="Z2203" s="22"/>
      <c r="AA2203" s="23">
        <f>SUM(N2203*AA2201)</f>
        <v>0</v>
      </c>
      <c r="AB2203" s="23">
        <f>SUM(N2203*AB2201*P2203)</f>
        <v>0</v>
      </c>
      <c r="AD2203" s="23">
        <f>SUM(N2203*AD2201)</f>
        <v>0</v>
      </c>
      <c r="AE2203" s="23">
        <f>SUM(N2203*AE2201*P2203)</f>
        <v>0</v>
      </c>
      <c r="AG2203" s="23">
        <f>SUM(N2203*AG2201)</f>
        <v>0</v>
      </c>
      <c r="AH2203" s="23">
        <f>SUM(Q2203*AH2201)</f>
        <v>0</v>
      </c>
    </row>
    <row r="2204" spans="10:35" ht="15.75" thickBot="1" x14ac:dyDescent="0.3">
      <c r="J2204" s="311"/>
      <c r="L2204" s="38"/>
      <c r="N2204" s="49"/>
      <c r="O2204" s="50"/>
      <c r="P2204" s="38"/>
      <c r="Q2204" s="38"/>
      <c r="R2204" s="38"/>
      <c r="S2204" s="38"/>
      <c r="T2204" s="38"/>
      <c r="U2204" s="38"/>
      <c r="V2204" s="38"/>
      <c r="W2204" s="488">
        <f>SUM(W2202:W2203)</f>
        <v>191.29500000000002</v>
      </c>
      <c r="X2204" s="489"/>
      <c r="Y2204" s="490">
        <f>SUM(Y2202:Y2203)</f>
        <v>0</v>
      </c>
      <c r="Z2204" s="829">
        <f>SUM(W2204:Y2204)</f>
        <v>191.29500000000002</v>
      </c>
      <c r="AA2204" s="491">
        <f>SUM(AA2202:AA2203)</f>
        <v>0</v>
      </c>
      <c r="AB2204" s="387">
        <f>SUM(AB2202:AB2203)</f>
        <v>0</v>
      </c>
      <c r="AC2204" s="1087">
        <f>SUM(AA2204:AB2204)</f>
        <v>0</v>
      </c>
      <c r="AD2204" s="387">
        <f>SUM(AD2202:AD2203)</f>
        <v>0</v>
      </c>
      <c r="AE2204" s="387">
        <f>SUM(AE2202:AE2203)</f>
        <v>0</v>
      </c>
      <c r="AF2204" s="1087">
        <f>SUM(AD2204:AE2204)</f>
        <v>0</v>
      </c>
      <c r="AG2204" s="387">
        <f>SUM(AG2202:AG2203)</f>
        <v>0</v>
      </c>
      <c r="AH2204" s="387">
        <f>SUM(AH2202:AH2203)</f>
        <v>0</v>
      </c>
      <c r="AI2204" s="1087">
        <f>SUM(AG2204:AH2204)</f>
        <v>0</v>
      </c>
    </row>
    <row r="2205" spans="10:35" x14ac:dyDescent="0.25">
      <c r="J2205" s="311"/>
      <c r="L2205" s="38"/>
      <c r="N2205" s="49"/>
      <c r="O2205" s="50"/>
      <c r="P2205" s="38"/>
      <c r="Q2205" s="38"/>
      <c r="R2205" s="38"/>
      <c r="S2205" s="38"/>
      <c r="T2205" s="38"/>
      <c r="U2205" s="38"/>
      <c r="V2205" s="38"/>
      <c r="W2205" s="522"/>
      <c r="X2205" s="523"/>
      <c r="Y2205" s="28"/>
      <c r="Z2205" s="523"/>
      <c r="AA2205" s="523"/>
      <c r="AB2205" s="523"/>
      <c r="AC2205" s="89"/>
      <c r="AD2205" s="523"/>
      <c r="AE2205" s="523"/>
      <c r="AF2205" s="89"/>
      <c r="AG2205" s="523"/>
      <c r="AH2205" s="523"/>
      <c r="AI2205" s="89"/>
    </row>
    <row r="2206" spans="10:35" x14ac:dyDescent="0.25">
      <c r="J2206" s="310" t="s">
        <v>616</v>
      </c>
      <c r="K2206" s="35" t="s">
        <v>363</v>
      </c>
      <c r="L2206" s="158"/>
      <c r="M2206" s="158"/>
      <c r="N2206" s="117"/>
      <c r="O2206" s="316"/>
      <c r="P2206" s="158"/>
      <c r="Q2206" s="158"/>
      <c r="R2206" s="158"/>
      <c r="S2206" s="158"/>
      <c r="T2206" s="158"/>
      <c r="U2206" s="158"/>
      <c r="V2206" s="158"/>
      <c r="W2206" s="319">
        <v>0.01</v>
      </c>
      <c r="X2206" s="117"/>
      <c r="Y2206" s="157">
        <v>0</v>
      </c>
      <c r="Z2206" s="158"/>
      <c r="AA2206" s="319">
        <v>0</v>
      </c>
      <c r="AB2206" s="157">
        <v>0</v>
      </c>
      <c r="AC2206" s="7"/>
      <c r="AD2206" s="319">
        <v>0</v>
      </c>
      <c r="AE2206" s="157">
        <v>0</v>
      </c>
      <c r="AF2206" s="449"/>
      <c r="AG2206" s="319">
        <f>SUM(AD2206)</f>
        <v>0</v>
      </c>
      <c r="AH2206" s="322">
        <v>0</v>
      </c>
      <c r="AI2206" s="7"/>
    </row>
    <row r="2207" spans="10:35" x14ac:dyDescent="0.25">
      <c r="J2207" s="311"/>
      <c r="K2207" t="s">
        <v>620</v>
      </c>
      <c r="L2207" s="38">
        <v>0.24840000000000001</v>
      </c>
      <c r="M2207" t="s">
        <v>621</v>
      </c>
      <c r="N2207" s="626">
        <v>4375</v>
      </c>
      <c r="O2207" s="366"/>
      <c r="P2207" s="321"/>
      <c r="Q2207" s="307">
        <f>SUM(N2207*P2207)</f>
        <v>0</v>
      </c>
      <c r="R2207" s="380"/>
      <c r="S2207" s="380"/>
      <c r="T2207" s="380"/>
      <c r="U2207" s="380"/>
      <c r="V2207" s="38">
        <f>SUM(P2207,S2207,U2207)</f>
        <v>0</v>
      </c>
      <c r="W2207" s="22">
        <f>SUM(N2207*W2206)</f>
        <v>43.75</v>
      </c>
      <c r="X2207" s="22"/>
      <c r="Y2207" s="23">
        <f>SUM(N2207*P2207*Y2206)</f>
        <v>0</v>
      </c>
      <c r="Z2207" s="22"/>
      <c r="AA2207" s="23">
        <f>SUM(N2207*AA2206)</f>
        <v>0</v>
      </c>
      <c r="AB2207" s="23">
        <f>SUM(N2207*AB2206*P2207)</f>
        <v>0</v>
      </c>
      <c r="AD2207" s="23">
        <f>SUM(N2207*AD2206)</f>
        <v>0</v>
      </c>
      <c r="AE2207" s="23">
        <f>SUM(N2207*AE2206*P2207)</f>
        <v>0</v>
      </c>
      <c r="AG2207" s="23">
        <f>SUM(N2207*AG2206)</f>
        <v>0</v>
      </c>
      <c r="AH2207" s="23">
        <f>SUM(Q2207*AH2206)</f>
        <v>0</v>
      </c>
    </row>
    <row r="2208" spans="10:35" x14ac:dyDescent="0.25">
      <c r="J2208" s="311"/>
      <c r="L2208" s="525">
        <v>0.16619999999999999</v>
      </c>
      <c r="M2208" t="s">
        <v>168</v>
      </c>
      <c r="N2208" s="626">
        <v>5380</v>
      </c>
      <c r="O2208" s="366"/>
      <c r="P2208" s="321"/>
      <c r="Q2208" s="727"/>
      <c r="R2208" s="380"/>
      <c r="S2208" s="380"/>
      <c r="T2208" s="380"/>
      <c r="U2208" s="380"/>
      <c r="V2208" s="38">
        <f>SUM(P2208,S2208,U2208)</f>
        <v>0</v>
      </c>
      <c r="W2208" s="22">
        <f>SUM(N2208*W2206)</f>
        <v>53.800000000000004</v>
      </c>
      <c r="X2208" s="22"/>
      <c r="Y2208" s="23">
        <f>SUM(N2208*P2208*Y2206)</f>
        <v>0</v>
      </c>
      <c r="Z2208" s="22"/>
      <c r="AA2208" s="23">
        <f>SUM(N2208*AA2206)</f>
        <v>0</v>
      </c>
      <c r="AB2208" s="23">
        <f>SUM(N2208*AB2206*P2208)</f>
        <v>0</v>
      </c>
      <c r="AD2208" s="23">
        <f>SUM(N2208*AD2206)</f>
        <v>0</v>
      </c>
      <c r="AE2208" s="23">
        <f>SUM(N2208*AE2206*P2208)</f>
        <v>0</v>
      </c>
      <c r="AG2208" s="23">
        <f>SUM(N2208*AG2206)</f>
        <v>0</v>
      </c>
      <c r="AH2208" s="23">
        <f>SUM(Q2208*AH2206)</f>
        <v>0</v>
      </c>
    </row>
    <row r="2209" spans="10:35" ht="15.75" thickBot="1" x14ac:dyDescent="0.3">
      <c r="J2209" s="311"/>
      <c r="L2209" s="900" t="s">
        <v>294</v>
      </c>
      <c r="M2209" s="1352"/>
      <c r="N2209" s="593"/>
      <c r="P2209" s="525"/>
      <c r="Q2209" s="727"/>
      <c r="R2209" s="799"/>
      <c r="S2209" s="799"/>
      <c r="T2209" s="799"/>
      <c r="U2209" s="799"/>
      <c r="V2209" s="38"/>
      <c r="W2209" s="22">
        <f>SUM(M2209)</f>
        <v>0</v>
      </c>
      <c r="X2209" s="22"/>
      <c r="Y2209" s="23"/>
      <c r="Z2209" s="22"/>
      <c r="AA2209" s="23"/>
      <c r="AB2209" s="23"/>
      <c r="AD2209" s="23"/>
      <c r="AE2209" s="23"/>
      <c r="AG2209" s="23"/>
      <c r="AH2209" s="23"/>
    </row>
    <row r="2210" spans="10:35" ht="15.75" thickBot="1" x14ac:dyDescent="0.3">
      <c r="J2210" s="311"/>
      <c r="K2210" t="s">
        <v>622</v>
      </c>
      <c r="L2210" s="38"/>
      <c r="N2210" s="49"/>
      <c r="O2210" s="50"/>
      <c r="P2210" s="38"/>
      <c r="Q2210" s="38"/>
      <c r="R2210" s="38"/>
      <c r="S2210" s="38"/>
      <c r="T2210" s="38"/>
      <c r="U2210" s="38"/>
      <c r="V2210" s="38"/>
      <c r="W2210" s="488">
        <f>SUM(W2207:W2209)</f>
        <v>97.550000000000011</v>
      </c>
      <c r="X2210" s="489"/>
      <c r="Y2210" s="490">
        <f>SUM(Y2207:Y2208)</f>
        <v>0</v>
      </c>
      <c r="Z2210" s="829">
        <f>SUM(W2210:Y2210)</f>
        <v>97.550000000000011</v>
      </c>
      <c r="AA2210" s="491">
        <f>SUM(AA2207:AA2209)</f>
        <v>0</v>
      </c>
      <c r="AB2210" s="387">
        <f>SUM(AB2207:AB2209)</f>
        <v>0</v>
      </c>
      <c r="AC2210" s="1087">
        <f>SUM(AA2210:AB2210)</f>
        <v>0</v>
      </c>
      <c r="AD2210" s="387">
        <f>SUM(AD2207:AD2209)</f>
        <v>0</v>
      </c>
      <c r="AE2210" s="387">
        <f>SUM(AE2207:AE2209)</f>
        <v>0</v>
      </c>
      <c r="AF2210" s="1087">
        <f>SUM(AD2210:AE2210)</f>
        <v>0</v>
      </c>
      <c r="AG2210" s="387">
        <f>SUM(AG2207:AG2209)</f>
        <v>0</v>
      </c>
      <c r="AH2210" s="387">
        <f>SUM(AH2207:AH2209)</f>
        <v>0</v>
      </c>
      <c r="AI2210" s="1087">
        <f>SUM(AG2210:AH2210)</f>
        <v>0</v>
      </c>
    </row>
    <row r="2211" spans="10:35" x14ac:dyDescent="0.25">
      <c r="J2211" s="311"/>
      <c r="L2211" s="38"/>
      <c r="N2211" s="49"/>
      <c r="O2211" s="50"/>
      <c r="P2211" s="38"/>
      <c r="Q2211" s="38"/>
      <c r="R2211" s="38"/>
      <c r="S2211" s="38"/>
      <c r="T2211" s="38"/>
      <c r="U2211" s="38"/>
      <c r="V2211" s="38"/>
      <c r="W2211" s="522"/>
      <c r="X2211" s="523"/>
      <c r="Y2211" s="28"/>
      <c r="Z2211" s="523"/>
      <c r="AA2211" s="523"/>
      <c r="AB2211" s="523"/>
      <c r="AC2211" s="89"/>
      <c r="AD2211" s="523"/>
      <c r="AE2211" s="523"/>
      <c r="AF2211" s="89"/>
      <c r="AG2211" s="523"/>
      <c r="AH2211" s="523"/>
      <c r="AI2211" s="89"/>
    </row>
    <row r="2212" spans="10:35" x14ac:dyDescent="0.25">
      <c r="J2212" s="310" t="s">
        <v>616</v>
      </c>
      <c r="K2212" s="35" t="s">
        <v>215</v>
      </c>
      <c r="L2212" s="158"/>
      <c r="M2212" s="158"/>
      <c r="N2212" s="117"/>
      <c r="O2212" s="316"/>
      <c r="P2212" s="158"/>
      <c r="Q2212" s="158"/>
      <c r="R2212" s="158"/>
      <c r="S2212" s="158"/>
      <c r="T2212" s="158"/>
      <c r="U2212" s="158"/>
      <c r="V2212" s="158"/>
      <c r="W2212" s="319">
        <v>7.4999999999999997E-3</v>
      </c>
      <c r="X2212" s="117"/>
      <c r="Y2212" s="157">
        <v>0</v>
      </c>
      <c r="Z2212" s="158"/>
      <c r="AA2212" s="319">
        <v>0</v>
      </c>
      <c r="AB2212" s="157">
        <v>0</v>
      </c>
      <c r="AC2212" s="7"/>
      <c r="AD2212" s="319">
        <v>0</v>
      </c>
      <c r="AE2212" s="157">
        <v>0</v>
      </c>
      <c r="AF2212" s="449"/>
      <c r="AG2212" s="319">
        <f>SUM(AD2212)</f>
        <v>0</v>
      </c>
      <c r="AH2212" s="322">
        <v>0</v>
      </c>
      <c r="AI2212" s="7"/>
    </row>
    <row r="2213" spans="10:35" x14ac:dyDescent="0.25">
      <c r="J2213" s="311"/>
      <c r="K2213" t="s">
        <v>623</v>
      </c>
      <c r="L2213" s="38">
        <v>0.2928</v>
      </c>
      <c r="M2213" t="s">
        <v>618</v>
      </c>
      <c r="N2213" s="626"/>
      <c r="O2213" s="366"/>
      <c r="P2213" s="321"/>
      <c r="Q2213" s="307">
        <f>SUM(N2213*P2213)</f>
        <v>0</v>
      </c>
      <c r="R2213" s="380"/>
      <c r="S2213" s="380"/>
      <c r="T2213" s="380"/>
      <c r="U2213" s="380"/>
      <c r="V2213" s="38">
        <f>SUM(P2213,S2213,U2213)</f>
        <v>0</v>
      </c>
      <c r="W2213" s="22">
        <f>SUM(N2213*W2212)</f>
        <v>0</v>
      </c>
      <c r="X2213" s="22"/>
      <c r="Y2213" s="23">
        <f>SUM(N2213*P2213*Y2212)</f>
        <v>0</v>
      </c>
      <c r="Z2213" s="22"/>
      <c r="AA2213" s="23">
        <f>SUM(N2213*AA2212)</f>
        <v>0</v>
      </c>
      <c r="AB2213" s="23">
        <f>SUM(N2213*AB2212*P2213)</f>
        <v>0</v>
      </c>
      <c r="AD2213" s="23">
        <f>SUM(N2213*AD2212)</f>
        <v>0</v>
      </c>
      <c r="AE2213" s="23">
        <f>SUM(N2213*AE2212*P2213)</f>
        <v>0</v>
      </c>
      <c r="AG2213" s="23">
        <f>SUM(N2213*AG2212)</f>
        <v>0</v>
      </c>
      <c r="AH2213" s="23">
        <f>SUM(Q2213*AH2212)</f>
        <v>0</v>
      </c>
    </row>
    <row r="2214" spans="10:35" ht="15.75" thickBot="1" x14ac:dyDescent="0.3">
      <c r="J2214" s="311"/>
      <c r="L2214" s="525"/>
      <c r="N2214" s="593"/>
      <c r="P2214" s="525"/>
      <c r="Q2214" s="727"/>
      <c r="R2214" s="799"/>
      <c r="S2214" s="799"/>
      <c r="T2214" s="799"/>
      <c r="U2214" s="799"/>
      <c r="V2214" s="38">
        <f>SUM(P2214,S2214,U2214)</f>
        <v>0</v>
      </c>
      <c r="W2214" s="22">
        <f>SUM(N2214*W2212)</f>
        <v>0</v>
      </c>
      <c r="X2214" s="22"/>
      <c r="Y2214" s="23">
        <f>SUM(N2214*P2214*Y2212)</f>
        <v>0</v>
      </c>
      <c r="Z2214" s="22"/>
      <c r="AA2214" s="23">
        <f>SUM(N2214*AA2212)</f>
        <v>0</v>
      </c>
      <c r="AB2214" s="23">
        <f>SUM(N2214*AB2212*P2214)</f>
        <v>0</v>
      </c>
      <c r="AD2214" s="23">
        <f>SUM(N2214*AD2212)</f>
        <v>0</v>
      </c>
      <c r="AE2214" s="23">
        <f>SUM(N2214*AE2212*P2214)</f>
        <v>0</v>
      </c>
      <c r="AG2214" s="23">
        <f>SUM(N2214*AG2212)</f>
        <v>0</v>
      </c>
      <c r="AH2214" s="23">
        <f>SUM(Q2214*AH2212)</f>
        <v>0</v>
      </c>
    </row>
    <row r="2215" spans="10:35" ht="15.75" thickBot="1" x14ac:dyDescent="0.3">
      <c r="J2215" s="311"/>
      <c r="K2215" t="s">
        <v>622</v>
      </c>
      <c r="L2215" s="38"/>
      <c r="N2215" s="49"/>
      <c r="O2215" s="50"/>
      <c r="P2215" s="38"/>
      <c r="Q2215" s="38"/>
      <c r="R2215" s="38"/>
      <c r="S2215" s="38"/>
      <c r="T2215" s="38"/>
      <c r="U2215" s="38"/>
      <c r="V2215" s="38"/>
      <c r="W2215" s="488">
        <f>SUM(W2213:W2214)</f>
        <v>0</v>
      </c>
      <c r="X2215" s="489"/>
      <c r="Y2215" s="490">
        <f>SUM(Y2213:Y2214)</f>
        <v>0</v>
      </c>
      <c r="Z2215" s="829">
        <f>SUM(W2215:Y2215)</f>
        <v>0</v>
      </c>
      <c r="AA2215" s="491">
        <f>SUM(AA2213:AA2214)</f>
        <v>0</v>
      </c>
      <c r="AB2215" s="387">
        <f>SUM(AB2213:AB2214)</f>
        <v>0</v>
      </c>
      <c r="AC2215" s="1087">
        <f>SUM(AA2215:AB2215)</f>
        <v>0</v>
      </c>
      <c r="AD2215" s="387">
        <f>SUM(AD2213:AD2214)</f>
        <v>0</v>
      </c>
      <c r="AE2215" s="387">
        <f>SUM(AE2213:AE2214)</f>
        <v>0</v>
      </c>
      <c r="AF2215" s="1087">
        <f>SUM(AD2215:AE2215)</f>
        <v>0</v>
      </c>
      <c r="AG2215" s="387">
        <f>SUM(AG2213:AG2214)</f>
        <v>0</v>
      </c>
      <c r="AH2215" s="387">
        <f>SUM(AH2213:AH2214)</f>
        <v>0</v>
      </c>
      <c r="AI2215" s="1087">
        <f>SUM(AG2215:AH2215)</f>
        <v>0</v>
      </c>
    </row>
    <row r="2216" spans="10:35" x14ac:dyDescent="0.25">
      <c r="J2216" s="311"/>
      <c r="L2216" s="38"/>
      <c r="N2216" s="49"/>
      <c r="O2216" s="50"/>
      <c r="P2216" s="38"/>
      <c r="Q2216" s="38"/>
      <c r="R2216" s="38"/>
      <c r="S2216" s="38"/>
      <c r="T2216" s="38"/>
      <c r="U2216" s="38"/>
      <c r="V2216" s="38"/>
      <c r="W2216" s="522"/>
      <c r="X2216" s="523"/>
      <c r="Y2216" s="28"/>
      <c r="Z2216" s="523"/>
      <c r="AA2216" s="523"/>
      <c r="AB2216" s="523"/>
      <c r="AC2216" s="89"/>
      <c r="AD2216" s="523"/>
      <c r="AE2216" s="523"/>
      <c r="AF2216" s="89"/>
      <c r="AG2216" s="523"/>
      <c r="AH2216" s="523"/>
      <c r="AI2216" s="89"/>
    </row>
    <row r="2217" spans="10:35" x14ac:dyDescent="0.25">
      <c r="J2217" s="310" t="s">
        <v>616</v>
      </c>
      <c r="K2217" s="35" t="s">
        <v>421</v>
      </c>
      <c r="L2217" s="158"/>
      <c r="M2217" s="158"/>
      <c r="N2217" s="117"/>
      <c r="O2217" s="316"/>
      <c r="P2217" s="158"/>
      <c r="Q2217" s="158"/>
      <c r="R2217" s="158"/>
      <c r="S2217" s="158"/>
      <c r="T2217" s="158"/>
      <c r="U2217" s="158"/>
      <c r="V2217" s="158"/>
      <c r="W2217" s="319">
        <v>1.9599999999999999E-2</v>
      </c>
      <c r="X2217" s="117"/>
      <c r="Y2217" s="157">
        <v>0</v>
      </c>
      <c r="Z2217" s="158"/>
      <c r="AA2217" s="319">
        <v>0</v>
      </c>
      <c r="AB2217" s="157">
        <v>0</v>
      </c>
      <c r="AC2217" s="7"/>
      <c r="AD2217" s="319">
        <v>0</v>
      </c>
      <c r="AE2217" s="157">
        <v>0</v>
      </c>
      <c r="AF2217" s="449"/>
      <c r="AG2217" s="319">
        <f>SUM(AD2217)</f>
        <v>0</v>
      </c>
      <c r="AH2217" s="322">
        <v>0</v>
      </c>
      <c r="AI2217" s="7"/>
    </row>
    <row r="2218" spans="10:35" x14ac:dyDescent="0.25">
      <c r="J2218" s="311"/>
      <c r="K2218" t="s">
        <v>624</v>
      </c>
      <c r="L2218" s="38">
        <v>0.19980000000000001</v>
      </c>
      <c r="M2218" t="s">
        <v>625</v>
      </c>
      <c r="N2218" s="626">
        <v>7280</v>
      </c>
      <c r="O2218" s="366"/>
      <c r="P2218" s="321"/>
      <c r="Q2218" s="307">
        <f>SUM(N2218*P2218)</f>
        <v>0</v>
      </c>
      <c r="R2218" s="380"/>
      <c r="S2218" s="380"/>
      <c r="T2218" s="380"/>
      <c r="U2218" s="380"/>
      <c r="V2218" s="38">
        <f>SUM(P2218,S2218,U2218)</f>
        <v>0</v>
      </c>
      <c r="W2218" s="22">
        <f>SUM(N2218*W2217)</f>
        <v>142.68799999999999</v>
      </c>
      <c r="X2218" s="22"/>
      <c r="Y2218" s="23">
        <f>SUM(N2218*P2218*Y2217)</f>
        <v>0</v>
      </c>
      <c r="Z2218" s="22"/>
      <c r="AA2218" s="23">
        <f>SUM(N2218*AA2217)</f>
        <v>0</v>
      </c>
      <c r="AB2218" s="23">
        <f>SUM(N2218*AB2217*P2218)</f>
        <v>0</v>
      </c>
      <c r="AD2218" s="23">
        <f>SUM(N2218*AD2217)</f>
        <v>0</v>
      </c>
      <c r="AE2218" s="23">
        <f>SUM(N2218*AE2217*P2218)</f>
        <v>0</v>
      </c>
      <c r="AG2218" s="23">
        <f>SUM(N2218*AG2217)</f>
        <v>0</v>
      </c>
      <c r="AH2218" s="23">
        <f>SUM(Q2218*AH2217)</f>
        <v>0</v>
      </c>
    </row>
    <row r="2219" spans="10:35" ht="15.75" thickBot="1" x14ac:dyDescent="0.3">
      <c r="J2219" s="311"/>
      <c r="L2219" s="525"/>
      <c r="N2219" s="626"/>
      <c r="O2219" s="366"/>
      <c r="P2219" s="321"/>
      <c r="Q2219" s="727"/>
      <c r="R2219" s="380"/>
      <c r="S2219" s="380"/>
      <c r="T2219" s="380"/>
      <c r="U2219" s="380"/>
      <c r="V2219" s="38">
        <f>SUM(P2219,S2219,U2219)</f>
        <v>0</v>
      </c>
      <c r="W2219" s="22">
        <f>SUM(N2219*W2217)</f>
        <v>0</v>
      </c>
      <c r="X2219" s="22"/>
      <c r="Y2219" s="23">
        <f>SUM(N2219*P2219*Y2217)</f>
        <v>0</v>
      </c>
      <c r="Z2219" s="22"/>
      <c r="AA2219" s="23">
        <f>SUM(N2219*AA2217)</f>
        <v>0</v>
      </c>
      <c r="AB2219" s="23">
        <f>SUM(N2219*AB2217*P2219)</f>
        <v>0</v>
      </c>
      <c r="AD2219" s="23">
        <f>SUM(N2219*AD2217)</f>
        <v>0</v>
      </c>
      <c r="AE2219" s="23">
        <f>SUM(N2219*AE2217*P2219)</f>
        <v>0</v>
      </c>
      <c r="AG2219" s="23">
        <f>SUM(N2219*AG2217)</f>
        <v>0</v>
      </c>
      <c r="AH2219" s="23">
        <f>SUM(Q2219*AH2217)</f>
        <v>0</v>
      </c>
    </row>
    <row r="2220" spans="10:35" ht="15.75" thickBot="1" x14ac:dyDescent="0.3">
      <c r="J2220" s="311"/>
      <c r="L2220" s="38"/>
      <c r="N2220" s="49"/>
      <c r="O2220" s="50"/>
      <c r="P2220" s="38"/>
      <c r="Q2220" s="38"/>
      <c r="R2220" s="38"/>
      <c r="S2220" s="38"/>
      <c r="T2220" s="38"/>
      <c r="U2220" s="38"/>
      <c r="V2220" s="38"/>
      <c r="W2220" s="488">
        <f>SUM(W2218:W2219)</f>
        <v>142.68799999999999</v>
      </c>
      <c r="X2220" s="489"/>
      <c r="Y2220" s="490">
        <f>SUM(Y2218:Y2219)</f>
        <v>0</v>
      </c>
      <c r="Z2220" s="829">
        <f>SUM(W2220:Y2220)</f>
        <v>142.68799999999999</v>
      </c>
      <c r="AA2220" s="491">
        <f>SUM(AA2218:AA2219)</f>
        <v>0</v>
      </c>
      <c r="AB2220" s="387">
        <f>SUM(AB2218:AB2219)</f>
        <v>0</v>
      </c>
      <c r="AC2220" s="1087">
        <f>SUM(AA2220:AB2220)</f>
        <v>0</v>
      </c>
      <c r="AD2220" s="387">
        <f>SUM(AD2218:AD2219)</f>
        <v>0</v>
      </c>
      <c r="AE2220" s="387">
        <f>SUM(AE2218:AE2219)</f>
        <v>0</v>
      </c>
      <c r="AF2220" s="1087">
        <f>SUM(AD2220:AE2220)</f>
        <v>0</v>
      </c>
      <c r="AG2220" s="387">
        <f>SUM(AG2218:AG2219)</f>
        <v>0</v>
      </c>
      <c r="AH2220" s="387">
        <f>SUM(AH2218:AH2219)</f>
        <v>0</v>
      </c>
      <c r="AI2220" s="1087">
        <f>SUM(AG2220:AH2220)</f>
        <v>0</v>
      </c>
    </row>
    <row r="2221" spans="10:35" x14ac:dyDescent="0.25">
      <c r="J2221" s="311"/>
      <c r="L2221" s="38"/>
      <c r="N2221" s="49"/>
      <c r="O2221" s="50"/>
      <c r="P2221" s="38"/>
      <c r="Q2221" s="38"/>
      <c r="R2221" s="38"/>
      <c r="S2221" s="38"/>
      <c r="T2221" s="38"/>
      <c r="U2221" s="38"/>
      <c r="V2221" s="38"/>
      <c r="W2221" s="522"/>
      <c r="X2221" s="523"/>
      <c r="Y2221" s="28"/>
      <c r="Z2221" s="523"/>
      <c r="AA2221" s="523"/>
      <c r="AB2221" s="523"/>
      <c r="AC2221" s="89"/>
      <c r="AD2221" s="523"/>
      <c r="AE2221" s="523"/>
      <c r="AF2221" s="89"/>
      <c r="AG2221" s="523"/>
      <c r="AH2221" s="523"/>
      <c r="AI2221" s="89"/>
    </row>
    <row r="2222" spans="10:35" x14ac:dyDescent="0.25">
      <c r="J2222" s="310" t="s">
        <v>616</v>
      </c>
      <c r="K2222" s="35" t="s">
        <v>535</v>
      </c>
      <c r="L2222" s="158"/>
      <c r="M2222" s="158"/>
      <c r="N2222" s="117"/>
      <c r="O2222" s="316"/>
      <c r="P2222" s="158"/>
      <c r="Q2222" s="158"/>
      <c r="R2222" s="158"/>
      <c r="S2222" s="158"/>
      <c r="T2222" s="158"/>
      <c r="U2222" s="158"/>
      <c r="V2222" s="158"/>
      <c r="W2222" s="319">
        <v>4.8149999999999998E-2</v>
      </c>
      <c r="X2222" s="117"/>
      <c r="Y2222" s="157">
        <v>0</v>
      </c>
      <c r="Z2222" s="158"/>
      <c r="AA2222" s="319">
        <v>2.5000000000000001E-3</v>
      </c>
      <c r="AB2222" s="157">
        <v>0</v>
      </c>
      <c r="AC2222" s="7" t="s">
        <v>291</v>
      </c>
      <c r="AD2222" s="319">
        <v>0</v>
      </c>
      <c r="AE2222" s="157">
        <v>0</v>
      </c>
      <c r="AF2222" s="449"/>
      <c r="AG2222" s="319">
        <f>SUM(AD2222)</f>
        <v>0</v>
      </c>
      <c r="AH2222" s="322">
        <v>0</v>
      </c>
      <c r="AI2222" s="7"/>
    </row>
    <row r="2223" spans="10:35" x14ac:dyDescent="0.25">
      <c r="J2223" s="311"/>
      <c r="K2223" t="s">
        <v>626</v>
      </c>
      <c r="L2223" s="38">
        <v>0.23449999999999999</v>
      </c>
      <c r="M2223" t="s">
        <v>627</v>
      </c>
      <c r="N2223" s="626"/>
      <c r="O2223" s="366"/>
      <c r="P2223" s="321"/>
      <c r="Q2223" s="307">
        <f>SUM(N2223*P2223)</f>
        <v>0</v>
      </c>
      <c r="R2223" s="380"/>
      <c r="S2223" s="380"/>
      <c r="T2223" s="380"/>
      <c r="U2223" s="380"/>
      <c r="V2223" s="38">
        <f>SUM(P2223,S2223,U2223)</f>
        <v>0</v>
      </c>
      <c r="W2223" s="22">
        <f>SUM(N2223*W2222)</f>
        <v>0</v>
      </c>
      <c r="X2223" s="22"/>
      <c r="Y2223" s="23">
        <f>SUM(N2223*P2223*Y2222)</f>
        <v>0</v>
      </c>
      <c r="Z2223" s="22"/>
      <c r="AA2223" s="23">
        <f>SUM(N2223*AA2222)</f>
        <v>0</v>
      </c>
      <c r="AB2223" s="23">
        <f>SUM(N2223*AB2222*P2223)</f>
        <v>0</v>
      </c>
      <c r="AD2223" s="23">
        <f>SUM(N2223*AD2222)</f>
        <v>0</v>
      </c>
      <c r="AE2223" s="23">
        <f>SUM(N2223*AE2222*P2223)</f>
        <v>0</v>
      </c>
      <c r="AG2223" s="23">
        <f>SUM(N2223*AG2222)</f>
        <v>0</v>
      </c>
      <c r="AH2223" s="23">
        <f>SUM(Q2223*AH2222)</f>
        <v>0</v>
      </c>
    </row>
    <row r="2224" spans="10:35" ht="15.75" thickBot="1" x14ac:dyDescent="0.3">
      <c r="J2224" s="311"/>
      <c r="K2224" t="s">
        <v>258</v>
      </c>
      <c r="L2224" s="525"/>
      <c r="N2224" s="593"/>
      <c r="P2224" s="525"/>
      <c r="Q2224" s="727"/>
      <c r="R2224" s="799"/>
      <c r="S2224" s="799"/>
      <c r="T2224" s="799"/>
      <c r="U2224" s="799"/>
      <c r="V2224" s="38">
        <f>SUM(P2224,S2224,U2224)</f>
        <v>0</v>
      </c>
      <c r="W2224" s="22">
        <f>SUM(N2224*W2222)</f>
        <v>0</v>
      </c>
      <c r="X2224" s="22"/>
      <c r="Y2224" s="23">
        <f>SUM(N2224*P2224*Y2222)</f>
        <v>0</v>
      </c>
      <c r="Z2224" s="22"/>
      <c r="AA2224" s="23">
        <f>SUM(N2224*AA2222)</f>
        <v>0</v>
      </c>
      <c r="AB2224" s="23">
        <f>SUM(N2224*AB2222*P2224)</f>
        <v>0</v>
      </c>
      <c r="AD2224" s="23">
        <f>SUM(N2224*AD2222)</f>
        <v>0</v>
      </c>
      <c r="AE2224" s="23">
        <f>SUM(N2224*AE2222*P2224)</f>
        <v>0</v>
      </c>
      <c r="AG2224" s="23">
        <f>SUM(N2224*AG2222)</f>
        <v>0</v>
      </c>
      <c r="AH2224" s="23">
        <f>SUM(Q2224*AH2222)</f>
        <v>0</v>
      </c>
    </row>
    <row r="2225" spans="10:35" ht="15.75" thickBot="1" x14ac:dyDescent="0.3">
      <c r="J2225" s="311"/>
      <c r="K2225" t="s">
        <v>628</v>
      </c>
      <c r="L2225" s="38"/>
      <c r="N2225" s="49"/>
      <c r="O2225" s="50"/>
      <c r="P2225" s="38"/>
      <c r="Q2225" s="38"/>
      <c r="R2225" s="38"/>
      <c r="S2225" s="38"/>
      <c r="T2225" s="38"/>
      <c r="U2225" s="38"/>
      <c r="V2225" s="38"/>
      <c r="W2225" s="488">
        <f>SUM(W2223:W2224)</f>
        <v>0</v>
      </c>
      <c r="X2225" s="489"/>
      <c r="Y2225" s="490">
        <f>SUM(Y2223:Y2224)</f>
        <v>0</v>
      </c>
      <c r="Z2225" s="829">
        <f>SUM(W2225:Y2225)</f>
        <v>0</v>
      </c>
      <c r="AA2225" s="491">
        <f>SUM(AA2223:AA2224)</f>
        <v>0</v>
      </c>
      <c r="AB2225" s="387">
        <f>SUM(AB2223:AB2224)</f>
        <v>0</v>
      </c>
      <c r="AC2225" s="1087">
        <f>SUM(AA2225:AB2225)</f>
        <v>0</v>
      </c>
      <c r="AD2225" s="387">
        <f>SUM(AD2223:AD2224)</f>
        <v>0</v>
      </c>
      <c r="AE2225" s="387">
        <f>SUM(AE2223:AE2224)</f>
        <v>0</v>
      </c>
      <c r="AF2225" s="1087">
        <f>SUM(AD2225:AE2225)</f>
        <v>0</v>
      </c>
      <c r="AG2225" s="387">
        <f>SUM(AG2223:AG2224)</f>
        <v>0</v>
      </c>
      <c r="AH2225" s="387">
        <f>SUM(AH2223:AH2224)</f>
        <v>0</v>
      </c>
      <c r="AI2225" s="1087">
        <f>SUM(AG2225:AH2225)</f>
        <v>0</v>
      </c>
    </row>
    <row r="2226" spans="10:35" x14ac:dyDescent="0.25">
      <c r="J2226" s="311"/>
      <c r="L2226" s="38"/>
      <c r="N2226" s="49"/>
      <c r="O2226" s="50"/>
      <c r="P2226" s="38"/>
      <c r="Q2226" s="38"/>
      <c r="R2226" s="38"/>
      <c r="S2226" s="38"/>
      <c r="T2226" s="38"/>
      <c r="U2226" s="38"/>
      <c r="V2226" s="38"/>
      <c r="W2226" s="522"/>
      <c r="X2226" s="523"/>
      <c r="Y2226" s="28"/>
      <c r="Z2226" s="720"/>
      <c r="AA2226" s="523"/>
      <c r="AB2226" s="523"/>
      <c r="AC2226" s="993"/>
      <c r="AD2226" s="523"/>
      <c r="AE2226" s="523"/>
      <c r="AF2226" s="89"/>
      <c r="AG2226" s="523"/>
      <c r="AH2226" s="523"/>
      <c r="AI2226" s="993"/>
    </row>
    <row r="2227" spans="10:35" x14ac:dyDescent="0.25">
      <c r="J2227" s="310" t="s">
        <v>616</v>
      </c>
      <c r="K2227" s="35" t="s">
        <v>180</v>
      </c>
      <c r="L2227" s="158"/>
      <c r="M2227" s="158"/>
      <c r="N2227" s="117"/>
      <c r="O2227" s="316"/>
      <c r="P2227" s="158"/>
      <c r="Q2227" s="158"/>
      <c r="R2227" s="158"/>
      <c r="S2227" s="158"/>
      <c r="T2227" s="158"/>
      <c r="U2227" s="158"/>
      <c r="V2227" s="158"/>
      <c r="W2227" s="319">
        <v>4.2049999999999997E-2</v>
      </c>
      <c r="X2227" s="117"/>
      <c r="Y2227" s="157">
        <v>0</v>
      </c>
      <c r="Z2227" s="158"/>
      <c r="AA2227" s="319">
        <v>2.5000000000000001E-3</v>
      </c>
      <c r="AB2227" s="157">
        <v>0</v>
      </c>
      <c r="AC2227" s="7" t="s">
        <v>291</v>
      </c>
      <c r="AD2227" s="319">
        <v>0</v>
      </c>
      <c r="AE2227" s="157">
        <v>0</v>
      </c>
      <c r="AF2227" s="449"/>
      <c r="AG2227" s="319">
        <f>SUM(AD2227)</f>
        <v>0</v>
      </c>
      <c r="AH2227" s="322">
        <v>0</v>
      </c>
      <c r="AI2227" s="7"/>
    </row>
    <row r="2228" spans="10:35" x14ac:dyDescent="0.25">
      <c r="J2228" s="311"/>
      <c r="K2228" t="s">
        <v>629</v>
      </c>
      <c r="L2228" s="38">
        <v>0.38250000000000001</v>
      </c>
      <c r="M2228" t="s">
        <v>618</v>
      </c>
      <c r="N2228" s="626">
        <v>3076.92</v>
      </c>
      <c r="O2228" s="366"/>
      <c r="P2228" s="321"/>
      <c r="Q2228" s="307">
        <f>SUM(N2228*P2228)</f>
        <v>0</v>
      </c>
      <c r="R2228" s="380"/>
      <c r="S2228" s="380"/>
      <c r="T2228" s="380"/>
      <c r="U2228" s="380"/>
      <c r="V2228" s="38">
        <f>SUM(P2228,S2228,U2228)</f>
        <v>0</v>
      </c>
      <c r="W2228" s="22">
        <f>SUM(N2228*W2227)</f>
        <v>129.38448599999998</v>
      </c>
      <c r="X2228" s="22"/>
      <c r="Y2228" s="23">
        <f>SUM(N2228*P2228*Y2227)</f>
        <v>0</v>
      </c>
      <c r="Z2228" s="22"/>
      <c r="AA2228" s="23">
        <f>SUM(N2228*AA2227)</f>
        <v>7.6923000000000004</v>
      </c>
      <c r="AB2228" s="23">
        <f>SUM(N2228*AB2227*P2228)</f>
        <v>0</v>
      </c>
      <c r="AD2228" s="23">
        <f>SUM(N2228*AD2227)</f>
        <v>0</v>
      </c>
      <c r="AE2228" s="23">
        <f>SUM(N2228*AE2227*P2228)</f>
        <v>0</v>
      </c>
      <c r="AG2228" s="23">
        <f>SUM(N2228*AG2227)</f>
        <v>0</v>
      </c>
      <c r="AH2228" s="23">
        <f>SUM(Q2228*AH2227)</f>
        <v>0</v>
      </c>
    </row>
    <row r="2229" spans="10:35" ht="15.75" thickBot="1" x14ac:dyDescent="0.3">
      <c r="J2229" s="311"/>
      <c r="L2229" s="525"/>
      <c r="N2229" s="593"/>
      <c r="P2229" s="525"/>
      <c r="Q2229" s="727"/>
      <c r="R2229" s="799"/>
      <c r="S2229" s="799"/>
      <c r="T2229" s="799"/>
      <c r="U2229" s="799"/>
      <c r="V2229" s="38">
        <f>SUM(P2229,S2229,U2229)</f>
        <v>0</v>
      </c>
      <c r="W2229" s="22">
        <f>SUM(N2229*W2227)</f>
        <v>0</v>
      </c>
      <c r="X2229" s="22"/>
      <c r="Y2229" s="23">
        <f>SUM(N2229*P2229*Y2227)</f>
        <v>0</v>
      </c>
      <c r="Z2229" s="22"/>
      <c r="AA2229" s="23">
        <f>SUM(N2229*AA2227)</f>
        <v>0</v>
      </c>
      <c r="AB2229" s="23">
        <f>SUM(N2229*AB2227*P2229)</f>
        <v>0</v>
      </c>
      <c r="AD2229" s="23">
        <f>SUM(N2229*AD2227)</f>
        <v>0</v>
      </c>
      <c r="AE2229" s="23">
        <f>SUM(N2229*AE2227*P2229)</f>
        <v>0</v>
      </c>
      <c r="AG2229" s="23">
        <f>SUM(N2229*AG2227)</f>
        <v>0</v>
      </c>
      <c r="AH2229" s="23">
        <f>SUM(Q2229*AH2227)</f>
        <v>0</v>
      </c>
    </row>
    <row r="2230" spans="10:35" ht="15.75" thickBot="1" x14ac:dyDescent="0.3">
      <c r="J2230" s="311"/>
      <c r="K2230" t="s">
        <v>630</v>
      </c>
      <c r="L2230" s="38"/>
      <c r="N2230" s="49"/>
      <c r="O2230" s="50"/>
      <c r="P2230" s="38"/>
      <c r="Q2230" s="38"/>
      <c r="R2230" s="38"/>
      <c r="S2230" s="38"/>
      <c r="T2230" s="38"/>
      <c r="U2230" s="38"/>
      <c r="V2230" s="38"/>
      <c r="W2230" s="488">
        <f>SUM(W2228:W2229)</f>
        <v>129.38448599999998</v>
      </c>
      <c r="X2230" s="489"/>
      <c r="Y2230" s="490">
        <f>SUM(Y2228:Y2229)</f>
        <v>0</v>
      </c>
      <c r="Z2230" s="829">
        <f>SUM(W2230:Y2230)</f>
        <v>129.38448599999998</v>
      </c>
      <c r="AA2230" s="491">
        <f>SUM(AA2228:AA2229)</f>
        <v>7.6923000000000004</v>
      </c>
      <c r="AB2230" s="387">
        <f>SUM(AB2228:AB2229)</f>
        <v>0</v>
      </c>
      <c r="AC2230" s="1087">
        <f>SUM(AA2230:AB2230)</f>
        <v>7.6923000000000004</v>
      </c>
      <c r="AD2230" s="387">
        <f>SUM(AD2228:AD2229)</f>
        <v>0</v>
      </c>
      <c r="AE2230" s="387">
        <f>SUM(AE2228:AE2229)</f>
        <v>0</v>
      </c>
      <c r="AF2230" s="1087">
        <f>SUM(AD2230:AE2230)</f>
        <v>0</v>
      </c>
      <c r="AG2230" s="387">
        <f>SUM(AG2228:AG2229)</f>
        <v>0</v>
      </c>
      <c r="AH2230" s="387">
        <f>SUM(AH2228:AH2229)</f>
        <v>0</v>
      </c>
      <c r="AI2230" s="1087">
        <f>SUM(AG2230:AH2230)</f>
        <v>0</v>
      </c>
    </row>
    <row r="2231" spans="10:35" x14ac:dyDescent="0.25">
      <c r="J2231" s="311"/>
      <c r="L2231" s="38"/>
      <c r="N2231" s="49"/>
      <c r="O2231" s="50"/>
      <c r="P2231" s="38"/>
      <c r="Q2231" s="38"/>
      <c r="R2231" s="38"/>
      <c r="S2231" s="38"/>
      <c r="T2231" s="38"/>
      <c r="U2231" s="38"/>
      <c r="V2231" s="38"/>
      <c r="W2231" s="522"/>
      <c r="X2231" s="523"/>
      <c r="Y2231" s="28"/>
      <c r="Z2231" s="523"/>
      <c r="AA2231" s="523"/>
      <c r="AB2231" s="523"/>
      <c r="AC2231" s="89"/>
      <c r="AD2231" s="523"/>
      <c r="AE2231" s="523"/>
      <c r="AF2231" s="89"/>
      <c r="AG2231" s="523"/>
      <c r="AH2231" s="523"/>
      <c r="AI2231" s="89"/>
    </row>
    <row r="2232" spans="10:35" x14ac:dyDescent="0.25">
      <c r="J2232" s="310" t="s">
        <v>616</v>
      </c>
      <c r="K2232" s="35" t="s">
        <v>631</v>
      </c>
      <c r="L2232" s="158"/>
      <c r="M2232" s="158"/>
      <c r="N2232" s="117"/>
      <c r="O2232" s="316"/>
      <c r="P2232" s="158"/>
      <c r="Q2232" s="158"/>
      <c r="R2232" s="158"/>
      <c r="S2232" s="158"/>
      <c r="T2232" s="158"/>
      <c r="U2232" s="158"/>
      <c r="V2232" s="158"/>
      <c r="W2232" s="319">
        <v>2.07E-2</v>
      </c>
      <c r="X2232" s="117"/>
      <c r="Y2232" s="157">
        <v>0</v>
      </c>
      <c r="Z2232" s="158"/>
      <c r="AA2232" s="319">
        <v>2.5000000000000001E-3</v>
      </c>
      <c r="AB2232" s="157">
        <v>0</v>
      </c>
      <c r="AC2232" s="7" t="s">
        <v>291</v>
      </c>
      <c r="AD2232" s="319">
        <v>0</v>
      </c>
      <c r="AE2232" s="157">
        <v>0</v>
      </c>
      <c r="AF2232" s="449"/>
      <c r="AG2232" s="319">
        <f>SUM(AD2232)</f>
        <v>0</v>
      </c>
      <c r="AH2232" s="322">
        <v>0</v>
      </c>
      <c r="AI2232" s="7"/>
    </row>
    <row r="2233" spans="10:35" x14ac:dyDescent="0.25">
      <c r="J2233" s="311"/>
      <c r="K2233" t="s">
        <v>632</v>
      </c>
      <c r="L2233" s="38">
        <v>0.4</v>
      </c>
      <c r="M2233" t="s">
        <v>618</v>
      </c>
      <c r="N2233" s="626"/>
      <c r="O2233" s="366"/>
      <c r="P2233" s="321"/>
      <c r="Q2233" s="307">
        <f>SUM(N2233*P2233)</f>
        <v>0</v>
      </c>
      <c r="R2233" s="380"/>
      <c r="S2233" s="380"/>
      <c r="T2233" s="380"/>
      <c r="U2233" s="380"/>
      <c r="V2233" s="38">
        <f>SUM(P2233,S2233,U2233)</f>
        <v>0</v>
      </c>
      <c r="W2233" s="22">
        <f>SUM(N2233*W2232)</f>
        <v>0</v>
      </c>
      <c r="X2233" s="22"/>
      <c r="Y2233" s="23">
        <f>SUM(N2233*P2233*Y2232)</f>
        <v>0</v>
      </c>
      <c r="Z2233" s="22"/>
      <c r="AA2233" s="23">
        <f>SUM(N2233*AA2232)</f>
        <v>0</v>
      </c>
      <c r="AB2233" s="23">
        <f>SUM(N2233*AB2232*P2233)</f>
        <v>0</v>
      </c>
      <c r="AD2233" s="23">
        <f>SUM(N2233*AD2232)</f>
        <v>0</v>
      </c>
      <c r="AE2233" s="23">
        <f>SUM(N2233*AE2232*P2233)</f>
        <v>0</v>
      </c>
      <c r="AG2233" s="23">
        <f>SUM(N2233*AG2232)</f>
        <v>0</v>
      </c>
      <c r="AH2233" s="23">
        <f>SUM(Q2233*AH2232)</f>
        <v>0</v>
      </c>
    </row>
    <row r="2234" spans="10:35" ht="15.75" thickBot="1" x14ac:dyDescent="0.3">
      <c r="J2234" s="311"/>
      <c r="L2234" s="525"/>
      <c r="N2234" s="593"/>
      <c r="P2234" s="525"/>
      <c r="Q2234" s="727"/>
      <c r="R2234" s="799"/>
      <c r="S2234" s="799"/>
      <c r="T2234" s="799"/>
      <c r="U2234" s="799"/>
      <c r="V2234" s="38">
        <f>SUM(P2234,S2234,U2234)</f>
        <v>0</v>
      </c>
      <c r="W2234" s="22">
        <f>SUM(N2234*W2232)</f>
        <v>0</v>
      </c>
      <c r="X2234" s="22"/>
      <c r="Y2234" s="23">
        <f>SUM(N2234*P2234*Y2232)</f>
        <v>0</v>
      </c>
      <c r="Z2234" s="22"/>
      <c r="AA2234" s="23">
        <f>SUM(N2234*AA2232)</f>
        <v>0</v>
      </c>
      <c r="AB2234" s="23">
        <f>SUM(N2234*AB2232*P2234)</f>
        <v>0</v>
      </c>
      <c r="AD2234" s="23">
        <f>SUM(N2234*AD2232)</f>
        <v>0</v>
      </c>
      <c r="AE2234" s="23">
        <f>SUM(N2234*AE2232*P2234)</f>
        <v>0</v>
      </c>
      <c r="AG2234" s="23">
        <f>SUM(N2234*AG2232)</f>
        <v>0</v>
      </c>
      <c r="AH2234" s="23">
        <f>SUM(Q2234*AH2232)</f>
        <v>0</v>
      </c>
    </row>
    <row r="2235" spans="10:35" ht="15.75" thickBot="1" x14ac:dyDescent="0.3">
      <c r="J2235" s="311"/>
      <c r="K2235" t="s">
        <v>502</v>
      </c>
      <c r="L2235" s="38"/>
      <c r="N2235" s="49"/>
      <c r="O2235" s="50"/>
      <c r="P2235" s="38"/>
      <c r="Q2235" s="38"/>
      <c r="R2235" s="38"/>
      <c r="S2235" s="38"/>
      <c r="T2235" s="38"/>
      <c r="U2235" s="38"/>
      <c r="V2235" s="38"/>
      <c r="W2235" s="488">
        <f>SUM(W2233:W2234)</f>
        <v>0</v>
      </c>
      <c r="X2235" s="489"/>
      <c r="Y2235" s="490">
        <f>SUM(Y2233:Y2234)</f>
        <v>0</v>
      </c>
      <c r="Z2235" s="829">
        <f>SUM(W2235:Y2235)</f>
        <v>0</v>
      </c>
      <c r="AA2235" s="491">
        <f>SUM(AA2233:AA2234)</f>
        <v>0</v>
      </c>
      <c r="AB2235" s="387">
        <f>SUM(AB2233:AB2234)</f>
        <v>0</v>
      </c>
      <c r="AC2235" s="1087">
        <f>SUM(AA2235:AB2235)</f>
        <v>0</v>
      </c>
      <c r="AD2235" s="387">
        <f>SUM(AD2233:AD2234)</f>
        <v>0</v>
      </c>
      <c r="AE2235" s="387">
        <f>SUM(AE2233:AE2234)</f>
        <v>0</v>
      </c>
      <c r="AF2235" s="1087">
        <f>SUM(AD2235:AE2235)</f>
        <v>0</v>
      </c>
      <c r="AG2235" s="387">
        <f>SUM(AG2233:AG2234)</f>
        <v>0</v>
      </c>
      <c r="AH2235" s="387">
        <f>SUM(AH2233:AH2234)</f>
        <v>0</v>
      </c>
      <c r="AI2235" s="1087">
        <f>SUM(AG2235:AH2235)</f>
        <v>0</v>
      </c>
    </row>
    <row r="2236" spans="10:35" x14ac:dyDescent="0.25">
      <c r="J2236" s="311"/>
      <c r="L2236" s="38"/>
      <c r="N2236" s="49"/>
      <c r="O2236" s="50"/>
      <c r="P2236" s="38"/>
      <c r="Q2236" s="38"/>
      <c r="R2236" s="38"/>
      <c r="S2236" s="38"/>
      <c r="T2236" s="38"/>
      <c r="U2236" s="38"/>
      <c r="V2236" s="38"/>
      <c r="W2236" s="522"/>
      <c r="X2236" s="523"/>
      <c r="Y2236" s="28"/>
      <c r="Z2236" s="523"/>
      <c r="AA2236" s="523"/>
      <c r="AB2236" s="523"/>
      <c r="AC2236" s="89"/>
      <c r="AD2236" s="523"/>
      <c r="AE2236" s="523"/>
      <c r="AF2236" s="89"/>
      <c r="AG2236" s="523"/>
      <c r="AH2236" s="523"/>
      <c r="AI2236" s="89"/>
    </row>
    <row r="2237" spans="10:35" x14ac:dyDescent="0.25">
      <c r="J2237" s="311"/>
      <c r="L2237" s="38"/>
      <c r="N2237" s="49"/>
      <c r="O2237" s="50"/>
      <c r="P2237" s="38"/>
      <c r="Q2237" s="38"/>
      <c r="R2237" s="38"/>
      <c r="S2237" s="38"/>
      <c r="T2237" s="38"/>
      <c r="U2237" s="38"/>
      <c r="V2237" s="38"/>
      <c r="W2237" s="522"/>
      <c r="X2237" s="523"/>
      <c r="Y2237" s="28"/>
      <c r="Z2237" s="523"/>
      <c r="AA2237" s="523"/>
      <c r="AB2237" s="523"/>
      <c r="AC2237" s="89"/>
      <c r="AD2237" s="523"/>
      <c r="AE2237" s="523"/>
      <c r="AF2237" s="89"/>
      <c r="AG2237" s="523"/>
      <c r="AH2237" s="523"/>
      <c r="AI2237" s="89"/>
    </row>
    <row r="2238" spans="10:35" x14ac:dyDescent="0.25">
      <c r="J2238" s="311"/>
      <c r="L2238" s="38"/>
      <c r="N2238" s="49"/>
      <c r="O2238" s="50"/>
      <c r="P2238" s="38"/>
      <c r="Q2238" s="38"/>
      <c r="R2238" s="38"/>
      <c r="S2238" s="38"/>
      <c r="T2238" s="38"/>
      <c r="U2238" s="38"/>
      <c r="V2238" s="38"/>
      <c r="W2238" s="522"/>
      <c r="X2238" s="523"/>
      <c r="Y2238" s="28"/>
      <c r="Z2238" s="523"/>
      <c r="AA2238" s="523"/>
      <c r="AB2238" s="523"/>
      <c r="AC2238" s="89"/>
      <c r="AD2238" s="523"/>
      <c r="AE2238" s="523"/>
      <c r="AF2238" s="89"/>
      <c r="AG2238" s="523"/>
      <c r="AH2238" s="523"/>
      <c r="AI2238" s="89"/>
    </row>
    <row r="2239" spans="10:35" x14ac:dyDescent="0.25">
      <c r="J2239" s="616" t="s">
        <v>633</v>
      </c>
      <c r="K2239" s="841">
        <f>SUM(N2197:N2238)</f>
        <v>25997.919999999998</v>
      </c>
      <c r="L2239" s="610"/>
      <c r="M2239" s="616" t="s">
        <v>633</v>
      </c>
      <c r="N2239" s="610"/>
      <c r="O2239" s="612"/>
      <c r="P2239" s="611"/>
      <c r="Q2239" s="613"/>
      <c r="R2239" s="613"/>
      <c r="S2239" s="613"/>
      <c r="T2239" s="613"/>
      <c r="U2239" s="610"/>
      <c r="V2239" s="610"/>
      <c r="W2239" s="610"/>
      <c r="X2239" s="610"/>
      <c r="Y2239" s="614"/>
      <c r="Z2239" s="610"/>
      <c r="AA2239" s="610"/>
      <c r="AB2239" s="614"/>
      <c r="AC2239" s="610"/>
      <c r="AD2239" s="610"/>
      <c r="AE2239" s="610"/>
      <c r="AF2239" s="615"/>
      <c r="AG2239" s="615"/>
      <c r="AH2239" s="610"/>
      <c r="AI2239" s="610"/>
    </row>
    <row r="2240" spans="10:35" x14ac:dyDescent="0.25">
      <c r="J2240" s="1013" t="s">
        <v>634</v>
      </c>
      <c r="K2240" s="1007"/>
      <c r="L2240" s="1008"/>
      <c r="M2240" s="1009"/>
      <c r="N2240" s="1008"/>
      <c r="O2240" s="1010"/>
      <c r="P2240" s="1009"/>
      <c r="Q2240" s="1011"/>
      <c r="R2240" s="1011"/>
      <c r="S2240" s="1011"/>
      <c r="T2240" s="1011"/>
      <c r="U2240" s="1008"/>
      <c r="V2240" s="1008"/>
      <c r="W2240" s="1008"/>
      <c r="X2240" s="1008"/>
      <c r="Y2240" s="1012"/>
      <c r="Z2240" s="1008"/>
      <c r="AA2240" s="1008"/>
      <c r="AB2240" s="1012"/>
      <c r="AC2240" s="1008"/>
      <c r="AD2240" s="1008"/>
      <c r="AE2240" s="1008"/>
      <c r="AF2240" s="1008"/>
      <c r="AG2240" s="1008"/>
      <c r="AH2240" s="1008"/>
      <c r="AI2240" s="1008"/>
    </row>
    <row r="2241" spans="10:35" x14ac:dyDescent="0.25">
      <c r="J2241" s="440" t="s">
        <v>635</v>
      </c>
      <c r="K2241" s="35" t="s">
        <v>636</v>
      </c>
      <c r="L2241" s="35"/>
      <c r="M2241" s="158"/>
      <c r="N2241" s="117"/>
      <c r="O2241" s="316"/>
      <c r="P2241" s="158"/>
      <c r="Q2241" s="158"/>
      <c r="R2241" s="158"/>
      <c r="S2241" s="319"/>
      <c r="T2241" s="319"/>
      <c r="U2241" s="319" t="s">
        <v>171</v>
      </c>
      <c r="V2241" s="158"/>
      <c r="W2241" s="939"/>
      <c r="X2241" s="117"/>
      <c r="Y2241" s="157">
        <v>0</v>
      </c>
      <c r="Z2241" s="158"/>
      <c r="AA2241" s="319">
        <v>2.5000000000000001E-3</v>
      </c>
      <c r="AB2241" s="157">
        <v>0</v>
      </c>
      <c r="AC2241" s="7"/>
      <c r="AD2241" s="7"/>
      <c r="AE2241" s="7"/>
      <c r="AF2241" s="7"/>
      <c r="AG2241" s="158">
        <v>0</v>
      </c>
      <c r="AH2241" s="322">
        <v>0</v>
      </c>
      <c r="AI2241" s="7"/>
    </row>
    <row r="2242" spans="10:35" x14ac:dyDescent="0.25">
      <c r="J2242" s="311"/>
      <c r="K2242" s="378" t="s">
        <v>637</v>
      </c>
      <c r="L2242" s="17">
        <v>0.1915</v>
      </c>
      <c r="M2242" t="s">
        <v>638</v>
      </c>
      <c r="N2242" s="730"/>
      <c r="O2242" s="366"/>
      <c r="P2242" s="533"/>
      <c r="Q2242" s="535">
        <f t="shared" ref="Q2242:Q2247" si="204">SUM(N2242*P2242)</f>
        <v>0</v>
      </c>
      <c r="R2242" s="535"/>
      <c r="S2242" s="535"/>
      <c r="T2242" s="535"/>
      <c r="U2242" s="526"/>
      <c r="V2242" s="533">
        <v>2.1999999999999999E-2</v>
      </c>
      <c r="W2242" s="523">
        <f>SUM(N2242*V2242)</f>
        <v>0</v>
      </c>
      <c r="X2242" s="523"/>
      <c r="Y2242" s="538">
        <f>SUM(N2242*P2242*Y2241)</f>
        <v>0</v>
      </c>
      <c r="Z2242" s="523"/>
      <c r="AA2242" s="538">
        <f>SUM(N2242*AA2241)</f>
        <v>0</v>
      </c>
      <c r="AB2242" s="538">
        <f>SUM(N2242*AB2241*P2242)</f>
        <v>0</v>
      </c>
      <c r="AF2242" s="541"/>
      <c r="AG2242" s="538">
        <f>SUM(N2242*AG2241)</f>
        <v>0</v>
      </c>
      <c r="AH2242" s="538">
        <f>SUM(Q2242*AH2241)</f>
        <v>0</v>
      </c>
    </row>
    <row r="2243" spans="10:35" x14ac:dyDescent="0.25">
      <c r="J2243" s="311"/>
      <c r="N2243" s="494"/>
      <c r="P2243" s="38">
        <f>SUM(P2242*0.66)</f>
        <v>0</v>
      </c>
      <c r="Q2243" s="307">
        <f t="shared" si="204"/>
        <v>0</v>
      </c>
      <c r="R2243" s="307"/>
      <c r="S2243" s="307"/>
      <c r="T2243" s="307"/>
      <c r="U2243" s="38"/>
      <c r="V2243" s="38"/>
      <c r="W2243" s="22">
        <f>SUM(N2243*V2242)</f>
        <v>0</v>
      </c>
      <c r="X2243" s="22"/>
      <c r="Y2243" s="23">
        <f>SUM(N2243*P2243*Y2241)</f>
        <v>0</v>
      </c>
      <c r="Z2243" s="22"/>
      <c r="AA2243" s="23">
        <f>SUM(N2243*AA2241)</f>
        <v>0</v>
      </c>
      <c r="AB2243" s="23">
        <f>SUM(N2243*AB2241*P2243)</f>
        <v>0</v>
      </c>
      <c r="AF2243" s="49"/>
      <c r="AG2243" s="23">
        <f>SUM(N2243*AG2241)</f>
        <v>0</v>
      </c>
      <c r="AH2243" s="23">
        <f>SUM(Q2243*AH2241)</f>
        <v>0</v>
      </c>
    </row>
    <row r="2244" spans="10:35" x14ac:dyDescent="0.25">
      <c r="J2244" s="311"/>
      <c r="K2244" t="s">
        <v>502</v>
      </c>
      <c r="L2244" s="17">
        <v>0.1988</v>
      </c>
      <c r="M2244" t="s">
        <v>639</v>
      </c>
      <c r="N2244" s="494"/>
      <c r="O2244" s="366"/>
      <c r="P2244" s="321"/>
      <c r="Q2244" s="307">
        <f t="shared" si="204"/>
        <v>0</v>
      </c>
      <c r="R2244" s="307"/>
      <c r="S2244" s="307"/>
      <c r="T2244" s="307"/>
      <c r="U2244" s="38"/>
      <c r="V2244" s="321">
        <v>2.2499999999999999E-2</v>
      </c>
      <c r="W2244" s="22">
        <f>SUM(N2244*V2244)</f>
        <v>0</v>
      </c>
      <c r="X2244" s="22"/>
      <c r="Y2244" s="23">
        <f>SUM(N2244*P2244*Y2241)</f>
        <v>0</v>
      </c>
      <c r="Z2244" s="22"/>
      <c r="AA2244" s="23">
        <f>SUM(N2244*AA2241)</f>
        <v>0</v>
      </c>
      <c r="AB2244" s="23">
        <f>SUM(N2244*AB2241*P2244)</f>
        <v>0</v>
      </c>
      <c r="AF2244" s="49"/>
      <c r="AG2244" s="23">
        <f>SUM(N2244*AG2241)</f>
        <v>0</v>
      </c>
      <c r="AH2244" s="23">
        <f>SUM(Q2244*AH2241)</f>
        <v>0</v>
      </c>
    </row>
    <row r="2245" spans="10:35" x14ac:dyDescent="0.25">
      <c r="J2245" s="311"/>
      <c r="N2245" s="494"/>
      <c r="P2245" s="38">
        <f>SUM(P2244*0.66)</f>
        <v>0</v>
      </c>
      <c r="Q2245" s="307">
        <f t="shared" si="204"/>
        <v>0</v>
      </c>
      <c r="R2245" s="307"/>
      <c r="S2245" s="307"/>
      <c r="T2245" s="307"/>
      <c r="U2245" s="38"/>
      <c r="V2245" s="38"/>
      <c r="W2245" s="22">
        <f>SUM(N2245*V2244)</f>
        <v>0</v>
      </c>
      <c r="X2245" s="22"/>
      <c r="Y2245" s="23">
        <f>SUM(N2245*P2245*Y2241)</f>
        <v>0</v>
      </c>
      <c r="Z2245" s="22"/>
      <c r="AA2245" s="23">
        <f>SUM(N2245*AA2241)</f>
        <v>0</v>
      </c>
      <c r="AB2245" s="23">
        <f>SUM(N2245*AB2241*P2245)</f>
        <v>0</v>
      </c>
      <c r="AF2245" s="49"/>
      <c r="AG2245" s="23">
        <f>SUM(N2245*AG2241)</f>
        <v>0</v>
      </c>
      <c r="AH2245" s="23">
        <f>SUM(Q2245*AH2241)</f>
        <v>0</v>
      </c>
    </row>
    <row r="2246" spans="10:35" x14ac:dyDescent="0.25">
      <c r="J2246" s="311"/>
      <c r="L2246" s="17">
        <v>0.21010000000000001</v>
      </c>
      <c r="M2246" t="s">
        <v>640</v>
      </c>
      <c r="N2246" s="494"/>
      <c r="O2246" s="366"/>
      <c r="P2246" s="321"/>
      <c r="Q2246" s="307">
        <f t="shared" si="204"/>
        <v>0</v>
      </c>
      <c r="R2246" s="307"/>
      <c r="S2246" s="307"/>
      <c r="T2246" s="307"/>
      <c r="U2246" s="38"/>
      <c r="V2246" s="321">
        <v>2.3199999999999998E-2</v>
      </c>
      <c r="W2246" s="22">
        <f>SUM(N2246*V2246)</f>
        <v>0</v>
      </c>
      <c r="X2246" s="22"/>
      <c r="Y2246" s="23">
        <f>SUM(N2246*P2246*Y2241)</f>
        <v>0</v>
      </c>
      <c r="Z2246" s="22"/>
      <c r="AA2246" s="23">
        <f>SUM(N2246*AA2241)</f>
        <v>0</v>
      </c>
      <c r="AB2246" s="23">
        <f>SUM(N2246*AB2241*P2246)</f>
        <v>0</v>
      </c>
      <c r="AF2246" s="49"/>
      <c r="AG2246" s="23">
        <f>SUM(N2246*AG2241)</f>
        <v>0</v>
      </c>
      <c r="AH2246" s="23">
        <f>SUM(Q2246*AH2241)</f>
        <v>0</v>
      </c>
      <c r="AI2246" s="23"/>
    </row>
    <row r="2247" spans="10:35" x14ac:dyDescent="0.25">
      <c r="J2247" s="311"/>
      <c r="N2247" s="626"/>
      <c r="O2247" s="13"/>
      <c r="P2247" s="38">
        <f>SUM(P2246*0.66)</f>
        <v>0</v>
      </c>
      <c r="Q2247" s="307">
        <f t="shared" si="204"/>
        <v>0</v>
      </c>
      <c r="R2247" s="307"/>
      <c r="S2247" s="307"/>
      <c r="T2247" s="307"/>
      <c r="U2247" s="38"/>
      <c r="V2247" s="38"/>
      <c r="W2247" s="22">
        <f>SUM(N2247*V2246)</f>
        <v>0</v>
      </c>
      <c r="X2247" s="22"/>
      <c r="Y2247" s="23">
        <f>SUM(N2247*P2247*Y2241)</f>
        <v>0</v>
      </c>
      <c r="Z2247" s="22"/>
      <c r="AA2247" s="23">
        <f>SUM(N2247*AA2241)</f>
        <v>0</v>
      </c>
      <c r="AB2247" s="23">
        <f>SUM(N2247*AB2241*P2247)</f>
        <v>0</v>
      </c>
      <c r="AF2247" s="49"/>
      <c r="AG2247" s="23">
        <f>SUM(N2247*AG2241)</f>
        <v>0</v>
      </c>
      <c r="AH2247" s="23">
        <f>SUM(Q2247*AH2241)</f>
        <v>0</v>
      </c>
      <c r="AI2247" s="23"/>
    </row>
    <row r="2248" spans="10:35" ht="15.75" thickBot="1" x14ac:dyDescent="0.3">
      <c r="J2248" s="311"/>
      <c r="N2248" s="49"/>
      <c r="O2248" s="50"/>
      <c r="P2248" s="38"/>
      <c r="Q2248" s="307"/>
      <c r="R2248" s="307"/>
      <c r="S2248" s="307"/>
      <c r="T2248" s="307"/>
      <c r="U2248" s="38"/>
      <c r="V2248" s="38"/>
      <c r="W2248" s="38"/>
      <c r="X2248" s="22"/>
      <c r="Z2248" s="22"/>
      <c r="AA2248" s="22"/>
      <c r="AB2248" s="22"/>
      <c r="AC2248" s="22"/>
      <c r="AD2248" s="22"/>
      <c r="AE2248" s="22"/>
      <c r="AF2248" s="49"/>
      <c r="AG2248" s="22"/>
      <c r="AH2248" s="22"/>
      <c r="AI2248" s="22"/>
    </row>
    <row r="2249" spans="10:35" ht="15.75" thickBot="1" x14ac:dyDescent="0.3">
      <c r="J2249" s="311"/>
      <c r="N2249" s="49"/>
      <c r="O2249" s="50"/>
      <c r="P2249" s="38"/>
      <c r="Q2249" s="38"/>
      <c r="R2249" s="38"/>
      <c r="S2249" s="38"/>
      <c r="T2249" s="38"/>
      <c r="U2249" s="38"/>
      <c r="V2249" s="38"/>
      <c r="W2249" s="488">
        <f>SUM(W2242:W2247)</f>
        <v>0</v>
      </c>
      <c r="X2249" s="489"/>
      <c r="Y2249" s="490">
        <f>SUM(Y2242:Y2247)</f>
        <v>0</v>
      </c>
      <c r="Z2249" s="829">
        <f>SUM(W2249:Y2249)</f>
        <v>0</v>
      </c>
      <c r="AA2249" s="387">
        <f>SUM(AA2242:AA2247)</f>
        <v>0</v>
      </c>
      <c r="AB2249" s="387">
        <f>SUM(AB2242:AB2247)</f>
        <v>0</v>
      </c>
      <c r="AC2249" s="1087">
        <f>SUM(AA2249:AB2249)</f>
        <v>0</v>
      </c>
      <c r="AD2249" s="89"/>
      <c r="AE2249" s="89"/>
      <c r="AF2249" s="49"/>
      <c r="AG2249" s="387">
        <f>SUM(AG2242:AG2247)</f>
        <v>0</v>
      </c>
      <c r="AH2249" s="387">
        <f>SUM(AH2242:AH2247)</f>
        <v>0</v>
      </c>
      <c r="AI2249" s="1087">
        <f>SUM(AG2249:AH2249)</f>
        <v>0</v>
      </c>
    </row>
    <row r="2250" spans="10:35" x14ac:dyDescent="0.25">
      <c r="J2250" s="1005"/>
      <c r="K2250" s="1006"/>
      <c r="M2250" s="529"/>
      <c r="P2250" s="529"/>
      <c r="Q2250" s="701"/>
      <c r="R2250" s="701"/>
      <c r="S2250" s="701"/>
      <c r="T2250" s="701"/>
    </row>
    <row r="2251" spans="10:35" x14ac:dyDescent="0.25">
      <c r="J2251" s="1005"/>
      <c r="K2251" s="1006"/>
      <c r="M2251" s="529"/>
      <c r="P2251" s="529"/>
      <c r="Q2251" s="701"/>
      <c r="R2251" s="701"/>
      <c r="S2251" s="701"/>
      <c r="T2251" s="701"/>
    </row>
    <row r="2252" spans="10:35" x14ac:dyDescent="0.25">
      <c r="J2252" s="1005"/>
      <c r="K2252" s="1006"/>
      <c r="M2252" s="529"/>
      <c r="P2252" s="529"/>
      <c r="Q2252" s="701"/>
      <c r="R2252" s="701"/>
      <c r="S2252" s="701"/>
      <c r="T2252" s="701"/>
    </row>
    <row r="2253" spans="10:35" x14ac:dyDescent="0.25">
      <c r="J2253" s="1005"/>
      <c r="K2253" s="1006"/>
      <c r="M2253" s="529"/>
      <c r="P2253" s="529"/>
      <c r="Q2253" s="701"/>
      <c r="R2253" s="701"/>
      <c r="S2253" s="701"/>
      <c r="T2253" s="701"/>
    </row>
    <row r="2254" spans="10:35" x14ac:dyDescent="0.25">
      <c r="J2254" s="1005"/>
      <c r="K2254" s="1006"/>
      <c r="M2254" s="529"/>
      <c r="P2254" s="529"/>
      <c r="Q2254" s="701"/>
      <c r="R2254" s="701"/>
      <c r="S2254" s="701"/>
      <c r="T2254" s="701"/>
    </row>
    <row r="2255" spans="10:35" x14ac:dyDescent="0.25">
      <c r="J2255" s="1005"/>
      <c r="K2255" s="1006"/>
      <c r="M2255" s="529"/>
      <c r="P2255" s="529"/>
      <c r="Q2255" s="701"/>
      <c r="R2255" s="701"/>
      <c r="S2255" s="701"/>
      <c r="T2255" s="701"/>
    </row>
    <row r="2256" spans="10:35" x14ac:dyDescent="0.25">
      <c r="J2256" s="1005"/>
      <c r="K2256" s="1006"/>
      <c r="M2256" s="529"/>
      <c r="P2256" s="529"/>
      <c r="Q2256" s="701"/>
      <c r="R2256" s="701"/>
      <c r="S2256" s="701"/>
      <c r="T2256" s="701"/>
    </row>
    <row r="2257" spans="10:35" x14ac:dyDescent="0.25">
      <c r="J2257" s="1005"/>
      <c r="K2257" s="1006"/>
      <c r="M2257" s="529"/>
      <c r="P2257" s="529"/>
      <c r="Q2257" s="701"/>
      <c r="R2257" s="701"/>
      <c r="S2257" s="701"/>
      <c r="T2257" s="701"/>
    </row>
    <row r="2258" spans="10:35" x14ac:dyDescent="0.25">
      <c r="J2258" s="1005"/>
      <c r="K2258" s="1006"/>
      <c r="M2258" s="529"/>
      <c r="P2258" s="529"/>
      <c r="Q2258" s="701"/>
      <c r="R2258" s="701"/>
      <c r="S2258" s="701"/>
      <c r="T2258" s="701"/>
    </row>
    <row r="2259" spans="10:35" x14ac:dyDescent="0.25">
      <c r="J2259" s="1005"/>
      <c r="K2259" s="1006"/>
      <c r="M2259" s="529"/>
      <c r="P2259" s="529"/>
      <c r="Q2259" s="701"/>
      <c r="R2259" s="701"/>
      <c r="S2259" s="701"/>
      <c r="T2259" s="701"/>
    </row>
    <row r="2260" spans="10:35" x14ac:dyDescent="0.25">
      <c r="J2260" s="1005"/>
      <c r="K2260" s="1006"/>
      <c r="M2260" s="529"/>
      <c r="P2260" s="529"/>
      <c r="Q2260" s="701"/>
      <c r="R2260" s="701"/>
      <c r="S2260" s="701"/>
      <c r="T2260" s="701"/>
    </row>
    <row r="2261" spans="10:35" x14ac:dyDescent="0.25">
      <c r="J2261" s="1013" t="s">
        <v>641</v>
      </c>
      <c r="K2261" s="1014">
        <f>SUM(N2241:N2260)</f>
        <v>0</v>
      </c>
      <c r="L2261" s="1008"/>
      <c r="M2261" s="1009"/>
      <c r="N2261" s="1008"/>
      <c r="O2261" s="1010"/>
      <c r="P2261" s="1009"/>
      <c r="Q2261" s="1011"/>
      <c r="R2261" s="1011"/>
      <c r="S2261" s="1011"/>
      <c r="T2261" s="1011"/>
      <c r="U2261" s="1008"/>
      <c r="V2261" s="1008"/>
      <c r="W2261" s="1008"/>
      <c r="X2261" s="1008"/>
      <c r="Y2261" s="1012"/>
      <c r="Z2261" s="1008"/>
      <c r="AA2261" s="1008"/>
      <c r="AB2261" s="1012"/>
      <c r="AC2261" s="1008"/>
      <c r="AD2261" s="1008"/>
      <c r="AE2261" s="1008"/>
      <c r="AF2261" s="1008"/>
      <c r="AG2261" s="1008"/>
      <c r="AH2261" s="1008"/>
      <c r="AI2261" s="1008"/>
    </row>
    <row r="2262" spans="10:35" x14ac:dyDescent="0.25">
      <c r="J2262" s="1353" t="s">
        <v>1105</v>
      </c>
      <c r="K2262" s="1354"/>
      <c r="L2262" s="1355"/>
      <c r="M2262" s="1356"/>
      <c r="N2262" s="1355"/>
      <c r="O2262" s="1357"/>
      <c r="P2262" s="1356"/>
      <c r="Q2262" s="1358"/>
      <c r="R2262" s="1358"/>
      <c r="S2262" s="1358"/>
      <c r="T2262" s="1358"/>
      <c r="U2262" s="1355"/>
      <c r="V2262" s="1355"/>
      <c r="W2262" s="1355"/>
      <c r="X2262" s="1355"/>
      <c r="Y2262" s="1359"/>
      <c r="Z2262" s="1355"/>
      <c r="AA2262" s="1355"/>
      <c r="AB2262" s="1359"/>
      <c r="AC2262" s="1355"/>
      <c r="AD2262" s="1355"/>
      <c r="AE2262" s="1355"/>
      <c r="AF2262" s="1355"/>
      <c r="AG2262" s="1355"/>
      <c r="AH2262" s="1355"/>
      <c r="AI2262" s="1355"/>
    </row>
    <row r="2263" spans="10:35" x14ac:dyDescent="0.25">
      <c r="J2263" s="440" t="s">
        <v>1115</v>
      </c>
      <c r="K2263" s="42" t="s">
        <v>321</v>
      </c>
      <c r="L2263" s="35"/>
      <c r="M2263" s="158"/>
      <c r="N2263" s="117"/>
      <c r="O2263" s="316"/>
      <c r="P2263" s="158"/>
      <c r="Q2263" s="158"/>
      <c r="R2263" s="158"/>
      <c r="S2263" s="319"/>
      <c r="T2263" s="319"/>
      <c r="U2263" s="319" t="s">
        <v>171</v>
      </c>
      <c r="V2263" s="158"/>
      <c r="W2263" s="319"/>
      <c r="X2263" s="117"/>
      <c r="Y2263" s="157">
        <v>0</v>
      </c>
      <c r="Z2263" s="158"/>
      <c r="AA2263" s="319">
        <v>0</v>
      </c>
      <c r="AB2263" s="157">
        <v>0</v>
      </c>
      <c r="AC2263" s="7"/>
      <c r="AD2263" s="319"/>
      <c r="AE2263" s="7"/>
      <c r="AF2263" s="7"/>
      <c r="AG2263" s="158">
        <v>0</v>
      </c>
      <c r="AH2263" s="322">
        <v>0</v>
      </c>
      <c r="AI2263" s="7"/>
    </row>
    <row r="2264" spans="10:35" x14ac:dyDescent="0.25">
      <c r="J2264" s="311"/>
      <c r="K2264" s="378" t="s">
        <v>329</v>
      </c>
      <c r="L2264" s="17"/>
      <c r="M2264" t="s">
        <v>330</v>
      </c>
      <c r="N2264" s="629">
        <v>4160</v>
      </c>
      <c r="O2264" s="366"/>
      <c r="P2264" s="533"/>
      <c r="Q2264" s="535">
        <v>0</v>
      </c>
      <c r="R2264" s="535"/>
      <c r="S2264" s="535"/>
      <c r="T2264" s="535"/>
      <c r="U2264" s="526"/>
      <c r="V2264" s="526"/>
      <c r="W2264" s="523">
        <v>0</v>
      </c>
      <c r="X2264" s="523"/>
      <c r="Y2264" s="538">
        <v>0</v>
      </c>
      <c r="Z2264" s="523"/>
      <c r="AA2264" s="538">
        <v>0</v>
      </c>
      <c r="AB2264" s="538">
        <v>0</v>
      </c>
      <c r="AD2264" s="538"/>
      <c r="AF2264" s="541"/>
      <c r="AG2264" s="538">
        <v>0</v>
      </c>
      <c r="AH2264" s="538">
        <v>0</v>
      </c>
    </row>
    <row r="2265" spans="10:35" x14ac:dyDescent="0.25">
      <c r="J2265" s="311"/>
      <c r="N2265" s="494"/>
      <c r="P2265" s="38">
        <v>0</v>
      </c>
      <c r="Q2265" s="307">
        <v>0</v>
      </c>
      <c r="R2265" s="307"/>
      <c r="S2265" s="307"/>
      <c r="T2265" s="307"/>
      <c r="U2265" s="38"/>
      <c r="V2265" s="38"/>
      <c r="W2265" s="22">
        <v>0</v>
      </c>
      <c r="X2265" s="22"/>
      <c r="Y2265" s="23">
        <v>0</v>
      </c>
      <c r="Z2265" s="22"/>
      <c r="AA2265" s="23">
        <v>0</v>
      </c>
      <c r="AB2265" s="23">
        <v>0</v>
      </c>
      <c r="AD2265" s="23"/>
      <c r="AF2265" s="49"/>
      <c r="AG2265" s="23">
        <v>0</v>
      </c>
      <c r="AH2265" s="23">
        <v>0</v>
      </c>
    </row>
    <row r="2266" spans="10:35" x14ac:dyDescent="0.25">
      <c r="J2266" s="311"/>
      <c r="K2266" t="s">
        <v>1116</v>
      </c>
      <c r="L2266" s="17"/>
      <c r="M2266" t="s">
        <v>158</v>
      </c>
      <c r="N2266" s="494"/>
      <c r="O2266" s="366"/>
      <c r="P2266" s="321"/>
      <c r="Q2266" s="307">
        <v>0</v>
      </c>
      <c r="R2266" s="307"/>
      <c r="S2266" s="307"/>
      <c r="T2266" s="307"/>
      <c r="U2266" s="38"/>
      <c r="V2266" s="38"/>
      <c r="W2266" s="22">
        <v>0</v>
      </c>
      <c r="X2266" s="22"/>
      <c r="Y2266" s="23">
        <v>0</v>
      </c>
      <c r="Z2266" s="22"/>
      <c r="AA2266" s="23">
        <v>0</v>
      </c>
      <c r="AB2266" s="23">
        <v>0</v>
      </c>
      <c r="AD2266" s="23"/>
      <c r="AF2266" s="49"/>
      <c r="AG2266" s="23">
        <v>0</v>
      </c>
      <c r="AH2266" s="23">
        <v>0</v>
      </c>
    </row>
    <row r="2267" spans="10:35" x14ac:dyDescent="0.25">
      <c r="J2267" s="311"/>
      <c r="N2267" s="494"/>
      <c r="P2267" s="38">
        <v>0</v>
      </c>
      <c r="Q2267" s="307">
        <v>0</v>
      </c>
      <c r="R2267" s="307"/>
      <c r="S2267" s="307"/>
      <c r="T2267" s="307"/>
      <c r="U2267" s="38"/>
      <c r="V2267" s="38"/>
      <c r="W2267" s="22">
        <v>0</v>
      </c>
      <c r="X2267" s="22"/>
      <c r="Y2267" s="23">
        <v>0</v>
      </c>
      <c r="Z2267" s="22"/>
      <c r="AA2267" s="23">
        <v>0</v>
      </c>
      <c r="AB2267" s="23">
        <v>0</v>
      </c>
      <c r="AD2267" s="23"/>
      <c r="AF2267" s="49"/>
      <c r="AG2267" s="23">
        <v>0</v>
      </c>
      <c r="AH2267" s="23">
        <v>0</v>
      </c>
    </row>
    <row r="2268" spans="10:35" x14ac:dyDescent="0.25">
      <c r="J2268" s="311"/>
      <c r="M2268" s="1352"/>
      <c r="N2268" s="494"/>
      <c r="P2268" s="38"/>
      <c r="Q2268" s="307">
        <v>0</v>
      </c>
      <c r="R2268" s="307"/>
      <c r="S2268" s="307"/>
      <c r="T2268" s="307"/>
      <c r="U2268" s="38"/>
      <c r="V2268" s="38"/>
      <c r="W2268" s="22">
        <v>0</v>
      </c>
      <c r="X2268" s="22"/>
      <c r="Y2268" s="23">
        <v>0</v>
      </c>
      <c r="Z2268" s="22"/>
      <c r="AA2268" s="23">
        <v>0</v>
      </c>
      <c r="AB2268" s="23">
        <v>0</v>
      </c>
      <c r="AD2268" s="23"/>
      <c r="AF2268" s="49"/>
      <c r="AG2268" s="23">
        <v>0</v>
      </c>
      <c r="AH2268" s="23">
        <v>0</v>
      </c>
      <c r="AI2268" s="23"/>
    </row>
    <row r="2269" spans="10:35" x14ac:dyDescent="0.25">
      <c r="J2269" s="311"/>
      <c r="N2269" s="626"/>
      <c r="O2269" s="13"/>
      <c r="P2269" s="38">
        <v>0</v>
      </c>
      <c r="Q2269" s="307">
        <v>0</v>
      </c>
      <c r="R2269" s="307"/>
      <c r="S2269" s="307"/>
      <c r="T2269" s="307"/>
      <c r="U2269" s="38"/>
      <c r="V2269" s="38"/>
      <c r="W2269" s="22">
        <v>0</v>
      </c>
      <c r="X2269" s="22"/>
      <c r="Y2269" s="23">
        <v>0</v>
      </c>
      <c r="Z2269" s="22"/>
      <c r="AA2269" s="23">
        <v>0</v>
      </c>
      <c r="AB2269" s="23">
        <v>0</v>
      </c>
      <c r="AD2269" s="23"/>
      <c r="AF2269" s="49"/>
      <c r="AG2269" s="23">
        <v>0</v>
      </c>
      <c r="AH2269" s="23">
        <v>0</v>
      </c>
      <c r="AI2269" s="23"/>
    </row>
    <row r="2270" spans="10:35" ht="15.75" thickBot="1" x14ac:dyDescent="0.3">
      <c r="J2270" s="311"/>
      <c r="N2270" s="49"/>
      <c r="O2270" s="50"/>
      <c r="P2270" s="38"/>
      <c r="Q2270" s="307"/>
      <c r="R2270" s="307"/>
      <c r="S2270" s="307"/>
      <c r="T2270" s="307"/>
      <c r="U2270" s="38"/>
      <c r="V2270" s="38"/>
      <c r="W2270" s="38"/>
      <c r="X2270" s="22"/>
      <c r="Z2270" s="22"/>
      <c r="AA2270" s="22"/>
      <c r="AB2270" s="22"/>
      <c r="AC2270" s="22"/>
      <c r="AD2270" s="22"/>
      <c r="AE2270" s="22"/>
      <c r="AF2270" s="49"/>
      <c r="AG2270" s="22"/>
      <c r="AH2270" s="22"/>
      <c r="AI2270" s="22"/>
    </row>
    <row r="2271" spans="10:35" ht="15.75" thickBot="1" x14ac:dyDescent="0.3">
      <c r="J2271" s="311"/>
      <c r="N2271" s="49"/>
      <c r="O2271" s="50"/>
      <c r="P2271" s="38"/>
      <c r="Q2271" s="38"/>
      <c r="R2271" s="38"/>
      <c r="S2271" s="38"/>
      <c r="T2271" s="38"/>
      <c r="U2271" s="38"/>
      <c r="V2271" s="38"/>
      <c r="W2271" s="488">
        <v>0</v>
      </c>
      <c r="X2271" s="489"/>
      <c r="Y2271" s="490">
        <v>0</v>
      </c>
      <c r="Z2271" s="829">
        <v>0</v>
      </c>
      <c r="AA2271" s="387">
        <v>0</v>
      </c>
      <c r="AB2271" s="387">
        <v>0</v>
      </c>
      <c r="AC2271" s="1087">
        <v>0</v>
      </c>
      <c r="AD2271" s="387"/>
      <c r="AE2271" s="523"/>
      <c r="AF2271" s="89"/>
      <c r="AG2271" s="387">
        <v>0</v>
      </c>
      <c r="AH2271" s="387">
        <v>0</v>
      </c>
      <c r="AI2271" s="1087">
        <v>0</v>
      </c>
    </row>
    <row r="2272" spans="10:35" x14ac:dyDescent="0.25">
      <c r="J2272" s="593"/>
      <c r="K2272" s="28"/>
      <c r="M2272" s="529"/>
      <c r="P2272" s="529"/>
      <c r="Q2272" s="701"/>
      <c r="R2272" s="701"/>
      <c r="S2272" s="701"/>
      <c r="T2272" s="701"/>
    </row>
    <row r="2273" spans="10:35" x14ac:dyDescent="0.25">
      <c r="J2273" s="440" t="s">
        <v>1115</v>
      </c>
      <c r="K2273" s="42" t="s">
        <v>197</v>
      </c>
      <c r="L2273" s="35"/>
      <c r="M2273" s="158"/>
      <c r="N2273" s="37"/>
      <c r="O2273" s="316"/>
      <c r="P2273" s="158"/>
      <c r="Q2273" s="158"/>
      <c r="R2273" s="319"/>
      <c r="S2273" s="319"/>
      <c r="T2273" s="319"/>
      <c r="U2273" s="319" t="s">
        <v>171</v>
      </c>
      <c r="V2273" s="158"/>
      <c r="W2273" s="319">
        <v>1.4999999999999999E-2</v>
      </c>
      <c r="X2273" s="117"/>
      <c r="Y2273" s="157">
        <v>0</v>
      </c>
      <c r="Z2273" s="158"/>
      <c r="AA2273" s="319">
        <v>5.0000000000000001E-3</v>
      </c>
      <c r="AB2273" s="157">
        <v>0</v>
      </c>
      <c r="AC2273" s="7" t="s">
        <v>213</v>
      </c>
      <c r="AD2273" s="7"/>
      <c r="AE2273" s="7"/>
      <c r="AF2273" s="7"/>
      <c r="AG2273" s="158">
        <v>0</v>
      </c>
      <c r="AH2273" s="322">
        <v>0</v>
      </c>
      <c r="AI2273" s="7"/>
    </row>
    <row r="2274" spans="10:35" x14ac:dyDescent="0.25">
      <c r="J2274" s="311"/>
      <c r="K2274" s="378" t="s">
        <v>388</v>
      </c>
      <c r="L2274" s="17"/>
      <c r="M2274" t="s">
        <v>182</v>
      </c>
      <c r="N2274" s="626">
        <v>10512</v>
      </c>
      <c r="O2274" s="381"/>
      <c r="P2274" s="321"/>
      <c r="Q2274" s="307"/>
      <c r="R2274" s="307"/>
      <c r="S2274" s="307"/>
      <c r="T2274" s="307"/>
      <c r="U2274" s="38"/>
      <c r="V2274" s="38"/>
      <c r="W2274" s="523">
        <f>SUM(N2274*W2273)</f>
        <v>157.68</v>
      </c>
      <c r="X2274" s="523"/>
      <c r="Y2274" s="538">
        <f>SUM(N2274*P2274*Y2273)</f>
        <v>0</v>
      </c>
      <c r="Z2274" s="523"/>
      <c r="AA2274" s="538">
        <f>SUM(N2274*AA2273)</f>
        <v>52.56</v>
      </c>
      <c r="AB2274" s="538">
        <f>SUM(N2274*AB2273*P2274)</f>
        <v>0</v>
      </c>
      <c r="AF2274" s="541"/>
      <c r="AG2274" s="538">
        <f>SUM(N2274*AG2273)</f>
        <v>0</v>
      </c>
      <c r="AH2274" s="538">
        <f>SUM(Q2274*AH2273)</f>
        <v>0</v>
      </c>
    </row>
    <row r="2275" spans="10:35" x14ac:dyDescent="0.25">
      <c r="J2275" s="311"/>
      <c r="M2275" t="s">
        <v>157</v>
      </c>
      <c r="N2275" s="626"/>
      <c r="P2275" s="38">
        <f>SUM(P2274*0.66)</f>
        <v>0</v>
      </c>
      <c r="Q2275" s="307"/>
      <c r="R2275" s="307"/>
      <c r="S2275" s="307"/>
      <c r="T2275" s="307"/>
      <c r="U2275" s="38"/>
      <c r="V2275" s="38"/>
      <c r="W2275" s="22">
        <f>SUM(N2275*W2273)</f>
        <v>0</v>
      </c>
      <c r="X2275" s="22"/>
      <c r="Y2275" s="23">
        <f>SUM(N2275*P2275*Y2273)</f>
        <v>0</v>
      </c>
      <c r="Z2275" s="22"/>
      <c r="AA2275" s="23">
        <f>SUM(N2275*AA2273)</f>
        <v>0</v>
      </c>
      <c r="AB2275" s="23">
        <f>SUM(N2275*AB2273*P2275)</f>
        <v>0</v>
      </c>
      <c r="AF2275" s="49"/>
      <c r="AG2275" s="23">
        <f>SUM(N2275*AG2273)</f>
        <v>0</v>
      </c>
      <c r="AH2275" s="23">
        <f>SUM(Q2275*AH2273)</f>
        <v>0</v>
      </c>
    </row>
    <row r="2276" spans="10:35" x14ac:dyDescent="0.25">
      <c r="J2276" s="311"/>
      <c r="K2276" t="s">
        <v>1116</v>
      </c>
      <c r="L2276" s="17"/>
      <c r="M2276" t="s">
        <v>237</v>
      </c>
      <c r="N2276" s="626"/>
      <c r="O2276" s="374"/>
      <c r="P2276" s="321"/>
      <c r="Q2276" s="307"/>
      <c r="R2276" s="307"/>
      <c r="S2276" s="307"/>
      <c r="T2276" s="307"/>
      <c r="U2276" s="38"/>
      <c r="V2276" s="38"/>
      <c r="W2276" s="22">
        <f>SUM(N2276*W2273)</f>
        <v>0</v>
      </c>
      <c r="X2276" s="22"/>
      <c r="Y2276" s="23">
        <f>SUM(N2276*P2276*Y2273)</f>
        <v>0</v>
      </c>
      <c r="Z2276" s="22"/>
      <c r="AA2276" s="23">
        <f>SUM(N2276*AA2273)</f>
        <v>0</v>
      </c>
      <c r="AB2276" s="23">
        <f>SUM(N2276*AB2273*P2276)</f>
        <v>0</v>
      </c>
      <c r="AF2276" s="49"/>
      <c r="AG2276" s="23">
        <f>SUM(N2276*AG2273)</f>
        <v>0</v>
      </c>
      <c r="AH2276" s="23">
        <f>SUM(Q2276*AH2273)</f>
        <v>0</v>
      </c>
    </row>
    <row r="2277" spans="10:35" x14ac:dyDescent="0.25">
      <c r="J2277" s="311"/>
      <c r="M2277" t="s">
        <v>157</v>
      </c>
      <c r="N2277" s="626"/>
      <c r="P2277" s="38">
        <f>SUM(P2276*0.66)</f>
        <v>0</v>
      </c>
      <c r="Q2277" s="307"/>
      <c r="R2277" s="307"/>
      <c r="S2277" s="307"/>
      <c r="T2277" s="307"/>
      <c r="U2277" s="38"/>
      <c r="V2277" s="38"/>
      <c r="W2277" s="22">
        <f>SUM(N2277*W2273)</f>
        <v>0</v>
      </c>
      <c r="X2277" s="22"/>
      <c r="Y2277" s="23">
        <f>SUM(N2277*P2277*Y2273)</f>
        <v>0</v>
      </c>
      <c r="Z2277" s="22"/>
      <c r="AA2277" s="23">
        <f>SUM(N2277*AA2273)</f>
        <v>0</v>
      </c>
      <c r="AB2277" s="23">
        <f>SUM(N2277*AB2273*P2277)</f>
        <v>0</v>
      </c>
      <c r="AF2277" s="49"/>
      <c r="AG2277" s="23">
        <f>SUM(N2277*AG2273)</f>
        <v>0</v>
      </c>
      <c r="AH2277" s="23">
        <f>SUM(Q2277*AH2273)</f>
        <v>0</v>
      </c>
    </row>
    <row r="2278" spans="10:35" x14ac:dyDescent="0.25">
      <c r="J2278" s="311"/>
      <c r="L2278" s="17"/>
      <c r="M2278" t="s">
        <v>168</v>
      </c>
      <c r="N2278" s="626">
        <v>4682</v>
      </c>
      <c r="O2278" s="366"/>
      <c r="P2278" s="321"/>
      <c r="Q2278" s="307"/>
      <c r="R2278" s="307"/>
      <c r="S2278" s="307"/>
      <c r="T2278" s="307"/>
      <c r="U2278" s="38"/>
      <c r="V2278" s="38"/>
      <c r="W2278" s="22">
        <f>SUM(N2278*W2273)</f>
        <v>70.23</v>
      </c>
      <c r="X2278" s="22"/>
      <c r="Y2278" s="23">
        <f>SUM(N2278*P2278*Y2273)</f>
        <v>0</v>
      </c>
      <c r="Z2278" s="22"/>
      <c r="AA2278" s="23">
        <f>SUM(N2278*AA2273)</f>
        <v>23.41</v>
      </c>
      <c r="AB2278" s="23">
        <f>SUM(N2278*AB2273*P2278)</f>
        <v>0</v>
      </c>
      <c r="AF2278" s="49"/>
      <c r="AG2278" s="23">
        <f>SUM(N2278*AG2273)</f>
        <v>0</v>
      </c>
      <c r="AH2278" s="23">
        <f>SUM(Q2278*AH2273)</f>
        <v>0</v>
      </c>
      <c r="AI2278" s="23"/>
    </row>
    <row r="2279" spans="10:35" x14ac:dyDescent="0.25">
      <c r="J2279" s="311"/>
      <c r="M2279" t="s">
        <v>157</v>
      </c>
      <c r="N2279" s="626"/>
      <c r="O2279" s="13"/>
      <c r="P2279" s="38">
        <f>SUM(P2278*0.66)</f>
        <v>0</v>
      </c>
      <c r="Q2279" s="307"/>
      <c r="R2279" s="307"/>
      <c r="S2279" s="307"/>
      <c r="T2279" s="307"/>
      <c r="U2279" s="38"/>
      <c r="V2279" s="38"/>
      <c r="W2279" s="22">
        <f>SUM(N2279*W2273)</f>
        <v>0</v>
      </c>
      <c r="X2279" s="22"/>
      <c r="Y2279" s="23">
        <f>SUM(N2279*P2279*Y2273)</f>
        <v>0</v>
      </c>
      <c r="Z2279" s="22"/>
      <c r="AA2279" s="23">
        <f>SUM(N2279*AA2273)</f>
        <v>0</v>
      </c>
      <c r="AB2279" s="23">
        <f>SUM(N2279*AB2273*P2279)</f>
        <v>0</v>
      </c>
      <c r="AF2279" s="49"/>
      <c r="AG2279" s="23">
        <f>SUM(N2279*AG2273)</f>
        <v>0</v>
      </c>
      <c r="AH2279" s="23">
        <f>SUM(Q2279*AH2273)</f>
        <v>0</v>
      </c>
      <c r="AI2279" s="23"/>
    </row>
    <row r="2280" spans="10:35" ht="15.75" thickBot="1" x14ac:dyDescent="0.3">
      <c r="J2280" s="311"/>
      <c r="N2280" s="23"/>
      <c r="O2280" s="50"/>
      <c r="P2280" s="38"/>
      <c r="Q2280" s="307"/>
      <c r="R2280" s="307"/>
      <c r="S2280" s="307"/>
      <c r="T2280" s="307"/>
      <c r="U2280" s="38"/>
      <c r="V2280" s="38"/>
      <c r="W2280" s="38"/>
      <c r="X2280" s="22"/>
      <c r="Z2280" s="22"/>
      <c r="AA2280" s="22"/>
      <c r="AB2280" s="22"/>
      <c r="AC2280" s="22"/>
      <c r="AD2280" s="22"/>
      <c r="AE2280" s="22"/>
      <c r="AF2280" s="49"/>
      <c r="AG2280" s="22"/>
      <c r="AH2280" s="22"/>
      <c r="AI2280" s="22"/>
    </row>
    <row r="2281" spans="10:35" ht="15.75" thickBot="1" x14ac:dyDescent="0.3">
      <c r="J2281" s="311"/>
      <c r="N2281" s="23"/>
      <c r="O2281" s="50"/>
      <c r="P2281" s="38"/>
      <c r="Q2281" s="38"/>
      <c r="R2281" s="38"/>
      <c r="S2281" s="38"/>
      <c r="T2281" s="38"/>
      <c r="U2281" s="38"/>
      <c r="V2281" s="38"/>
      <c r="W2281" s="488">
        <f>SUM(W2274:W2279)</f>
        <v>227.91000000000003</v>
      </c>
      <c r="X2281" s="489"/>
      <c r="Y2281" s="490">
        <f>SUM(Y2274:Y2279)</f>
        <v>0</v>
      </c>
      <c r="Z2281" s="829">
        <f>SUM(W2281:Y2281)</f>
        <v>227.91000000000003</v>
      </c>
      <c r="AA2281" s="387">
        <f>SUM(AA2274:AA2279)</f>
        <v>75.97</v>
      </c>
      <c r="AB2281" s="387">
        <f>SUM(AB2274:AB2279)</f>
        <v>0</v>
      </c>
      <c r="AC2281" s="1087">
        <f>SUM(AA2281:AB2281)</f>
        <v>75.97</v>
      </c>
      <c r="AD2281" s="89"/>
      <c r="AE2281" s="89"/>
      <c r="AF2281" s="49"/>
      <c r="AG2281" s="387">
        <f>SUM(AG2274:AG2279)</f>
        <v>0</v>
      </c>
      <c r="AH2281" s="387">
        <f>SUM(AH2274:AH2279)</f>
        <v>0</v>
      </c>
      <c r="AI2281" s="1087">
        <f>SUM(AG2281:AH2281)</f>
        <v>0</v>
      </c>
    </row>
    <row r="2282" spans="10:35" x14ac:dyDescent="0.25">
      <c r="J2282" s="593"/>
      <c r="K2282" s="28"/>
      <c r="M2282" s="529"/>
      <c r="P2282" s="529"/>
      <c r="Q2282" s="701"/>
      <c r="R2282" s="701"/>
      <c r="S2282" s="701"/>
      <c r="T2282" s="701"/>
    </row>
    <row r="2283" spans="10:35" x14ac:dyDescent="0.25">
      <c r="J2283" s="440" t="s">
        <v>1115</v>
      </c>
      <c r="K2283" s="42" t="s">
        <v>154</v>
      </c>
      <c r="L2283" s="35"/>
      <c r="M2283" s="158"/>
      <c r="N2283" s="37"/>
      <c r="O2283" s="316"/>
      <c r="P2283" s="158"/>
      <c r="Q2283" s="158"/>
      <c r="R2283" s="158"/>
      <c r="S2283" s="319"/>
      <c r="T2283" s="319"/>
      <c r="U2283" s="319" t="s">
        <v>171</v>
      </c>
      <c r="V2283" s="158"/>
      <c r="W2283" s="319">
        <v>0</v>
      </c>
      <c r="X2283" s="117"/>
      <c r="Y2283" s="157">
        <v>0</v>
      </c>
      <c r="Z2283" s="158"/>
      <c r="AA2283" s="319">
        <v>0</v>
      </c>
      <c r="AB2283" s="157">
        <v>0</v>
      </c>
      <c r="AC2283" s="7"/>
      <c r="AD2283" s="7"/>
      <c r="AE2283" s="7"/>
      <c r="AF2283" s="7"/>
      <c r="AG2283" s="158">
        <v>0</v>
      </c>
      <c r="AH2283" s="322">
        <v>0</v>
      </c>
      <c r="AI2283" s="7"/>
    </row>
    <row r="2284" spans="10:35" x14ac:dyDescent="0.25">
      <c r="J2284" s="311"/>
      <c r="K2284" s="378" t="s">
        <v>155</v>
      </c>
      <c r="L2284" s="17">
        <v>0.23</v>
      </c>
      <c r="M2284" t="s">
        <v>156</v>
      </c>
      <c r="N2284">
        <v>20229.5</v>
      </c>
      <c r="O2284" s="381">
        <v>8.2900000000000001E-2</v>
      </c>
      <c r="P2284" s="321">
        <v>8.2900000000000001E-2</v>
      </c>
      <c r="Q2284" s="535">
        <f>SUM(N1671*P2284)</f>
        <v>8.2900000000000001E-2</v>
      </c>
      <c r="R2284" s="535"/>
      <c r="S2284" s="535"/>
      <c r="T2284" s="535"/>
      <c r="U2284" s="526"/>
      <c r="V2284" s="526"/>
      <c r="W2284" s="523">
        <f>SUM(N1671*W2283)</f>
        <v>0</v>
      </c>
      <c r="X2284" s="523"/>
      <c r="Y2284" s="538">
        <f>SUM(N1671*P2284*Y2283)</f>
        <v>0</v>
      </c>
      <c r="Z2284" s="523"/>
      <c r="AA2284" s="538">
        <f>SUM(N1671*AA2283)</f>
        <v>0</v>
      </c>
      <c r="AB2284" s="538">
        <f>SUM(N1671*AB2283*P2284)</f>
        <v>0</v>
      </c>
      <c r="AF2284" s="541"/>
      <c r="AG2284" s="538">
        <f>SUM(N1671*AG2283)</f>
        <v>0</v>
      </c>
      <c r="AH2284" s="538">
        <f>SUM(Q2284*AH2283)</f>
        <v>0</v>
      </c>
    </row>
    <row r="2285" spans="10:35" x14ac:dyDescent="0.25">
      <c r="J2285" s="311"/>
      <c r="L2285">
        <v>0.20181399999999999</v>
      </c>
      <c r="M2285" t="s">
        <v>157</v>
      </c>
      <c r="N2285" s="626"/>
      <c r="P2285" s="38">
        <f>SUM(P2284*0.66)</f>
        <v>5.4714000000000006E-2</v>
      </c>
      <c r="Q2285" s="307">
        <f t="shared" ref="Q2285:Q2289" si="205">SUM(N2285*P2285)</f>
        <v>0</v>
      </c>
      <c r="R2285" s="307"/>
      <c r="S2285" s="307"/>
      <c r="T2285" s="307"/>
      <c r="U2285" s="38"/>
      <c r="V2285" s="38"/>
      <c r="W2285" s="22">
        <f>SUM(N2285*W2283)</f>
        <v>0</v>
      </c>
      <c r="X2285" s="22"/>
      <c r="Y2285" s="23">
        <f>SUM(N2285*P2285*Y2283)</f>
        <v>0</v>
      </c>
      <c r="Z2285" s="22"/>
      <c r="AA2285" s="23">
        <f>SUM(N2285*AA2283)</f>
        <v>0</v>
      </c>
      <c r="AB2285" s="23">
        <f>SUM(N2285*AB2283*P2285)</f>
        <v>0</v>
      </c>
      <c r="AF2285" s="49"/>
      <c r="AG2285" s="23">
        <f>SUM(N2285*AG2283)</f>
        <v>0</v>
      </c>
      <c r="AH2285" s="23">
        <f>SUM(Q2285*AH2283)</f>
        <v>0</v>
      </c>
    </row>
    <row r="2286" spans="10:35" x14ac:dyDescent="0.25">
      <c r="J2286" s="311"/>
      <c r="K2286" t="s">
        <v>1116</v>
      </c>
      <c r="L2286" s="17">
        <v>0.14710000000000001</v>
      </c>
      <c r="M2286" t="s">
        <v>158</v>
      </c>
      <c r="N2286" s="626"/>
      <c r="O2286" s="374"/>
      <c r="P2286" s="321"/>
      <c r="Q2286" s="307">
        <f t="shared" si="205"/>
        <v>0</v>
      </c>
      <c r="R2286" s="307"/>
      <c r="S2286" s="307"/>
      <c r="T2286" s="307"/>
      <c r="U2286" s="38"/>
      <c r="V2286" s="38"/>
      <c r="W2286" s="22">
        <f>SUM(N2286*W2283)</f>
        <v>0</v>
      </c>
      <c r="X2286" s="22"/>
      <c r="Y2286" s="23">
        <f>SUM(N2286*P2286*Y2283)</f>
        <v>0</v>
      </c>
      <c r="Z2286" s="22"/>
      <c r="AA2286" s="23">
        <f>SUM(N2286*AA2283)</f>
        <v>0</v>
      </c>
      <c r="AB2286" s="23">
        <f>SUM(N2286*AB2283*P2286)</f>
        <v>0</v>
      </c>
      <c r="AF2286" s="49"/>
      <c r="AG2286" s="23">
        <f>SUM(N2286*AG2283)</f>
        <v>0</v>
      </c>
      <c r="AH2286" s="23">
        <f>SUM(Q2286*AH2283)</f>
        <v>0</v>
      </c>
    </row>
    <row r="2287" spans="10:35" x14ac:dyDescent="0.25">
      <c r="J2287" s="311"/>
      <c r="L2287">
        <v>0.14710000000000001</v>
      </c>
      <c r="M2287" t="s">
        <v>157</v>
      </c>
      <c r="N2287" s="626"/>
      <c r="P2287" s="38">
        <f>SUM(P2286*0.66)</f>
        <v>0</v>
      </c>
      <c r="Q2287" s="307">
        <f t="shared" si="205"/>
        <v>0</v>
      </c>
      <c r="R2287" s="307"/>
      <c r="S2287" s="307"/>
      <c r="T2287" s="307"/>
      <c r="U2287" s="38"/>
      <c r="V2287" s="38"/>
      <c r="W2287" s="22">
        <f>SUM(N2287*W2283)</f>
        <v>0</v>
      </c>
      <c r="X2287" s="22"/>
      <c r="Y2287" s="23">
        <f>SUM(N2287*P2287*Y2283)</f>
        <v>0</v>
      </c>
      <c r="Z2287" s="22"/>
      <c r="AA2287" s="23">
        <f>SUM(N2287*AA2283)</f>
        <v>0</v>
      </c>
      <c r="AB2287" s="23">
        <f>SUM(N2287*AB2283*P2287)</f>
        <v>0</v>
      </c>
      <c r="AF2287" s="49"/>
      <c r="AG2287" s="23">
        <f>SUM(N2287*AG2283)</f>
        <v>0</v>
      </c>
      <c r="AH2287" s="23">
        <f>SUM(Q2287*AH2283)</f>
        <v>0</v>
      </c>
    </row>
    <row r="2288" spans="10:35" x14ac:dyDescent="0.25">
      <c r="J2288" s="311"/>
      <c r="L2288" s="17">
        <v>0.14710000000000001</v>
      </c>
      <c r="M2288" t="s">
        <v>158</v>
      </c>
      <c r="N2288" s="626"/>
      <c r="O2288" s="366"/>
      <c r="P2288" s="321"/>
      <c r="Q2288" s="307">
        <f t="shared" si="205"/>
        <v>0</v>
      </c>
      <c r="R2288" s="307"/>
      <c r="S2288" s="307"/>
      <c r="T2288" s="307"/>
      <c r="U2288" s="38"/>
      <c r="V2288" s="38"/>
      <c r="W2288" s="22">
        <f>SUM(N2288*W2283)</f>
        <v>0</v>
      </c>
      <c r="X2288" s="22"/>
      <c r="Y2288" s="23">
        <f>SUM(N2288*P2288*Y2283)</f>
        <v>0</v>
      </c>
      <c r="Z2288" s="22"/>
      <c r="AA2288" s="23">
        <f>SUM(N2288*AA2283)</f>
        <v>0</v>
      </c>
      <c r="AB2288" s="23">
        <f>SUM(N2288*AB2283*P2288)</f>
        <v>0</v>
      </c>
      <c r="AF2288" s="49"/>
      <c r="AG2288" s="23">
        <f>SUM(N2288*AG2283)</f>
        <v>0</v>
      </c>
      <c r="AH2288" s="23">
        <f>SUM(Q2288*AH2283)</f>
        <v>0</v>
      </c>
      <c r="AI2288" s="23"/>
    </row>
    <row r="2289" spans="10:35" x14ac:dyDescent="0.25">
      <c r="J2289" s="311"/>
      <c r="L2289">
        <v>0.14710000000000001</v>
      </c>
      <c r="M2289" t="s">
        <v>157</v>
      </c>
      <c r="N2289" s="626"/>
      <c r="O2289" s="13"/>
      <c r="P2289" s="38">
        <f>SUM(P2288*0.66)</f>
        <v>0</v>
      </c>
      <c r="Q2289" s="307">
        <f t="shared" si="205"/>
        <v>0</v>
      </c>
      <c r="R2289" s="307"/>
      <c r="S2289" s="307"/>
      <c r="T2289" s="307"/>
      <c r="U2289" s="38"/>
      <c r="V2289" s="38"/>
      <c r="W2289" s="22">
        <f>SUM(N2289*W2283)</f>
        <v>0</v>
      </c>
      <c r="X2289" s="22"/>
      <c r="Y2289" s="23">
        <f>SUM(N2289*P2289*Y2283)</f>
        <v>0</v>
      </c>
      <c r="Z2289" s="22"/>
      <c r="AA2289" s="23">
        <f>SUM(N2289*AA2283)</f>
        <v>0</v>
      </c>
      <c r="AB2289" s="23">
        <f>SUM(N2289*AB2283*P2289)</f>
        <v>0</v>
      </c>
      <c r="AF2289" s="49"/>
      <c r="AG2289" s="23">
        <f>SUM(N2289*AG2283)</f>
        <v>0</v>
      </c>
      <c r="AH2289" s="23">
        <f>SUM(Q2289*AH2283)</f>
        <v>0</v>
      </c>
      <c r="AI2289" s="23"/>
    </row>
    <row r="2290" spans="10:35" ht="15.75" thickBot="1" x14ac:dyDescent="0.3">
      <c r="J2290" s="311"/>
      <c r="N2290" s="23"/>
      <c r="O2290" s="50"/>
      <c r="P2290" s="38"/>
      <c r="Q2290" s="307"/>
      <c r="R2290" s="307"/>
      <c r="S2290" s="307"/>
      <c r="T2290" s="307"/>
      <c r="U2290" s="38"/>
      <c r="V2290" s="38"/>
      <c r="W2290" s="38"/>
      <c r="X2290" s="22"/>
      <c r="Z2290" s="22"/>
      <c r="AA2290" s="22"/>
      <c r="AB2290" s="22"/>
      <c r="AC2290" s="22"/>
      <c r="AD2290" s="22"/>
      <c r="AE2290" s="22"/>
      <c r="AF2290" s="49"/>
      <c r="AG2290" s="22"/>
      <c r="AH2290" s="22"/>
      <c r="AI2290" s="22"/>
    </row>
    <row r="2291" spans="10:35" ht="15.75" thickBot="1" x14ac:dyDescent="0.3">
      <c r="J2291" s="311"/>
      <c r="N2291" s="23"/>
      <c r="O2291" s="50"/>
      <c r="P2291" s="38"/>
      <c r="Q2291" s="38"/>
      <c r="R2291" s="38"/>
      <c r="S2291" s="38"/>
      <c r="T2291" s="38"/>
      <c r="U2291" s="38"/>
      <c r="V2291" s="38"/>
      <c r="W2291" s="488">
        <f>SUM(W2284:W2289)</f>
        <v>0</v>
      </c>
      <c r="X2291" s="489"/>
      <c r="Y2291" s="490">
        <f>SUM(Y2284:Y2289)</f>
        <v>0</v>
      </c>
      <c r="Z2291" s="829">
        <f>SUM(W2291:Y2291)</f>
        <v>0</v>
      </c>
      <c r="AA2291" s="387">
        <f>SUM(AA2284:AA2289)</f>
        <v>0</v>
      </c>
      <c r="AB2291" s="387">
        <f>SUM(AB2284:AB2289)</f>
        <v>0</v>
      </c>
      <c r="AC2291" s="1087">
        <f>SUM(AA2291:AB2291)</f>
        <v>0</v>
      </c>
      <c r="AD2291" s="89"/>
      <c r="AE2291" s="89"/>
      <c r="AF2291" s="49"/>
      <c r="AG2291" s="387">
        <f>SUM(AG2284:AG2289)</f>
        <v>0</v>
      </c>
      <c r="AH2291" s="387">
        <f>SUM(AH2284:AH2289)</f>
        <v>0</v>
      </c>
      <c r="AI2291" s="1087">
        <f>SUM(AG2291:AH2291)</f>
        <v>0</v>
      </c>
    </row>
    <row r="2292" spans="10:35" x14ac:dyDescent="0.25">
      <c r="J2292" s="593"/>
      <c r="K2292" s="28"/>
      <c r="M2292" s="529"/>
      <c r="P2292" s="529"/>
      <c r="Q2292" s="701"/>
      <c r="R2292" s="701"/>
      <c r="S2292" s="701"/>
      <c r="T2292" s="701"/>
    </row>
    <row r="2293" spans="10:35" x14ac:dyDescent="0.25">
      <c r="J2293" s="440" t="s">
        <v>1115</v>
      </c>
      <c r="K2293" s="42" t="s">
        <v>405</v>
      </c>
      <c r="L2293" s="35"/>
      <c r="M2293" s="158"/>
      <c r="N2293" s="117"/>
      <c r="O2293" s="316"/>
      <c r="P2293" s="158"/>
      <c r="Q2293" s="158"/>
      <c r="R2293" s="158"/>
      <c r="S2293" s="319"/>
      <c r="T2293" s="319"/>
      <c r="U2293" s="319" t="s">
        <v>171</v>
      </c>
      <c r="V2293" s="158"/>
      <c r="W2293" s="319">
        <v>3.7999999999999999E-2</v>
      </c>
      <c r="X2293" s="117"/>
      <c r="Y2293" s="157">
        <v>0</v>
      </c>
      <c r="Z2293" s="158"/>
      <c r="AA2293" s="319"/>
      <c r="AB2293" s="157">
        <v>0</v>
      </c>
      <c r="AC2293" s="7"/>
      <c r="AD2293" s="319"/>
      <c r="AE2293" s="7"/>
      <c r="AF2293" s="7"/>
      <c r="AG2293" s="158">
        <v>0</v>
      </c>
      <c r="AH2293" s="322">
        <v>0</v>
      </c>
      <c r="AI2293" s="7"/>
    </row>
    <row r="2294" spans="10:35" x14ac:dyDescent="0.25">
      <c r="J2294" s="311"/>
      <c r="K2294" s="378" t="s">
        <v>469</v>
      </c>
      <c r="L2294" s="17">
        <v>0.23880000000000001</v>
      </c>
      <c r="M2294" t="s">
        <v>235</v>
      </c>
      <c r="N2294" s="628">
        <v>7680</v>
      </c>
      <c r="O2294" s="366"/>
      <c r="P2294" s="533"/>
      <c r="Q2294" s="535"/>
      <c r="R2294" s="535"/>
      <c r="S2294" s="535"/>
      <c r="T2294" s="535"/>
      <c r="U2294" s="526"/>
      <c r="V2294" s="526"/>
      <c r="W2294" s="523">
        <f>SUM(N2294*W2293)</f>
        <v>291.83999999999997</v>
      </c>
      <c r="X2294" s="523"/>
      <c r="Y2294" s="538">
        <f>SUM(N2294*P2294*Y2293)</f>
        <v>0</v>
      </c>
      <c r="Z2294" s="523"/>
      <c r="AA2294" s="538">
        <f>SUM(N2294*AA2293)</f>
        <v>0</v>
      </c>
      <c r="AB2294" s="538">
        <f>SUM(N2294*AB2293*P2294)</f>
        <v>0</v>
      </c>
      <c r="AF2294" s="541"/>
      <c r="AG2294" s="538">
        <f>SUM(N2294*AG2293)</f>
        <v>0</v>
      </c>
      <c r="AH2294" s="538">
        <f>SUM(Q2294*AH2293)</f>
        <v>0</v>
      </c>
    </row>
    <row r="2295" spans="10:35" x14ac:dyDescent="0.25">
      <c r="J2295" s="311"/>
      <c r="N2295" s="494"/>
      <c r="P2295" s="38">
        <v>0</v>
      </c>
      <c r="Q2295" s="307"/>
      <c r="R2295" s="307"/>
      <c r="S2295" s="307"/>
      <c r="T2295" s="307"/>
      <c r="U2295" s="38"/>
      <c r="V2295" s="38"/>
      <c r="W2295" s="22">
        <f>SUM(N2295*W2293)</f>
        <v>0</v>
      </c>
      <c r="X2295" s="22"/>
      <c r="Y2295" s="23">
        <f>SUM(N2295*P2295*Y2293)</f>
        <v>0</v>
      </c>
      <c r="Z2295" s="22"/>
      <c r="AA2295" s="23">
        <f>SUM(N2295*AA2293)</f>
        <v>0</v>
      </c>
      <c r="AB2295" s="23">
        <f>SUM(N2295*AB2293*P2295)</f>
        <v>0</v>
      </c>
      <c r="AF2295" s="49"/>
      <c r="AG2295" s="23">
        <f>SUM(N2295*AG2293)</f>
        <v>0</v>
      </c>
      <c r="AH2295" s="23">
        <f>SUM(Q2295*AH2293)</f>
        <v>0</v>
      </c>
    </row>
    <row r="2296" spans="10:35" x14ac:dyDescent="0.25">
      <c r="J2296" s="311"/>
      <c r="K2296" t="s">
        <v>467</v>
      </c>
      <c r="L2296" s="17"/>
      <c r="N2296" s="494"/>
      <c r="O2296" s="366"/>
      <c r="P2296" s="321"/>
      <c r="Q2296" s="307"/>
      <c r="R2296" s="307"/>
      <c r="S2296" s="307"/>
      <c r="T2296" s="307"/>
      <c r="U2296" s="38"/>
      <c r="V2296" s="38"/>
      <c r="W2296" s="22">
        <f>SUM(N2296*W2293)</f>
        <v>0</v>
      </c>
      <c r="X2296" s="22"/>
      <c r="Y2296" s="23">
        <f>SUM(N2296*P2296*Y2293)</f>
        <v>0</v>
      </c>
      <c r="Z2296" s="22"/>
      <c r="AA2296" s="23">
        <f>SUM(N2296*AA2293)</f>
        <v>0</v>
      </c>
      <c r="AB2296" s="23">
        <f>SUM(N2296*AB2293*P2296)</f>
        <v>0</v>
      </c>
      <c r="AF2296" s="49"/>
      <c r="AG2296" s="23">
        <f>SUM(N2296*AG2293)</f>
        <v>0</v>
      </c>
      <c r="AH2296" s="23">
        <f>SUM(Q2296*AH2293)</f>
        <v>0</v>
      </c>
    </row>
    <row r="2297" spans="10:35" x14ac:dyDescent="0.25">
      <c r="J2297" s="311"/>
      <c r="K2297" t="s">
        <v>1116</v>
      </c>
      <c r="N2297" s="494"/>
      <c r="P2297" s="38">
        <v>0</v>
      </c>
      <c r="Q2297" s="307"/>
      <c r="R2297" s="307"/>
      <c r="S2297" s="307"/>
      <c r="T2297" s="307"/>
      <c r="U2297" s="38"/>
      <c r="V2297" s="38"/>
      <c r="W2297" s="22">
        <f>SUM(N2297*W2293)</f>
        <v>0</v>
      </c>
      <c r="X2297" s="22"/>
      <c r="Y2297" s="23">
        <f>SUM(N2297*P2297*Y2293)</f>
        <v>0</v>
      </c>
      <c r="Z2297" s="22"/>
      <c r="AA2297" s="23">
        <f>SUM(N2297*AA2293)</f>
        <v>0</v>
      </c>
      <c r="AB2297" s="23">
        <f>SUM(N2297*AB2293*P2297)</f>
        <v>0</v>
      </c>
      <c r="AF2297" s="49"/>
      <c r="AG2297" s="23">
        <f>SUM(N2297*AG2293)</f>
        <v>0</v>
      </c>
      <c r="AH2297" s="23">
        <f>SUM(Q2297*AH2293)</f>
        <v>0</v>
      </c>
    </row>
    <row r="2298" spans="10:35" x14ac:dyDescent="0.25">
      <c r="J2298" s="311"/>
      <c r="M2298" s="1352"/>
      <c r="N2298" s="494"/>
      <c r="P2298" s="38"/>
      <c r="Q2298" s="307"/>
      <c r="R2298" s="307"/>
      <c r="S2298" s="307"/>
      <c r="T2298" s="307"/>
      <c r="U2298" s="38"/>
      <c r="V2298" s="38"/>
      <c r="W2298" s="22">
        <f>SUM(N2298*W2293)</f>
        <v>0</v>
      </c>
      <c r="X2298" s="22"/>
      <c r="Y2298" s="23">
        <f>SUM(N2298*P2298*Y2293)</f>
        <v>0</v>
      </c>
      <c r="Z2298" s="22"/>
      <c r="AA2298" s="23">
        <f>SUM(N2298*AA2293)</f>
        <v>0</v>
      </c>
      <c r="AB2298" s="23">
        <f>SUM(N2298*AB2293*P2298)</f>
        <v>0</v>
      </c>
      <c r="AF2298" s="49"/>
      <c r="AG2298" s="23">
        <f>SUM(N2298*AG2293)</f>
        <v>0</v>
      </c>
      <c r="AH2298" s="23">
        <f>SUM(Q2298*AH2293)</f>
        <v>0</v>
      </c>
      <c r="AI2298" s="23"/>
    </row>
    <row r="2299" spans="10:35" x14ac:dyDescent="0.25">
      <c r="J2299" s="311"/>
      <c r="N2299" s="626"/>
      <c r="O2299" s="13"/>
      <c r="P2299" s="38">
        <v>0</v>
      </c>
      <c r="Q2299" s="307"/>
      <c r="R2299" s="307"/>
      <c r="S2299" s="307"/>
      <c r="T2299" s="307"/>
      <c r="U2299" s="38"/>
      <c r="V2299" s="38"/>
      <c r="W2299" s="22">
        <f>SUM(N2299*W2293)</f>
        <v>0</v>
      </c>
      <c r="X2299" s="22"/>
      <c r="Y2299" s="23">
        <f>SUM(N2299*P2299*Y2293)</f>
        <v>0</v>
      </c>
      <c r="Z2299" s="22"/>
      <c r="AA2299" s="23">
        <f>SUM(N2299*AA2293)</f>
        <v>0</v>
      </c>
      <c r="AB2299" s="23">
        <f>SUM(N2299*AB2293*P2299)</f>
        <v>0</v>
      </c>
      <c r="AF2299" s="49"/>
      <c r="AG2299" s="23">
        <f>SUM(N2299*AG2293)</f>
        <v>0</v>
      </c>
      <c r="AH2299" s="23">
        <f>SUM(Q2299*AH2293)</f>
        <v>0</v>
      </c>
      <c r="AI2299" s="23"/>
    </row>
    <row r="2300" spans="10:35" ht="15.75" thickBot="1" x14ac:dyDescent="0.3">
      <c r="J2300" s="311"/>
      <c r="N2300" s="49"/>
      <c r="O2300" s="50"/>
      <c r="P2300" s="38"/>
      <c r="Q2300" s="307"/>
      <c r="R2300" s="307"/>
      <c r="S2300" s="307"/>
      <c r="T2300" s="307"/>
      <c r="U2300" s="38"/>
      <c r="V2300" s="38"/>
      <c r="W2300" s="38"/>
      <c r="X2300" s="22"/>
      <c r="Z2300" s="22"/>
      <c r="AA2300" s="22"/>
      <c r="AB2300" s="22"/>
      <c r="AC2300" s="22"/>
      <c r="AD2300" s="22"/>
      <c r="AE2300" s="22"/>
      <c r="AF2300" s="49"/>
      <c r="AG2300" s="22"/>
      <c r="AH2300" s="22"/>
      <c r="AI2300" s="22"/>
    </row>
    <row r="2301" spans="10:35" ht="15.75" thickBot="1" x14ac:dyDescent="0.3">
      <c r="J2301" s="311"/>
      <c r="N2301" s="49"/>
      <c r="O2301" s="50"/>
      <c r="P2301" s="38"/>
      <c r="Q2301" s="38"/>
      <c r="R2301" s="38"/>
      <c r="S2301" s="38"/>
      <c r="T2301" s="38"/>
      <c r="U2301" s="38"/>
      <c r="V2301" s="38"/>
      <c r="W2301" s="488">
        <f>SUM(W2294:W2299)</f>
        <v>291.83999999999997</v>
      </c>
      <c r="X2301" s="489"/>
      <c r="Y2301" s="490">
        <f>SUM(Y2294:Y2299)</f>
        <v>0</v>
      </c>
      <c r="Z2301" s="829">
        <f>SUM(W2301:Y2301)</f>
        <v>291.83999999999997</v>
      </c>
      <c r="AA2301" s="387">
        <f>SUM(AA2294:AA2299)</f>
        <v>0</v>
      </c>
      <c r="AB2301" s="387">
        <f>SUM(AB2294:AB2299)</f>
        <v>0</v>
      </c>
      <c r="AC2301" s="1087">
        <f>SUM(AA2301:AB2301)</f>
        <v>0</v>
      </c>
      <c r="AD2301" s="89"/>
      <c r="AE2301" s="89"/>
      <c r="AF2301" s="49"/>
      <c r="AG2301" s="387">
        <f>SUM(AG2294:AG2299)</f>
        <v>0</v>
      </c>
      <c r="AH2301" s="387">
        <f>SUM(AH2294:AH2299)</f>
        <v>0</v>
      </c>
      <c r="AI2301" s="1087">
        <f>SUM(AG2301:AH2301)</f>
        <v>0</v>
      </c>
    </row>
    <row r="2302" spans="10:35" x14ac:dyDescent="0.25">
      <c r="J2302" s="334"/>
      <c r="K2302" s="171"/>
      <c r="L2302" s="171"/>
      <c r="M2302" s="176"/>
      <c r="N2302" s="449"/>
      <c r="O2302" s="335"/>
      <c r="P2302" s="177"/>
      <c r="Q2302" s="177"/>
      <c r="R2302" s="177"/>
      <c r="S2302" s="177"/>
      <c r="T2302" s="177"/>
      <c r="U2302" s="177"/>
      <c r="V2302" s="177"/>
      <c r="W2302" s="364"/>
      <c r="X2302" s="178"/>
      <c r="Y2302" s="365"/>
      <c r="Z2302" s="178"/>
      <c r="AA2302" s="178" t="s">
        <v>291</v>
      </c>
      <c r="AB2302" s="337"/>
      <c r="AC2302" s="171"/>
      <c r="AD2302" s="171"/>
      <c r="AE2302" s="171"/>
      <c r="AF2302" s="171"/>
      <c r="AG2302" s="171"/>
      <c r="AH2302" s="337"/>
      <c r="AI2302" s="171"/>
    </row>
    <row r="2303" spans="10:35" x14ac:dyDescent="0.25">
      <c r="J2303" s="440" t="s">
        <v>1115</v>
      </c>
      <c r="K2303" s="35" t="s">
        <v>154</v>
      </c>
      <c r="L2303" s="35"/>
      <c r="M2303" s="158"/>
      <c r="N2303" s="117"/>
      <c r="O2303" s="316"/>
      <c r="P2303" s="158"/>
      <c r="Q2303" s="158"/>
      <c r="R2303" s="158"/>
      <c r="S2303" s="319"/>
      <c r="T2303" s="319"/>
      <c r="U2303" s="319" t="s">
        <v>171</v>
      </c>
      <c r="V2303" s="158"/>
      <c r="W2303" s="158" t="s">
        <v>926</v>
      </c>
      <c r="X2303" s="117"/>
      <c r="Y2303" s="157">
        <v>0</v>
      </c>
      <c r="Z2303" s="158"/>
      <c r="AA2303" s="319">
        <v>2.5000000000000001E-3</v>
      </c>
      <c r="AB2303" s="157">
        <v>0</v>
      </c>
      <c r="AC2303" s="7"/>
      <c r="AD2303" s="7"/>
      <c r="AE2303" s="7"/>
      <c r="AF2303" s="7"/>
      <c r="AG2303" s="158">
        <v>0</v>
      </c>
      <c r="AH2303" s="322">
        <v>0</v>
      </c>
      <c r="AI2303" s="7"/>
    </row>
    <row r="2304" spans="10:35" x14ac:dyDescent="0.25">
      <c r="J2304" s="311"/>
      <c r="K2304" t="s">
        <v>292</v>
      </c>
      <c r="L2304" s="17">
        <v>0.23960000000000001</v>
      </c>
      <c r="M2304" t="s">
        <v>293</v>
      </c>
      <c r="N2304" s="636">
        <v>18050.28</v>
      </c>
      <c r="O2304" s="366"/>
      <c r="P2304" s="321"/>
      <c r="Q2304" s="307">
        <f t="shared" ref="Q2304:Q2309" si="206">SUM(N2304*P2304)</f>
        <v>0</v>
      </c>
      <c r="R2304" s="307"/>
      <c r="S2304" s="307"/>
      <c r="T2304" s="307"/>
      <c r="U2304" s="38"/>
      <c r="V2304" s="650">
        <v>2.1499999999999998E-2</v>
      </c>
      <c r="W2304" s="22">
        <f>SUM(N2304*V2304)</f>
        <v>388.08101999999997</v>
      </c>
      <c r="X2304" s="22"/>
      <c r="Y2304" s="23">
        <f>SUM(N2304*P2304*Y2303)</f>
        <v>0</v>
      </c>
      <c r="Z2304" s="22"/>
      <c r="AA2304" s="23">
        <f>SUM(N2304*AA2303)</f>
        <v>45.125699999999995</v>
      </c>
      <c r="AB2304" s="23">
        <f>SUM(N2304*AB2303*P2304)</f>
        <v>0</v>
      </c>
      <c r="AF2304" s="49"/>
      <c r="AG2304" s="23">
        <f>SUM(N2304*AG2303)</f>
        <v>0</v>
      </c>
      <c r="AH2304" s="23">
        <f>SUM(Q2304*AH2303)</f>
        <v>0</v>
      </c>
    </row>
    <row r="2305" spans="10:35" x14ac:dyDescent="0.25">
      <c r="J2305" s="311"/>
      <c r="N2305" s="494"/>
      <c r="P2305" s="38">
        <f>SUM(P2304*0.66)</f>
        <v>0</v>
      </c>
      <c r="Q2305" s="307">
        <f t="shared" si="206"/>
        <v>0</v>
      </c>
      <c r="R2305" s="307"/>
      <c r="S2305" s="307"/>
      <c r="T2305" s="307"/>
      <c r="U2305" s="38"/>
      <c r="V2305" s="38"/>
      <c r="W2305" s="22">
        <f>SUM(N2305*V2305)</f>
        <v>0</v>
      </c>
      <c r="X2305" s="22"/>
      <c r="Y2305" s="23">
        <f>SUM(N2305*P2305*Y2303)</f>
        <v>0</v>
      </c>
      <c r="Z2305" s="22"/>
      <c r="AA2305" s="23">
        <f>SUM(N2305*AA2303)</f>
        <v>0</v>
      </c>
      <c r="AB2305" s="23">
        <f>SUM(N2305*AB2303*P2305)</f>
        <v>0</v>
      </c>
      <c r="AF2305" s="49"/>
      <c r="AG2305" s="23">
        <f>SUM(N2305*AG2303)</f>
        <v>0</v>
      </c>
      <c r="AH2305" s="23">
        <f>SUM(Q2305*AH2303)</f>
        <v>0</v>
      </c>
    </row>
    <row r="2306" spans="10:35" x14ac:dyDescent="0.25">
      <c r="J2306" s="311"/>
      <c r="L2306" s="17"/>
      <c r="M2306" t="s">
        <v>173</v>
      </c>
      <c r="N2306" s="731"/>
      <c r="O2306" s="366"/>
      <c r="P2306" s="321"/>
      <c r="Q2306" s="307">
        <f t="shared" si="206"/>
        <v>0</v>
      </c>
      <c r="R2306" s="307"/>
      <c r="S2306" s="307"/>
      <c r="T2306" s="307"/>
      <c r="U2306" s="38"/>
      <c r="V2306" s="650">
        <v>0.01</v>
      </c>
      <c r="W2306" s="22">
        <f>SUM(N2306*V2306)</f>
        <v>0</v>
      </c>
      <c r="X2306" s="22"/>
      <c r="Y2306" s="23">
        <f>SUM(N2306*P2306*Y2303)</f>
        <v>0</v>
      </c>
      <c r="Z2306" s="22"/>
      <c r="AA2306" s="23">
        <f>SUM(N2306*AA2303)</f>
        <v>0</v>
      </c>
      <c r="AB2306" s="23">
        <f>SUM(N2306*AB2303*P2306)</f>
        <v>0</v>
      </c>
      <c r="AF2306" s="49"/>
      <c r="AG2306" s="23">
        <f>SUM(N2306*AG2303)</f>
        <v>0</v>
      </c>
      <c r="AH2306" s="23">
        <f>SUM(Q2306*AH2303)</f>
        <v>0</v>
      </c>
    </row>
    <row r="2307" spans="10:35" x14ac:dyDescent="0.25">
      <c r="J2307" s="311" t="s">
        <v>409</v>
      </c>
      <c r="L2307" t="s">
        <v>294</v>
      </c>
      <c r="M2307" s="1365">
        <v>234.64</v>
      </c>
      <c r="N2307" s="178"/>
      <c r="P2307" s="38">
        <f>SUM(P2306*0.66)</f>
        <v>0</v>
      </c>
      <c r="Q2307" s="307">
        <f t="shared" si="206"/>
        <v>0</v>
      </c>
      <c r="R2307" s="307"/>
      <c r="S2307" s="307"/>
      <c r="T2307" s="307"/>
      <c r="U2307" s="38"/>
      <c r="V2307" s="38"/>
      <c r="W2307" s="882">
        <f>SUM(M2307)</f>
        <v>234.64</v>
      </c>
      <c r="X2307" s="22"/>
      <c r="Y2307" s="23">
        <f>SUM(N2307*P2307*Y2303)</f>
        <v>0</v>
      </c>
      <c r="Z2307" s="22"/>
      <c r="AA2307" s="23">
        <f>SUM(N2307*AA2303)</f>
        <v>0</v>
      </c>
      <c r="AB2307" s="23">
        <f>SUM(N2307*AB2303*P2307)</f>
        <v>0</v>
      </c>
      <c r="AF2307" s="49"/>
      <c r="AG2307" s="23">
        <f>SUM(N2307*AG2303)</f>
        <v>0</v>
      </c>
      <c r="AH2307" s="23">
        <f>SUM(Q2307*AH2303)</f>
        <v>0</v>
      </c>
    </row>
    <row r="2308" spans="10:35" x14ac:dyDescent="0.25">
      <c r="J2308" s="311"/>
      <c r="L2308" s="12"/>
      <c r="N2308" s="494"/>
      <c r="O2308" s="366"/>
      <c r="P2308" s="321"/>
      <c r="Q2308" s="307">
        <f t="shared" si="206"/>
        <v>0</v>
      </c>
      <c r="R2308" s="307"/>
      <c r="S2308" s="307"/>
      <c r="T2308" s="307"/>
      <c r="U2308" s="38"/>
      <c r="V2308" s="321"/>
      <c r="W2308" s="22">
        <f>SUM(N2308*V2308)</f>
        <v>0</v>
      </c>
      <c r="X2308" s="523"/>
      <c r="Y2308" s="538">
        <f>SUM(N2308*P2308*Y2303)</f>
        <v>0</v>
      </c>
      <c r="Z2308" s="523"/>
      <c r="AA2308" s="538">
        <f>SUM(N2308*AA2303)</f>
        <v>0</v>
      </c>
      <c r="AB2308" s="538">
        <f>SUM(N2308*AB2303*P2308)</f>
        <v>0</v>
      </c>
      <c r="AF2308" s="49"/>
      <c r="AG2308" s="538">
        <f>SUM(N2308*AG2303)</f>
        <v>0</v>
      </c>
      <c r="AH2308" s="538">
        <f>SUM(Q2308*AH2303)</f>
        <v>0</v>
      </c>
      <c r="AI2308" s="538"/>
    </row>
    <row r="2309" spans="10:35" x14ac:dyDescent="0.25">
      <c r="J2309" s="311"/>
      <c r="N2309" s="626"/>
      <c r="O2309" s="13"/>
      <c r="P2309" s="38">
        <f>SUM(P2308*0.66)</f>
        <v>0</v>
      </c>
      <c r="Q2309" s="307">
        <f t="shared" si="206"/>
        <v>0</v>
      </c>
      <c r="R2309" s="307"/>
      <c r="S2309" s="307"/>
      <c r="T2309" s="307"/>
      <c r="U2309" s="38"/>
      <c r="V2309" s="321"/>
      <c r="W2309" s="22">
        <f>SUM(N2309*V2309)</f>
        <v>0</v>
      </c>
      <c r="X2309" s="22"/>
      <c r="Y2309" s="23">
        <f>SUM(N2309*P2309*Y2303)</f>
        <v>0</v>
      </c>
      <c r="Z2309" s="22"/>
      <c r="AA2309" s="23">
        <f>SUM(N2309*AA2303)</f>
        <v>0</v>
      </c>
      <c r="AB2309" s="23">
        <f>SUM(N2309*AB2303*P2309)</f>
        <v>0</v>
      </c>
      <c r="AF2309" s="49"/>
      <c r="AG2309" s="23">
        <f>SUM(N2309*AG2303)</f>
        <v>0</v>
      </c>
      <c r="AH2309" s="23">
        <f>SUM(Q2309*AH2303)</f>
        <v>0</v>
      </c>
      <c r="AI2309" s="23"/>
    </row>
    <row r="2310" spans="10:35" ht="15.75" thickBot="1" x14ac:dyDescent="0.3">
      <c r="J2310" s="311"/>
      <c r="N2310" s="49"/>
      <c r="O2310" s="50"/>
      <c r="P2310" s="38"/>
      <c r="Q2310" s="307"/>
      <c r="R2310" s="307"/>
      <c r="S2310" s="307"/>
      <c r="T2310" s="307"/>
      <c r="U2310" s="38"/>
      <c r="V2310" s="38"/>
      <c r="W2310" s="38"/>
      <c r="X2310" s="22"/>
      <c r="Z2310" s="22"/>
      <c r="AA2310" s="22"/>
      <c r="AB2310" s="22"/>
      <c r="AC2310" s="22"/>
      <c r="AD2310" s="22"/>
      <c r="AE2310" s="22"/>
      <c r="AF2310" s="49"/>
      <c r="AG2310" s="22"/>
      <c r="AH2310" s="22"/>
      <c r="AI2310" s="22"/>
    </row>
    <row r="2311" spans="10:35" ht="15.75" thickBot="1" x14ac:dyDescent="0.3">
      <c r="J2311" s="311"/>
      <c r="N2311" s="541"/>
      <c r="O2311" s="50"/>
      <c r="P2311" s="526"/>
      <c r="Q2311" s="526"/>
      <c r="R2311" s="526"/>
      <c r="S2311" s="526"/>
      <c r="T2311" s="526"/>
      <c r="U2311" s="526"/>
      <c r="V2311" s="526"/>
      <c r="W2311" s="488">
        <f>SUM(W2304:W2309)</f>
        <v>622.72101999999995</v>
      </c>
      <c r="X2311" s="489"/>
      <c r="Y2311" s="490">
        <f>SUM(Y2304:Y2309)</f>
        <v>0</v>
      </c>
      <c r="Z2311" s="829">
        <f>SUM(W2311:Y2311)</f>
        <v>622.72101999999995</v>
      </c>
      <c r="AA2311" s="387">
        <f>SUM(AA2304:AA2309)</f>
        <v>45.125699999999995</v>
      </c>
      <c r="AB2311" s="387">
        <f>SUM(AB2304:AB2309)</f>
        <v>0</v>
      </c>
      <c r="AC2311" s="1087">
        <f>SUM(AA2311:AB2311)</f>
        <v>45.125699999999995</v>
      </c>
      <c r="AD2311" s="89"/>
      <c r="AE2311" s="89"/>
      <c r="AF2311" s="541"/>
      <c r="AG2311" s="387">
        <f>SUM(AG2304:AG2309)</f>
        <v>0</v>
      </c>
      <c r="AH2311" s="387">
        <f>SUM(AH2304:AH2309)</f>
        <v>0</v>
      </c>
      <c r="AI2311" s="1087">
        <f>SUM(AG2311:AH2311)</f>
        <v>0</v>
      </c>
    </row>
    <row r="2312" spans="10:35" x14ac:dyDescent="0.25">
      <c r="J2312" s="311"/>
      <c r="N2312" s="49"/>
      <c r="O2312" s="50"/>
      <c r="P2312" s="38"/>
      <c r="Q2312" s="38"/>
      <c r="R2312" s="38"/>
      <c r="S2312" s="38"/>
      <c r="T2312" s="38"/>
      <c r="U2312" s="38"/>
      <c r="V2312" s="38"/>
      <c r="W2312" s="116"/>
      <c r="X2312" s="22"/>
      <c r="Y2312" s="28"/>
      <c r="Z2312" s="22"/>
      <c r="AA2312" s="22"/>
      <c r="AB2312" s="22"/>
      <c r="AC2312" s="89"/>
      <c r="AD2312" s="89"/>
      <c r="AE2312" s="89"/>
      <c r="AF2312" s="49"/>
      <c r="AG2312" s="22"/>
      <c r="AH2312" s="22"/>
      <c r="AI2312" s="89"/>
    </row>
    <row r="2313" spans="10:35" x14ac:dyDescent="0.25">
      <c r="J2313" s="440" t="s">
        <v>1115</v>
      </c>
      <c r="K2313" s="35" t="s">
        <v>154</v>
      </c>
      <c r="L2313" s="35"/>
      <c r="M2313" s="158"/>
      <c r="N2313" s="117"/>
      <c r="O2313" s="316"/>
      <c r="P2313" s="158"/>
      <c r="Q2313" s="158"/>
      <c r="R2313" s="158"/>
      <c r="S2313" s="319"/>
      <c r="T2313" s="319"/>
      <c r="U2313" s="319" t="s">
        <v>171</v>
      </c>
      <c r="V2313" s="158"/>
      <c r="W2313" s="319">
        <v>2.5000000000000001E-2</v>
      </c>
      <c r="X2313" s="117"/>
      <c r="Y2313" s="157">
        <v>0</v>
      </c>
      <c r="Z2313" s="158"/>
      <c r="AA2313" s="319">
        <v>5.0000000000000001E-3</v>
      </c>
      <c r="AB2313" s="157">
        <v>0</v>
      </c>
      <c r="AC2313" s="7" t="s">
        <v>213</v>
      </c>
      <c r="AD2313" s="7"/>
      <c r="AE2313" s="7"/>
      <c r="AF2313" s="7"/>
      <c r="AG2313" s="158">
        <v>0</v>
      </c>
      <c r="AH2313" s="322">
        <v>0</v>
      </c>
      <c r="AI2313" s="7"/>
    </row>
    <row r="2314" spans="10:35" x14ac:dyDescent="0.25">
      <c r="J2314" s="311"/>
      <c r="K2314" s="378" t="s">
        <v>317</v>
      </c>
      <c r="L2314" s="17">
        <v>0.18029999999999999</v>
      </c>
      <c r="M2314" t="s">
        <v>165</v>
      </c>
      <c r="N2314" s="628">
        <v>2450</v>
      </c>
      <c r="O2314" s="366"/>
      <c r="P2314" s="533"/>
      <c r="Q2314" s="535">
        <f t="shared" ref="Q2314:Q2319" si="207">SUM(N2314*P2314)</f>
        <v>0</v>
      </c>
      <c r="R2314" s="535"/>
      <c r="S2314" s="535"/>
      <c r="T2314" s="535"/>
      <c r="U2314" s="526"/>
      <c r="V2314" s="526"/>
      <c r="W2314" s="523">
        <f>SUM(N2314*W2313)</f>
        <v>61.25</v>
      </c>
      <c r="X2314" s="523"/>
      <c r="Y2314" s="538">
        <f>SUM(N2314*P2314*Y2313)</f>
        <v>0</v>
      </c>
      <c r="Z2314" s="523"/>
      <c r="AA2314" s="538">
        <f>SUM(N2314*AA2313)</f>
        <v>12.25</v>
      </c>
      <c r="AB2314" s="538">
        <f>SUM(N2314*AB2313*P2314)</f>
        <v>0</v>
      </c>
      <c r="AF2314" s="541"/>
      <c r="AG2314" s="538">
        <f>SUM(N2314*AG2313)</f>
        <v>0</v>
      </c>
      <c r="AH2314" s="538">
        <f>SUM(Q2314*AH2313)</f>
        <v>0</v>
      </c>
    </row>
    <row r="2315" spans="10:35" x14ac:dyDescent="0.25">
      <c r="J2315" s="311"/>
      <c r="N2315" s="494"/>
      <c r="P2315" s="38">
        <f>SUM(P2314*0.66)</f>
        <v>0</v>
      </c>
      <c r="Q2315" s="307">
        <f t="shared" si="207"/>
        <v>0</v>
      </c>
      <c r="R2315" s="307"/>
      <c r="S2315" s="307"/>
      <c r="T2315" s="307"/>
      <c r="U2315" s="38"/>
      <c r="V2315" s="38"/>
      <c r="W2315" s="22">
        <f>SUM(N2315*W2313)</f>
        <v>0</v>
      </c>
      <c r="X2315" s="22"/>
      <c r="Y2315" s="23">
        <f>SUM(N2315*P2315*Y2313)</f>
        <v>0</v>
      </c>
      <c r="Z2315" s="22"/>
      <c r="AA2315" s="23">
        <f>SUM(N2315*AA2313)</f>
        <v>0</v>
      </c>
      <c r="AB2315" s="23">
        <f>SUM(N2315*AB2313*P2315)</f>
        <v>0</v>
      </c>
      <c r="AF2315" s="49"/>
      <c r="AG2315" s="23">
        <f>SUM(N2315*AG2313)</f>
        <v>0</v>
      </c>
      <c r="AH2315" s="23">
        <f>SUM(Q2315*AH2313)</f>
        <v>0</v>
      </c>
    </row>
    <row r="2316" spans="10:35" x14ac:dyDescent="0.25">
      <c r="J2316" s="311"/>
      <c r="K2316" t="s">
        <v>937</v>
      </c>
      <c r="L2316" s="17">
        <v>0.26469999999999999</v>
      </c>
      <c r="M2316" t="s">
        <v>318</v>
      </c>
      <c r="N2316" s="636">
        <v>13284</v>
      </c>
      <c r="O2316" s="366"/>
      <c r="P2316" s="321"/>
      <c r="Q2316" s="307">
        <f t="shared" si="207"/>
        <v>0</v>
      </c>
      <c r="R2316" s="307"/>
      <c r="S2316" s="307"/>
      <c r="T2316" s="307"/>
      <c r="U2316" s="38"/>
      <c r="V2316" s="38"/>
      <c r="W2316" s="22">
        <f>SUM(N2316*W2313)</f>
        <v>332.1</v>
      </c>
      <c r="X2316" s="22"/>
      <c r="Y2316" s="23">
        <f>SUM(N2316*P2316*Y2313)</f>
        <v>0</v>
      </c>
      <c r="Z2316" s="22"/>
      <c r="AA2316" s="23">
        <f>SUM(N2316*AA2313)</f>
        <v>66.42</v>
      </c>
      <c r="AB2316" s="23">
        <f>SUM(N2316*AB2313*P2316)</f>
        <v>0</v>
      </c>
      <c r="AF2316" s="49"/>
      <c r="AG2316" s="23">
        <f>SUM(N2316*AG2313)</f>
        <v>0</v>
      </c>
      <c r="AH2316" s="23">
        <f>SUM(Q2316*AH2313)</f>
        <v>0</v>
      </c>
    </row>
    <row r="2317" spans="10:35" x14ac:dyDescent="0.25">
      <c r="J2317" s="311"/>
      <c r="K2317" t="s">
        <v>1116</v>
      </c>
      <c r="N2317" s="494"/>
      <c r="P2317" s="38">
        <f>SUM(P2316*0.66)</f>
        <v>0</v>
      </c>
      <c r="Q2317" s="307">
        <f t="shared" si="207"/>
        <v>0</v>
      </c>
      <c r="R2317" s="307"/>
      <c r="S2317" s="307"/>
      <c r="T2317" s="307"/>
      <c r="U2317" s="38"/>
      <c r="V2317" s="38"/>
      <c r="W2317" s="22">
        <f>SUM(N2317*W2313)</f>
        <v>0</v>
      </c>
      <c r="X2317" s="22"/>
      <c r="Y2317" s="23">
        <f>SUM(N2317*P2317*Y2313)</f>
        <v>0</v>
      </c>
      <c r="Z2317" s="22"/>
      <c r="AA2317" s="23">
        <f>SUM(N2317*AA2313)</f>
        <v>0</v>
      </c>
      <c r="AB2317" s="23">
        <f>SUM(N2317*AB2313*P2317)</f>
        <v>0</v>
      </c>
      <c r="AF2317" s="49"/>
      <c r="AG2317" s="23">
        <f>SUM(N2317*AG2313)</f>
        <v>0</v>
      </c>
      <c r="AH2317" s="23">
        <f>SUM(Q2317*AH2313)</f>
        <v>0</v>
      </c>
    </row>
    <row r="2318" spans="10:35" x14ac:dyDescent="0.25">
      <c r="J2318" s="311"/>
      <c r="L2318" s="17"/>
      <c r="N2318" s="494"/>
      <c r="O2318" s="366"/>
      <c r="P2318" s="321"/>
      <c r="Q2318" s="307">
        <f t="shared" si="207"/>
        <v>0</v>
      </c>
      <c r="R2318" s="307"/>
      <c r="S2318" s="307"/>
      <c r="T2318" s="307"/>
      <c r="U2318" s="38"/>
      <c r="V2318" s="38"/>
      <c r="W2318" s="22">
        <f>SUM(N2318*W2313)</f>
        <v>0</v>
      </c>
      <c r="X2318" s="22"/>
      <c r="Y2318" s="23">
        <f>SUM(N2318*P2318*Y2313)</f>
        <v>0</v>
      </c>
      <c r="Z2318" s="22"/>
      <c r="AA2318" s="23">
        <f>SUM(N2318*AA2313)</f>
        <v>0</v>
      </c>
      <c r="AB2318" s="23">
        <f>SUM(N2318*AB2313*P2318)</f>
        <v>0</v>
      </c>
      <c r="AF2318" s="49"/>
      <c r="AG2318" s="23">
        <f>SUM(N2318*AG2313)</f>
        <v>0</v>
      </c>
      <c r="AH2318" s="23">
        <f>SUM(Q2318*AH2313)</f>
        <v>0</v>
      </c>
      <c r="AI2318" s="23"/>
    </row>
    <row r="2319" spans="10:35" x14ac:dyDescent="0.25">
      <c r="J2319" s="311"/>
      <c r="N2319" s="626"/>
      <c r="O2319" s="13"/>
      <c r="P2319" s="38">
        <f>SUM(P2318*0.66)</f>
        <v>0</v>
      </c>
      <c r="Q2319" s="307">
        <f t="shared" si="207"/>
        <v>0</v>
      </c>
      <c r="R2319" s="307"/>
      <c r="S2319" s="307"/>
      <c r="T2319" s="307"/>
      <c r="U2319" s="38"/>
      <c r="V2319" s="38"/>
      <c r="W2319" s="22">
        <f>SUM(N2319*W2313)</f>
        <v>0</v>
      </c>
      <c r="X2319" s="22"/>
      <c r="Y2319" s="23">
        <f>SUM(N2319*P2319*Y2313)</f>
        <v>0</v>
      </c>
      <c r="Z2319" s="22"/>
      <c r="AA2319" s="23">
        <f>SUM(N2319*AA2313)</f>
        <v>0</v>
      </c>
      <c r="AB2319" s="23">
        <f>SUM(N2319*AB2313*P2319)</f>
        <v>0</v>
      </c>
      <c r="AF2319" s="49"/>
      <c r="AG2319" s="23">
        <f>SUM(N2319*AG2313)</f>
        <v>0</v>
      </c>
      <c r="AH2319" s="23">
        <f>SUM(Q2319*AH2313)</f>
        <v>0</v>
      </c>
      <c r="AI2319" s="23"/>
    </row>
    <row r="2320" spans="10:35" ht="15.75" thickBot="1" x14ac:dyDescent="0.3">
      <c r="J2320" s="311"/>
      <c r="N2320" s="49"/>
      <c r="O2320" s="50"/>
      <c r="P2320" s="38"/>
      <c r="Q2320" s="307"/>
      <c r="R2320" s="307"/>
      <c r="S2320" s="307"/>
      <c r="T2320" s="307"/>
      <c r="U2320" s="38"/>
      <c r="V2320" s="38"/>
      <c r="W2320" s="38"/>
      <c r="X2320" s="22"/>
      <c r="Z2320" s="22"/>
      <c r="AA2320" s="22"/>
      <c r="AB2320" s="22"/>
      <c r="AC2320" s="22"/>
      <c r="AD2320" s="22"/>
      <c r="AE2320" s="22"/>
      <c r="AF2320" s="49"/>
      <c r="AG2320" s="22"/>
      <c r="AH2320" s="22"/>
      <c r="AI2320" s="22"/>
    </row>
    <row r="2321" spans="10:35" ht="15.75" thickBot="1" x14ac:dyDescent="0.3">
      <c r="J2321" s="311"/>
      <c r="N2321" s="49"/>
      <c r="O2321" s="50"/>
      <c r="P2321" s="38"/>
      <c r="Q2321" s="38"/>
      <c r="R2321" s="38"/>
      <c r="S2321" s="38"/>
      <c r="T2321" s="38"/>
      <c r="U2321" s="38"/>
      <c r="V2321" s="38"/>
      <c r="W2321" s="488">
        <f>SUM(W2314:W2319)</f>
        <v>393.35</v>
      </c>
      <c r="X2321" s="489"/>
      <c r="Y2321" s="490">
        <f>SUM(Y2314:Y2319)</f>
        <v>0</v>
      </c>
      <c r="Z2321" s="829">
        <f>SUM(W2321:Y2321)</f>
        <v>393.35</v>
      </c>
      <c r="AA2321" s="387">
        <f>SUM(AA2314:AA2319)</f>
        <v>78.67</v>
      </c>
      <c r="AB2321" s="387">
        <f>SUM(AB2314:AB2319)</f>
        <v>0</v>
      </c>
      <c r="AC2321" s="1087">
        <f>SUM(AA2321:AB2321)</f>
        <v>78.67</v>
      </c>
      <c r="AD2321" s="89"/>
      <c r="AE2321" s="89"/>
      <c r="AF2321" s="49"/>
      <c r="AG2321" s="387">
        <f>SUM(AG2314:AG2319)</f>
        <v>0</v>
      </c>
      <c r="AH2321" s="387">
        <f>SUM(AH2314:AH2319)</f>
        <v>0</v>
      </c>
      <c r="AI2321" s="1087">
        <f>SUM(AG2321:AH2321)</f>
        <v>0</v>
      </c>
    </row>
    <row r="2322" spans="10:35" x14ac:dyDescent="0.25">
      <c r="J2322" s="593"/>
      <c r="K2322" s="28"/>
      <c r="M2322" s="529"/>
      <c r="P2322" s="529"/>
      <c r="Q2322" s="701"/>
      <c r="R2322" s="701"/>
      <c r="S2322" s="701"/>
      <c r="T2322" s="701"/>
    </row>
    <row r="2323" spans="10:35" x14ac:dyDescent="0.25">
      <c r="J2323" s="440" t="s">
        <v>1115</v>
      </c>
      <c r="K2323" s="42" t="s">
        <v>224</v>
      </c>
      <c r="L2323" s="35"/>
      <c r="M2323" s="158"/>
      <c r="N2323" s="117"/>
      <c r="O2323" s="316"/>
      <c r="P2323" s="158"/>
      <c r="Q2323" s="158"/>
      <c r="R2323" s="158"/>
      <c r="S2323" s="319"/>
      <c r="T2323" s="319"/>
      <c r="U2323" s="319" t="s">
        <v>171</v>
      </c>
      <c r="V2323" s="158"/>
      <c r="W2323" s="319">
        <v>0</v>
      </c>
      <c r="X2323" s="117"/>
      <c r="Y2323" s="157">
        <v>0</v>
      </c>
      <c r="Z2323" s="158"/>
      <c r="AA2323" s="319">
        <v>0</v>
      </c>
      <c r="AB2323" s="157">
        <v>0</v>
      </c>
      <c r="AC2323" s="7"/>
      <c r="AD2323" s="319">
        <v>0</v>
      </c>
      <c r="AE2323" s="7"/>
      <c r="AF2323" s="7"/>
      <c r="AG2323" s="158">
        <v>0</v>
      </c>
      <c r="AH2323" s="322">
        <v>0</v>
      </c>
      <c r="AI2323" s="7"/>
    </row>
    <row r="2324" spans="10:35" x14ac:dyDescent="0.25">
      <c r="J2324" s="311"/>
      <c r="K2324" s="378" t="s">
        <v>134</v>
      </c>
      <c r="L2324" s="17"/>
      <c r="M2324" t="s">
        <v>1104</v>
      </c>
      <c r="N2324" s="628"/>
      <c r="O2324" s="366"/>
      <c r="P2324" s="533"/>
      <c r="Q2324" s="535">
        <f t="shared" ref="Q2324:Q2329" si="208">SUM(N2324*P2324)</f>
        <v>0</v>
      </c>
      <c r="R2324" s="535"/>
      <c r="S2324" s="535"/>
      <c r="T2324" s="535"/>
      <c r="U2324" s="526"/>
      <c r="V2324" s="526"/>
      <c r="W2324" s="523">
        <f>SUM(N2324*W2323)</f>
        <v>0</v>
      </c>
      <c r="X2324" s="523"/>
      <c r="Y2324" s="538">
        <f>SUM(N2324*P2324*Y2323)</f>
        <v>0</v>
      </c>
      <c r="Z2324" s="523"/>
      <c r="AA2324" s="538">
        <f>SUM(N2324*AA2323)</f>
        <v>0</v>
      </c>
      <c r="AB2324" s="538">
        <f>SUM(N2324*AB2323*P2324)</f>
        <v>0</v>
      </c>
      <c r="AD2324" s="538">
        <f>SUM(N2324*AD2323)</f>
        <v>0</v>
      </c>
      <c r="AF2324" s="541"/>
      <c r="AG2324" s="538">
        <f>SUM(N2324*AG2323)</f>
        <v>0</v>
      </c>
      <c r="AH2324" s="538">
        <f>SUM(Q2324*AH2323)</f>
        <v>0</v>
      </c>
    </row>
    <row r="2325" spans="10:35" x14ac:dyDescent="0.25">
      <c r="J2325" s="311"/>
      <c r="N2325" s="494"/>
      <c r="P2325" s="38">
        <f>SUM(P2324*0.66)</f>
        <v>0</v>
      </c>
      <c r="Q2325" s="307">
        <f t="shared" si="208"/>
        <v>0</v>
      </c>
      <c r="R2325" s="307"/>
      <c r="S2325" s="307"/>
      <c r="T2325" s="307"/>
      <c r="U2325" s="38"/>
      <c r="V2325" s="38"/>
      <c r="W2325" s="22">
        <f>SUM(N2325*W2323)</f>
        <v>0</v>
      </c>
      <c r="X2325" s="22"/>
      <c r="Y2325" s="23">
        <f>SUM(N2325*P2325*Y2323)</f>
        <v>0</v>
      </c>
      <c r="Z2325" s="22"/>
      <c r="AA2325" s="23">
        <f>SUM(N2325*AA2323)</f>
        <v>0</v>
      </c>
      <c r="AB2325" s="23">
        <f>SUM(N2325*AB2323*P2325)</f>
        <v>0</v>
      </c>
      <c r="AD2325" s="23">
        <f>SUM(N2325*AD2323)</f>
        <v>0</v>
      </c>
      <c r="AF2325" s="49"/>
      <c r="AG2325" s="23">
        <f>SUM(N2325*AG2323)</f>
        <v>0</v>
      </c>
      <c r="AH2325" s="23">
        <f>SUM(Q2325*AH2323)</f>
        <v>0</v>
      </c>
    </row>
    <row r="2326" spans="10:35" x14ac:dyDescent="0.25">
      <c r="J2326" s="311"/>
      <c r="K2326" t="s">
        <v>179</v>
      </c>
      <c r="L2326" s="17"/>
      <c r="N2326" s="494"/>
      <c r="O2326" s="366"/>
      <c r="P2326" s="321"/>
      <c r="Q2326" s="307">
        <f t="shared" si="208"/>
        <v>0</v>
      </c>
      <c r="R2326" s="307"/>
      <c r="S2326" s="307"/>
      <c r="T2326" s="307"/>
      <c r="U2326" s="38"/>
      <c r="V2326" s="38"/>
      <c r="W2326" s="22">
        <f>SUM(N2326*W2323)</f>
        <v>0</v>
      </c>
      <c r="X2326" s="22"/>
      <c r="Y2326" s="23">
        <f>SUM(N2326*P2326*Y2323)</f>
        <v>0</v>
      </c>
      <c r="Z2326" s="22"/>
      <c r="AA2326" s="23">
        <f>SUM(N2326*AA2323)</f>
        <v>0</v>
      </c>
      <c r="AB2326" s="23">
        <f>SUM(N2326*AB2323*P2326)</f>
        <v>0</v>
      </c>
      <c r="AD2326" s="23">
        <f>SUM(N2326*AD2323)</f>
        <v>0</v>
      </c>
      <c r="AF2326" s="49"/>
      <c r="AG2326" s="23">
        <f>SUM(N2326*AG2323)</f>
        <v>0</v>
      </c>
      <c r="AH2326" s="23">
        <f>SUM(Q2326*AH2323)</f>
        <v>0</v>
      </c>
    </row>
    <row r="2327" spans="10:35" x14ac:dyDescent="0.25">
      <c r="J2327" s="311"/>
      <c r="N2327" s="494"/>
      <c r="P2327" s="38">
        <f>SUM(P2326*0.66)</f>
        <v>0</v>
      </c>
      <c r="Q2327" s="307">
        <f t="shared" si="208"/>
        <v>0</v>
      </c>
      <c r="R2327" s="307"/>
      <c r="S2327" s="307"/>
      <c r="T2327" s="307"/>
      <c r="U2327" s="38"/>
      <c r="V2327" s="38"/>
      <c r="W2327" s="22">
        <f>SUM(N2327*W2323)</f>
        <v>0</v>
      </c>
      <c r="X2327" s="22"/>
      <c r="Y2327" s="23">
        <f>SUM(N2327*P2327*Y2323)</f>
        <v>0</v>
      </c>
      <c r="Z2327" s="22"/>
      <c r="AA2327" s="23">
        <f>SUM(N2327*AA2323)</f>
        <v>0</v>
      </c>
      <c r="AB2327" s="23">
        <f>SUM(N2327*AB2323*P2327)</f>
        <v>0</v>
      </c>
      <c r="AD2327" s="23">
        <f>SUM(N2327*AD2323)</f>
        <v>0</v>
      </c>
      <c r="AF2327" s="49"/>
      <c r="AG2327" s="23">
        <f>SUM(N2327*AG2323)</f>
        <v>0</v>
      </c>
      <c r="AH2327" s="23">
        <f>SUM(Q2327*AH2323)</f>
        <v>0</v>
      </c>
    </row>
    <row r="2328" spans="10:35" x14ac:dyDescent="0.25">
      <c r="J2328" s="311"/>
      <c r="M2328" s="1352"/>
      <c r="N2328" s="494"/>
      <c r="P2328" s="38">
        <f>SUM(P2327*0.66)</f>
        <v>0</v>
      </c>
      <c r="Q2328" s="307">
        <f t="shared" si="208"/>
        <v>0</v>
      </c>
      <c r="R2328" s="307"/>
      <c r="S2328" s="307"/>
      <c r="T2328" s="307"/>
      <c r="U2328" s="38"/>
      <c r="V2328" s="38"/>
      <c r="W2328" s="22">
        <f>SUM(N2328*W2324)</f>
        <v>0</v>
      </c>
      <c r="X2328" s="22"/>
      <c r="Y2328" s="23">
        <f>SUM(N2328*P2328*Y2323)</f>
        <v>0</v>
      </c>
      <c r="Z2328" s="22"/>
      <c r="AA2328" s="23">
        <f>SUM(N2328*AA2323)</f>
        <v>0</v>
      </c>
      <c r="AB2328" s="23">
        <f>SUM(N2328*AB2323*P2328)</f>
        <v>0</v>
      </c>
      <c r="AD2328" s="23">
        <f>SUM(N2328*AD2323)</f>
        <v>0</v>
      </c>
      <c r="AF2328" s="49"/>
      <c r="AG2328" s="23">
        <f>SUM(N2328*AG2323)</f>
        <v>0</v>
      </c>
      <c r="AH2328" s="23">
        <f>SUM(Q2328*AH2323)</f>
        <v>0</v>
      </c>
      <c r="AI2328" s="23"/>
    </row>
    <row r="2329" spans="10:35" x14ac:dyDescent="0.25">
      <c r="J2329" s="311"/>
      <c r="N2329" s="626"/>
      <c r="O2329" s="13"/>
      <c r="P2329" s="38">
        <f>SUM(P2328*0.66)</f>
        <v>0</v>
      </c>
      <c r="Q2329" s="307">
        <f t="shared" si="208"/>
        <v>0</v>
      </c>
      <c r="R2329" s="307"/>
      <c r="S2329" s="307"/>
      <c r="T2329" s="307"/>
      <c r="U2329" s="38"/>
      <c r="V2329" s="38"/>
      <c r="W2329" s="22">
        <f>SUM(N2329*W2323)</f>
        <v>0</v>
      </c>
      <c r="X2329" s="22"/>
      <c r="Y2329" s="23">
        <f>SUM(N2329*P2329*Y2323)</f>
        <v>0</v>
      </c>
      <c r="Z2329" s="22"/>
      <c r="AA2329" s="23">
        <f>SUM(N2329*AA2323)</f>
        <v>0</v>
      </c>
      <c r="AB2329" s="23">
        <f>SUM(N2329*AB2323*P2329)</f>
        <v>0</v>
      </c>
      <c r="AD2329" s="23">
        <f>SUM(N2329*AD2323)</f>
        <v>0</v>
      </c>
      <c r="AF2329" s="49"/>
      <c r="AG2329" s="23">
        <f>SUM(N2329*AG2323)</f>
        <v>0</v>
      </c>
      <c r="AH2329" s="23">
        <f>SUM(Q2329*AH2323)</f>
        <v>0</v>
      </c>
      <c r="AI2329" s="23"/>
    </row>
    <row r="2330" spans="10:35" ht="15.75" thickBot="1" x14ac:dyDescent="0.3">
      <c r="J2330" s="311"/>
      <c r="N2330" s="49"/>
      <c r="O2330" s="50"/>
      <c r="P2330" s="38"/>
      <c r="Q2330" s="307"/>
      <c r="R2330" s="307"/>
      <c r="S2330" s="307"/>
      <c r="T2330" s="307"/>
      <c r="U2330" s="38"/>
      <c r="V2330" s="38"/>
      <c r="W2330" s="38"/>
      <c r="X2330" s="22"/>
      <c r="Z2330" s="22"/>
      <c r="AA2330" s="22"/>
      <c r="AB2330" s="22"/>
      <c r="AC2330" s="22"/>
      <c r="AD2330" s="22"/>
      <c r="AE2330" s="22"/>
      <c r="AF2330" s="49"/>
      <c r="AG2330" s="22"/>
      <c r="AH2330" s="22"/>
      <c r="AI2330" s="22"/>
    </row>
    <row r="2331" spans="10:35" ht="15.75" thickBot="1" x14ac:dyDescent="0.3">
      <c r="J2331" s="311"/>
      <c r="N2331" s="49"/>
      <c r="O2331" s="50"/>
      <c r="P2331" s="38"/>
      <c r="Q2331" s="38"/>
      <c r="R2331" s="38"/>
      <c r="S2331" s="38"/>
      <c r="T2331" s="38"/>
      <c r="U2331" s="38"/>
      <c r="V2331" s="38"/>
      <c r="W2331" s="488">
        <f>SUM(W2324:W2329)</f>
        <v>0</v>
      </c>
      <c r="X2331" s="489"/>
      <c r="Y2331" s="490">
        <f>SUM(Y2324:Y2329)</f>
        <v>0</v>
      </c>
      <c r="Z2331" s="829">
        <f>SUM(W2331:Y2331)</f>
        <v>0</v>
      </c>
      <c r="AA2331" s="387">
        <f>SUM(AA2324:AA2329)</f>
        <v>0</v>
      </c>
      <c r="AB2331" s="387">
        <f>SUM(AB2324:AB2329)</f>
        <v>0</v>
      </c>
      <c r="AC2331" s="1087">
        <f>SUM(AA2331:AB2331)</f>
        <v>0</v>
      </c>
      <c r="AD2331" s="387">
        <f>SUM(AD2324:AD2329)</f>
        <v>0</v>
      </c>
      <c r="AE2331" s="523">
        <f>SUM(AE2324:AE2329)</f>
        <v>0</v>
      </c>
      <c r="AF2331" s="89">
        <f>SUM(AD2331:AE2331)</f>
        <v>0</v>
      </c>
      <c r="AG2331" s="387">
        <f>SUM(AG2324:AG2329)</f>
        <v>0</v>
      </c>
      <c r="AH2331" s="387">
        <f>SUM(AH2324:AH2329)</f>
        <v>0</v>
      </c>
      <c r="AI2331" s="1087">
        <f>SUM(AG2331:AH2331)</f>
        <v>0</v>
      </c>
    </row>
    <row r="2332" spans="10:35" x14ac:dyDescent="0.25">
      <c r="J2332" s="593"/>
      <c r="K2332" s="28"/>
      <c r="M2332" s="529"/>
      <c r="P2332" s="529"/>
      <c r="Q2332" s="701"/>
      <c r="R2332" s="701"/>
      <c r="S2332" s="701"/>
      <c r="T2332" s="701"/>
    </row>
    <row r="2333" spans="10:35" x14ac:dyDescent="0.25">
      <c r="J2333" s="440" t="s">
        <v>1115</v>
      </c>
      <c r="K2333" s="42" t="s">
        <v>224</v>
      </c>
      <c r="L2333" s="35"/>
      <c r="M2333" s="158"/>
      <c r="N2333" s="117"/>
      <c r="O2333" s="316"/>
      <c r="P2333" s="158"/>
      <c r="Q2333" s="158"/>
      <c r="R2333" s="158"/>
      <c r="S2333" s="319"/>
      <c r="T2333" s="319"/>
      <c r="U2333" s="319" t="s">
        <v>171</v>
      </c>
      <c r="V2333" s="158"/>
      <c r="W2333" s="319">
        <v>0</v>
      </c>
      <c r="X2333" s="117"/>
      <c r="Y2333" s="157">
        <v>0</v>
      </c>
      <c r="Z2333" s="158"/>
      <c r="AA2333" s="319">
        <v>0</v>
      </c>
      <c r="AB2333" s="157">
        <v>0</v>
      </c>
      <c r="AC2333" s="7"/>
      <c r="AD2333" s="319">
        <v>0</v>
      </c>
      <c r="AE2333" s="7"/>
      <c r="AF2333" s="7"/>
      <c r="AG2333" s="158">
        <v>0</v>
      </c>
      <c r="AH2333" s="322">
        <v>0</v>
      </c>
      <c r="AI2333" s="7"/>
    </row>
    <row r="2334" spans="10:35" x14ac:dyDescent="0.25">
      <c r="J2334" s="311"/>
      <c r="K2334" s="378" t="s">
        <v>134</v>
      </c>
      <c r="L2334" s="17"/>
      <c r="M2334" t="s">
        <v>1104</v>
      </c>
      <c r="N2334" s="628"/>
      <c r="O2334" s="366"/>
      <c r="P2334" s="533"/>
      <c r="Q2334" s="535">
        <f t="shared" ref="Q2334:Q2339" si="209">SUM(N2334*P2334)</f>
        <v>0</v>
      </c>
      <c r="R2334" s="535"/>
      <c r="S2334" s="535"/>
      <c r="T2334" s="535"/>
      <c r="U2334" s="526"/>
      <c r="V2334" s="526"/>
      <c r="W2334" s="523">
        <f>SUM(N2334*W2333)</f>
        <v>0</v>
      </c>
      <c r="X2334" s="523"/>
      <c r="Y2334" s="538">
        <f>SUM(N2334*P2334*Y2333)</f>
        <v>0</v>
      </c>
      <c r="Z2334" s="523"/>
      <c r="AA2334" s="538">
        <f>SUM(N2334*AA2333)</f>
        <v>0</v>
      </c>
      <c r="AB2334" s="538">
        <f>SUM(N2334*AB2333*P2334)</f>
        <v>0</v>
      </c>
      <c r="AD2334" s="538">
        <f>SUM(N2334*AD2333)</f>
        <v>0</v>
      </c>
      <c r="AF2334" s="541"/>
      <c r="AG2334" s="538">
        <f>SUM(N2334*AG2333)</f>
        <v>0</v>
      </c>
      <c r="AH2334" s="538">
        <f>SUM(Q2334*AH2333)</f>
        <v>0</v>
      </c>
    </row>
    <row r="2335" spans="10:35" x14ac:dyDescent="0.25">
      <c r="J2335" s="311"/>
      <c r="N2335" s="494"/>
      <c r="P2335" s="38">
        <f>SUM(P2334*0.66)</f>
        <v>0</v>
      </c>
      <c r="Q2335" s="307">
        <f t="shared" si="209"/>
        <v>0</v>
      </c>
      <c r="R2335" s="307"/>
      <c r="S2335" s="307"/>
      <c r="T2335" s="307"/>
      <c r="U2335" s="38"/>
      <c r="V2335" s="38"/>
      <c r="W2335" s="22">
        <f>SUM(N2335*W2333)</f>
        <v>0</v>
      </c>
      <c r="X2335" s="22"/>
      <c r="Y2335" s="23">
        <f>SUM(N2335*P2335*Y2333)</f>
        <v>0</v>
      </c>
      <c r="Z2335" s="22"/>
      <c r="AA2335" s="23">
        <f>SUM(N2335*AA2333)</f>
        <v>0</v>
      </c>
      <c r="AB2335" s="23">
        <f>SUM(N2335*AB2333*P2335)</f>
        <v>0</v>
      </c>
      <c r="AD2335" s="23">
        <f>SUM(N2335*AD2333)</f>
        <v>0</v>
      </c>
      <c r="AF2335" s="49"/>
      <c r="AG2335" s="23">
        <f>SUM(N2335*AG2333)</f>
        <v>0</v>
      </c>
      <c r="AH2335" s="23">
        <f>SUM(Q2335*AH2333)</f>
        <v>0</v>
      </c>
    </row>
    <row r="2336" spans="10:35" x14ac:dyDescent="0.25">
      <c r="J2336" s="311"/>
      <c r="K2336" t="s">
        <v>179</v>
      </c>
      <c r="L2336" s="17"/>
      <c r="N2336" s="494"/>
      <c r="O2336" s="366"/>
      <c r="P2336" s="321"/>
      <c r="Q2336" s="307">
        <f t="shared" si="209"/>
        <v>0</v>
      </c>
      <c r="R2336" s="307"/>
      <c r="S2336" s="307"/>
      <c r="T2336" s="307"/>
      <c r="U2336" s="38"/>
      <c r="V2336" s="38"/>
      <c r="W2336" s="22">
        <f>SUM(N2336*W2333)</f>
        <v>0</v>
      </c>
      <c r="X2336" s="22"/>
      <c r="Y2336" s="23">
        <f>SUM(N2336*P2336*Y2333)</f>
        <v>0</v>
      </c>
      <c r="Z2336" s="22"/>
      <c r="AA2336" s="23">
        <f>SUM(N2336*AA2333)</f>
        <v>0</v>
      </c>
      <c r="AB2336" s="23">
        <f>SUM(N2336*AB2333*P2336)</f>
        <v>0</v>
      </c>
      <c r="AD2336" s="23">
        <f>SUM(N2336*AD2333)</f>
        <v>0</v>
      </c>
      <c r="AF2336" s="49"/>
      <c r="AG2336" s="23">
        <f>SUM(N2336*AG2333)</f>
        <v>0</v>
      </c>
      <c r="AH2336" s="23">
        <f>SUM(Q2336*AH2333)</f>
        <v>0</v>
      </c>
    </row>
    <row r="2337" spans="10:35" x14ac:dyDescent="0.25">
      <c r="J2337" s="311"/>
      <c r="N2337" s="494"/>
      <c r="P2337" s="38">
        <f>SUM(P2336*0.66)</f>
        <v>0</v>
      </c>
      <c r="Q2337" s="307">
        <f t="shared" si="209"/>
        <v>0</v>
      </c>
      <c r="R2337" s="307"/>
      <c r="S2337" s="307"/>
      <c r="T2337" s="307"/>
      <c r="U2337" s="38"/>
      <c r="V2337" s="38"/>
      <c r="W2337" s="22">
        <f>SUM(N2337*W2333)</f>
        <v>0</v>
      </c>
      <c r="X2337" s="22"/>
      <c r="Y2337" s="23">
        <f>SUM(N2337*P2337*Y2333)</f>
        <v>0</v>
      </c>
      <c r="Z2337" s="22"/>
      <c r="AA2337" s="23">
        <f>SUM(N2337*AA2333)</f>
        <v>0</v>
      </c>
      <c r="AB2337" s="23">
        <f>SUM(N2337*AB2333*P2337)</f>
        <v>0</v>
      </c>
      <c r="AD2337" s="23">
        <f>SUM(N2337*AD2333)</f>
        <v>0</v>
      </c>
      <c r="AF2337" s="49"/>
      <c r="AG2337" s="23">
        <f>SUM(N2337*AG2333)</f>
        <v>0</v>
      </c>
      <c r="AH2337" s="23">
        <f>SUM(Q2337*AH2333)</f>
        <v>0</v>
      </c>
    </row>
    <row r="2338" spans="10:35" x14ac:dyDescent="0.25">
      <c r="J2338" s="311"/>
      <c r="M2338" s="1352"/>
      <c r="N2338" s="494"/>
      <c r="P2338" s="38">
        <f>SUM(P2337*0.66)</f>
        <v>0</v>
      </c>
      <c r="Q2338" s="307">
        <f t="shared" si="209"/>
        <v>0</v>
      </c>
      <c r="R2338" s="307"/>
      <c r="S2338" s="307"/>
      <c r="T2338" s="307"/>
      <c r="U2338" s="38"/>
      <c r="V2338" s="38"/>
      <c r="W2338" s="22">
        <f>SUM(N2338*W2334)</f>
        <v>0</v>
      </c>
      <c r="X2338" s="22"/>
      <c r="Y2338" s="23">
        <f>SUM(N2338*P2338*Y2333)</f>
        <v>0</v>
      </c>
      <c r="Z2338" s="22"/>
      <c r="AA2338" s="23">
        <f>SUM(N2338*AA2333)</f>
        <v>0</v>
      </c>
      <c r="AB2338" s="23">
        <f>SUM(N2338*AB2333*P2338)</f>
        <v>0</v>
      </c>
      <c r="AD2338" s="23">
        <f>SUM(N2338*AD2333)</f>
        <v>0</v>
      </c>
      <c r="AF2338" s="49"/>
      <c r="AG2338" s="23">
        <f>SUM(N2338*AG2333)</f>
        <v>0</v>
      </c>
      <c r="AH2338" s="23">
        <f>SUM(Q2338*AH2333)</f>
        <v>0</v>
      </c>
      <c r="AI2338" s="23"/>
    </row>
    <row r="2339" spans="10:35" x14ac:dyDescent="0.25">
      <c r="J2339" s="311"/>
      <c r="N2339" s="626"/>
      <c r="O2339" s="13"/>
      <c r="P2339" s="38">
        <f>SUM(P2338*0.66)</f>
        <v>0</v>
      </c>
      <c r="Q2339" s="307">
        <f t="shared" si="209"/>
        <v>0</v>
      </c>
      <c r="R2339" s="307"/>
      <c r="S2339" s="307"/>
      <c r="T2339" s="307"/>
      <c r="U2339" s="38"/>
      <c r="V2339" s="38"/>
      <c r="W2339" s="22">
        <f>SUM(N2339*W2333)</f>
        <v>0</v>
      </c>
      <c r="X2339" s="22"/>
      <c r="Y2339" s="23">
        <f>SUM(N2339*P2339*Y2333)</f>
        <v>0</v>
      </c>
      <c r="Z2339" s="22"/>
      <c r="AA2339" s="23">
        <f>SUM(N2339*AA2333)</f>
        <v>0</v>
      </c>
      <c r="AB2339" s="23">
        <f>SUM(N2339*AB2333*P2339)</f>
        <v>0</v>
      </c>
      <c r="AD2339" s="23">
        <f>SUM(N2339*AD2333)</f>
        <v>0</v>
      </c>
      <c r="AF2339" s="49"/>
      <c r="AG2339" s="23">
        <f>SUM(N2339*AG2333)</f>
        <v>0</v>
      </c>
      <c r="AH2339" s="23">
        <f>SUM(Q2339*AH2333)</f>
        <v>0</v>
      </c>
      <c r="AI2339" s="23"/>
    </row>
    <row r="2340" spans="10:35" ht="15.75" thickBot="1" x14ac:dyDescent="0.3">
      <c r="J2340" s="311"/>
      <c r="N2340" s="49"/>
      <c r="O2340" s="50"/>
      <c r="P2340" s="38"/>
      <c r="Q2340" s="307"/>
      <c r="R2340" s="307"/>
      <c r="S2340" s="307"/>
      <c r="T2340" s="307"/>
      <c r="U2340" s="38"/>
      <c r="V2340" s="38"/>
      <c r="W2340" s="38"/>
      <c r="X2340" s="22"/>
      <c r="Z2340" s="22"/>
      <c r="AA2340" s="22"/>
      <c r="AB2340" s="22"/>
      <c r="AC2340" s="22"/>
      <c r="AD2340" s="22"/>
      <c r="AE2340" s="22"/>
      <c r="AF2340" s="49"/>
      <c r="AG2340" s="22"/>
      <c r="AH2340" s="22"/>
      <c r="AI2340" s="22"/>
    </row>
    <row r="2341" spans="10:35" ht="15.75" thickBot="1" x14ac:dyDescent="0.3">
      <c r="J2341" s="311"/>
      <c r="N2341" s="49"/>
      <c r="O2341" s="50"/>
      <c r="P2341" s="38"/>
      <c r="Q2341" s="38"/>
      <c r="R2341" s="38"/>
      <c r="S2341" s="38"/>
      <c r="T2341" s="38"/>
      <c r="U2341" s="38"/>
      <c r="V2341" s="38"/>
      <c r="W2341" s="488">
        <f>SUM(W2334:W2339)</f>
        <v>0</v>
      </c>
      <c r="X2341" s="489"/>
      <c r="Y2341" s="490">
        <f>SUM(Y2334:Y2339)</f>
        <v>0</v>
      </c>
      <c r="Z2341" s="829">
        <f>SUM(W2341:Y2341)</f>
        <v>0</v>
      </c>
      <c r="AA2341" s="387">
        <f>SUM(AA2334:AA2339)</f>
        <v>0</v>
      </c>
      <c r="AB2341" s="387">
        <f>SUM(AB2334:AB2339)</f>
        <v>0</v>
      </c>
      <c r="AC2341" s="1087">
        <f>SUM(AA2341:AB2341)</f>
        <v>0</v>
      </c>
      <c r="AD2341" s="387">
        <f>SUM(AD2334:AD2339)</f>
        <v>0</v>
      </c>
      <c r="AE2341" s="523">
        <f>SUM(AE2334:AE2339)</f>
        <v>0</v>
      </c>
      <c r="AF2341" s="89">
        <f>SUM(AD2341:AE2341)</f>
        <v>0</v>
      </c>
      <c r="AG2341" s="387">
        <f>SUM(AG2334:AG2339)</f>
        <v>0</v>
      </c>
      <c r="AH2341" s="387">
        <f>SUM(AH2334:AH2339)</f>
        <v>0</v>
      </c>
      <c r="AI2341" s="1087">
        <f>SUM(AG2341:AH2341)</f>
        <v>0</v>
      </c>
    </row>
    <row r="2343" spans="10:35" x14ac:dyDescent="0.25">
      <c r="J2343" s="440" t="s">
        <v>1115</v>
      </c>
      <c r="K2343" s="42" t="s">
        <v>224</v>
      </c>
      <c r="L2343" s="35"/>
      <c r="M2343" s="158"/>
      <c r="N2343" s="117"/>
      <c r="O2343" s="316"/>
      <c r="P2343" s="158"/>
      <c r="Q2343" s="158"/>
      <c r="R2343" s="158"/>
      <c r="S2343" s="319"/>
      <c r="T2343" s="319"/>
      <c r="U2343" s="319" t="s">
        <v>171</v>
      </c>
      <c r="V2343" s="158"/>
      <c r="W2343" s="319">
        <v>0</v>
      </c>
      <c r="X2343" s="117"/>
      <c r="Y2343" s="157">
        <v>0</v>
      </c>
      <c r="Z2343" s="158"/>
      <c r="AA2343" s="319">
        <v>0</v>
      </c>
      <c r="AB2343" s="157">
        <v>0</v>
      </c>
      <c r="AC2343" s="7"/>
      <c r="AD2343" s="319">
        <v>0</v>
      </c>
      <c r="AE2343" s="7"/>
      <c r="AF2343" s="7"/>
      <c r="AG2343" s="158">
        <v>0</v>
      </c>
      <c r="AH2343" s="322">
        <v>0</v>
      </c>
      <c r="AI2343" s="7"/>
    </row>
    <row r="2344" spans="10:35" x14ac:dyDescent="0.25">
      <c r="J2344" s="311"/>
      <c r="K2344" s="378" t="s">
        <v>134</v>
      </c>
      <c r="L2344" s="17"/>
      <c r="M2344" t="s">
        <v>1104</v>
      </c>
      <c r="N2344" s="628"/>
      <c r="O2344" s="366"/>
      <c r="P2344" s="533"/>
      <c r="Q2344" s="535">
        <f t="shared" ref="Q2344:Q2349" si="210">SUM(N2344*P2344)</f>
        <v>0</v>
      </c>
      <c r="R2344" s="535"/>
      <c r="S2344" s="535"/>
      <c r="T2344" s="535"/>
      <c r="U2344" s="526"/>
      <c r="V2344" s="526"/>
      <c r="W2344" s="523">
        <f>SUM(N2344*W2343)</f>
        <v>0</v>
      </c>
      <c r="X2344" s="523"/>
      <c r="Y2344" s="538">
        <f>SUM(N2344*P2344*Y2343)</f>
        <v>0</v>
      </c>
      <c r="Z2344" s="523"/>
      <c r="AA2344" s="538">
        <f>SUM(N2344*AA2343)</f>
        <v>0</v>
      </c>
      <c r="AB2344" s="538">
        <f>SUM(N2344*AB2343*P2344)</f>
        <v>0</v>
      </c>
      <c r="AD2344" s="538">
        <f>SUM(N2344*AD2343)</f>
        <v>0</v>
      </c>
      <c r="AF2344" s="541"/>
      <c r="AG2344" s="538">
        <f>SUM(N2344*AG2343)</f>
        <v>0</v>
      </c>
      <c r="AH2344" s="538">
        <f>SUM(Q2344*AH2343)</f>
        <v>0</v>
      </c>
    </row>
    <row r="2345" spans="10:35" x14ac:dyDescent="0.25">
      <c r="J2345" s="311"/>
      <c r="N2345" s="494"/>
      <c r="P2345" s="38">
        <f>SUM(P2344*0.66)</f>
        <v>0</v>
      </c>
      <c r="Q2345" s="307">
        <f t="shared" si="210"/>
        <v>0</v>
      </c>
      <c r="R2345" s="307"/>
      <c r="S2345" s="307"/>
      <c r="T2345" s="307"/>
      <c r="U2345" s="38"/>
      <c r="V2345" s="38"/>
      <c r="W2345" s="22">
        <f>SUM(N2345*W2343)</f>
        <v>0</v>
      </c>
      <c r="X2345" s="22"/>
      <c r="Y2345" s="23">
        <f>SUM(N2345*P2345*Y2343)</f>
        <v>0</v>
      </c>
      <c r="Z2345" s="22"/>
      <c r="AA2345" s="23">
        <f>SUM(N2345*AA2343)</f>
        <v>0</v>
      </c>
      <c r="AB2345" s="23">
        <f>SUM(N2345*AB2343*P2345)</f>
        <v>0</v>
      </c>
      <c r="AD2345" s="23">
        <f>SUM(N2345*AD2343)</f>
        <v>0</v>
      </c>
      <c r="AF2345" s="49"/>
      <c r="AG2345" s="23">
        <f>SUM(N2345*AG2343)</f>
        <v>0</v>
      </c>
      <c r="AH2345" s="23">
        <f>SUM(Q2345*AH2343)</f>
        <v>0</v>
      </c>
    </row>
    <row r="2346" spans="10:35" x14ac:dyDescent="0.25">
      <c r="J2346" s="311"/>
      <c r="K2346" t="s">
        <v>179</v>
      </c>
      <c r="L2346" s="17"/>
      <c r="N2346" s="494"/>
      <c r="O2346" s="366"/>
      <c r="P2346" s="321"/>
      <c r="Q2346" s="307">
        <f t="shared" si="210"/>
        <v>0</v>
      </c>
      <c r="R2346" s="307"/>
      <c r="S2346" s="307"/>
      <c r="T2346" s="307"/>
      <c r="U2346" s="38"/>
      <c r="V2346" s="38"/>
      <c r="W2346" s="22">
        <f>SUM(N2346*W2343)</f>
        <v>0</v>
      </c>
      <c r="X2346" s="22"/>
      <c r="Y2346" s="23">
        <f>SUM(N2346*P2346*Y2343)</f>
        <v>0</v>
      </c>
      <c r="Z2346" s="22"/>
      <c r="AA2346" s="23">
        <f>SUM(N2346*AA2343)</f>
        <v>0</v>
      </c>
      <c r="AB2346" s="23">
        <f>SUM(N2346*AB2343*P2346)</f>
        <v>0</v>
      </c>
      <c r="AD2346" s="23">
        <f>SUM(N2346*AD2343)</f>
        <v>0</v>
      </c>
      <c r="AF2346" s="49"/>
      <c r="AG2346" s="23">
        <f>SUM(N2346*AG2343)</f>
        <v>0</v>
      </c>
      <c r="AH2346" s="23">
        <f>SUM(Q2346*AH2343)</f>
        <v>0</v>
      </c>
    </row>
    <row r="2347" spans="10:35" x14ac:dyDescent="0.25">
      <c r="J2347" s="311"/>
      <c r="N2347" s="494"/>
      <c r="P2347" s="38">
        <f>SUM(P2346*0.66)</f>
        <v>0</v>
      </c>
      <c r="Q2347" s="307">
        <f t="shared" si="210"/>
        <v>0</v>
      </c>
      <c r="R2347" s="307"/>
      <c r="S2347" s="307"/>
      <c r="T2347" s="307"/>
      <c r="U2347" s="38"/>
      <c r="V2347" s="38"/>
      <c r="W2347" s="22">
        <f>SUM(N2347*W2343)</f>
        <v>0</v>
      </c>
      <c r="X2347" s="22"/>
      <c r="Y2347" s="23">
        <f>SUM(N2347*P2347*Y2343)</f>
        <v>0</v>
      </c>
      <c r="Z2347" s="22"/>
      <c r="AA2347" s="23">
        <f>SUM(N2347*AA2343)</f>
        <v>0</v>
      </c>
      <c r="AB2347" s="23">
        <f>SUM(N2347*AB2343*P2347)</f>
        <v>0</v>
      </c>
      <c r="AD2347" s="23">
        <f>SUM(N2347*AD2343)</f>
        <v>0</v>
      </c>
      <c r="AF2347" s="49"/>
      <c r="AG2347" s="23">
        <f>SUM(N2347*AG2343)</f>
        <v>0</v>
      </c>
      <c r="AH2347" s="23">
        <f>SUM(Q2347*AH2343)</f>
        <v>0</v>
      </c>
    </row>
    <row r="2348" spans="10:35" x14ac:dyDescent="0.25">
      <c r="J2348" s="311"/>
      <c r="M2348" s="1352"/>
      <c r="N2348" s="494"/>
      <c r="P2348" s="38">
        <f>SUM(P2347*0.66)</f>
        <v>0</v>
      </c>
      <c r="Q2348" s="307">
        <f t="shared" si="210"/>
        <v>0</v>
      </c>
      <c r="R2348" s="307"/>
      <c r="S2348" s="307"/>
      <c r="T2348" s="307"/>
      <c r="U2348" s="38"/>
      <c r="V2348" s="38"/>
      <c r="W2348" s="22">
        <f>SUM(N2348*W2344)</f>
        <v>0</v>
      </c>
      <c r="X2348" s="22"/>
      <c r="Y2348" s="23">
        <f>SUM(N2348*P2348*Y2343)</f>
        <v>0</v>
      </c>
      <c r="Z2348" s="22"/>
      <c r="AA2348" s="23">
        <f>SUM(N2348*AA2343)</f>
        <v>0</v>
      </c>
      <c r="AB2348" s="23">
        <f>SUM(N2348*AB2343*P2348)</f>
        <v>0</v>
      </c>
      <c r="AD2348" s="23">
        <f>SUM(N2348*AD2343)</f>
        <v>0</v>
      </c>
      <c r="AF2348" s="49"/>
      <c r="AG2348" s="23">
        <f>SUM(N2348*AG2343)</f>
        <v>0</v>
      </c>
      <c r="AH2348" s="23">
        <f>SUM(Q2348*AH2343)</f>
        <v>0</v>
      </c>
      <c r="AI2348" s="23"/>
    </row>
    <row r="2349" spans="10:35" x14ac:dyDescent="0.25">
      <c r="J2349" s="311"/>
      <c r="N2349" s="626"/>
      <c r="O2349" s="13"/>
      <c r="P2349" s="38">
        <f>SUM(P2348*0.66)</f>
        <v>0</v>
      </c>
      <c r="Q2349" s="307">
        <f t="shared" si="210"/>
        <v>0</v>
      </c>
      <c r="R2349" s="307"/>
      <c r="S2349" s="307"/>
      <c r="T2349" s="307"/>
      <c r="U2349" s="38"/>
      <c r="V2349" s="38"/>
      <c r="W2349" s="22">
        <f>SUM(N2349*W2343)</f>
        <v>0</v>
      </c>
      <c r="X2349" s="22"/>
      <c r="Y2349" s="23">
        <f>SUM(N2349*P2349*Y2343)</f>
        <v>0</v>
      </c>
      <c r="Z2349" s="22"/>
      <c r="AA2349" s="23">
        <f>SUM(N2349*AA2343)</f>
        <v>0</v>
      </c>
      <c r="AB2349" s="23">
        <f>SUM(N2349*AB2343*P2349)</f>
        <v>0</v>
      </c>
      <c r="AD2349" s="23">
        <f>SUM(N2349*AD2343)</f>
        <v>0</v>
      </c>
      <c r="AF2349" s="49"/>
      <c r="AG2349" s="23">
        <f>SUM(N2349*AG2343)</f>
        <v>0</v>
      </c>
      <c r="AH2349" s="23">
        <f>SUM(Q2349*AH2343)</f>
        <v>0</v>
      </c>
      <c r="AI2349" s="23"/>
    </row>
    <row r="2350" spans="10:35" ht="15.75" thickBot="1" x14ac:dyDescent="0.3">
      <c r="J2350" s="311"/>
      <c r="N2350" s="49"/>
      <c r="O2350" s="50"/>
      <c r="P2350" s="38"/>
      <c r="Q2350" s="307"/>
      <c r="R2350" s="307"/>
      <c r="S2350" s="307"/>
      <c r="T2350" s="307"/>
      <c r="U2350" s="38"/>
      <c r="V2350" s="38"/>
      <c r="W2350" s="38"/>
      <c r="X2350" s="22"/>
      <c r="Z2350" s="22"/>
      <c r="AA2350" s="22"/>
      <c r="AB2350" s="22"/>
      <c r="AC2350" s="22"/>
      <c r="AD2350" s="22"/>
      <c r="AE2350" s="22"/>
      <c r="AF2350" s="49"/>
      <c r="AG2350" s="22"/>
      <c r="AH2350" s="22"/>
      <c r="AI2350" s="22"/>
    </row>
    <row r="2351" spans="10:35" ht="15.75" thickBot="1" x14ac:dyDescent="0.3">
      <c r="J2351" s="311"/>
      <c r="N2351" s="49"/>
      <c r="O2351" s="50"/>
      <c r="P2351" s="38"/>
      <c r="Q2351" s="38"/>
      <c r="R2351" s="38"/>
      <c r="S2351" s="38"/>
      <c r="T2351" s="38"/>
      <c r="U2351" s="38"/>
      <c r="V2351" s="38"/>
      <c r="W2351" s="488">
        <f>SUM(W2344:W2349)</f>
        <v>0</v>
      </c>
      <c r="X2351" s="489"/>
      <c r="Y2351" s="490">
        <f>SUM(Y2344:Y2349)</f>
        <v>0</v>
      </c>
      <c r="Z2351" s="829">
        <f>SUM(W2351:Y2351)</f>
        <v>0</v>
      </c>
      <c r="AA2351" s="387">
        <f>SUM(AA2344:AA2349)</f>
        <v>0</v>
      </c>
      <c r="AB2351" s="387">
        <f>SUM(AB2344:AB2349)</f>
        <v>0</v>
      </c>
      <c r="AC2351" s="1087">
        <f>SUM(AA2351:AB2351)</f>
        <v>0</v>
      </c>
      <c r="AD2351" s="387">
        <f>SUM(AD2344:AD2349)</f>
        <v>0</v>
      </c>
      <c r="AE2351" s="523">
        <f>SUM(AE2344:AE2349)</f>
        <v>0</v>
      </c>
      <c r="AF2351" s="89">
        <f>SUM(AD2351:AE2351)</f>
        <v>0</v>
      </c>
      <c r="AG2351" s="387">
        <f>SUM(AG2344:AG2349)</f>
        <v>0</v>
      </c>
      <c r="AH2351" s="387">
        <f>SUM(AH2344:AH2349)</f>
        <v>0</v>
      </c>
      <c r="AI2351" s="1087">
        <f>SUM(AG2351:AH2351)</f>
        <v>0</v>
      </c>
    </row>
    <row r="2353" spans="10:35" x14ac:dyDescent="0.25">
      <c r="J2353" s="440" t="s">
        <v>1115</v>
      </c>
      <c r="K2353" s="42" t="s">
        <v>224</v>
      </c>
      <c r="L2353" s="35"/>
      <c r="M2353" s="158"/>
      <c r="N2353" s="117"/>
      <c r="O2353" s="316"/>
      <c r="P2353" s="158"/>
      <c r="Q2353" s="158"/>
      <c r="R2353" s="158"/>
      <c r="S2353" s="319"/>
      <c r="T2353" s="319"/>
      <c r="U2353" s="319" t="s">
        <v>171</v>
      </c>
      <c r="V2353" s="158"/>
      <c r="W2353" s="319">
        <v>0</v>
      </c>
      <c r="X2353" s="117"/>
      <c r="Y2353" s="157">
        <v>0</v>
      </c>
      <c r="Z2353" s="158"/>
      <c r="AA2353" s="319">
        <v>0</v>
      </c>
      <c r="AB2353" s="157">
        <v>0</v>
      </c>
      <c r="AC2353" s="7"/>
      <c r="AD2353" s="319">
        <v>0</v>
      </c>
      <c r="AE2353" s="7"/>
      <c r="AF2353" s="7"/>
      <c r="AG2353" s="158">
        <v>0</v>
      </c>
      <c r="AH2353" s="322">
        <v>0</v>
      </c>
      <c r="AI2353" s="7"/>
    </row>
    <row r="2354" spans="10:35" x14ac:dyDescent="0.25">
      <c r="J2354" s="311"/>
      <c r="K2354" s="378" t="s">
        <v>134</v>
      </c>
      <c r="L2354" s="17"/>
      <c r="M2354" t="s">
        <v>1104</v>
      </c>
      <c r="N2354" s="628"/>
      <c r="O2354" s="366"/>
      <c r="P2354" s="533"/>
      <c r="Q2354" s="535">
        <f t="shared" ref="Q2354:Q2359" si="211">SUM(N2354*P2354)</f>
        <v>0</v>
      </c>
      <c r="R2354" s="535"/>
      <c r="S2354" s="535"/>
      <c r="T2354" s="535"/>
      <c r="U2354" s="526"/>
      <c r="V2354" s="526"/>
      <c r="W2354" s="523">
        <f>SUM(N2354*W2353)</f>
        <v>0</v>
      </c>
      <c r="X2354" s="523"/>
      <c r="Y2354" s="538">
        <f>SUM(N2354*P2354*Y2353)</f>
        <v>0</v>
      </c>
      <c r="Z2354" s="523"/>
      <c r="AA2354" s="538">
        <f>SUM(N2354*AA2353)</f>
        <v>0</v>
      </c>
      <c r="AB2354" s="538">
        <f>SUM(N2354*AB2353*P2354)</f>
        <v>0</v>
      </c>
      <c r="AD2354" s="538">
        <f>SUM(N2354*AD2353)</f>
        <v>0</v>
      </c>
      <c r="AF2354" s="541"/>
      <c r="AG2354" s="538">
        <f>SUM(N2354*AG2353)</f>
        <v>0</v>
      </c>
      <c r="AH2354" s="538">
        <f>SUM(Q2354*AH2353)</f>
        <v>0</v>
      </c>
    </row>
    <row r="2355" spans="10:35" x14ac:dyDescent="0.25">
      <c r="J2355" s="311"/>
      <c r="N2355" s="494"/>
      <c r="P2355" s="38">
        <f>SUM(P2354*0.66)</f>
        <v>0</v>
      </c>
      <c r="Q2355" s="307">
        <f t="shared" si="211"/>
        <v>0</v>
      </c>
      <c r="R2355" s="307"/>
      <c r="S2355" s="307"/>
      <c r="T2355" s="307"/>
      <c r="U2355" s="38"/>
      <c r="V2355" s="38"/>
      <c r="W2355" s="22">
        <f>SUM(N2355*W2353)</f>
        <v>0</v>
      </c>
      <c r="X2355" s="22"/>
      <c r="Y2355" s="23">
        <f>SUM(N2355*P2355*Y2353)</f>
        <v>0</v>
      </c>
      <c r="Z2355" s="22"/>
      <c r="AA2355" s="23">
        <f>SUM(N2355*AA2353)</f>
        <v>0</v>
      </c>
      <c r="AB2355" s="23">
        <f>SUM(N2355*AB2353*P2355)</f>
        <v>0</v>
      </c>
      <c r="AD2355" s="23">
        <f>SUM(N2355*AD2353)</f>
        <v>0</v>
      </c>
      <c r="AF2355" s="49"/>
      <c r="AG2355" s="23">
        <f>SUM(N2355*AG2353)</f>
        <v>0</v>
      </c>
      <c r="AH2355" s="23">
        <f>SUM(Q2355*AH2353)</f>
        <v>0</v>
      </c>
    </row>
    <row r="2356" spans="10:35" x14ac:dyDescent="0.25">
      <c r="J2356" s="311"/>
      <c r="K2356" t="s">
        <v>179</v>
      </c>
      <c r="L2356" s="17"/>
      <c r="N2356" s="494"/>
      <c r="O2356" s="366"/>
      <c r="P2356" s="321"/>
      <c r="Q2356" s="307">
        <f t="shared" si="211"/>
        <v>0</v>
      </c>
      <c r="R2356" s="307"/>
      <c r="S2356" s="307"/>
      <c r="T2356" s="307"/>
      <c r="U2356" s="38"/>
      <c r="V2356" s="38"/>
      <c r="W2356" s="22">
        <f>SUM(N2356*W2353)</f>
        <v>0</v>
      </c>
      <c r="X2356" s="22"/>
      <c r="Y2356" s="23">
        <f>SUM(N2356*P2356*Y2353)</f>
        <v>0</v>
      </c>
      <c r="Z2356" s="22"/>
      <c r="AA2356" s="23">
        <f>SUM(N2356*AA2353)</f>
        <v>0</v>
      </c>
      <c r="AB2356" s="23">
        <f>SUM(N2356*AB2353*P2356)</f>
        <v>0</v>
      </c>
      <c r="AD2356" s="23">
        <f>SUM(N2356*AD2353)</f>
        <v>0</v>
      </c>
      <c r="AF2356" s="49"/>
      <c r="AG2356" s="23">
        <f>SUM(N2356*AG2353)</f>
        <v>0</v>
      </c>
      <c r="AH2356" s="23">
        <f>SUM(Q2356*AH2353)</f>
        <v>0</v>
      </c>
    </row>
    <row r="2357" spans="10:35" x14ac:dyDescent="0.25">
      <c r="J2357" s="311"/>
      <c r="N2357" s="494"/>
      <c r="P2357" s="38">
        <f>SUM(P2356*0.66)</f>
        <v>0</v>
      </c>
      <c r="Q2357" s="307">
        <f t="shared" si="211"/>
        <v>0</v>
      </c>
      <c r="R2357" s="307"/>
      <c r="S2357" s="307"/>
      <c r="T2357" s="307"/>
      <c r="U2357" s="38"/>
      <c r="V2357" s="38"/>
      <c r="W2357" s="22">
        <f>SUM(N2357*W2353)</f>
        <v>0</v>
      </c>
      <c r="X2357" s="22"/>
      <c r="Y2357" s="23">
        <f>SUM(N2357*P2357*Y2353)</f>
        <v>0</v>
      </c>
      <c r="Z2357" s="22"/>
      <c r="AA2357" s="23">
        <f>SUM(N2357*AA2353)</f>
        <v>0</v>
      </c>
      <c r="AB2357" s="23">
        <f>SUM(N2357*AB2353*P2357)</f>
        <v>0</v>
      </c>
      <c r="AD2357" s="23">
        <f>SUM(N2357*AD2353)</f>
        <v>0</v>
      </c>
      <c r="AF2357" s="49"/>
      <c r="AG2357" s="23">
        <f>SUM(N2357*AG2353)</f>
        <v>0</v>
      </c>
      <c r="AH2357" s="23">
        <f>SUM(Q2357*AH2353)</f>
        <v>0</v>
      </c>
    </row>
    <row r="2358" spans="10:35" x14ac:dyDescent="0.25">
      <c r="J2358" s="311"/>
      <c r="M2358" s="1352"/>
      <c r="N2358" s="494"/>
      <c r="P2358" s="38">
        <f>SUM(P2357*0.66)</f>
        <v>0</v>
      </c>
      <c r="Q2358" s="307">
        <f t="shared" si="211"/>
        <v>0</v>
      </c>
      <c r="R2358" s="307"/>
      <c r="S2358" s="307"/>
      <c r="T2358" s="307"/>
      <c r="U2358" s="38"/>
      <c r="V2358" s="38"/>
      <c r="W2358" s="22">
        <f>SUM(N2358*W2354)</f>
        <v>0</v>
      </c>
      <c r="X2358" s="22"/>
      <c r="Y2358" s="23">
        <f>SUM(N2358*P2358*Y2353)</f>
        <v>0</v>
      </c>
      <c r="Z2358" s="22"/>
      <c r="AA2358" s="23">
        <f>SUM(N2358*AA2353)</f>
        <v>0</v>
      </c>
      <c r="AB2358" s="23">
        <f>SUM(N2358*AB2353*P2358)</f>
        <v>0</v>
      </c>
      <c r="AD2358" s="23">
        <f>SUM(N2358*AD2353)</f>
        <v>0</v>
      </c>
      <c r="AF2358" s="49"/>
      <c r="AG2358" s="23">
        <f>SUM(N2358*AG2353)</f>
        <v>0</v>
      </c>
      <c r="AH2358" s="23">
        <f>SUM(Q2358*AH2353)</f>
        <v>0</v>
      </c>
      <c r="AI2358" s="23"/>
    </row>
    <row r="2359" spans="10:35" x14ac:dyDescent="0.25">
      <c r="J2359" s="311"/>
      <c r="N2359" s="626"/>
      <c r="O2359" s="13"/>
      <c r="P2359" s="38">
        <f>SUM(P2358*0.66)</f>
        <v>0</v>
      </c>
      <c r="Q2359" s="307">
        <f t="shared" si="211"/>
        <v>0</v>
      </c>
      <c r="R2359" s="307"/>
      <c r="S2359" s="307"/>
      <c r="T2359" s="307"/>
      <c r="U2359" s="38"/>
      <c r="V2359" s="38"/>
      <c r="W2359" s="22">
        <f>SUM(N2359*W2353)</f>
        <v>0</v>
      </c>
      <c r="X2359" s="22"/>
      <c r="Y2359" s="23">
        <f>SUM(N2359*P2359*Y2353)</f>
        <v>0</v>
      </c>
      <c r="Z2359" s="22"/>
      <c r="AA2359" s="23">
        <f>SUM(N2359*AA2353)</f>
        <v>0</v>
      </c>
      <c r="AB2359" s="23">
        <f>SUM(N2359*AB2353*P2359)</f>
        <v>0</v>
      </c>
      <c r="AD2359" s="23">
        <f>SUM(N2359*AD2353)</f>
        <v>0</v>
      </c>
      <c r="AF2359" s="49"/>
      <c r="AG2359" s="23">
        <f>SUM(N2359*AG2353)</f>
        <v>0</v>
      </c>
      <c r="AH2359" s="23">
        <f>SUM(Q2359*AH2353)</f>
        <v>0</v>
      </c>
      <c r="AI2359" s="23"/>
    </row>
    <row r="2360" spans="10:35" ht="15.75" thickBot="1" x14ac:dyDescent="0.3">
      <c r="J2360" s="311"/>
      <c r="N2360" s="49"/>
      <c r="O2360" s="50"/>
      <c r="P2360" s="38"/>
      <c r="Q2360" s="307"/>
      <c r="R2360" s="307"/>
      <c r="S2360" s="307"/>
      <c r="T2360" s="307"/>
      <c r="U2360" s="38"/>
      <c r="V2360" s="38"/>
      <c r="W2360" s="38"/>
      <c r="X2360" s="22"/>
      <c r="Z2360" s="22"/>
      <c r="AA2360" s="22"/>
      <c r="AB2360" s="22"/>
      <c r="AC2360" s="22"/>
      <c r="AD2360" s="22"/>
      <c r="AE2360" s="22"/>
      <c r="AF2360" s="49"/>
      <c r="AG2360" s="22"/>
      <c r="AH2360" s="22"/>
      <c r="AI2360" s="22"/>
    </row>
    <row r="2361" spans="10:35" ht="15.75" thickBot="1" x14ac:dyDescent="0.3">
      <c r="J2361" s="311"/>
      <c r="N2361" s="49"/>
      <c r="O2361" s="50"/>
      <c r="P2361" s="38"/>
      <c r="Q2361" s="38"/>
      <c r="R2361" s="38"/>
      <c r="S2361" s="38"/>
      <c r="T2361" s="38"/>
      <c r="U2361" s="38"/>
      <c r="V2361" s="38"/>
      <c r="W2361" s="488">
        <f>SUM(W2354:W2359)</f>
        <v>0</v>
      </c>
      <c r="X2361" s="489"/>
      <c r="Y2361" s="490">
        <f>SUM(Y2354:Y2359)</f>
        <v>0</v>
      </c>
      <c r="Z2361" s="829">
        <f>SUM(W2361:Y2361)</f>
        <v>0</v>
      </c>
      <c r="AA2361" s="387">
        <f>SUM(AA2354:AA2359)</f>
        <v>0</v>
      </c>
      <c r="AB2361" s="387">
        <f>SUM(AB2354:AB2359)</f>
        <v>0</v>
      </c>
      <c r="AC2361" s="1087">
        <f>SUM(AA2361:AB2361)</f>
        <v>0</v>
      </c>
      <c r="AD2361" s="387">
        <f>SUM(AD2354:AD2359)</f>
        <v>0</v>
      </c>
      <c r="AE2361" s="523">
        <f>SUM(AE2354:AE2359)</f>
        <v>0</v>
      </c>
      <c r="AF2361" s="89">
        <f>SUM(AD2361:AE2361)</f>
        <v>0</v>
      </c>
      <c r="AG2361" s="387">
        <f>SUM(AG2354:AG2359)</f>
        <v>0</v>
      </c>
      <c r="AH2361" s="387">
        <f>SUM(AH2354:AH2359)</f>
        <v>0</v>
      </c>
      <c r="AI2361" s="1087">
        <f>SUM(AG2361:AH2361)</f>
        <v>0</v>
      </c>
    </row>
    <row r="2366" spans="10:35" x14ac:dyDescent="0.25">
      <c r="J2366" s="593"/>
      <c r="K2366" s="28"/>
      <c r="M2366" s="529"/>
      <c r="P2366" s="529"/>
      <c r="Q2366" s="701"/>
      <c r="R2366" s="701"/>
      <c r="S2366" s="701"/>
      <c r="T2366" s="701"/>
    </row>
    <row r="2367" spans="10:35" ht="15.75" thickBot="1" x14ac:dyDescent="0.3">
      <c r="J2367" s="1353" t="s">
        <v>1106</v>
      </c>
      <c r="K2367" s="1354">
        <f>SUM(N2264:N2366)</f>
        <v>81047.78</v>
      </c>
      <c r="L2367" s="1355"/>
      <c r="M2367" s="1356"/>
      <c r="N2367" s="1355"/>
      <c r="O2367" s="1357"/>
      <c r="P2367" s="1356"/>
      <c r="Q2367" s="1358"/>
      <c r="R2367" s="1358"/>
      <c r="S2367" s="1358"/>
      <c r="T2367" s="1358"/>
      <c r="U2367" s="1355"/>
      <c r="V2367" s="1355"/>
      <c r="W2367" s="1355"/>
      <c r="X2367" s="1355"/>
      <c r="Y2367" s="1359"/>
      <c r="Z2367" s="1355"/>
      <c r="AA2367" s="1355"/>
      <c r="AB2367" s="1359"/>
      <c r="AC2367" s="1355"/>
      <c r="AD2367" s="1355"/>
      <c r="AE2367" s="1355"/>
      <c r="AF2367" s="1355"/>
      <c r="AG2367" s="1355"/>
      <c r="AH2367" s="1355"/>
      <c r="AI2367" s="1355"/>
    </row>
    <row r="2368" spans="10:35" ht="15.75" thickBot="1" x14ac:dyDescent="0.3">
      <c r="J2368" s="954" t="s">
        <v>642</v>
      </c>
      <c r="K2368" s="955">
        <f>SUM(K2239,K2193,K1040,K943,K2261,K2367)</f>
        <v>1877787.5399999998</v>
      </c>
      <c r="L2368" s="950"/>
      <c r="M2368" s="951"/>
      <c r="N2368" s="950"/>
      <c r="O2368" s="952"/>
      <c r="P2368" s="951"/>
      <c r="Q2368" s="953"/>
      <c r="R2368" s="472"/>
      <c r="S2368" s="472"/>
      <c r="T2368" s="472"/>
      <c r="U2368" s="469"/>
      <c r="V2368" s="469"/>
      <c r="W2368" s="469"/>
      <c r="X2368" s="469"/>
      <c r="Y2368" s="473"/>
      <c r="Z2368" s="469"/>
      <c r="AA2368" s="469"/>
      <c r="AB2368" s="473"/>
      <c r="AC2368" s="469"/>
      <c r="AD2368" s="469"/>
      <c r="AE2368" s="469"/>
      <c r="AF2368" s="469"/>
      <c r="AG2368" s="469"/>
      <c r="AH2368" s="469"/>
      <c r="AI2368" s="469"/>
    </row>
    <row r="2369" spans="10:35" ht="21" x14ac:dyDescent="0.35">
      <c r="J2369" s="747" t="s">
        <v>643</v>
      </c>
      <c r="K2369" s="469"/>
      <c r="L2369" s="469"/>
      <c r="M2369" s="747" t="s">
        <v>643</v>
      </c>
      <c r="N2369" s="469"/>
      <c r="O2369" s="471"/>
      <c r="P2369" s="470"/>
      <c r="Q2369" s="472"/>
      <c r="R2369" s="472"/>
      <c r="S2369" s="472"/>
      <c r="T2369" s="472"/>
      <c r="U2369" s="469"/>
      <c r="V2369" s="469"/>
      <c r="W2369" s="505"/>
      <c r="X2369" s="469"/>
      <c r="Y2369" s="473"/>
      <c r="Z2369" s="1157">
        <f>SUM(Z8:Z2239)</f>
        <v>39856.415921080014</v>
      </c>
      <c r="AA2369" s="469"/>
      <c r="AB2369" s="473"/>
      <c r="AC2369" s="1157">
        <f>SUM(AC8:AC2239)</f>
        <v>5075.8550090000026</v>
      </c>
      <c r="AD2369" s="469"/>
      <c r="AE2369" s="469"/>
      <c r="AF2369" s="1157">
        <f>SUM(AF8:AF2239)</f>
        <v>438.80822999999998</v>
      </c>
      <c r="AG2369" s="469"/>
      <c r="AH2369" s="469"/>
      <c r="AI2369" s="469"/>
    </row>
    <row r="2370" spans="10:35" x14ac:dyDescent="0.25">
      <c r="K2370" s="134"/>
      <c r="M2370" s="766"/>
      <c r="N2370" s="82"/>
      <c r="P2370" s="91"/>
      <c r="Z2370" s="531" t="s">
        <v>644</v>
      </c>
      <c r="AC2370" s="530" t="s">
        <v>645</v>
      </c>
      <c r="AF2370" s="530" t="s">
        <v>646</v>
      </c>
      <c r="AI2370" s="510" t="s">
        <v>647</v>
      </c>
    </row>
    <row r="2371" spans="10:35" x14ac:dyDescent="0.25">
      <c r="K2371" s="134"/>
      <c r="M2371" s="89"/>
      <c r="O2371"/>
      <c r="P2371" s="91"/>
      <c r="AA2371" s="89">
        <f>SUM(Z2369,AC2369,AF2369)</f>
        <v>45371.079160080022</v>
      </c>
      <c r="AI2371" s="511"/>
    </row>
    <row r="2372" spans="10:35" x14ac:dyDescent="0.25">
      <c r="K2372" s="134"/>
      <c r="M2372" s="765" t="s">
        <v>648</v>
      </c>
      <c r="N2372" s="765"/>
      <c r="O2372" s="374"/>
      <c r="AA2372" s="173"/>
      <c r="AB2372" s="11" t="s">
        <v>649</v>
      </c>
      <c r="AI2372" s="512"/>
    </row>
    <row r="2373" spans="10:35" x14ac:dyDescent="0.25">
      <c r="J2373" s="444" t="s">
        <v>650</v>
      </c>
      <c r="K2373" s="509" t="s">
        <v>651</v>
      </c>
      <c r="AA2373" s="173"/>
      <c r="AI2373" s="512"/>
    </row>
    <row r="2374" spans="10:35" x14ac:dyDescent="0.25">
      <c r="J2374" s="134" t="s">
        <v>652</v>
      </c>
      <c r="K2374" t="s">
        <v>653</v>
      </c>
      <c r="N2374" s="22"/>
      <c r="AA2374" s="89">
        <f>SUM(AA2371-AA2372)</f>
        <v>45371.079160080022</v>
      </c>
      <c r="AI2374" s="512"/>
    </row>
    <row r="2375" spans="10:35" x14ac:dyDescent="0.25">
      <c r="J2375" s="134" t="s">
        <v>652</v>
      </c>
      <c r="K2375" t="s">
        <v>654</v>
      </c>
      <c r="N2375" s="22"/>
      <c r="AI2375" s="512"/>
    </row>
    <row r="2376" spans="10:35" x14ac:dyDescent="0.25">
      <c r="J2376" s="134" t="s">
        <v>652</v>
      </c>
      <c r="K2376" t="s">
        <v>655</v>
      </c>
      <c r="N2376" s="22"/>
      <c r="AI2376" s="512"/>
    </row>
    <row r="2377" spans="10:35" x14ac:dyDescent="0.25">
      <c r="J2377" s="134" t="s">
        <v>652</v>
      </c>
      <c r="K2377" t="s">
        <v>656</v>
      </c>
      <c r="M2377" s="757" t="s">
        <v>647</v>
      </c>
      <c r="N2377" s="764"/>
      <c r="AI2377" s="510" t="s">
        <v>647</v>
      </c>
    </row>
    <row r="2378" spans="10:35" x14ac:dyDescent="0.25">
      <c r="K2378" s="171" t="s">
        <v>657</v>
      </c>
      <c r="M2378" s="178">
        <f>SUM(FLOW!C18)</f>
        <v>259.11</v>
      </c>
      <c r="N2378" s="178"/>
      <c r="AI2378" s="513">
        <f>SUM(M2378)</f>
        <v>259.11</v>
      </c>
    </row>
    <row r="2379" spans="10:35" x14ac:dyDescent="0.25">
      <c r="M2379" s="22"/>
      <c r="P2379" s="22"/>
      <c r="AI2379" s="512"/>
    </row>
    <row r="2380" spans="10:35" x14ac:dyDescent="0.25">
      <c r="J2380" s="444" t="s">
        <v>650</v>
      </c>
      <c r="K2380" s="509" t="s">
        <v>658</v>
      </c>
      <c r="O2380"/>
      <c r="AI2380" s="511"/>
    </row>
    <row r="2381" spans="10:35" x14ac:dyDescent="0.25">
      <c r="J2381" s="134" t="s">
        <v>659</v>
      </c>
      <c r="K2381" t="s">
        <v>660</v>
      </c>
      <c r="N2381" s="474"/>
      <c r="AI2381" s="512"/>
    </row>
    <row r="2382" spans="10:35" x14ac:dyDescent="0.25">
      <c r="J2382" s="134" t="s">
        <v>659</v>
      </c>
      <c r="K2382" t="s">
        <v>661</v>
      </c>
      <c r="N2382" s="474"/>
      <c r="AI2382" s="512"/>
    </row>
    <row r="2383" spans="10:35" x14ac:dyDescent="0.25">
      <c r="J2383" s="134" t="s">
        <v>659</v>
      </c>
      <c r="K2383" t="s">
        <v>662</v>
      </c>
      <c r="N2383" s="474"/>
      <c r="AI2383" s="512"/>
    </row>
    <row r="2384" spans="10:35" x14ac:dyDescent="0.25">
      <c r="J2384" s="134" t="s">
        <v>659</v>
      </c>
      <c r="K2384" s="40" t="s">
        <v>663</v>
      </c>
      <c r="N2384" s="474"/>
      <c r="AI2384" s="512"/>
    </row>
    <row r="2385" spans="10:35" x14ac:dyDescent="0.25">
      <c r="J2385" s="134" t="s">
        <v>659</v>
      </c>
      <c r="K2385" t="s">
        <v>664</v>
      </c>
      <c r="N2385" s="474"/>
      <c r="AI2385" s="512"/>
    </row>
    <row r="2386" spans="10:35" x14ac:dyDescent="0.25">
      <c r="J2386" s="134" t="s">
        <v>659</v>
      </c>
      <c r="K2386" s="40" t="s">
        <v>665</v>
      </c>
      <c r="N2386" s="474"/>
      <c r="AI2386" s="512"/>
    </row>
    <row r="2387" spans="10:35" x14ac:dyDescent="0.25">
      <c r="J2387" s="134" t="s">
        <v>659</v>
      </c>
      <c r="K2387" t="s">
        <v>666</v>
      </c>
      <c r="N2387" s="474"/>
      <c r="AI2387" s="512"/>
    </row>
    <row r="2388" spans="10:35" x14ac:dyDescent="0.25">
      <c r="J2388" s="134" t="s">
        <v>659</v>
      </c>
      <c r="K2388" t="s">
        <v>667</v>
      </c>
      <c r="N2388" s="474"/>
      <c r="AI2388" s="512"/>
    </row>
    <row r="2389" spans="10:35" x14ac:dyDescent="0.25">
      <c r="J2389" s="134" t="s">
        <v>659</v>
      </c>
      <c r="K2389" t="s">
        <v>668</v>
      </c>
      <c r="N2389" s="474"/>
      <c r="AI2389" s="512"/>
    </row>
    <row r="2390" spans="10:35" x14ac:dyDescent="0.25">
      <c r="J2390" s="134" t="s">
        <v>659</v>
      </c>
      <c r="K2390" t="s">
        <v>669</v>
      </c>
      <c r="N2390" s="474"/>
      <c r="AI2390" s="512"/>
    </row>
    <row r="2391" spans="10:35" x14ac:dyDescent="0.25">
      <c r="J2391" s="134" t="s">
        <v>659</v>
      </c>
      <c r="K2391" s="40" t="s">
        <v>670</v>
      </c>
      <c r="N2391" s="474"/>
      <c r="AI2391" s="512"/>
    </row>
    <row r="2392" spans="10:35" x14ac:dyDescent="0.25">
      <c r="N2392" s="474"/>
      <c r="AI2392" s="512"/>
    </row>
    <row r="2393" spans="10:35" x14ac:dyDescent="0.25">
      <c r="N2393" s="474"/>
      <c r="AI2393" s="512"/>
    </row>
    <row r="2394" spans="10:35" x14ac:dyDescent="0.25">
      <c r="J2394" s="444" t="s">
        <v>650</v>
      </c>
      <c r="K2394" s="509" t="s">
        <v>658</v>
      </c>
      <c r="N2394" s="474"/>
      <c r="AI2394" s="512"/>
    </row>
    <row r="2395" spans="10:35" x14ac:dyDescent="0.25">
      <c r="J2395" s="134" t="s">
        <v>671</v>
      </c>
      <c r="K2395" s="171" t="s">
        <v>672</v>
      </c>
      <c r="L2395" s="171"/>
      <c r="M2395" s="178">
        <f>SUM(FLOW!C11)</f>
        <v>0</v>
      </c>
      <c r="N2395" s="178"/>
      <c r="AI2395" s="513">
        <f>SUM(L2403)</f>
        <v>0</v>
      </c>
    </row>
    <row r="2396" spans="10:35" x14ac:dyDescent="0.25">
      <c r="O2396"/>
      <c r="AI2396" s="511"/>
    </row>
    <row r="2397" spans="10:35" x14ac:dyDescent="0.25">
      <c r="P2397" s="89"/>
      <c r="AI2397" s="512"/>
    </row>
    <row r="2398" spans="10:35" x14ac:dyDescent="0.25">
      <c r="J2398" s="444" t="s">
        <v>650</v>
      </c>
      <c r="K2398" s="509" t="s">
        <v>673</v>
      </c>
      <c r="M2398" s="757" t="s">
        <v>647</v>
      </c>
      <c r="N2398" s="529"/>
      <c r="P2398" s="89"/>
      <c r="AI2398" s="510"/>
    </row>
    <row r="2399" spans="10:35" x14ac:dyDescent="0.25">
      <c r="J2399" s="134" t="s">
        <v>674</v>
      </c>
      <c r="K2399" t="s">
        <v>675</v>
      </c>
      <c r="M2399" s="774">
        <f>(FLOW!C28)</f>
        <v>0</v>
      </c>
      <c r="N2399" s="514"/>
      <c r="AI2399" s="513">
        <f>SUM(M2399)</f>
        <v>0</v>
      </c>
    </row>
    <row r="2400" spans="10:35" x14ac:dyDescent="0.25">
      <c r="J2400" s="134" t="s">
        <v>676</v>
      </c>
      <c r="K2400" t="s">
        <v>677</v>
      </c>
      <c r="M2400" s="774">
        <f>SUM(FLOW!C12)</f>
        <v>510.91</v>
      </c>
      <c r="N2400" s="609"/>
      <c r="Q2400"/>
      <c r="AI2400" s="513">
        <f>SUM(M2400)</f>
        <v>510.91</v>
      </c>
    </row>
    <row r="2401" spans="10:35" x14ac:dyDescent="0.25">
      <c r="J2401" s="134" t="s">
        <v>678</v>
      </c>
      <c r="K2401" t="s">
        <v>679</v>
      </c>
      <c r="M2401" s="774">
        <v>0</v>
      </c>
      <c r="N2401" s="609"/>
      <c r="O2401" s="89"/>
      <c r="Q2401"/>
      <c r="AI2401" s="513">
        <f>SUM(M2401)</f>
        <v>0</v>
      </c>
    </row>
    <row r="2402" spans="10:35" x14ac:dyDescent="0.25">
      <c r="J2402" s="134" t="s">
        <v>680</v>
      </c>
      <c r="K2402" t="s">
        <v>681</v>
      </c>
      <c r="M2402" s="1158"/>
      <c r="N2402" s="514"/>
      <c r="O2402" s="89"/>
      <c r="AI2402" s="513">
        <f>SUM(M2402*0.7)</f>
        <v>0</v>
      </c>
    </row>
    <row r="2403" spans="10:35" x14ac:dyDescent="0.25">
      <c r="L2403" s="22"/>
      <c r="AI2403" s="512"/>
    </row>
    <row r="2404" spans="10:35" ht="18.75" x14ac:dyDescent="0.3">
      <c r="J2404" s="477"/>
      <c r="K2404" s="437"/>
      <c r="L2404" s="437"/>
      <c r="M2404" s="437"/>
      <c r="N2404" s="437"/>
      <c r="O2404" s="478"/>
      <c r="P2404" s="437"/>
      <c r="Q2404" s="479"/>
      <c r="R2404" s="479"/>
      <c r="S2404" s="479"/>
      <c r="T2404" s="479"/>
      <c r="U2404" s="437"/>
      <c r="V2404" s="437"/>
      <c r="W2404" s="437"/>
      <c r="X2404" s="437"/>
      <c r="Y2404" s="480"/>
      <c r="Z2404" s="484"/>
      <c r="AA2404" s="484"/>
      <c r="AB2404" s="484"/>
      <c r="AC2404" s="484"/>
      <c r="AD2404" s="484"/>
      <c r="AE2404" s="484"/>
      <c r="AF2404" s="484"/>
      <c r="AG2404" s="484"/>
      <c r="AH2404" s="437"/>
      <c r="AI2404" s="437"/>
    </row>
    <row r="2405" spans="10:35" ht="18.75" x14ac:dyDescent="0.3">
      <c r="J2405" s="477"/>
      <c r="K2405" s="437"/>
      <c r="L2405" s="437"/>
      <c r="M2405" s="437"/>
      <c r="N2405" s="492"/>
      <c r="O2405" s="478"/>
      <c r="P2405" s="437"/>
      <c r="Q2405" s="479"/>
      <c r="R2405" s="479"/>
      <c r="S2405" s="479"/>
      <c r="T2405" s="479"/>
      <c r="U2405" s="437"/>
      <c r="V2405" s="437"/>
      <c r="W2405" s="437"/>
      <c r="X2405" s="437"/>
      <c r="Y2405" s="480"/>
      <c r="Z2405" s="590"/>
      <c r="AA2405" s="484"/>
      <c r="AB2405" s="484"/>
      <c r="AC2405" s="485"/>
      <c r="AD2405" s="484"/>
      <c r="AE2405" s="484"/>
      <c r="AF2405" s="485"/>
      <c r="AG2405" s="484"/>
      <c r="AH2405" s="437"/>
      <c r="AI2405" s="437"/>
    </row>
    <row r="2406" spans="10:35" x14ac:dyDescent="0.25">
      <c r="L2406" s="481"/>
      <c r="M2406" s="481"/>
      <c r="N2406" s="481"/>
      <c r="O2406" s="482"/>
      <c r="P2406" s="481"/>
      <c r="Q2406" s="483"/>
      <c r="R2406" s="483"/>
      <c r="S2406" s="483"/>
      <c r="T2406" s="483"/>
      <c r="U2406" s="481"/>
      <c r="V2406" s="481"/>
      <c r="W2406" s="481"/>
      <c r="X2406" s="481"/>
      <c r="Y2406" s="481"/>
      <c r="Z2406" s="481"/>
      <c r="AA2406" s="481"/>
      <c r="AB2406" s="481"/>
      <c r="AC2406" s="481"/>
      <c r="AD2406" s="481"/>
      <c r="AE2406" s="481"/>
      <c r="AF2406" s="481"/>
      <c r="AG2406" s="481"/>
      <c r="AH2406" s="481"/>
      <c r="AI2406" s="481"/>
    </row>
    <row r="2407" spans="10:35" ht="21" x14ac:dyDescent="0.25">
      <c r="L2407" s="426"/>
      <c r="M2407" s="426"/>
      <c r="N2407" s="426"/>
      <c r="O2407" s="486"/>
      <c r="P2407" s="426"/>
      <c r="Q2407" s="296"/>
      <c r="R2407" s="296"/>
      <c r="S2407" s="296"/>
      <c r="T2407" s="296"/>
      <c r="U2407" s="426"/>
      <c r="V2407" s="426"/>
      <c r="W2407" s="426"/>
      <c r="X2407" s="426"/>
      <c r="Y2407" s="487"/>
      <c r="Z2407" s="724"/>
      <c r="AA2407" s="724"/>
      <c r="AB2407" s="724"/>
      <c r="AC2407" s="724"/>
      <c r="AD2407" s="724"/>
      <c r="AE2407" s="724"/>
      <c r="AF2407" s="724"/>
      <c r="AG2407" s="426"/>
      <c r="AH2407" s="426"/>
      <c r="AI2407" s="426"/>
    </row>
    <row r="2409" spans="10:35" x14ac:dyDescent="0.25">
      <c r="J2409" s="134" t="s">
        <v>682</v>
      </c>
    </row>
    <row r="2411" spans="10:35" x14ac:dyDescent="0.25">
      <c r="J2411" s="431"/>
    </row>
    <row r="2412" spans="10:35" ht="15.75" thickBot="1" x14ac:dyDescent="0.3"/>
    <row r="2413" spans="10:35" ht="15.75" thickBot="1" x14ac:dyDescent="0.3">
      <c r="J2413" s="729" t="s">
        <v>683</v>
      </c>
    </row>
    <row r="2414" spans="10:35" ht="15.75" thickBot="1" x14ac:dyDescent="0.3"/>
    <row r="2415" spans="10:35" ht="15.75" thickBot="1" x14ac:dyDescent="0.3">
      <c r="J2415" s="769" t="s">
        <v>684</v>
      </c>
      <c r="K2415" s="657">
        <f>SUM(Z2369,AC2369,AF2369)</f>
        <v>45371.079160080022</v>
      </c>
    </row>
    <row r="2416" spans="10:35" ht="15.75" thickBot="1" x14ac:dyDescent="0.3">
      <c r="J2416" s="770"/>
      <c r="K2416" s="771"/>
    </row>
    <row r="2417" spans="10:13" ht="15.75" thickBot="1" x14ac:dyDescent="0.3">
      <c r="J2417" s="768"/>
      <c r="K2417" s="657"/>
    </row>
    <row r="2418" spans="10:13" ht="15.75" thickBot="1" x14ac:dyDescent="0.3">
      <c r="J2418" s="659"/>
      <c r="K2418" s="660"/>
      <c r="M2418" s="756"/>
    </row>
    <row r="2419" spans="10:13" x14ac:dyDescent="0.25">
      <c r="J2419"/>
      <c r="K2419" s="376"/>
    </row>
    <row r="2420" spans="10:13" x14ac:dyDescent="0.25">
      <c r="J2420"/>
      <c r="K2420" s="376"/>
    </row>
    <row r="2421" spans="10:13" ht="15.75" thickBot="1" x14ac:dyDescent="0.3">
      <c r="J2421"/>
      <c r="K2421" s="376"/>
    </row>
    <row r="2422" spans="10:13" ht="15.75" thickBot="1" x14ac:dyDescent="0.3">
      <c r="J2422" s="767" t="s">
        <v>685</v>
      </c>
      <c r="K2422" s="657">
        <f>SUM(AI8:AI2239)</f>
        <v>136.48087200000001</v>
      </c>
    </row>
    <row r="2423" spans="10:13" ht="15.75" thickBot="1" x14ac:dyDescent="0.3">
      <c r="J2423" s="772" t="s">
        <v>686</v>
      </c>
      <c r="K2423" s="773">
        <f>SUM(AI2370:AI2403)</f>
        <v>770.02</v>
      </c>
    </row>
    <row r="2424" spans="10:13" ht="15.75" thickBot="1" x14ac:dyDescent="0.3">
      <c r="J2424" s="772"/>
      <c r="K2424" s="771"/>
    </row>
    <row r="1047229" spans="1:8" x14ac:dyDescent="0.25">
      <c r="A1047229"/>
      <c r="B1047229"/>
      <c r="C1047229"/>
      <c r="D1047229"/>
      <c r="E1047229"/>
      <c r="F1047229"/>
      <c r="G1047229"/>
      <c r="H1047229"/>
    </row>
    <row r="1047230" spans="1:8" x14ac:dyDescent="0.25">
      <c r="A1047230"/>
      <c r="B1047230"/>
      <c r="C1047230"/>
      <c r="D1047230"/>
      <c r="E1047230"/>
      <c r="F1047230"/>
      <c r="G1047230"/>
      <c r="H1047230"/>
    </row>
    <row r="1047231" spans="1:8" x14ac:dyDescent="0.25">
      <c r="A1047231"/>
      <c r="B1047231"/>
      <c r="C1047231"/>
      <c r="D1047231"/>
      <c r="E1047231"/>
      <c r="F1047231"/>
      <c r="G1047231"/>
      <c r="H1047231"/>
    </row>
    <row r="1047232" spans="1:8" x14ac:dyDescent="0.25">
      <c r="A1047232"/>
      <c r="B1047232"/>
      <c r="C1047232"/>
      <c r="D1047232"/>
      <c r="E1047232"/>
      <c r="F1047232"/>
      <c r="G1047232"/>
      <c r="H1047232"/>
    </row>
    <row r="1047233" spans="1:9" x14ac:dyDescent="0.25">
      <c r="A1047233"/>
      <c r="B1047233"/>
      <c r="C1047233"/>
      <c r="D1047233"/>
      <c r="E1047233"/>
      <c r="F1047233"/>
      <c r="G1047233"/>
      <c r="H1047233"/>
      <c r="I1047233"/>
    </row>
    <row r="1047234" spans="1:9" x14ac:dyDescent="0.25">
      <c r="A1047234"/>
      <c r="B1047234"/>
      <c r="C1047234"/>
      <c r="D1047234"/>
      <c r="E1047234"/>
      <c r="F1047234"/>
      <c r="G1047234"/>
      <c r="H1047234"/>
      <c r="I1047234"/>
    </row>
    <row r="1047235" spans="1:9" x14ac:dyDescent="0.25">
      <c r="A1047235"/>
      <c r="B1047235"/>
      <c r="C1047235"/>
      <c r="D1047235"/>
      <c r="E1047235"/>
      <c r="F1047235"/>
      <c r="G1047235"/>
      <c r="H1047235"/>
      <c r="I1047235"/>
    </row>
    <row r="1047236" spans="1:9" x14ac:dyDescent="0.25">
      <c r="A1047236"/>
      <c r="B1047236"/>
      <c r="C1047236"/>
      <c r="D1047236"/>
      <c r="E1047236"/>
      <c r="F1047236"/>
      <c r="G1047236"/>
      <c r="H1047236"/>
      <c r="I1047236"/>
    </row>
    <row r="1047237" spans="1:9" x14ac:dyDescent="0.25">
      <c r="A1047237"/>
      <c r="B1047237"/>
      <c r="C1047237"/>
      <c r="D1047237"/>
      <c r="E1047237"/>
      <c r="F1047237"/>
      <c r="G1047237"/>
      <c r="H1047237"/>
      <c r="I1047237"/>
    </row>
    <row r="1047238" spans="1:9" x14ac:dyDescent="0.25">
      <c r="A1047238"/>
      <c r="B1047238"/>
      <c r="C1047238"/>
      <c r="D1047238"/>
      <c r="E1047238"/>
      <c r="F1047238"/>
      <c r="G1047238"/>
      <c r="H1047238"/>
      <c r="I1047238"/>
    </row>
    <row r="1047239" spans="1:9" x14ac:dyDescent="0.25">
      <c r="A1047239"/>
      <c r="B1047239"/>
      <c r="C1047239"/>
      <c r="D1047239"/>
      <c r="E1047239"/>
      <c r="F1047239"/>
      <c r="G1047239"/>
      <c r="H1047239"/>
      <c r="I1047239"/>
    </row>
    <row r="1047240" spans="1:9" x14ac:dyDescent="0.25">
      <c r="A1047240"/>
      <c r="B1047240"/>
      <c r="C1047240"/>
      <c r="D1047240"/>
      <c r="E1047240"/>
      <c r="F1047240"/>
      <c r="G1047240"/>
      <c r="H1047240"/>
      <c r="I1047240"/>
    </row>
    <row r="1047241" spans="1:9" x14ac:dyDescent="0.25">
      <c r="A1047241"/>
      <c r="B1047241"/>
      <c r="C1047241"/>
      <c r="D1047241"/>
      <c r="E1047241"/>
      <c r="F1047241"/>
      <c r="G1047241"/>
      <c r="H1047241"/>
      <c r="I1047241"/>
    </row>
    <row r="1047242" spans="1:9" x14ac:dyDescent="0.25">
      <c r="A1047242"/>
      <c r="B1047242"/>
      <c r="C1047242"/>
      <c r="D1047242"/>
      <c r="E1047242"/>
      <c r="F1047242"/>
      <c r="G1047242"/>
      <c r="H1047242"/>
      <c r="I1047242"/>
    </row>
    <row r="1047243" spans="1:9" x14ac:dyDescent="0.25">
      <c r="A1047243"/>
      <c r="B1047243"/>
      <c r="C1047243"/>
      <c r="D1047243"/>
      <c r="E1047243"/>
      <c r="F1047243"/>
      <c r="G1047243"/>
      <c r="H1047243"/>
      <c r="I1047243"/>
    </row>
    <row r="1047244" spans="1:9" x14ac:dyDescent="0.25">
      <c r="A1047244"/>
      <c r="B1047244"/>
      <c r="C1047244"/>
      <c r="D1047244"/>
      <c r="E1047244"/>
      <c r="F1047244"/>
      <c r="G1047244"/>
      <c r="H1047244"/>
      <c r="I1047244"/>
    </row>
    <row r="1047245" spans="1:9" x14ac:dyDescent="0.25">
      <c r="A1047245"/>
      <c r="B1047245"/>
      <c r="C1047245"/>
      <c r="D1047245"/>
      <c r="E1047245"/>
      <c r="F1047245"/>
      <c r="G1047245"/>
      <c r="H1047245"/>
      <c r="I1047245"/>
    </row>
    <row r="1047246" spans="1:9" x14ac:dyDescent="0.25">
      <c r="A1047246"/>
      <c r="B1047246"/>
      <c r="C1047246"/>
      <c r="D1047246"/>
      <c r="E1047246"/>
      <c r="F1047246"/>
      <c r="G1047246"/>
      <c r="H1047246"/>
      <c r="I1047246"/>
    </row>
    <row r="1047247" spans="1:9" x14ac:dyDescent="0.25">
      <c r="A1047247"/>
      <c r="B1047247"/>
      <c r="C1047247"/>
      <c r="D1047247"/>
      <c r="E1047247"/>
      <c r="F1047247"/>
      <c r="G1047247"/>
      <c r="H1047247"/>
      <c r="I1047247"/>
    </row>
    <row r="1047248" spans="1:9" x14ac:dyDescent="0.25">
      <c r="A1047248"/>
      <c r="B1047248"/>
      <c r="C1047248"/>
      <c r="D1047248"/>
      <c r="E1047248"/>
      <c r="F1047248"/>
      <c r="G1047248"/>
      <c r="H1047248"/>
      <c r="I1047248"/>
    </row>
    <row r="1047249" spans="1:9" x14ac:dyDescent="0.25">
      <c r="A1047249"/>
      <c r="B1047249"/>
      <c r="C1047249"/>
      <c r="D1047249"/>
      <c r="E1047249"/>
      <c r="F1047249"/>
      <c r="G1047249"/>
      <c r="H1047249"/>
      <c r="I1047249"/>
    </row>
    <row r="1047250" spans="1:9" x14ac:dyDescent="0.25">
      <c r="A1047250"/>
      <c r="B1047250"/>
      <c r="C1047250"/>
      <c r="D1047250"/>
      <c r="E1047250"/>
      <c r="F1047250"/>
      <c r="G1047250"/>
      <c r="H1047250"/>
      <c r="I1047250"/>
    </row>
    <row r="1047251" spans="1:9" x14ac:dyDescent="0.25">
      <c r="A1047251"/>
      <c r="B1047251"/>
      <c r="C1047251"/>
      <c r="D1047251"/>
      <c r="E1047251"/>
      <c r="F1047251"/>
      <c r="G1047251"/>
      <c r="H1047251"/>
      <c r="I1047251"/>
    </row>
    <row r="1047252" spans="1:9" x14ac:dyDescent="0.25">
      <c r="A1047252"/>
      <c r="B1047252"/>
      <c r="C1047252"/>
      <c r="D1047252"/>
      <c r="E1047252"/>
      <c r="F1047252"/>
      <c r="G1047252"/>
      <c r="H1047252"/>
      <c r="I1047252"/>
    </row>
    <row r="1047253" spans="1:9" x14ac:dyDescent="0.25">
      <c r="A1047253"/>
      <c r="B1047253"/>
      <c r="C1047253"/>
      <c r="D1047253"/>
      <c r="E1047253"/>
      <c r="F1047253"/>
      <c r="G1047253"/>
      <c r="H1047253"/>
      <c r="I1047253"/>
    </row>
    <row r="1047254" spans="1:9" x14ac:dyDescent="0.25">
      <c r="A1047254"/>
      <c r="B1047254"/>
      <c r="C1047254"/>
      <c r="D1047254"/>
      <c r="E1047254"/>
      <c r="F1047254"/>
      <c r="G1047254"/>
      <c r="H1047254"/>
      <c r="I1047254"/>
    </row>
    <row r="1047255" spans="1:9" x14ac:dyDescent="0.25">
      <c r="A1047255"/>
      <c r="B1047255"/>
      <c r="C1047255"/>
      <c r="D1047255"/>
      <c r="E1047255"/>
      <c r="F1047255"/>
      <c r="G1047255"/>
      <c r="H1047255"/>
      <c r="I1047255"/>
    </row>
    <row r="1047256" spans="1:9" x14ac:dyDescent="0.25">
      <c r="A1047256"/>
      <c r="B1047256"/>
      <c r="C1047256"/>
      <c r="D1047256"/>
      <c r="E1047256"/>
      <c r="F1047256"/>
      <c r="G1047256"/>
      <c r="H1047256"/>
      <c r="I1047256"/>
    </row>
    <row r="1047257" spans="1:9" x14ac:dyDescent="0.25">
      <c r="A1047257"/>
      <c r="B1047257"/>
      <c r="C1047257"/>
      <c r="D1047257"/>
      <c r="E1047257"/>
      <c r="F1047257"/>
      <c r="G1047257"/>
      <c r="H1047257"/>
      <c r="I1047257"/>
    </row>
    <row r="1047258" spans="1:9" x14ac:dyDescent="0.25">
      <c r="A1047258"/>
      <c r="B1047258"/>
      <c r="C1047258"/>
      <c r="D1047258"/>
      <c r="E1047258"/>
      <c r="F1047258"/>
      <c r="G1047258"/>
      <c r="H1047258"/>
      <c r="I1047258"/>
    </row>
    <row r="1047259" spans="1:9" x14ac:dyDescent="0.25">
      <c r="A1047259"/>
      <c r="B1047259"/>
      <c r="C1047259"/>
      <c r="D1047259"/>
      <c r="E1047259"/>
      <c r="F1047259"/>
      <c r="G1047259"/>
      <c r="H1047259"/>
      <c r="I1047259"/>
    </row>
    <row r="1047260" spans="1:9" x14ac:dyDescent="0.25">
      <c r="A1047260"/>
      <c r="B1047260"/>
      <c r="C1047260"/>
      <c r="D1047260"/>
      <c r="E1047260"/>
      <c r="F1047260"/>
      <c r="G1047260"/>
      <c r="H1047260"/>
      <c r="I1047260"/>
    </row>
    <row r="1047261" spans="1:9" x14ac:dyDescent="0.25">
      <c r="A1047261"/>
      <c r="B1047261"/>
      <c r="C1047261"/>
      <c r="D1047261"/>
      <c r="E1047261"/>
      <c r="F1047261"/>
      <c r="G1047261"/>
      <c r="H1047261"/>
      <c r="I1047261"/>
    </row>
    <row r="1047262" spans="1:9" x14ac:dyDescent="0.25">
      <c r="A1047262"/>
      <c r="B1047262"/>
      <c r="C1047262"/>
      <c r="D1047262"/>
      <c r="E1047262"/>
      <c r="F1047262"/>
      <c r="G1047262"/>
      <c r="H1047262"/>
      <c r="I1047262"/>
    </row>
    <row r="1047263" spans="1:9" x14ac:dyDescent="0.25">
      <c r="A1047263"/>
      <c r="B1047263"/>
      <c r="C1047263"/>
      <c r="D1047263"/>
      <c r="E1047263"/>
      <c r="F1047263"/>
      <c r="G1047263"/>
      <c r="H1047263"/>
      <c r="I1047263"/>
    </row>
    <row r="1047264" spans="1:9" x14ac:dyDescent="0.25">
      <c r="A1047264"/>
      <c r="B1047264"/>
      <c r="C1047264"/>
      <c r="D1047264"/>
      <c r="E1047264"/>
      <c r="F1047264"/>
      <c r="G1047264"/>
      <c r="H1047264"/>
      <c r="I1047264"/>
    </row>
    <row r="1047265" spans="1:9" x14ac:dyDescent="0.25">
      <c r="A1047265"/>
      <c r="B1047265"/>
      <c r="C1047265"/>
      <c r="D1047265"/>
      <c r="E1047265"/>
      <c r="F1047265"/>
      <c r="G1047265"/>
      <c r="H1047265"/>
      <c r="I1047265"/>
    </row>
    <row r="1047266" spans="1:9" x14ac:dyDescent="0.25">
      <c r="A1047266"/>
      <c r="B1047266"/>
      <c r="C1047266"/>
      <c r="D1047266"/>
      <c r="E1047266"/>
      <c r="F1047266"/>
      <c r="G1047266"/>
      <c r="H1047266"/>
      <c r="I1047266"/>
    </row>
    <row r="1047267" spans="1:9" x14ac:dyDescent="0.25">
      <c r="A1047267"/>
      <c r="B1047267"/>
      <c r="C1047267"/>
      <c r="D1047267"/>
      <c r="E1047267"/>
      <c r="F1047267"/>
      <c r="G1047267"/>
      <c r="H1047267"/>
      <c r="I1047267"/>
    </row>
    <row r="1047268" spans="1:9" x14ac:dyDescent="0.25">
      <c r="A1047268"/>
      <c r="B1047268"/>
      <c r="C1047268"/>
      <c r="D1047268"/>
      <c r="E1047268"/>
      <c r="F1047268"/>
      <c r="G1047268"/>
      <c r="H1047268"/>
      <c r="I1047268"/>
    </row>
    <row r="1047269" spans="1:9" x14ac:dyDescent="0.25">
      <c r="A1047269"/>
      <c r="B1047269"/>
      <c r="C1047269"/>
      <c r="D1047269"/>
      <c r="E1047269"/>
      <c r="F1047269"/>
      <c r="G1047269"/>
      <c r="H1047269"/>
      <c r="I1047269"/>
    </row>
    <row r="1047270" spans="1:9" x14ac:dyDescent="0.25">
      <c r="A1047270"/>
      <c r="B1047270"/>
      <c r="C1047270"/>
      <c r="D1047270"/>
      <c r="E1047270"/>
      <c r="F1047270"/>
      <c r="G1047270"/>
      <c r="H1047270"/>
      <c r="I1047270"/>
    </row>
    <row r="1047271" spans="1:9" x14ac:dyDescent="0.25">
      <c r="A1047271"/>
      <c r="B1047271"/>
      <c r="C1047271"/>
      <c r="D1047271"/>
      <c r="E1047271"/>
      <c r="F1047271"/>
      <c r="G1047271"/>
      <c r="H1047271"/>
      <c r="I1047271"/>
    </row>
    <row r="1047272" spans="1:9" x14ac:dyDescent="0.25">
      <c r="A1047272"/>
      <c r="B1047272"/>
      <c r="C1047272"/>
      <c r="D1047272"/>
      <c r="E1047272"/>
      <c r="F1047272"/>
      <c r="G1047272"/>
      <c r="H1047272"/>
      <c r="I1047272"/>
    </row>
    <row r="1047273" spans="1:9" x14ac:dyDescent="0.25">
      <c r="A1047273"/>
      <c r="B1047273"/>
      <c r="C1047273"/>
      <c r="D1047273"/>
      <c r="E1047273"/>
      <c r="F1047273"/>
      <c r="G1047273"/>
      <c r="H1047273"/>
      <c r="I1047273"/>
    </row>
    <row r="1047274" spans="1:9" x14ac:dyDescent="0.25">
      <c r="A1047274"/>
      <c r="B1047274"/>
      <c r="C1047274"/>
      <c r="D1047274"/>
      <c r="E1047274"/>
      <c r="F1047274"/>
      <c r="G1047274"/>
      <c r="H1047274"/>
      <c r="I1047274"/>
    </row>
    <row r="1047275" spans="1:9" x14ac:dyDescent="0.25">
      <c r="A1047275"/>
      <c r="B1047275"/>
      <c r="C1047275"/>
      <c r="D1047275"/>
      <c r="E1047275"/>
      <c r="F1047275"/>
      <c r="G1047275"/>
      <c r="H1047275"/>
      <c r="I1047275"/>
    </row>
    <row r="1047276" spans="1:9" x14ac:dyDescent="0.25">
      <c r="A1047276"/>
      <c r="B1047276"/>
      <c r="C1047276"/>
      <c r="D1047276"/>
      <c r="E1047276"/>
      <c r="F1047276"/>
      <c r="G1047276"/>
      <c r="H1047276"/>
      <c r="I1047276"/>
    </row>
    <row r="1047277" spans="1:9" x14ac:dyDescent="0.25">
      <c r="A1047277"/>
      <c r="B1047277"/>
      <c r="C1047277"/>
      <c r="D1047277"/>
      <c r="E1047277"/>
      <c r="F1047277"/>
      <c r="G1047277"/>
      <c r="H1047277"/>
      <c r="I1047277"/>
    </row>
    <row r="1047278" spans="1:9" x14ac:dyDescent="0.25">
      <c r="A1047278"/>
      <c r="B1047278"/>
      <c r="C1047278"/>
      <c r="D1047278"/>
      <c r="E1047278"/>
      <c r="F1047278"/>
      <c r="G1047278"/>
      <c r="H1047278"/>
      <c r="I1047278"/>
    </row>
    <row r="1047279" spans="1:9" x14ac:dyDescent="0.25">
      <c r="A1047279"/>
      <c r="B1047279"/>
      <c r="C1047279"/>
      <c r="D1047279"/>
      <c r="E1047279"/>
      <c r="F1047279"/>
      <c r="G1047279"/>
      <c r="H1047279"/>
      <c r="I1047279"/>
    </row>
    <row r="1047280" spans="1:9" x14ac:dyDescent="0.25">
      <c r="A1047280"/>
      <c r="B1047280"/>
      <c r="C1047280"/>
      <c r="D1047280"/>
      <c r="E1047280"/>
      <c r="F1047280"/>
      <c r="G1047280"/>
      <c r="H1047280"/>
      <c r="I1047280"/>
    </row>
    <row r="1047281" spans="1:9" x14ac:dyDescent="0.25">
      <c r="A1047281"/>
      <c r="B1047281"/>
      <c r="C1047281"/>
      <c r="D1047281"/>
      <c r="E1047281"/>
      <c r="F1047281"/>
      <c r="G1047281"/>
      <c r="H1047281"/>
      <c r="I1047281"/>
    </row>
    <row r="1047282" spans="1:9" x14ac:dyDescent="0.25">
      <c r="A1047282"/>
      <c r="B1047282"/>
      <c r="C1047282"/>
      <c r="D1047282"/>
      <c r="E1047282"/>
      <c r="F1047282"/>
      <c r="G1047282"/>
      <c r="H1047282"/>
      <c r="I1047282"/>
    </row>
    <row r="1047283" spans="1:9" x14ac:dyDescent="0.25">
      <c r="A1047283"/>
      <c r="B1047283"/>
      <c r="C1047283"/>
      <c r="D1047283"/>
      <c r="E1047283"/>
      <c r="F1047283"/>
      <c r="G1047283"/>
      <c r="H1047283"/>
      <c r="I1047283"/>
    </row>
    <row r="1047284" spans="1:9" x14ac:dyDescent="0.25">
      <c r="A1047284"/>
      <c r="B1047284"/>
      <c r="C1047284"/>
      <c r="D1047284"/>
      <c r="E1047284"/>
      <c r="F1047284"/>
      <c r="G1047284"/>
      <c r="H1047284"/>
      <c r="I1047284"/>
    </row>
    <row r="1047285" spans="1:9" x14ac:dyDescent="0.25">
      <c r="A1047285"/>
      <c r="B1047285"/>
      <c r="C1047285"/>
      <c r="D1047285"/>
      <c r="E1047285"/>
      <c r="F1047285"/>
      <c r="G1047285"/>
      <c r="H1047285"/>
      <c r="I1047285"/>
    </row>
    <row r="1047286" spans="1:9" x14ac:dyDescent="0.25">
      <c r="A1047286"/>
      <c r="B1047286"/>
      <c r="C1047286"/>
      <c r="D1047286"/>
      <c r="E1047286"/>
      <c r="F1047286"/>
      <c r="G1047286"/>
      <c r="H1047286"/>
      <c r="I1047286"/>
    </row>
    <row r="1047287" spans="1:9" x14ac:dyDescent="0.25">
      <c r="A1047287"/>
      <c r="B1047287"/>
      <c r="C1047287"/>
      <c r="D1047287"/>
      <c r="E1047287"/>
      <c r="F1047287"/>
      <c r="G1047287"/>
      <c r="H1047287"/>
      <c r="I1047287"/>
    </row>
    <row r="1047288" spans="1:9" x14ac:dyDescent="0.25">
      <c r="A1047288"/>
      <c r="B1047288"/>
      <c r="C1047288"/>
      <c r="D1047288"/>
      <c r="E1047288"/>
      <c r="F1047288"/>
      <c r="G1047288"/>
      <c r="H1047288"/>
      <c r="I1047288"/>
    </row>
    <row r="1047289" spans="1:9" x14ac:dyDescent="0.25">
      <c r="A1047289"/>
      <c r="B1047289"/>
      <c r="C1047289"/>
      <c r="D1047289"/>
      <c r="E1047289"/>
      <c r="F1047289"/>
      <c r="G1047289"/>
      <c r="H1047289"/>
      <c r="I1047289"/>
    </row>
    <row r="1047290" spans="1:9" x14ac:dyDescent="0.25">
      <c r="A1047290"/>
      <c r="B1047290"/>
      <c r="C1047290"/>
      <c r="D1047290"/>
      <c r="E1047290"/>
      <c r="F1047290"/>
      <c r="G1047290"/>
      <c r="H1047290"/>
      <c r="I1047290"/>
    </row>
    <row r="1047291" spans="1:9" x14ac:dyDescent="0.25">
      <c r="A1047291"/>
      <c r="B1047291"/>
      <c r="C1047291"/>
      <c r="D1047291"/>
      <c r="E1047291"/>
      <c r="F1047291"/>
      <c r="G1047291"/>
      <c r="H1047291"/>
      <c r="I1047291"/>
    </row>
    <row r="1047292" spans="1:9" x14ac:dyDescent="0.25">
      <c r="A1047292"/>
      <c r="B1047292"/>
      <c r="C1047292"/>
      <c r="D1047292"/>
      <c r="E1047292"/>
      <c r="F1047292"/>
      <c r="G1047292"/>
      <c r="H1047292"/>
      <c r="I1047292"/>
    </row>
    <row r="1047293" spans="1:9" x14ac:dyDescent="0.25">
      <c r="A1047293"/>
      <c r="B1047293"/>
      <c r="C1047293"/>
      <c r="D1047293"/>
      <c r="E1047293"/>
      <c r="F1047293"/>
      <c r="G1047293"/>
      <c r="H1047293"/>
      <c r="I1047293"/>
    </row>
    <row r="1047294" spans="1:9" x14ac:dyDescent="0.25">
      <c r="A1047294"/>
      <c r="B1047294"/>
      <c r="C1047294"/>
      <c r="D1047294"/>
      <c r="E1047294"/>
      <c r="F1047294"/>
      <c r="G1047294"/>
      <c r="H1047294"/>
      <c r="I1047294"/>
    </row>
    <row r="1047295" spans="1:9" x14ac:dyDescent="0.25">
      <c r="A1047295"/>
      <c r="B1047295"/>
      <c r="C1047295"/>
      <c r="D1047295"/>
      <c r="E1047295"/>
      <c r="F1047295"/>
      <c r="G1047295"/>
      <c r="H1047295"/>
      <c r="I1047295"/>
    </row>
    <row r="1047296" spans="1:9" x14ac:dyDescent="0.25">
      <c r="A1047296"/>
      <c r="B1047296"/>
      <c r="C1047296"/>
      <c r="D1047296"/>
      <c r="E1047296"/>
      <c r="F1047296"/>
      <c r="G1047296"/>
      <c r="H1047296"/>
      <c r="I1047296"/>
    </row>
    <row r="1047297" spans="1:9" x14ac:dyDescent="0.25">
      <c r="A1047297"/>
      <c r="B1047297"/>
      <c r="C1047297"/>
      <c r="D1047297"/>
      <c r="E1047297"/>
      <c r="F1047297"/>
      <c r="G1047297"/>
      <c r="H1047297"/>
      <c r="I1047297"/>
    </row>
    <row r="1047298" spans="1:9" x14ac:dyDescent="0.25">
      <c r="A1047298"/>
      <c r="B1047298"/>
      <c r="C1047298"/>
      <c r="D1047298"/>
      <c r="E1047298"/>
      <c r="F1047298"/>
      <c r="G1047298"/>
      <c r="H1047298"/>
      <c r="I1047298"/>
    </row>
    <row r="1047299" spans="1:9" x14ac:dyDescent="0.25">
      <c r="A1047299"/>
      <c r="B1047299"/>
      <c r="C1047299"/>
      <c r="D1047299"/>
      <c r="E1047299"/>
      <c r="F1047299"/>
      <c r="G1047299"/>
      <c r="H1047299"/>
      <c r="I1047299"/>
    </row>
    <row r="1047300" spans="1:9" x14ac:dyDescent="0.25">
      <c r="A1047300"/>
      <c r="B1047300"/>
      <c r="C1047300"/>
      <c r="D1047300"/>
      <c r="E1047300"/>
      <c r="F1047300"/>
      <c r="G1047300"/>
      <c r="H1047300"/>
      <c r="I1047300"/>
    </row>
    <row r="1047301" spans="1:9" x14ac:dyDescent="0.25">
      <c r="A1047301"/>
      <c r="B1047301"/>
      <c r="C1047301"/>
      <c r="D1047301"/>
      <c r="E1047301"/>
      <c r="F1047301"/>
      <c r="G1047301"/>
      <c r="H1047301"/>
      <c r="I1047301"/>
    </row>
    <row r="1047302" spans="1:9" x14ac:dyDescent="0.25">
      <c r="A1047302"/>
      <c r="B1047302"/>
      <c r="C1047302"/>
      <c r="D1047302"/>
      <c r="E1047302"/>
      <c r="F1047302"/>
      <c r="G1047302"/>
      <c r="H1047302"/>
      <c r="I1047302"/>
    </row>
    <row r="1047303" spans="1:9" x14ac:dyDescent="0.25">
      <c r="A1047303"/>
      <c r="B1047303"/>
      <c r="C1047303"/>
      <c r="D1047303"/>
      <c r="E1047303"/>
      <c r="F1047303"/>
      <c r="G1047303"/>
      <c r="H1047303"/>
      <c r="I1047303"/>
    </row>
    <row r="1047304" spans="1:9" x14ac:dyDescent="0.25">
      <c r="A1047304"/>
      <c r="B1047304"/>
      <c r="C1047304"/>
      <c r="D1047304"/>
      <c r="E1047304"/>
      <c r="F1047304"/>
      <c r="G1047304"/>
      <c r="H1047304"/>
      <c r="I1047304"/>
    </row>
    <row r="1047305" spans="1:9" x14ac:dyDescent="0.25">
      <c r="A1047305"/>
      <c r="B1047305"/>
      <c r="C1047305"/>
      <c r="D1047305"/>
      <c r="E1047305"/>
      <c r="F1047305"/>
      <c r="G1047305"/>
      <c r="H1047305"/>
      <c r="I1047305"/>
    </row>
    <row r="1047306" spans="1:9" x14ac:dyDescent="0.25">
      <c r="A1047306"/>
      <c r="B1047306"/>
      <c r="C1047306"/>
      <c r="D1047306"/>
      <c r="E1047306"/>
      <c r="F1047306"/>
      <c r="G1047306"/>
      <c r="H1047306"/>
      <c r="I1047306"/>
    </row>
    <row r="1047307" spans="1:9" x14ac:dyDescent="0.25">
      <c r="A1047307"/>
      <c r="B1047307"/>
      <c r="C1047307"/>
      <c r="D1047307"/>
      <c r="E1047307"/>
      <c r="F1047307"/>
      <c r="G1047307"/>
      <c r="H1047307"/>
      <c r="I1047307"/>
    </row>
    <row r="1047308" spans="1:9" x14ac:dyDescent="0.25">
      <c r="A1047308"/>
      <c r="B1047308"/>
      <c r="C1047308"/>
      <c r="D1047308"/>
      <c r="E1047308"/>
      <c r="F1047308"/>
      <c r="G1047308"/>
      <c r="H1047308"/>
      <c r="I1047308"/>
    </row>
    <row r="1047309" spans="1:9" x14ac:dyDescent="0.25">
      <c r="A1047309"/>
      <c r="B1047309"/>
      <c r="C1047309"/>
      <c r="D1047309"/>
      <c r="E1047309"/>
      <c r="F1047309"/>
      <c r="G1047309"/>
      <c r="H1047309"/>
      <c r="I1047309"/>
    </row>
    <row r="1047310" spans="1:9" x14ac:dyDescent="0.25">
      <c r="A1047310"/>
      <c r="B1047310"/>
      <c r="C1047310"/>
      <c r="D1047310"/>
      <c r="E1047310"/>
      <c r="F1047310"/>
      <c r="G1047310"/>
      <c r="H1047310"/>
      <c r="I1047310"/>
    </row>
    <row r="1047311" spans="1:9" x14ac:dyDescent="0.25">
      <c r="A1047311"/>
      <c r="B1047311"/>
      <c r="C1047311"/>
      <c r="D1047311"/>
      <c r="E1047311"/>
      <c r="F1047311"/>
      <c r="G1047311"/>
      <c r="H1047311"/>
      <c r="I1047311"/>
    </row>
    <row r="1047312" spans="1:9" x14ac:dyDescent="0.25">
      <c r="A1047312"/>
      <c r="B1047312"/>
      <c r="C1047312"/>
      <c r="D1047312"/>
      <c r="E1047312"/>
      <c r="F1047312"/>
      <c r="G1047312"/>
      <c r="H1047312"/>
      <c r="I1047312"/>
    </row>
    <row r="1047313" spans="1:9" x14ac:dyDescent="0.25">
      <c r="A1047313"/>
      <c r="B1047313"/>
      <c r="C1047313"/>
      <c r="D1047313"/>
      <c r="E1047313"/>
      <c r="F1047313"/>
      <c r="G1047313"/>
      <c r="H1047313"/>
      <c r="I1047313"/>
    </row>
    <row r="1047314" spans="1:9" x14ac:dyDescent="0.25">
      <c r="A1047314"/>
      <c r="B1047314"/>
      <c r="C1047314"/>
      <c r="D1047314"/>
      <c r="E1047314"/>
      <c r="F1047314"/>
      <c r="G1047314"/>
      <c r="H1047314"/>
      <c r="I1047314"/>
    </row>
    <row r="1047315" spans="1:9" x14ac:dyDescent="0.25">
      <c r="A1047315"/>
      <c r="B1047315"/>
      <c r="C1047315"/>
      <c r="D1047315"/>
      <c r="E1047315"/>
      <c r="F1047315"/>
      <c r="G1047315"/>
      <c r="H1047315"/>
      <c r="I1047315"/>
    </row>
    <row r="1047316" spans="1:9" x14ac:dyDescent="0.25">
      <c r="A1047316"/>
      <c r="B1047316"/>
      <c r="C1047316"/>
      <c r="D1047316"/>
      <c r="E1047316"/>
      <c r="F1047316"/>
      <c r="G1047316"/>
      <c r="H1047316"/>
      <c r="I1047316"/>
    </row>
    <row r="1047317" spans="1:9" x14ac:dyDescent="0.25">
      <c r="A1047317"/>
      <c r="B1047317"/>
      <c r="C1047317"/>
      <c r="D1047317"/>
      <c r="E1047317"/>
      <c r="F1047317"/>
      <c r="G1047317"/>
      <c r="H1047317"/>
      <c r="I1047317"/>
    </row>
    <row r="1047318" spans="1:9" x14ac:dyDescent="0.25">
      <c r="A1047318"/>
      <c r="B1047318"/>
      <c r="C1047318"/>
      <c r="D1047318"/>
      <c r="E1047318"/>
      <c r="F1047318"/>
      <c r="G1047318"/>
      <c r="H1047318"/>
      <c r="I1047318"/>
    </row>
    <row r="1047319" spans="1:9" x14ac:dyDescent="0.25">
      <c r="A1047319"/>
      <c r="B1047319"/>
      <c r="C1047319"/>
      <c r="D1047319"/>
      <c r="E1047319"/>
      <c r="F1047319"/>
      <c r="G1047319"/>
      <c r="H1047319"/>
      <c r="I1047319"/>
    </row>
    <row r="1047320" spans="1:9" x14ac:dyDescent="0.25">
      <c r="A1047320"/>
      <c r="B1047320"/>
      <c r="C1047320"/>
      <c r="D1047320"/>
      <c r="E1047320"/>
      <c r="F1047320"/>
      <c r="G1047320"/>
      <c r="H1047320"/>
      <c r="I1047320"/>
    </row>
    <row r="1047321" spans="1:9" x14ac:dyDescent="0.25">
      <c r="A1047321"/>
      <c r="B1047321"/>
      <c r="C1047321"/>
      <c r="D1047321"/>
      <c r="E1047321"/>
      <c r="F1047321"/>
      <c r="G1047321"/>
      <c r="H1047321"/>
      <c r="I1047321"/>
    </row>
    <row r="1047322" spans="1:9" x14ac:dyDescent="0.25">
      <c r="A1047322"/>
      <c r="B1047322"/>
      <c r="C1047322"/>
      <c r="D1047322"/>
      <c r="E1047322"/>
      <c r="F1047322"/>
      <c r="G1047322"/>
      <c r="H1047322"/>
      <c r="I1047322"/>
    </row>
    <row r="1047323" spans="1:9" x14ac:dyDescent="0.25">
      <c r="A1047323"/>
      <c r="B1047323"/>
      <c r="C1047323"/>
      <c r="D1047323"/>
      <c r="E1047323"/>
      <c r="F1047323"/>
      <c r="G1047323"/>
      <c r="H1047323"/>
      <c r="I1047323"/>
    </row>
    <row r="1047324" spans="1:9" x14ac:dyDescent="0.25">
      <c r="A1047324"/>
      <c r="B1047324"/>
      <c r="C1047324"/>
      <c r="D1047324"/>
      <c r="E1047324"/>
      <c r="F1047324"/>
      <c r="G1047324"/>
      <c r="H1047324"/>
      <c r="I1047324"/>
    </row>
    <row r="1047325" spans="1:9" x14ac:dyDescent="0.25">
      <c r="A1047325"/>
      <c r="B1047325"/>
      <c r="C1047325"/>
      <c r="D1047325"/>
      <c r="E1047325"/>
      <c r="F1047325"/>
      <c r="G1047325"/>
      <c r="H1047325"/>
      <c r="I1047325"/>
    </row>
    <row r="1047326" spans="1:9" x14ac:dyDescent="0.25">
      <c r="A1047326"/>
      <c r="B1047326"/>
      <c r="C1047326"/>
      <c r="D1047326"/>
      <c r="E1047326"/>
      <c r="F1047326"/>
      <c r="G1047326"/>
      <c r="H1047326"/>
      <c r="I1047326"/>
    </row>
    <row r="1047327" spans="1:9" x14ac:dyDescent="0.25">
      <c r="A1047327"/>
      <c r="B1047327"/>
      <c r="C1047327"/>
      <c r="D1047327"/>
      <c r="E1047327"/>
      <c r="F1047327"/>
      <c r="G1047327"/>
      <c r="H1047327"/>
      <c r="I1047327"/>
    </row>
    <row r="1047328" spans="1:9" x14ac:dyDescent="0.25">
      <c r="A1047328"/>
      <c r="B1047328"/>
      <c r="C1047328"/>
      <c r="D1047328"/>
      <c r="E1047328"/>
      <c r="F1047328"/>
      <c r="G1047328"/>
      <c r="H1047328"/>
      <c r="I1047328"/>
    </row>
    <row r="1047329" spans="1:9" x14ac:dyDescent="0.25">
      <c r="A1047329"/>
      <c r="B1047329"/>
      <c r="C1047329"/>
      <c r="D1047329"/>
      <c r="E1047329"/>
      <c r="F1047329"/>
      <c r="G1047329"/>
      <c r="H1047329"/>
      <c r="I1047329"/>
    </row>
    <row r="1047330" spans="1:9" x14ac:dyDescent="0.25">
      <c r="A1047330"/>
      <c r="B1047330"/>
      <c r="C1047330"/>
      <c r="D1047330"/>
      <c r="E1047330"/>
      <c r="F1047330"/>
      <c r="G1047330"/>
      <c r="H1047330"/>
      <c r="I1047330"/>
    </row>
    <row r="1047331" spans="1:9" x14ac:dyDescent="0.25">
      <c r="A1047331"/>
      <c r="B1047331"/>
      <c r="C1047331"/>
      <c r="D1047331"/>
      <c r="E1047331"/>
      <c r="F1047331"/>
      <c r="G1047331"/>
      <c r="H1047331"/>
      <c r="I1047331"/>
    </row>
    <row r="1047332" spans="1:9" x14ac:dyDescent="0.25">
      <c r="A1047332"/>
      <c r="B1047332"/>
      <c r="C1047332"/>
      <c r="D1047332"/>
      <c r="E1047332"/>
      <c r="F1047332"/>
      <c r="G1047332"/>
      <c r="H1047332"/>
      <c r="I1047332"/>
    </row>
    <row r="1047333" spans="1:9" x14ac:dyDescent="0.25">
      <c r="A1047333"/>
      <c r="B1047333"/>
      <c r="C1047333"/>
      <c r="D1047333"/>
      <c r="E1047333"/>
      <c r="F1047333"/>
      <c r="G1047333"/>
      <c r="H1047333"/>
      <c r="I1047333"/>
    </row>
    <row r="1047334" spans="1:9" x14ac:dyDescent="0.25">
      <c r="A1047334"/>
      <c r="B1047334"/>
      <c r="C1047334"/>
      <c r="D1047334"/>
      <c r="E1047334"/>
      <c r="F1047334"/>
      <c r="G1047334"/>
      <c r="H1047334"/>
      <c r="I1047334"/>
    </row>
    <row r="1047335" spans="1:9" x14ac:dyDescent="0.25">
      <c r="A1047335"/>
      <c r="B1047335"/>
      <c r="C1047335"/>
      <c r="D1047335"/>
      <c r="E1047335"/>
      <c r="F1047335"/>
      <c r="G1047335"/>
      <c r="H1047335"/>
      <c r="I1047335"/>
    </row>
    <row r="1047336" spans="1:9" x14ac:dyDescent="0.25">
      <c r="A1047336"/>
      <c r="B1047336"/>
      <c r="C1047336"/>
      <c r="D1047336"/>
      <c r="E1047336"/>
      <c r="F1047336"/>
      <c r="G1047336"/>
      <c r="H1047336"/>
      <c r="I1047336"/>
    </row>
    <row r="1047337" spans="1:9" x14ac:dyDescent="0.25">
      <c r="A1047337"/>
      <c r="B1047337"/>
      <c r="C1047337"/>
      <c r="D1047337"/>
      <c r="E1047337"/>
      <c r="F1047337"/>
      <c r="G1047337"/>
      <c r="H1047337"/>
      <c r="I1047337"/>
    </row>
    <row r="1047338" spans="1:9" x14ac:dyDescent="0.25">
      <c r="A1047338"/>
      <c r="B1047338"/>
      <c r="C1047338"/>
      <c r="D1047338"/>
      <c r="E1047338"/>
      <c r="F1047338"/>
      <c r="G1047338"/>
      <c r="H1047338"/>
      <c r="I1047338"/>
    </row>
    <row r="1047339" spans="1:9" x14ac:dyDescent="0.25">
      <c r="A1047339"/>
      <c r="B1047339"/>
      <c r="C1047339"/>
      <c r="D1047339"/>
      <c r="E1047339"/>
      <c r="F1047339"/>
      <c r="G1047339"/>
      <c r="H1047339"/>
      <c r="I1047339"/>
    </row>
    <row r="1047340" spans="1:9" x14ac:dyDescent="0.25">
      <c r="A1047340"/>
      <c r="B1047340"/>
      <c r="C1047340"/>
      <c r="D1047340"/>
      <c r="E1047340"/>
      <c r="F1047340"/>
      <c r="G1047340"/>
      <c r="H1047340"/>
      <c r="I1047340"/>
    </row>
    <row r="1047341" spans="1:9" x14ac:dyDescent="0.25">
      <c r="A1047341"/>
      <c r="B1047341"/>
      <c r="C1047341"/>
      <c r="D1047341"/>
      <c r="E1047341"/>
      <c r="F1047341"/>
      <c r="G1047341"/>
      <c r="H1047341"/>
      <c r="I1047341"/>
    </row>
    <row r="1047342" spans="1:9" x14ac:dyDescent="0.25">
      <c r="A1047342"/>
      <c r="B1047342"/>
      <c r="C1047342"/>
      <c r="D1047342"/>
      <c r="E1047342"/>
      <c r="F1047342"/>
      <c r="G1047342"/>
      <c r="H1047342"/>
      <c r="I1047342"/>
    </row>
    <row r="1047343" spans="1:9" x14ac:dyDescent="0.25">
      <c r="A1047343"/>
      <c r="B1047343"/>
      <c r="C1047343"/>
      <c r="D1047343"/>
      <c r="E1047343"/>
      <c r="F1047343"/>
      <c r="G1047343"/>
      <c r="H1047343"/>
      <c r="I1047343"/>
    </row>
    <row r="1047344" spans="1:9" x14ac:dyDescent="0.25">
      <c r="A1047344"/>
      <c r="B1047344"/>
      <c r="C1047344"/>
      <c r="D1047344"/>
      <c r="E1047344"/>
      <c r="F1047344"/>
      <c r="G1047344"/>
      <c r="H1047344"/>
      <c r="I1047344"/>
    </row>
    <row r="1047345" spans="1:9" x14ac:dyDescent="0.25">
      <c r="A1047345"/>
      <c r="B1047345"/>
      <c r="C1047345"/>
      <c r="D1047345"/>
      <c r="E1047345"/>
      <c r="F1047345"/>
      <c r="G1047345"/>
      <c r="H1047345"/>
      <c r="I1047345"/>
    </row>
    <row r="1047346" spans="1:9" x14ac:dyDescent="0.25">
      <c r="A1047346"/>
      <c r="B1047346"/>
      <c r="C1047346"/>
      <c r="D1047346"/>
      <c r="E1047346"/>
      <c r="F1047346"/>
      <c r="G1047346"/>
      <c r="H1047346"/>
      <c r="I1047346"/>
    </row>
    <row r="1047347" spans="1:9" x14ac:dyDescent="0.25">
      <c r="A1047347"/>
      <c r="B1047347"/>
      <c r="C1047347"/>
      <c r="D1047347"/>
      <c r="E1047347"/>
      <c r="F1047347"/>
      <c r="G1047347"/>
      <c r="H1047347"/>
      <c r="I1047347"/>
    </row>
    <row r="1047348" spans="1:9" x14ac:dyDescent="0.25">
      <c r="A1047348"/>
      <c r="B1047348"/>
      <c r="C1047348"/>
      <c r="D1047348"/>
      <c r="E1047348"/>
      <c r="F1047348"/>
      <c r="G1047348"/>
      <c r="H1047348"/>
      <c r="I1047348"/>
    </row>
    <row r="1047349" spans="1:9" x14ac:dyDescent="0.25">
      <c r="A1047349"/>
      <c r="B1047349"/>
      <c r="C1047349"/>
      <c r="D1047349"/>
      <c r="E1047349"/>
      <c r="F1047349"/>
      <c r="G1047349"/>
      <c r="H1047349"/>
      <c r="I1047349"/>
    </row>
    <row r="1047350" spans="1:9" x14ac:dyDescent="0.25">
      <c r="A1047350"/>
      <c r="B1047350"/>
      <c r="C1047350"/>
      <c r="D1047350"/>
      <c r="E1047350"/>
      <c r="F1047350"/>
      <c r="G1047350"/>
      <c r="H1047350"/>
      <c r="I1047350"/>
    </row>
    <row r="1047351" spans="1:9" x14ac:dyDescent="0.25">
      <c r="A1047351"/>
      <c r="B1047351"/>
      <c r="C1047351"/>
      <c r="D1047351"/>
      <c r="E1047351"/>
      <c r="F1047351"/>
      <c r="G1047351"/>
      <c r="H1047351"/>
      <c r="I1047351"/>
    </row>
    <row r="1047352" spans="1:9" x14ac:dyDescent="0.25">
      <c r="A1047352"/>
      <c r="B1047352"/>
      <c r="C1047352"/>
      <c r="D1047352"/>
      <c r="E1047352"/>
      <c r="F1047352"/>
      <c r="G1047352"/>
      <c r="H1047352"/>
      <c r="I1047352"/>
    </row>
    <row r="1047353" spans="1:9" x14ac:dyDescent="0.25">
      <c r="A1047353"/>
      <c r="B1047353"/>
      <c r="C1047353"/>
      <c r="D1047353"/>
      <c r="E1047353"/>
      <c r="F1047353"/>
      <c r="G1047353"/>
      <c r="H1047353"/>
      <c r="I1047353"/>
    </row>
    <row r="1047354" spans="1:9" x14ac:dyDescent="0.25">
      <c r="A1047354"/>
      <c r="B1047354"/>
      <c r="C1047354"/>
      <c r="D1047354"/>
      <c r="E1047354"/>
      <c r="F1047354"/>
      <c r="G1047354"/>
      <c r="H1047354"/>
      <c r="I1047354"/>
    </row>
    <row r="1047355" spans="1:9" x14ac:dyDescent="0.25">
      <c r="A1047355"/>
      <c r="B1047355"/>
      <c r="C1047355"/>
      <c r="D1047355"/>
      <c r="E1047355"/>
      <c r="F1047355"/>
      <c r="G1047355"/>
      <c r="H1047355"/>
      <c r="I1047355"/>
    </row>
    <row r="1047356" spans="1:9" x14ac:dyDescent="0.25">
      <c r="A1047356"/>
      <c r="B1047356"/>
      <c r="C1047356"/>
      <c r="D1047356"/>
      <c r="E1047356"/>
      <c r="F1047356"/>
      <c r="G1047356"/>
      <c r="H1047356"/>
      <c r="I1047356"/>
    </row>
    <row r="1047357" spans="1:9" x14ac:dyDescent="0.25">
      <c r="A1047357"/>
      <c r="B1047357"/>
      <c r="C1047357"/>
      <c r="D1047357"/>
      <c r="E1047357"/>
      <c r="F1047357"/>
      <c r="G1047357"/>
      <c r="H1047357"/>
      <c r="I1047357"/>
    </row>
    <row r="1047358" spans="1:9" x14ac:dyDescent="0.25">
      <c r="A1047358"/>
      <c r="B1047358"/>
      <c r="C1047358"/>
      <c r="D1047358"/>
      <c r="E1047358"/>
      <c r="F1047358"/>
      <c r="G1047358"/>
      <c r="H1047358"/>
      <c r="I1047358"/>
    </row>
    <row r="1047359" spans="1:9" x14ac:dyDescent="0.25">
      <c r="A1047359"/>
      <c r="B1047359"/>
      <c r="C1047359"/>
      <c r="D1047359"/>
      <c r="E1047359"/>
      <c r="F1047359"/>
      <c r="G1047359"/>
      <c r="H1047359"/>
      <c r="I1047359"/>
    </row>
    <row r="1047360" spans="1:9" x14ac:dyDescent="0.25">
      <c r="A1047360"/>
      <c r="B1047360"/>
      <c r="C1047360"/>
      <c r="D1047360"/>
      <c r="E1047360"/>
      <c r="F1047360"/>
      <c r="G1047360"/>
      <c r="H1047360"/>
      <c r="I1047360"/>
    </row>
    <row r="1047361" spans="1:9" x14ac:dyDescent="0.25">
      <c r="A1047361"/>
      <c r="B1047361"/>
      <c r="C1047361"/>
      <c r="D1047361"/>
      <c r="E1047361"/>
      <c r="F1047361"/>
      <c r="G1047361"/>
      <c r="H1047361"/>
      <c r="I1047361"/>
    </row>
    <row r="1047362" spans="1:9" x14ac:dyDescent="0.25">
      <c r="A1047362"/>
      <c r="B1047362"/>
      <c r="C1047362"/>
      <c r="D1047362"/>
      <c r="E1047362"/>
      <c r="F1047362"/>
      <c r="G1047362"/>
      <c r="H1047362"/>
      <c r="I1047362"/>
    </row>
    <row r="1047363" spans="1:9" x14ac:dyDescent="0.25">
      <c r="A1047363"/>
      <c r="B1047363"/>
      <c r="C1047363"/>
      <c r="D1047363"/>
      <c r="E1047363"/>
      <c r="F1047363"/>
      <c r="G1047363"/>
      <c r="H1047363"/>
      <c r="I1047363"/>
    </row>
    <row r="1047364" spans="1:9" x14ac:dyDescent="0.25">
      <c r="A1047364"/>
      <c r="B1047364"/>
      <c r="C1047364"/>
      <c r="D1047364"/>
      <c r="E1047364"/>
      <c r="F1047364"/>
      <c r="G1047364"/>
      <c r="H1047364"/>
      <c r="I1047364"/>
    </row>
    <row r="1047365" spans="1:9" x14ac:dyDescent="0.25">
      <c r="A1047365"/>
      <c r="B1047365"/>
      <c r="C1047365"/>
      <c r="D1047365"/>
      <c r="E1047365"/>
      <c r="F1047365"/>
      <c r="G1047365"/>
      <c r="H1047365"/>
      <c r="I1047365"/>
    </row>
    <row r="1047366" spans="1:9" x14ac:dyDescent="0.25">
      <c r="A1047366"/>
      <c r="B1047366"/>
      <c r="C1047366"/>
      <c r="D1047366"/>
      <c r="E1047366"/>
      <c r="F1047366"/>
      <c r="G1047366"/>
      <c r="H1047366"/>
      <c r="I1047366"/>
    </row>
    <row r="1047367" spans="1:9" x14ac:dyDescent="0.25">
      <c r="A1047367"/>
      <c r="B1047367"/>
      <c r="C1047367"/>
      <c r="D1047367"/>
      <c r="E1047367"/>
      <c r="F1047367"/>
      <c r="G1047367"/>
      <c r="H1047367"/>
      <c r="I1047367"/>
    </row>
    <row r="1047368" spans="1:9" x14ac:dyDescent="0.25">
      <c r="A1047368"/>
      <c r="B1047368"/>
      <c r="C1047368"/>
      <c r="D1047368"/>
      <c r="E1047368"/>
      <c r="F1047368"/>
      <c r="G1047368"/>
      <c r="H1047368"/>
      <c r="I1047368"/>
    </row>
    <row r="1047369" spans="1:9" x14ac:dyDescent="0.25">
      <c r="A1047369"/>
      <c r="B1047369"/>
      <c r="C1047369"/>
      <c r="D1047369"/>
      <c r="E1047369"/>
      <c r="F1047369"/>
      <c r="G1047369"/>
      <c r="H1047369"/>
      <c r="I1047369"/>
    </row>
    <row r="1047370" spans="1:9" x14ac:dyDescent="0.25">
      <c r="A1047370"/>
      <c r="B1047370"/>
      <c r="C1047370"/>
      <c r="D1047370"/>
      <c r="E1047370"/>
      <c r="F1047370"/>
      <c r="G1047370"/>
      <c r="H1047370"/>
      <c r="I1047370"/>
    </row>
    <row r="1047371" spans="1:9" x14ac:dyDescent="0.25">
      <c r="A1047371"/>
      <c r="B1047371"/>
      <c r="C1047371"/>
      <c r="D1047371"/>
      <c r="E1047371"/>
      <c r="F1047371"/>
      <c r="G1047371"/>
      <c r="H1047371"/>
      <c r="I1047371"/>
    </row>
    <row r="1047372" spans="1:9" x14ac:dyDescent="0.25">
      <c r="A1047372"/>
      <c r="B1047372"/>
      <c r="C1047372"/>
      <c r="D1047372"/>
      <c r="E1047372"/>
      <c r="F1047372"/>
      <c r="G1047372"/>
      <c r="H1047372"/>
      <c r="I1047372"/>
    </row>
    <row r="1047373" spans="1:9" x14ac:dyDescent="0.25">
      <c r="A1047373"/>
      <c r="B1047373"/>
      <c r="C1047373"/>
      <c r="D1047373"/>
      <c r="E1047373"/>
      <c r="F1047373"/>
      <c r="G1047373"/>
      <c r="H1047373"/>
      <c r="I1047373"/>
    </row>
    <row r="1047374" spans="1:9" x14ac:dyDescent="0.25">
      <c r="A1047374"/>
      <c r="B1047374"/>
      <c r="C1047374"/>
      <c r="D1047374"/>
      <c r="E1047374"/>
      <c r="F1047374"/>
      <c r="G1047374"/>
      <c r="H1047374"/>
      <c r="I1047374"/>
    </row>
    <row r="1047375" spans="1:9" x14ac:dyDescent="0.25">
      <c r="A1047375"/>
      <c r="B1047375"/>
      <c r="C1047375"/>
      <c r="D1047375"/>
      <c r="E1047375"/>
      <c r="F1047375"/>
      <c r="G1047375"/>
      <c r="H1047375"/>
      <c r="I1047375"/>
    </row>
    <row r="1047376" spans="1:9" x14ac:dyDescent="0.25">
      <c r="A1047376"/>
      <c r="B1047376"/>
      <c r="C1047376"/>
      <c r="D1047376"/>
      <c r="E1047376"/>
      <c r="F1047376"/>
      <c r="G1047376"/>
      <c r="H1047376"/>
      <c r="I1047376"/>
    </row>
    <row r="1047377" spans="1:9" x14ac:dyDescent="0.25">
      <c r="A1047377"/>
      <c r="B1047377"/>
      <c r="C1047377"/>
      <c r="D1047377"/>
      <c r="E1047377"/>
      <c r="F1047377"/>
      <c r="G1047377"/>
      <c r="H1047377"/>
      <c r="I1047377"/>
    </row>
    <row r="1047378" spans="1:9" x14ac:dyDescent="0.25">
      <c r="A1047378"/>
      <c r="B1047378"/>
      <c r="C1047378"/>
      <c r="D1047378"/>
      <c r="E1047378"/>
      <c r="F1047378"/>
      <c r="G1047378"/>
      <c r="H1047378"/>
      <c r="I1047378"/>
    </row>
    <row r="1047379" spans="1:9" x14ac:dyDescent="0.25">
      <c r="A1047379"/>
      <c r="B1047379"/>
      <c r="C1047379"/>
      <c r="D1047379"/>
      <c r="E1047379"/>
      <c r="F1047379"/>
      <c r="G1047379"/>
      <c r="H1047379"/>
      <c r="I1047379"/>
    </row>
    <row r="1047380" spans="1:9" x14ac:dyDescent="0.25">
      <c r="A1047380"/>
      <c r="B1047380"/>
      <c r="C1047380"/>
      <c r="D1047380"/>
      <c r="E1047380"/>
      <c r="F1047380"/>
      <c r="G1047380"/>
      <c r="H1047380"/>
      <c r="I1047380"/>
    </row>
    <row r="1047381" spans="1:9" x14ac:dyDescent="0.25">
      <c r="A1047381"/>
      <c r="B1047381"/>
      <c r="C1047381"/>
      <c r="D1047381"/>
      <c r="E1047381"/>
      <c r="F1047381"/>
      <c r="G1047381"/>
      <c r="H1047381"/>
      <c r="I1047381"/>
    </row>
    <row r="1047382" spans="1:9" x14ac:dyDescent="0.25">
      <c r="A1047382"/>
      <c r="B1047382"/>
      <c r="C1047382"/>
      <c r="D1047382"/>
      <c r="E1047382"/>
      <c r="F1047382"/>
      <c r="G1047382"/>
      <c r="H1047382"/>
      <c r="I1047382"/>
    </row>
    <row r="1047383" spans="1:9" x14ac:dyDescent="0.25">
      <c r="A1047383"/>
      <c r="B1047383"/>
      <c r="C1047383"/>
      <c r="D1047383"/>
      <c r="E1047383"/>
      <c r="F1047383"/>
      <c r="G1047383"/>
      <c r="H1047383"/>
      <c r="I1047383"/>
    </row>
    <row r="1047384" spans="1:9" x14ac:dyDescent="0.25">
      <c r="A1047384"/>
      <c r="B1047384"/>
      <c r="C1047384"/>
      <c r="D1047384"/>
      <c r="E1047384"/>
      <c r="F1047384"/>
      <c r="G1047384"/>
      <c r="H1047384"/>
      <c r="I1047384"/>
    </row>
    <row r="1047385" spans="1:9" x14ac:dyDescent="0.25">
      <c r="A1047385"/>
      <c r="B1047385"/>
      <c r="C1047385"/>
      <c r="D1047385"/>
      <c r="E1047385"/>
      <c r="F1047385"/>
      <c r="G1047385"/>
      <c r="H1047385"/>
      <c r="I1047385"/>
    </row>
    <row r="1047386" spans="1:9" x14ac:dyDescent="0.25">
      <c r="A1047386"/>
      <c r="B1047386"/>
      <c r="C1047386"/>
      <c r="D1047386"/>
      <c r="E1047386"/>
      <c r="F1047386"/>
      <c r="G1047386"/>
      <c r="H1047386"/>
      <c r="I1047386"/>
    </row>
    <row r="1047387" spans="1:9" x14ac:dyDescent="0.25">
      <c r="A1047387"/>
      <c r="B1047387"/>
      <c r="C1047387"/>
      <c r="D1047387"/>
      <c r="E1047387"/>
      <c r="F1047387"/>
      <c r="G1047387"/>
      <c r="H1047387"/>
      <c r="I1047387"/>
    </row>
    <row r="1047388" spans="1:9" x14ac:dyDescent="0.25">
      <c r="A1047388"/>
      <c r="B1047388"/>
      <c r="C1047388"/>
      <c r="D1047388"/>
      <c r="E1047388"/>
      <c r="F1047388"/>
      <c r="G1047388"/>
      <c r="H1047388"/>
      <c r="I1047388"/>
    </row>
    <row r="1047389" spans="1:9" x14ac:dyDescent="0.25">
      <c r="A1047389"/>
      <c r="B1047389"/>
      <c r="C1047389"/>
      <c r="D1047389"/>
      <c r="E1047389"/>
      <c r="F1047389"/>
      <c r="G1047389"/>
      <c r="H1047389"/>
      <c r="I1047389"/>
    </row>
    <row r="1047390" spans="1:9" x14ac:dyDescent="0.25">
      <c r="A1047390"/>
      <c r="B1047390"/>
      <c r="C1047390"/>
      <c r="D1047390"/>
      <c r="E1047390"/>
      <c r="F1047390"/>
      <c r="G1047390"/>
      <c r="H1047390"/>
      <c r="I1047390"/>
    </row>
    <row r="1047391" spans="1:9" x14ac:dyDescent="0.25">
      <c r="A1047391"/>
      <c r="B1047391"/>
      <c r="C1047391"/>
      <c r="D1047391"/>
      <c r="E1047391"/>
      <c r="F1047391"/>
      <c r="G1047391"/>
      <c r="H1047391"/>
      <c r="I1047391"/>
    </row>
    <row r="1047392" spans="1:9" x14ac:dyDescent="0.25">
      <c r="A1047392"/>
      <c r="B1047392"/>
      <c r="C1047392"/>
      <c r="D1047392"/>
      <c r="E1047392"/>
      <c r="F1047392"/>
      <c r="G1047392"/>
      <c r="H1047392"/>
      <c r="I1047392"/>
    </row>
    <row r="1047393" spans="1:9" x14ac:dyDescent="0.25">
      <c r="A1047393"/>
      <c r="B1047393"/>
      <c r="C1047393"/>
      <c r="D1047393"/>
      <c r="E1047393"/>
      <c r="F1047393"/>
      <c r="G1047393"/>
      <c r="H1047393"/>
      <c r="I1047393"/>
    </row>
    <row r="1047394" spans="1:9" x14ac:dyDescent="0.25">
      <c r="A1047394"/>
      <c r="B1047394"/>
      <c r="C1047394"/>
      <c r="D1047394"/>
      <c r="E1047394"/>
      <c r="F1047394"/>
      <c r="G1047394"/>
      <c r="H1047394"/>
      <c r="I1047394"/>
    </row>
    <row r="1047395" spans="1:9" x14ac:dyDescent="0.25">
      <c r="A1047395"/>
      <c r="B1047395"/>
      <c r="C1047395"/>
      <c r="D1047395"/>
      <c r="E1047395"/>
      <c r="F1047395"/>
      <c r="G1047395"/>
      <c r="H1047395"/>
      <c r="I1047395"/>
    </row>
    <row r="1047396" spans="1:9" x14ac:dyDescent="0.25">
      <c r="A1047396"/>
      <c r="B1047396"/>
      <c r="C1047396"/>
      <c r="D1047396"/>
      <c r="E1047396"/>
      <c r="F1047396"/>
      <c r="G1047396"/>
      <c r="H1047396"/>
      <c r="I1047396"/>
    </row>
    <row r="1047397" spans="1:9" x14ac:dyDescent="0.25">
      <c r="A1047397"/>
      <c r="B1047397"/>
      <c r="C1047397"/>
      <c r="D1047397"/>
      <c r="E1047397"/>
      <c r="F1047397"/>
      <c r="G1047397"/>
      <c r="H1047397"/>
      <c r="I1047397"/>
    </row>
    <row r="1047398" spans="1:9" x14ac:dyDescent="0.25">
      <c r="A1047398"/>
      <c r="B1047398"/>
      <c r="C1047398"/>
      <c r="D1047398"/>
      <c r="E1047398"/>
      <c r="F1047398"/>
      <c r="G1047398"/>
      <c r="H1047398"/>
      <c r="I1047398"/>
    </row>
    <row r="1047399" spans="1:9" x14ac:dyDescent="0.25">
      <c r="A1047399"/>
      <c r="B1047399"/>
      <c r="C1047399"/>
      <c r="D1047399"/>
      <c r="E1047399"/>
      <c r="F1047399"/>
      <c r="G1047399"/>
      <c r="H1047399"/>
      <c r="I1047399"/>
    </row>
    <row r="1047400" spans="1:9" x14ac:dyDescent="0.25">
      <c r="A1047400"/>
      <c r="B1047400"/>
      <c r="C1047400"/>
      <c r="D1047400"/>
      <c r="E1047400"/>
      <c r="F1047400"/>
      <c r="G1047400"/>
      <c r="H1047400"/>
      <c r="I1047400"/>
    </row>
    <row r="1047401" spans="1:9" x14ac:dyDescent="0.25">
      <c r="A1047401"/>
      <c r="B1047401"/>
      <c r="C1047401"/>
      <c r="D1047401"/>
      <c r="E1047401"/>
      <c r="F1047401"/>
      <c r="G1047401"/>
      <c r="H1047401"/>
      <c r="I1047401"/>
    </row>
    <row r="1047402" spans="1:9" x14ac:dyDescent="0.25">
      <c r="A1047402"/>
      <c r="B1047402"/>
      <c r="C1047402"/>
      <c r="D1047402"/>
      <c r="E1047402"/>
      <c r="F1047402"/>
      <c r="G1047402"/>
      <c r="H1047402"/>
      <c r="I1047402"/>
    </row>
    <row r="1047403" spans="1:9" x14ac:dyDescent="0.25">
      <c r="A1047403"/>
      <c r="B1047403"/>
      <c r="C1047403"/>
      <c r="D1047403"/>
      <c r="E1047403"/>
      <c r="F1047403"/>
      <c r="G1047403"/>
      <c r="H1047403"/>
      <c r="I1047403"/>
    </row>
    <row r="1047404" spans="1:9" x14ac:dyDescent="0.25">
      <c r="A1047404"/>
      <c r="B1047404"/>
      <c r="C1047404"/>
      <c r="D1047404"/>
      <c r="E1047404"/>
      <c r="F1047404"/>
      <c r="G1047404"/>
      <c r="H1047404"/>
      <c r="I1047404"/>
    </row>
    <row r="1047405" spans="1:9" x14ac:dyDescent="0.25">
      <c r="A1047405"/>
      <c r="B1047405"/>
      <c r="C1047405"/>
      <c r="D1047405"/>
      <c r="E1047405"/>
      <c r="F1047405"/>
      <c r="G1047405"/>
      <c r="H1047405"/>
      <c r="I1047405"/>
    </row>
    <row r="1047406" spans="1:9" x14ac:dyDescent="0.25">
      <c r="A1047406"/>
      <c r="B1047406"/>
      <c r="C1047406"/>
      <c r="D1047406"/>
      <c r="E1047406"/>
      <c r="F1047406"/>
      <c r="G1047406"/>
      <c r="H1047406"/>
      <c r="I1047406"/>
    </row>
    <row r="1047407" spans="1:9" x14ac:dyDescent="0.25">
      <c r="A1047407"/>
      <c r="B1047407"/>
      <c r="C1047407"/>
      <c r="D1047407"/>
      <c r="E1047407"/>
      <c r="F1047407"/>
      <c r="G1047407"/>
      <c r="H1047407"/>
      <c r="I1047407"/>
    </row>
    <row r="1047408" spans="1:9" x14ac:dyDescent="0.25">
      <c r="A1047408"/>
      <c r="B1047408"/>
      <c r="C1047408"/>
      <c r="D1047408"/>
      <c r="E1047408"/>
      <c r="F1047408"/>
      <c r="G1047408"/>
      <c r="H1047408"/>
      <c r="I1047408"/>
    </row>
    <row r="1047409" spans="1:9" x14ac:dyDescent="0.25">
      <c r="A1047409"/>
      <c r="B1047409"/>
      <c r="C1047409"/>
      <c r="D1047409"/>
      <c r="E1047409"/>
      <c r="F1047409"/>
      <c r="G1047409"/>
      <c r="H1047409"/>
      <c r="I1047409"/>
    </row>
    <row r="1047410" spans="1:9" x14ac:dyDescent="0.25">
      <c r="A1047410"/>
      <c r="B1047410"/>
      <c r="C1047410"/>
      <c r="D1047410"/>
      <c r="E1047410"/>
      <c r="F1047410"/>
      <c r="G1047410"/>
      <c r="H1047410"/>
      <c r="I1047410"/>
    </row>
    <row r="1047411" spans="1:9" x14ac:dyDescent="0.25">
      <c r="A1047411"/>
      <c r="B1047411"/>
      <c r="C1047411"/>
      <c r="D1047411"/>
      <c r="E1047411"/>
      <c r="F1047411"/>
      <c r="G1047411"/>
      <c r="H1047411"/>
      <c r="I1047411"/>
    </row>
    <row r="1047412" spans="1:9" x14ac:dyDescent="0.25">
      <c r="A1047412"/>
      <c r="B1047412"/>
      <c r="C1047412"/>
      <c r="D1047412"/>
      <c r="E1047412"/>
      <c r="F1047412"/>
      <c r="G1047412"/>
      <c r="H1047412"/>
      <c r="I1047412"/>
    </row>
    <row r="1047413" spans="1:9" x14ac:dyDescent="0.25">
      <c r="A1047413"/>
      <c r="B1047413"/>
      <c r="C1047413"/>
      <c r="D1047413"/>
      <c r="E1047413"/>
      <c r="F1047413"/>
      <c r="G1047413"/>
      <c r="H1047413"/>
      <c r="I1047413"/>
    </row>
    <row r="1047414" spans="1:9" x14ac:dyDescent="0.25">
      <c r="A1047414"/>
      <c r="B1047414"/>
      <c r="C1047414"/>
      <c r="D1047414"/>
      <c r="E1047414"/>
      <c r="F1047414"/>
      <c r="G1047414"/>
      <c r="H1047414"/>
      <c r="I1047414"/>
    </row>
    <row r="1047415" spans="1:9" x14ac:dyDescent="0.25">
      <c r="A1047415"/>
      <c r="B1047415"/>
      <c r="C1047415"/>
      <c r="D1047415"/>
      <c r="E1047415"/>
      <c r="F1047415"/>
      <c r="G1047415"/>
      <c r="H1047415"/>
      <c r="I1047415"/>
    </row>
    <row r="1047416" spans="1:9" x14ac:dyDescent="0.25">
      <c r="A1047416"/>
      <c r="B1047416"/>
      <c r="C1047416"/>
      <c r="D1047416"/>
      <c r="E1047416"/>
      <c r="F1047416"/>
      <c r="G1047416"/>
      <c r="H1047416"/>
      <c r="I1047416"/>
    </row>
    <row r="1047417" spans="1:9" x14ac:dyDescent="0.25">
      <c r="A1047417"/>
      <c r="B1047417"/>
      <c r="C1047417"/>
      <c r="D1047417"/>
      <c r="E1047417"/>
      <c r="F1047417"/>
      <c r="G1047417"/>
      <c r="H1047417"/>
      <c r="I1047417"/>
    </row>
    <row r="1047418" spans="1:9" x14ac:dyDescent="0.25">
      <c r="A1047418"/>
      <c r="B1047418"/>
      <c r="C1047418"/>
      <c r="D1047418"/>
      <c r="E1047418"/>
      <c r="F1047418"/>
      <c r="G1047418"/>
      <c r="H1047418"/>
      <c r="I1047418"/>
    </row>
    <row r="1047419" spans="1:9" x14ac:dyDescent="0.25">
      <c r="A1047419"/>
      <c r="B1047419"/>
      <c r="C1047419"/>
      <c r="D1047419"/>
      <c r="E1047419"/>
      <c r="F1047419"/>
      <c r="G1047419"/>
      <c r="H1047419"/>
      <c r="I1047419"/>
    </row>
    <row r="1047420" spans="1:9" x14ac:dyDescent="0.25">
      <c r="A1047420"/>
      <c r="B1047420"/>
      <c r="C1047420"/>
      <c r="D1047420"/>
      <c r="E1047420"/>
      <c r="F1047420"/>
      <c r="G1047420"/>
      <c r="H1047420"/>
      <c r="I1047420"/>
    </row>
    <row r="1047421" spans="1:9" x14ac:dyDescent="0.25">
      <c r="A1047421"/>
      <c r="B1047421"/>
      <c r="C1047421"/>
      <c r="D1047421"/>
      <c r="E1047421"/>
      <c r="F1047421"/>
      <c r="G1047421"/>
      <c r="H1047421"/>
      <c r="I1047421"/>
    </row>
    <row r="1047422" spans="1:9" x14ac:dyDescent="0.25">
      <c r="A1047422"/>
      <c r="B1047422"/>
      <c r="C1047422"/>
      <c r="D1047422"/>
      <c r="E1047422"/>
      <c r="F1047422"/>
      <c r="G1047422"/>
      <c r="H1047422"/>
      <c r="I1047422"/>
    </row>
    <row r="1047423" spans="1:9" x14ac:dyDescent="0.25">
      <c r="A1047423"/>
      <c r="B1047423"/>
      <c r="C1047423"/>
      <c r="D1047423"/>
      <c r="E1047423"/>
      <c r="F1047423"/>
      <c r="G1047423"/>
      <c r="H1047423"/>
      <c r="I1047423"/>
    </row>
    <row r="1047424" spans="1:9" x14ac:dyDescent="0.25">
      <c r="A1047424"/>
      <c r="B1047424"/>
      <c r="C1047424"/>
      <c r="D1047424"/>
      <c r="E1047424"/>
      <c r="F1047424"/>
      <c r="G1047424"/>
      <c r="H1047424"/>
      <c r="I1047424"/>
    </row>
    <row r="1047425" spans="1:9" x14ac:dyDescent="0.25">
      <c r="A1047425"/>
      <c r="B1047425"/>
      <c r="C1047425"/>
      <c r="D1047425"/>
      <c r="E1047425"/>
      <c r="F1047425"/>
      <c r="G1047425"/>
      <c r="H1047425"/>
      <c r="I1047425"/>
    </row>
    <row r="1047426" spans="1:9" x14ac:dyDescent="0.25">
      <c r="A1047426"/>
      <c r="B1047426"/>
      <c r="C1047426"/>
      <c r="D1047426"/>
      <c r="E1047426"/>
      <c r="F1047426"/>
      <c r="G1047426"/>
      <c r="H1047426"/>
      <c r="I1047426"/>
    </row>
    <row r="1047427" spans="1:9" x14ac:dyDescent="0.25">
      <c r="A1047427"/>
      <c r="B1047427"/>
      <c r="C1047427"/>
      <c r="D1047427"/>
      <c r="E1047427"/>
      <c r="F1047427"/>
      <c r="G1047427"/>
      <c r="H1047427"/>
      <c r="I1047427"/>
    </row>
    <row r="1047428" spans="1:9" x14ac:dyDescent="0.25">
      <c r="A1047428"/>
      <c r="B1047428"/>
      <c r="C1047428"/>
      <c r="D1047428"/>
      <c r="E1047428"/>
      <c r="F1047428"/>
      <c r="G1047428"/>
      <c r="H1047428"/>
      <c r="I1047428"/>
    </row>
    <row r="1047429" spans="1:9" x14ac:dyDescent="0.25">
      <c r="A1047429"/>
      <c r="B1047429"/>
      <c r="C1047429"/>
      <c r="D1047429"/>
      <c r="E1047429"/>
      <c r="F1047429"/>
      <c r="G1047429"/>
      <c r="H1047429"/>
      <c r="I1047429"/>
    </row>
    <row r="1047430" spans="1:9" x14ac:dyDescent="0.25">
      <c r="A1047430"/>
      <c r="B1047430"/>
      <c r="C1047430"/>
      <c r="D1047430"/>
      <c r="E1047430"/>
      <c r="F1047430"/>
      <c r="G1047430"/>
      <c r="H1047430"/>
      <c r="I1047430"/>
    </row>
    <row r="1047431" spans="1:9" x14ac:dyDescent="0.25">
      <c r="A1047431"/>
      <c r="B1047431"/>
      <c r="C1047431"/>
      <c r="D1047431"/>
      <c r="E1047431"/>
      <c r="F1047431"/>
      <c r="G1047431"/>
      <c r="H1047431"/>
      <c r="I1047431"/>
    </row>
    <row r="1047432" spans="1:9" x14ac:dyDescent="0.25">
      <c r="A1047432"/>
      <c r="B1047432"/>
      <c r="C1047432"/>
      <c r="D1047432"/>
      <c r="E1047432"/>
      <c r="F1047432"/>
      <c r="G1047432"/>
      <c r="H1047432"/>
      <c r="I1047432"/>
    </row>
    <row r="1047433" spans="1:9" x14ac:dyDescent="0.25">
      <c r="A1047433"/>
      <c r="B1047433"/>
      <c r="C1047433"/>
      <c r="D1047433"/>
      <c r="E1047433"/>
      <c r="F1047433"/>
      <c r="G1047433"/>
      <c r="H1047433"/>
      <c r="I1047433"/>
    </row>
    <row r="1047434" spans="1:9" x14ac:dyDescent="0.25">
      <c r="A1047434"/>
      <c r="B1047434"/>
      <c r="C1047434"/>
      <c r="D1047434"/>
      <c r="E1047434"/>
      <c r="F1047434"/>
      <c r="G1047434"/>
      <c r="H1047434"/>
      <c r="I1047434"/>
    </row>
    <row r="1047435" spans="1:9" x14ac:dyDescent="0.25">
      <c r="A1047435"/>
      <c r="B1047435"/>
      <c r="C1047435"/>
      <c r="D1047435"/>
      <c r="E1047435"/>
      <c r="F1047435"/>
      <c r="G1047435"/>
      <c r="H1047435"/>
      <c r="I1047435"/>
    </row>
    <row r="1047436" spans="1:9" x14ac:dyDescent="0.25">
      <c r="A1047436"/>
      <c r="B1047436"/>
      <c r="C1047436"/>
      <c r="D1047436"/>
      <c r="E1047436"/>
      <c r="F1047436"/>
      <c r="G1047436"/>
      <c r="H1047436"/>
      <c r="I1047436"/>
    </row>
    <row r="1047437" spans="1:9" x14ac:dyDescent="0.25">
      <c r="A1047437"/>
      <c r="B1047437"/>
      <c r="C1047437"/>
      <c r="D1047437"/>
      <c r="E1047437"/>
      <c r="F1047437"/>
      <c r="G1047437"/>
      <c r="H1047437"/>
      <c r="I1047437"/>
    </row>
    <row r="1047438" spans="1:9" x14ac:dyDescent="0.25">
      <c r="A1047438"/>
      <c r="B1047438"/>
      <c r="C1047438"/>
      <c r="D1047438"/>
      <c r="E1047438"/>
      <c r="F1047438"/>
      <c r="G1047438"/>
      <c r="H1047438"/>
      <c r="I1047438"/>
    </row>
    <row r="1047439" spans="1:9" x14ac:dyDescent="0.25">
      <c r="A1047439"/>
      <c r="B1047439"/>
      <c r="C1047439"/>
      <c r="D1047439"/>
      <c r="E1047439"/>
      <c r="F1047439"/>
      <c r="G1047439"/>
      <c r="H1047439"/>
      <c r="I1047439"/>
    </row>
    <row r="1047440" spans="1:9" x14ac:dyDescent="0.25">
      <c r="A1047440"/>
      <c r="B1047440"/>
      <c r="C1047440"/>
      <c r="D1047440"/>
      <c r="E1047440"/>
      <c r="F1047440"/>
      <c r="G1047440"/>
      <c r="H1047440"/>
      <c r="I1047440"/>
    </row>
    <row r="1047441" spans="1:9" x14ac:dyDescent="0.25">
      <c r="A1047441"/>
      <c r="B1047441"/>
      <c r="C1047441"/>
      <c r="D1047441"/>
      <c r="E1047441"/>
      <c r="F1047441"/>
      <c r="G1047441"/>
      <c r="H1047441"/>
      <c r="I1047441"/>
    </row>
    <row r="1047442" spans="1:9" x14ac:dyDescent="0.25">
      <c r="A1047442"/>
      <c r="B1047442"/>
      <c r="C1047442"/>
      <c r="D1047442"/>
      <c r="E1047442"/>
      <c r="F1047442"/>
      <c r="G1047442"/>
      <c r="H1047442"/>
      <c r="I1047442"/>
    </row>
    <row r="1047443" spans="1:9" x14ac:dyDescent="0.25">
      <c r="A1047443"/>
      <c r="B1047443"/>
      <c r="C1047443"/>
      <c r="D1047443"/>
      <c r="E1047443"/>
      <c r="F1047443"/>
      <c r="G1047443"/>
      <c r="H1047443"/>
      <c r="I1047443"/>
    </row>
    <row r="1047444" spans="1:9" x14ac:dyDescent="0.25">
      <c r="A1047444"/>
      <c r="B1047444"/>
      <c r="C1047444"/>
      <c r="D1047444"/>
      <c r="E1047444"/>
      <c r="F1047444"/>
      <c r="G1047444"/>
      <c r="H1047444"/>
      <c r="I1047444"/>
    </row>
    <row r="1047445" spans="1:9" x14ac:dyDescent="0.25">
      <c r="A1047445"/>
      <c r="B1047445"/>
      <c r="C1047445"/>
      <c r="D1047445"/>
      <c r="E1047445"/>
      <c r="F1047445"/>
      <c r="G1047445"/>
      <c r="H1047445"/>
      <c r="I1047445"/>
    </row>
    <row r="1047446" spans="1:9" x14ac:dyDescent="0.25">
      <c r="A1047446"/>
      <c r="B1047446"/>
      <c r="C1047446"/>
      <c r="D1047446"/>
      <c r="E1047446"/>
      <c r="F1047446"/>
      <c r="G1047446"/>
      <c r="H1047446"/>
      <c r="I1047446"/>
    </row>
    <row r="1047447" spans="1:9" x14ac:dyDescent="0.25">
      <c r="A1047447"/>
      <c r="B1047447"/>
      <c r="C1047447"/>
      <c r="D1047447"/>
      <c r="E1047447"/>
      <c r="F1047447"/>
      <c r="G1047447"/>
      <c r="H1047447"/>
      <c r="I1047447"/>
    </row>
    <row r="1047448" spans="1:9" x14ac:dyDescent="0.25">
      <c r="A1047448"/>
      <c r="B1047448"/>
      <c r="C1047448"/>
      <c r="D1047448"/>
      <c r="E1047448"/>
      <c r="F1047448"/>
      <c r="G1047448"/>
      <c r="H1047448"/>
      <c r="I1047448"/>
    </row>
    <row r="1047449" spans="1:9" x14ac:dyDescent="0.25">
      <c r="A1047449"/>
      <c r="B1047449"/>
      <c r="C1047449"/>
      <c r="D1047449"/>
      <c r="E1047449"/>
      <c r="F1047449"/>
      <c r="G1047449"/>
      <c r="H1047449"/>
      <c r="I1047449"/>
    </row>
    <row r="1047450" spans="1:9" x14ac:dyDescent="0.25">
      <c r="A1047450"/>
      <c r="B1047450"/>
      <c r="C1047450"/>
      <c r="D1047450"/>
      <c r="E1047450"/>
      <c r="F1047450"/>
      <c r="G1047450"/>
      <c r="H1047450"/>
      <c r="I1047450"/>
    </row>
    <row r="1047451" spans="1:9" x14ac:dyDescent="0.25">
      <c r="A1047451"/>
      <c r="B1047451"/>
      <c r="C1047451"/>
      <c r="D1047451"/>
      <c r="E1047451"/>
      <c r="F1047451"/>
      <c r="G1047451"/>
      <c r="H1047451"/>
      <c r="I1047451"/>
    </row>
    <row r="1047452" spans="1:9" x14ac:dyDescent="0.25">
      <c r="A1047452"/>
      <c r="B1047452"/>
      <c r="C1047452"/>
      <c r="D1047452"/>
      <c r="E1047452"/>
      <c r="F1047452"/>
      <c r="G1047452"/>
      <c r="H1047452"/>
      <c r="I1047452"/>
    </row>
    <row r="1047453" spans="1:9" x14ac:dyDescent="0.25">
      <c r="A1047453"/>
      <c r="B1047453"/>
      <c r="C1047453"/>
      <c r="D1047453"/>
      <c r="E1047453"/>
      <c r="F1047453"/>
      <c r="G1047453"/>
      <c r="H1047453"/>
      <c r="I1047453"/>
    </row>
    <row r="1047454" spans="1:9" x14ac:dyDescent="0.25">
      <c r="A1047454"/>
      <c r="B1047454"/>
      <c r="C1047454"/>
      <c r="D1047454"/>
      <c r="E1047454"/>
      <c r="F1047454"/>
      <c r="G1047454"/>
      <c r="H1047454"/>
      <c r="I1047454"/>
    </row>
    <row r="1047455" spans="1:9" x14ac:dyDescent="0.25">
      <c r="A1047455"/>
      <c r="B1047455"/>
      <c r="C1047455"/>
      <c r="D1047455"/>
      <c r="E1047455"/>
      <c r="F1047455"/>
      <c r="G1047455"/>
      <c r="H1047455"/>
      <c r="I1047455"/>
    </row>
    <row r="1047456" spans="1:9" x14ac:dyDescent="0.25">
      <c r="A1047456"/>
      <c r="B1047456"/>
      <c r="C1047456"/>
      <c r="D1047456"/>
      <c r="E1047456"/>
      <c r="F1047456"/>
      <c r="G1047456"/>
      <c r="H1047456"/>
      <c r="I1047456"/>
    </row>
    <row r="1047457" spans="1:9" x14ac:dyDescent="0.25">
      <c r="A1047457"/>
      <c r="B1047457"/>
      <c r="C1047457"/>
      <c r="D1047457"/>
      <c r="E1047457"/>
      <c r="F1047457"/>
      <c r="G1047457"/>
      <c r="H1047457"/>
      <c r="I1047457"/>
    </row>
    <row r="1047458" spans="1:9" x14ac:dyDescent="0.25">
      <c r="A1047458"/>
      <c r="B1047458"/>
      <c r="C1047458"/>
      <c r="D1047458"/>
      <c r="E1047458"/>
      <c r="F1047458"/>
      <c r="G1047458"/>
      <c r="H1047458"/>
      <c r="I1047458"/>
    </row>
    <row r="1047459" spans="1:9" x14ac:dyDescent="0.25">
      <c r="A1047459"/>
      <c r="B1047459"/>
      <c r="C1047459"/>
      <c r="D1047459"/>
      <c r="E1047459"/>
      <c r="F1047459"/>
      <c r="G1047459"/>
      <c r="H1047459"/>
      <c r="I1047459"/>
    </row>
    <row r="1047460" spans="1:9" x14ac:dyDescent="0.25">
      <c r="A1047460"/>
      <c r="B1047460"/>
      <c r="C1047460"/>
      <c r="D1047460"/>
      <c r="E1047460"/>
      <c r="F1047460"/>
      <c r="G1047460"/>
      <c r="H1047460"/>
      <c r="I1047460"/>
    </row>
    <row r="1047461" spans="1:9" x14ac:dyDescent="0.25">
      <c r="A1047461"/>
      <c r="B1047461"/>
      <c r="C1047461"/>
      <c r="D1047461"/>
      <c r="E1047461"/>
      <c r="F1047461"/>
      <c r="G1047461"/>
      <c r="H1047461"/>
      <c r="I1047461"/>
    </row>
    <row r="1047462" spans="1:9" x14ac:dyDescent="0.25">
      <c r="A1047462"/>
      <c r="B1047462"/>
      <c r="C1047462"/>
      <c r="D1047462"/>
      <c r="E1047462"/>
      <c r="F1047462"/>
      <c r="G1047462"/>
      <c r="H1047462"/>
      <c r="I1047462"/>
    </row>
    <row r="1047463" spans="1:9" x14ac:dyDescent="0.25">
      <c r="A1047463"/>
      <c r="B1047463"/>
      <c r="C1047463"/>
      <c r="D1047463"/>
      <c r="E1047463"/>
      <c r="F1047463"/>
      <c r="G1047463"/>
      <c r="H1047463"/>
      <c r="I1047463"/>
    </row>
    <row r="1047464" spans="1:9" x14ac:dyDescent="0.25">
      <c r="A1047464"/>
      <c r="B1047464"/>
      <c r="C1047464"/>
      <c r="D1047464"/>
      <c r="E1047464"/>
      <c r="F1047464"/>
      <c r="G1047464"/>
      <c r="H1047464"/>
      <c r="I1047464"/>
    </row>
    <row r="1047465" spans="1:9" x14ac:dyDescent="0.25">
      <c r="A1047465"/>
      <c r="B1047465"/>
      <c r="C1047465"/>
      <c r="D1047465"/>
      <c r="E1047465"/>
      <c r="F1047465"/>
      <c r="G1047465"/>
      <c r="H1047465"/>
      <c r="I1047465"/>
    </row>
    <row r="1047466" spans="1:9" x14ac:dyDescent="0.25">
      <c r="A1047466"/>
      <c r="B1047466"/>
      <c r="C1047466"/>
      <c r="D1047466"/>
      <c r="E1047466"/>
      <c r="F1047466"/>
      <c r="G1047466"/>
      <c r="H1047466"/>
      <c r="I1047466"/>
    </row>
    <row r="1047467" spans="1:9" x14ac:dyDescent="0.25">
      <c r="A1047467"/>
      <c r="B1047467"/>
      <c r="C1047467"/>
      <c r="D1047467"/>
      <c r="E1047467"/>
      <c r="F1047467"/>
      <c r="G1047467"/>
      <c r="H1047467"/>
      <c r="I1047467"/>
    </row>
    <row r="1047468" spans="1:9" x14ac:dyDescent="0.25">
      <c r="A1047468"/>
      <c r="B1047468"/>
      <c r="C1047468"/>
      <c r="D1047468"/>
      <c r="E1047468"/>
      <c r="F1047468"/>
      <c r="G1047468"/>
      <c r="H1047468"/>
      <c r="I1047468"/>
    </row>
    <row r="1047469" spans="1:9" x14ac:dyDescent="0.25">
      <c r="A1047469"/>
      <c r="B1047469"/>
      <c r="C1047469"/>
      <c r="D1047469"/>
      <c r="E1047469"/>
      <c r="F1047469"/>
      <c r="G1047469"/>
      <c r="H1047469"/>
      <c r="I1047469"/>
    </row>
    <row r="1047470" spans="1:9" x14ac:dyDescent="0.25">
      <c r="A1047470"/>
      <c r="B1047470"/>
      <c r="C1047470"/>
      <c r="D1047470"/>
      <c r="E1047470"/>
      <c r="F1047470"/>
      <c r="G1047470"/>
      <c r="H1047470"/>
      <c r="I1047470"/>
    </row>
    <row r="1047471" spans="1:9" x14ac:dyDescent="0.25">
      <c r="A1047471"/>
      <c r="B1047471"/>
      <c r="C1047471"/>
      <c r="D1047471"/>
      <c r="E1047471"/>
      <c r="F1047471"/>
      <c r="G1047471"/>
      <c r="H1047471"/>
      <c r="I1047471"/>
    </row>
    <row r="1047472" spans="1:9" x14ac:dyDescent="0.25">
      <c r="A1047472"/>
      <c r="B1047472"/>
      <c r="C1047472"/>
      <c r="D1047472"/>
      <c r="E1047472"/>
      <c r="F1047472"/>
      <c r="G1047472"/>
      <c r="H1047472"/>
      <c r="I1047472"/>
    </row>
    <row r="1047473" spans="1:9" x14ac:dyDescent="0.25">
      <c r="A1047473"/>
      <c r="B1047473"/>
      <c r="C1047473"/>
      <c r="D1047473"/>
      <c r="E1047473"/>
      <c r="F1047473"/>
      <c r="G1047473"/>
      <c r="H1047473"/>
      <c r="I1047473"/>
    </row>
    <row r="1047474" spans="1:9" x14ac:dyDescent="0.25">
      <c r="A1047474"/>
      <c r="B1047474"/>
      <c r="C1047474"/>
      <c r="D1047474"/>
      <c r="E1047474"/>
      <c r="F1047474"/>
      <c r="G1047474"/>
      <c r="H1047474"/>
      <c r="I1047474"/>
    </row>
    <row r="1047475" spans="1:9" x14ac:dyDescent="0.25">
      <c r="A1047475"/>
      <c r="B1047475"/>
      <c r="C1047475"/>
      <c r="D1047475"/>
      <c r="E1047475"/>
      <c r="F1047475"/>
      <c r="G1047475"/>
      <c r="H1047475"/>
      <c r="I1047475"/>
    </row>
    <row r="1047476" spans="1:9" x14ac:dyDescent="0.25">
      <c r="A1047476"/>
      <c r="B1047476"/>
      <c r="C1047476"/>
      <c r="D1047476"/>
      <c r="E1047476"/>
      <c r="F1047476"/>
      <c r="G1047476"/>
      <c r="H1047476"/>
      <c r="I1047476"/>
    </row>
    <row r="1047477" spans="1:9" x14ac:dyDescent="0.25">
      <c r="A1047477"/>
      <c r="B1047477"/>
      <c r="C1047477"/>
      <c r="D1047477"/>
      <c r="E1047477"/>
      <c r="F1047477"/>
      <c r="G1047477"/>
      <c r="H1047477"/>
      <c r="I1047477"/>
    </row>
    <row r="1047478" spans="1:9" x14ac:dyDescent="0.25">
      <c r="A1047478"/>
      <c r="B1047478"/>
      <c r="C1047478"/>
      <c r="D1047478"/>
      <c r="E1047478"/>
      <c r="F1047478"/>
      <c r="G1047478"/>
      <c r="H1047478"/>
      <c r="I1047478"/>
    </row>
    <row r="1047479" spans="1:9" x14ac:dyDescent="0.25">
      <c r="A1047479"/>
      <c r="B1047479"/>
      <c r="C1047479"/>
      <c r="D1047479"/>
      <c r="E1047479"/>
      <c r="F1047479"/>
      <c r="G1047479"/>
      <c r="H1047479"/>
      <c r="I1047479"/>
    </row>
    <row r="1047480" spans="1:9" x14ac:dyDescent="0.25">
      <c r="A1047480"/>
      <c r="B1047480"/>
      <c r="C1047480"/>
      <c r="D1047480"/>
      <c r="E1047480"/>
      <c r="F1047480"/>
      <c r="G1047480"/>
      <c r="H1047480"/>
      <c r="I1047480"/>
    </row>
    <row r="1047481" spans="1:9" x14ac:dyDescent="0.25">
      <c r="A1047481"/>
      <c r="B1047481"/>
      <c r="C1047481"/>
      <c r="D1047481"/>
      <c r="E1047481"/>
      <c r="F1047481"/>
      <c r="G1047481"/>
      <c r="H1047481"/>
      <c r="I1047481"/>
    </row>
    <row r="1047482" spans="1:9" x14ac:dyDescent="0.25">
      <c r="A1047482"/>
      <c r="B1047482"/>
      <c r="C1047482"/>
      <c r="D1047482"/>
      <c r="E1047482"/>
      <c r="F1047482"/>
      <c r="G1047482"/>
      <c r="H1047482"/>
      <c r="I1047482"/>
    </row>
    <row r="1047483" spans="1:9" x14ac:dyDescent="0.25">
      <c r="A1047483"/>
      <c r="B1047483"/>
      <c r="C1047483"/>
      <c r="D1047483"/>
      <c r="E1047483"/>
      <c r="F1047483"/>
      <c r="G1047483"/>
      <c r="H1047483"/>
      <c r="I1047483"/>
    </row>
    <row r="1047484" spans="1:9" x14ac:dyDescent="0.25">
      <c r="A1047484"/>
      <c r="B1047484"/>
      <c r="C1047484"/>
      <c r="D1047484"/>
      <c r="E1047484"/>
      <c r="F1047484"/>
      <c r="G1047484"/>
      <c r="H1047484"/>
      <c r="I1047484"/>
    </row>
    <row r="1047485" spans="1:9" x14ac:dyDescent="0.25">
      <c r="A1047485"/>
      <c r="B1047485"/>
      <c r="C1047485"/>
      <c r="D1047485"/>
      <c r="E1047485"/>
      <c r="F1047485"/>
      <c r="G1047485"/>
      <c r="H1047485"/>
      <c r="I1047485"/>
    </row>
    <row r="1047486" spans="1:9" x14ac:dyDescent="0.25">
      <c r="A1047486"/>
      <c r="B1047486"/>
      <c r="C1047486"/>
      <c r="D1047486"/>
      <c r="E1047486"/>
      <c r="F1047486"/>
      <c r="G1047486"/>
      <c r="H1047486"/>
      <c r="I1047486"/>
    </row>
    <row r="1047487" spans="1:9" x14ac:dyDescent="0.25">
      <c r="A1047487"/>
      <c r="B1047487"/>
      <c r="C1047487"/>
      <c r="D1047487"/>
      <c r="E1047487"/>
      <c r="F1047487"/>
      <c r="G1047487"/>
      <c r="H1047487"/>
      <c r="I1047487"/>
    </row>
    <row r="1047488" spans="1:9" x14ac:dyDescent="0.25">
      <c r="A1047488"/>
      <c r="B1047488"/>
      <c r="C1047488"/>
      <c r="D1047488"/>
      <c r="E1047488"/>
      <c r="F1047488"/>
      <c r="G1047488"/>
      <c r="H1047488"/>
      <c r="I1047488"/>
    </row>
    <row r="1047489" spans="1:9" x14ac:dyDescent="0.25">
      <c r="A1047489"/>
      <c r="B1047489"/>
      <c r="C1047489"/>
      <c r="D1047489"/>
      <c r="E1047489"/>
      <c r="F1047489"/>
      <c r="G1047489"/>
      <c r="H1047489"/>
      <c r="I1047489"/>
    </row>
    <row r="1047490" spans="1:9" x14ac:dyDescent="0.25">
      <c r="A1047490"/>
      <c r="B1047490"/>
      <c r="C1047490"/>
      <c r="D1047490"/>
      <c r="E1047490"/>
      <c r="F1047490"/>
      <c r="G1047490"/>
      <c r="H1047490"/>
      <c r="I1047490"/>
    </row>
    <row r="1047491" spans="1:9" x14ac:dyDescent="0.25">
      <c r="A1047491"/>
      <c r="B1047491"/>
      <c r="C1047491"/>
      <c r="D1047491"/>
      <c r="E1047491"/>
      <c r="F1047491"/>
      <c r="G1047491"/>
      <c r="H1047491"/>
      <c r="I1047491"/>
    </row>
    <row r="1047492" spans="1:9" x14ac:dyDescent="0.25">
      <c r="A1047492"/>
      <c r="B1047492"/>
      <c r="C1047492"/>
      <c r="D1047492"/>
      <c r="E1047492"/>
      <c r="F1047492"/>
      <c r="G1047492"/>
      <c r="H1047492"/>
      <c r="I1047492"/>
    </row>
    <row r="1047493" spans="1:9" x14ac:dyDescent="0.25">
      <c r="A1047493"/>
      <c r="B1047493"/>
      <c r="C1047493"/>
      <c r="D1047493"/>
      <c r="E1047493"/>
      <c r="F1047493"/>
      <c r="G1047493"/>
      <c r="H1047493"/>
      <c r="I1047493"/>
    </row>
    <row r="1047494" spans="1:9" x14ac:dyDescent="0.25">
      <c r="A1047494"/>
      <c r="B1047494"/>
      <c r="C1047494"/>
      <c r="D1047494"/>
      <c r="E1047494"/>
      <c r="F1047494"/>
      <c r="G1047494"/>
      <c r="H1047494"/>
      <c r="I1047494"/>
    </row>
    <row r="1047495" spans="1:9" x14ac:dyDescent="0.25">
      <c r="A1047495"/>
      <c r="B1047495"/>
      <c r="C1047495"/>
      <c r="D1047495"/>
      <c r="E1047495"/>
      <c r="F1047495"/>
      <c r="G1047495"/>
      <c r="H1047495"/>
      <c r="I1047495"/>
    </row>
    <row r="1047496" spans="1:9" x14ac:dyDescent="0.25">
      <c r="A1047496"/>
      <c r="B1047496"/>
      <c r="C1047496"/>
      <c r="D1047496"/>
      <c r="E1047496"/>
      <c r="F1047496"/>
      <c r="G1047496"/>
      <c r="H1047496"/>
      <c r="I1047496"/>
    </row>
    <row r="1047497" spans="1:9" x14ac:dyDescent="0.25">
      <c r="A1047497"/>
      <c r="B1047497"/>
      <c r="C1047497"/>
      <c r="D1047497"/>
      <c r="E1047497"/>
      <c r="F1047497"/>
      <c r="G1047497"/>
      <c r="H1047497"/>
      <c r="I1047497"/>
    </row>
    <row r="1047498" spans="1:9" x14ac:dyDescent="0.25">
      <c r="A1047498"/>
      <c r="B1047498"/>
      <c r="C1047498"/>
      <c r="D1047498"/>
      <c r="E1047498"/>
      <c r="F1047498"/>
      <c r="G1047498"/>
      <c r="H1047498"/>
      <c r="I1047498"/>
    </row>
    <row r="1047499" spans="1:9" x14ac:dyDescent="0.25">
      <c r="A1047499"/>
      <c r="B1047499"/>
      <c r="C1047499"/>
      <c r="D1047499"/>
      <c r="E1047499"/>
      <c r="F1047499"/>
      <c r="G1047499"/>
      <c r="H1047499"/>
      <c r="I1047499"/>
    </row>
    <row r="1047500" spans="1:9" x14ac:dyDescent="0.25">
      <c r="A1047500"/>
      <c r="B1047500"/>
      <c r="C1047500"/>
      <c r="D1047500"/>
      <c r="E1047500"/>
      <c r="F1047500"/>
      <c r="G1047500"/>
      <c r="H1047500"/>
      <c r="I1047500"/>
    </row>
    <row r="1047501" spans="1:9" x14ac:dyDescent="0.25">
      <c r="A1047501"/>
      <c r="B1047501"/>
      <c r="C1047501"/>
      <c r="D1047501"/>
      <c r="E1047501"/>
      <c r="F1047501"/>
      <c r="G1047501"/>
      <c r="H1047501"/>
      <c r="I1047501"/>
    </row>
    <row r="1047502" spans="1:9" x14ac:dyDescent="0.25">
      <c r="A1047502"/>
      <c r="B1047502"/>
      <c r="C1047502"/>
      <c r="D1047502"/>
      <c r="E1047502"/>
      <c r="F1047502"/>
      <c r="G1047502"/>
      <c r="H1047502"/>
      <c r="I1047502"/>
    </row>
    <row r="1047503" spans="1:9" x14ac:dyDescent="0.25">
      <c r="A1047503"/>
      <c r="B1047503"/>
      <c r="C1047503"/>
      <c r="D1047503"/>
      <c r="E1047503"/>
      <c r="F1047503"/>
      <c r="G1047503"/>
      <c r="H1047503"/>
      <c r="I1047503"/>
    </row>
    <row r="1047504" spans="1:9" x14ac:dyDescent="0.25">
      <c r="A1047504"/>
      <c r="B1047504"/>
      <c r="C1047504"/>
      <c r="D1047504"/>
      <c r="E1047504"/>
      <c r="F1047504"/>
      <c r="G1047504"/>
      <c r="H1047504"/>
      <c r="I1047504"/>
    </row>
    <row r="1047505" spans="1:9" x14ac:dyDescent="0.25">
      <c r="A1047505"/>
      <c r="B1047505"/>
      <c r="C1047505"/>
      <c r="D1047505"/>
      <c r="E1047505"/>
      <c r="F1047505"/>
      <c r="G1047505"/>
      <c r="H1047505"/>
      <c r="I1047505"/>
    </row>
    <row r="1047506" spans="1:9" x14ac:dyDescent="0.25">
      <c r="A1047506"/>
      <c r="B1047506"/>
      <c r="C1047506"/>
      <c r="D1047506"/>
      <c r="E1047506"/>
      <c r="F1047506"/>
      <c r="G1047506"/>
      <c r="H1047506"/>
      <c r="I1047506"/>
    </row>
    <row r="1047507" spans="1:9" x14ac:dyDescent="0.25">
      <c r="A1047507"/>
      <c r="B1047507"/>
      <c r="C1047507"/>
      <c r="D1047507"/>
      <c r="E1047507"/>
      <c r="F1047507"/>
      <c r="G1047507"/>
      <c r="H1047507"/>
      <c r="I1047507"/>
    </row>
    <row r="1047508" spans="1:9" x14ac:dyDescent="0.25">
      <c r="A1047508"/>
      <c r="B1047508"/>
      <c r="C1047508"/>
      <c r="D1047508"/>
      <c r="E1047508"/>
      <c r="F1047508"/>
      <c r="G1047508"/>
      <c r="H1047508"/>
      <c r="I1047508"/>
    </row>
    <row r="1047509" spans="1:9" x14ac:dyDescent="0.25">
      <c r="A1047509"/>
      <c r="B1047509"/>
      <c r="C1047509"/>
      <c r="D1047509"/>
      <c r="E1047509"/>
      <c r="F1047509"/>
      <c r="G1047509"/>
      <c r="H1047509"/>
      <c r="I1047509"/>
    </row>
    <row r="1047510" spans="1:9" x14ac:dyDescent="0.25">
      <c r="A1047510"/>
      <c r="B1047510"/>
      <c r="C1047510"/>
      <c r="D1047510"/>
      <c r="E1047510"/>
      <c r="F1047510"/>
      <c r="G1047510"/>
      <c r="H1047510"/>
      <c r="I1047510"/>
    </row>
    <row r="1047511" spans="1:9" x14ac:dyDescent="0.25">
      <c r="A1047511"/>
      <c r="B1047511"/>
      <c r="C1047511"/>
      <c r="D1047511"/>
      <c r="E1047511"/>
      <c r="F1047511"/>
      <c r="G1047511"/>
      <c r="H1047511"/>
      <c r="I1047511"/>
    </row>
    <row r="1047512" spans="1:9" x14ac:dyDescent="0.25">
      <c r="A1047512"/>
      <c r="B1047512"/>
      <c r="C1047512"/>
      <c r="D1047512"/>
      <c r="E1047512"/>
      <c r="F1047512"/>
      <c r="G1047512"/>
      <c r="H1047512"/>
      <c r="I1047512"/>
    </row>
    <row r="1047513" spans="1:9" x14ac:dyDescent="0.25">
      <c r="A1047513"/>
      <c r="B1047513"/>
      <c r="C1047513"/>
      <c r="D1047513"/>
      <c r="E1047513"/>
      <c r="F1047513"/>
      <c r="G1047513"/>
      <c r="H1047513"/>
      <c r="I1047513"/>
    </row>
    <row r="1047514" spans="1:9" x14ac:dyDescent="0.25">
      <c r="A1047514"/>
      <c r="B1047514"/>
      <c r="C1047514"/>
      <c r="D1047514"/>
      <c r="E1047514"/>
      <c r="F1047514"/>
      <c r="G1047514"/>
      <c r="H1047514"/>
      <c r="I1047514"/>
    </row>
    <row r="1047515" spans="1:9" x14ac:dyDescent="0.25">
      <c r="A1047515"/>
      <c r="B1047515"/>
      <c r="C1047515"/>
      <c r="D1047515"/>
      <c r="E1047515"/>
      <c r="F1047515"/>
      <c r="G1047515"/>
      <c r="H1047515"/>
      <c r="I1047515"/>
    </row>
    <row r="1047516" spans="1:9" x14ac:dyDescent="0.25">
      <c r="A1047516"/>
      <c r="B1047516"/>
      <c r="C1047516"/>
      <c r="D1047516"/>
      <c r="E1047516"/>
      <c r="F1047516"/>
      <c r="G1047516"/>
      <c r="H1047516"/>
      <c r="I1047516"/>
    </row>
    <row r="1047517" spans="1:9" x14ac:dyDescent="0.25">
      <c r="A1047517"/>
      <c r="B1047517"/>
      <c r="C1047517"/>
      <c r="D1047517"/>
      <c r="E1047517"/>
      <c r="F1047517"/>
      <c r="G1047517"/>
      <c r="H1047517"/>
      <c r="I1047517"/>
    </row>
    <row r="1047518" spans="1:9" x14ac:dyDescent="0.25">
      <c r="A1047518"/>
      <c r="B1047518"/>
      <c r="C1047518"/>
      <c r="D1047518"/>
      <c r="E1047518"/>
      <c r="F1047518"/>
      <c r="G1047518"/>
      <c r="H1047518"/>
      <c r="I1047518"/>
    </row>
    <row r="1047519" spans="1:9" x14ac:dyDescent="0.25">
      <c r="A1047519"/>
      <c r="B1047519"/>
      <c r="C1047519"/>
      <c r="D1047519"/>
      <c r="E1047519"/>
      <c r="F1047519"/>
      <c r="G1047519"/>
      <c r="H1047519"/>
      <c r="I1047519"/>
    </row>
    <row r="1047520" spans="1:9" x14ac:dyDescent="0.25">
      <c r="A1047520"/>
      <c r="B1047520"/>
      <c r="C1047520"/>
      <c r="D1047520"/>
      <c r="E1047520"/>
      <c r="F1047520"/>
      <c r="G1047520"/>
      <c r="H1047520"/>
      <c r="I1047520"/>
    </row>
    <row r="1047521" spans="1:9" x14ac:dyDescent="0.25">
      <c r="A1047521"/>
      <c r="B1047521"/>
      <c r="C1047521"/>
      <c r="D1047521"/>
      <c r="E1047521"/>
      <c r="F1047521"/>
      <c r="G1047521"/>
      <c r="H1047521"/>
      <c r="I1047521"/>
    </row>
    <row r="1047522" spans="1:9" x14ac:dyDescent="0.25">
      <c r="A1047522"/>
      <c r="B1047522"/>
      <c r="C1047522"/>
      <c r="D1047522"/>
      <c r="E1047522"/>
      <c r="F1047522"/>
      <c r="G1047522"/>
      <c r="H1047522"/>
      <c r="I1047522"/>
    </row>
    <row r="1047523" spans="1:9" x14ac:dyDescent="0.25">
      <c r="A1047523"/>
      <c r="B1047523"/>
      <c r="C1047523"/>
      <c r="D1047523"/>
      <c r="E1047523"/>
      <c r="F1047523"/>
      <c r="G1047523"/>
      <c r="H1047523"/>
      <c r="I1047523"/>
    </row>
    <row r="1047524" spans="1:9" x14ac:dyDescent="0.25">
      <c r="A1047524"/>
      <c r="B1047524"/>
      <c r="C1047524"/>
      <c r="D1047524"/>
      <c r="E1047524"/>
      <c r="F1047524"/>
      <c r="G1047524"/>
      <c r="H1047524"/>
      <c r="I1047524"/>
    </row>
    <row r="1047525" spans="1:9" x14ac:dyDescent="0.25">
      <c r="A1047525"/>
      <c r="B1047525"/>
      <c r="C1047525"/>
      <c r="D1047525"/>
      <c r="E1047525"/>
      <c r="F1047525"/>
      <c r="G1047525"/>
      <c r="H1047525"/>
      <c r="I1047525"/>
    </row>
    <row r="1047526" spans="1:9" x14ac:dyDescent="0.25">
      <c r="A1047526"/>
      <c r="B1047526"/>
      <c r="C1047526"/>
      <c r="D1047526"/>
      <c r="E1047526"/>
      <c r="F1047526"/>
      <c r="G1047526"/>
      <c r="H1047526"/>
      <c r="I1047526"/>
    </row>
    <row r="1047527" spans="1:9" x14ac:dyDescent="0.25">
      <c r="A1047527"/>
      <c r="B1047527"/>
      <c r="C1047527"/>
      <c r="D1047527"/>
      <c r="E1047527"/>
      <c r="F1047527"/>
      <c r="G1047527"/>
      <c r="H1047527"/>
      <c r="I1047527"/>
    </row>
    <row r="1047528" spans="1:9" x14ac:dyDescent="0.25">
      <c r="A1047528"/>
      <c r="B1047528"/>
      <c r="C1047528"/>
      <c r="D1047528"/>
      <c r="E1047528"/>
      <c r="F1047528"/>
      <c r="G1047528"/>
      <c r="H1047528"/>
      <c r="I1047528"/>
    </row>
    <row r="1047529" spans="1:9" x14ac:dyDescent="0.25">
      <c r="A1047529"/>
      <c r="B1047529"/>
      <c r="C1047529"/>
      <c r="D1047529"/>
      <c r="E1047529"/>
      <c r="F1047529"/>
      <c r="G1047529"/>
      <c r="H1047529"/>
      <c r="I1047529"/>
    </row>
    <row r="1047530" spans="1:9" x14ac:dyDescent="0.25">
      <c r="A1047530"/>
      <c r="B1047530"/>
      <c r="C1047530"/>
      <c r="D1047530"/>
      <c r="E1047530"/>
      <c r="F1047530"/>
      <c r="G1047530"/>
      <c r="H1047530"/>
      <c r="I1047530"/>
    </row>
    <row r="1047531" spans="1:9" x14ac:dyDescent="0.25">
      <c r="A1047531"/>
      <c r="B1047531"/>
      <c r="C1047531"/>
      <c r="D1047531"/>
      <c r="E1047531"/>
      <c r="F1047531"/>
      <c r="G1047531"/>
      <c r="H1047531"/>
      <c r="I1047531"/>
    </row>
    <row r="1047532" spans="1:9" x14ac:dyDescent="0.25">
      <c r="A1047532"/>
      <c r="B1047532"/>
      <c r="C1047532"/>
      <c r="D1047532"/>
      <c r="E1047532"/>
      <c r="F1047532"/>
      <c r="G1047532"/>
      <c r="H1047532"/>
      <c r="I1047532"/>
    </row>
    <row r="1047533" spans="1:9" x14ac:dyDescent="0.25">
      <c r="A1047533"/>
      <c r="B1047533"/>
      <c r="C1047533"/>
      <c r="D1047533"/>
      <c r="E1047533"/>
      <c r="F1047533"/>
      <c r="G1047533"/>
      <c r="H1047533"/>
      <c r="I1047533"/>
    </row>
    <row r="1047534" spans="1:9" x14ac:dyDescent="0.25">
      <c r="A1047534"/>
      <c r="B1047534"/>
      <c r="C1047534"/>
      <c r="D1047534"/>
      <c r="E1047534"/>
      <c r="F1047534"/>
      <c r="G1047534"/>
      <c r="H1047534"/>
      <c r="I1047534"/>
    </row>
    <row r="1047535" spans="1:9" x14ac:dyDescent="0.25">
      <c r="A1047535"/>
      <c r="B1047535"/>
      <c r="C1047535"/>
      <c r="D1047535"/>
      <c r="E1047535"/>
      <c r="F1047535"/>
      <c r="G1047535"/>
      <c r="H1047535"/>
      <c r="I1047535"/>
    </row>
    <row r="1047536" spans="1:9" x14ac:dyDescent="0.25">
      <c r="A1047536"/>
      <c r="B1047536"/>
      <c r="C1047536"/>
      <c r="D1047536"/>
      <c r="E1047536"/>
      <c r="F1047536"/>
      <c r="G1047536"/>
      <c r="H1047536"/>
      <c r="I1047536"/>
    </row>
    <row r="1047537" spans="1:9" x14ac:dyDescent="0.25">
      <c r="A1047537"/>
      <c r="B1047537"/>
      <c r="C1047537"/>
      <c r="D1047537"/>
      <c r="E1047537"/>
      <c r="F1047537"/>
      <c r="G1047537"/>
      <c r="H1047537"/>
      <c r="I1047537"/>
    </row>
    <row r="1047538" spans="1:9" x14ac:dyDescent="0.25">
      <c r="A1047538"/>
      <c r="B1047538"/>
      <c r="C1047538"/>
      <c r="D1047538"/>
      <c r="E1047538"/>
      <c r="F1047538"/>
      <c r="G1047538"/>
      <c r="H1047538"/>
      <c r="I1047538"/>
    </row>
    <row r="1047539" spans="1:9" x14ac:dyDescent="0.25">
      <c r="A1047539"/>
      <c r="B1047539"/>
      <c r="C1047539"/>
      <c r="D1047539"/>
      <c r="E1047539"/>
      <c r="F1047539"/>
      <c r="G1047539"/>
      <c r="H1047539"/>
      <c r="I1047539"/>
    </row>
    <row r="1047540" spans="1:9" x14ac:dyDescent="0.25">
      <c r="A1047540"/>
      <c r="B1047540"/>
      <c r="C1047540"/>
      <c r="D1047540"/>
      <c r="E1047540"/>
      <c r="F1047540"/>
      <c r="G1047540"/>
      <c r="H1047540"/>
      <c r="I1047540"/>
    </row>
    <row r="1047541" spans="1:9" x14ac:dyDescent="0.25">
      <c r="A1047541"/>
      <c r="B1047541"/>
      <c r="C1047541"/>
      <c r="D1047541"/>
      <c r="E1047541"/>
      <c r="F1047541"/>
      <c r="G1047541"/>
      <c r="H1047541"/>
      <c r="I1047541"/>
    </row>
    <row r="1047542" spans="1:9" x14ac:dyDescent="0.25">
      <c r="A1047542"/>
      <c r="B1047542"/>
      <c r="C1047542"/>
      <c r="D1047542"/>
      <c r="E1047542"/>
      <c r="F1047542"/>
      <c r="G1047542"/>
      <c r="H1047542"/>
      <c r="I1047542"/>
    </row>
    <row r="1047543" spans="1:9" x14ac:dyDescent="0.25">
      <c r="A1047543"/>
      <c r="B1047543"/>
      <c r="C1047543"/>
      <c r="D1047543"/>
      <c r="E1047543"/>
      <c r="F1047543"/>
      <c r="G1047543"/>
      <c r="H1047543"/>
      <c r="I1047543"/>
    </row>
    <row r="1047544" spans="1:9" x14ac:dyDescent="0.25">
      <c r="A1047544"/>
      <c r="B1047544"/>
      <c r="C1047544"/>
      <c r="D1047544"/>
      <c r="E1047544"/>
      <c r="F1047544"/>
      <c r="G1047544"/>
      <c r="H1047544"/>
      <c r="I1047544"/>
    </row>
    <row r="1047545" spans="1:9" x14ac:dyDescent="0.25">
      <c r="A1047545"/>
      <c r="B1047545"/>
      <c r="C1047545"/>
      <c r="D1047545"/>
      <c r="E1047545"/>
      <c r="F1047545"/>
      <c r="G1047545"/>
      <c r="H1047545"/>
      <c r="I1047545"/>
    </row>
    <row r="1047546" spans="1:9" x14ac:dyDescent="0.25">
      <c r="A1047546"/>
      <c r="B1047546"/>
      <c r="C1047546"/>
      <c r="D1047546"/>
      <c r="E1047546"/>
      <c r="F1047546"/>
      <c r="G1047546"/>
      <c r="H1047546"/>
      <c r="I1047546"/>
    </row>
    <row r="1047547" spans="1:9" x14ac:dyDescent="0.25">
      <c r="A1047547"/>
      <c r="B1047547"/>
      <c r="C1047547"/>
      <c r="D1047547"/>
      <c r="E1047547"/>
      <c r="F1047547"/>
      <c r="G1047547"/>
      <c r="H1047547"/>
      <c r="I1047547"/>
    </row>
    <row r="1047548" spans="1:9" x14ac:dyDescent="0.25">
      <c r="A1047548"/>
      <c r="B1047548"/>
      <c r="C1047548"/>
      <c r="D1047548"/>
      <c r="E1047548"/>
      <c r="F1047548"/>
      <c r="G1047548"/>
      <c r="H1047548"/>
      <c r="I1047548"/>
    </row>
    <row r="1047549" spans="1:9" x14ac:dyDescent="0.25">
      <c r="A1047549"/>
      <c r="B1047549"/>
      <c r="C1047549"/>
      <c r="D1047549"/>
      <c r="E1047549"/>
      <c r="F1047549"/>
      <c r="G1047549"/>
      <c r="H1047549"/>
      <c r="I1047549"/>
    </row>
    <row r="1047550" spans="1:9" x14ac:dyDescent="0.25">
      <c r="A1047550"/>
      <c r="B1047550"/>
      <c r="C1047550"/>
      <c r="D1047550"/>
      <c r="E1047550"/>
      <c r="F1047550"/>
      <c r="G1047550"/>
      <c r="H1047550"/>
      <c r="I1047550"/>
    </row>
    <row r="1047551" spans="1:9" x14ac:dyDescent="0.25">
      <c r="A1047551"/>
      <c r="B1047551"/>
      <c r="C1047551"/>
      <c r="D1047551"/>
      <c r="E1047551"/>
      <c r="F1047551"/>
      <c r="G1047551"/>
      <c r="H1047551"/>
      <c r="I1047551"/>
    </row>
    <row r="1047552" spans="1:9" x14ac:dyDescent="0.25">
      <c r="A1047552"/>
      <c r="B1047552"/>
      <c r="C1047552"/>
      <c r="D1047552"/>
      <c r="E1047552"/>
      <c r="F1047552"/>
      <c r="G1047552"/>
      <c r="H1047552"/>
      <c r="I1047552"/>
    </row>
    <row r="1047553" spans="1:9" x14ac:dyDescent="0.25">
      <c r="A1047553"/>
      <c r="B1047553"/>
      <c r="C1047553"/>
      <c r="D1047553"/>
      <c r="E1047553"/>
      <c r="F1047553"/>
      <c r="G1047553"/>
      <c r="H1047553"/>
      <c r="I1047553"/>
    </row>
    <row r="1047554" spans="1:9" x14ac:dyDescent="0.25">
      <c r="A1047554"/>
      <c r="B1047554"/>
      <c r="C1047554"/>
      <c r="D1047554"/>
      <c r="E1047554"/>
      <c r="F1047554"/>
      <c r="G1047554"/>
      <c r="H1047554"/>
      <c r="I1047554"/>
    </row>
    <row r="1047555" spans="1:9" x14ac:dyDescent="0.25">
      <c r="A1047555"/>
      <c r="B1047555"/>
      <c r="C1047555"/>
      <c r="D1047555"/>
      <c r="E1047555"/>
      <c r="F1047555"/>
      <c r="G1047555"/>
      <c r="H1047555"/>
      <c r="I1047555"/>
    </row>
    <row r="1047556" spans="1:9" x14ac:dyDescent="0.25">
      <c r="A1047556"/>
      <c r="B1047556"/>
      <c r="C1047556"/>
      <c r="D1047556"/>
      <c r="E1047556"/>
      <c r="F1047556"/>
      <c r="G1047556"/>
      <c r="H1047556"/>
      <c r="I1047556"/>
    </row>
    <row r="1047557" spans="1:9" x14ac:dyDescent="0.25">
      <c r="A1047557"/>
      <c r="B1047557"/>
      <c r="C1047557"/>
      <c r="D1047557"/>
      <c r="E1047557"/>
      <c r="F1047557"/>
      <c r="G1047557"/>
      <c r="H1047557"/>
      <c r="I1047557"/>
    </row>
    <row r="1047558" spans="1:9" x14ac:dyDescent="0.25">
      <c r="A1047558"/>
      <c r="B1047558"/>
      <c r="C1047558"/>
      <c r="D1047558"/>
      <c r="E1047558"/>
      <c r="F1047558"/>
      <c r="G1047558"/>
      <c r="H1047558"/>
      <c r="I1047558"/>
    </row>
    <row r="1047559" spans="1:9" x14ac:dyDescent="0.25">
      <c r="A1047559"/>
      <c r="B1047559"/>
      <c r="C1047559"/>
      <c r="D1047559"/>
      <c r="E1047559"/>
      <c r="F1047559"/>
      <c r="G1047559"/>
      <c r="H1047559"/>
      <c r="I1047559"/>
    </row>
    <row r="1047560" spans="1:9" x14ac:dyDescent="0.25">
      <c r="A1047560"/>
      <c r="B1047560"/>
      <c r="C1047560"/>
      <c r="D1047560"/>
      <c r="E1047560"/>
      <c r="F1047560"/>
      <c r="G1047560"/>
      <c r="H1047560"/>
      <c r="I1047560"/>
    </row>
    <row r="1047561" spans="1:9" x14ac:dyDescent="0.25">
      <c r="A1047561"/>
      <c r="B1047561"/>
      <c r="C1047561"/>
      <c r="D1047561"/>
      <c r="E1047561"/>
      <c r="F1047561"/>
      <c r="G1047561"/>
      <c r="H1047561"/>
      <c r="I1047561"/>
    </row>
    <row r="1047562" spans="1:9" x14ac:dyDescent="0.25">
      <c r="A1047562"/>
      <c r="B1047562"/>
      <c r="C1047562"/>
      <c r="D1047562"/>
      <c r="E1047562"/>
      <c r="F1047562"/>
      <c r="G1047562"/>
      <c r="H1047562"/>
      <c r="I1047562"/>
    </row>
    <row r="1047563" spans="1:9" x14ac:dyDescent="0.25">
      <c r="A1047563"/>
      <c r="B1047563"/>
      <c r="C1047563"/>
      <c r="D1047563"/>
      <c r="E1047563"/>
      <c r="F1047563"/>
      <c r="G1047563"/>
      <c r="H1047563"/>
      <c r="I1047563"/>
    </row>
    <row r="1047564" spans="1:9" x14ac:dyDescent="0.25">
      <c r="A1047564"/>
      <c r="B1047564"/>
      <c r="C1047564"/>
      <c r="D1047564"/>
      <c r="E1047564"/>
      <c r="F1047564"/>
      <c r="G1047564"/>
      <c r="H1047564"/>
      <c r="I1047564"/>
    </row>
    <row r="1047565" spans="1:9" x14ac:dyDescent="0.25">
      <c r="A1047565"/>
      <c r="B1047565"/>
      <c r="C1047565"/>
      <c r="D1047565"/>
      <c r="E1047565"/>
      <c r="F1047565"/>
      <c r="G1047565"/>
      <c r="H1047565"/>
      <c r="I1047565"/>
    </row>
    <row r="1047566" spans="1:9" x14ac:dyDescent="0.25">
      <c r="A1047566"/>
      <c r="B1047566"/>
      <c r="C1047566"/>
      <c r="D1047566"/>
      <c r="E1047566"/>
      <c r="F1047566"/>
      <c r="G1047566"/>
      <c r="H1047566"/>
      <c r="I1047566"/>
    </row>
    <row r="1047567" spans="1:9" x14ac:dyDescent="0.25">
      <c r="A1047567"/>
      <c r="B1047567"/>
      <c r="C1047567"/>
      <c r="D1047567"/>
      <c r="E1047567"/>
      <c r="F1047567"/>
      <c r="G1047567"/>
      <c r="H1047567"/>
      <c r="I1047567"/>
    </row>
    <row r="1047568" spans="1:9" x14ac:dyDescent="0.25">
      <c r="A1047568"/>
      <c r="B1047568"/>
      <c r="C1047568"/>
      <c r="D1047568"/>
      <c r="E1047568"/>
      <c r="F1047568"/>
      <c r="G1047568"/>
      <c r="H1047568"/>
      <c r="I1047568"/>
    </row>
    <row r="1047569" spans="1:9" x14ac:dyDescent="0.25">
      <c r="A1047569"/>
      <c r="B1047569"/>
      <c r="C1047569"/>
      <c r="D1047569"/>
      <c r="E1047569"/>
      <c r="F1047569"/>
      <c r="G1047569"/>
      <c r="H1047569"/>
      <c r="I1047569"/>
    </row>
    <row r="1047570" spans="1:9" x14ac:dyDescent="0.25">
      <c r="A1047570"/>
      <c r="B1047570"/>
      <c r="C1047570"/>
      <c r="D1047570"/>
      <c r="E1047570"/>
      <c r="F1047570"/>
      <c r="G1047570"/>
      <c r="H1047570"/>
      <c r="I1047570"/>
    </row>
    <row r="1047571" spans="1:9" x14ac:dyDescent="0.25">
      <c r="A1047571"/>
      <c r="B1047571"/>
      <c r="C1047571"/>
      <c r="D1047571"/>
      <c r="E1047571"/>
      <c r="F1047571"/>
      <c r="G1047571"/>
      <c r="H1047571"/>
      <c r="I1047571"/>
    </row>
    <row r="1047572" spans="1:9" x14ac:dyDescent="0.25">
      <c r="A1047572"/>
      <c r="B1047572"/>
      <c r="C1047572"/>
      <c r="D1047572"/>
      <c r="E1047572"/>
      <c r="F1047572"/>
      <c r="G1047572"/>
      <c r="H1047572"/>
      <c r="I1047572"/>
    </row>
    <row r="1047573" spans="1:9" x14ac:dyDescent="0.25">
      <c r="A1047573"/>
      <c r="B1047573"/>
      <c r="C1047573"/>
      <c r="D1047573"/>
      <c r="E1047573"/>
      <c r="F1047573"/>
      <c r="G1047573"/>
      <c r="H1047573"/>
      <c r="I1047573"/>
    </row>
    <row r="1047574" spans="1:9" x14ac:dyDescent="0.25">
      <c r="A1047574"/>
      <c r="B1047574"/>
      <c r="C1047574"/>
      <c r="D1047574"/>
      <c r="E1047574"/>
      <c r="F1047574"/>
      <c r="G1047574"/>
      <c r="H1047574"/>
      <c r="I1047574"/>
    </row>
    <row r="1047575" spans="1:9" x14ac:dyDescent="0.25">
      <c r="A1047575"/>
      <c r="B1047575"/>
      <c r="C1047575"/>
      <c r="D1047575"/>
      <c r="E1047575"/>
      <c r="F1047575"/>
      <c r="G1047575"/>
      <c r="H1047575"/>
      <c r="I1047575"/>
    </row>
    <row r="1047576" spans="1:9" x14ac:dyDescent="0.25">
      <c r="A1047576"/>
      <c r="B1047576"/>
      <c r="C1047576"/>
      <c r="D1047576"/>
      <c r="E1047576"/>
      <c r="F1047576"/>
      <c r="G1047576"/>
      <c r="H1047576"/>
      <c r="I1047576"/>
    </row>
    <row r="1047577" spans="1:9" x14ac:dyDescent="0.25">
      <c r="A1047577"/>
      <c r="B1047577"/>
      <c r="C1047577"/>
      <c r="D1047577"/>
      <c r="E1047577"/>
      <c r="F1047577"/>
      <c r="G1047577"/>
      <c r="H1047577"/>
      <c r="I1047577"/>
    </row>
    <row r="1047578" spans="1:9" x14ac:dyDescent="0.25">
      <c r="A1047578"/>
      <c r="B1047578"/>
      <c r="C1047578"/>
      <c r="D1047578"/>
      <c r="E1047578"/>
      <c r="F1047578"/>
      <c r="G1047578"/>
      <c r="H1047578"/>
      <c r="I1047578"/>
    </row>
    <row r="1047579" spans="1:9" x14ac:dyDescent="0.25">
      <c r="A1047579"/>
      <c r="B1047579"/>
      <c r="C1047579"/>
      <c r="D1047579"/>
      <c r="E1047579"/>
      <c r="F1047579"/>
      <c r="G1047579"/>
      <c r="H1047579"/>
      <c r="I1047579"/>
    </row>
    <row r="1047580" spans="1:9" x14ac:dyDescent="0.25">
      <c r="A1047580"/>
      <c r="B1047580"/>
      <c r="C1047580"/>
      <c r="D1047580"/>
      <c r="E1047580"/>
      <c r="F1047580"/>
      <c r="G1047580"/>
      <c r="H1047580"/>
      <c r="I1047580"/>
    </row>
    <row r="1047581" spans="1:9" x14ac:dyDescent="0.25">
      <c r="A1047581"/>
      <c r="B1047581"/>
      <c r="C1047581"/>
      <c r="D1047581"/>
      <c r="E1047581"/>
      <c r="F1047581"/>
      <c r="G1047581"/>
      <c r="H1047581"/>
      <c r="I1047581"/>
    </row>
    <row r="1047582" spans="1:9" x14ac:dyDescent="0.25">
      <c r="A1047582"/>
      <c r="B1047582"/>
      <c r="C1047582"/>
      <c r="D1047582"/>
      <c r="E1047582"/>
      <c r="F1047582"/>
      <c r="G1047582"/>
      <c r="H1047582"/>
      <c r="I1047582"/>
    </row>
    <row r="1047583" spans="1:9" x14ac:dyDescent="0.25">
      <c r="A1047583"/>
      <c r="B1047583"/>
      <c r="C1047583"/>
      <c r="D1047583"/>
      <c r="E1047583"/>
      <c r="F1047583"/>
      <c r="G1047583"/>
      <c r="H1047583"/>
      <c r="I1047583"/>
    </row>
    <row r="1047584" spans="1:9" x14ac:dyDescent="0.25">
      <c r="A1047584"/>
      <c r="B1047584"/>
      <c r="C1047584"/>
      <c r="D1047584"/>
      <c r="E1047584"/>
      <c r="F1047584"/>
      <c r="G1047584"/>
      <c r="H1047584"/>
      <c r="I1047584"/>
    </row>
    <row r="1047585" spans="1:9" x14ac:dyDescent="0.25">
      <c r="A1047585"/>
      <c r="B1047585"/>
      <c r="C1047585"/>
      <c r="D1047585"/>
      <c r="E1047585"/>
      <c r="F1047585"/>
      <c r="G1047585"/>
      <c r="H1047585"/>
      <c r="I1047585"/>
    </row>
    <row r="1047586" spans="1:9" x14ac:dyDescent="0.25">
      <c r="A1047586"/>
      <c r="B1047586"/>
      <c r="C1047586"/>
      <c r="D1047586"/>
      <c r="E1047586"/>
      <c r="F1047586"/>
      <c r="G1047586"/>
      <c r="H1047586"/>
      <c r="I1047586"/>
    </row>
    <row r="1047587" spans="1:9" x14ac:dyDescent="0.25">
      <c r="A1047587"/>
      <c r="B1047587"/>
      <c r="C1047587"/>
      <c r="D1047587"/>
      <c r="E1047587"/>
      <c r="F1047587"/>
      <c r="G1047587"/>
      <c r="H1047587"/>
      <c r="I1047587"/>
    </row>
    <row r="1047588" spans="1:9" x14ac:dyDescent="0.25">
      <c r="A1047588"/>
      <c r="B1047588"/>
      <c r="C1047588"/>
      <c r="D1047588"/>
      <c r="E1047588"/>
      <c r="F1047588"/>
      <c r="G1047588"/>
      <c r="H1047588"/>
      <c r="I1047588"/>
    </row>
    <row r="1047589" spans="1:9" x14ac:dyDescent="0.25">
      <c r="A1047589"/>
      <c r="B1047589"/>
      <c r="C1047589"/>
      <c r="D1047589"/>
      <c r="E1047589"/>
      <c r="F1047589"/>
      <c r="G1047589"/>
      <c r="H1047589"/>
      <c r="I1047589"/>
    </row>
    <row r="1047590" spans="1:9" x14ac:dyDescent="0.25">
      <c r="A1047590"/>
      <c r="B1047590"/>
      <c r="C1047590"/>
      <c r="D1047590"/>
      <c r="E1047590"/>
      <c r="F1047590"/>
      <c r="G1047590"/>
      <c r="H1047590"/>
      <c r="I1047590"/>
    </row>
    <row r="1047591" spans="1:9" x14ac:dyDescent="0.25">
      <c r="A1047591"/>
      <c r="B1047591"/>
      <c r="C1047591"/>
      <c r="D1047591"/>
      <c r="E1047591"/>
      <c r="F1047591"/>
      <c r="G1047591"/>
      <c r="H1047591"/>
      <c r="I1047591"/>
    </row>
    <row r="1047592" spans="1:9" x14ac:dyDescent="0.25">
      <c r="A1047592"/>
      <c r="B1047592"/>
      <c r="C1047592"/>
      <c r="D1047592"/>
      <c r="E1047592"/>
      <c r="F1047592"/>
      <c r="G1047592"/>
      <c r="H1047592"/>
      <c r="I1047592"/>
    </row>
    <row r="1047593" spans="1:9" x14ac:dyDescent="0.25">
      <c r="A1047593"/>
      <c r="B1047593"/>
      <c r="C1047593"/>
      <c r="D1047593"/>
      <c r="E1047593"/>
      <c r="F1047593"/>
      <c r="G1047593"/>
      <c r="H1047593"/>
      <c r="I1047593"/>
    </row>
    <row r="1047594" spans="1:9" x14ac:dyDescent="0.25">
      <c r="A1047594"/>
      <c r="B1047594"/>
      <c r="C1047594"/>
      <c r="D1047594"/>
      <c r="E1047594"/>
      <c r="F1047594"/>
      <c r="G1047594"/>
      <c r="H1047594"/>
      <c r="I1047594"/>
    </row>
    <row r="1047595" spans="1:9" x14ac:dyDescent="0.25">
      <c r="A1047595"/>
      <c r="B1047595"/>
      <c r="C1047595"/>
      <c r="D1047595"/>
      <c r="E1047595"/>
      <c r="F1047595"/>
      <c r="G1047595"/>
      <c r="H1047595"/>
      <c r="I1047595"/>
    </row>
    <row r="1047596" spans="1:9" x14ac:dyDescent="0.25">
      <c r="A1047596"/>
      <c r="B1047596"/>
      <c r="C1047596"/>
      <c r="D1047596"/>
      <c r="E1047596"/>
      <c r="F1047596"/>
      <c r="G1047596"/>
      <c r="H1047596"/>
      <c r="I1047596"/>
    </row>
    <row r="1047597" spans="1:9" x14ac:dyDescent="0.25">
      <c r="A1047597"/>
      <c r="B1047597"/>
      <c r="C1047597"/>
      <c r="D1047597"/>
      <c r="E1047597"/>
      <c r="F1047597"/>
      <c r="G1047597"/>
      <c r="H1047597"/>
      <c r="I1047597"/>
    </row>
    <row r="1047598" spans="1:9" x14ac:dyDescent="0.25">
      <c r="A1047598"/>
      <c r="B1047598"/>
      <c r="C1047598"/>
      <c r="D1047598"/>
      <c r="E1047598"/>
      <c r="F1047598"/>
      <c r="G1047598"/>
      <c r="H1047598"/>
      <c r="I1047598"/>
    </row>
    <row r="1047599" spans="1:9" x14ac:dyDescent="0.25">
      <c r="A1047599"/>
      <c r="B1047599"/>
      <c r="C1047599"/>
      <c r="D1047599"/>
      <c r="E1047599"/>
      <c r="F1047599"/>
      <c r="G1047599"/>
      <c r="H1047599"/>
      <c r="I1047599"/>
    </row>
    <row r="1047600" spans="1:9" x14ac:dyDescent="0.25">
      <c r="A1047600"/>
      <c r="B1047600"/>
      <c r="C1047600"/>
      <c r="D1047600"/>
      <c r="E1047600"/>
      <c r="F1047600"/>
      <c r="G1047600"/>
      <c r="H1047600"/>
      <c r="I1047600"/>
    </row>
    <row r="1047601" spans="1:9" x14ac:dyDescent="0.25">
      <c r="A1047601"/>
      <c r="B1047601"/>
      <c r="C1047601"/>
      <c r="D1047601"/>
      <c r="E1047601"/>
      <c r="F1047601"/>
      <c r="G1047601"/>
      <c r="H1047601"/>
      <c r="I1047601"/>
    </row>
    <row r="1047602" spans="1:9" x14ac:dyDescent="0.25">
      <c r="A1047602"/>
      <c r="B1047602"/>
      <c r="C1047602"/>
      <c r="D1047602"/>
      <c r="E1047602"/>
      <c r="F1047602"/>
      <c r="G1047602"/>
      <c r="H1047602"/>
      <c r="I1047602"/>
    </row>
    <row r="1047603" spans="1:9" x14ac:dyDescent="0.25">
      <c r="A1047603"/>
      <c r="B1047603"/>
      <c r="C1047603"/>
      <c r="D1047603"/>
      <c r="E1047603"/>
      <c r="F1047603"/>
      <c r="G1047603"/>
      <c r="H1047603"/>
      <c r="I1047603"/>
    </row>
    <row r="1047604" spans="1:9" x14ac:dyDescent="0.25">
      <c r="A1047604"/>
      <c r="B1047604"/>
      <c r="C1047604"/>
      <c r="D1047604"/>
      <c r="E1047604"/>
      <c r="F1047604"/>
      <c r="G1047604"/>
      <c r="H1047604"/>
      <c r="I1047604"/>
    </row>
    <row r="1047605" spans="1:9" x14ac:dyDescent="0.25">
      <c r="A1047605"/>
      <c r="B1047605"/>
      <c r="C1047605"/>
      <c r="D1047605"/>
      <c r="E1047605"/>
      <c r="F1047605"/>
      <c r="G1047605"/>
      <c r="H1047605"/>
      <c r="I1047605"/>
    </row>
    <row r="1047606" spans="1:9" x14ac:dyDescent="0.25">
      <c r="A1047606"/>
      <c r="B1047606"/>
      <c r="C1047606"/>
      <c r="D1047606"/>
      <c r="E1047606"/>
      <c r="F1047606"/>
      <c r="G1047606"/>
      <c r="H1047606"/>
      <c r="I1047606"/>
    </row>
    <row r="1047607" spans="1:9" x14ac:dyDescent="0.25">
      <c r="A1047607"/>
      <c r="B1047607"/>
      <c r="C1047607"/>
      <c r="D1047607"/>
      <c r="E1047607"/>
      <c r="F1047607"/>
      <c r="G1047607"/>
      <c r="H1047607"/>
      <c r="I1047607"/>
    </row>
    <row r="1047608" spans="1:9" x14ac:dyDescent="0.25">
      <c r="A1047608"/>
      <c r="B1047608"/>
      <c r="C1047608"/>
      <c r="D1047608"/>
      <c r="E1047608"/>
      <c r="F1047608"/>
      <c r="G1047608"/>
      <c r="H1047608"/>
      <c r="I1047608"/>
    </row>
    <row r="1047609" spans="1:9" x14ac:dyDescent="0.25">
      <c r="A1047609"/>
      <c r="B1047609"/>
      <c r="C1047609"/>
      <c r="D1047609"/>
      <c r="E1047609"/>
      <c r="F1047609"/>
      <c r="G1047609"/>
      <c r="H1047609"/>
      <c r="I1047609"/>
    </row>
    <row r="1047610" spans="1:9" x14ac:dyDescent="0.25">
      <c r="A1047610"/>
      <c r="B1047610"/>
      <c r="C1047610"/>
      <c r="D1047610"/>
      <c r="E1047610"/>
      <c r="F1047610"/>
      <c r="G1047610"/>
      <c r="H1047610"/>
      <c r="I1047610"/>
    </row>
    <row r="1047611" spans="1:9" x14ac:dyDescent="0.25">
      <c r="A1047611"/>
      <c r="B1047611"/>
      <c r="C1047611"/>
      <c r="D1047611"/>
      <c r="E1047611"/>
      <c r="F1047611"/>
      <c r="G1047611"/>
      <c r="H1047611"/>
      <c r="I1047611"/>
    </row>
    <row r="1047612" spans="1:9" x14ac:dyDescent="0.25">
      <c r="A1047612"/>
      <c r="B1047612"/>
      <c r="C1047612"/>
      <c r="D1047612"/>
      <c r="E1047612"/>
      <c r="F1047612"/>
      <c r="G1047612"/>
      <c r="H1047612"/>
      <c r="I1047612"/>
    </row>
    <row r="1047613" spans="1:9" x14ac:dyDescent="0.25">
      <c r="A1047613"/>
      <c r="B1047613"/>
      <c r="C1047613"/>
      <c r="D1047613"/>
      <c r="E1047613"/>
      <c r="F1047613"/>
      <c r="G1047613"/>
      <c r="H1047613"/>
      <c r="I1047613"/>
    </row>
    <row r="1047614" spans="1:9" x14ac:dyDescent="0.25">
      <c r="A1047614"/>
      <c r="B1047614"/>
      <c r="C1047614"/>
      <c r="D1047614"/>
      <c r="E1047614"/>
      <c r="F1047614"/>
      <c r="G1047614"/>
      <c r="H1047614"/>
      <c r="I1047614"/>
    </row>
    <row r="1047615" spans="1:9" x14ac:dyDescent="0.25">
      <c r="A1047615"/>
      <c r="B1047615"/>
      <c r="C1047615"/>
      <c r="D1047615"/>
      <c r="E1047615"/>
      <c r="F1047615"/>
      <c r="G1047615"/>
      <c r="H1047615"/>
      <c r="I1047615"/>
    </row>
    <row r="1047616" spans="1:9" x14ac:dyDescent="0.25">
      <c r="A1047616"/>
      <c r="B1047616"/>
      <c r="C1047616"/>
      <c r="D1047616"/>
      <c r="E1047616"/>
      <c r="F1047616"/>
      <c r="G1047616"/>
      <c r="H1047616"/>
      <c r="I1047616"/>
    </row>
    <row r="1047617" spans="1:9" x14ac:dyDescent="0.25">
      <c r="A1047617"/>
      <c r="B1047617"/>
      <c r="C1047617"/>
      <c r="D1047617"/>
      <c r="E1047617"/>
      <c r="F1047617"/>
      <c r="G1047617"/>
      <c r="H1047617"/>
      <c r="I1047617"/>
    </row>
    <row r="1047618" spans="1:9" x14ac:dyDescent="0.25">
      <c r="A1047618"/>
      <c r="B1047618"/>
      <c r="C1047618"/>
      <c r="D1047618"/>
      <c r="E1047618"/>
      <c r="F1047618"/>
      <c r="G1047618"/>
      <c r="H1047618"/>
      <c r="I1047618"/>
    </row>
    <row r="1047619" spans="1:9" x14ac:dyDescent="0.25">
      <c r="A1047619"/>
      <c r="B1047619"/>
      <c r="C1047619"/>
      <c r="D1047619"/>
      <c r="E1047619"/>
      <c r="F1047619"/>
      <c r="G1047619"/>
      <c r="H1047619"/>
      <c r="I1047619"/>
    </row>
    <row r="1047620" spans="1:9" x14ac:dyDescent="0.25">
      <c r="A1047620"/>
      <c r="B1047620"/>
      <c r="C1047620"/>
      <c r="D1047620"/>
      <c r="E1047620"/>
      <c r="F1047620"/>
      <c r="G1047620"/>
      <c r="H1047620"/>
      <c r="I1047620"/>
    </row>
    <row r="1047621" spans="1:9" x14ac:dyDescent="0.25">
      <c r="A1047621"/>
      <c r="B1047621"/>
      <c r="C1047621"/>
      <c r="D1047621"/>
      <c r="E1047621"/>
      <c r="F1047621"/>
      <c r="G1047621"/>
      <c r="H1047621"/>
      <c r="I1047621"/>
    </row>
    <row r="1047622" spans="1:9" x14ac:dyDescent="0.25">
      <c r="A1047622"/>
      <c r="B1047622"/>
      <c r="C1047622"/>
      <c r="D1047622"/>
      <c r="E1047622"/>
      <c r="F1047622"/>
      <c r="G1047622"/>
      <c r="H1047622"/>
      <c r="I1047622"/>
    </row>
    <row r="1047623" spans="1:9" x14ac:dyDescent="0.25">
      <c r="A1047623"/>
      <c r="B1047623"/>
      <c r="C1047623"/>
      <c r="D1047623"/>
      <c r="E1047623"/>
      <c r="F1047623"/>
      <c r="G1047623"/>
      <c r="H1047623"/>
      <c r="I1047623"/>
    </row>
    <row r="1047624" spans="1:9" x14ac:dyDescent="0.25">
      <c r="A1047624"/>
      <c r="B1047624"/>
      <c r="C1047624"/>
      <c r="D1047624"/>
      <c r="E1047624"/>
      <c r="F1047624"/>
      <c r="G1047624"/>
      <c r="H1047624"/>
      <c r="I1047624"/>
    </row>
    <row r="1047625" spans="1:9" x14ac:dyDescent="0.25">
      <c r="A1047625"/>
      <c r="B1047625"/>
      <c r="C1047625"/>
      <c r="D1047625"/>
      <c r="E1047625"/>
      <c r="F1047625"/>
      <c r="G1047625"/>
      <c r="H1047625"/>
      <c r="I1047625"/>
    </row>
    <row r="1047626" spans="1:9" x14ac:dyDescent="0.25">
      <c r="A1047626"/>
      <c r="B1047626"/>
      <c r="C1047626"/>
      <c r="D1047626"/>
      <c r="E1047626"/>
      <c r="F1047626"/>
      <c r="G1047626"/>
      <c r="H1047626"/>
      <c r="I1047626"/>
    </row>
    <row r="1047627" spans="1:9" x14ac:dyDescent="0.25">
      <c r="A1047627"/>
      <c r="B1047627"/>
      <c r="C1047627"/>
      <c r="D1047627"/>
      <c r="E1047627"/>
      <c r="F1047627"/>
      <c r="G1047627"/>
      <c r="H1047627"/>
      <c r="I1047627"/>
    </row>
    <row r="1047628" spans="1:9" x14ac:dyDescent="0.25">
      <c r="A1047628"/>
      <c r="B1047628"/>
      <c r="C1047628"/>
      <c r="D1047628"/>
      <c r="E1047628"/>
      <c r="F1047628"/>
      <c r="G1047628"/>
      <c r="H1047628"/>
      <c r="I1047628"/>
    </row>
    <row r="1047629" spans="1:9" x14ac:dyDescent="0.25">
      <c r="A1047629"/>
      <c r="B1047629"/>
      <c r="C1047629"/>
      <c r="D1047629"/>
      <c r="E1047629"/>
      <c r="F1047629"/>
      <c r="G1047629"/>
      <c r="H1047629"/>
      <c r="I1047629"/>
    </row>
    <row r="1047630" spans="1:9" x14ac:dyDescent="0.25">
      <c r="A1047630"/>
      <c r="B1047630"/>
      <c r="C1047630"/>
      <c r="D1047630"/>
      <c r="E1047630"/>
      <c r="F1047630"/>
      <c r="G1047630"/>
      <c r="H1047630"/>
      <c r="I1047630"/>
    </row>
    <row r="1047631" spans="1:9" x14ac:dyDescent="0.25">
      <c r="A1047631"/>
      <c r="B1047631"/>
      <c r="C1047631"/>
      <c r="D1047631"/>
      <c r="E1047631"/>
      <c r="F1047631"/>
      <c r="G1047631"/>
      <c r="H1047631"/>
      <c r="I1047631"/>
    </row>
    <row r="1047632" spans="1:9" x14ac:dyDescent="0.25">
      <c r="A1047632"/>
      <c r="B1047632"/>
      <c r="C1047632"/>
      <c r="D1047632"/>
      <c r="E1047632"/>
      <c r="F1047632"/>
      <c r="G1047632"/>
      <c r="H1047632"/>
      <c r="I1047632"/>
    </row>
    <row r="1047633" spans="1:9" x14ac:dyDescent="0.25">
      <c r="A1047633"/>
      <c r="B1047633"/>
      <c r="C1047633"/>
      <c r="D1047633"/>
      <c r="E1047633"/>
      <c r="F1047633"/>
      <c r="G1047633"/>
      <c r="H1047633"/>
      <c r="I1047633"/>
    </row>
    <row r="1047634" spans="1:9" x14ac:dyDescent="0.25">
      <c r="A1047634"/>
      <c r="B1047634"/>
      <c r="C1047634"/>
      <c r="D1047634"/>
      <c r="E1047634"/>
      <c r="F1047634"/>
      <c r="G1047634"/>
      <c r="H1047634"/>
      <c r="I1047634"/>
    </row>
    <row r="1047635" spans="1:9" x14ac:dyDescent="0.25">
      <c r="A1047635"/>
      <c r="B1047635"/>
      <c r="C1047635"/>
      <c r="D1047635"/>
      <c r="E1047635"/>
      <c r="F1047635"/>
      <c r="G1047635"/>
      <c r="H1047635"/>
      <c r="I1047635"/>
    </row>
    <row r="1047636" spans="1:9" x14ac:dyDescent="0.25">
      <c r="A1047636"/>
      <c r="B1047636"/>
      <c r="C1047636"/>
      <c r="D1047636"/>
      <c r="E1047636"/>
      <c r="F1047636"/>
      <c r="G1047636"/>
      <c r="H1047636"/>
      <c r="I1047636"/>
    </row>
    <row r="1047637" spans="1:9" x14ac:dyDescent="0.25">
      <c r="A1047637"/>
      <c r="B1047637"/>
      <c r="C1047637"/>
      <c r="D1047637"/>
      <c r="E1047637"/>
      <c r="F1047637"/>
      <c r="G1047637"/>
      <c r="H1047637"/>
      <c r="I1047637"/>
    </row>
    <row r="1047638" spans="1:9" x14ac:dyDescent="0.25">
      <c r="A1047638"/>
      <c r="B1047638"/>
      <c r="C1047638"/>
      <c r="D1047638"/>
      <c r="E1047638"/>
      <c r="F1047638"/>
      <c r="G1047638"/>
      <c r="H1047638"/>
      <c r="I1047638"/>
    </row>
    <row r="1047639" spans="1:9" x14ac:dyDescent="0.25">
      <c r="A1047639"/>
      <c r="B1047639"/>
      <c r="C1047639"/>
      <c r="D1047639"/>
      <c r="E1047639"/>
      <c r="F1047639"/>
      <c r="G1047639"/>
      <c r="H1047639"/>
      <c r="I1047639"/>
    </row>
    <row r="1047640" spans="1:9" x14ac:dyDescent="0.25">
      <c r="A1047640"/>
      <c r="B1047640"/>
      <c r="C1047640"/>
      <c r="D1047640"/>
      <c r="E1047640"/>
      <c r="F1047640"/>
      <c r="G1047640"/>
      <c r="H1047640"/>
      <c r="I1047640"/>
    </row>
    <row r="1047641" spans="1:9" x14ac:dyDescent="0.25">
      <c r="A1047641"/>
      <c r="B1047641"/>
      <c r="C1047641"/>
      <c r="D1047641"/>
      <c r="E1047641"/>
      <c r="F1047641"/>
      <c r="G1047641"/>
      <c r="H1047641"/>
      <c r="I1047641"/>
    </row>
    <row r="1047642" spans="1:9" x14ac:dyDescent="0.25">
      <c r="A1047642"/>
      <c r="B1047642"/>
      <c r="C1047642"/>
      <c r="D1047642"/>
      <c r="E1047642"/>
      <c r="F1047642"/>
      <c r="G1047642"/>
      <c r="H1047642"/>
      <c r="I1047642"/>
    </row>
    <row r="1047643" spans="1:9" x14ac:dyDescent="0.25">
      <c r="A1047643"/>
      <c r="B1047643"/>
      <c r="C1047643"/>
      <c r="D1047643"/>
      <c r="E1047643"/>
      <c r="F1047643"/>
      <c r="G1047643"/>
      <c r="H1047643"/>
      <c r="I1047643"/>
    </row>
    <row r="1047644" spans="1:9" x14ac:dyDescent="0.25">
      <c r="A1047644"/>
      <c r="B1047644"/>
      <c r="C1047644"/>
      <c r="D1047644"/>
      <c r="E1047644"/>
      <c r="F1047644"/>
      <c r="G1047644"/>
      <c r="H1047644"/>
      <c r="I1047644"/>
    </row>
    <row r="1047645" spans="1:9" x14ac:dyDescent="0.25">
      <c r="A1047645"/>
      <c r="B1047645"/>
      <c r="C1047645"/>
      <c r="D1047645"/>
      <c r="E1047645"/>
      <c r="F1047645"/>
      <c r="G1047645"/>
      <c r="H1047645"/>
      <c r="I1047645"/>
    </row>
    <row r="1047646" spans="1:9" x14ac:dyDescent="0.25">
      <c r="A1047646"/>
      <c r="B1047646"/>
      <c r="C1047646"/>
      <c r="D1047646"/>
      <c r="E1047646"/>
      <c r="F1047646"/>
      <c r="G1047646"/>
      <c r="H1047646"/>
      <c r="I1047646"/>
    </row>
    <row r="1047647" spans="1:9" x14ac:dyDescent="0.25">
      <c r="A1047647"/>
      <c r="B1047647"/>
      <c r="C1047647"/>
      <c r="D1047647"/>
      <c r="E1047647"/>
      <c r="F1047647"/>
      <c r="G1047647"/>
      <c r="H1047647"/>
      <c r="I1047647"/>
    </row>
    <row r="1047648" spans="1:9" x14ac:dyDescent="0.25">
      <c r="A1047648"/>
      <c r="B1047648"/>
      <c r="C1047648"/>
      <c r="D1047648"/>
      <c r="E1047648"/>
      <c r="F1047648"/>
      <c r="G1047648"/>
      <c r="H1047648"/>
      <c r="I1047648"/>
    </row>
    <row r="1047649" spans="1:9" x14ac:dyDescent="0.25">
      <c r="A1047649"/>
      <c r="B1047649"/>
      <c r="C1047649"/>
      <c r="D1047649"/>
      <c r="E1047649"/>
      <c r="F1047649"/>
      <c r="G1047649"/>
      <c r="H1047649"/>
      <c r="I1047649"/>
    </row>
    <row r="1047650" spans="1:9" x14ac:dyDescent="0.25">
      <c r="A1047650"/>
      <c r="B1047650"/>
      <c r="C1047650"/>
      <c r="D1047650"/>
      <c r="E1047650"/>
      <c r="F1047650"/>
      <c r="G1047650"/>
      <c r="H1047650"/>
      <c r="I1047650"/>
    </row>
    <row r="1047651" spans="1:9" x14ac:dyDescent="0.25">
      <c r="A1047651"/>
      <c r="B1047651"/>
      <c r="C1047651"/>
      <c r="D1047651"/>
      <c r="E1047651"/>
      <c r="F1047651"/>
      <c r="G1047651"/>
      <c r="H1047651"/>
      <c r="I1047651"/>
    </row>
    <row r="1047652" spans="1:9" x14ac:dyDescent="0.25">
      <c r="A1047652"/>
      <c r="B1047652"/>
      <c r="C1047652"/>
      <c r="D1047652"/>
      <c r="E1047652"/>
      <c r="F1047652"/>
      <c r="G1047652"/>
      <c r="H1047652"/>
      <c r="I1047652"/>
    </row>
    <row r="1047653" spans="1:9" x14ac:dyDescent="0.25">
      <c r="A1047653"/>
      <c r="B1047653"/>
      <c r="C1047653"/>
      <c r="D1047653"/>
      <c r="E1047653"/>
      <c r="F1047653"/>
      <c r="G1047653"/>
      <c r="H1047653"/>
      <c r="I1047653"/>
    </row>
    <row r="1047654" spans="1:9" x14ac:dyDescent="0.25">
      <c r="A1047654"/>
      <c r="B1047654"/>
      <c r="C1047654"/>
      <c r="D1047654"/>
      <c r="E1047654"/>
      <c r="F1047654"/>
      <c r="G1047654"/>
      <c r="H1047654"/>
      <c r="I1047654"/>
    </row>
    <row r="1047655" spans="1:9" x14ac:dyDescent="0.25">
      <c r="A1047655"/>
      <c r="B1047655"/>
      <c r="C1047655"/>
      <c r="D1047655"/>
      <c r="E1047655"/>
      <c r="F1047655"/>
      <c r="G1047655"/>
      <c r="H1047655"/>
      <c r="I1047655"/>
    </row>
    <row r="1047656" spans="1:9" x14ac:dyDescent="0.25">
      <c r="A1047656"/>
      <c r="B1047656"/>
      <c r="C1047656"/>
      <c r="D1047656"/>
      <c r="E1047656"/>
      <c r="F1047656"/>
      <c r="G1047656"/>
      <c r="H1047656"/>
      <c r="I1047656"/>
    </row>
    <row r="1047657" spans="1:9" x14ac:dyDescent="0.25">
      <c r="A1047657"/>
      <c r="B1047657"/>
      <c r="C1047657"/>
      <c r="D1047657"/>
      <c r="E1047657"/>
      <c r="F1047657"/>
      <c r="G1047657"/>
      <c r="H1047657"/>
      <c r="I1047657"/>
    </row>
    <row r="1047658" spans="1:9" x14ac:dyDescent="0.25">
      <c r="A1047658"/>
      <c r="B1047658"/>
      <c r="C1047658"/>
      <c r="D1047658"/>
      <c r="E1047658"/>
      <c r="F1047658"/>
      <c r="G1047658"/>
      <c r="H1047658"/>
      <c r="I1047658"/>
    </row>
    <row r="1047659" spans="1:9" x14ac:dyDescent="0.25">
      <c r="A1047659"/>
      <c r="B1047659"/>
      <c r="C1047659"/>
      <c r="D1047659"/>
      <c r="E1047659"/>
      <c r="F1047659"/>
      <c r="G1047659"/>
      <c r="H1047659"/>
      <c r="I1047659"/>
    </row>
    <row r="1047660" spans="1:9" x14ac:dyDescent="0.25">
      <c r="A1047660"/>
      <c r="B1047660"/>
      <c r="C1047660"/>
      <c r="D1047660"/>
      <c r="E1047660"/>
      <c r="F1047660"/>
      <c r="G1047660"/>
      <c r="H1047660"/>
      <c r="I1047660"/>
    </row>
    <row r="1047661" spans="1:9" x14ac:dyDescent="0.25">
      <c r="A1047661"/>
      <c r="B1047661"/>
      <c r="C1047661"/>
      <c r="D1047661"/>
      <c r="E1047661"/>
      <c r="F1047661"/>
      <c r="G1047661"/>
      <c r="H1047661"/>
      <c r="I1047661"/>
    </row>
    <row r="1047662" spans="1:9" x14ac:dyDescent="0.25">
      <c r="A1047662"/>
      <c r="B1047662"/>
      <c r="C1047662"/>
      <c r="D1047662"/>
      <c r="E1047662"/>
      <c r="F1047662"/>
      <c r="G1047662"/>
      <c r="H1047662"/>
      <c r="I1047662"/>
    </row>
    <row r="1047663" spans="1:9" x14ac:dyDescent="0.25">
      <c r="A1047663"/>
      <c r="B1047663"/>
      <c r="C1047663"/>
      <c r="D1047663"/>
      <c r="E1047663"/>
      <c r="F1047663"/>
      <c r="G1047663"/>
      <c r="H1047663"/>
      <c r="I1047663"/>
    </row>
    <row r="1047664" spans="1:9" x14ac:dyDescent="0.25">
      <c r="A1047664"/>
      <c r="B1047664"/>
      <c r="C1047664"/>
      <c r="D1047664"/>
      <c r="E1047664"/>
      <c r="F1047664"/>
      <c r="G1047664"/>
      <c r="H1047664"/>
      <c r="I1047664"/>
    </row>
    <row r="1047665" spans="1:9" x14ac:dyDescent="0.25">
      <c r="A1047665"/>
      <c r="B1047665"/>
      <c r="C1047665"/>
      <c r="D1047665"/>
      <c r="E1047665"/>
      <c r="F1047665"/>
      <c r="G1047665"/>
      <c r="H1047665"/>
      <c r="I1047665"/>
    </row>
    <row r="1047666" spans="1:9" x14ac:dyDescent="0.25">
      <c r="A1047666"/>
      <c r="B1047666"/>
      <c r="C1047666"/>
      <c r="D1047666"/>
      <c r="E1047666"/>
      <c r="F1047666"/>
      <c r="G1047666"/>
      <c r="H1047666"/>
      <c r="I1047666"/>
    </row>
    <row r="1047667" spans="1:9" x14ac:dyDescent="0.25">
      <c r="A1047667"/>
      <c r="B1047667"/>
      <c r="C1047667"/>
      <c r="D1047667"/>
      <c r="E1047667"/>
      <c r="F1047667"/>
      <c r="G1047667"/>
      <c r="H1047667"/>
      <c r="I1047667"/>
    </row>
    <row r="1047668" spans="1:9" x14ac:dyDescent="0.25">
      <c r="A1047668"/>
      <c r="B1047668"/>
      <c r="C1047668"/>
      <c r="D1047668"/>
      <c r="E1047668"/>
      <c r="F1047668"/>
      <c r="G1047668"/>
      <c r="H1047668"/>
      <c r="I1047668"/>
    </row>
    <row r="1047669" spans="1:9" x14ac:dyDescent="0.25">
      <c r="A1047669"/>
      <c r="B1047669"/>
      <c r="C1047669"/>
      <c r="D1047669"/>
      <c r="E1047669"/>
      <c r="F1047669"/>
      <c r="G1047669"/>
      <c r="H1047669"/>
      <c r="I1047669"/>
    </row>
    <row r="1047670" spans="1:9" x14ac:dyDescent="0.25">
      <c r="A1047670"/>
      <c r="B1047670"/>
      <c r="C1047670"/>
      <c r="D1047670"/>
      <c r="E1047670"/>
      <c r="F1047670"/>
      <c r="G1047670"/>
      <c r="H1047670"/>
      <c r="I1047670"/>
    </row>
    <row r="1047671" spans="1:9" x14ac:dyDescent="0.25">
      <c r="A1047671"/>
      <c r="B1047671"/>
      <c r="C1047671"/>
      <c r="D1047671"/>
      <c r="E1047671"/>
      <c r="F1047671"/>
      <c r="G1047671"/>
      <c r="H1047671"/>
      <c r="I1047671"/>
    </row>
    <row r="1047672" spans="1:9" x14ac:dyDescent="0.25">
      <c r="A1047672"/>
      <c r="B1047672"/>
      <c r="C1047672"/>
      <c r="D1047672"/>
      <c r="E1047672"/>
      <c r="F1047672"/>
      <c r="G1047672"/>
      <c r="H1047672"/>
      <c r="I1047672"/>
    </row>
    <row r="1047673" spans="1:9" x14ac:dyDescent="0.25">
      <c r="A1047673"/>
      <c r="B1047673"/>
      <c r="C1047673"/>
      <c r="D1047673"/>
      <c r="E1047673"/>
      <c r="F1047673"/>
      <c r="G1047673"/>
      <c r="H1047673"/>
      <c r="I1047673"/>
    </row>
    <row r="1047674" spans="1:9" x14ac:dyDescent="0.25">
      <c r="A1047674"/>
      <c r="B1047674"/>
      <c r="C1047674"/>
      <c r="D1047674"/>
      <c r="E1047674"/>
      <c r="F1047674"/>
      <c r="G1047674"/>
      <c r="H1047674"/>
      <c r="I1047674"/>
    </row>
    <row r="1047675" spans="1:9" x14ac:dyDescent="0.25">
      <c r="A1047675"/>
      <c r="B1047675"/>
      <c r="C1047675"/>
      <c r="D1047675"/>
      <c r="E1047675"/>
      <c r="F1047675"/>
      <c r="G1047675"/>
      <c r="H1047675"/>
      <c r="I1047675"/>
    </row>
    <row r="1047676" spans="1:9" x14ac:dyDescent="0.25">
      <c r="A1047676"/>
      <c r="B1047676"/>
      <c r="C1047676"/>
      <c r="D1047676"/>
      <c r="E1047676"/>
      <c r="F1047676"/>
      <c r="G1047676"/>
      <c r="H1047676"/>
      <c r="I1047676"/>
    </row>
    <row r="1047677" spans="1:9" x14ac:dyDescent="0.25">
      <c r="A1047677"/>
      <c r="B1047677"/>
      <c r="C1047677"/>
      <c r="D1047677"/>
      <c r="E1047677"/>
      <c r="F1047677"/>
      <c r="G1047677"/>
      <c r="H1047677"/>
      <c r="I1047677"/>
    </row>
    <row r="1047678" spans="1:9" x14ac:dyDescent="0.25">
      <c r="A1047678"/>
      <c r="B1047678"/>
      <c r="C1047678"/>
      <c r="D1047678"/>
      <c r="E1047678"/>
      <c r="F1047678"/>
      <c r="G1047678"/>
      <c r="H1047678"/>
      <c r="I1047678"/>
    </row>
    <row r="1047679" spans="1:9" x14ac:dyDescent="0.25">
      <c r="A1047679"/>
      <c r="B1047679"/>
      <c r="C1047679"/>
      <c r="D1047679"/>
      <c r="E1047679"/>
      <c r="F1047679"/>
      <c r="G1047679"/>
      <c r="H1047679"/>
      <c r="I1047679"/>
    </row>
    <row r="1047680" spans="1:9" x14ac:dyDescent="0.25">
      <c r="A1047680"/>
      <c r="B1047680"/>
      <c r="C1047680"/>
      <c r="D1047680"/>
      <c r="E1047680"/>
      <c r="F1047680"/>
      <c r="G1047680"/>
      <c r="H1047680"/>
      <c r="I1047680"/>
    </row>
    <row r="1047681" spans="1:9" x14ac:dyDescent="0.25">
      <c r="A1047681"/>
      <c r="B1047681"/>
      <c r="C1047681"/>
      <c r="D1047681"/>
      <c r="E1047681"/>
      <c r="F1047681"/>
      <c r="G1047681"/>
      <c r="H1047681"/>
      <c r="I1047681"/>
    </row>
    <row r="1047682" spans="1:9" x14ac:dyDescent="0.25">
      <c r="A1047682"/>
      <c r="B1047682"/>
      <c r="C1047682"/>
      <c r="D1047682"/>
      <c r="E1047682"/>
      <c r="F1047682"/>
      <c r="G1047682"/>
      <c r="H1047682"/>
      <c r="I1047682"/>
    </row>
    <row r="1047683" spans="1:9" x14ac:dyDescent="0.25">
      <c r="A1047683"/>
      <c r="B1047683"/>
      <c r="C1047683"/>
      <c r="D1047683"/>
      <c r="E1047683"/>
      <c r="F1047683"/>
      <c r="G1047683"/>
      <c r="H1047683"/>
      <c r="I1047683"/>
    </row>
    <row r="1047684" spans="1:9" x14ac:dyDescent="0.25">
      <c r="A1047684"/>
      <c r="B1047684"/>
      <c r="C1047684"/>
      <c r="D1047684"/>
      <c r="E1047684"/>
      <c r="F1047684"/>
      <c r="G1047684"/>
      <c r="H1047684"/>
      <c r="I1047684"/>
    </row>
    <row r="1047685" spans="1:9" x14ac:dyDescent="0.25">
      <c r="A1047685"/>
      <c r="B1047685"/>
      <c r="C1047685"/>
      <c r="D1047685"/>
      <c r="E1047685"/>
      <c r="F1047685"/>
      <c r="G1047685"/>
      <c r="H1047685"/>
      <c r="I1047685"/>
    </row>
    <row r="1047686" spans="1:9" x14ac:dyDescent="0.25">
      <c r="A1047686"/>
      <c r="B1047686"/>
      <c r="C1047686"/>
      <c r="D1047686"/>
      <c r="E1047686"/>
      <c r="F1047686"/>
      <c r="G1047686"/>
      <c r="H1047686"/>
      <c r="I1047686"/>
    </row>
    <row r="1047687" spans="1:9" x14ac:dyDescent="0.25">
      <c r="A1047687"/>
      <c r="B1047687"/>
      <c r="C1047687"/>
      <c r="D1047687"/>
      <c r="E1047687"/>
      <c r="F1047687"/>
      <c r="G1047687"/>
      <c r="H1047687"/>
      <c r="I1047687"/>
    </row>
    <row r="1047688" spans="1:9" x14ac:dyDescent="0.25">
      <c r="A1047688"/>
      <c r="B1047688"/>
      <c r="C1047688"/>
      <c r="D1047688"/>
      <c r="E1047688"/>
      <c r="F1047688"/>
      <c r="G1047688"/>
      <c r="H1047688"/>
      <c r="I1047688"/>
    </row>
    <row r="1047689" spans="1:9" x14ac:dyDescent="0.25">
      <c r="A1047689"/>
      <c r="B1047689"/>
      <c r="C1047689"/>
      <c r="D1047689"/>
      <c r="E1047689"/>
      <c r="F1047689"/>
      <c r="G1047689"/>
      <c r="H1047689"/>
      <c r="I1047689"/>
    </row>
    <row r="1047690" spans="1:9" x14ac:dyDescent="0.25">
      <c r="A1047690"/>
      <c r="B1047690"/>
      <c r="C1047690"/>
      <c r="D1047690"/>
      <c r="E1047690"/>
      <c r="F1047690"/>
      <c r="G1047690"/>
      <c r="H1047690"/>
      <c r="I1047690"/>
    </row>
    <row r="1047691" spans="1:9" x14ac:dyDescent="0.25">
      <c r="A1047691"/>
      <c r="B1047691"/>
      <c r="C1047691"/>
      <c r="D1047691"/>
      <c r="E1047691"/>
      <c r="F1047691"/>
      <c r="G1047691"/>
      <c r="H1047691"/>
      <c r="I1047691"/>
    </row>
    <row r="1047692" spans="1:9" x14ac:dyDescent="0.25">
      <c r="A1047692"/>
      <c r="B1047692"/>
      <c r="C1047692"/>
      <c r="D1047692"/>
      <c r="E1047692"/>
      <c r="F1047692"/>
      <c r="G1047692"/>
      <c r="H1047692"/>
      <c r="I1047692"/>
    </row>
    <row r="1047693" spans="1:9" x14ac:dyDescent="0.25">
      <c r="A1047693"/>
      <c r="B1047693"/>
      <c r="C1047693"/>
      <c r="D1047693"/>
      <c r="E1047693"/>
      <c r="F1047693"/>
      <c r="G1047693"/>
      <c r="H1047693"/>
      <c r="I1047693"/>
    </row>
    <row r="1047694" spans="1:9" x14ac:dyDescent="0.25">
      <c r="A1047694"/>
      <c r="B1047694"/>
      <c r="C1047694"/>
      <c r="D1047694"/>
      <c r="E1047694"/>
      <c r="F1047694"/>
      <c r="G1047694"/>
      <c r="H1047694"/>
      <c r="I1047694"/>
    </row>
    <row r="1047695" spans="1:9" x14ac:dyDescent="0.25">
      <c r="A1047695"/>
      <c r="B1047695"/>
      <c r="C1047695"/>
      <c r="D1047695"/>
      <c r="E1047695"/>
      <c r="F1047695"/>
      <c r="G1047695"/>
      <c r="H1047695"/>
      <c r="I1047695"/>
    </row>
    <row r="1047696" spans="1:9" x14ac:dyDescent="0.25">
      <c r="A1047696"/>
      <c r="B1047696"/>
      <c r="C1047696"/>
      <c r="D1047696"/>
      <c r="E1047696"/>
      <c r="F1047696"/>
      <c r="G1047696"/>
      <c r="H1047696"/>
      <c r="I1047696"/>
    </row>
    <row r="1047697" spans="1:9" x14ac:dyDescent="0.25">
      <c r="A1047697"/>
      <c r="B1047697"/>
      <c r="C1047697"/>
      <c r="D1047697"/>
      <c r="E1047697"/>
      <c r="F1047697"/>
      <c r="G1047697"/>
      <c r="H1047697"/>
      <c r="I1047697"/>
    </row>
    <row r="1047698" spans="1:9" x14ac:dyDescent="0.25">
      <c r="A1047698"/>
      <c r="B1047698"/>
      <c r="C1047698"/>
      <c r="D1047698"/>
      <c r="E1047698"/>
      <c r="F1047698"/>
      <c r="G1047698"/>
      <c r="H1047698"/>
      <c r="I1047698"/>
    </row>
    <row r="1047699" spans="1:9" x14ac:dyDescent="0.25">
      <c r="A1047699"/>
      <c r="B1047699"/>
      <c r="C1047699"/>
      <c r="D1047699"/>
      <c r="E1047699"/>
      <c r="F1047699"/>
      <c r="G1047699"/>
      <c r="H1047699"/>
      <c r="I1047699"/>
    </row>
    <row r="1047700" spans="1:9" x14ac:dyDescent="0.25">
      <c r="A1047700"/>
      <c r="B1047700"/>
      <c r="C1047700"/>
      <c r="D1047700"/>
      <c r="E1047700"/>
      <c r="F1047700"/>
      <c r="G1047700"/>
      <c r="H1047700"/>
      <c r="I1047700"/>
    </row>
    <row r="1047701" spans="1:9" x14ac:dyDescent="0.25">
      <c r="A1047701"/>
      <c r="B1047701"/>
      <c r="C1047701"/>
      <c r="D1047701"/>
      <c r="E1047701"/>
      <c r="F1047701"/>
      <c r="G1047701"/>
      <c r="H1047701"/>
      <c r="I1047701"/>
    </row>
    <row r="1047702" spans="1:9" x14ac:dyDescent="0.25">
      <c r="A1047702"/>
      <c r="B1047702"/>
      <c r="C1047702"/>
      <c r="D1047702"/>
      <c r="E1047702"/>
      <c r="F1047702"/>
      <c r="G1047702"/>
      <c r="H1047702"/>
      <c r="I1047702"/>
    </row>
    <row r="1047703" spans="1:9" x14ac:dyDescent="0.25">
      <c r="A1047703"/>
      <c r="B1047703"/>
      <c r="C1047703"/>
      <c r="D1047703"/>
      <c r="E1047703"/>
      <c r="F1047703"/>
      <c r="G1047703"/>
      <c r="H1047703"/>
      <c r="I1047703"/>
    </row>
    <row r="1047704" spans="1:9" x14ac:dyDescent="0.25">
      <c r="A1047704"/>
      <c r="B1047704"/>
      <c r="C1047704"/>
      <c r="D1047704"/>
      <c r="E1047704"/>
      <c r="F1047704"/>
      <c r="G1047704"/>
      <c r="H1047704"/>
      <c r="I1047704"/>
    </row>
    <row r="1047705" spans="1:9" x14ac:dyDescent="0.25">
      <c r="A1047705"/>
      <c r="B1047705"/>
      <c r="C1047705"/>
      <c r="D1047705"/>
      <c r="E1047705"/>
      <c r="F1047705"/>
      <c r="G1047705"/>
      <c r="H1047705"/>
      <c r="I1047705"/>
    </row>
    <row r="1047706" spans="1:9" x14ac:dyDescent="0.25">
      <c r="A1047706"/>
      <c r="B1047706"/>
      <c r="C1047706"/>
      <c r="D1047706"/>
      <c r="E1047706"/>
      <c r="F1047706"/>
      <c r="G1047706"/>
      <c r="H1047706"/>
      <c r="I1047706"/>
    </row>
    <row r="1047707" spans="1:9" x14ac:dyDescent="0.25">
      <c r="A1047707"/>
      <c r="B1047707"/>
      <c r="C1047707"/>
      <c r="D1047707"/>
      <c r="E1047707"/>
      <c r="F1047707"/>
      <c r="G1047707"/>
      <c r="H1047707"/>
      <c r="I1047707"/>
    </row>
    <row r="1047708" spans="1:9" x14ac:dyDescent="0.25">
      <c r="A1047708"/>
      <c r="B1047708"/>
      <c r="C1047708"/>
      <c r="D1047708"/>
      <c r="E1047708"/>
      <c r="F1047708"/>
      <c r="G1047708"/>
      <c r="H1047708"/>
      <c r="I1047708"/>
    </row>
    <row r="1047709" spans="1:9" x14ac:dyDescent="0.25">
      <c r="A1047709"/>
      <c r="B1047709"/>
      <c r="C1047709"/>
      <c r="D1047709"/>
      <c r="E1047709"/>
      <c r="F1047709"/>
      <c r="G1047709"/>
      <c r="H1047709"/>
      <c r="I1047709"/>
    </row>
    <row r="1047710" spans="1:9" x14ac:dyDescent="0.25">
      <c r="A1047710"/>
      <c r="B1047710"/>
      <c r="C1047710"/>
      <c r="D1047710"/>
      <c r="E1047710"/>
      <c r="F1047710"/>
      <c r="G1047710"/>
      <c r="H1047710"/>
      <c r="I1047710"/>
    </row>
    <row r="1047711" spans="1:9" x14ac:dyDescent="0.25">
      <c r="A1047711"/>
      <c r="B1047711"/>
      <c r="C1047711"/>
      <c r="D1047711"/>
      <c r="E1047711"/>
      <c r="F1047711"/>
      <c r="G1047711"/>
      <c r="H1047711"/>
      <c r="I1047711"/>
    </row>
    <row r="1047712" spans="1:9" x14ac:dyDescent="0.25">
      <c r="A1047712"/>
      <c r="B1047712"/>
      <c r="C1047712"/>
      <c r="D1047712"/>
      <c r="E1047712"/>
      <c r="F1047712"/>
      <c r="G1047712"/>
      <c r="H1047712"/>
      <c r="I1047712"/>
    </row>
    <row r="1047713" spans="1:9" x14ac:dyDescent="0.25">
      <c r="A1047713"/>
      <c r="B1047713"/>
      <c r="C1047713"/>
      <c r="D1047713"/>
      <c r="E1047713"/>
      <c r="F1047713"/>
      <c r="G1047713"/>
      <c r="H1047713"/>
      <c r="I1047713"/>
    </row>
    <row r="1047714" spans="1:9" x14ac:dyDescent="0.25">
      <c r="A1047714"/>
      <c r="B1047714"/>
      <c r="C1047714"/>
      <c r="D1047714"/>
      <c r="E1047714"/>
      <c r="F1047714"/>
      <c r="G1047714"/>
      <c r="H1047714"/>
      <c r="I1047714"/>
    </row>
    <row r="1047715" spans="1:9" x14ac:dyDescent="0.25">
      <c r="A1047715"/>
      <c r="B1047715"/>
      <c r="C1047715"/>
      <c r="D1047715"/>
      <c r="E1047715"/>
      <c r="F1047715"/>
      <c r="G1047715"/>
      <c r="H1047715"/>
      <c r="I1047715"/>
    </row>
    <row r="1047716" spans="1:9" x14ac:dyDescent="0.25">
      <c r="A1047716"/>
      <c r="B1047716"/>
      <c r="C1047716"/>
      <c r="D1047716"/>
      <c r="E1047716"/>
      <c r="F1047716"/>
      <c r="G1047716"/>
      <c r="H1047716"/>
      <c r="I1047716"/>
    </row>
    <row r="1047717" spans="1:9" x14ac:dyDescent="0.25">
      <c r="A1047717"/>
      <c r="B1047717"/>
      <c r="C1047717"/>
      <c r="D1047717"/>
      <c r="E1047717"/>
      <c r="F1047717"/>
      <c r="G1047717"/>
      <c r="H1047717"/>
      <c r="I1047717"/>
    </row>
    <row r="1047718" spans="1:9" x14ac:dyDescent="0.25">
      <c r="A1047718"/>
      <c r="B1047718"/>
      <c r="C1047718"/>
      <c r="D1047718"/>
      <c r="E1047718"/>
      <c r="F1047718"/>
      <c r="G1047718"/>
      <c r="H1047718"/>
      <c r="I1047718"/>
    </row>
    <row r="1047719" spans="1:9" x14ac:dyDescent="0.25">
      <c r="A1047719"/>
      <c r="B1047719"/>
      <c r="C1047719"/>
      <c r="D1047719"/>
      <c r="E1047719"/>
      <c r="F1047719"/>
      <c r="G1047719"/>
      <c r="H1047719"/>
      <c r="I1047719"/>
    </row>
    <row r="1047720" spans="1:9" x14ac:dyDescent="0.25">
      <c r="A1047720"/>
      <c r="B1047720"/>
      <c r="C1047720"/>
      <c r="D1047720"/>
      <c r="E1047720"/>
      <c r="F1047720"/>
      <c r="G1047720"/>
      <c r="H1047720"/>
      <c r="I1047720"/>
    </row>
    <row r="1047721" spans="1:9" x14ac:dyDescent="0.25">
      <c r="A1047721"/>
      <c r="B1047721"/>
      <c r="C1047721"/>
      <c r="D1047721"/>
      <c r="E1047721"/>
      <c r="F1047721"/>
      <c r="G1047721"/>
      <c r="H1047721"/>
      <c r="I1047721"/>
    </row>
    <row r="1047722" spans="1:9" x14ac:dyDescent="0.25">
      <c r="A1047722"/>
      <c r="B1047722"/>
      <c r="C1047722"/>
      <c r="D1047722"/>
      <c r="E1047722"/>
      <c r="F1047722"/>
      <c r="G1047722"/>
      <c r="H1047722"/>
      <c r="I1047722"/>
    </row>
    <row r="1047723" spans="1:9" x14ac:dyDescent="0.25">
      <c r="A1047723"/>
      <c r="B1047723"/>
      <c r="C1047723"/>
      <c r="D1047723"/>
      <c r="E1047723"/>
      <c r="F1047723"/>
      <c r="G1047723"/>
      <c r="H1047723"/>
      <c r="I1047723"/>
    </row>
    <row r="1047724" spans="1:9" x14ac:dyDescent="0.25">
      <c r="A1047724"/>
      <c r="B1047724"/>
      <c r="C1047724"/>
      <c r="D1047724"/>
      <c r="E1047724"/>
      <c r="F1047724"/>
      <c r="G1047724"/>
      <c r="H1047724"/>
      <c r="I1047724"/>
    </row>
    <row r="1047725" spans="1:9" x14ac:dyDescent="0.25">
      <c r="A1047725"/>
      <c r="B1047725"/>
      <c r="C1047725"/>
      <c r="D1047725"/>
      <c r="E1047725"/>
      <c r="F1047725"/>
      <c r="G1047725"/>
      <c r="H1047725"/>
      <c r="I1047725"/>
    </row>
    <row r="1047726" spans="1:9" x14ac:dyDescent="0.25">
      <c r="A1047726"/>
      <c r="B1047726"/>
      <c r="C1047726"/>
      <c r="D1047726"/>
      <c r="E1047726"/>
      <c r="F1047726"/>
      <c r="G1047726"/>
      <c r="H1047726"/>
      <c r="I1047726"/>
    </row>
    <row r="1047727" spans="1:9" x14ac:dyDescent="0.25">
      <c r="A1047727"/>
      <c r="B1047727"/>
      <c r="C1047727"/>
      <c r="D1047727"/>
      <c r="E1047727"/>
      <c r="F1047727"/>
      <c r="G1047727"/>
      <c r="H1047727"/>
      <c r="I1047727"/>
    </row>
    <row r="1047728" spans="1:9" x14ac:dyDescent="0.25">
      <c r="A1047728"/>
      <c r="B1047728"/>
      <c r="C1047728"/>
      <c r="D1047728"/>
      <c r="E1047728"/>
      <c r="F1047728"/>
      <c r="G1047728"/>
      <c r="H1047728"/>
      <c r="I1047728"/>
    </row>
    <row r="1047729" spans="1:9" x14ac:dyDescent="0.25">
      <c r="A1047729"/>
      <c r="B1047729"/>
      <c r="C1047729"/>
      <c r="D1047729"/>
      <c r="E1047729"/>
      <c r="F1047729"/>
      <c r="G1047729"/>
      <c r="H1047729"/>
      <c r="I1047729"/>
    </row>
    <row r="1047730" spans="1:9" x14ac:dyDescent="0.25">
      <c r="A1047730"/>
      <c r="B1047730"/>
      <c r="C1047730"/>
      <c r="D1047730"/>
      <c r="E1047730"/>
      <c r="F1047730"/>
      <c r="G1047730"/>
      <c r="H1047730"/>
      <c r="I1047730"/>
    </row>
    <row r="1047731" spans="1:9" x14ac:dyDescent="0.25">
      <c r="A1047731"/>
      <c r="B1047731"/>
      <c r="C1047731"/>
      <c r="D1047731"/>
      <c r="E1047731"/>
      <c r="F1047731"/>
      <c r="G1047731"/>
      <c r="H1047731"/>
      <c r="I1047731"/>
    </row>
    <row r="1047732" spans="1:9" x14ac:dyDescent="0.25">
      <c r="A1047732"/>
      <c r="B1047732"/>
      <c r="C1047732"/>
      <c r="D1047732"/>
      <c r="E1047732"/>
      <c r="F1047732"/>
      <c r="G1047732"/>
      <c r="H1047732"/>
      <c r="I1047732"/>
    </row>
    <row r="1047733" spans="1:9" x14ac:dyDescent="0.25">
      <c r="A1047733"/>
      <c r="B1047733"/>
      <c r="C1047733"/>
      <c r="D1047733"/>
      <c r="E1047733"/>
      <c r="F1047733"/>
      <c r="G1047733"/>
      <c r="H1047733"/>
      <c r="I1047733"/>
    </row>
    <row r="1047734" spans="1:9" x14ac:dyDescent="0.25">
      <c r="A1047734"/>
      <c r="B1047734"/>
      <c r="C1047734"/>
      <c r="D1047734"/>
      <c r="E1047734"/>
      <c r="F1047734"/>
      <c r="G1047734"/>
      <c r="H1047734"/>
      <c r="I1047734"/>
    </row>
    <row r="1047735" spans="1:9" x14ac:dyDescent="0.25">
      <c r="A1047735"/>
      <c r="B1047735"/>
      <c r="C1047735"/>
      <c r="D1047735"/>
      <c r="E1047735"/>
      <c r="F1047735"/>
      <c r="G1047735"/>
      <c r="H1047735"/>
      <c r="I1047735"/>
    </row>
    <row r="1047736" spans="1:9" x14ac:dyDescent="0.25">
      <c r="A1047736"/>
      <c r="B1047736"/>
      <c r="C1047736"/>
      <c r="D1047736"/>
      <c r="E1047736"/>
      <c r="F1047736"/>
      <c r="G1047736"/>
      <c r="H1047736"/>
      <c r="I1047736"/>
    </row>
    <row r="1047737" spans="1:9" x14ac:dyDescent="0.25">
      <c r="A1047737"/>
      <c r="B1047737"/>
      <c r="C1047737"/>
      <c r="D1047737"/>
      <c r="E1047737"/>
      <c r="F1047737"/>
      <c r="G1047737"/>
      <c r="H1047737"/>
      <c r="I1047737"/>
    </row>
    <row r="1047738" spans="1:9" x14ac:dyDescent="0.25">
      <c r="A1047738"/>
      <c r="B1047738"/>
      <c r="C1047738"/>
      <c r="D1047738"/>
      <c r="E1047738"/>
      <c r="F1047738"/>
      <c r="G1047738"/>
      <c r="H1047738"/>
      <c r="I1047738"/>
    </row>
    <row r="1047739" spans="1:9" x14ac:dyDescent="0.25">
      <c r="A1047739"/>
      <c r="B1047739"/>
      <c r="C1047739"/>
      <c r="D1047739"/>
      <c r="E1047739"/>
      <c r="F1047739"/>
      <c r="G1047739"/>
      <c r="H1047739"/>
      <c r="I1047739"/>
    </row>
    <row r="1047740" spans="1:9" x14ac:dyDescent="0.25">
      <c r="A1047740"/>
      <c r="B1047740"/>
      <c r="C1047740"/>
      <c r="D1047740"/>
      <c r="E1047740"/>
      <c r="F1047740"/>
      <c r="G1047740"/>
      <c r="H1047740"/>
      <c r="I1047740"/>
    </row>
    <row r="1047741" spans="1:9" x14ac:dyDescent="0.25">
      <c r="A1047741"/>
      <c r="B1047741"/>
      <c r="C1047741"/>
      <c r="D1047741"/>
      <c r="E1047741"/>
      <c r="F1047741"/>
      <c r="G1047741"/>
      <c r="H1047741"/>
      <c r="I1047741"/>
    </row>
    <row r="1047742" spans="1:9" x14ac:dyDescent="0.25">
      <c r="A1047742"/>
      <c r="B1047742"/>
      <c r="C1047742"/>
      <c r="D1047742"/>
      <c r="E1047742"/>
      <c r="F1047742"/>
      <c r="G1047742"/>
      <c r="H1047742"/>
      <c r="I1047742"/>
    </row>
    <row r="1047743" spans="1:9" x14ac:dyDescent="0.25">
      <c r="A1047743"/>
      <c r="B1047743"/>
      <c r="C1047743"/>
      <c r="D1047743"/>
      <c r="E1047743"/>
      <c r="F1047743"/>
      <c r="G1047743"/>
      <c r="H1047743"/>
      <c r="I1047743"/>
    </row>
    <row r="1047744" spans="1:9" x14ac:dyDescent="0.25">
      <c r="A1047744"/>
      <c r="B1047744"/>
      <c r="C1047744"/>
      <c r="D1047744"/>
      <c r="E1047744"/>
      <c r="F1047744"/>
      <c r="G1047744"/>
      <c r="H1047744"/>
      <c r="I1047744"/>
    </row>
    <row r="1047745" spans="1:9" x14ac:dyDescent="0.25">
      <c r="A1047745"/>
      <c r="B1047745"/>
      <c r="C1047745"/>
      <c r="D1047745"/>
      <c r="E1047745"/>
      <c r="F1047745"/>
      <c r="G1047745"/>
      <c r="H1047745"/>
      <c r="I1047745"/>
    </row>
    <row r="1047746" spans="1:9" x14ac:dyDescent="0.25">
      <c r="A1047746"/>
      <c r="B1047746"/>
      <c r="C1047746"/>
      <c r="D1047746"/>
      <c r="E1047746"/>
      <c r="F1047746"/>
      <c r="G1047746"/>
      <c r="H1047746"/>
      <c r="I1047746"/>
    </row>
    <row r="1047747" spans="1:9" x14ac:dyDescent="0.25">
      <c r="A1047747"/>
      <c r="B1047747"/>
      <c r="C1047747"/>
      <c r="D1047747"/>
      <c r="E1047747"/>
      <c r="F1047747"/>
      <c r="G1047747"/>
      <c r="H1047747"/>
      <c r="I1047747"/>
    </row>
    <row r="1047748" spans="1:9" x14ac:dyDescent="0.25">
      <c r="A1047748"/>
      <c r="B1047748"/>
      <c r="C1047748"/>
      <c r="D1047748"/>
      <c r="E1047748"/>
      <c r="F1047748"/>
      <c r="G1047748"/>
      <c r="H1047748"/>
      <c r="I1047748"/>
    </row>
    <row r="1047749" spans="1:9" x14ac:dyDescent="0.25">
      <c r="A1047749"/>
      <c r="B1047749"/>
      <c r="C1047749"/>
      <c r="D1047749"/>
      <c r="E1047749"/>
      <c r="F1047749"/>
      <c r="G1047749"/>
      <c r="H1047749"/>
      <c r="I1047749"/>
    </row>
    <row r="1047750" spans="1:9" x14ac:dyDescent="0.25">
      <c r="A1047750"/>
      <c r="B1047750"/>
      <c r="C1047750"/>
      <c r="D1047750"/>
      <c r="E1047750"/>
      <c r="F1047750"/>
      <c r="G1047750"/>
      <c r="H1047750"/>
      <c r="I1047750"/>
    </row>
    <row r="1047751" spans="1:9" x14ac:dyDescent="0.25">
      <c r="A1047751"/>
      <c r="B1047751"/>
      <c r="C1047751"/>
      <c r="D1047751"/>
      <c r="E1047751"/>
      <c r="F1047751"/>
      <c r="G1047751"/>
      <c r="H1047751"/>
      <c r="I1047751"/>
    </row>
    <row r="1047752" spans="1:9" x14ac:dyDescent="0.25">
      <c r="A1047752"/>
      <c r="B1047752"/>
      <c r="C1047752"/>
      <c r="D1047752"/>
      <c r="E1047752"/>
      <c r="F1047752"/>
      <c r="G1047752"/>
      <c r="H1047752"/>
      <c r="I1047752"/>
    </row>
    <row r="1047753" spans="1:9" x14ac:dyDescent="0.25">
      <c r="A1047753"/>
      <c r="B1047753"/>
      <c r="C1047753"/>
      <c r="D1047753"/>
      <c r="E1047753"/>
      <c r="F1047753"/>
      <c r="G1047753"/>
      <c r="H1047753"/>
      <c r="I1047753"/>
    </row>
    <row r="1047754" spans="1:9" x14ac:dyDescent="0.25">
      <c r="A1047754"/>
      <c r="B1047754"/>
      <c r="C1047754"/>
      <c r="D1047754"/>
      <c r="E1047754"/>
      <c r="F1047754"/>
      <c r="G1047754"/>
      <c r="H1047754"/>
      <c r="I1047754"/>
    </row>
    <row r="1047755" spans="1:9" x14ac:dyDescent="0.25">
      <c r="A1047755"/>
      <c r="B1047755"/>
      <c r="C1047755"/>
      <c r="D1047755"/>
      <c r="E1047755"/>
      <c r="F1047755"/>
      <c r="G1047755"/>
      <c r="H1047755"/>
      <c r="I1047755"/>
    </row>
    <row r="1047756" spans="1:9" x14ac:dyDescent="0.25">
      <c r="A1047756"/>
      <c r="B1047756"/>
      <c r="C1047756"/>
      <c r="D1047756"/>
      <c r="E1047756"/>
      <c r="F1047756"/>
      <c r="G1047756"/>
      <c r="H1047756"/>
      <c r="I1047756"/>
    </row>
    <row r="1047757" spans="1:9" x14ac:dyDescent="0.25">
      <c r="A1047757"/>
      <c r="B1047757"/>
      <c r="C1047757"/>
      <c r="D1047757"/>
      <c r="E1047757"/>
      <c r="F1047757"/>
      <c r="G1047757"/>
      <c r="H1047757"/>
      <c r="I1047757"/>
    </row>
    <row r="1047758" spans="1:9" x14ac:dyDescent="0.25">
      <c r="A1047758"/>
      <c r="B1047758"/>
      <c r="C1047758"/>
      <c r="D1047758"/>
      <c r="E1047758"/>
      <c r="F1047758"/>
      <c r="G1047758"/>
      <c r="H1047758"/>
      <c r="I1047758"/>
    </row>
    <row r="1047759" spans="1:9" x14ac:dyDescent="0.25">
      <c r="A1047759"/>
      <c r="B1047759"/>
      <c r="C1047759"/>
      <c r="D1047759"/>
      <c r="E1047759"/>
      <c r="F1047759"/>
      <c r="G1047759"/>
      <c r="H1047759"/>
      <c r="I1047759"/>
    </row>
    <row r="1047760" spans="1:9" x14ac:dyDescent="0.25">
      <c r="A1047760"/>
      <c r="B1047760"/>
      <c r="C1047760"/>
      <c r="D1047760"/>
      <c r="E1047760"/>
      <c r="F1047760"/>
      <c r="G1047760"/>
      <c r="H1047760"/>
      <c r="I1047760"/>
    </row>
    <row r="1047761" spans="1:9" x14ac:dyDescent="0.25">
      <c r="A1047761"/>
      <c r="B1047761"/>
      <c r="C1047761"/>
      <c r="D1047761"/>
      <c r="E1047761"/>
      <c r="F1047761"/>
      <c r="G1047761"/>
      <c r="H1047761"/>
      <c r="I1047761"/>
    </row>
    <row r="1047762" spans="1:9" x14ac:dyDescent="0.25">
      <c r="A1047762"/>
      <c r="B1047762"/>
      <c r="C1047762"/>
      <c r="D1047762"/>
      <c r="E1047762"/>
      <c r="F1047762"/>
      <c r="G1047762"/>
      <c r="H1047762"/>
      <c r="I1047762"/>
    </row>
    <row r="1047763" spans="1:9" x14ac:dyDescent="0.25">
      <c r="A1047763"/>
      <c r="B1047763"/>
      <c r="C1047763"/>
      <c r="D1047763"/>
      <c r="E1047763"/>
      <c r="F1047763"/>
      <c r="G1047763"/>
      <c r="H1047763"/>
      <c r="I1047763"/>
    </row>
    <row r="1047764" spans="1:9" x14ac:dyDescent="0.25">
      <c r="A1047764"/>
      <c r="B1047764"/>
      <c r="C1047764"/>
      <c r="D1047764"/>
      <c r="E1047764"/>
      <c r="F1047764"/>
      <c r="G1047764"/>
      <c r="H1047764"/>
      <c r="I1047764"/>
    </row>
    <row r="1047765" spans="1:9" x14ac:dyDescent="0.25">
      <c r="A1047765"/>
      <c r="B1047765"/>
      <c r="C1047765"/>
      <c r="D1047765"/>
      <c r="E1047765"/>
      <c r="F1047765"/>
      <c r="G1047765"/>
      <c r="H1047765"/>
      <c r="I1047765"/>
    </row>
    <row r="1047766" spans="1:9" x14ac:dyDescent="0.25">
      <c r="A1047766"/>
      <c r="B1047766"/>
      <c r="C1047766"/>
      <c r="D1047766"/>
      <c r="E1047766"/>
      <c r="F1047766"/>
      <c r="G1047766"/>
      <c r="H1047766"/>
      <c r="I1047766"/>
    </row>
    <row r="1047767" spans="1:9" x14ac:dyDescent="0.25">
      <c r="A1047767"/>
      <c r="B1047767"/>
      <c r="C1047767"/>
      <c r="D1047767"/>
      <c r="E1047767"/>
      <c r="F1047767"/>
      <c r="G1047767"/>
      <c r="H1047767"/>
      <c r="I1047767"/>
    </row>
    <row r="1047768" spans="1:9" x14ac:dyDescent="0.25">
      <c r="A1047768"/>
      <c r="B1047768"/>
      <c r="C1047768"/>
      <c r="D1047768"/>
      <c r="E1047768"/>
      <c r="F1047768"/>
      <c r="G1047768"/>
      <c r="H1047768"/>
      <c r="I1047768"/>
    </row>
    <row r="1047769" spans="1:9" x14ac:dyDescent="0.25">
      <c r="A1047769"/>
      <c r="B1047769"/>
      <c r="C1047769"/>
      <c r="D1047769"/>
      <c r="E1047769"/>
      <c r="F1047769"/>
      <c r="G1047769"/>
      <c r="H1047769"/>
      <c r="I1047769"/>
    </row>
    <row r="1047770" spans="1:9" x14ac:dyDescent="0.25">
      <c r="A1047770"/>
      <c r="B1047770"/>
      <c r="C1047770"/>
      <c r="D1047770"/>
      <c r="E1047770"/>
      <c r="F1047770"/>
      <c r="G1047770"/>
      <c r="H1047770"/>
      <c r="I1047770"/>
    </row>
    <row r="1047771" spans="1:9" x14ac:dyDescent="0.25">
      <c r="A1047771"/>
      <c r="B1047771"/>
      <c r="C1047771"/>
      <c r="D1047771"/>
      <c r="E1047771"/>
      <c r="F1047771"/>
      <c r="G1047771"/>
      <c r="H1047771"/>
      <c r="I1047771"/>
    </row>
    <row r="1047772" spans="1:9" x14ac:dyDescent="0.25">
      <c r="A1047772"/>
      <c r="B1047772"/>
      <c r="C1047772"/>
      <c r="D1047772"/>
      <c r="E1047772"/>
      <c r="F1047772"/>
      <c r="G1047772"/>
      <c r="H1047772"/>
      <c r="I1047772"/>
    </row>
    <row r="1047773" spans="1:9" x14ac:dyDescent="0.25">
      <c r="A1047773"/>
      <c r="B1047773"/>
      <c r="C1047773"/>
      <c r="D1047773"/>
      <c r="E1047773"/>
      <c r="F1047773"/>
      <c r="G1047773"/>
      <c r="H1047773"/>
      <c r="I1047773"/>
    </row>
    <row r="1047774" spans="1:9" x14ac:dyDescent="0.25">
      <c r="A1047774"/>
      <c r="B1047774"/>
      <c r="C1047774"/>
      <c r="D1047774"/>
      <c r="E1047774"/>
      <c r="F1047774"/>
      <c r="G1047774"/>
      <c r="H1047774"/>
      <c r="I1047774"/>
    </row>
    <row r="1047775" spans="1:9" x14ac:dyDescent="0.25">
      <c r="A1047775"/>
      <c r="B1047775"/>
      <c r="C1047775"/>
      <c r="D1047775"/>
      <c r="E1047775"/>
      <c r="F1047775"/>
      <c r="G1047775"/>
      <c r="H1047775"/>
      <c r="I1047775"/>
    </row>
    <row r="1047776" spans="1:9" x14ac:dyDescent="0.25">
      <c r="A1047776"/>
      <c r="B1047776"/>
      <c r="C1047776"/>
      <c r="D1047776"/>
      <c r="E1047776"/>
      <c r="F1047776"/>
      <c r="G1047776"/>
      <c r="H1047776"/>
      <c r="I1047776"/>
    </row>
    <row r="1047777" spans="1:9" x14ac:dyDescent="0.25">
      <c r="A1047777"/>
      <c r="B1047777"/>
      <c r="C1047777"/>
      <c r="D1047777"/>
      <c r="E1047777"/>
      <c r="F1047777"/>
      <c r="G1047777"/>
      <c r="H1047777"/>
      <c r="I1047777"/>
    </row>
    <row r="1047778" spans="1:9" x14ac:dyDescent="0.25">
      <c r="A1047778"/>
      <c r="B1047778"/>
      <c r="C1047778"/>
      <c r="D1047778"/>
      <c r="E1047778"/>
      <c r="F1047778"/>
      <c r="G1047778"/>
      <c r="H1047778"/>
      <c r="I1047778"/>
    </row>
    <row r="1047779" spans="1:9" x14ac:dyDescent="0.25">
      <c r="A1047779"/>
      <c r="B1047779"/>
      <c r="C1047779"/>
      <c r="D1047779"/>
      <c r="E1047779"/>
      <c r="F1047779"/>
      <c r="G1047779"/>
      <c r="H1047779"/>
      <c r="I1047779"/>
    </row>
    <row r="1047780" spans="1:9" x14ac:dyDescent="0.25">
      <c r="A1047780"/>
      <c r="B1047780"/>
      <c r="C1047780"/>
      <c r="D1047780"/>
      <c r="E1047780"/>
      <c r="F1047780"/>
      <c r="G1047780"/>
      <c r="H1047780"/>
      <c r="I1047780"/>
    </row>
    <row r="1047781" spans="1:9" x14ac:dyDescent="0.25">
      <c r="A1047781"/>
      <c r="B1047781"/>
      <c r="C1047781"/>
      <c r="D1047781"/>
      <c r="E1047781"/>
      <c r="F1047781"/>
      <c r="G1047781"/>
      <c r="H1047781"/>
      <c r="I1047781"/>
    </row>
    <row r="1047782" spans="1:9" x14ac:dyDescent="0.25">
      <c r="A1047782"/>
      <c r="B1047782"/>
      <c r="C1047782"/>
      <c r="D1047782"/>
      <c r="E1047782"/>
      <c r="F1047782"/>
      <c r="G1047782"/>
      <c r="H1047782"/>
      <c r="I1047782"/>
    </row>
    <row r="1047783" spans="1:9" x14ac:dyDescent="0.25">
      <c r="A1047783"/>
      <c r="B1047783"/>
      <c r="C1047783"/>
      <c r="D1047783"/>
      <c r="E1047783"/>
      <c r="F1047783"/>
      <c r="G1047783"/>
      <c r="H1047783"/>
      <c r="I1047783"/>
    </row>
    <row r="1047784" spans="1:9" x14ac:dyDescent="0.25">
      <c r="A1047784"/>
      <c r="B1047784"/>
      <c r="C1047784"/>
      <c r="D1047784"/>
      <c r="E1047784"/>
      <c r="F1047784"/>
      <c r="G1047784"/>
      <c r="H1047784"/>
      <c r="I1047784"/>
    </row>
    <row r="1047785" spans="1:9" x14ac:dyDescent="0.25">
      <c r="A1047785"/>
      <c r="B1047785"/>
      <c r="C1047785"/>
      <c r="D1047785"/>
      <c r="E1047785"/>
      <c r="F1047785"/>
      <c r="G1047785"/>
      <c r="H1047785"/>
      <c r="I1047785"/>
    </row>
    <row r="1047786" spans="1:9" x14ac:dyDescent="0.25">
      <c r="A1047786"/>
      <c r="B1047786"/>
      <c r="C1047786"/>
      <c r="D1047786"/>
      <c r="E1047786"/>
      <c r="F1047786"/>
      <c r="G1047786"/>
      <c r="H1047786"/>
      <c r="I1047786"/>
    </row>
    <row r="1047787" spans="1:9" x14ac:dyDescent="0.25">
      <c r="A1047787"/>
      <c r="B1047787"/>
      <c r="C1047787"/>
      <c r="D1047787"/>
      <c r="E1047787"/>
      <c r="F1047787"/>
      <c r="G1047787"/>
      <c r="H1047787"/>
      <c r="I1047787"/>
    </row>
    <row r="1047788" spans="1:9" x14ac:dyDescent="0.25">
      <c r="A1047788"/>
      <c r="B1047788"/>
      <c r="C1047788"/>
      <c r="D1047788"/>
      <c r="E1047788"/>
      <c r="F1047788"/>
      <c r="G1047788"/>
      <c r="H1047788"/>
      <c r="I1047788"/>
    </row>
    <row r="1047789" spans="1:9" x14ac:dyDescent="0.25">
      <c r="A1047789"/>
      <c r="B1047789"/>
      <c r="C1047789"/>
      <c r="D1047789"/>
      <c r="E1047789"/>
      <c r="F1047789"/>
      <c r="G1047789"/>
      <c r="H1047789"/>
      <c r="I1047789"/>
    </row>
    <row r="1047790" spans="1:9" x14ac:dyDescent="0.25">
      <c r="A1047790"/>
      <c r="B1047790"/>
      <c r="C1047790"/>
      <c r="D1047790"/>
      <c r="E1047790"/>
      <c r="F1047790"/>
      <c r="G1047790"/>
      <c r="H1047790"/>
      <c r="I1047790"/>
    </row>
    <row r="1047791" spans="1:9" x14ac:dyDescent="0.25">
      <c r="A1047791"/>
      <c r="B1047791"/>
      <c r="C1047791"/>
      <c r="D1047791"/>
      <c r="E1047791"/>
      <c r="F1047791"/>
      <c r="G1047791"/>
      <c r="H1047791"/>
      <c r="I1047791"/>
    </row>
    <row r="1047792" spans="1:9" x14ac:dyDescent="0.25">
      <c r="A1047792"/>
      <c r="B1047792"/>
      <c r="C1047792"/>
      <c r="D1047792"/>
      <c r="E1047792"/>
      <c r="F1047792"/>
      <c r="G1047792"/>
      <c r="H1047792"/>
      <c r="I1047792"/>
    </row>
    <row r="1047793" spans="1:9" x14ac:dyDescent="0.25">
      <c r="A1047793"/>
      <c r="B1047793"/>
      <c r="C1047793"/>
      <c r="D1047793"/>
      <c r="E1047793"/>
      <c r="F1047793"/>
      <c r="G1047793"/>
      <c r="H1047793"/>
      <c r="I1047793"/>
    </row>
    <row r="1047794" spans="1:9" x14ac:dyDescent="0.25">
      <c r="A1047794"/>
      <c r="B1047794"/>
      <c r="C1047794"/>
      <c r="D1047794"/>
      <c r="E1047794"/>
      <c r="F1047794"/>
      <c r="G1047794"/>
      <c r="H1047794"/>
      <c r="I1047794"/>
    </row>
    <row r="1047795" spans="1:9" x14ac:dyDescent="0.25">
      <c r="A1047795"/>
      <c r="B1047795"/>
      <c r="C1047795"/>
      <c r="D1047795"/>
      <c r="E1047795"/>
      <c r="F1047795"/>
      <c r="G1047795"/>
      <c r="H1047795"/>
      <c r="I1047795"/>
    </row>
    <row r="1047796" spans="1:9" x14ac:dyDescent="0.25">
      <c r="A1047796"/>
      <c r="B1047796"/>
      <c r="C1047796"/>
      <c r="D1047796"/>
      <c r="E1047796"/>
      <c r="F1047796"/>
      <c r="G1047796"/>
      <c r="H1047796"/>
      <c r="I1047796"/>
    </row>
    <row r="1047797" spans="1:9" x14ac:dyDescent="0.25">
      <c r="A1047797"/>
      <c r="B1047797"/>
      <c r="C1047797"/>
      <c r="D1047797"/>
      <c r="E1047797"/>
      <c r="F1047797"/>
      <c r="G1047797"/>
      <c r="H1047797"/>
      <c r="I1047797"/>
    </row>
    <row r="1047798" spans="1:9" x14ac:dyDescent="0.25">
      <c r="A1047798"/>
      <c r="B1047798"/>
      <c r="C1047798"/>
      <c r="D1047798"/>
      <c r="E1047798"/>
      <c r="F1047798"/>
      <c r="G1047798"/>
      <c r="H1047798"/>
      <c r="I1047798"/>
    </row>
    <row r="1047799" spans="1:9" x14ac:dyDescent="0.25">
      <c r="A1047799"/>
      <c r="B1047799"/>
      <c r="C1047799"/>
      <c r="D1047799"/>
      <c r="E1047799"/>
      <c r="F1047799"/>
      <c r="G1047799"/>
      <c r="H1047799"/>
      <c r="I1047799"/>
    </row>
    <row r="1047800" spans="1:9" x14ac:dyDescent="0.25">
      <c r="A1047800"/>
      <c r="B1047800"/>
      <c r="C1047800"/>
      <c r="D1047800"/>
      <c r="E1047800"/>
      <c r="F1047800"/>
      <c r="G1047800"/>
      <c r="H1047800"/>
      <c r="I1047800"/>
    </row>
    <row r="1047801" spans="1:9" x14ac:dyDescent="0.25">
      <c r="A1047801"/>
      <c r="B1047801"/>
      <c r="C1047801"/>
      <c r="D1047801"/>
      <c r="E1047801"/>
      <c r="F1047801"/>
      <c r="G1047801"/>
      <c r="H1047801"/>
      <c r="I1047801"/>
    </row>
    <row r="1047802" spans="1:9" x14ac:dyDescent="0.25">
      <c r="A1047802"/>
      <c r="B1047802"/>
      <c r="C1047802"/>
      <c r="D1047802"/>
      <c r="E1047802"/>
      <c r="F1047802"/>
      <c r="G1047802"/>
      <c r="H1047802"/>
      <c r="I1047802"/>
    </row>
    <row r="1047803" spans="1:9" x14ac:dyDescent="0.25">
      <c r="A1047803"/>
      <c r="B1047803"/>
      <c r="C1047803"/>
      <c r="D1047803"/>
      <c r="E1047803"/>
      <c r="F1047803"/>
      <c r="G1047803"/>
      <c r="H1047803"/>
      <c r="I1047803"/>
    </row>
    <row r="1047804" spans="1:9" x14ac:dyDescent="0.25">
      <c r="A1047804"/>
      <c r="B1047804"/>
      <c r="C1047804"/>
      <c r="D1047804"/>
      <c r="E1047804"/>
      <c r="F1047804"/>
      <c r="G1047804"/>
      <c r="H1047804"/>
      <c r="I1047804"/>
    </row>
    <row r="1047805" spans="1:9" x14ac:dyDescent="0.25">
      <c r="A1047805"/>
      <c r="B1047805"/>
      <c r="C1047805"/>
      <c r="D1047805"/>
      <c r="E1047805"/>
      <c r="F1047805"/>
      <c r="G1047805"/>
      <c r="H1047805"/>
      <c r="I1047805"/>
    </row>
    <row r="1047806" spans="1:9" x14ac:dyDescent="0.25">
      <c r="A1047806"/>
      <c r="B1047806"/>
      <c r="C1047806"/>
      <c r="D1047806"/>
      <c r="E1047806"/>
      <c r="F1047806"/>
      <c r="G1047806"/>
      <c r="H1047806"/>
      <c r="I1047806"/>
    </row>
    <row r="1047807" spans="1:9" x14ac:dyDescent="0.25">
      <c r="A1047807"/>
      <c r="B1047807"/>
      <c r="C1047807"/>
      <c r="D1047807"/>
      <c r="E1047807"/>
      <c r="F1047807"/>
      <c r="G1047807"/>
      <c r="H1047807"/>
      <c r="I1047807"/>
    </row>
    <row r="1047808" spans="1:9" x14ac:dyDescent="0.25">
      <c r="A1047808"/>
      <c r="B1047808"/>
      <c r="C1047808"/>
      <c r="D1047808"/>
      <c r="E1047808"/>
      <c r="F1047808"/>
      <c r="G1047808"/>
      <c r="H1047808"/>
      <c r="I1047808"/>
    </row>
    <row r="1047809" spans="1:9" x14ac:dyDescent="0.25">
      <c r="A1047809"/>
      <c r="B1047809"/>
      <c r="C1047809"/>
      <c r="D1047809"/>
      <c r="E1047809"/>
      <c r="F1047809"/>
      <c r="G1047809"/>
      <c r="H1047809"/>
      <c r="I1047809"/>
    </row>
    <row r="1047810" spans="1:9" x14ac:dyDescent="0.25">
      <c r="A1047810"/>
      <c r="B1047810"/>
      <c r="C1047810"/>
      <c r="D1047810"/>
      <c r="E1047810"/>
      <c r="F1047810"/>
      <c r="G1047810"/>
      <c r="H1047810"/>
      <c r="I1047810"/>
    </row>
    <row r="1047811" spans="1:9" x14ac:dyDescent="0.25">
      <c r="A1047811"/>
      <c r="B1047811"/>
      <c r="C1047811"/>
      <c r="D1047811"/>
      <c r="E1047811"/>
      <c r="F1047811"/>
      <c r="G1047811"/>
      <c r="H1047811"/>
      <c r="I1047811"/>
    </row>
    <row r="1047812" spans="1:9" x14ac:dyDescent="0.25">
      <c r="A1047812"/>
      <c r="B1047812"/>
      <c r="C1047812"/>
      <c r="D1047812"/>
      <c r="E1047812"/>
      <c r="F1047812"/>
      <c r="G1047812"/>
      <c r="H1047812"/>
      <c r="I1047812"/>
    </row>
    <row r="1047813" spans="1:9" x14ac:dyDescent="0.25">
      <c r="A1047813"/>
      <c r="B1047813"/>
      <c r="C1047813"/>
      <c r="D1047813"/>
      <c r="E1047813"/>
      <c r="F1047813"/>
      <c r="G1047813"/>
      <c r="H1047813"/>
      <c r="I1047813"/>
    </row>
    <row r="1047814" spans="1:9" x14ac:dyDescent="0.25">
      <c r="A1047814"/>
      <c r="B1047814"/>
      <c r="C1047814"/>
      <c r="D1047814"/>
      <c r="E1047814"/>
      <c r="F1047814"/>
      <c r="G1047814"/>
      <c r="H1047814"/>
      <c r="I1047814"/>
    </row>
    <row r="1047815" spans="1:9" x14ac:dyDescent="0.25">
      <c r="A1047815"/>
      <c r="B1047815"/>
      <c r="C1047815"/>
      <c r="D1047815"/>
      <c r="E1047815"/>
      <c r="F1047815"/>
      <c r="G1047815"/>
      <c r="H1047815"/>
      <c r="I1047815"/>
    </row>
    <row r="1047816" spans="1:9" x14ac:dyDescent="0.25">
      <c r="A1047816"/>
      <c r="B1047816"/>
      <c r="C1047816"/>
      <c r="D1047816"/>
      <c r="E1047816"/>
      <c r="F1047816"/>
      <c r="G1047816"/>
      <c r="H1047816"/>
      <c r="I1047816"/>
    </row>
    <row r="1047817" spans="1:9" x14ac:dyDescent="0.25">
      <c r="A1047817"/>
      <c r="B1047817"/>
      <c r="C1047817"/>
      <c r="D1047817"/>
      <c r="E1047817"/>
      <c r="F1047817"/>
      <c r="G1047817"/>
      <c r="H1047817"/>
      <c r="I1047817"/>
    </row>
    <row r="1047818" spans="1:9" x14ac:dyDescent="0.25">
      <c r="A1047818"/>
      <c r="B1047818"/>
      <c r="C1047818"/>
      <c r="D1047818"/>
      <c r="E1047818"/>
      <c r="F1047818"/>
      <c r="G1047818"/>
      <c r="H1047818"/>
      <c r="I1047818"/>
    </row>
    <row r="1047819" spans="1:9" x14ac:dyDescent="0.25">
      <c r="A1047819"/>
      <c r="B1047819"/>
      <c r="C1047819"/>
      <c r="D1047819"/>
      <c r="E1047819"/>
      <c r="F1047819"/>
      <c r="G1047819"/>
      <c r="H1047819"/>
      <c r="I1047819"/>
    </row>
    <row r="1047820" spans="1:9" x14ac:dyDescent="0.25">
      <c r="A1047820"/>
      <c r="B1047820"/>
      <c r="C1047820"/>
      <c r="D1047820"/>
      <c r="E1047820"/>
      <c r="F1047820"/>
      <c r="G1047820"/>
      <c r="H1047820"/>
      <c r="I1047820"/>
    </row>
    <row r="1047821" spans="1:9" x14ac:dyDescent="0.25">
      <c r="A1047821"/>
      <c r="B1047821"/>
      <c r="C1047821"/>
      <c r="D1047821"/>
      <c r="E1047821"/>
      <c r="F1047821"/>
      <c r="G1047821"/>
      <c r="H1047821"/>
      <c r="I1047821"/>
    </row>
    <row r="1047822" spans="1:9" x14ac:dyDescent="0.25">
      <c r="A1047822"/>
      <c r="B1047822"/>
      <c r="C1047822"/>
      <c r="D1047822"/>
      <c r="E1047822"/>
      <c r="F1047822"/>
      <c r="G1047822"/>
      <c r="H1047822"/>
      <c r="I1047822"/>
    </row>
    <row r="1047823" spans="1:9" x14ac:dyDescent="0.25">
      <c r="A1047823"/>
      <c r="B1047823"/>
      <c r="C1047823"/>
      <c r="D1047823"/>
      <c r="E1047823"/>
      <c r="F1047823"/>
      <c r="G1047823"/>
      <c r="H1047823"/>
      <c r="I1047823"/>
    </row>
    <row r="1047824" spans="1:9" x14ac:dyDescent="0.25">
      <c r="A1047824"/>
      <c r="B1047824"/>
      <c r="C1047824"/>
      <c r="D1047824"/>
      <c r="E1047824"/>
      <c r="F1047824"/>
      <c r="G1047824"/>
      <c r="H1047824"/>
      <c r="I1047824"/>
    </row>
    <row r="1047825" spans="1:9" x14ac:dyDescent="0.25">
      <c r="A1047825"/>
      <c r="B1047825"/>
      <c r="C1047825"/>
      <c r="D1047825"/>
      <c r="E1047825"/>
      <c r="F1047825"/>
      <c r="G1047825"/>
      <c r="H1047825"/>
      <c r="I1047825"/>
    </row>
    <row r="1047826" spans="1:9" x14ac:dyDescent="0.25">
      <c r="A1047826"/>
      <c r="B1047826"/>
      <c r="C1047826"/>
      <c r="D1047826"/>
      <c r="E1047826"/>
      <c r="F1047826"/>
      <c r="G1047826"/>
      <c r="H1047826"/>
      <c r="I1047826"/>
    </row>
    <row r="1047827" spans="1:9" x14ac:dyDescent="0.25">
      <c r="A1047827"/>
      <c r="B1047827"/>
      <c r="C1047827"/>
      <c r="D1047827"/>
      <c r="E1047827"/>
      <c r="F1047827"/>
      <c r="G1047827"/>
      <c r="H1047827"/>
      <c r="I1047827"/>
    </row>
    <row r="1047828" spans="1:9" x14ac:dyDescent="0.25">
      <c r="A1047828"/>
      <c r="B1047828"/>
      <c r="C1047828"/>
      <c r="D1047828"/>
      <c r="E1047828"/>
      <c r="F1047828"/>
      <c r="G1047828"/>
      <c r="H1047828"/>
      <c r="I1047828"/>
    </row>
    <row r="1047829" spans="1:9" x14ac:dyDescent="0.25">
      <c r="A1047829"/>
      <c r="B1047829"/>
      <c r="C1047829"/>
      <c r="D1047829"/>
      <c r="E1047829"/>
      <c r="F1047829"/>
      <c r="G1047829"/>
      <c r="H1047829"/>
      <c r="I1047829"/>
    </row>
    <row r="1047830" spans="1:9" x14ac:dyDescent="0.25">
      <c r="A1047830"/>
      <c r="B1047830"/>
      <c r="C1047830"/>
      <c r="D1047830"/>
      <c r="E1047830"/>
      <c r="F1047830"/>
      <c r="G1047830"/>
      <c r="H1047830"/>
      <c r="I1047830"/>
    </row>
    <row r="1047831" spans="1:9" x14ac:dyDescent="0.25">
      <c r="A1047831"/>
      <c r="B1047831"/>
      <c r="C1047831"/>
      <c r="D1047831"/>
      <c r="E1047831"/>
      <c r="F1047831"/>
      <c r="G1047831"/>
      <c r="H1047831"/>
      <c r="I1047831"/>
    </row>
    <row r="1047832" spans="1:9" x14ac:dyDescent="0.25">
      <c r="A1047832"/>
      <c r="B1047832"/>
      <c r="C1047832"/>
      <c r="D1047832"/>
      <c r="E1047832"/>
      <c r="F1047832"/>
      <c r="G1047832"/>
      <c r="H1047832"/>
      <c r="I1047832"/>
    </row>
    <row r="1047833" spans="1:9" x14ac:dyDescent="0.25">
      <c r="A1047833"/>
      <c r="B1047833"/>
      <c r="C1047833"/>
      <c r="D1047833"/>
      <c r="E1047833"/>
      <c r="F1047833"/>
      <c r="G1047833"/>
      <c r="H1047833"/>
      <c r="I1047833"/>
    </row>
    <row r="1047834" spans="1:9" x14ac:dyDescent="0.25">
      <c r="A1047834"/>
      <c r="B1047834"/>
      <c r="C1047834"/>
      <c r="D1047834"/>
      <c r="E1047834"/>
      <c r="F1047834"/>
      <c r="G1047834"/>
      <c r="H1047834"/>
      <c r="I1047834"/>
    </row>
    <row r="1047835" spans="1:9" x14ac:dyDescent="0.25">
      <c r="A1047835"/>
      <c r="B1047835"/>
      <c r="C1047835"/>
      <c r="D1047835"/>
      <c r="E1047835"/>
      <c r="F1047835"/>
      <c r="G1047835"/>
      <c r="H1047835"/>
      <c r="I1047835"/>
    </row>
    <row r="1047836" spans="1:9" x14ac:dyDescent="0.25">
      <c r="A1047836"/>
      <c r="B1047836"/>
      <c r="C1047836"/>
      <c r="D1047836"/>
      <c r="E1047836"/>
      <c r="F1047836"/>
      <c r="G1047836"/>
      <c r="H1047836"/>
      <c r="I1047836"/>
    </row>
    <row r="1047837" spans="1:9" x14ac:dyDescent="0.25">
      <c r="A1047837"/>
      <c r="B1047837"/>
      <c r="C1047837"/>
      <c r="D1047837"/>
      <c r="E1047837"/>
      <c r="F1047837"/>
      <c r="G1047837"/>
      <c r="H1047837"/>
      <c r="I1047837"/>
    </row>
    <row r="1047838" spans="1:9" x14ac:dyDescent="0.25">
      <c r="A1047838"/>
      <c r="B1047838"/>
      <c r="C1047838"/>
      <c r="D1047838"/>
      <c r="E1047838"/>
      <c r="F1047838"/>
      <c r="G1047838"/>
      <c r="H1047838"/>
      <c r="I1047838"/>
    </row>
    <row r="1047839" spans="1:9" x14ac:dyDescent="0.25">
      <c r="A1047839"/>
      <c r="B1047839"/>
      <c r="C1047839"/>
      <c r="D1047839"/>
      <c r="E1047839"/>
      <c r="F1047839"/>
      <c r="G1047839"/>
      <c r="H1047839"/>
      <c r="I1047839"/>
    </row>
    <row r="1047840" spans="1:9" x14ac:dyDescent="0.25">
      <c r="A1047840"/>
      <c r="B1047840"/>
      <c r="C1047840"/>
      <c r="D1047840"/>
      <c r="E1047840"/>
      <c r="F1047840"/>
      <c r="G1047840"/>
      <c r="H1047840"/>
      <c r="I1047840"/>
    </row>
    <row r="1047841" spans="1:9" x14ac:dyDescent="0.25">
      <c r="A1047841"/>
      <c r="B1047841"/>
      <c r="C1047841"/>
      <c r="D1047841"/>
      <c r="E1047841"/>
      <c r="F1047841"/>
      <c r="G1047841"/>
      <c r="H1047841"/>
      <c r="I1047841"/>
    </row>
    <row r="1047842" spans="1:9" x14ac:dyDescent="0.25">
      <c r="A1047842"/>
      <c r="B1047842"/>
      <c r="C1047842"/>
      <c r="D1047842"/>
      <c r="E1047842"/>
      <c r="F1047842"/>
      <c r="G1047842"/>
      <c r="H1047842"/>
      <c r="I1047842"/>
    </row>
    <row r="1047843" spans="1:9" x14ac:dyDescent="0.25">
      <c r="A1047843"/>
      <c r="B1047843"/>
      <c r="C1047843"/>
      <c r="D1047843"/>
      <c r="E1047843"/>
      <c r="F1047843"/>
      <c r="G1047843"/>
      <c r="H1047843"/>
      <c r="I1047843"/>
    </row>
    <row r="1047844" spans="1:9" x14ac:dyDescent="0.25">
      <c r="A1047844"/>
      <c r="B1047844"/>
      <c r="C1047844"/>
      <c r="D1047844"/>
      <c r="E1047844"/>
      <c r="F1047844"/>
      <c r="G1047844"/>
      <c r="H1047844"/>
      <c r="I1047844"/>
    </row>
    <row r="1047845" spans="1:9" x14ac:dyDescent="0.25">
      <c r="A1047845"/>
      <c r="B1047845"/>
      <c r="C1047845"/>
      <c r="D1047845"/>
      <c r="E1047845"/>
      <c r="F1047845"/>
      <c r="G1047845"/>
      <c r="H1047845"/>
      <c r="I1047845"/>
    </row>
    <row r="1047846" spans="1:9" x14ac:dyDescent="0.25">
      <c r="A1047846"/>
      <c r="B1047846"/>
      <c r="C1047846"/>
      <c r="D1047846"/>
      <c r="E1047846"/>
      <c r="F1047846"/>
      <c r="G1047846"/>
      <c r="H1047846"/>
      <c r="I1047846"/>
    </row>
    <row r="1047847" spans="1:9" x14ac:dyDescent="0.25">
      <c r="A1047847"/>
      <c r="B1047847"/>
      <c r="C1047847"/>
      <c r="D1047847"/>
      <c r="E1047847"/>
      <c r="F1047847"/>
      <c r="G1047847"/>
      <c r="H1047847"/>
      <c r="I1047847"/>
    </row>
    <row r="1047848" spans="1:9" x14ac:dyDescent="0.25">
      <c r="A1047848"/>
      <c r="B1047848"/>
      <c r="C1047848"/>
      <c r="D1047848"/>
      <c r="E1047848"/>
      <c r="F1047848"/>
      <c r="G1047848"/>
      <c r="H1047848"/>
      <c r="I1047848"/>
    </row>
    <row r="1047849" spans="1:9" x14ac:dyDescent="0.25">
      <c r="A1047849"/>
      <c r="B1047849"/>
      <c r="C1047849"/>
      <c r="D1047849"/>
      <c r="E1047849"/>
      <c r="F1047849"/>
      <c r="G1047849"/>
      <c r="H1047849"/>
      <c r="I1047849"/>
    </row>
    <row r="1047850" spans="1:9" x14ac:dyDescent="0.25">
      <c r="A1047850"/>
      <c r="B1047850"/>
      <c r="C1047850"/>
      <c r="D1047850"/>
      <c r="E1047850"/>
      <c r="F1047850"/>
      <c r="G1047850"/>
      <c r="H1047850"/>
      <c r="I1047850"/>
    </row>
    <row r="1047851" spans="1:9" x14ac:dyDescent="0.25">
      <c r="A1047851"/>
      <c r="B1047851"/>
      <c r="C1047851"/>
      <c r="D1047851"/>
      <c r="E1047851"/>
      <c r="F1047851"/>
      <c r="G1047851"/>
      <c r="H1047851"/>
      <c r="I1047851"/>
    </row>
    <row r="1047852" spans="1:9" x14ac:dyDescent="0.25">
      <c r="A1047852"/>
      <c r="B1047852"/>
      <c r="C1047852"/>
      <c r="D1047852"/>
      <c r="E1047852"/>
      <c r="F1047852"/>
      <c r="G1047852"/>
      <c r="H1047852"/>
      <c r="I1047852"/>
    </row>
    <row r="1047853" spans="1:9" x14ac:dyDescent="0.25">
      <c r="A1047853"/>
      <c r="B1047853"/>
      <c r="C1047853"/>
      <c r="D1047853"/>
      <c r="E1047853"/>
      <c r="F1047853"/>
      <c r="G1047853"/>
      <c r="H1047853"/>
      <c r="I1047853"/>
    </row>
    <row r="1047854" spans="1:9" x14ac:dyDescent="0.25">
      <c r="A1047854"/>
      <c r="B1047854"/>
      <c r="C1047854"/>
      <c r="D1047854"/>
      <c r="E1047854"/>
      <c r="F1047854"/>
      <c r="G1047854"/>
      <c r="H1047854"/>
      <c r="I1047854"/>
    </row>
    <row r="1047855" spans="1:9" x14ac:dyDescent="0.25">
      <c r="A1047855"/>
      <c r="B1047855"/>
      <c r="C1047855"/>
      <c r="D1047855"/>
      <c r="E1047855"/>
      <c r="F1047855"/>
      <c r="G1047855"/>
      <c r="H1047855"/>
      <c r="I1047855"/>
    </row>
    <row r="1047856" spans="1:9" x14ac:dyDescent="0.25">
      <c r="A1047856"/>
      <c r="B1047856"/>
      <c r="C1047856"/>
      <c r="D1047856"/>
      <c r="E1047856"/>
      <c r="F1047856"/>
      <c r="G1047856"/>
      <c r="H1047856"/>
      <c r="I1047856"/>
    </row>
    <row r="1047857" spans="1:9" x14ac:dyDescent="0.25">
      <c r="A1047857"/>
      <c r="B1047857"/>
      <c r="C1047857"/>
      <c r="D1047857"/>
      <c r="E1047857"/>
      <c r="F1047857"/>
      <c r="G1047857"/>
      <c r="H1047857"/>
      <c r="I1047857"/>
    </row>
    <row r="1047858" spans="1:9" x14ac:dyDescent="0.25">
      <c r="A1047858"/>
      <c r="B1047858"/>
      <c r="C1047858"/>
      <c r="D1047858"/>
      <c r="E1047858"/>
      <c r="F1047858"/>
      <c r="G1047858"/>
      <c r="H1047858"/>
      <c r="I1047858"/>
    </row>
    <row r="1047859" spans="1:9" x14ac:dyDescent="0.25">
      <c r="A1047859"/>
      <c r="B1047859"/>
      <c r="C1047859"/>
      <c r="D1047859"/>
      <c r="E1047859"/>
      <c r="F1047859"/>
      <c r="G1047859"/>
      <c r="H1047859"/>
      <c r="I1047859"/>
    </row>
    <row r="1047860" spans="1:9" x14ac:dyDescent="0.25">
      <c r="A1047860"/>
      <c r="B1047860"/>
      <c r="C1047860"/>
      <c r="D1047860"/>
      <c r="E1047860"/>
      <c r="F1047860"/>
      <c r="G1047860"/>
      <c r="H1047860"/>
      <c r="I1047860"/>
    </row>
    <row r="1047861" spans="1:9" x14ac:dyDescent="0.25">
      <c r="A1047861"/>
      <c r="B1047861"/>
      <c r="C1047861"/>
      <c r="D1047861"/>
      <c r="E1047861"/>
      <c r="F1047861"/>
      <c r="G1047861"/>
      <c r="H1047861"/>
      <c r="I1047861"/>
    </row>
    <row r="1047862" spans="1:9" x14ac:dyDescent="0.25">
      <c r="A1047862"/>
      <c r="B1047862"/>
      <c r="C1047862"/>
      <c r="D1047862"/>
      <c r="E1047862"/>
      <c r="F1047862"/>
      <c r="G1047862"/>
      <c r="H1047862"/>
      <c r="I1047862"/>
    </row>
    <row r="1047863" spans="1:9" x14ac:dyDescent="0.25">
      <c r="A1047863"/>
      <c r="B1047863"/>
      <c r="C1047863"/>
      <c r="D1047863"/>
      <c r="E1047863"/>
      <c r="F1047863"/>
      <c r="G1047863"/>
      <c r="H1047863"/>
      <c r="I1047863"/>
    </row>
    <row r="1047864" spans="1:9" x14ac:dyDescent="0.25">
      <c r="A1047864"/>
      <c r="B1047864"/>
      <c r="C1047864"/>
      <c r="D1047864"/>
      <c r="E1047864"/>
      <c r="F1047864"/>
      <c r="G1047864"/>
      <c r="H1047864"/>
      <c r="I1047864"/>
    </row>
    <row r="1047865" spans="1:9" x14ac:dyDescent="0.25">
      <c r="A1047865"/>
      <c r="B1047865"/>
      <c r="C1047865"/>
      <c r="D1047865"/>
      <c r="E1047865"/>
      <c r="F1047865"/>
      <c r="G1047865"/>
      <c r="H1047865"/>
      <c r="I1047865"/>
    </row>
    <row r="1047866" spans="1:9" x14ac:dyDescent="0.25">
      <c r="A1047866"/>
      <c r="B1047866"/>
      <c r="C1047866"/>
      <c r="D1047866"/>
      <c r="E1047866"/>
      <c r="F1047866"/>
      <c r="G1047866"/>
      <c r="H1047866"/>
      <c r="I1047866"/>
    </row>
    <row r="1047867" spans="1:9" x14ac:dyDescent="0.25">
      <c r="A1047867"/>
      <c r="B1047867"/>
      <c r="C1047867"/>
      <c r="D1047867"/>
      <c r="E1047867"/>
      <c r="F1047867"/>
      <c r="G1047867"/>
      <c r="H1047867"/>
      <c r="I1047867"/>
    </row>
    <row r="1047868" spans="1:9" x14ac:dyDescent="0.25">
      <c r="A1047868"/>
      <c r="B1047868"/>
      <c r="C1047868"/>
      <c r="D1047868"/>
      <c r="E1047868"/>
      <c r="F1047868"/>
      <c r="G1047868"/>
      <c r="H1047868"/>
      <c r="I1047868"/>
    </row>
    <row r="1047869" spans="1:9" x14ac:dyDescent="0.25">
      <c r="A1047869"/>
      <c r="B1047869"/>
      <c r="C1047869"/>
      <c r="D1047869"/>
      <c r="E1047869"/>
      <c r="F1047869"/>
      <c r="G1047869"/>
      <c r="H1047869"/>
      <c r="I1047869"/>
    </row>
    <row r="1047870" spans="1:9" x14ac:dyDescent="0.25">
      <c r="A1047870"/>
      <c r="B1047870"/>
      <c r="C1047870"/>
      <c r="D1047870"/>
      <c r="E1047870"/>
      <c r="F1047870"/>
      <c r="G1047870"/>
      <c r="H1047870"/>
      <c r="I1047870"/>
    </row>
    <row r="1047871" spans="1:9" x14ac:dyDescent="0.25">
      <c r="A1047871"/>
      <c r="B1047871"/>
      <c r="C1047871"/>
      <c r="D1047871"/>
      <c r="E1047871"/>
      <c r="F1047871"/>
      <c r="G1047871"/>
      <c r="H1047871"/>
      <c r="I1047871"/>
    </row>
    <row r="1047872" spans="1:9" x14ac:dyDescent="0.25">
      <c r="A1047872"/>
      <c r="B1047872"/>
      <c r="C1047872"/>
      <c r="D1047872"/>
      <c r="E1047872"/>
      <c r="F1047872"/>
      <c r="G1047872"/>
      <c r="H1047872"/>
      <c r="I1047872"/>
    </row>
    <row r="1047873" spans="1:9" x14ac:dyDescent="0.25">
      <c r="A1047873"/>
      <c r="B1047873"/>
      <c r="C1047873"/>
      <c r="D1047873"/>
      <c r="E1047873"/>
      <c r="F1047873"/>
      <c r="G1047873"/>
      <c r="H1047873"/>
      <c r="I1047873"/>
    </row>
    <row r="1047874" spans="1:9" x14ac:dyDescent="0.25">
      <c r="A1047874"/>
      <c r="B1047874"/>
      <c r="C1047874"/>
      <c r="D1047874"/>
      <c r="E1047874"/>
      <c r="F1047874"/>
      <c r="G1047874"/>
      <c r="H1047874"/>
      <c r="I1047874"/>
    </row>
    <row r="1047875" spans="1:9" x14ac:dyDescent="0.25">
      <c r="A1047875"/>
      <c r="B1047875"/>
      <c r="C1047875"/>
      <c r="D1047875"/>
      <c r="E1047875"/>
      <c r="F1047875"/>
      <c r="G1047875"/>
      <c r="H1047875"/>
      <c r="I1047875"/>
    </row>
    <row r="1047876" spans="1:9" x14ac:dyDescent="0.25">
      <c r="A1047876"/>
      <c r="B1047876"/>
      <c r="C1047876"/>
      <c r="D1047876"/>
      <c r="E1047876"/>
      <c r="F1047876"/>
      <c r="G1047876"/>
      <c r="H1047876"/>
      <c r="I1047876"/>
    </row>
    <row r="1047877" spans="1:9" x14ac:dyDescent="0.25">
      <c r="A1047877"/>
      <c r="B1047877"/>
      <c r="C1047877"/>
      <c r="D1047877"/>
      <c r="E1047877"/>
      <c r="F1047877"/>
      <c r="G1047877"/>
      <c r="H1047877"/>
      <c r="I1047877"/>
    </row>
    <row r="1047878" spans="1:9" x14ac:dyDescent="0.25">
      <c r="A1047878"/>
      <c r="B1047878"/>
      <c r="C1047878"/>
      <c r="D1047878"/>
      <c r="E1047878"/>
      <c r="F1047878"/>
      <c r="G1047878"/>
      <c r="H1047878"/>
      <c r="I1047878"/>
    </row>
    <row r="1047879" spans="1:9" x14ac:dyDescent="0.25">
      <c r="A1047879"/>
      <c r="B1047879"/>
      <c r="C1047879"/>
      <c r="D1047879"/>
      <c r="E1047879"/>
      <c r="F1047879"/>
      <c r="G1047879"/>
      <c r="H1047879"/>
      <c r="I1047879"/>
    </row>
    <row r="1047880" spans="1:9" x14ac:dyDescent="0.25">
      <c r="A1047880"/>
      <c r="B1047880"/>
      <c r="C1047880"/>
      <c r="D1047880"/>
      <c r="E1047880"/>
      <c r="F1047880"/>
      <c r="G1047880"/>
      <c r="H1047880"/>
      <c r="I1047880"/>
    </row>
    <row r="1047881" spans="1:9" x14ac:dyDescent="0.25">
      <c r="A1047881"/>
      <c r="B1047881"/>
      <c r="C1047881"/>
      <c r="D1047881"/>
      <c r="E1047881"/>
      <c r="F1047881"/>
      <c r="G1047881"/>
      <c r="H1047881"/>
      <c r="I1047881"/>
    </row>
    <row r="1047882" spans="1:9" x14ac:dyDescent="0.25">
      <c r="A1047882"/>
      <c r="B1047882"/>
      <c r="C1047882"/>
      <c r="D1047882"/>
      <c r="E1047882"/>
      <c r="F1047882"/>
      <c r="G1047882"/>
      <c r="H1047882"/>
      <c r="I1047882"/>
    </row>
    <row r="1047883" spans="1:9" x14ac:dyDescent="0.25">
      <c r="A1047883"/>
      <c r="B1047883"/>
      <c r="C1047883"/>
      <c r="D1047883"/>
      <c r="E1047883"/>
      <c r="F1047883"/>
      <c r="G1047883"/>
      <c r="H1047883"/>
      <c r="I1047883"/>
    </row>
    <row r="1047884" spans="1:9" x14ac:dyDescent="0.25">
      <c r="A1047884"/>
      <c r="B1047884"/>
      <c r="C1047884"/>
      <c r="D1047884"/>
      <c r="E1047884"/>
      <c r="F1047884"/>
      <c r="G1047884"/>
      <c r="H1047884"/>
      <c r="I1047884"/>
    </row>
    <row r="1047885" spans="1:9" x14ac:dyDescent="0.25">
      <c r="A1047885"/>
      <c r="B1047885"/>
      <c r="C1047885"/>
      <c r="D1047885"/>
      <c r="E1047885"/>
      <c r="F1047885"/>
      <c r="G1047885"/>
      <c r="H1047885"/>
      <c r="I1047885"/>
    </row>
    <row r="1047886" spans="1:9" x14ac:dyDescent="0.25">
      <c r="A1047886"/>
      <c r="B1047886"/>
      <c r="C1047886"/>
      <c r="D1047886"/>
      <c r="E1047886"/>
      <c r="F1047886"/>
      <c r="G1047886"/>
      <c r="H1047886"/>
      <c r="I1047886"/>
    </row>
    <row r="1047887" spans="1:9" x14ac:dyDescent="0.25">
      <c r="A1047887"/>
      <c r="B1047887"/>
      <c r="C1047887"/>
      <c r="D1047887"/>
      <c r="E1047887"/>
      <c r="F1047887"/>
      <c r="G1047887"/>
      <c r="H1047887"/>
      <c r="I1047887"/>
    </row>
    <row r="1047888" spans="1:9" x14ac:dyDescent="0.25">
      <c r="A1047888"/>
      <c r="B1047888"/>
      <c r="C1047888"/>
      <c r="D1047888"/>
      <c r="E1047888"/>
      <c r="F1047888"/>
      <c r="G1047888"/>
      <c r="H1047888"/>
      <c r="I1047888"/>
    </row>
    <row r="1047889" spans="1:9" x14ac:dyDescent="0.25">
      <c r="A1047889"/>
      <c r="B1047889"/>
      <c r="C1047889"/>
      <c r="D1047889"/>
      <c r="E1047889"/>
      <c r="F1047889"/>
      <c r="G1047889"/>
      <c r="H1047889"/>
      <c r="I1047889"/>
    </row>
    <row r="1047890" spans="1:9" x14ac:dyDescent="0.25">
      <c r="A1047890"/>
      <c r="B1047890"/>
      <c r="C1047890"/>
      <c r="D1047890"/>
      <c r="E1047890"/>
      <c r="F1047890"/>
      <c r="G1047890"/>
      <c r="H1047890"/>
      <c r="I1047890"/>
    </row>
    <row r="1047891" spans="1:9" x14ac:dyDescent="0.25">
      <c r="A1047891"/>
      <c r="B1047891"/>
      <c r="C1047891"/>
      <c r="D1047891"/>
      <c r="E1047891"/>
      <c r="F1047891"/>
      <c r="G1047891"/>
      <c r="H1047891"/>
      <c r="I1047891"/>
    </row>
    <row r="1047892" spans="1:9" x14ac:dyDescent="0.25">
      <c r="A1047892"/>
      <c r="B1047892"/>
      <c r="C1047892"/>
      <c r="D1047892"/>
      <c r="E1047892"/>
      <c r="F1047892"/>
      <c r="G1047892"/>
      <c r="H1047892"/>
      <c r="I1047892"/>
    </row>
    <row r="1047893" spans="1:9" x14ac:dyDescent="0.25">
      <c r="A1047893"/>
      <c r="B1047893"/>
      <c r="C1047893"/>
      <c r="D1047893"/>
      <c r="E1047893"/>
      <c r="F1047893"/>
      <c r="G1047893"/>
      <c r="H1047893"/>
      <c r="I1047893"/>
    </row>
    <row r="1047894" spans="1:9" x14ac:dyDescent="0.25">
      <c r="A1047894"/>
      <c r="B1047894"/>
      <c r="C1047894"/>
      <c r="D1047894"/>
      <c r="E1047894"/>
      <c r="F1047894"/>
      <c r="G1047894"/>
      <c r="H1047894"/>
      <c r="I1047894"/>
    </row>
    <row r="1047895" spans="1:9" x14ac:dyDescent="0.25">
      <c r="A1047895"/>
      <c r="B1047895"/>
      <c r="C1047895"/>
      <c r="D1047895"/>
      <c r="E1047895"/>
      <c r="F1047895"/>
      <c r="G1047895"/>
      <c r="H1047895"/>
      <c r="I1047895"/>
    </row>
    <row r="1047896" spans="1:9" x14ac:dyDescent="0.25">
      <c r="A1047896"/>
      <c r="B1047896"/>
      <c r="C1047896"/>
      <c r="D1047896"/>
      <c r="E1047896"/>
      <c r="F1047896"/>
      <c r="G1047896"/>
      <c r="H1047896"/>
      <c r="I1047896"/>
    </row>
    <row r="1047897" spans="1:9" x14ac:dyDescent="0.25">
      <c r="A1047897"/>
      <c r="B1047897"/>
      <c r="C1047897"/>
      <c r="D1047897"/>
      <c r="E1047897"/>
      <c r="F1047897"/>
      <c r="G1047897"/>
      <c r="H1047897"/>
      <c r="I1047897"/>
    </row>
    <row r="1047898" spans="1:9" x14ac:dyDescent="0.25">
      <c r="A1047898"/>
      <c r="B1047898"/>
      <c r="C1047898"/>
      <c r="D1047898"/>
      <c r="E1047898"/>
      <c r="F1047898"/>
      <c r="G1047898"/>
      <c r="H1047898"/>
      <c r="I1047898"/>
    </row>
    <row r="1047899" spans="1:9" x14ac:dyDescent="0.25">
      <c r="A1047899"/>
      <c r="B1047899"/>
      <c r="C1047899"/>
      <c r="D1047899"/>
      <c r="E1047899"/>
      <c r="F1047899"/>
      <c r="G1047899"/>
      <c r="H1047899"/>
      <c r="I1047899"/>
    </row>
    <row r="1047900" spans="1:9" x14ac:dyDescent="0.25">
      <c r="A1047900"/>
      <c r="B1047900"/>
      <c r="C1047900"/>
      <c r="D1047900"/>
      <c r="E1047900"/>
      <c r="F1047900"/>
      <c r="G1047900"/>
      <c r="H1047900"/>
      <c r="I1047900"/>
    </row>
    <row r="1047901" spans="1:9" x14ac:dyDescent="0.25">
      <c r="A1047901"/>
      <c r="B1047901"/>
      <c r="C1047901"/>
      <c r="D1047901"/>
      <c r="E1047901"/>
      <c r="F1047901"/>
      <c r="G1047901"/>
      <c r="H1047901"/>
      <c r="I1047901"/>
    </row>
    <row r="1047902" spans="1:9" x14ac:dyDescent="0.25">
      <c r="A1047902"/>
      <c r="B1047902"/>
      <c r="C1047902"/>
      <c r="D1047902"/>
      <c r="E1047902"/>
      <c r="F1047902"/>
      <c r="G1047902"/>
      <c r="H1047902"/>
      <c r="I1047902"/>
    </row>
    <row r="1047903" spans="1:9" x14ac:dyDescent="0.25">
      <c r="A1047903"/>
      <c r="B1047903"/>
      <c r="C1047903"/>
      <c r="D1047903"/>
      <c r="E1047903"/>
      <c r="F1047903"/>
      <c r="G1047903"/>
      <c r="H1047903"/>
      <c r="I1047903"/>
    </row>
    <row r="1047904" spans="1:9" x14ac:dyDescent="0.25">
      <c r="A1047904"/>
      <c r="B1047904"/>
      <c r="C1047904"/>
      <c r="D1047904"/>
      <c r="E1047904"/>
      <c r="F1047904"/>
      <c r="G1047904"/>
      <c r="H1047904"/>
      <c r="I1047904"/>
    </row>
    <row r="1047905" spans="1:9" x14ac:dyDescent="0.25">
      <c r="A1047905"/>
      <c r="B1047905"/>
      <c r="C1047905"/>
      <c r="D1047905"/>
      <c r="E1047905"/>
      <c r="F1047905"/>
      <c r="G1047905"/>
      <c r="H1047905"/>
      <c r="I1047905"/>
    </row>
    <row r="1047906" spans="1:9" x14ac:dyDescent="0.25">
      <c r="A1047906"/>
      <c r="B1047906"/>
      <c r="C1047906"/>
      <c r="D1047906"/>
      <c r="E1047906"/>
      <c r="F1047906"/>
      <c r="G1047906"/>
      <c r="H1047906"/>
      <c r="I1047906"/>
    </row>
    <row r="1047907" spans="1:9" x14ac:dyDescent="0.25">
      <c r="A1047907"/>
      <c r="B1047907"/>
      <c r="C1047907"/>
      <c r="D1047907"/>
      <c r="E1047907"/>
      <c r="F1047907"/>
      <c r="G1047907"/>
      <c r="H1047907"/>
      <c r="I1047907"/>
    </row>
    <row r="1047908" spans="1:9" x14ac:dyDescent="0.25">
      <c r="A1047908"/>
      <c r="B1047908"/>
      <c r="C1047908"/>
      <c r="D1047908"/>
      <c r="E1047908"/>
      <c r="F1047908"/>
      <c r="G1047908"/>
      <c r="H1047908"/>
      <c r="I1047908"/>
    </row>
    <row r="1047909" spans="1:9" x14ac:dyDescent="0.25">
      <c r="A1047909"/>
      <c r="B1047909"/>
      <c r="C1047909"/>
      <c r="D1047909"/>
      <c r="E1047909"/>
      <c r="F1047909"/>
      <c r="G1047909"/>
      <c r="H1047909"/>
      <c r="I1047909"/>
    </row>
    <row r="1047910" spans="1:9" x14ac:dyDescent="0.25">
      <c r="A1047910"/>
      <c r="B1047910"/>
      <c r="C1047910"/>
      <c r="D1047910"/>
      <c r="E1047910"/>
      <c r="F1047910"/>
      <c r="G1047910"/>
      <c r="H1047910"/>
      <c r="I1047910"/>
    </row>
    <row r="1047911" spans="1:9" x14ac:dyDescent="0.25">
      <c r="A1047911"/>
      <c r="B1047911"/>
      <c r="C1047911"/>
      <c r="D1047911"/>
      <c r="E1047911"/>
      <c r="F1047911"/>
      <c r="G1047911"/>
      <c r="H1047911"/>
      <c r="I1047911"/>
    </row>
    <row r="1047912" spans="1:9" x14ac:dyDescent="0.25">
      <c r="A1047912"/>
      <c r="B1047912"/>
      <c r="C1047912"/>
      <c r="D1047912"/>
      <c r="E1047912"/>
      <c r="F1047912"/>
      <c r="G1047912"/>
      <c r="H1047912"/>
      <c r="I1047912"/>
    </row>
    <row r="1047913" spans="1:9" x14ac:dyDescent="0.25">
      <c r="A1047913"/>
      <c r="B1047913"/>
      <c r="C1047913"/>
      <c r="D1047913"/>
      <c r="E1047913"/>
      <c r="F1047913"/>
      <c r="G1047913"/>
      <c r="H1047913"/>
      <c r="I1047913"/>
    </row>
    <row r="1047914" spans="1:9" x14ac:dyDescent="0.25">
      <c r="A1047914"/>
      <c r="B1047914"/>
      <c r="C1047914"/>
      <c r="D1047914"/>
      <c r="E1047914"/>
      <c r="F1047914"/>
      <c r="G1047914"/>
      <c r="H1047914"/>
      <c r="I1047914"/>
    </row>
    <row r="1047915" spans="1:9" x14ac:dyDescent="0.25">
      <c r="A1047915"/>
      <c r="B1047915"/>
      <c r="C1047915"/>
      <c r="D1047915"/>
      <c r="E1047915"/>
      <c r="F1047915"/>
      <c r="G1047915"/>
      <c r="H1047915"/>
      <c r="I1047915"/>
    </row>
    <row r="1047916" spans="1:9" x14ac:dyDescent="0.25">
      <c r="A1047916"/>
      <c r="B1047916"/>
      <c r="C1047916"/>
      <c r="D1047916"/>
      <c r="E1047916"/>
      <c r="F1047916"/>
      <c r="G1047916"/>
      <c r="H1047916"/>
      <c r="I1047916"/>
    </row>
    <row r="1047917" spans="1:9" x14ac:dyDescent="0.25">
      <c r="A1047917"/>
      <c r="B1047917"/>
      <c r="C1047917"/>
      <c r="D1047917"/>
      <c r="E1047917"/>
      <c r="F1047917"/>
      <c r="G1047917"/>
      <c r="H1047917"/>
      <c r="I1047917"/>
    </row>
    <row r="1047918" spans="1:9" x14ac:dyDescent="0.25">
      <c r="A1047918"/>
      <c r="B1047918"/>
      <c r="C1047918"/>
      <c r="D1047918"/>
      <c r="E1047918"/>
      <c r="F1047918"/>
      <c r="G1047918"/>
      <c r="H1047918"/>
      <c r="I1047918"/>
    </row>
    <row r="1047919" spans="1:9" x14ac:dyDescent="0.25">
      <c r="A1047919"/>
      <c r="B1047919"/>
      <c r="C1047919"/>
      <c r="D1047919"/>
      <c r="E1047919"/>
      <c r="F1047919"/>
      <c r="G1047919"/>
      <c r="H1047919"/>
      <c r="I1047919"/>
    </row>
    <row r="1047920" spans="1:9" x14ac:dyDescent="0.25">
      <c r="A1047920"/>
      <c r="B1047920"/>
      <c r="C1047920"/>
      <c r="D1047920"/>
      <c r="E1047920"/>
      <c r="F1047920"/>
      <c r="G1047920"/>
      <c r="H1047920"/>
      <c r="I1047920"/>
    </row>
    <row r="1047921" spans="1:9" x14ac:dyDescent="0.25">
      <c r="A1047921"/>
      <c r="B1047921"/>
      <c r="C1047921"/>
      <c r="D1047921"/>
      <c r="E1047921"/>
      <c r="F1047921"/>
      <c r="G1047921"/>
      <c r="H1047921"/>
      <c r="I1047921"/>
    </row>
    <row r="1047922" spans="1:9" x14ac:dyDescent="0.25">
      <c r="A1047922"/>
      <c r="B1047922"/>
      <c r="C1047922"/>
      <c r="D1047922"/>
      <c r="E1047922"/>
      <c r="F1047922"/>
      <c r="G1047922"/>
      <c r="H1047922"/>
      <c r="I1047922"/>
    </row>
    <row r="1047923" spans="1:9" x14ac:dyDescent="0.25">
      <c r="A1047923"/>
      <c r="B1047923"/>
      <c r="C1047923"/>
      <c r="D1047923"/>
      <c r="E1047923"/>
      <c r="F1047923"/>
      <c r="G1047923"/>
      <c r="H1047923"/>
      <c r="I1047923"/>
    </row>
    <row r="1047924" spans="1:9" x14ac:dyDescent="0.25">
      <c r="A1047924"/>
      <c r="B1047924"/>
      <c r="C1047924"/>
      <c r="D1047924"/>
      <c r="E1047924"/>
      <c r="F1047924"/>
      <c r="G1047924"/>
      <c r="H1047924"/>
      <c r="I1047924"/>
    </row>
    <row r="1047925" spans="1:9" x14ac:dyDescent="0.25">
      <c r="A1047925"/>
      <c r="B1047925"/>
      <c r="C1047925"/>
      <c r="D1047925"/>
      <c r="E1047925"/>
      <c r="F1047925"/>
      <c r="G1047925"/>
      <c r="H1047925"/>
      <c r="I1047925"/>
    </row>
    <row r="1047926" spans="1:9" x14ac:dyDescent="0.25">
      <c r="A1047926"/>
      <c r="B1047926"/>
      <c r="C1047926"/>
      <c r="D1047926"/>
      <c r="E1047926"/>
      <c r="F1047926"/>
      <c r="G1047926"/>
      <c r="H1047926"/>
      <c r="I1047926"/>
    </row>
    <row r="1047927" spans="1:9" x14ac:dyDescent="0.25">
      <c r="A1047927"/>
      <c r="B1047927"/>
      <c r="C1047927"/>
      <c r="D1047927"/>
      <c r="E1047927"/>
      <c r="F1047927"/>
      <c r="G1047927"/>
      <c r="H1047927"/>
      <c r="I1047927"/>
    </row>
    <row r="1047928" spans="1:9" x14ac:dyDescent="0.25">
      <c r="A1047928"/>
      <c r="B1047928"/>
      <c r="C1047928"/>
      <c r="D1047928"/>
      <c r="E1047928"/>
      <c r="F1047928"/>
      <c r="G1047928"/>
      <c r="H1047928"/>
      <c r="I1047928"/>
    </row>
    <row r="1047929" spans="1:9" x14ac:dyDescent="0.25">
      <c r="A1047929"/>
      <c r="B1047929"/>
      <c r="C1047929"/>
      <c r="D1047929"/>
      <c r="E1047929"/>
      <c r="F1047929"/>
      <c r="G1047929"/>
      <c r="H1047929"/>
      <c r="I1047929"/>
    </row>
    <row r="1047930" spans="1:9" x14ac:dyDescent="0.25">
      <c r="A1047930"/>
      <c r="B1047930"/>
      <c r="C1047930"/>
      <c r="D1047930"/>
      <c r="E1047930"/>
      <c r="F1047930"/>
      <c r="G1047930"/>
      <c r="H1047930"/>
      <c r="I1047930"/>
    </row>
    <row r="1047931" spans="1:9" x14ac:dyDescent="0.25">
      <c r="A1047931"/>
      <c r="B1047931"/>
      <c r="C1047931"/>
      <c r="D1047931"/>
      <c r="E1047931"/>
      <c r="F1047931"/>
      <c r="G1047931"/>
      <c r="H1047931"/>
      <c r="I1047931"/>
    </row>
    <row r="1047932" spans="1:9" x14ac:dyDescent="0.25">
      <c r="A1047932"/>
      <c r="B1047932"/>
      <c r="C1047932"/>
      <c r="D1047932"/>
      <c r="E1047932"/>
      <c r="F1047932"/>
      <c r="G1047932"/>
      <c r="H1047932"/>
      <c r="I1047932"/>
    </row>
    <row r="1047933" spans="1:9" x14ac:dyDescent="0.25">
      <c r="A1047933"/>
      <c r="B1047933"/>
      <c r="C1047933"/>
      <c r="D1047933"/>
      <c r="E1047933"/>
      <c r="F1047933"/>
      <c r="G1047933"/>
      <c r="H1047933"/>
      <c r="I1047933"/>
    </row>
    <row r="1047934" spans="1:9" x14ac:dyDescent="0.25">
      <c r="A1047934"/>
      <c r="B1047934"/>
      <c r="C1047934"/>
      <c r="D1047934"/>
      <c r="E1047934"/>
      <c r="F1047934"/>
      <c r="G1047934"/>
      <c r="H1047934"/>
      <c r="I1047934"/>
    </row>
    <row r="1047935" spans="1:9" x14ac:dyDescent="0.25">
      <c r="A1047935"/>
      <c r="B1047935"/>
      <c r="C1047935"/>
      <c r="D1047935"/>
      <c r="E1047935"/>
      <c r="F1047935"/>
      <c r="G1047935"/>
      <c r="H1047935"/>
      <c r="I1047935"/>
    </row>
    <row r="1047936" spans="1:9" x14ac:dyDescent="0.25">
      <c r="A1047936"/>
      <c r="B1047936"/>
      <c r="C1047936"/>
      <c r="D1047936"/>
      <c r="E1047936"/>
      <c r="F1047936"/>
      <c r="G1047936"/>
      <c r="H1047936"/>
      <c r="I1047936"/>
    </row>
    <row r="1047937" spans="1:9" x14ac:dyDescent="0.25">
      <c r="A1047937"/>
      <c r="B1047937"/>
      <c r="C1047937"/>
      <c r="D1047937"/>
      <c r="E1047937"/>
      <c r="F1047937"/>
      <c r="G1047937"/>
      <c r="H1047937"/>
      <c r="I1047937"/>
    </row>
    <row r="1047938" spans="1:9" x14ac:dyDescent="0.25">
      <c r="A1047938"/>
      <c r="B1047938"/>
      <c r="C1047938"/>
      <c r="D1047938"/>
      <c r="E1047938"/>
      <c r="F1047938"/>
      <c r="G1047938"/>
      <c r="H1047938"/>
      <c r="I1047938"/>
    </row>
    <row r="1047939" spans="1:9" x14ac:dyDescent="0.25">
      <c r="A1047939"/>
      <c r="B1047939"/>
      <c r="C1047939"/>
      <c r="D1047939"/>
      <c r="E1047939"/>
      <c r="F1047939"/>
      <c r="G1047939"/>
      <c r="H1047939"/>
      <c r="I1047939"/>
    </row>
    <row r="1047940" spans="1:9" x14ac:dyDescent="0.25">
      <c r="A1047940"/>
      <c r="B1047940"/>
      <c r="C1047940"/>
      <c r="D1047940"/>
      <c r="E1047940"/>
      <c r="F1047940"/>
      <c r="G1047940"/>
      <c r="H1047940"/>
      <c r="I1047940"/>
    </row>
    <row r="1047941" spans="1:9" x14ac:dyDescent="0.25">
      <c r="A1047941"/>
      <c r="B1047941"/>
      <c r="C1047941"/>
      <c r="D1047941"/>
      <c r="E1047941"/>
      <c r="F1047941"/>
      <c r="G1047941"/>
      <c r="H1047941"/>
      <c r="I1047941"/>
    </row>
    <row r="1047942" spans="1:9" x14ac:dyDescent="0.25">
      <c r="A1047942"/>
      <c r="B1047942"/>
      <c r="C1047942"/>
      <c r="D1047942"/>
      <c r="E1047942"/>
      <c r="F1047942"/>
      <c r="G1047942"/>
      <c r="H1047942"/>
      <c r="I1047942"/>
    </row>
    <row r="1047943" spans="1:9" x14ac:dyDescent="0.25">
      <c r="A1047943"/>
      <c r="B1047943"/>
      <c r="C1047943"/>
      <c r="D1047943"/>
      <c r="E1047943"/>
      <c r="F1047943"/>
      <c r="G1047943"/>
      <c r="H1047943"/>
      <c r="I1047943"/>
    </row>
    <row r="1047944" spans="1:9" x14ac:dyDescent="0.25">
      <c r="A1047944"/>
      <c r="B1047944"/>
      <c r="C1047944"/>
      <c r="D1047944"/>
      <c r="E1047944"/>
      <c r="F1047944"/>
      <c r="G1047944"/>
      <c r="H1047944"/>
      <c r="I1047944"/>
    </row>
    <row r="1047945" spans="1:9" x14ac:dyDescent="0.25">
      <c r="A1047945"/>
      <c r="B1047945"/>
      <c r="C1047945"/>
      <c r="D1047945"/>
      <c r="E1047945"/>
      <c r="F1047945"/>
      <c r="G1047945"/>
      <c r="H1047945"/>
      <c r="I1047945"/>
    </row>
    <row r="1047946" spans="1:9" x14ac:dyDescent="0.25">
      <c r="A1047946"/>
      <c r="B1047946"/>
      <c r="C1047946"/>
      <c r="D1047946"/>
      <c r="E1047946"/>
      <c r="F1047946"/>
      <c r="G1047946"/>
      <c r="H1047946"/>
      <c r="I1047946"/>
    </row>
    <row r="1047947" spans="1:9" x14ac:dyDescent="0.25">
      <c r="A1047947"/>
      <c r="B1047947"/>
      <c r="C1047947"/>
      <c r="D1047947"/>
      <c r="E1047947"/>
      <c r="F1047947"/>
      <c r="G1047947"/>
      <c r="H1047947"/>
      <c r="I1047947"/>
    </row>
    <row r="1047948" spans="1:9" x14ac:dyDescent="0.25">
      <c r="A1047948"/>
      <c r="B1047948"/>
      <c r="C1047948"/>
      <c r="D1047948"/>
      <c r="E1047948"/>
      <c r="F1047948"/>
      <c r="G1047948"/>
      <c r="H1047948"/>
      <c r="I1047948"/>
    </row>
    <row r="1047949" spans="1:9" x14ac:dyDescent="0.25">
      <c r="A1047949"/>
      <c r="B1047949"/>
      <c r="C1047949"/>
      <c r="D1047949"/>
      <c r="E1047949"/>
      <c r="F1047949"/>
      <c r="G1047949"/>
      <c r="H1047949"/>
      <c r="I1047949"/>
    </row>
    <row r="1047950" spans="1:9" x14ac:dyDescent="0.25">
      <c r="A1047950"/>
      <c r="B1047950"/>
      <c r="C1047950"/>
      <c r="D1047950"/>
      <c r="E1047950"/>
      <c r="F1047950"/>
      <c r="G1047950"/>
      <c r="H1047950"/>
      <c r="I1047950"/>
    </row>
    <row r="1047951" spans="1:9" x14ac:dyDescent="0.25">
      <c r="A1047951"/>
      <c r="B1047951"/>
      <c r="C1047951"/>
      <c r="D1047951"/>
      <c r="E1047951"/>
      <c r="F1047951"/>
      <c r="G1047951"/>
      <c r="H1047951"/>
      <c r="I1047951"/>
    </row>
    <row r="1047952" spans="1:9" x14ac:dyDescent="0.25">
      <c r="A1047952"/>
      <c r="B1047952"/>
      <c r="C1047952"/>
      <c r="D1047952"/>
      <c r="E1047952"/>
      <c r="F1047952"/>
      <c r="G1047952"/>
      <c r="H1047952"/>
      <c r="I1047952"/>
    </row>
    <row r="1047953" spans="1:9" x14ac:dyDescent="0.25">
      <c r="A1047953"/>
      <c r="B1047953"/>
      <c r="C1047953"/>
      <c r="D1047953"/>
      <c r="E1047953"/>
      <c r="F1047953"/>
      <c r="G1047953"/>
      <c r="H1047953"/>
      <c r="I1047953"/>
    </row>
    <row r="1047954" spans="1:9" x14ac:dyDescent="0.25">
      <c r="A1047954"/>
      <c r="B1047954"/>
      <c r="C1047954"/>
      <c r="D1047954"/>
      <c r="E1047954"/>
      <c r="F1047954"/>
      <c r="G1047954"/>
      <c r="H1047954"/>
      <c r="I1047954"/>
    </row>
    <row r="1047955" spans="1:9" x14ac:dyDescent="0.25">
      <c r="A1047955"/>
      <c r="B1047955"/>
      <c r="C1047955"/>
      <c r="D1047955"/>
      <c r="E1047955"/>
      <c r="F1047955"/>
      <c r="G1047955"/>
      <c r="H1047955"/>
      <c r="I1047955"/>
    </row>
    <row r="1047956" spans="1:9" x14ac:dyDescent="0.25">
      <c r="A1047956"/>
      <c r="B1047956"/>
      <c r="C1047956"/>
      <c r="D1047956"/>
      <c r="E1047956"/>
      <c r="F1047956"/>
      <c r="G1047956"/>
      <c r="H1047956"/>
      <c r="I1047956"/>
    </row>
    <row r="1047957" spans="1:9" x14ac:dyDescent="0.25">
      <c r="A1047957"/>
      <c r="B1047957"/>
      <c r="C1047957"/>
      <c r="D1047957"/>
      <c r="E1047957"/>
      <c r="F1047957"/>
      <c r="G1047957"/>
      <c r="H1047957"/>
      <c r="I1047957"/>
    </row>
    <row r="1047958" spans="1:9" x14ac:dyDescent="0.25">
      <c r="A1047958"/>
      <c r="B1047958"/>
      <c r="C1047958"/>
      <c r="D1047958"/>
      <c r="E1047958"/>
      <c r="F1047958"/>
      <c r="G1047958"/>
      <c r="H1047958"/>
      <c r="I1047958"/>
    </row>
    <row r="1047959" spans="1:9" x14ac:dyDescent="0.25">
      <c r="A1047959"/>
      <c r="B1047959"/>
      <c r="C1047959"/>
      <c r="D1047959"/>
      <c r="E1047959"/>
      <c r="F1047959"/>
      <c r="G1047959"/>
      <c r="H1047959"/>
      <c r="I1047959"/>
    </row>
    <row r="1047960" spans="1:9" x14ac:dyDescent="0.25">
      <c r="A1047960"/>
      <c r="B1047960"/>
      <c r="C1047960"/>
      <c r="D1047960"/>
      <c r="E1047960"/>
      <c r="F1047960"/>
      <c r="G1047960"/>
      <c r="H1047960"/>
      <c r="I1047960"/>
    </row>
    <row r="1047961" spans="1:9" x14ac:dyDescent="0.25">
      <c r="A1047961"/>
      <c r="B1047961"/>
      <c r="C1047961"/>
      <c r="D1047961"/>
      <c r="E1047961"/>
      <c r="F1047961"/>
      <c r="G1047961"/>
      <c r="H1047961"/>
      <c r="I1047961"/>
    </row>
    <row r="1047962" spans="1:9" x14ac:dyDescent="0.25">
      <c r="A1047962"/>
      <c r="B1047962"/>
      <c r="C1047962"/>
      <c r="D1047962"/>
      <c r="E1047962"/>
      <c r="F1047962"/>
      <c r="G1047962"/>
      <c r="H1047962"/>
      <c r="I1047962"/>
    </row>
    <row r="1047963" spans="1:9" x14ac:dyDescent="0.25">
      <c r="A1047963"/>
      <c r="B1047963"/>
      <c r="C1047963"/>
      <c r="D1047963"/>
      <c r="E1047963"/>
      <c r="F1047963"/>
      <c r="G1047963"/>
      <c r="H1047963"/>
      <c r="I1047963"/>
    </row>
    <row r="1047964" spans="1:9" x14ac:dyDescent="0.25">
      <c r="A1047964"/>
      <c r="B1047964"/>
      <c r="C1047964"/>
      <c r="D1047964"/>
      <c r="E1047964"/>
      <c r="F1047964"/>
      <c r="G1047964"/>
      <c r="H1047964"/>
      <c r="I1047964"/>
    </row>
    <row r="1047965" spans="1:9" x14ac:dyDescent="0.25">
      <c r="A1047965"/>
      <c r="B1047965"/>
      <c r="C1047965"/>
      <c r="D1047965"/>
      <c r="E1047965"/>
      <c r="F1047965"/>
      <c r="G1047965"/>
      <c r="H1047965"/>
      <c r="I1047965"/>
    </row>
    <row r="1047966" spans="1:9" x14ac:dyDescent="0.25">
      <c r="A1047966"/>
      <c r="B1047966"/>
      <c r="C1047966"/>
      <c r="D1047966"/>
      <c r="E1047966"/>
      <c r="F1047966"/>
      <c r="G1047966"/>
      <c r="H1047966"/>
      <c r="I1047966"/>
    </row>
    <row r="1047967" spans="1:9" x14ac:dyDescent="0.25">
      <c r="A1047967"/>
      <c r="B1047967"/>
      <c r="C1047967"/>
      <c r="D1047967"/>
      <c r="E1047967"/>
      <c r="F1047967"/>
      <c r="G1047967"/>
      <c r="H1047967"/>
      <c r="I1047967"/>
    </row>
    <row r="1047968" spans="1:9" x14ac:dyDescent="0.25">
      <c r="A1047968"/>
      <c r="B1047968"/>
      <c r="C1047968"/>
      <c r="D1047968"/>
      <c r="E1047968"/>
      <c r="F1047968"/>
      <c r="G1047968"/>
      <c r="H1047968"/>
      <c r="I1047968"/>
    </row>
    <row r="1047969" spans="1:9" x14ac:dyDescent="0.25">
      <c r="A1047969"/>
      <c r="B1047969"/>
      <c r="C1047969"/>
      <c r="D1047969"/>
      <c r="E1047969"/>
      <c r="F1047969"/>
      <c r="G1047969"/>
      <c r="H1047969"/>
      <c r="I1047969"/>
    </row>
    <row r="1047970" spans="1:9" x14ac:dyDescent="0.25">
      <c r="A1047970"/>
      <c r="B1047970"/>
      <c r="C1047970"/>
      <c r="D1047970"/>
      <c r="E1047970"/>
      <c r="F1047970"/>
      <c r="G1047970"/>
      <c r="H1047970"/>
      <c r="I1047970"/>
    </row>
    <row r="1047971" spans="1:9" x14ac:dyDescent="0.25">
      <c r="A1047971"/>
      <c r="B1047971"/>
      <c r="C1047971"/>
      <c r="D1047971"/>
      <c r="E1047971"/>
      <c r="F1047971"/>
      <c r="G1047971"/>
      <c r="H1047971"/>
      <c r="I1047971"/>
    </row>
    <row r="1047972" spans="1:9" x14ac:dyDescent="0.25">
      <c r="A1047972"/>
      <c r="B1047972"/>
      <c r="C1047972"/>
      <c r="D1047972"/>
      <c r="E1047972"/>
      <c r="F1047972"/>
      <c r="G1047972"/>
      <c r="H1047972"/>
      <c r="I1047972"/>
    </row>
    <row r="1047973" spans="1:9" x14ac:dyDescent="0.25">
      <c r="A1047973"/>
      <c r="B1047973"/>
      <c r="C1047973"/>
      <c r="D1047973"/>
      <c r="E1047973"/>
      <c r="F1047973"/>
      <c r="G1047973"/>
      <c r="H1047973"/>
      <c r="I1047973"/>
    </row>
    <row r="1047974" spans="1:9" x14ac:dyDescent="0.25">
      <c r="A1047974"/>
      <c r="B1047974"/>
      <c r="C1047974"/>
      <c r="D1047974"/>
      <c r="E1047974"/>
      <c r="F1047974"/>
      <c r="G1047974"/>
      <c r="H1047974"/>
      <c r="I1047974"/>
    </row>
    <row r="1047975" spans="1:9" x14ac:dyDescent="0.25">
      <c r="A1047975"/>
      <c r="B1047975"/>
      <c r="C1047975"/>
      <c r="D1047975"/>
      <c r="E1047975"/>
      <c r="F1047975"/>
      <c r="G1047975"/>
      <c r="H1047975"/>
      <c r="I1047975"/>
    </row>
    <row r="1047976" spans="1:9" x14ac:dyDescent="0.25">
      <c r="A1047976"/>
      <c r="B1047976"/>
      <c r="C1047976"/>
      <c r="D1047976"/>
      <c r="E1047976"/>
      <c r="F1047976"/>
      <c r="G1047976"/>
      <c r="H1047976"/>
      <c r="I1047976"/>
    </row>
    <row r="1047977" spans="1:9" x14ac:dyDescent="0.25">
      <c r="A1047977"/>
      <c r="B1047977"/>
      <c r="C1047977"/>
      <c r="D1047977"/>
      <c r="E1047977"/>
      <c r="F1047977"/>
      <c r="G1047977"/>
      <c r="H1047977"/>
      <c r="I1047977"/>
    </row>
    <row r="1047978" spans="1:9" x14ac:dyDescent="0.25">
      <c r="A1047978"/>
      <c r="B1047978"/>
      <c r="C1047978"/>
      <c r="D1047978"/>
      <c r="E1047978"/>
      <c r="F1047978"/>
      <c r="G1047978"/>
      <c r="H1047978"/>
      <c r="I1047978"/>
    </row>
    <row r="1047979" spans="1:9" x14ac:dyDescent="0.25">
      <c r="A1047979"/>
      <c r="B1047979"/>
      <c r="C1047979"/>
      <c r="D1047979"/>
      <c r="E1047979"/>
      <c r="F1047979"/>
      <c r="G1047979"/>
      <c r="H1047979"/>
      <c r="I1047979"/>
    </row>
    <row r="1047980" spans="1:9" x14ac:dyDescent="0.25">
      <c r="A1047980"/>
      <c r="B1047980"/>
      <c r="C1047980"/>
      <c r="D1047980"/>
      <c r="E1047980"/>
      <c r="F1047980"/>
      <c r="G1047980"/>
      <c r="H1047980"/>
      <c r="I1047980"/>
    </row>
    <row r="1047981" spans="1:9" x14ac:dyDescent="0.25">
      <c r="A1047981"/>
      <c r="B1047981"/>
      <c r="C1047981"/>
      <c r="D1047981"/>
      <c r="E1047981"/>
      <c r="F1047981"/>
      <c r="G1047981"/>
      <c r="H1047981"/>
      <c r="I1047981"/>
    </row>
    <row r="1047982" spans="1:9" x14ac:dyDescent="0.25">
      <c r="A1047982"/>
      <c r="B1047982"/>
      <c r="C1047982"/>
      <c r="D1047982"/>
      <c r="E1047982"/>
      <c r="F1047982"/>
      <c r="G1047982"/>
      <c r="H1047982"/>
      <c r="I1047982"/>
    </row>
    <row r="1047983" spans="1:9" x14ac:dyDescent="0.25">
      <c r="A1047983"/>
      <c r="B1047983"/>
      <c r="C1047983"/>
      <c r="D1047983"/>
      <c r="E1047983"/>
      <c r="F1047983"/>
      <c r="G1047983"/>
      <c r="H1047983"/>
      <c r="I1047983"/>
    </row>
    <row r="1047984" spans="1:9" x14ac:dyDescent="0.25">
      <c r="A1047984"/>
      <c r="B1047984"/>
      <c r="C1047984"/>
      <c r="D1047984"/>
      <c r="E1047984"/>
      <c r="F1047984"/>
      <c r="G1047984"/>
      <c r="H1047984"/>
      <c r="I1047984"/>
    </row>
    <row r="1047985" spans="1:9" x14ac:dyDescent="0.25">
      <c r="A1047985"/>
      <c r="B1047985"/>
      <c r="C1047985"/>
      <c r="D1047985"/>
      <c r="E1047985"/>
      <c r="F1047985"/>
      <c r="G1047985"/>
      <c r="H1047985"/>
      <c r="I1047985"/>
    </row>
    <row r="1047986" spans="1:9" x14ac:dyDescent="0.25">
      <c r="A1047986"/>
      <c r="B1047986"/>
      <c r="C1047986"/>
      <c r="D1047986"/>
      <c r="E1047986"/>
      <c r="F1047986"/>
      <c r="G1047986"/>
      <c r="H1047986"/>
      <c r="I1047986"/>
    </row>
    <row r="1047987" spans="1:9" x14ac:dyDescent="0.25">
      <c r="A1047987"/>
      <c r="B1047987"/>
      <c r="C1047987"/>
      <c r="D1047987"/>
      <c r="E1047987"/>
      <c r="F1047987"/>
      <c r="G1047987"/>
      <c r="H1047987"/>
      <c r="I1047987"/>
    </row>
    <row r="1047988" spans="1:9" x14ac:dyDescent="0.25">
      <c r="A1047988"/>
      <c r="B1047988"/>
      <c r="C1047988"/>
      <c r="D1047988"/>
      <c r="E1047988"/>
      <c r="F1047988"/>
      <c r="G1047988"/>
      <c r="H1047988"/>
      <c r="I1047988"/>
    </row>
    <row r="1047989" spans="1:9" x14ac:dyDescent="0.25">
      <c r="A1047989"/>
      <c r="B1047989"/>
      <c r="C1047989"/>
      <c r="D1047989"/>
      <c r="E1047989"/>
      <c r="F1047989"/>
      <c r="G1047989"/>
      <c r="H1047989"/>
      <c r="I1047989"/>
    </row>
    <row r="1047990" spans="1:9" x14ac:dyDescent="0.25">
      <c r="A1047990"/>
      <c r="B1047990"/>
      <c r="C1047990"/>
      <c r="D1047990"/>
      <c r="E1047990"/>
      <c r="F1047990"/>
      <c r="G1047990"/>
      <c r="H1047990"/>
      <c r="I1047990"/>
    </row>
    <row r="1047991" spans="1:9" x14ac:dyDescent="0.25">
      <c r="A1047991"/>
      <c r="B1047991"/>
      <c r="C1047991"/>
      <c r="D1047991"/>
      <c r="E1047991"/>
      <c r="F1047991"/>
      <c r="G1047991"/>
      <c r="H1047991"/>
      <c r="I1047991"/>
    </row>
    <row r="1047992" spans="1:9" x14ac:dyDescent="0.25">
      <c r="A1047992"/>
      <c r="B1047992"/>
      <c r="C1047992"/>
      <c r="D1047992"/>
      <c r="E1047992"/>
      <c r="F1047992"/>
      <c r="G1047992"/>
      <c r="H1047992"/>
      <c r="I1047992"/>
    </row>
    <row r="1047993" spans="1:9" x14ac:dyDescent="0.25">
      <c r="A1047993"/>
      <c r="B1047993"/>
      <c r="C1047993"/>
      <c r="D1047993"/>
      <c r="E1047993"/>
      <c r="F1047993"/>
      <c r="G1047993"/>
      <c r="H1047993"/>
      <c r="I1047993"/>
    </row>
    <row r="1047994" spans="1:9" x14ac:dyDescent="0.25">
      <c r="A1047994"/>
      <c r="B1047994"/>
      <c r="C1047994"/>
      <c r="D1047994"/>
      <c r="E1047994"/>
      <c r="F1047994"/>
      <c r="G1047994"/>
      <c r="H1047994"/>
      <c r="I1047994"/>
    </row>
    <row r="1047995" spans="1:9" x14ac:dyDescent="0.25">
      <c r="A1047995"/>
      <c r="B1047995"/>
      <c r="C1047995"/>
      <c r="D1047995"/>
      <c r="E1047995"/>
      <c r="F1047995"/>
      <c r="G1047995"/>
      <c r="H1047995"/>
      <c r="I1047995"/>
    </row>
    <row r="1047996" spans="1:9" x14ac:dyDescent="0.25">
      <c r="A1047996"/>
      <c r="B1047996"/>
      <c r="C1047996"/>
      <c r="D1047996"/>
      <c r="E1047996"/>
      <c r="F1047996"/>
      <c r="G1047996"/>
      <c r="H1047996"/>
      <c r="I1047996"/>
    </row>
    <row r="1047997" spans="1:9" x14ac:dyDescent="0.25">
      <c r="A1047997"/>
      <c r="B1047997"/>
      <c r="C1047997"/>
      <c r="D1047997"/>
      <c r="E1047997"/>
      <c r="F1047997"/>
      <c r="G1047997"/>
      <c r="H1047997"/>
      <c r="I1047997"/>
    </row>
    <row r="1047998" spans="1:9" x14ac:dyDescent="0.25">
      <c r="A1047998"/>
      <c r="B1047998"/>
      <c r="C1047998"/>
      <c r="D1047998"/>
      <c r="E1047998"/>
      <c r="F1047998"/>
      <c r="G1047998"/>
      <c r="H1047998"/>
      <c r="I1047998"/>
    </row>
    <row r="1047999" spans="1:9" x14ac:dyDescent="0.25">
      <c r="A1047999"/>
      <c r="B1047999"/>
      <c r="C1047999"/>
      <c r="D1047999"/>
      <c r="E1047999"/>
      <c r="F1047999"/>
      <c r="G1047999"/>
      <c r="H1047999"/>
      <c r="I1047999"/>
    </row>
    <row r="1048000" spans="1:9" x14ac:dyDescent="0.25">
      <c r="A1048000"/>
      <c r="B1048000"/>
      <c r="C1048000"/>
      <c r="D1048000"/>
      <c r="E1048000"/>
      <c r="F1048000"/>
      <c r="G1048000"/>
      <c r="H1048000"/>
      <c r="I1048000"/>
    </row>
    <row r="1048001" spans="1:9" x14ac:dyDescent="0.25">
      <c r="A1048001"/>
      <c r="B1048001"/>
      <c r="C1048001"/>
      <c r="D1048001"/>
      <c r="E1048001"/>
      <c r="F1048001"/>
      <c r="G1048001"/>
      <c r="H1048001"/>
      <c r="I1048001"/>
    </row>
    <row r="1048002" spans="1:9" x14ac:dyDescent="0.25">
      <c r="A1048002"/>
      <c r="B1048002"/>
      <c r="C1048002"/>
      <c r="D1048002"/>
      <c r="E1048002"/>
      <c r="F1048002"/>
      <c r="G1048002"/>
      <c r="H1048002"/>
      <c r="I1048002"/>
    </row>
    <row r="1048003" spans="1:9" x14ac:dyDescent="0.25">
      <c r="A1048003"/>
      <c r="B1048003"/>
      <c r="C1048003"/>
      <c r="D1048003"/>
      <c r="E1048003"/>
      <c r="F1048003"/>
      <c r="G1048003"/>
      <c r="H1048003"/>
      <c r="I1048003"/>
    </row>
    <row r="1048004" spans="1:9" x14ac:dyDescent="0.25">
      <c r="A1048004"/>
      <c r="B1048004"/>
      <c r="C1048004"/>
      <c r="D1048004"/>
      <c r="E1048004"/>
      <c r="F1048004"/>
      <c r="G1048004"/>
      <c r="H1048004"/>
      <c r="I1048004"/>
    </row>
    <row r="1048005" spans="1:9" x14ac:dyDescent="0.25">
      <c r="A1048005"/>
      <c r="B1048005"/>
      <c r="C1048005"/>
      <c r="D1048005"/>
      <c r="E1048005"/>
      <c r="F1048005"/>
      <c r="G1048005"/>
      <c r="H1048005"/>
      <c r="I1048005"/>
    </row>
    <row r="1048006" spans="1:9" x14ac:dyDescent="0.25">
      <c r="A1048006"/>
      <c r="B1048006"/>
      <c r="C1048006"/>
      <c r="D1048006"/>
      <c r="E1048006"/>
      <c r="F1048006"/>
      <c r="G1048006"/>
      <c r="H1048006"/>
      <c r="I1048006"/>
    </row>
    <row r="1048007" spans="1:9" x14ac:dyDescent="0.25">
      <c r="A1048007"/>
      <c r="B1048007"/>
      <c r="C1048007"/>
      <c r="D1048007"/>
      <c r="E1048007"/>
      <c r="F1048007"/>
      <c r="G1048007"/>
      <c r="H1048007"/>
      <c r="I1048007"/>
    </row>
    <row r="1048008" spans="1:9" x14ac:dyDescent="0.25">
      <c r="A1048008"/>
      <c r="B1048008"/>
      <c r="C1048008"/>
      <c r="D1048008"/>
      <c r="E1048008"/>
      <c r="F1048008"/>
      <c r="G1048008"/>
      <c r="H1048008"/>
      <c r="I1048008"/>
    </row>
    <row r="1048009" spans="1:9" x14ac:dyDescent="0.25">
      <c r="A1048009"/>
      <c r="B1048009"/>
      <c r="C1048009"/>
      <c r="D1048009"/>
      <c r="E1048009"/>
      <c r="F1048009"/>
      <c r="G1048009"/>
      <c r="H1048009"/>
      <c r="I1048009"/>
    </row>
    <row r="1048010" spans="1:9" x14ac:dyDescent="0.25">
      <c r="A1048010"/>
      <c r="B1048010"/>
      <c r="C1048010"/>
      <c r="D1048010"/>
      <c r="E1048010"/>
      <c r="F1048010"/>
      <c r="G1048010"/>
      <c r="H1048010"/>
      <c r="I1048010"/>
    </row>
    <row r="1048011" spans="1:9" x14ac:dyDescent="0.25">
      <c r="A1048011"/>
      <c r="B1048011"/>
      <c r="C1048011"/>
      <c r="D1048011"/>
      <c r="E1048011"/>
      <c r="F1048011"/>
      <c r="G1048011"/>
      <c r="H1048011"/>
      <c r="I1048011"/>
    </row>
    <row r="1048012" spans="1:9" x14ac:dyDescent="0.25">
      <c r="A1048012"/>
      <c r="B1048012"/>
      <c r="C1048012"/>
      <c r="D1048012"/>
      <c r="E1048012"/>
      <c r="F1048012"/>
      <c r="G1048012"/>
      <c r="H1048012"/>
      <c r="I1048012"/>
    </row>
    <row r="1048013" spans="1:9" x14ac:dyDescent="0.25">
      <c r="A1048013"/>
      <c r="B1048013"/>
      <c r="C1048013"/>
      <c r="D1048013"/>
      <c r="E1048013"/>
      <c r="F1048013"/>
      <c r="G1048013"/>
      <c r="H1048013"/>
      <c r="I1048013"/>
    </row>
    <row r="1048014" spans="1:9" x14ac:dyDescent="0.25">
      <c r="A1048014"/>
      <c r="B1048014"/>
      <c r="C1048014"/>
      <c r="D1048014"/>
      <c r="E1048014"/>
      <c r="F1048014"/>
      <c r="G1048014"/>
      <c r="H1048014"/>
      <c r="I1048014"/>
    </row>
    <row r="1048015" spans="1:9" x14ac:dyDescent="0.25">
      <c r="A1048015"/>
      <c r="B1048015"/>
      <c r="C1048015"/>
      <c r="D1048015"/>
      <c r="E1048015"/>
      <c r="F1048015"/>
      <c r="G1048015"/>
      <c r="H1048015"/>
      <c r="I1048015"/>
    </row>
    <row r="1048016" spans="1:9" x14ac:dyDescent="0.25">
      <c r="A1048016"/>
      <c r="B1048016"/>
      <c r="C1048016"/>
      <c r="D1048016"/>
      <c r="E1048016"/>
      <c r="F1048016"/>
      <c r="G1048016"/>
      <c r="H1048016"/>
      <c r="I1048016"/>
    </row>
    <row r="1048017" spans="1:9" x14ac:dyDescent="0.25">
      <c r="A1048017"/>
      <c r="B1048017"/>
      <c r="C1048017"/>
      <c r="D1048017"/>
      <c r="E1048017"/>
      <c r="F1048017"/>
      <c r="G1048017"/>
      <c r="H1048017"/>
      <c r="I1048017"/>
    </row>
    <row r="1048018" spans="1:9" x14ac:dyDescent="0.25">
      <c r="A1048018"/>
      <c r="B1048018"/>
      <c r="C1048018"/>
      <c r="D1048018"/>
      <c r="E1048018"/>
      <c r="F1048018"/>
      <c r="G1048018"/>
      <c r="H1048018"/>
      <c r="I1048018"/>
    </row>
    <row r="1048019" spans="1:9" x14ac:dyDescent="0.25">
      <c r="A1048019"/>
      <c r="B1048019"/>
      <c r="C1048019"/>
      <c r="D1048019"/>
      <c r="E1048019"/>
      <c r="F1048019"/>
      <c r="G1048019"/>
      <c r="H1048019"/>
      <c r="I1048019"/>
    </row>
    <row r="1048020" spans="1:9" x14ac:dyDescent="0.25">
      <c r="A1048020"/>
      <c r="B1048020"/>
      <c r="C1048020"/>
      <c r="D1048020"/>
      <c r="E1048020"/>
      <c r="F1048020"/>
      <c r="G1048020"/>
      <c r="H1048020"/>
      <c r="I1048020"/>
    </row>
    <row r="1048021" spans="1:9" x14ac:dyDescent="0.25">
      <c r="A1048021"/>
      <c r="B1048021"/>
      <c r="C1048021"/>
      <c r="D1048021"/>
      <c r="E1048021"/>
      <c r="F1048021"/>
      <c r="G1048021"/>
      <c r="H1048021"/>
      <c r="I1048021"/>
    </row>
    <row r="1048022" spans="1:9" x14ac:dyDescent="0.25">
      <c r="A1048022"/>
      <c r="B1048022"/>
      <c r="C1048022"/>
      <c r="D1048022"/>
      <c r="E1048022"/>
      <c r="F1048022"/>
      <c r="G1048022"/>
      <c r="H1048022"/>
      <c r="I1048022"/>
    </row>
    <row r="1048023" spans="1:9" x14ac:dyDescent="0.25">
      <c r="A1048023"/>
      <c r="B1048023"/>
      <c r="C1048023"/>
      <c r="D1048023"/>
      <c r="E1048023"/>
      <c r="F1048023"/>
      <c r="G1048023"/>
      <c r="H1048023"/>
      <c r="I1048023"/>
    </row>
    <row r="1048024" spans="1:9" x14ac:dyDescent="0.25">
      <c r="A1048024"/>
      <c r="B1048024"/>
      <c r="C1048024"/>
      <c r="D1048024"/>
      <c r="E1048024"/>
      <c r="F1048024"/>
      <c r="G1048024"/>
      <c r="H1048024"/>
      <c r="I1048024"/>
    </row>
    <row r="1048025" spans="1:9" x14ac:dyDescent="0.25">
      <c r="A1048025"/>
      <c r="B1048025"/>
      <c r="C1048025"/>
      <c r="D1048025"/>
      <c r="E1048025"/>
      <c r="F1048025"/>
      <c r="G1048025"/>
      <c r="H1048025"/>
      <c r="I1048025"/>
    </row>
    <row r="1048026" spans="1:9" x14ac:dyDescent="0.25">
      <c r="A1048026"/>
      <c r="B1048026"/>
      <c r="C1048026"/>
      <c r="D1048026"/>
      <c r="E1048026"/>
      <c r="F1048026"/>
      <c r="G1048026"/>
      <c r="H1048026"/>
      <c r="I1048026"/>
    </row>
    <row r="1048027" spans="1:9" x14ac:dyDescent="0.25">
      <c r="A1048027"/>
      <c r="B1048027"/>
      <c r="C1048027"/>
      <c r="D1048027"/>
      <c r="E1048027"/>
      <c r="F1048027"/>
      <c r="G1048027"/>
      <c r="H1048027"/>
      <c r="I1048027"/>
    </row>
    <row r="1048028" spans="1:9" x14ac:dyDescent="0.25">
      <c r="A1048028"/>
      <c r="B1048028"/>
      <c r="C1048028"/>
      <c r="D1048028"/>
      <c r="E1048028"/>
      <c r="F1048028"/>
      <c r="G1048028"/>
      <c r="H1048028"/>
      <c r="I1048028"/>
    </row>
    <row r="1048029" spans="1:9" x14ac:dyDescent="0.25">
      <c r="A1048029"/>
      <c r="B1048029"/>
      <c r="C1048029"/>
      <c r="D1048029"/>
      <c r="E1048029"/>
      <c r="F1048029"/>
      <c r="G1048029"/>
      <c r="H1048029"/>
      <c r="I1048029"/>
    </row>
    <row r="1048030" spans="1:9" x14ac:dyDescent="0.25">
      <c r="A1048030"/>
      <c r="B1048030"/>
      <c r="C1048030"/>
      <c r="D1048030"/>
      <c r="E1048030"/>
      <c r="F1048030"/>
      <c r="G1048030"/>
      <c r="H1048030"/>
      <c r="I1048030"/>
    </row>
    <row r="1048031" spans="1:9" x14ac:dyDescent="0.25">
      <c r="A1048031"/>
      <c r="B1048031"/>
      <c r="C1048031"/>
      <c r="D1048031"/>
      <c r="E1048031"/>
      <c r="F1048031"/>
      <c r="G1048031"/>
      <c r="H1048031"/>
      <c r="I1048031"/>
    </row>
    <row r="1048032" spans="1:9" x14ac:dyDescent="0.25">
      <c r="A1048032"/>
      <c r="B1048032"/>
      <c r="C1048032"/>
      <c r="D1048032"/>
      <c r="E1048032"/>
      <c r="F1048032"/>
      <c r="G1048032"/>
      <c r="H1048032"/>
      <c r="I1048032"/>
    </row>
    <row r="1048033" spans="1:9" x14ac:dyDescent="0.25">
      <c r="A1048033"/>
      <c r="B1048033"/>
      <c r="C1048033"/>
      <c r="D1048033"/>
      <c r="E1048033"/>
      <c r="F1048033"/>
      <c r="G1048033"/>
      <c r="H1048033"/>
      <c r="I1048033"/>
    </row>
    <row r="1048034" spans="1:9" x14ac:dyDescent="0.25">
      <c r="A1048034"/>
      <c r="B1048034"/>
      <c r="C1048034"/>
      <c r="D1048034"/>
      <c r="E1048034"/>
      <c r="F1048034"/>
      <c r="G1048034"/>
      <c r="H1048034"/>
      <c r="I1048034"/>
    </row>
    <row r="1048035" spans="1:9" x14ac:dyDescent="0.25">
      <c r="A1048035"/>
      <c r="B1048035"/>
      <c r="C1048035"/>
      <c r="D1048035"/>
      <c r="E1048035"/>
      <c r="F1048035"/>
      <c r="G1048035"/>
      <c r="H1048035"/>
      <c r="I1048035"/>
    </row>
    <row r="1048036" spans="1:9" x14ac:dyDescent="0.25">
      <c r="A1048036"/>
      <c r="B1048036"/>
      <c r="C1048036"/>
      <c r="D1048036"/>
      <c r="E1048036"/>
      <c r="F1048036"/>
      <c r="G1048036"/>
      <c r="H1048036"/>
      <c r="I1048036"/>
    </row>
    <row r="1048037" spans="1:9" x14ac:dyDescent="0.25">
      <c r="A1048037"/>
      <c r="B1048037"/>
      <c r="C1048037"/>
      <c r="D1048037"/>
      <c r="E1048037"/>
      <c r="F1048037"/>
      <c r="G1048037"/>
      <c r="H1048037"/>
      <c r="I1048037"/>
    </row>
    <row r="1048038" spans="1:9" x14ac:dyDescent="0.25">
      <c r="A1048038"/>
      <c r="B1048038"/>
      <c r="C1048038"/>
      <c r="D1048038"/>
      <c r="E1048038"/>
      <c r="F1048038"/>
      <c r="G1048038"/>
      <c r="H1048038"/>
      <c r="I1048038"/>
    </row>
    <row r="1048039" spans="1:9" x14ac:dyDescent="0.25">
      <c r="A1048039"/>
      <c r="B1048039"/>
      <c r="C1048039"/>
      <c r="D1048039"/>
      <c r="E1048039"/>
      <c r="F1048039"/>
      <c r="G1048039"/>
      <c r="H1048039"/>
      <c r="I1048039"/>
    </row>
    <row r="1048040" spans="1:9" x14ac:dyDescent="0.25">
      <c r="A1048040"/>
      <c r="B1048040"/>
      <c r="C1048040"/>
      <c r="D1048040"/>
      <c r="E1048040"/>
      <c r="F1048040"/>
      <c r="G1048040"/>
      <c r="H1048040"/>
      <c r="I1048040"/>
    </row>
    <row r="1048041" spans="1:9" x14ac:dyDescent="0.25">
      <c r="A1048041"/>
      <c r="B1048041"/>
      <c r="C1048041"/>
      <c r="D1048041"/>
      <c r="E1048041"/>
      <c r="F1048041"/>
      <c r="G1048041"/>
      <c r="H1048041"/>
      <c r="I1048041"/>
    </row>
    <row r="1048042" spans="1:9" x14ac:dyDescent="0.25">
      <c r="A1048042"/>
      <c r="B1048042"/>
      <c r="C1048042"/>
      <c r="D1048042"/>
      <c r="E1048042"/>
      <c r="F1048042"/>
      <c r="G1048042"/>
      <c r="H1048042"/>
      <c r="I1048042"/>
    </row>
    <row r="1048043" spans="1:9" x14ac:dyDescent="0.25">
      <c r="A1048043"/>
      <c r="B1048043"/>
      <c r="C1048043"/>
      <c r="D1048043"/>
      <c r="E1048043"/>
      <c r="F1048043"/>
      <c r="G1048043"/>
      <c r="H1048043"/>
      <c r="I1048043"/>
    </row>
    <row r="1048044" spans="1:9" x14ac:dyDescent="0.25">
      <c r="A1048044"/>
      <c r="B1048044"/>
      <c r="C1048044"/>
      <c r="D1048044"/>
      <c r="E1048044"/>
      <c r="F1048044"/>
      <c r="G1048044"/>
      <c r="H1048044"/>
      <c r="I1048044"/>
    </row>
    <row r="1048045" spans="1:9" x14ac:dyDescent="0.25">
      <c r="A1048045"/>
      <c r="B1048045"/>
      <c r="C1048045"/>
      <c r="D1048045"/>
      <c r="E1048045"/>
      <c r="F1048045"/>
      <c r="G1048045"/>
      <c r="H1048045"/>
      <c r="I1048045"/>
    </row>
    <row r="1048046" spans="1:9" x14ac:dyDescent="0.25">
      <c r="A1048046"/>
      <c r="B1048046"/>
      <c r="C1048046"/>
      <c r="D1048046"/>
      <c r="E1048046"/>
      <c r="F1048046"/>
      <c r="G1048046"/>
      <c r="H1048046"/>
      <c r="I1048046"/>
    </row>
    <row r="1048047" spans="1:9" x14ac:dyDescent="0.25">
      <c r="A1048047"/>
      <c r="B1048047"/>
      <c r="C1048047"/>
      <c r="D1048047"/>
      <c r="E1048047"/>
      <c r="F1048047"/>
      <c r="G1048047"/>
      <c r="H1048047"/>
      <c r="I1048047"/>
    </row>
    <row r="1048048" spans="1:9" x14ac:dyDescent="0.25">
      <c r="A1048048"/>
      <c r="B1048048"/>
      <c r="C1048048"/>
      <c r="D1048048"/>
      <c r="E1048048"/>
      <c r="F1048048"/>
      <c r="G1048048"/>
      <c r="H1048048"/>
      <c r="I1048048"/>
    </row>
    <row r="1048049" spans="1:9" x14ac:dyDescent="0.25">
      <c r="A1048049"/>
      <c r="B1048049"/>
      <c r="C1048049"/>
      <c r="D1048049"/>
      <c r="E1048049"/>
      <c r="F1048049"/>
      <c r="G1048049"/>
      <c r="H1048049"/>
      <c r="I1048049"/>
    </row>
    <row r="1048050" spans="1:9" x14ac:dyDescent="0.25">
      <c r="A1048050"/>
      <c r="B1048050"/>
      <c r="C1048050"/>
      <c r="D1048050"/>
      <c r="E1048050"/>
      <c r="F1048050"/>
      <c r="G1048050"/>
      <c r="H1048050"/>
      <c r="I1048050"/>
    </row>
    <row r="1048051" spans="1:9" x14ac:dyDescent="0.25">
      <c r="A1048051"/>
      <c r="B1048051"/>
      <c r="C1048051"/>
      <c r="D1048051"/>
      <c r="E1048051"/>
      <c r="F1048051"/>
      <c r="G1048051"/>
      <c r="H1048051"/>
      <c r="I1048051"/>
    </row>
    <row r="1048052" spans="1:9" x14ac:dyDescent="0.25">
      <c r="A1048052"/>
      <c r="B1048052"/>
      <c r="C1048052"/>
      <c r="D1048052"/>
      <c r="E1048052"/>
      <c r="F1048052"/>
      <c r="G1048052"/>
      <c r="H1048052"/>
      <c r="I1048052"/>
    </row>
    <row r="1048053" spans="1:9" x14ac:dyDescent="0.25">
      <c r="A1048053"/>
      <c r="B1048053"/>
      <c r="C1048053"/>
      <c r="D1048053"/>
      <c r="E1048053"/>
      <c r="F1048053"/>
      <c r="G1048053"/>
      <c r="H1048053"/>
      <c r="I1048053"/>
    </row>
    <row r="1048054" spans="1:9" x14ac:dyDescent="0.25">
      <c r="A1048054"/>
      <c r="B1048054"/>
      <c r="C1048054"/>
      <c r="D1048054"/>
      <c r="E1048054"/>
      <c r="F1048054"/>
      <c r="G1048054"/>
      <c r="H1048054"/>
      <c r="I1048054"/>
    </row>
    <row r="1048055" spans="1:9" x14ac:dyDescent="0.25">
      <c r="A1048055"/>
      <c r="B1048055"/>
      <c r="C1048055"/>
      <c r="D1048055"/>
      <c r="E1048055"/>
      <c r="F1048055"/>
      <c r="G1048055"/>
      <c r="H1048055"/>
      <c r="I1048055"/>
    </row>
    <row r="1048056" spans="1:9" x14ac:dyDescent="0.25">
      <c r="A1048056"/>
      <c r="B1048056"/>
      <c r="C1048056"/>
      <c r="D1048056"/>
      <c r="E1048056"/>
      <c r="F1048056"/>
      <c r="G1048056"/>
      <c r="H1048056"/>
      <c r="I1048056"/>
    </row>
    <row r="1048057" spans="1:9" x14ac:dyDescent="0.25">
      <c r="A1048057"/>
      <c r="B1048057"/>
      <c r="C1048057"/>
      <c r="D1048057"/>
      <c r="E1048057"/>
      <c r="F1048057"/>
      <c r="G1048057"/>
      <c r="H1048057"/>
      <c r="I1048057"/>
    </row>
    <row r="1048058" spans="1:9" x14ac:dyDescent="0.25">
      <c r="A1048058"/>
      <c r="B1048058"/>
      <c r="C1048058"/>
      <c r="D1048058"/>
      <c r="E1048058"/>
      <c r="F1048058"/>
      <c r="G1048058"/>
      <c r="H1048058"/>
      <c r="I1048058"/>
    </row>
    <row r="1048059" spans="1:9" x14ac:dyDescent="0.25">
      <c r="A1048059"/>
      <c r="B1048059"/>
      <c r="C1048059"/>
      <c r="D1048059"/>
      <c r="E1048059"/>
      <c r="F1048059"/>
      <c r="G1048059"/>
      <c r="H1048059"/>
      <c r="I1048059"/>
    </row>
    <row r="1048060" spans="1:9" x14ac:dyDescent="0.25">
      <c r="A1048060"/>
      <c r="B1048060"/>
      <c r="C1048060"/>
      <c r="D1048060"/>
      <c r="E1048060"/>
      <c r="F1048060"/>
      <c r="G1048060"/>
      <c r="H1048060"/>
      <c r="I1048060"/>
    </row>
    <row r="1048061" spans="1:9" x14ac:dyDescent="0.25">
      <c r="A1048061"/>
      <c r="B1048061"/>
      <c r="C1048061"/>
      <c r="D1048061"/>
      <c r="E1048061"/>
      <c r="F1048061"/>
      <c r="G1048061"/>
      <c r="H1048061"/>
      <c r="I1048061"/>
    </row>
    <row r="1048062" spans="1:9" x14ac:dyDescent="0.25">
      <c r="A1048062"/>
      <c r="B1048062"/>
      <c r="C1048062"/>
      <c r="D1048062"/>
      <c r="E1048062"/>
      <c r="F1048062"/>
      <c r="G1048062"/>
      <c r="H1048062"/>
      <c r="I1048062"/>
    </row>
    <row r="1048063" spans="1:9" x14ac:dyDescent="0.25">
      <c r="A1048063"/>
      <c r="B1048063"/>
      <c r="C1048063"/>
      <c r="D1048063"/>
      <c r="E1048063"/>
      <c r="F1048063"/>
      <c r="G1048063"/>
      <c r="H1048063"/>
      <c r="I1048063"/>
    </row>
    <row r="1048064" spans="1:9" x14ac:dyDescent="0.25">
      <c r="A1048064"/>
      <c r="B1048064"/>
      <c r="C1048064"/>
      <c r="D1048064"/>
      <c r="E1048064"/>
      <c r="F1048064"/>
      <c r="G1048064"/>
      <c r="H1048064"/>
      <c r="I1048064"/>
    </row>
    <row r="1048065" spans="1:9" x14ac:dyDescent="0.25">
      <c r="A1048065"/>
      <c r="B1048065"/>
      <c r="C1048065"/>
      <c r="D1048065"/>
      <c r="E1048065"/>
      <c r="F1048065"/>
      <c r="G1048065"/>
      <c r="H1048065"/>
      <c r="I1048065"/>
    </row>
    <row r="1048066" spans="1:9" x14ac:dyDescent="0.25">
      <c r="A1048066"/>
      <c r="B1048066"/>
      <c r="C1048066"/>
      <c r="D1048066"/>
      <c r="E1048066"/>
      <c r="F1048066"/>
      <c r="G1048066"/>
      <c r="H1048066"/>
      <c r="I1048066"/>
    </row>
    <row r="1048067" spans="1:9" x14ac:dyDescent="0.25">
      <c r="A1048067"/>
      <c r="B1048067"/>
      <c r="C1048067"/>
      <c r="D1048067"/>
      <c r="E1048067"/>
      <c r="F1048067"/>
      <c r="G1048067"/>
      <c r="H1048067"/>
      <c r="I1048067"/>
    </row>
    <row r="1048068" spans="1:9" x14ac:dyDescent="0.25">
      <c r="A1048068"/>
      <c r="B1048068"/>
      <c r="C1048068"/>
      <c r="D1048068"/>
      <c r="E1048068"/>
      <c r="F1048068"/>
      <c r="G1048068"/>
      <c r="H1048068"/>
      <c r="I1048068"/>
    </row>
    <row r="1048069" spans="1:9" x14ac:dyDescent="0.25">
      <c r="A1048069"/>
      <c r="B1048069"/>
      <c r="C1048069"/>
      <c r="D1048069"/>
      <c r="E1048069"/>
      <c r="F1048069"/>
      <c r="G1048069"/>
      <c r="H1048069"/>
      <c r="I1048069"/>
    </row>
    <row r="1048070" spans="1:9" x14ac:dyDescent="0.25">
      <c r="A1048070"/>
      <c r="B1048070"/>
      <c r="C1048070"/>
      <c r="D1048070"/>
      <c r="E1048070"/>
      <c r="F1048070"/>
      <c r="G1048070"/>
      <c r="H1048070"/>
      <c r="I1048070"/>
    </row>
    <row r="1048071" spans="1:9" x14ac:dyDescent="0.25">
      <c r="A1048071"/>
      <c r="B1048071"/>
      <c r="C1048071"/>
      <c r="D1048071"/>
      <c r="E1048071"/>
      <c r="F1048071"/>
      <c r="G1048071"/>
      <c r="H1048071"/>
      <c r="I1048071"/>
    </row>
    <row r="1048072" spans="1:9" x14ac:dyDescent="0.25">
      <c r="A1048072"/>
      <c r="B1048072"/>
      <c r="C1048072"/>
      <c r="D1048072"/>
      <c r="E1048072"/>
      <c r="F1048072"/>
      <c r="G1048072"/>
      <c r="H1048072"/>
      <c r="I1048072"/>
    </row>
    <row r="1048073" spans="1:9" x14ac:dyDescent="0.25">
      <c r="A1048073"/>
      <c r="B1048073"/>
      <c r="C1048073"/>
      <c r="D1048073"/>
      <c r="E1048073"/>
      <c r="F1048073"/>
      <c r="G1048073"/>
      <c r="H1048073"/>
      <c r="I1048073"/>
    </row>
    <row r="1048074" spans="1:9" x14ac:dyDescent="0.25">
      <c r="A1048074"/>
      <c r="B1048074"/>
      <c r="C1048074"/>
      <c r="D1048074"/>
      <c r="E1048074"/>
      <c r="F1048074"/>
      <c r="G1048074"/>
      <c r="H1048074"/>
      <c r="I1048074"/>
    </row>
    <row r="1048075" spans="1:9" x14ac:dyDescent="0.25">
      <c r="A1048075"/>
      <c r="B1048075"/>
      <c r="C1048075"/>
      <c r="D1048075"/>
      <c r="E1048075"/>
      <c r="F1048075"/>
      <c r="G1048075"/>
      <c r="H1048075"/>
      <c r="I1048075"/>
    </row>
    <row r="1048076" spans="1:9" x14ac:dyDescent="0.25">
      <c r="A1048076"/>
      <c r="B1048076"/>
      <c r="C1048076"/>
      <c r="D1048076"/>
      <c r="E1048076"/>
      <c r="F1048076"/>
      <c r="G1048076"/>
      <c r="H1048076"/>
      <c r="I1048076"/>
    </row>
    <row r="1048077" spans="1:9" x14ac:dyDescent="0.25">
      <c r="A1048077"/>
      <c r="B1048077"/>
      <c r="C1048077"/>
      <c r="D1048077"/>
      <c r="E1048077"/>
      <c r="F1048077"/>
      <c r="G1048077"/>
      <c r="H1048077"/>
      <c r="I1048077"/>
    </row>
    <row r="1048078" spans="1:9" x14ac:dyDescent="0.25">
      <c r="A1048078"/>
      <c r="B1048078"/>
      <c r="C1048078"/>
      <c r="D1048078"/>
      <c r="E1048078"/>
      <c r="F1048078"/>
      <c r="G1048078"/>
      <c r="H1048078"/>
      <c r="I1048078"/>
    </row>
    <row r="1048079" spans="1:9" x14ac:dyDescent="0.25">
      <c r="A1048079"/>
      <c r="B1048079"/>
      <c r="C1048079"/>
      <c r="D1048079"/>
      <c r="E1048079"/>
      <c r="F1048079"/>
      <c r="G1048079"/>
      <c r="H1048079"/>
      <c r="I1048079"/>
    </row>
    <row r="1048080" spans="1:9" x14ac:dyDescent="0.25">
      <c r="A1048080"/>
      <c r="B1048080"/>
      <c r="C1048080"/>
      <c r="D1048080"/>
      <c r="E1048080"/>
      <c r="F1048080"/>
      <c r="G1048080"/>
      <c r="H1048080"/>
      <c r="I1048080"/>
    </row>
    <row r="1048081" spans="1:9" x14ac:dyDescent="0.25">
      <c r="A1048081"/>
      <c r="B1048081"/>
      <c r="C1048081"/>
      <c r="D1048081"/>
      <c r="E1048081"/>
      <c r="F1048081"/>
      <c r="G1048081"/>
      <c r="H1048081"/>
      <c r="I1048081"/>
    </row>
    <row r="1048082" spans="1:9" x14ac:dyDescent="0.25">
      <c r="A1048082"/>
      <c r="B1048082"/>
      <c r="C1048082"/>
      <c r="D1048082"/>
      <c r="E1048082"/>
      <c r="F1048082"/>
      <c r="G1048082"/>
      <c r="H1048082"/>
      <c r="I1048082"/>
    </row>
    <row r="1048083" spans="1:9" x14ac:dyDescent="0.25">
      <c r="A1048083"/>
      <c r="B1048083"/>
      <c r="C1048083"/>
      <c r="D1048083"/>
      <c r="E1048083"/>
      <c r="F1048083"/>
      <c r="G1048083"/>
      <c r="H1048083"/>
      <c r="I1048083"/>
    </row>
    <row r="1048084" spans="1:9" x14ac:dyDescent="0.25">
      <c r="A1048084"/>
      <c r="B1048084"/>
      <c r="C1048084"/>
      <c r="D1048084"/>
      <c r="E1048084"/>
      <c r="F1048084"/>
      <c r="G1048084"/>
      <c r="H1048084"/>
      <c r="I1048084"/>
    </row>
    <row r="1048085" spans="1:9" x14ac:dyDescent="0.25">
      <c r="A1048085"/>
      <c r="B1048085"/>
      <c r="C1048085"/>
      <c r="D1048085"/>
      <c r="E1048085"/>
      <c r="F1048085"/>
      <c r="G1048085"/>
      <c r="H1048085"/>
      <c r="I1048085"/>
    </row>
    <row r="1048086" spans="1:9" x14ac:dyDescent="0.25">
      <c r="A1048086"/>
      <c r="B1048086"/>
      <c r="C1048086"/>
      <c r="D1048086"/>
      <c r="E1048086"/>
      <c r="F1048086"/>
      <c r="G1048086"/>
      <c r="H1048086"/>
      <c r="I1048086"/>
    </row>
    <row r="1048087" spans="1:9" x14ac:dyDescent="0.25">
      <c r="A1048087"/>
      <c r="B1048087"/>
      <c r="C1048087"/>
      <c r="D1048087"/>
      <c r="E1048087"/>
      <c r="F1048087"/>
      <c r="G1048087"/>
      <c r="H1048087"/>
      <c r="I1048087"/>
    </row>
    <row r="1048088" spans="1:9" x14ac:dyDescent="0.25">
      <c r="A1048088"/>
      <c r="B1048088"/>
      <c r="C1048088"/>
      <c r="D1048088"/>
      <c r="E1048088"/>
      <c r="F1048088"/>
      <c r="G1048088"/>
      <c r="H1048088"/>
      <c r="I1048088"/>
    </row>
    <row r="1048089" spans="1:9" x14ac:dyDescent="0.25">
      <c r="A1048089"/>
      <c r="B1048089"/>
      <c r="C1048089"/>
      <c r="D1048089"/>
      <c r="E1048089"/>
      <c r="F1048089"/>
      <c r="G1048089"/>
      <c r="H1048089"/>
      <c r="I1048089"/>
    </row>
    <row r="1048090" spans="1:9" x14ac:dyDescent="0.25">
      <c r="A1048090"/>
      <c r="B1048090"/>
      <c r="C1048090"/>
      <c r="D1048090"/>
      <c r="E1048090"/>
      <c r="F1048090"/>
      <c r="G1048090"/>
      <c r="H1048090"/>
      <c r="I1048090"/>
    </row>
    <row r="1048091" spans="1:9" x14ac:dyDescent="0.25">
      <c r="A1048091"/>
      <c r="B1048091"/>
      <c r="C1048091"/>
      <c r="D1048091"/>
      <c r="E1048091"/>
      <c r="F1048091"/>
      <c r="G1048091"/>
      <c r="H1048091"/>
      <c r="I1048091"/>
    </row>
    <row r="1048092" spans="1:9" x14ac:dyDescent="0.25">
      <c r="A1048092"/>
      <c r="B1048092"/>
      <c r="C1048092"/>
      <c r="D1048092"/>
      <c r="E1048092"/>
      <c r="F1048092"/>
      <c r="G1048092"/>
      <c r="H1048092"/>
      <c r="I1048092"/>
    </row>
    <row r="1048093" spans="1:9" x14ac:dyDescent="0.25">
      <c r="A1048093"/>
      <c r="B1048093"/>
      <c r="C1048093"/>
      <c r="D1048093"/>
      <c r="E1048093"/>
      <c r="F1048093"/>
      <c r="G1048093"/>
      <c r="H1048093"/>
      <c r="I1048093"/>
    </row>
    <row r="1048094" spans="1:9" x14ac:dyDescent="0.25">
      <c r="A1048094"/>
      <c r="B1048094"/>
      <c r="C1048094"/>
      <c r="D1048094"/>
      <c r="E1048094"/>
      <c r="F1048094"/>
      <c r="G1048094"/>
      <c r="H1048094"/>
      <c r="I1048094"/>
    </row>
    <row r="1048095" spans="1:9" x14ac:dyDescent="0.25">
      <c r="A1048095"/>
      <c r="B1048095"/>
      <c r="C1048095"/>
      <c r="D1048095"/>
      <c r="E1048095"/>
      <c r="F1048095"/>
      <c r="G1048095"/>
      <c r="H1048095"/>
      <c r="I1048095"/>
    </row>
    <row r="1048096" spans="1:9" x14ac:dyDescent="0.25">
      <c r="A1048096"/>
      <c r="B1048096"/>
      <c r="C1048096"/>
      <c r="D1048096"/>
      <c r="E1048096"/>
      <c r="F1048096"/>
      <c r="G1048096"/>
      <c r="H1048096"/>
      <c r="I1048096"/>
    </row>
    <row r="1048097" spans="1:9" x14ac:dyDescent="0.25">
      <c r="A1048097"/>
      <c r="B1048097"/>
      <c r="C1048097"/>
      <c r="D1048097"/>
      <c r="E1048097"/>
      <c r="F1048097"/>
      <c r="G1048097"/>
      <c r="H1048097"/>
      <c r="I1048097"/>
    </row>
    <row r="1048098" spans="1:9" x14ac:dyDescent="0.25">
      <c r="A1048098"/>
      <c r="B1048098"/>
      <c r="C1048098"/>
      <c r="D1048098"/>
      <c r="E1048098"/>
      <c r="F1048098"/>
      <c r="G1048098"/>
      <c r="H1048098"/>
      <c r="I1048098"/>
    </row>
    <row r="1048099" spans="1:9" x14ac:dyDescent="0.25">
      <c r="A1048099"/>
      <c r="B1048099"/>
      <c r="C1048099"/>
      <c r="D1048099"/>
      <c r="E1048099"/>
      <c r="F1048099"/>
      <c r="G1048099"/>
      <c r="H1048099"/>
      <c r="I1048099"/>
    </row>
    <row r="1048100" spans="1:9" x14ac:dyDescent="0.25">
      <c r="A1048100"/>
      <c r="B1048100"/>
      <c r="C1048100"/>
      <c r="D1048100"/>
      <c r="E1048100"/>
      <c r="F1048100"/>
      <c r="G1048100"/>
      <c r="H1048100"/>
      <c r="I1048100"/>
    </row>
    <row r="1048101" spans="1:9" x14ac:dyDescent="0.25">
      <c r="A1048101"/>
      <c r="B1048101"/>
      <c r="C1048101"/>
      <c r="D1048101"/>
      <c r="E1048101"/>
      <c r="F1048101"/>
      <c r="G1048101"/>
      <c r="H1048101"/>
      <c r="I1048101"/>
    </row>
    <row r="1048102" spans="1:9" x14ac:dyDescent="0.25">
      <c r="A1048102"/>
      <c r="B1048102"/>
      <c r="C1048102"/>
      <c r="D1048102"/>
      <c r="E1048102"/>
      <c r="F1048102"/>
      <c r="G1048102"/>
      <c r="H1048102"/>
      <c r="I1048102"/>
    </row>
    <row r="1048103" spans="1:9" x14ac:dyDescent="0.25">
      <c r="A1048103"/>
      <c r="B1048103"/>
      <c r="C1048103"/>
      <c r="D1048103"/>
      <c r="E1048103"/>
      <c r="F1048103"/>
      <c r="G1048103"/>
      <c r="H1048103"/>
      <c r="I1048103"/>
    </row>
    <row r="1048104" spans="1:9" x14ac:dyDescent="0.25">
      <c r="A1048104"/>
      <c r="B1048104"/>
      <c r="C1048104"/>
      <c r="D1048104"/>
      <c r="E1048104"/>
      <c r="F1048104"/>
      <c r="G1048104"/>
      <c r="H1048104"/>
      <c r="I1048104"/>
    </row>
    <row r="1048105" spans="1:9" x14ac:dyDescent="0.25">
      <c r="A1048105"/>
      <c r="B1048105"/>
      <c r="C1048105"/>
      <c r="D1048105"/>
      <c r="E1048105"/>
      <c r="F1048105"/>
      <c r="G1048105"/>
      <c r="H1048105"/>
      <c r="I1048105"/>
    </row>
    <row r="1048106" spans="1:9" x14ac:dyDescent="0.25">
      <c r="A1048106"/>
      <c r="B1048106"/>
      <c r="C1048106"/>
      <c r="D1048106"/>
      <c r="E1048106"/>
      <c r="F1048106"/>
      <c r="G1048106"/>
      <c r="H1048106"/>
      <c r="I1048106"/>
    </row>
    <row r="1048107" spans="1:9" x14ac:dyDescent="0.25">
      <c r="A1048107"/>
      <c r="B1048107"/>
      <c r="C1048107"/>
      <c r="D1048107"/>
      <c r="E1048107"/>
      <c r="F1048107"/>
      <c r="G1048107"/>
      <c r="H1048107"/>
      <c r="I1048107"/>
    </row>
    <row r="1048108" spans="1:9" x14ac:dyDescent="0.25">
      <c r="A1048108"/>
      <c r="B1048108"/>
      <c r="C1048108"/>
      <c r="D1048108"/>
      <c r="E1048108"/>
      <c r="F1048108"/>
      <c r="G1048108"/>
      <c r="H1048108"/>
      <c r="I1048108"/>
    </row>
    <row r="1048109" spans="1:9" x14ac:dyDescent="0.25">
      <c r="A1048109"/>
      <c r="B1048109"/>
      <c r="C1048109"/>
      <c r="D1048109"/>
      <c r="E1048109"/>
      <c r="F1048109"/>
      <c r="G1048109"/>
      <c r="H1048109"/>
      <c r="I1048109"/>
    </row>
    <row r="1048110" spans="1:9" x14ac:dyDescent="0.25">
      <c r="A1048110"/>
      <c r="B1048110"/>
      <c r="C1048110"/>
      <c r="D1048110"/>
      <c r="E1048110"/>
      <c r="F1048110"/>
      <c r="G1048110"/>
      <c r="H1048110"/>
      <c r="I1048110"/>
    </row>
    <row r="1048111" spans="1:9" x14ac:dyDescent="0.25">
      <c r="A1048111"/>
      <c r="B1048111"/>
      <c r="C1048111"/>
      <c r="D1048111"/>
      <c r="E1048111"/>
      <c r="F1048111"/>
      <c r="G1048111"/>
      <c r="H1048111"/>
      <c r="I1048111"/>
    </row>
    <row r="1048112" spans="1:9" x14ac:dyDescent="0.25">
      <c r="A1048112"/>
      <c r="B1048112"/>
      <c r="C1048112"/>
      <c r="D1048112"/>
      <c r="E1048112"/>
      <c r="F1048112"/>
      <c r="G1048112"/>
      <c r="H1048112"/>
      <c r="I1048112"/>
    </row>
    <row r="1048113" spans="1:9" x14ac:dyDescent="0.25">
      <c r="A1048113"/>
      <c r="B1048113"/>
      <c r="C1048113"/>
      <c r="D1048113"/>
      <c r="E1048113"/>
      <c r="F1048113"/>
      <c r="G1048113"/>
      <c r="H1048113"/>
      <c r="I1048113"/>
    </row>
    <row r="1048114" spans="1:9" x14ac:dyDescent="0.25">
      <c r="A1048114"/>
      <c r="B1048114"/>
      <c r="C1048114"/>
      <c r="D1048114"/>
      <c r="E1048114"/>
      <c r="F1048114"/>
      <c r="G1048114"/>
      <c r="H1048114"/>
      <c r="I1048114"/>
    </row>
    <row r="1048115" spans="1:9" x14ac:dyDescent="0.25">
      <c r="A1048115"/>
      <c r="B1048115"/>
      <c r="C1048115"/>
      <c r="D1048115"/>
      <c r="E1048115"/>
      <c r="F1048115"/>
      <c r="G1048115"/>
      <c r="H1048115"/>
      <c r="I1048115"/>
    </row>
    <row r="1048116" spans="1:9" x14ac:dyDescent="0.25">
      <c r="A1048116"/>
      <c r="B1048116"/>
      <c r="C1048116"/>
      <c r="D1048116"/>
      <c r="E1048116"/>
      <c r="F1048116"/>
      <c r="G1048116"/>
      <c r="H1048116"/>
      <c r="I1048116"/>
    </row>
    <row r="1048117" spans="1:9" x14ac:dyDescent="0.25">
      <c r="A1048117"/>
      <c r="B1048117"/>
      <c r="C1048117"/>
      <c r="D1048117"/>
      <c r="E1048117"/>
      <c r="F1048117"/>
      <c r="G1048117"/>
      <c r="H1048117"/>
      <c r="I1048117"/>
    </row>
    <row r="1048118" spans="1:9" x14ac:dyDescent="0.25">
      <c r="A1048118"/>
      <c r="B1048118"/>
      <c r="C1048118"/>
      <c r="D1048118"/>
      <c r="E1048118"/>
      <c r="F1048118"/>
      <c r="G1048118"/>
      <c r="H1048118"/>
      <c r="I1048118"/>
    </row>
    <row r="1048119" spans="1:9" x14ac:dyDescent="0.25">
      <c r="A1048119"/>
      <c r="B1048119"/>
      <c r="C1048119"/>
      <c r="D1048119"/>
      <c r="E1048119"/>
      <c r="F1048119"/>
      <c r="G1048119"/>
      <c r="H1048119"/>
      <c r="I1048119"/>
    </row>
    <row r="1048120" spans="1:9" x14ac:dyDescent="0.25">
      <c r="A1048120"/>
      <c r="B1048120"/>
      <c r="C1048120"/>
      <c r="D1048120"/>
      <c r="E1048120"/>
      <c r="F1048120"/>
      <c r="G1048120"/>
      <c r="H1048120"/>
      <c r="I1048120"/>
    </row>
    <row r="1048121" spans="1:9" x14ac:dyDescent="0.25">
      <c r="A1048121"/>
      <c r="B1048121"/>
      <c r="C1048121"/>
      <c r="D1048121"/>
      <c r="E1048121"/>
      <c r="F1048121"/>
      <c r="G1048121"/>
      <c r="H1048121"/>
      <c r="I1048121"/>
    </row>
    <row r="1048122" spans="1:9" x14ac:dyDescent="0.25">
      <c r="A1048122"/>
      <c r="B1048122"/>
      <c r="C1048122"/>
      <c r="D1048122"/>
      <c r="E1048122"/>
      <c r="F1048122"/>
      <c r="G1048122"/>
      <c r="H1048122"/>
      <c r="I1048122"/>
    </row>
    <row r="1048123" spans="1:9" x14ac:dyDescent="0.25">
      <c r="A1048123"/>
      <c r="B1048123"/>
      <c r="C1048123"/>
      <c r="D1048123"/>
      <c r="E1048123"/>
      <c r="F1048123"/>
      <c r="G1048123"/>
      <c r="H1048123"/>
      <c r="I1048123"/>
    </row>
    <row r="1048124" spans="1:9" x14ac:dyDescent="0.25">
      <c r="A1048124"/>
      <c r="B1048124"/>
      <c r="C1048124"/>
      <c r="D1048124"/>
      <c r="E1048124"/>
      <c r="F1048124"/>
      <c r="G1048124"/>
      <c r="H1048124"/>
      <c r="I1048124"/>
    </row>
    <row r="1048125" spans="1:9" x14ac:dyDescent="0.25">
      <c r="A1048125"/>
      <c r="B1048125"/>
      <c r="C1048125"/>
      <c r="D1048125"/>
      <c r="E1048125"/>
      <c r="F1048125"/>
      <c r="G1048125"/>
      <c r="H1048125"/>
      <c r="I1048125"/>
    </row>
    <row r="1048126" spans="1:9" x14ac:dyDescent="0.25">
      <c r="A1048126"/>
      <c r="B1048126"/>
      <c r="C1048126"/>
      <c r="D1048126"/>
      <c r="E1048126"/>
      <c r="F1048126"/>
      <c r="G1048126"/>
      <c r="H1048126"/>
      <c r="I1048126"/>
    </row>
    <row r="1048127" spans="1:9" x14ac:dyDescent="0.25">
      <c r="A1048127"/>
      <c r="B1048127"/>
      <c r="C1048127"/>
      <c r="D1048127"/>
      <c r="E1048127"/>
      <c r="F1048127"/>
      <c r="G1048127"/>
      <c r="H1048127"/>
      <c r="I1048127"/>
    </row>
    <row r="1048128" spans="1:9" x14ac:dyDescent="0.25">
      <c r="A1048128"/>
      <c r="B1048128"/>
      <c r="C1048128"/>
      <c r="D1048128"/>
      <c r="E1048128"/>
      <c r="F1048128"/>
      <c r="G1048128"/>
      <c r="H1048128"/>
      <c r="I1048128"/>
    </row>
    <row r="1048129" spans="1:9" x14ac:dyDescent="0.25">
      <c r="A1048129"/>
      <c r="B1048129"/>
      <c r="C1048129"/>
      <c r="D1048129"/>
      <c r="E1048129"/>
      <c r="F1048129"/>
      <c r="G1048129"/>
      <c r="H1048129"/>
      <c r="I1048129"/>
    </row>
    <row r="1048130" spans="1:9" x14ac:dyDescent="0.25">
      <c r="A1048130"/>
      <c r="B1048130"/>
      <c r="C1048130"/>
      <c r="D1048130"/>
      <c r="E1048130"/>
      <c r="F1048130"/>
      <c r="G1048130"/>
      <c r="H1048130"/>
      <c r="I1048130"/>
    </row>
    <row r="1048131" spans="1:9" x14ac:dyDescent="0.25">
      <c r="A1048131"/>
      <c r="B1048131"/>
      <c r="C1048131"/>
      <c r="D1048131"/>
      <c r="E1048131"/>
      <c r="F1048131"/>
      <c r="G1048131"/>
      <c r="H1048131"/>
      <c r="I1048131"/>
    </row>
    <row r="1048132" spans="1:9" x14ac:dyDescent="0.25">
      <c r="A1048132"/>
      <c r="B1048132"/>
      <c r="C1048132"/>
      <c r="D1048132"/>
      <c r="E1048132"/>
      <c r="F1048132"/>
      <c r="G1048132"/>
      <c r="H1048132"/>
      <c r="I1048132"/>
    </row>
    <row r="1048133" spans="1:9" x14ac:dyDescent="0.25">
      <c r="A1048133"/>
      <c r="B1048133"/>
      <c r="C1048133"/>
      <c r="D1048133"/>
      <c r="E1048133"/>
      <c r="F1048133"/>
      <c r="G1048133"/>
      <c r="H1048133"/>
      <c r="I1048133"/>
    </row>
    <row r="1048134" spans="1:9" x14ac:dyDescent="0.25">
      <c r="A1048134"/>
      <c r="B1048134"/>
      <c r="C1048134"/>
      <c r="D1048134"/>
      <c r="E1048134"/>
      <c r="F1048134"/>
      <c r="G1048134"/>
      <c r="H1048134"/>
      <c r="I1048134"/>
    </row>
    <row r="1048135" spans="1:9" x14ac:dyDescent="0.25">
      <c r="A1048135"/>
      <c r="B1048135"/>
      <c r="C1048135"/>
      <c r="D1048135"/>
      <c r="E1048135"/>
      <c r="F1048135"/>
      <c r="G1048135"/>
      <c r="H1048135"/>
      <c r="I1048135"/>
    </row>
    <row r="1048136" spans="1:9" x14ac:dyDescent="0.25">
      <c r="A1048136"/>
      <c r="B1048136"/>
      <c r="C1048136"/>
      <c r="D1048136"/>
      <c r="E1048136"/>
      <c r="F1048136"/>
      <c r="G1048136"/>
      <c r="H1048136"/>
      <c r="I1048136"/>
    </row>
    <row r="1048137" spans="1:9" x14ac:dyDescent="0.25">
      <c r="A1048137"/>
      <c r="B1048137"/>
      <c r="C1048137"/>
      <c r="D1048137"/>
      <c r="E1048137"/>
      <c r="F1048137"/>
      <c r="G1048137"/>
      <c r="H1048137"/>
      <c r="I1048137"/>
    </row>
    <row r="1048138" spans="1:9" x14ac:dyDescent="0.25">
      <c r="A1048138"/>
      <c r="B1048138"/>
      <c r="C1048138"/>
      <c r="D1048138"/>
      <c r="E1048138"/>
      <c r="F1048138"/>
      <c r="G1048138"/>
      <c r="H1048138"/>
      <c r="I1048138"/>
    </row>
    <row r="1048139" spans="1:9" x14ac:dyDescent="0.25">
      <c r="A1048139"/>
      <c r="B1048139"/>
      <c r="C1048139"/>
      <c r="D1048139"/>
      <c r="E1048139"/>
      <c r="F1048139"/>
      <c r="G1048139"/>
      <c r="H1048139"/>
      <c r="I1048139"/>
    </row>
    <row r="1048140" spans="1:9" x14ac:dyDescent="0.25">
      <c r="A1048140"/>
      <c r="B1048140"/>
      <c r="C1048140"/>
      <c r="D1048140"/>
      <c r="E1048140"/>
      <c r="F1048140"/>
      <c r="G1048140"/>
      <c r="H1048140"/>
      <c r="I1048140"/>
    </row>
    <row r="1048141" spans="1:9" x14ac:dyDescent="0.25">
      <c r="A1048141"/>
      <c r="B1048141"/>
      <c r="C1048141"/>
      <c r="D1048141"/>
      <c r="E1048141"/>
      <c r="F1048141"/>
      <c r="G1048141"/>
      <c r="H1048141"/>
      <c r="I1048141"/>
    </row>
    <row r="1048142" spans="1:9" x14ac:dyDescent="0.25">
      <c r="A1048142"/>
      <c r="B1048142"/>
      <c r="C1048142"/>
      <c r="D1048142"/>
      <c r="E1048142"/>
      <c r="F1048142"/>
      <c r="G1048142"/>
      <c r="H1048142"/>
      <c r="I1048142"/>
    </row>
    <row r="1048143" spans="1:9" x14ac:dyDescent="0.25">
      <c r="A1048143"/>
      <c r="B1048143"/>
      <c r="C1048143"/>
      <c r="D1048143"/>
      <c r="E1048143"/>
      <c r="F1048143"/>
      <c r="G1048143"/>
      <c r="H1048143"/>
      <c r="I1048143"/>
    </row>
    <row r="1048144" spans="1:9" x14ac:dyDescent="0.25">
      <c r="A1048144"/>
      <c r="B1048144"/>
      <c r="C1048144"/>
      <c r="D1048144"/>
      <c r="E1048144"/>
      <c r="F1048144"/>
      <c r="G1048144"/>
      <c r="H1048144"/>
      <c r="I1048144"/>
    </row>
    <row r="1048145" spans="1:9" x14ac:dyDescent="0.25">
      <c r="A1048145"/>
      <c r="B1048145"/>
      <c r="C1048145"/>
      <c r="D1048145"/>
      <c r="E1048145"/>
      <c r="F1048145"/>
      <c r="G1048145"/>
      <c r="H1048145"/>
      <c r="I1048145"/>
    </row>
    <row r="1048146" spans="1:9" x14ac:dyDescent="0.25">
      <c r="A1048146"/>
      <c r="B1048146"/>
      <c r="C1048146"/>
      <c r="D1048146"/>
      <c r="E1048146"/>
      <c r="F1048146"/>
      <c r="G1048146"/>
      <c r="H1048146"/>
      <c r="I1048146"/>
    </row>
    <row r="1048147" spans="1:9" x14ac:dyDescent="0.25">
      <c r="A1048147"/>
      <c r="B1048147"/>
      <c r="C1048147"/>
      <c r="D1048147"/>
      <c r="E1048147"/>
      <c r="F1048147"/>
      <c r="G1048147"/>
      <c r="H1048147"/>
      <c r="I1048147"/>
    </row>
    <row r="1048148" spans="1:9" x14ac:dyDescent="0.25">
      <c r="A1048148"/>
      <c r="B1048148"/>
      <c r="C1048148"/>
      <c r="D1048148"/>
      <c r="E1048148"/>
      <c r="F1048148"/>
      <c r="G1048148"/>
      <c r="H1048148"/>
      <c r="I1048148"/>
    </row>
    <row r="1048149" spans="1:9" x14ac:dyDescent="0.25">
      <c r="A1048149"/>
      <c r="B1048149"/>
      <c r="C1048149"/>
      <c r="D1048149"/>
      <c r="E1048149"/>
      <c r="F1048149"/>
      <c r="G1048149"/>
      <c r="H1048149"/>
      <c r="I1048149"/>
    </row>
    <row r="1048150" spans="1:9" x14ac:dyDescent="0.25">
      <c r="A1048150"/>
      <c r="B1048150"/>
      <c r="C1048150"/>
      <c r="D1048150"/>
      <c r="E1048150"/>
      <c r="F1048150"/>
      <c r="G1048150"/>
      <c r="H1048150"/>
      <c r="I1048150"/>
    </row>
    <row r="1048151" spans="1:9" x14ac:dyDescent="0.25">
      <c r="A1048151"/>
      <c r="B1048151"/>
      <c r="C1048151"/>
      <c r="D1048151"/>
      <c r="E1048151"/>
      <c r="F1048151"/>
      <c r="G1048151"/>
      <c r="H1048151"/>
      <c r="I1048151"/>
    </row>
    <row r="1048152" spans="1:9" x14ac:dyDescent="0.25">
      <c r="A1048152"/>
      <c r="B1048152"/>
      <c r="C1048152"/>
      <c r="D1048152"/>
      <c r="E1048152"/>
      <c r="F1048152"/>
      <c r="G1048152"/>
      <c r="H1048152"/>
      <c r="I1048152"/>
    </row>
    <row r="1048153" spans="1:9" x14ac:dyDescent="0.25">
      <c r="A1048153"/>
      <c r="B1048153"/>
      <c r="C1048153"/>
      <c r="D1048153"/>
      <c r="E1048153"/>
      <c r="F1048153"/>
      <c r="G1048153"/>
      <c r="H1048153"/>
      <c r="I1048153"/>
    </row>
    <row r="1048154" spans="1:9" x14ac:dyDescent="0.25">
      <c r="A1048154"/>
      <c r="B1048154"/>
      <c r="C1048154"/>
      <c r="D1048154"/>
      <c r="E1048154"/>
      <c r="F1048154"/>
      <c r="G1048154"/>
      <c r="H1048154"/>
      <c r="I1048154"/>
    </row>
    <row r="1048155" spans="1:9" x14ac:dyDescent="0.25">
      <c r="A1048155"/>
      <c r="B1048155"/>
      <c r="C1048155"/>
      <c r="D1048155"/>
      <c r="E1048155"/>
      <c r="F1048155"/>
      <c r="G1048155"/>
      <c r="H1048155"/>
      <c r="I1048155"/>
    </row>
    <row r="1048156" spans="1:9" x14ac:dyDescent="0.25">
      <c r="A1048156"/>
      <c r="B1048156"/>
      <c r="C1048156"/>
      <c r="D1048156"/>
      <c r="E1048156"/>
      <c r="F1048156"/>
      <c r="G1048156"/>
      <c r="H1048156"/>
      <c r="I1048156"/>
    </row>
    <row r="1048157" spans="1:9" x14ac:dyDescent="0.25">
      <c r="A1048157"/>
      <c r="B1048157"/>
      <c r="C1048157"/>
      <c r="D1048157"/>
      <c r="E1048157"/>
      <c r="F1048157"/>
      <c r="G1048157"/>
      <c r="H1048157"/>
      <c r="I1048157"/>
    </row>
    <row r="1048158" spans="1:9" x14ac:dyDescent="0.25">
      <c r="A1048158"/>
      <c r="B1048158"/>
      <c r="C1048158"/>
      <c r="D1048158"/>
      <c r="E1048158"/>
      <c r="F1048158"/>
      <c r="G1048158"/>
      <c r="H1048158"/>
      <c r="I1048158"/>
    </row>
    <row r="1048159" spans="1:9" x14ac:dyDescent="0.25">
      <c r="A1048159"/>
      <c r="B1048159"/>
      <c r="C1048159"/>
      <c r="D1048159"/>
      <c r="E1048159"/>
      <c r="F1048159"/>
      <c r="G1048159"/>
      <c r="H1048159"/>
      <c r="I1048159"/>
    </row>
    <row r="1048160" spans="1:9" x14ac:dyDescent="0.25">
      <c r="A1048160"/>
      <c r="B1048160"/>
      <c r="C1048160"/>
      <c r="D1048160"/>
      <c r="E1048160"/>
      <c r="F1048160"/>
      <c r="G1048160"/>
      <c r="H1048160"/>
      <c r="I1048160"/>
    </row>
    <row r="1048161" spans="1:9" x14ac:dyDescent="0.25">
      <c r="A1048161"/>
      <c r="B1048161"/>
      <c r="C1048161"/>
      <c r="D1048161"/>
      <c r="E1048161"/>
      <c r="F1048161"/>
      <c r="G1048161"/>
      <c r="H1048161"/>
      <c r="I1048161"/>
    </row>
    <row r="1048162" spans="1:9" x14ac:dyDescent="0.25">
      <c r="A1048162"/>
      <c r="B1048162"/>
      <c r="C1048162"/>
      <c r="D1048162"/>
      <c r="E1048162"/>
      <c r="F1048162"/>
      <c r="G1048162"/>
      <c r="H1048162"/>
      <c r="I1048162"/>
    </row>
    <row r="1048163" spans="1:9" x14ac:dyDescent="0.25">
      <c r="A1048163"/>
      <c r="B1048163"/>
      <c r="C1048163"/>
      <c r="D1048163"/>
      <c r="E1048163"/>
      <c r="F1048163"/>
      <c r="G1048163"/>
      <c r="H1048163"/>
      <c r="I1048163"/>
    </row>
    <row r="1048164" spans="1:9" x14ac:dyDescent="0.25">
      <c r="A1048164"/>
      <c r="B1048164"/>
      <c r="C1048164"/>
      <c r="D1048164"/>
      <c r="E1048164"/>
      <c r="F1048164"/>
      <c r="G1048164"/>
      <c r="H1048164"/>
      <c r="I1048164"/>
    </row>
    <row r="1048165" spans="1:9" x14ac:dyDescent="0.25">
      <c r="A1048165"/>
      <c r="B1048165"/>
      <c r="C1048165"/>
      <c r="D1048165"/>
      <c r="E1048165"/>
      <c r="F1048165"/>
      <c r="G1048165"/>
      <c r="H1048165"/>
      <c r="I1048165"/>
    </row>
    <row r="1048166" spans="1:9" x14ac:dyDescent="0.25">
      <c r="A1048166"/>
      <c r="B1048166"/>
      <c r="C1048166"/>
      <c r="D1048166"/>
      <c r="E1048166"/>
      <c r="F1048166"/>
      <c r="G1048166"/>
      <c r="H1048166"/>
      <c r="I1048166"/>
    </row>
    <row r="1048167" spans="1:9" x14ac:dyDescent="0.25">
      <c r="A1048167"/>
      <c r="B1048167"/>
      <c r="C1048167"/>
      <c r="D1048167"/>
      <c r="E1048167"/>
      <c r="F1048167"/>
      <c r="G1048167"/>
      <c r="H1048167"/>
      <c r="I1048167"/>
    </row>
    <row r="1048168" spans="1:9" x14ac:dyDescent="0.25">
      <c r="A1048168"/>
      <c r="B1048168"/>
      <c r="C1048168"/>
      <c r="D1048168"/>
      <c r="E1048168"/>
      <c r="F1048168"/>
      <c r="G1048168"/>
      <c r="H1048168"/>
      <c r="I1048168"/>
    </row>
    <row r="1048169" spans="1:9" x14ac:dyDescent="0.25">
      <c r="A1048169"/>
      <c r="B1048169"/>
      <c r="C1048169"/>
      <c r="D1048169"/>
      <c r="E1048169"/>
      <c r="F1048169"/>
      <c r="G1048169"/>
      <c r="H1048169"/>
      <c r="I1048169"/>
    </row>
    <row r="1048170" spans="1:9" x14ac:dyDescent="0.25">
      <c r="A1048170"/>
      <c r="B1048170"/>
      <c r="C1048170"/>
      <c r="D1048170"/>
      <c r="E1048170"/>
      <c r="F1048170"/>
      <c r="G1048170"/>
      <c r="H1048170"/>
      <c r="I1048170"/>
    </row>
    <row r="1048171" spans="1:9" x14ac:dyDescent="0.25">
      <c r="A1048171"/>
      <c r="B1048171"/>
      <c r="C1048171"/>
      <c r="D1048171"/>
      <c r="E1048171"/>
      <c r="F1048171"/>
      <c r="G1048171"/>
      <c r="H1048171"/>
      <c r="I1048171"/>
    </row>
    <row r="1048172" spans="1:9" x14ac:dyDescent="0.25">
      <c r="A1048172"/>
      <c r="B1048172"/>
      <c r="C1048172"/>
      <c r="D1048172"/>
      <c r="E1048172"/>
      <c r="F1048172"/>
      <c r="G1048172"/>
      <c r="H1048172"/>
      <c r="I1048172"/>
    </row>
    <row r="1048173" spans="1:9" x14ac:dyDescent="0.25">
      <c r="A1048173"/>
      <c r="B1048173"/>
      <c r="C1048173"/>
      <c r="D1048173"/>
      <c r="E1048173"/>
      <c r="F1048173"/>
      <c r="G1048173"/>
      <c r="H1048173"/>
      <c r="I1048173"/>
    </row>
    <row r="1048174" spans="1:9" x14ac:dyDescent="0.25">
      <c r="A1048174"/>
      <c r="B1048174"/>
      <c r="C1048174"/>
      <c r="D1048174"/>
      <c r="E1048174"/>
      <c r="F1048174"/>
      <c r="G1048174"/>
      <c r="H1048174"/>
      <c r="I1048174"/>
    </row>
    <row r="1048175" spans="1:9" x14ac:dyDescent="0.25">
      <c r="A1048175"/>
      <c r="B1048175"/>
      <c r="C1048175"/>
      <c r="D1048175"/>
      <c r="E1048175"/>
      <c r="F1048175"/>
      <c r="G1048175"/>
      <c r="H1048175"/>
      <c r="I1048175"/>
    </row>
    <row r="1048176" spans="1:9" x14ac:dyDescent="0.25">
      <c r="A1048176"/>
      <c r="B1048176"/>
      <c r="C1048176"/>
      <c r="D1048176"/>
      <c r="E1048176"/>
      <c r="F1048176"/>
      <c r="G1048176"/>
      <c r="H1048176"/>
      <c r="I1048176"/>
    </row>
    <row r="1048177" spans="1:9" x14ac:dyDescent="0.25">
      <c r="A1048177"/>
      <c r="B1048177"/>
      <c r="C1048177"/>
      <c r="D1048177"/>
      <c r="E1048177"/>
      <c r="F1048177"/>
      <c r="G1048177"/>
      <c r="H1048177"/>
      <c r="I1048177"/>
    </row>
    <row r="1048178" spans="1:9" x14ac:dyDescent="0.25">
      <c r="A1048178"/>
      <c r="B1048178"/>
      <c r="C1048178"/>
      <c r="D1048178"/>
      <c r="E1048178"/>
      <c r="F1048178"/>
      <c r="G1048178"/>
      <c r="H1048178"/>
      <c r="I1048178"/>
    </row>
    <row r="1048179" spans="1:9" x14ac:dyDescent="0.25">
      <c r="A1048179"/>
      <c r="B1048179"/>
      <c r="C1048179"/>
      <c r="D1048179"/>
      <c r="E1048179"/>
      <c r="F1048179"/>
      <c r="G1048179"/>
      <c r="H1048179"/>
      <c r="I1048179"/>
    </row>
    <row r="1048180" spans="1:9" x14ac:dyDescent="0.25">
      <c r="A1048180"/>
      <c r="B1048180"/>
      <c r="C1048180"/>
      <c r="D1048180"/>
      <c r="E1048180"/>
      <c r="F1048180"/>
      <c r="G1048180"/>
      <c r="H1048180"/>
      <c r="I1048180"/>
    </row>
    <row r="1048181" spans="1:9" x14ac:dyDescent="0.25">
      <c r="A1048181"/>
      <c r="B1048181"/>
      <c r="C1048181"/>
      <c r="D1048181"/>
      <c r="E1048181"/>
      <c r="F1048181"/>
      <c r="G1048181"/>
      <c r="H1048181"/>
      <c r="I1048181"/>
    </row>
    <row r="1048182" spans="1:9" x14ac:dyDescent="0.25">
      <c r="A1048182"/>
      <c r="B1048182"/>
      <c r="C1048182"/>
      <c r="D1048182"/>
      <c r="E1048182"/>
      <c r="F1048182"/>
      <c r="G1048182"/>
      <c r="H1048182"/>
      <c r="I1048182"/>
    </row>
    <row r="1048183" spans="1:9" x14ac:dyDescent="0.25">
      <c r="A1048183"/>
      <c r="B1048183"/>
      <c r="C1048183"/>
      <c r="D1048183"/>
      <c r="E1048183"/>
      <c r="F1048183"/>
      <c r="G1048183"/>
      <c r="H1048183"/>
      <c r="I1048183"/>
    </row>
    <row r="1048184" spans="1:9" x14ac:dyDescent="0.25">
      <c r="A1048184"/>
      <c r="B1048184"/>
      <c r="C1048184"/>
      <c r="D1048184"/>
      <c r="E1048184"/>
      <c r="F1048184"/>
      <c r="G1048184"/>
      <c r="H1048184"/>
      <c r="I1048184"/>
    </row>
    <row r="1048185" spans="1:9" x14ac:dyDescent="0.25">
      <c r="A1048185"/>
      <c r="B1048185"/>
      <c r="C1048185"/>
      <c r="D1048185"/>
      <c r="E1048185"/>
      <c r="F1048185"/>
      <c r="G1048185"/>
      <c r="H1048185"/>
      <c r="I1048185"/>
    </row>
    <row r="1048186" spans="1:9" x14ac:dyDescent="0.25">
      <c r="A1048186"/>
      <c r="B1048186"/>
      <c r="C1048186"/>
      <c r="D1048186"/>
      <c r="E1048186"/>
      <c r="F1048186"/>
      <c r="G1048186"/>
      <c r="H1048186"/>
      <c r="I1048186"/>
    </row>
    <row r="1048187" spans="1:9" x14ac:dyDescent="0.25">
      <c r="A1048187"/>
      <c r="B1048187"/>
      <c r="C1048187"/>
      <c r="D1048187"/>
      <c r="E1048187"/>
      <c r="F1048187"/>
      <c r="G1048187"/>
      <c r="H1048187"/>
      <c r="I1048187"/>
    </row>
    <row r="1048188" spans="1:9" x14ac:dyDescent="0.25">
      <c r="A1048188"/>
      <c r="B1048188"/>
      <c r="C1048188"/>
      <c r="D1048188"/>
      <c r="E1048188"/>
      <c r="F1048188"/>
      <c r="G1048188"/>
      <c r="H1048188"/>
      <c r="I1048188"/>
    </row>
    <row r="1048189" spans="1:9" x14ac:dyDescent="0.25">
      <c r="A1048189"/>
      <c r="B1048189"/>
      <c r="C1048189"/>
      <c r="D1048189"/>
      <c r="E1048189"/>
      <c r="F1048189"/>
      <c r="G1048189"/>
      <c r="H1048189"/>
      <c r="I1048189"/>
    </row>
    <row r="1048190" spans="1:9" x14ac:dyDescent="0.25">
      <c r="A1048190"/>
      <c r="B1048190"/>
      <c r="C1048190"/>
      <c r="D1048190"/>
      <c r="E1048190"/>
      <c r="F1048190"/>
      <c r="G1048190"/>
      <c r="H1048190"/>
      <c r="I1048190"/>
    </row>
    <row r="1048191" spans="1:9" x14ac:dyDescent="0.25">
      <c r="A1048191"/>
      <c r="B1048191"/>
      <c r="C1048191"/>
      <c r="D1048191"/>
      <c r="E1048191"/>
      <c r="F1048191"/>
      <c r="G1048191"/>
      <c r="H1048191"/>
      <c r="I1048191"/>
    </row>
    <row r="1048192" spans="1:9" x14ac:dyDescent="0.25">
      <c r="A1048192"/>
      <c r="B1048192"/>
      <c r="C1048192"/>
      <c r="D1048192"/>
      <c r="E1048192"/>
      <c r="F1048192"/>
      <c r="G1048192"/>
      <c r="H1048192"/>
      <c r="I1048192"/>
    </row>
    <row r="1048193" spans="1:9" x14ac:dyDescent="0.25">
      <c r="A1048193"/>
      <c r="B1048193"/>
      <c r="C1048193"/>
      <c r="D1048193"/>
      <c r="E1048193"/>
      <c r="F1048193"/>
      <c r="G1048193"/>
      <c r="H1048193"/>
      <c r="I1048193"/>
    </row>
    <row r="1048194" spans="1:9" x14ac:dyDescent="0.25">
      <c r="A1048194"/>
      <c r="B1048194"/>
      <c r="C1048194"/>
      <c r="D1048194"/>
      <c r="E1048194"/>
      <c r="F1048194"/>
      <c r="G1048194"/>
      <c r="H1048194"/>
      <c r="I1048194"/>
    </row>
    <row r="1048195" spans="1:9" x14ac:dyDescent="0.25">
      <c r="A1048195"/>
      <c r="B1048195"/>
      <c r="C1048195"/>
      <c r="D1048195"/>
      <c r="E1048195"/>
      <c r="F1048195"/>
      <c r="G1048195"/>
      <c r="H1048195"/>
      <c r="I1048195"/>
    </row>
    <row r="1048196" spans="1:9" x14ac:dyDescent="0.25">
      <c r="A1048196"/>
      <c r="B1048196"/>
      <c r="C1048196"/>
      <c r="D1048196"/>
      <c r="E1048196"/>
      <c r="F1048196"/>
      <c r="G1048196"/>
      <c r="H1048196"/>
      <c r="I1048196"/>
    </row>
    <row r="1048197" spans="1:9" x14ac:dyDescent="0.25">
      <c r="A1048197"/>
      <c r="B1048197"/>
      <c r="C1048197"/>
      <c r="D1048197"/>
      <c r="E1048197"/>
      <c r="F1048197"/>
      <c r="G1048197"/>
      <c r="H1048197"/>
      <c r="I1048197"/>
    </row>
    <row r="1048198" spans="1:9" x14ac:dyDescent="0.25">
      <c r="A1048198"/>
      <c r="B1048198"/>
      <c r="C1048198"/>
      <c r="D1048198"/>
      <c r="E1048198"/>
      <c r="F1048198"/>
      <c r="G1048198"/>
      <c r="H1048198"/>
      <c r="I1048198"/>
    </row>
    <row r="1048199" spans="1:9" x14ac:dyDescent="0.25">
      <c r="A1048199"/>
      <c r="B1048199"/>
      <c r="C1048199"/>
      <c r="D1048199"/>
      <c r="E1048199"/>
      <c r="F1048199"/>
      <c r="G1048199"/>
      <c r="H1048199"/>
      <c r="I1048199"/>
    </row>
    <row r="1048200" spans="1:9" x14ac:dyDescent="0.25">
      <c r="A1048200"/>
      <c r="B1048200"/>
      <c r="C1048200"/>
      <c r="D1048200"/>
      <c r="E1048200"/>
      <c r="F1048200"/>
      <c r="G1048200"/>
      <c r="H1048200"/>
      <c r="I1048200"/>
    </row>
    <row r="1048201" spans="1:9" x14ac:dyDescent="0.25">
      <c r="A1048201"/>
      <c r="B1048201"/>
      <c r="C1048201"/>
      <c r="D1048201"/>
      <c r="E1048201"/>
      <c r="F1048201"/>
      <c r="G1048201"/>
      <c r="H1048201"/>
      <c r="I1048201"/>
    </row>
    <row r="1048202" spans="1:9" x14ac:dyDescent="0.25">
      <c r="A1048202"/>
      <c r="B1048202"/>
      <c r="C1048202"/>
      <c r="D1048202"/>
      <c r="E1048202"/>
      <c r="F1048202"/>
      <c r="G1048202"/>
      <c r="H1048202"/>
      <c r="I1048202"/>
    </row>
    <row r="1048203" spans="1:9" x14ac:dyDescent="0.25">
      <c r="A1048203"/>
      <c r="B1048203"/>
      <c r="C1048203"/>
      <c r="D1048203"/>
      <c r="E1048203"/>
      <c r="F1048203"/>
      <c r="G1048203"/>
      <c r="H1048203"/>
      <c r="I1048203"/>
    </row>
    <row r="1048204" spans="1:9" x14ac:dyDescent="0.25">
      <c r="A1048204"/>
      <c r="B1048204"/>
      <c r="C1048204"/>
      <c r="D1048204"/>
      <c r="E1048204"/>
      <c r="F1048204"/>
      <c r="G1048204"/>
      <c r="H1048204"/>
      <c r="I1048204"/>
    </row>
    <row r="1048205" spans="1:9" x14ac:dyDescent="0.25">
      <c r="A1048205"/>
      <c r="B1048205"/>
      <c r="C1048205"/>
      <c r="D1048205"/>
      <c r="E1048205"/>
      <c r="F1048205"/>
      <c r="G1048205"/>
      <c r="H1048205"/>
      <c r="I1048205"/>
    </row>
    <row r="1048206" spans="1:9" x14ac:dyDescent="0.25">
      <c r="A1048206"/>
      <c r="B1048206"/>
      <c r="C1048206"/>
      <c r="D1048206"/>
      <c r="E1048206"/>
      <c r="F1048206"/>
      <c r="G1048206"/>
      <c r="H1048206"/>
      <c r="I1048206"/>
    </row>
    <row r="1048207" spans="1:9" x14ac:dyDescent="0.25">
      <c r="A1048207"/>
      <c r="B1048207"/>
      <c r="C1048207"/>
      <c r="D1048207"/>
      <c r="E1048207"/>
      <c r="F1048207"/>
      <c r="G1048207"/>
      <c r="H1048207"/>
      <c r="I1048207"/>
    </row>
    <row r="1048208" spans="1:9" x14ac:dyDescent="0.25">
      <c r="A1048208"/>
      <c r="B1048208"/>
      <c r="C1048208"/>
      <c r="D1048208"/>
      <c r="E1048208"/>
      <c r="F1048208"/>
      <c r="G1048208"/>
      <c r="H1048208"/>
      <c r="I1048208"/>
    </row>
    <row r="1048209" spans="1:9" x14ac:dyDescent="0.25">
      <c r="A1048209"/>
      <c r="B1048209"/>
      <c r="C1048209"/>
      <c r="D1048209"/>
      <c r="E1048209"/>
      <c r="F1048209"/>
      <c r="G1048209"/>
      <c r="H1048209"/>
      <c r="I1048209"/>
    </row>
    <row r="1048210" spans="1:9" x14ac:dyDescent="0.25">
      <c r="A1048210"/>
      <c r="B1048210"/>
      <c r="C1048210"/>
      <c r="D1048210"/>
      <c r="E1048210"/>
      <c r="F1048210"/>
      <c r="G1048210"/>
      <c r="H1048210"/>
      <c r="I1048210"/>
    </row>
    <row r="1048211" spans="1:9" x14ac:dyDescent="0.25">
      <c r="A1048211"/>
      <c r="B1048211"/>
      <c r="C1048211"/>
      <c r="D1048211"/>
      <c r="E1048211"/>
      <c r="F1048211"/>
      <c r="G1048211"/>
      <c r="H1048211"/>
      <c r="I1048211"/>
    </row>
    <row r="1048212" spans="1:9" x14ac:dyDescent="0.25">
      <c r="A1048212"/>
      <c r="B1048212"/>
      <c r="C1048212"/>
      <c r="D1048212"/>
      <c r="E1048212"/>
      <c r="F1048212"/>
      <c r="G1048212"/>
      <c r="H1048212"/>
      <c r="I1048212"/>
    </row>
    <row r="1048213" spans="1:9" x14ac:dyDescent="0.25">
      <c r="A1048213"/>
      <c r="B1048213"/>
      <c r="C1048213"/>
      <c r="D1048213"/>
      <c r="E1048213"/>
      <c r="F1048213"/>
      <c r="G1048213"/>
      <c r="H1048213"/>
      <c r="I1048213"/>
    </row>
    <row r="1048214" spans="1:9" x14ac:dyDescent="0.25">
      <c r="A1048214"/>
      <c r="B1048214"/>
      <c r="C1048214"/>
      <c r="D1048214"/>
      <c r="E1048214"/>
      <c r="F1048214"/>
      <c r="G1048214"/>
      <c r="H1048214"/>
      <c r="I1048214"/>
    </row>
    <row r="1048215" spans="1:9" x14ac:dyDescent="0.25">
      <c r="A1048215"/>
      <c r="B1048215"/>
      <c r="C1048215"/>
      <c r="D1048215"/>
      <c r="E1048215"/>
      <c r="F1048215"/>
      <c r="G1048215"/>
      <c r="H1048215"/>
      <c r="I1048215"/>
    </row>
    <row r="1048216" spans="1:9" x14ac:dyDescent="0.25">
      <c r="A1048216"/>
      <c r="B1048216"/>
      <c r="C1048216"/>
      <c r="D1048216"/>
      <c r="E1048216"/>
      <c r="F1048216"/>
      <c r="G1048216"/>
      <c r="H1048216"/>
      <c r="I1048216"/>
    </row>
    <row r="1048217" spans="1:9" x14ac:dyDescent="0.25">
      <c r="A1048217"/>
      <c r="B1048217"/>
      <c r="C1048217"/>
      <c r="D1048217"/>
      <c r="E1048217"/>
      <c r="F1048217"/>
      <c r="G1048217"/>
      <c r="H1048217"/>
      <c r="I1048217"/>
    </row>
    <row r="1048218" spans="1:9" x14ac:dyDescent="0.25">
      <c r="A1048218"/>
      <c r="B1048218"/>
      <c r="C1048218"/>
      <c r="D1048218"/>
      <c r="E1048218"/>
      <c r="F1048218"/>
      <c r="G1048218"/>
      <c r="H1048218"/>
      <c r="I1048218"/>
    </row>
    <row r="1048219" spans="1:9" x14ac:dyDescent="0.25">
      <c r="A1048219"/>
      <c r="B1048219"/>
      <c r="C1048219"/>
      <c r="D1048219"/>
      <c r="E1048219"/>
      <c r="F1048219"/>
      <c r="G1048219"/>
      <c r="H1048219"/>
      <c r="I1048219"/>
    </row>
    <row r="1048220" spans="1:9" x14ac:dyDescent="0.25">
      <c r="A1048220"/>
      <c r="B1048220"/>
      <c r="C1048220"/>
      <c r="D1048220"/>
      <c r="E1048220"/>
      <c r="F1048220"/>
      <c r="G1048220"/>
      <c r="H1048220"/>
      <c r="I1048220"/>
    </row>
    <row r="1048221" spans="1:9" x14ac:dyDescent="0.25">
      <c r="A1048221"/>
      <c r="B1048221"/>
      <c r="C1048221"/>
      <c r="D1048221"/>
      <c r="E1048221"/>
      <c r="F1048221"/>
      <c r="G1048221"/>
      <c r="H1048221"/>
      <c r="I1048221"/>
    </row>
    <row r="1048222" spans="1:9" x14ac:dyDescent="0.25">
      <c r="A1048222"/>
      <c r="B1048222"/>
      <c r="C1048222"/>
      <c r="D1048222"/>
      <c r="E1048222"/>
      <c r="F1048222"/>
      <c r="G1048222"/>
      <c r="H1048222"/>
      <c r="I1048222"/>
    </row>
    <row r="1048223" spans="1:9" x14ac:dyDescent="0.25">
      <c r="A1048223"/>
      <c r="B1048223"/>
      <c r="C1048223"/>
      <c r="D1048223"/>
      <c r="E1048223"/>
      <c r="F1048223"/>
      <c r="G1048223"/>
      <c r="H1048223"/>
      <c r="I1048223"/>
    </row>
    <row r="1048224" spans="1:9" x14ac:dyDescent="0.25">
      <c r="A1048224"/>
      <c r="B1048224"/>
      <c r="C1048224"/>
      <c r="D1048224"/>
      <c r="E1048224"/>
      <c r="F1048224"/>
      <c r="G1048224"/>
      <c r="H1048224"/>
      <c r="I1048224"/>
    </row>
    <row r="1048225" spans="1:9" x14ac:dyDescent="0.25">
      <c r="A1048225"/>
      <c r="B1048225"/>
      <c r="C1048225"/>
      <c r="D1048225"/>
      <c r="E1048225"/>
      <c r="F1048225"/>
      <c r="G1048225"/>
      <c r="H1048225"/>
      <c r="I1048225"/>
    </row>
    <row r="1048226" spans="1:9" x14ac:dyDescent="0.25">
      <c r="A1048226"/>
      <c r="B1048226"/>
      <c r="C1048226"/>
      <c r="D1048226"/>
      <c r="E1048226"/>
      <c r="F1048226"/>
      <c r="G1048226"/>
      <c r="H1048226"/>
      <c r="I1048226"/>
    </row>
    <row r="1048227" spans="1:9" x14ac:dyDescent="0.25">
      <c r="A1048227"/>
      <c r="B1048227"/>
      <c r="C1048227"/>
      <c r="D1048227"/>
      <c r="E1048227"/>
      <c r="F1048227"/>
      <c r="G1048227"/>
      <c r="H1048227"/>
      <c r="I1048227"/>
    </row>
    <row r="1048228" spans="1:9" x14ac:dyDescent="0.25">
      <c r="A1048228"/>
      <c r="B1048228"/>
      <c r="C1048228"/>
      <c r="D1048228"/>
      <c r="E1048228"/>
      <c r="F1048228"/>
      <c r="G1048228"/>
      <c r="H1048228"/>
      <c r="I1048228"/>
    </row>
    <row r="1048229" spans="1:9" x14ac:dyDescent="0.25">
      <c r="A1048229"/>
      <c r="B1048229"/>
      <c r="C1048229"/>
      <c r="D1048229"/>
      <c r="E1048229"/>
      <c r="F1048229"/>
      <c r="G1048229"/>
      <c r="H1048229"/>
      <c r="I1048229"/>
    </row>
    <row r="1048230" spans="1:9" x14ac:dyDescent="0.25">
      <c r="A1048230"/>
      <c r="B1048230"/>
      <c r="C1048230"/>
      <c r="D1048230"/>
      <c r="E1048230"/>
      <c r="F1048230"/>
      <c r="G1048230"/>
      <c r="H1048230"/>
      <c r="I1048230"/>
    </row>
    <row r="1048231" spans="1:9" x14ac:dyDescent="0.25">
      <c r="A1048231"/>
      <c r="B1048231"/>
      <c r="C1048231"/>
      <c r="D1048231"/>
      <c r="E1048231"/>
      <c r="F1048231"/>
      <c r="G1048231"/>
      <c r="H1048231"/>
      <c r="I1048231"/>
    </row>
    <row r="1048232" spans="1:9" x14ac:dyDescent="0.25">
      <c r="A1048232"/>
      <c r="B1048232"/>
      <c r="C1048232"/>
      <c r="D1048232"/>
      <c r="E1048232"/>
      <c r="F1048232"/>
      <c r="G1048232"/>
      <c r="H1048232"/>
      <c r="I1048232"/>
    </row>
    <row r="1048233" spans="1:9" x14ac:dyDescent="0.25">
      <c r="A1048233"/>
      <c r="B1048233"/>
      <c r="C1048233"/>
      <c r="D1048233"/>
      <c r="E1048233"/>
      <c r="F1048233"/>
      <c r="G1048233"/>
      <c r="H1048233"/>
      <c r="I1048233"/>
    </row>
    <row r="1048234" spans="1:9" x14ac:dyDescent="0.25">
      <c r="A1048234"/>
      <c r="B1048234"/>
      <c r="C1048234"/>
      <c r="D1048234"/>
      <c r="E1048234"/>
      <c r="F1048234"/>
      <c r="G1048234"/>
      <c r="H1048234"/>
      <c r="I1048234"/>
    </row>
    <row r="1048235" spans="1:9" x14ac:dyDescent="0.25">
      <c r="A1048235"/>
      <c r="B1048235"/>
      <c r="C1048235"/>
      <c r="D1048235"/>
      <c r="E1048235"/>
      <c r="F1048235"/>
      <c r="G1048235"/>
      <c r="H1048235"/>
      <c r="I1048235"/>
    </row>
    <row r="1048236" spans="1:9" x14ac:dyDescent="0.25">
      <c r="A1048236"/>
      <c r="B1048236"/>
      <c r="C1048236"/>
      <c r="D1048236"/>
      <c r="E1048236"/>
      <c r="F1048236"/>
      <c r="G1048236"/>
      <c r="H1048236"/>
      <c r="I1048236"/>
    </row>
    <row r="1048237" spans="1:9" x14ac:dyDescent="0.25">
      <c r="A1048237"/>
      <c r="B1048237"/>
      <c r="C1048237"/>
      <c r="D1048237"/>
      <c r="E1048237"/>
      <c r="F1048237"/>
      <c r="G1048237"/>
      <c r="H1048237"/>
      <c r="I1048237"/>
    </row>
    <row r="1048238" spans="1:9" x14ac:dyDescent="0.25">
      <c r="A1048238"/>
      <c r="B1048238"/>
      <c r="C1048238"/>
      <c r="D1048238"/>
      <c r="E1048238"/>
      <c r="F1048238"/>
      <c r="G1048238"/>
      <c r="H1048238"/>
      <c r="I1048238"/>
    </row>
    <row r="1048239" spans="1:9" x14ac:dyDescent="0.25">
      <c r="A1048239"/>
      <c r="B1048239"/>
      <c r="C1048239"/>
      <c r="D1048239"/>
      <c r="E1048239"/>
      <c r="F1048239"/>
      <c r="G1048239"/>
      <c r="H1048239"/>
      <c r="I1048239"/>
    </row>
    <row r="1048240" spans="1:9" x14ac:dyDescent="0.25">
      <c r="A1048240"/>
      <c r="B1048240"/>
      <c r="C1048240"/>
      <c r="D1048240"/>
      <c r="E1048240"/>
      <c r="F1048240"/>
      <c r="G1048240"/>
      <c r="H1048240"/>
      <c r="I1048240"/>
    </row>
    <row r="1048241" spans="1:9" x14ac:dyDescent="0.25">
      <c r="A1048241"/>
      <c r="B1048241"/>
      <c r="C1048241"/>
      <c r="D1048241"/>
      <c r="E1048241"/>
      <c r="F1048241"/>
      <c r="G1048241"/>
      <c r="H1048241"/>
      <c r="I1048241"/>
    </row>
    <row r="1048242" spans="1:9" x14ac:dyDescent="0.25">
      <c r="A1048242"/>
      <c r="B1048242"/>
      <c r="C1048242"/>
      <c r="D1048242"/>
      <c r="E1048242"/>
      <c r="F1048242"/>
      <c r="G1048242"/>
      <c r="H1048242"/>
      <c r="I1048242"/>
    </row>
    <row r="1048243" spans="1:9" x14ac:dyDescent="0.25">
      <c r="A1048243"/>
      <c r="B1048243"/>
      <c r="C1048243"/>
      <c r="D1048243"/>
      <c r="E1048243"/>
      <c r="F1048243"/>
      <c r="G1048243"/>
      <c r="H1048243"/>
      <c r="I1048243"/>
    </row>
    <row r="1048244" spans="1:9" x14ac:dyDescent="0.25">
      <c r="A1048244"/>
      <c r="B1048244"/>
      <c r="C1048244"/>
      <c r="D1048244"/>
      <c r="E1048244"/>
      <c r="F1048244"/>
      <c r="G1048244"/>
      <c r="H1048244"/>
      <c r="I1048244"/>
    </row>
    <row r="1048245" spans="1:9" x14ac:dyDescent="0.25">
      <c r="A1048245"/>
      <c r="B1048245"/>
      <c r="C1048245"/>
      <c r="D1048245"/>
      <c r="E1048245"/>
      <c r="F1048245"/>
      <c r="G1048245"/>
      <c r="H1048245"/>
      <c r="I1048245"/>
    </row>
    <row r="1048246" spans="1:9" x14ac:dyDescent="0.25">
      <c r="A1048246"/>
      <c r="B1048246"/>
      <c r="C1048246"/>
      <c r="D1048246"/>
      <c r="E1048246"/>
      <c r="F1048246"/>
      <c r="G1048246"/>
      <c r="H1048246"/>
      <c r="I1048246"/>
    </row>
    <row r="1048247" spans="1:9" x14ac:dyDescent="0.25">
      <c r="A1048247"/>
      <c r="B1048247"/>
      <c r="C1048247"/>
      <c r="D1048247"/>
      <c r="E1048247"/>
      <c r="F1048247"/>
      <c r="G1048247"/>
      <c r="H1048247"/>
      <c r="I1048247"/>
    </row>
    <row r="1048248" spans="1:9" x14ac:dyDescent="0.25">
      <c r="A1048248"/>
      <c r="B1048248"/>
      <c r="C1048248"/>
      <c r="D1048248"/>
      <c r="E1048248"/>
      <c r="F1048248"/>
      <c r="G1048248"/>
      <c r="H1048248"/>
      <c r="I1048248"/>
    </row>
    <row r="1048249" spans="1:9" x14ac:dyDescent="0.25">
      <c r="A1048249"/>
      <c r="B1048249"/>
      <c r="C1048249"/>
      <c r="D1048249"/>
      <c r="E1048249"/>
      <c r="F1048249"/>
      <c r="G1048249"/>
      <c r="H1048249"/>
      <c r="I1048249"/>
    </row>
    <row r="1048250" spans="1:9" x14ac:dyDescent="0.25">
      <c r="A1048250"/>
      <c r="B1048250"/>
      <c r="C1048250"/>
      <c r="D1048250"/>
      <c r="E1048250"/>
      <c r="F1048250"/>
      <c r="G1048250"/>
      <c r="H1048250"/>
      <c r="I1048250"/>
    </row>
    <row r="1048251" spans="1:9" x14ac:dyDescent="0.25">
      <c r="A1048251"/>
      <c r="B1048251"/>
      <c r="C1048251"/>
      <c r="D1048251"/>
      <c r="E1048251"/>
      <c r="F1048251"/>
      <c r="G1048251"/>
      <c r="H1048251"/>
      <c r="I1048251"/>
    </row>
    <row r="1048252" spans="1:9" x14ac:dyDescent="0.25">
      <c r="A1048252"/>
      <c r="B1048252"/>
      <c r="C1048252"/>
      <c r="D1048252"/>
      <c r="E1048252"/>
      <c r="F1048252"/>
      <c r="G1048252"/>
      <c r="H1048252"/>
      <c r="I1048252"/>
    </row>
    <row r="1048253" spans="1:9" x14ac:dyDescent="0.25">
      <c r="A1048253"/>
      <c r="B1048253"/>
      <c r="C1048253"/>
      <c r="D1048253"/>
      <c r="E1048253"/>
      <c r="F1048253"/>
      <c r="G1048253"/>
      <c r="H1048253"/>
      <c r="I1048253"/>
    </row>
    <row r="1048254" spans="1:9" x14ac:dyDescent="0.25">
      <c r="A1048254"/>
      <c r="B1048254"/>
      <c r="C1048254"/>
      <c r="D1048254"/>
      <c r="E1048254"/>
      <c r="F1048254"/>
      <c r="G1048254"/>
      <c r="H1048254"/>
      <c r="I1048254"/>
    </row>
    <row r="1048255" spans="1:9" x14ac:dyDescent="0.25">
      <c r="A1048255"/>
      <c r="B1048255"/>
      <c r="C1048255"/>
      <c r="D1048255"/>
      <c r="E1048255"/>
      <c r="F1048255"/>
      <c r="G1048255"/>
      <c r="H1048255"/>
      <c r="I1048255"/>
    </row>
    <row r="1048256" spans="1:9" x14ac:dyDescent="0.25">
      <c r="A1048256"/>
      <c r="B1048256"/>
      <c r="C1048256"/>
      <c r="D1048256"/>
      <c r="E1048256"/>
      <c r="F1048256"/>
      <c r="G1048256"/>
      <c r="H1048256"/>
      <c r="I1048256"/>
    </row>
    <row r="1048257" spans="1:9" x14ac:dyDescent="0.25">
      <c r="A1048257"/>
      <c r="B1048257"/>
      <c r="C1048257"/>
      <c r="D1048257"/>
      <c r="E1048257"/>
      <c r="F1048257"/>
      <c r="G1048257"/>
      <c r="H1048257"/>
      <c r="I1048257"/>
    </row>
    <row r="1048258" spans="1:9" x14ac:dyDescent="0.25">
      <c r="A1048258"/>
      <c r="B1048258"/>
      <c r="C1048258"/>
      <c r="D1048258"/>
      <c r="E1048258"/>
      <c r="F1048258"/>
      <c r="G1048258"/>
      <c r="H1048258"/>
      <c r="I1048258"/>
    </row>
    <row r="1048259" spans="1:9" x14ac:dyDescent="0.25">
      <c r="A1048259"/>
      <c r="B1048259"/>
      <c r="C1048259"/>
      <c r="D1048259"/>
      <c r="E1048259"/>
      <c r="F1048259"/>
      <c r="G1048259"/>
      <c r="H1048259"/>
      <c r="I1048259"/>
    </row>
    <row r="1048260" spans="1:9" x14ac:dyDescent="0.25">
      <c r="A1048260"/>
      <c r="B1048260"/>
      <c r="C1048260"/>
      <c r="D1048260"/>
      <c r="E1048260"/>
      <c r="F1048260"/>
      <c r="G1048260"/>
      <c r="H1048260"/>
      <c r="I1048260"/>
    </row>
    <row r="1048261" spans="1:9" x14ac:dyDescent="0.25">
      <c r="A1048261"/>
      <c r="B1048261"/>
      <c r="C1048261"/>
      <c r="D1048261"/>
      <c r="E1048261"/>
      <c r="F1048261"/>
      <c r="G1048261"/>
      <c r="H1048261"/>
      <c r="I1048261"/>
    </row>
    <row r="1048262" spans="1:9" x14ac:dyDescent="0.25">
      <c r="A1048262"/>
      <c r="B1048262"/>
      <c r="C1048262"/>
      <c r="D1048262"/>
      <c r="E1048262"/>
      <c r="F1048262"/>
      <c r="G1048262"/>
      <c r="H1048262"/>
      <c r="I1048262"/>
    </row>
    <row r="1048263" spans="1:9" x14ac:dyDescent="0.25">
      <c r="A1048263"/>
      <c r="B1048263"/>
      <c r="C1048263"/>
      <c r="D1048263"/>
      <c r="E1048263"/>
      <c r="F1048263"/>
      <c r="G1048263"/>
      <c r="H1048263"/>
      <c r="I1048263"/>
    </row>
    <row r="1048264" spans="1:9" x14ac:dyDescent="0.25">
      <c r="A1048264"/>
      <c r="B1048264"/>
      <c r="C1048264"/>
      <c r="D1048264"/>
      <c r="E1048264"/>
      <c r="F1048264"/>
      <c r="G1048264"/>
      <c r="H1048264"/>
      <c r="I1048264"/>
    </row>
    <row r="1048265" spans="1:9" x14ac:dyDescent="0.25">
      <c r="A1048265"/>
      <c r="B1048265"/>
      <c r="C1048265"/>
      <c r="D1048265"/>
      <c r="E1048265"/>
      <c r="F1048265"/>
      <c r="G1048265"/>
      <c r="H1048265"/>
      <c r="I1048265"/>
    </row>
    <row r="1048266" spans="1:9" x14ac:dyDescent="0.25">
      <c r="A1048266"/>
      <c r="B1048266"/>
      <c r="C1048266"/>
      <c r="D1048266"/>
      <c r="E1048266"/>
      <c r="F1048266"/>
      <c r="G1048266"/>
      <c r="H1048266"/>
      <c r="I1048266"/>
    </row>
    <row r="1048267" spans="1:9" x14ac:dyDescent="0.25">
      <c r="A1048267"/>
      <c r="B1048267"/>
      <c r="C1048267"/>
      <c r="D1048267"/>
      <c r="E1048267"/>
      <c r="F1048267"/>
      <c r="G1048267"/>
      <c r="H1048267"/>
      <c r="I1048267"/>
    </row>
    <row r="1048268" spans="1:9" x14ac:dyDescent="0.25">
      <c r="A1048268"/>
      <c r="B1048268"/>
      <c r="C1048268"/>
      <c r="D1048268"/>
      <c r="E1048268"/>
      <c r="F1048268"/>
      <c r="G1048268"/>
      <c r="H1048268"/>
      <c r="I1048268"/>
    </row>
    <row r="1048269" spans="1:9" x14ac:dyDescent="0.25">
      <c r="A1048269"/>
      <c r="B1048269"/>
      <c r="C1048269"/>
      <c r="D1048269"/>
      <c r="E1048269"/>
      <c r="F1048269"/>
      <c r="G1048269"/>
      <c r="H1048269"/>
      <c r="I1048269"/>
    </row>
    <row r="1048270" spans="1:9" x14ac:dyDescent="0.25">
      <c r="A1048270"/>
      <c r="B1048270"/>
      <c r="C1048270"/>
      <c r="D1048270"/>
      <c r="E1048270"/>
      <c r="F1048270"/>
      <c r="G1048270"/>
      <c r="H1048270"/>
      <c r="I1048270"/>
    </row>
    <row r="1048271" spans="1:9" x14ac:dyDescent="0.25">
      <c r="A1048271"/>
      <c r="B1048271"/>
      <c r="C1048271"/>
      <c r="D1048271"/>
      <c r="E1048271"/>
      <c r="F1048271"/>
      <c r="G1048271"/>
      <c r="H1048271"/>
      <c r="I1048271"/>
    </row>
    <row r="1048272" spans="1:9" x14ac:dyDescent="0.25">
      <c r="A1048272"/>
      <c r="B1048272"/>
      <c r="C1048272"/>
      <c r="D1048272"/>
      <c r="E1048272"/>
      <c r="F1048272"/>
      <c r="G1048272"/>
      <c r="H1048272"/>
      <c r="I1048272"/>
    </row>
    <row r="1048273" spans="1:9" x14ac:dyDescent="0.25">
      <c r="A1048273"/>
      <c r="B1048273"/>
      <c r="C1048273"/>
      <c r="D1048273"/>
      <c r="E1048273"/>
      <c r="F1048273"/>
      <c r="G1048273"/>
      <c r="H1048273"/>
      <c r="I1048273"/>
    </row>
    <row r="1048274" spans="1:9" x14ac:dyDescent="0.25">
      <c r="A1048274"/>
      <c r="B1048274"/>
      <c r="C1048274"/>
      <c r="D1048274"/>
      <c r="E1048274"/>
      <c r="F1048274"/>
      <c r="G1048274"/>
      <c r="H1048274"/>
      <c r="I1048274"/>
    </row>
    <row r="1048275" spans="1:9" x14ac:dyDescent="0.25">
      <c r="A1048275"/>
      <c r="B1048275"/>
      <c r="C1048275"/>
      <c r="D1048275"/>
      <c r="E1048275"/>
      <c r="F1048275"/>
      <c r="G1048275"/>
      <c r="H1048275"/>
      <c r="I1048275"/>
    </row>
    <row r="1048276" spans="1:9" x14ac:dyDescent="0.25">
      <c r="A1048276"/>
      <c r="B1048276"/>
      <c r="C1048276"/>
      <c r="D1048276"/>
      <c r="E1048276"/>
      <c r="F1048276"/>
      <c r="G1048276"/>
      <c r="H1048276"/>
      <c r="I1048276"/>
    </row>
    <row r="1048277" spans="1:9" x14ac:dyDescent="0.25">
      <c r="A1048277"/>
      <c r="B1048277"/>
      <c r="C1048277"/>
      <c r="D1048277"/>
      <c r="E1048277"/>
      <c r="F1048277"/>
      <c r="G1048277"/>
      <c r="H1048277"/>
      <c r="I1048277"/>
    </row>
    <row r="1048278" spans="1:9" x14ac:dyDescent="0.25">
      <c r="A1048278"/>
      <c r="B1048278"/>
      <c r="C1048278"/>
      <c r="D1048278"/>
      <c r="E1048278"/>
      <c r="F1048278"/>
      <c r="G1048278"/>
      <c r="H1048278"/>
      <c r="I1048278"/>
    </row>
    <row r="1048279" spans="1:9" x14ac:dyDescent="0.25">
      <c r="A1048279"/>
      <c r="B1048279"/>
      <c r="C1048279"/>
      <c r="D1048279"/>
      <c r="E1048279"/>
      <c r="F1048279"/>
      <c r="G1048279"/>
      <c r="H1048279"/>
      <c r="I1048279"/>
    </row>
    <row r="1048280" spans="1:9" x14ac:dyDescent="0.25">
      <c r="A1048280"/>
      <c r="B1048280"/>
      <c r="C1048280"/>
      <c r="D1048280"/>
      <c r="E1048280"/>
      <c r="F1048280"/>
      <c r="G1048280"/>
      <c r="H1048280"/>
      <c r="I1048280"/>
    </row>
    <row r="1048281" spans="1:9" x14ac:dyDescent="0.25">
      <c r="A1048281"/>
      <c r="B1048281"/>
      <c r="C1048281"/>
      <c r="D1048281"/>
      <c r="E1048281"/>
      <c r="F1048281"/>
      <c r="G1048281"/>
      <c r="H1048281"/>
      <c r="I1048281"/>
    </row>
    <row r="1048282" spans="1:9" x14ac:dyDescent="0.25">
      <c r="A1048282"/>
      <c r="B1048282"/>
      <c r="C1048282"/>
      <c r="D1048282"/>
      <c r="E1048282"/>
      <c r="F1048282"/>
      <c r="G1048282"/>
      <c r="H1048282"/>
      <c r="I1048282"/>
    </row>
    <row r="1048283" spans="1:9" x14ac:dyDescent="0.25">
      <c r="A1048283"/>
      <c r="B1048283"/>
      <c r="C1048283"/>
      <c r="D1048283"/>
      <c r="E1048283"/>
      <c r="F1048283"/>
      <c r="G1048283"/>
      <c r="H1048283"/>
      <c r="I1048283"/>
    </row>
    <row r="1048284" spans="1:9" x14ac:dyDescent="0.25">
      <c r="A1048284"/>
      <c r="B1048284"/>
      <c r="C1048284"/>
      <c r="D1048284"/>
      <c r="E1048284"/>
      <c r="F1048284"/>
      <c r="G1048284"/>
      <c r="H1048284"/>
      <c r="I1048284"/>
    </row>
    <row r="1048285" spans="1:9" x14ac:dyDescent="0.25">
      <c r="A1048285"/>
      <c r="B1048285"/>
      <c r="C1048285"/>
      <c r="D1048285"/>
      <c r="E1048285"/>
      <c r="F1048285"/>
      <c r="G1048285"/>
      <c r="H1048285"/>
      <c r="I1048285"/>
    </row>
    <row r="1048286" spans="1:9" x14ac:dyDescent="0.25">
      <c r="A1048286"/>
      <c r="B1048286"/>
      <c r="C1048286"/>
      <c r="D1048286"/>
      <c r="E1048286"/>
      <c r="F1048286"/>
      <c r="G1048286"/>
      <c r="H1048286"/>
      <c r="I1048286"/>
    </row>
    <row r="1048287" spans="1:9" x14ac:dyDescent="0.25">
      <c r="A1048287"/>
      <c r="B1048287"/>
      <c r="C1048287"/>
      <c r="D1048287"/>
      <c r="E1048287"/>
      <c r="F1048287"/>
      <c r="G1048287"/>
      <c r="H1048287"/>
      <c r="I1048287"/>
    </row>
    <row r="1048288" spans="1:9" x14ac:dyDescent="0.25">
      <c r="A1048288"/>
      <c r="B1048288"/>
      <c r="C1048288"/>
      <c r="D1048288"/>
      <c r="E1048288"/>
      <c r="F1048288"/>
      <c r="G1048288"/>
      <c r="H1048288"/>
      <c r="I1048288"/>
    </row>
    <row r="1048289" spans="1:9" x14ac:dyDescent="0.25">
      <c r="A1048289"/>
      <c r="B1048289"/>
      <c r="C1048289"/>
      <c r="D1048289"/>
      <c r="E1048289"/>
      <c r="F1048289"/>
      <c r="G1048289"/>
      <c r="H1048289"/>
      <c r="I1048289"/>
    </row>
    <row r="1048290" spans="1:9" x14ac:dyDescent="0.25">
      <c r="A1048290"/>
      <c r="B1048290"/>
      <c r="C1048290"/>
      <c r="D1048290"/>
      <c r="E1048290"/>
      <c r="F1048290"/>
      <c r="G1048290"/>
      <c r="H1048290"/>
      <c r="I1048290"/>
    </row>
    <row r="1048291" spans="1:9" x14ac:dyDescent="0.25">
      <c r="A1048291"/>
      <c r="B1048291"/>
      <c r="C1048291"/>
      <c r="D1048291"/>
      <c r="E1048291"/>
      <c r="F1048291"/>
      <c r="G1048291"/>
      <c r="H1048291"/>
      <c r="I1048291"/>
    </row>
    <row r="1048292" spans="1:9" x14ac:dyDescent="0.25">
      <c r="A1048292"/>
      <c r="B1048292"/>
      <c r="C1048292"/>
      <c r="D1048292"/>
      <c r="E1048292"/>
      <c r="F1048292"/>
      <c r="G1048292"/>
      <c r="H1048292"/>
      <c r="I1048292"/>
    </row>
    <row r="1048293" spans="1:9" x14ac:dyDescent="0.25">
      <c r="A1048293"/>
      <c r="B1048293"/>
      <c r="C1048293"/>
      <c r="D1048293"/>
      <c r="E1048293"/>
      <c r="F1048293"/>
      <c r="G1048293"/>
      <c r="H1048293"/>
      <c r="I1048293"/>
    </row>
    <row r="1048294" spans="1:9" x14ac:dyDescent="0.25">
      <c r="A1048294"/>
      <c r="B1048294"/>
      <c r="C1048294"/>
      <c r="D1048294"/>
      <c r="E1048294"/>
      <c r="F1048294"/>
      <c r="G1048294"/>
      <c r="H1048294"/>
      <c r="I1048294"/>
    </row>
    <row r="1048295" spans="1:9" x14ac:dyDescent="0.25">
      <c r="A1048295"/>
      <c r="B1048295"/>
      <c r="C1048295"/>
      <c r="D1048295"/>
      <c r="E1048295"/>
      <c r="F1048295"/>
      <c r="G1048295"/>
      <c r="H1048295"/>
      <c r="I1048295"/>
    </row>
    <row r="1048296" spans="1:9" x14ac:dyDescent="0.25">
      <c r="A1048296"/>
      <c r="B1048296"/>
      <c r="C1048296"/>
      <c r="D1048296"/>
      <c r="E1048296"/>
      <c r="F1048296"/>
      <c r="G1048296"/>
      <c r="H1048296"/>
      <c r="I1048296"/>
    </row>
    <row r="1048297" spans="1:9" x14ac:dyDescent="0.25">
      <c r="A1048297"/>
      <c r="B1048297"/>
      <c r="C1048297"/>
      <c r="D1048297"/>
      <c r="E1048297"/>
      <c r="F1048297"/>
      <c r="G1048297"/>
      <c r="H1048297"/>
      <c r="I1048297"/>
    </row>
    <row r="1048298" spans="1:9" x14ac:dyDescent="0.25">
      <c r="A1048298"/>
      <c r="B1048298"/>
      <c r="C1048298"/>
      <c r="D1048298"/>
      <c r="E1048298"/>
      <c r="F1048298"/>
      <c r="G1048298"/>
      <c r="H1048298"/>
      <c r="I1048298"/>
    </row>
    <row r="1048299" spans="1:9" x14ac:dyDescent="0.25">
      <c r="A1048299"/>
      <c r="B1048299"/>
      <c r="C1048299"/>
      <c r="D1048299"/>
      <c r="E1048299"/>
      <c r="F1048299"/>
      <c r="G1048299"/>
      <c r="H1048299"/>
      <c r="I1048299"/>
    </row>
    <row r="1048300" spans="1:9" x14ac:dyDescent="0.25">
      <c r="A1048300"/>
      <c r="B1048300"/>
      <c r="C1048300"/>
      <c r="D1048300"/>
      <c r="E1048300"/>
      <c r="F1048300"/>
      <c r="G1048300"/>
      <c r="H1048300"/>
      <c r="I1048300"/>
    </row>
    <row r="1048301" spans="1:9" x14ac:dyDescent="0.25">
      <c r="A1048301"/>
      <c r="B1048301"/>
      <c r="C1048301"/>
      <c r="D1048301"/>
      <c r="E1048301"/>
      <c r="F1048301"/>
      <c r="G1048301"/>
      <c r="H1048301"/>
      <c r="I1048301"/>
    </row>
    <row r="1048302" spans="1:9" x14ac:dyDescent="0.25">
      <c r="A1048302"/>
      <c r="B1048302"/>
      <c r="C1048302"/>
      <c r="D1048302"/>
      <c r="E1048302"/>
      <c r="F1048302"/>
      <c r="G1048302"/>
      <c r="H1048302"/>
      <c r="I1048302"/>
    </row>
    <row r="1048303" spans="1:9" x14ac:dyDescent="0.25">
      <c r="A1048303"/>
      <c r="B1048303"/>
      <c r="C1048303"/>
      <c r="D1048303"/>
      <c r="E1048303"/>
      <c r="F1048303"/>
      <c r="G1048303"/>
      <c r="H1048303"/>
      <c r="I1048303"/>
    </row>
    <row r="1048304" spans="1:9" x14ac:dyDescent="0.25">
      <c r="A1048304"/>
      <c r="B1048304"/>
      <c r="C1048304"/>
      <c r="D1048304"/>
      <c r="E1048304"/>
      <c r="F1048304"/>
      <c r="G1048304"/>
      <c r="H1048304"/>
      <c r="I1048304"/>
    </row>
    <row r="1048305" spans="1:9" x14ac:dyDescent="0.25">
      <c r="A1048305"/>
      <c r="B1048305"/>
      <c r="C1048305"/>
      <c r="D1048305"/>
      <c r="E1048305"/>
      <c r="F1048305"/>
      <c r="G1048305"/>
      <c r="H1048305"/>
      <c r="I1048305"/>
    </row>
    <row r="1048306" spans="1:9" x14ac:dyDescent="0.25">
      <c r="A1048306"/>
      <c r="B1048306"/>
      <c r="C1048306"/>
      <c r="D1048306"/>
      <c r="E1048306"/>
      <c r="F1048306"/>
      <c r="G1048306"/>
      <c r="H1048306"/>
      <c r="I1048306"/>
    </row>
    <row r="1048307" spans="1:9" x14ac:dyDescent="0.25">
      <c r="A1048307"/>
      <c r="B1048307"/>
      <c r="C1048307"/>
      <c r="D1048307"/>
      <c r="E1048307"/>
      <c r="F1048307"/>
      <c r="G1048307"/>
      <c r="H1048307"/>
      <c r="I1048307"/>
    </row>
    <row r="1048308" spans="1:9" x14ac:dyDescent="0.25">
      <c r="A1048308"/>
      <c r="B1048308"/>
      <c r="C1048308"/>
      <c r="D1048308"/>
      <c r="E1048308"/>
      <c r="F1048308"/>
      <c r="G1048308"/>
      <c r="H1048308"/>
      <c r="I1048308"/>
    </row>
    <row r="1048309" spans="1:9" x14ac:dyDescent="0.25">
      <c r="A1048309"/>
      <c r="B1048309"/>
      <c r="C1048309"/>
      <c r="D1048309"/>
      <c r="E1048309"/>
      <c r="F1048309"/>
      <c r="G1048309"/>
      <c r="H1048309"/>
      <c r="I1048309"/>
    </row>
    <row r="1048310" spans="1:9" x14ac:dyDescent="0.25">
      <c r="A1048310"/>
      <c r="B1048310"/>
      <c r="C1048310"/>
      <c r="D1048310"/>
      <c r="E1048310"/>
      <c r="F1048310"/>
      <c r="G1048310"/>
      <c r="H1048310"/>
      <c r="I1048310"/>
    </row>
    <row r="1048311" spans="1:9" x14ac:dyDescent="0.25">
      <c r="A1048311"/>
      <c r="B1048311"/>
      <c r="C1048311"/>
      <c r="D1048311"/>
      <c r="E1048311"/>
      <c r="F1048311"/>
      <c r="G1048311"/>
      <c r="H1048311"/>
      <c r="I1048311"/>
    </row>
    <row r="1048312" spans="1:9" x14ac:dyDescent="0.25">
      <c r="A1048312"/>
      <c r="B1048312"/>
      <c r="C1048312"/>
      <c r="D1048312"/>
      <c r="E1048312"/>
      <c r="F1048312"/>
      <c r="G1048312"/>
      <c r="H1048312"/>
      <c r="I1048312"/>
    </row>
    <row r="1048313" spans="1:9" x14ac:dyDescent="0.25">
      <c r="A1048313"/>
      <c r="B1048313"/>
      <c r="C1048313"/>
      <c r="D1048313"/>
      <c r="E1048313"/>
      <c r="F1048313"/>
      <c r="G1048313"/>
      <c r="H1048313"/>
      <c r="I1048313"/>
    </row>
    <row r="1048314" spans="1:9" x14ac:dyDescent="0.25">
      <c r="A1048314"/>
      <c r="B1048314"/>
      <c r="C1048314"/>
      <c r="D1048314"/>
      <c r="E1048314"/>
      <c r="F1048314"/>
      <c r="G1048314"/>
      <c r="H1048314"/>
      <c r="I1048314"/>
    </row>
    <row r="1048315" spans="1:9" x14ac:dyDescent="0.25">
      <c r="A1048315"/>
      <c r="B1048315"/>
      <c r="C1048315"/>
      <c r="D1048315"/>
      <c r="E1048315"/>
      <c r="F1048315"/>
      <c r="G1048315"/>
      <c r="H1048315"/>
      <c r="I1048315"/>
    </row>
    <row r="1048316" spans="1:9" x14ac:dyDescent="0.25">
      <c r="A1048316"/>
      <c r="B1048316"/>
      <c r="C1048316"/>
      <c r="D1048316"/>
      <c r="E1048316"/>
      <c r="F1048316"/>
      <c r="G1048316"/>
      <c r="H1048316"/>
      <c r="I1048316"/>
    </row>
    <row r="1048317" spans="1:9" x14ac:dyDescent="0.25">
      <c r="A1048317"/>
      <c r="B1048317"/>
      <c r="C1048317"/>
      <c r="D1048317"/>
      <c r="E1048317"/>
      <c r="F1048317"/>
      <c r="G1048317"/>
      <c r="H1048317"/>
      <c r="I1048317"/>
    </row>
    <row r="1048318" spans="1:9" x14ac:dyDescent="0.25">
      <c r="A1048318"/>
      <c r="B1048318"/>
      <c r="C1048318"/>
      <c r="D1048318"/>
      <c r="E1048318"/>
      <c r="F1048318"/>
      <c r="G1048318"/>
      <c r="H1048318"/>
      <c r="I1048318"/>
    </row>
    <row r="1048319" spans="1:9" x14ac:dyDescent="0.25">
      <c r="A1048319"/>
      <c r="B1048319"/>
      <c r="C1048319"/>
      <c r="D1048319"/>
      <c r="E1048319"/>
      <c r="F1048319"/>
      <c r="G1048319"/>
      <c r="H1048319"/>
      <c r="I1048319"/>
    </row>
    <row r="1048320" spans="1:9" x14ac:dyDescent="0.25">
      <c r="A1048320"/>
      <c r="B1048320"/>
      <c r="C1048320"/>
      <c r="D1048320"/>
      <c r="E1048320"/>
      <c r="F1048320"/>
      <c r="G1048320"/>
      <c r="H1048320"/>
      <c r="I1048320"/>
    </row>
    <row r="1048321" spans="1:9" x14ac:dyDescent="0.25">
      <c r="A1048321"/>
      <c r="B1048321"/>
      <c r="C1048321"/>
      <c r="D1048321"/>
      <c r="E1048321"/>
      <c r="F1048321"/>
      <c r="G1048321"/>
      <c r="H1048321"/>
      <c r="I1048321"/>
    </row>
    <row r="1048322" spans="1:9" x14ac:dyDescent="0.25">
      <c r="A1048322"/>
      <c r="B1048322"/>
      <c r="C1048322"/>
      <c r="D1048322"/>
      <c r="E1048322"/>
      <c r="F1048322"/>
      <c r="G1048322"/>
      <c r="H1048322"/>
      <c r="I1048322"/>
    </row>
    <row r="1048323" spans="1:9" x14ac:dyDescent="0.25">
      <c r="A1048323"/>
      <c r="B1048323"/>
      <c r="C1048323"/>
      <c r="D1048323"/>
      <c r="E1048323"/>
      <c r="F1048323"/>
      <c r="G1048323"/>
      <c r="H1048323"/>
      <c r="I1048323"/>
    </row>
    <row r="1048324" spans="1:9" x14ac:dyDescent="0.25">
      <c r="A1048324"/>
      <c r="B1048324"/>
      <c r="C1048324"/>
      <c r="D1048324"/>
      <c r="E1048324"/>
      <c r="F1048324"/>
      <c r="G1048324"/>
      <c r="H1048324"/>
      <c r="I1048324"/>
    </row>
    <row r="1048325" spans="1:9" x14ac:dyDescent="0.25">
      <c r="A1048325"/>
      <c r="B1048325"/>
      <c r="C1048325"/>
      <c r="D1048325"/>
      <c r="E1048325"/>
      <c r="F1048325"/>
      <c r="G1048325"/>
      <c r="H1048325"/>
      <c r="I1048325"/>
    </row>
    <row r="1048326" spans="1:9" x14ac:dyDescent="0.25">
      <c r="A1048326"/>
      <c r="B1048326"/>
      <c r="C1048326"/>
      <c r="D1048326"/>
      <c r="E1048326"/>
      <c r="F1048326"/>
      <c r="G1048326"/>
      <c r="H1048326"/>
      <c r="I1048326"/>
    </row>
    <row r="1048327" spans="1:9" x14ac:dyDescent="0.25">
      <c r="A1048327"/>
      <c r="B1048327"/>
      <c r="C1048327"/>
      <c r="D1048327"/>
      <c r="E1048327"/>
      <c r="F1048327"/>
      <c r="G1048327"/>
      <c r="H1048327"/>
      <c r="I1048327"/>
    </row>
    <row r="1048328" spans="1:9" x14ac:dyDescent="0.25">
      <c r="A1048328"/>
      <c r="B1048328"/>
      <c r="C1048328"/>
      <c r="D1048328"/>
      <c r="E1048328"/>
      <c r="F1048328"/>
      <c r="G1048328"/>
      <c r="H1048328"/>
      <c r="I1048328"/>
    </row>
    <row r="1048329" spans="1:9" x14ac:dyDescent="0.25">
      <c r="A1048329"/>
      <c r="B1048329"/>
      <c r="C1048329"/>
      <c r="D1048329"/>
      <c r="E1048329"/>
      <c r="F1048329"/>
      <c r="G1048329"/>
      <c r="H1048329"/>
      <c r="I1048329"/>
    </row>
    <row r="1048330" spans="1:9" x14ac:dyDescent="0.25">
      <c r="A1048330"/>
      <c r="B1048330"/>
      <c r="C1048330"/>
      <c r="D1048330"/>
      <c r="E1048330"/>
      <c r="F1048330"/>
      <c r="G1048330"/>
      <c r="H1048330"/>
      <c r="I1048330"/>
    </row>
    <row r="1048331" spans="1:9" x14ac:dyDescent="0.25">
      <c r="A1048331"/>
      <c r="B1048331"/>
      <c r="C1048331"/>
      <c r="D1048331"/>
      <c r="E1048331"/>
      <c r="F1048331"/>
      <c r="G1048331"/>
      <c r="H1048331"/>
      <c r="I1048331"/>
    </row>
    <row r="1048332" spans="1:9" x14ac:dyDescent="0.25">
      <c r="A1048332"/>
      <c r="B1048332"/>
      <c r="C1048332"/>
      <c r="D1048332"/>
      <c r="E1048332"/>
      <c r="F1048332"/>
      <c r="G1048332"/>
      <c r="H1048332"/>
      <c r="I1048332"/>
    </row>
    <row r="1048333" spans="1:9" x14ac:dyDescent="0.25">
      <c r="A1048333"/>
      <c r="B1048333"/>
      <c r="C1048333"/>
      <c r="D1048333"/>
      <c r="E1048333"/>
      <c r="F1048333"/>
      <c r="G1048333"/>
      <c r="H1048333"/>
      <c r="I1048333"/>
    </row>
    <row r="1048334" spans="1:9" x14ac:dyDescent="0.25">
      <c r="A1048334"/>
      <c r="B1048334"/>
      <c r="C1048334"/>
      <c r="D1048334"/>
      <c r="E1048334"/>
      <c r="F1048334"/>
      <c r="G1048334"/>
      <c r="H1048334"/>
      <c r="I1048334"/>
    </row>
    <row r="1048335" spans="1:9" x14ac:dyDescent="0.25">
      <c r="A1048335"/>
      <c r="B1048335"/>
      <c r="C1048335"/>
      <c r="D1048335"/>
      <c r="E1048335"/>
      <c r="F1048335"/>
      <c r="G1048335"/>
      <c r="H1048335"/>
      <c r="I1048335"/>
    </row>
    <row r="1048336" spans="1:9" x14ac:dyDescent="0.25">
      <c r="A1048336"/>
      <c r="B1048336"/>
      <c r="C1048336"/>
      <c r="D1048336"/>
      <c r="E1048336"/>
      <c r="F1048336"/>
      <c r="G1048336"/>
      <c r="H1048336"/>
      <c r="I1048336"/>
    </row>
    <row r="1048337" spans="1:9" x14ac:dyDescent="0.25">
      <c r="A1048337"/>
      <c r="B1048337"/>
      <c r="C1048337"/>
      <c r="D1048337"/>
      <c r="E1048337"/>
      <c r="F1048337"/>
      <c r="G1048337"/>
      <c r="H1048337"/>
      <c r="I1048337"/>
    </row>
    <row r="1048338" spans="1:9" x14ac:dyDescent="0.25">
      <c r="A1048338"/>
      <c r="B1048338"/>
      <c r="C1048338"/>
      <c r="D1048338"/>
      <c r="E1048338"/>
      <c r="F1048338"/>
      <c r="G1048338"/>
      <c r="H1048338"/>
      <c r="I1048338"/>
    </row>
    <row r="1048339" spans="1:9" x14ac:dyDescent="0.25">
      <c r="A1048339"/>
      <c r="B1048339"/>
      <c r="C1048339"/>
      <c r="D1048339"/>
      <c r="E1048339"/>
      <c r="F1048339"/>
      <c r="G1048339"/>
      <c r="H1048339"/>
      <c r="I1048339"/>
    </row>
    <row r="1048340" spans="1:9" x14ac:dyDescent="0.25">
      <c r="A1048340"/>
      <c r="B1048340"/>
      <c r="C1048340"/>
      <c r="D1048340"/>
      <c r="E1048340"/>
      <c r="F1048340"/>
      <c r="G1048340"/>
      <c r="H1048340"/>
      <c r="I1048340"/>
    </row>
    <row r="1048341" spans="1:9" x14ac:dyDescent="0.25">
      <c r="A1048341"/>
      <c r="B1048341"/>
      <c r="C1048341"/>
      <c r="D1048341"/>
      <c r="E1048341"/>
      <c r="F1048341"/>
      <c r="G1048341"/>
      <c r="H1048341"/>
      <c r="I1048341"/>
    </row>
    <row r="1048342" spans="1:9" x14ac:dyDescent="0.25">
      <c r="A1048342"/>
      <c r="B1048342"/>
      <c r="C1048342"/>
      <c r="D1048342"/>
      <c r="E1048342"/>
      <c r="F1048342"/>
      <c r="G1048342"/>
      <c r="H1048342"/>
      <c r="I1048342"/>
    </row>
    <row r="1048343" spans="1:9" x14ac:dyDescent="0.25">
      <c r="A1048343"/>
      <c r="B1048343"/>
      <c r="C1048343"/>
      <c r="D1048343"/>
      <c r="E1048343"/>
      <c r="F1048343"/>
      <c r="G1048343"/>
      <c r="H1048343"/>
      <c r="I1048343"/>
    </row>
    <row r="1048344" spans="1:9" x14ac:dyDescent="0.25">
      <c r="A1048344"/>
      <c r="B1048344"/>
      <c r="C1048344"/>
      <c r="D1048344"/>
      <c r="E1048344"/>
      <c r="F1048344"/>
      <c r="G1048344"/>
      <c r="H1048344"/>
      <c r="I1048344"/>
    </row>
    <row r="1048345" spans="1:9" x14ac:dyDescent="0.25">
      <c r="A1048345"/>
      <c r="B1048345"/>
      <c r="C1048345"/>
      <c r="D1048345"/>
      <c r="E1048345"/>
      <c r="F1048345"/>
      <c r="G1048345"/>
      <c r="H1048345"/>
      <c r="I1048345"/>
    </row>
    <row r="1048346" spans="1:9" x14ac:dyDescent="0.25">
      <c r="A1048346"/>
      <c r="B1048346"/>
      <c r="C1048346"/>
      <c r="D1048346"/>
      <c r="E1048346"/>
      <c r="F1048346"/>
      <c r="G1048346"/>
      <c r="H1048346"/>
      <c r="I1048346"/>
    </row>
    <row r="1048347" spans="1:9" x14ac:dyDescent="0.25">
      <c r="A1048347"/>
      <c r="B1048347"/>
      <c r="C1048347"/>
      <c r="D1048347"/>
      <c r="E1048347"/>
      <c r="F1048347"/>
      <c r="G1048347"/>
      <c r="H1048347"/>
      <c r="I1048347"/>
    </row>
    <row r="1048348" spans="1:9" x14ac:dyDescent="0.25">
      <c r="A1048348"/>
      <c r="B1048348"/>
      <c r="C1048348"/>
      <c r="D1048348"/>
      <c r="E1048348"/>
      <c r="F1048348"/>
      <c r="G1048348"/>
      <c r="H1048348"/>
      <c r="I1048348"/>
    </row>
    <row r="1048349" spans="1:9" x14ac:dyDescent="0.25">
      <c r="A1048349"/>
      <c r="B1048349"/>
      <c r="C1048349"/>
      <c r="D1048349"/>
      <c r="E1048349"/>
      <c r="F1048349"/>
      <c r="G1048349"/>
      <c r="H1048349"/>
      <c r="I1048349"/>
    </row>
    <row r="1048350" spans="1:9" x14ac:dyDescent="0.25">
      <c r="A1048350"/>
      <c r="B1048350"/>
      <c r="C1048350"/>
      <c r="D1048350"/>
      <c r="E1048350"/>
      <c r="F1048350"/>
      <c r="G1048350"/>
      <c r="H1048350"/>
      <c r="I1048350"/>
    </row>
    <row r="1048351" spans="1:9" x14ac:dyDescent="0.25">
      <c r="A1048351"/>
      <c r="B1048351"/>
      <c r="C1048351"/>
      <c r="D1048351"/>
      <c r="E1048351"/>
      <c r="F1048351"/>
      <c r="G1048351"/>
      <c r="H1048351"/>
      <c r="I1048351"/>
    </row>
    <row r="1048352" spans="1:9" x14ac:dyDescent="0.25">
      <c r="A1048352"/>
      <c r="B1048352"/>
      <c r="C1048352"/>
      <c r="D1048352"/>
      <c r="E1048352"/>
      <c r="F1048352"/>
      <c r="G1048352"/>
      <c r="H1048352"/>
      <c r="I1048352"/>
    </row>
    <row r="1048353" spans="1:9" x14ac:dyDescent="0.25">
      <c r="A1048353"/>
      <c r="B1048353"/>
      <c r="C1048353"/>
      <c r="D1048353"/>
      <c r="E1048353"/>
      <c r="F1048353"/>
      <c r="G1048353"/>
      <c r="H1048353"/>
      <c r="I1048353"/>
    </row>
    <row r="1048354" spans="1:9" x14ac:dyDescent="0.25">
      <c r="A1048354"/>
      <c r="B1048354"/>
      <c r="C1048354"/>
      <c r="D1048354"/>
      <c r="E1048354"/>
      <c r="F1048354"/>
      <c r="G1048354"/>
      <c r="H1048354"/>
      <c r="I1048354"/>
    </row>
    <row r="1048355" spans="1:9" x14ac:dyDescent="0.25">
      <c r="A1048355"/>
      <c r="B1048355"/>
      <c r="C1048355"/>
      <c r="D1048355"/>
      <c r="E1048355"/>
      <c r="F1048355"/>
      <c r="G1048355"/>
      <c r="H1048355"/>
      <c r="I1048355"/>
    </row>
    <row r="1048356" spans="1:9" x14ac:dyDescent="0.25">
      <c r="A1048356"/>
      <c r="B1048356"/>
      <c r="C1048356"/>
      <c r="D1048356"/>
      <c r="E1048356"/>
      <c r="F1048356"/>
      <c r="G1048356"/>
      <c r="H1048356"/>
      <c r="I1048356"/>
    </row>
    <row r="1048357" spans="1:9" x14ac:dyDescent="0.25">
      <c r="A1048357"/>
      <c r="B1048357"/>
      <c r="C1048357"/>
      <c r="D1048357"/>
      <c r="E1048357"/>
      <c r="F1048357"/>
      <c r="G1048357"/>
      <c r="H1048357"/>
      <c r="I1048357"/>
    </row>
    <row r="1048358" spans="1:9" x14ac:dyDescent="0.25">
      <c r="A1048358"/>
      <c r="B1048358"/>
      <c r="C1048358"/>
      <c r="D1048358"/>
      <c r="E1048358"/>
      <c r="F1048358"/>
      <c r="G1048358"/>
      <c r="H1048358"/>
      <c r="I1048358"/>
    </row>
    <row r="1048359" spans="1:9" x14ac:dyDescent="0.25">
      <c r="A1048359"/>
      <c r="B1048359"/>
      <c r="C1048359"/>
      <c r="D1048359"/>
      <c r="E1048359"/>
      <c r="F1048359"/>
      <c r="G1048359"/>
      <c r="H1048359"/>
      <c r="I1048359"/>
    </row>
    <row r="1048360" spans="1:9" x14ac:dyDescent="0.25">
      <c r="A1048360"/>
      <c r="B1048360"/>
      <c r="C1048360"/>
      <c r="D1048360"/>
      <c r="E1048360"/>
      <c r="F1048360"/>
      <c r="G1048360"/>
      <c r="H1048360"/>
      <c r="I1048360"/>
    </row>
    <row r="1048361" spans="1:9" x14ac:dyDescent="0.25">
      <c r="A1048361"/>
      <c r="B1048361"/>
      <c r="C1048361"/>
      <c r="D1048361"/>
      <c r="E1048361"/>
      <c r="F1048361"/>
      <c r="G1048361"/>
      <c r="H1048361"/>
      <c r="I1048361"/>
    </row>
    <row r="1048362" spans="1:9" x14ac:dyDescent="0.25">
      <c r="A1048362"/>
      <c r="B1048362"/>
      <c r="C1048362"/>
      <c r="D1048362"/>
      <c r="E1048362"/>
      <c r="F1048362"/>
      <c r="G1048362"/>
      <c r="H1048362"/>
      <c r="I1048362"/>
    </row>
    <row r="1048363" spans="1:9" x14ac:dyDescent="0.25">
      <c r="A1048363"/>
      <c r="B1048363"/>
      <c r="C1048363"/>
      <c r="D1048363"/>
      <c r="E1048363"/>
      <c r="F1048363"/>
      <c r="G1048363"/>
      <c r="H1048363"/>
      <c r="I1048363"/>
    </row>
    <row r="1048364" spans="1:9" x14ac:dyDescent="0.25">
      <c r="A1048364"/>
      <c r="B1048364"/>
      <c r="C1048364"/>
      <c r="D1048364"/>
      <c r="E1048364"/>
      <c r="F1048364"/>
      <c r="G1048364"/>
      <c r="H1048364"/>
      <c r="I1048364"/>
    </row>
    <row r="1048365" spans="1:9" x14ac:dyDescent="0.25">
      <c r="A1048365"/>
      <c r="B1048365"/>
      <c r="C1048365"/>
      <c r="D1048365"/>
      <c r="E1048365"/>
      <c r="F1048365"/>
      <c r="G1048365"/>
      <c r="H1048365"/>
      <c r="I1048365"/>
    </row>
    <row r="1048366" spans="1:9" x14ac:dyDescent="0.25">
      <c r="A1048366"/>
      <c r="B1048366"/>
      <c r="C1048366"/>
      <c r="D1048366"/>
      <c r="E1048366"/>
      <c r="F1048366"/>
      <c r="G1048366"/>
      <c r="H1048366"/>
      <c r="I1048366"/>
    </row>
    <row r="1048367" spans="1:9" x14ac:dyDescent="0.25">
      <c r="A1048367"/>
      <c r="B1048367"/>
      <c r="C1048367"/>
      <c r="D1048367"/>
      <c r="E1048367"/>
      <c r="F1048367"/>
      <c r="G1048367"/>
      <c r="H1048367"/>
      <c r="I1048367"/>
    </row>
    <row r="1048368" spans="1:9" x14ac:dyDescent="0.25">
      <c r="A1048368"/>
      <c r="B1048368"/>
      <c r="C1048368"/>
      <c r="D1048368"/>
      <c r="E1048368"/>
      <c r="F1048368"/>
      <c r="G1048368"/>
      <c r="H1048368"/>
      <c r="I1048368"/>
    </row>
    <row r="1048369" spans="1:9" x14ac:dyDescent="0.25">
      <c r="A1048369"/>
      <c r="B1048369"/>
      <c r="C1048369"/>
      <c r="D1048369"/>
      <c r="E1048369"/>
      <c r="F1048369"/>
      <c r="G1048369"/>
      <c r="H1048369"/>
      <c r="I1048369"/>
    </row>
    <row r="1048370" spans="1:9" x14ac:dyDescent="0.25">
      <c r="A1048370"/>
      <c r="B1048370"/>
      <c r="C1048370"/>
      <c r="D1048370"/>
      <c r="E1048370"/>
      <c r="F1048370"/>
      <c r="G1048370"/>
      <c r="H1048370"/>
      <c r="I1048370"/>
    </row>
    <row r="1048371" spans="1:9" x14ac:dyDescent="0.25">
      <c r="A1048371"/>
      <c r="B1048371"/>
      <c r="C1048371"/>
      <c r="D1048371"/>
      <c r="E1048371"/>
      <c r="F1048371"/>
      <c r="G1048371"/>
      <c r="H1048371"/>
      <c r="I1048371"/>
    </row>
    <row r="1048372" spans="1:9" x14ac:dyDescent="0.25">
      <c r="A1048372"/>
      <c r="B1048372"/>
      <c r="C1048372"/>
      <c r="D1048372"/>
      <c r="E1048372"/>
      <c r="F1048372"/>
      <c r="G1048372"/>
      <c r="H1048372"/>
      <c r="I1048372"/>
    </row>
    <row r="1048373" spans="1:9" x14ac:dyDescent="0.25">
      <c r="A1048373"/>
      <c r="B1048373"/>
      <c r="C1048373"/>
      <c r="D1048373"/>
      <c r="E1048373"/>
      <c r="F1048373"/>
      <c r="G1048373"/>
      <c r="H1048373"/>
      <c r="I1048373"/>
    </row>
    <row r="1048374" spans="1:9" x14ac:dyDescent="0.25">
      <c r="A1048374"/>
      <c r="B1048374"/>
      <c r="C1048374"/>
      <c r="D1048374"/>
      <c r="E1048374"/>
      <c r="F1048374"/>
      <c r="G1048374"/>
      <c r="H1048374"/>
      <c r="I1048374"/>
    </row>
    <row r="1048375" spans="1:9" x14ac:dyDescent="0.25">
      <c r="A1048375"/>
      <c r="B1048375"/>
      <c r="C1048375"/>
      <c r="D1048375"/>
      <c r="E1048375"/>
      <c r="F1048375"/>
      <c r="G1048375"/>
      <c r="H1048375"/>
      <c r="I1048375"/>
    </row>
    <row r="1048376" spans="1:9" x14ac:dyDescent="0.25">
      <c r="A1048376"/>
      <c r="B1048376"/>
      <c r="C1048376"/>
      <c r="D1048376"/>
      <c r="E1048376"/>
      <c r="F1048376"/>
      <c r="G1048376"/>
      <c r="H1048376"/>
      <c r="I1048376"/>
    </row>
    <row r="1048377" spans="1:9" x14ac:dyDescent="0.25">
      <c r="A1048377"/>
      <c r="B1048377"/>
      <c r="C1048377"/>
      <c r="D1048377"/>
      <c r="E1048377"/>
      <c r="F1048377"/>
      <c r="G1048377"/>
      <c r="H1048377"/>
      <c r="I1048377"/>
    </row>
    <row r="1048378" spans="1:9" x14ac:dyDescent="0.25">
      <c r="A1048378"/>
      <c r="B1048378"/>
      <c r="C1048378"/>
      <c r="D1048378"/>
      <c r="E1048378"/>
      <c r="F1048378"/>
      <c r="G1048378"/>
      <c r="H1048378"/>
      <c r="I1048378"/>
    </row>
    <row r="1048379" spans="1:9" x14ac:dyDescent="0.25">
      <c r="A1048379"/>
      <c r="B1048379"/>
      <c r="C1048379"/>
      <c r="D1048379"/>
      <c r="E1048379"/>
      <c r="F1048379"/>
      <c r="G1048379"/>
      <c r="H1048379"/>
      <c r="I1048379"/>
    </row>
    <row r="1048380" spans="1:9" x14ac:dyDescent="0.25">
      <c r="A1048380"/>
      <c r="B1048380"/>
      <c r="C1048380"/>
      <c r="D1048380"/>
      <c r="E1048380"/>
      <c r="F1048380"/>
      <c r="G1048380"/>
      <c r="H1048380"/>
      <c r="I1048380"/>
    </row>
    <row r="1048381" spans="1:9" x14ac:dyDescent="0.25">
      <c r="A1048381"/>
      <c r="B1048381"/>
      <c r="C1048381"/>
      <c r="D1048381"/>
      <c r="E1048381"/>
      <c r="F1048381"/>
      <c r="G1048381"/>
      <c r="H1048381"/>
      <c r="I1048381"/>
    </row>
    <row r="1048382" spans="1:9" x14ac:dyDescent="0.25">
      <c r="A1048382"/>
      <c r="B1048382"/>
      <c r="C1048382"/>
      <c r="D1048382"/>
      <c r="E1048382"/>
      <c r="F1048382"/>
      <c r="G1048382"/>
      <c r="H1048382"/>
      <c r="I1048382"/>
    </row>
    <row r="1048383" spans="1:9" x14ac:dyDescent="0.25">
      <c r="A1048383"/>
      <c r="B1048383"/>
      <c r="C1048383"/>
      <c r="D1048383"/>
      <c r="E1048383"/>
      <c r="F1048383"/>
      <c r="G1048383"/>
      <c r="H1048383"/>
      <c r="I1048383"/>
    </row>
    <row r="1048384" spans="1:9" x14ac:dyDescent="0.25">
      <c r="A1048384"/>
      <c r="B1048384"/>
      <c r="C1048384"/>
      <c r="D1048384"/>
      <c r="E1048384"/>
      <c r="F1048384"/>
      <c r="G1048384"/>
      <c r="H1048384"/>
      <c r="I1048384"/>
    </row>
    <row r="1048385" spans="1:9" x14ac:dyDescent="0.25">
      <c r="A1048385"/>
      <c r="B1048385"/>
      <c r="C1048385"/>
      <c r="D1048385"/>
      <c r="E1048385"/>
      <c r="F1048385"/>
      <c r="G1048385"/>
      <c r="H1048385"/>
      <c r="I1048385"/>
    </row>
    <row r="1048386" spans="1:9" x14ac:dyDescent="0.25">
      <c r="A1048386"/>
      <c r="B1048386"/>
      <c r="C1048386"/>
      <c r="D1048386"/>
      <c r="E1048386"/>
      <c r="F1048386"/>
      <c r="G1048386"/>
      <c r="H1048386"/>
      <c r="I1048386"/>
    </row>
    <row r="1048387" spans="1:9" x14ac:dyDescent="0.25">
      <c r="A1048387"/>
      <c r="B1048387"/>
      <c r="C1048387"/>
      <c r="D1048387"/>
      <c r="E1048387"/>
      <c r="F1048387"/>
      <c r="G1048387"/>
      <c r="H1048387"/>
      <c r="I1048387"/>
    </row>
    <row r="1048388" spans="1:9" x14ac:dyDescent="0.25">
      <c r="A1048388"/>
      <c r="B1048388"/>
      <c r="C1048388"/>
      <c r="D1048388"/>
      <c r="E1048388"/>
      <c r="F1048388"/>
      <c r="G1048388"/>
      <c r="H1048388"/>
      <c r="I1048388"/>
    </row>
    <row r="1048389" spans="1:9" x14ac:dyDescent="0.25">
      <c r="A1048389"/>
      <c r="B1048389"/>
      <c r="C1048389"/>
      <c r="D1048389"/>
      <c r="E1048389"/>
      <c r="F1048389"/>
      <c r="G1048389"/>
      <c r="H1048389"/>
      <c r="I1048389"/>
    </row>
    <row r="1048390" spans="1:9" x14ac:dyDescent="0.25">
      <c r="A1048390"/>
      <c r="B1048390"/>
      <c r="C1048390"/>
      <c r="D1048390"/>
      <c r="E1048390"/>
      <c r="F1048390"/>
      <c r="G1048390"/>
      <c r="H1048390"/>
      <c r="I1048390"/>
    </row>
    <row r="1048391" spans="1:9" x14ac:dyDescent="0.25">
      <c r="A1048391"/>
      <c r="B1048391"/>
      <c r="C1048391"/>
      <c r="D1048391"/>
      <c r="E1048391"/>
      <c r="F1048391"/>
      <c r="G1048391"/>
      <c r="H1048391"/>
      <c r="I1048391"/>
    </row>
    <row r="1048392" spans="1:9" x14ac:dyDescent="0.25">
      <c r="A1048392"/>
      <c r="B1048392"/>
      <c r="C1048392"/>
      <c r="D1048392"/>
      <c r="E1048392"/>
      <c r="F1048392"/>
      <c r="G1048392"/>
      <c r="H1048392"/>
      <c r="I1048392"/>
    </row>
    <row r="1048393" spans="1:9" x14ac:dyDescent="0.25">
      <c r="A1048393"/>
      <c r="B1048393"/>
      <c r="C1048393"/>
      <c r="D1048393"/>
      <c r="E1048393"/>
      <c r="F1048393"/>
      <c r="G1048393"/>
      <c r="H1048393"/>
      <c r="I1048393"/>
    </row>
    <row r="1048394" spans="1:9" x14ac:dyDescent="0.25">
      <c r="A1048394"/>
      <c r="B1048394"/>
      <c r="C1048394"/>
      <c r="D1048394"/>
      <c r="E1048394"/>
      <c r="F1048394"/>
      <c r="G1048394"/>
      <c r="H1048394"/>
      <c r="I1048394"/>
    </row>
    <row r="1048395" spans="1:9" x14ac:dyDescent="0.25">
      <c r="A1048395"/>
      <c r="B1048395"/>
      <c r="C1048395"/>
      <c r="D1048395"/>
      <c r="E1048395"/>
      <c r="F1048395"/>
      <c r="G1048395"/>
      <c r="H1048395"/>
      <c r="I1048395"/>
    </row>
    <row r="1048396" spans="1:9" x14ac:dyDescent="0.25">
      <c r="A1048396"/>
      <c r="B1048396"/>
      <c r="C1048396"/>
      <c r="D1048396"/>
      <c r="E1048396"/>
      <c r="F1048396"/>
      <c r="G1048396"/>
      <c r="H1048396"/>
      <c r="I1048396"/>
    </row>
    <row r="1048397" spans="1:9" x14ac:dyDescent="0.25">
      <c r="A1048397"/>
      <c r="B1048397"/>
      <c r="C1048397"/>
      <c r="D1048397"/>
      <c r="E1048397"/>
      <c r="F1048397"/>
      <c r="G1048397"/>
      <c r="H1048397"/>
      <c r="I1048397"/>
    </row>
    <row r="1048398" spans="1:9" x14ac:dyDescent="0.25">
      <c r="A1048398"/>
      <c r="B1048398"/>
      <c r="C1048398"/>
      <c r="D1048398"/>
      <c r="E1048398"/>
      <c r="F1048398"/>
      <c r="G1048398"/>
      <c r="H1048398"/>
      <c r="I1048398"/>
    </row>
    <row r="1048399" spans="1:9" x14ac:dyDescent="0.25">
      <c r="A1048399"/>
      <c r="B1048399"/>
      <c r="C1048399"/>
      <c r="D1048399"/>
      <c r="E1048399"/>
      <c r="F1048399"/>
      <c r="G1048399"/>
      <c r="H1048399"/>
      <c r="I1048399"/>
    </row>
    <row r="1048400" spans="1:9" x14ac:dyDescent="0.25">
      <c r="A1048400"/>
      <c r="B1048400"/>
      <c r="C1048400"/>
      <c r="D1048400"/>
      <c r="E1048400"/>
      <c r="F1048400"/>
      <c r="G1048400"/>
      <c r="H1048400"/>
      <c r="I1048400"/>
    </row>
    <row r="1048401" spans="1:9" x14ac:dyDescent="0.25">
      <c r="A1048401"/>
      <c r="B1048401"/>
      <c r="C1048401"/>
      <c r="D1048401"/>
      <c r="E1048401"/>
      <c r="F1048401"/>
      <c r="G1048401"/>
      <c r="H1048401"/>
      <c r="I1048401"/>
    </row>
    <row r="1048402" spans="1:9" x14ac:dyDescent="0.25">
      <c r="A1048402"/>
      <c r="B1048402"/>
      <c r="C1048402"/>
      <c r="D1048402"/>
      <c r="E1048402"/>
      <c r="F1048402"/>
      <c r="G1048402"/>
      <c r="H1048402"/>
      <c r="I1048402"/>
    </row>
    <row r="1048403" spans="1:9" x14ac:dyDescent="0.25">
      <c r="A1048403"/>
      <c r="B1048403"/>
      <c r="C1048403"/>
      <c r="D1048403"/>
      <c r="E1048403"/>
      <c r="F1048403"/>
      <c r="G1048403"/>
      <c r="H1048403"/>
      <c r="I1048403"/>
    </row>
    <row r="1048404" spans="1:9" x14ac:dyDescent="0.25">
      <c r="A1048404"/>
      <c r="B1048404"/>
      <c r="C1048404"/>
      <c r="D1048404"/>
      <c r="E1048404"/>
      <c r="F1048404"/>
      <c r="G1048404"/>
      <c r="H1048404"/>
      <c r="I1048404"/>
    </row>
    <row r="1048405" spans="1:9" x14ac:dyDescent="0.25">
      <c r="A1048405"/>
      <c r="B1048405"/>
      <c r="C1048405"/>
      <c r="D1048405"/>
      <c r="E1048405"/>
      <c r="F1048405"/>
      <c r="G1048405"/>
      <c r="H1048405"/>
      <c r="I1048405"/>
    </row>
    <row r="1048406" spans="1:9" x14ac:dyDescent="0.25">
      <c r="A1048406"/>
      <c r="B1048406"/>
      <c r="C1048406"/>
      <c r="D1048406"/>
      <c r="E1048406"/>
      <c r="F1048406"/>
      <c r="G1048406"/>
      <c r="H1048406"/>
      <c r="I1048406"/>
    </row>
    <row r="1048407" spans="1:9" x14ac:dyDescent="0.25">
      <c r="A1048407"/>
      <c r="B1048407"/>
      <c r="C1048407"/>
      <c r="D1048407"/>
      <c r="E1048407"/>
      <c r="F1048407"/>
      <c r="G1048407"/>
      <c r="H1048407"/>
      <c r="I1048407"/>
    </row>
    <row r="1048408" spans="1:9" x14ac:dyDescent="0.25">
      <c r="A1048408"/>
      <c r="B1048408"/>
      <c r="C1048408"/>
      <c r="D1048408"/>
      <c r="E1048408"/>
      <c r="F1048408"/>
      <c r="G1048408"/>
      <c r="H1048408"/>
      <c r="I1048408"/>
    </row>
    <row r="1048409" spans="1:9" x14ac:dyDescent="0.25">
      <c r="A1048409"/>
      <c r="B1048409"/>
      <c r="C1048409"/>
      <c r="D1048409"/>
      <c r="E1048409"/>
      <c r="F1048409"/>
      <c r="G1048409"/>
      <c r="H1048409"/>
      <c r="I1048409"/>
    </row>
    <row r="1048410" spans="1:9" x14ac:dyDescent="0.25">
      <c r="A1048410"/>
      <c r="B1048410"/>
      <c r="C1048410"/>
      <c r="D1048410"/>
      <c r="E1048410"/>
      <c r="F1048410"/>
      <c r="G1048410"/>
      <c r="H1048410"/>
      <c r="I1048410"/>
    </row>
    <row r="1048411" spans="1:9" x14ac:dyDescent="0.25">
      <c r="A1048411"/>
      <c r="B1048411"/>
      <c r="C1048411"/>
      <c r="D1048411"/>
      <c r="E1048411"/>
      <c r="F1048411"/>
      <c r="G1048411"/>
      <c r="H1048411"/>
      <c r="I1048411"/>
    </row>
    <row r="1048412" spans="1:9" x14ac:dyDescent="0.25">
      <c r="A1048412"/>
      <c r="B1048412"/>
      <c r="C1048412"/>
      <c r="D1048412"/>
      <c r="E1048412"/>
      <c r="F1048412"/>
      <c r="G1048412"/>
      <c r="H1048412"/>
      <c r="I1048412"/>
    </row>
    <row r="1048413" spans="1:9" x14ac:dyDescent="0.25">
      <c r="A1048413"/>
      <c r="B1048413"/>
      <c r="C1048413"/>
      <c r="D1048413"/>
      <c r="E1048413"/>
      <c r="F1048413"/>
      <c r="G1048413"/>
      <c r="H1048413"/>
      <c r="I1048413"/>
    </row>
    <row r="1048414" spans="1:9" x14ac:dyDescent="0.25">
      <c r="A1048414"/>
      <c r="B1048414"/>
      <c r="C1048414"/>
      <c r="D1048414"/>
      <c r="E1048414"/>
      <c r="F1048414"/>
      <c r="G1048414"/>
      <c r="H1048414"/>
      <c r="I1048414"/>
    </row>
    <row r="1048415" spans="1:9" x14ac:dyDescent="0.25">
      <c r="A1048415"/>
      <c r="B1048415"/>
      <c r="C1048415"/>
      <c r="D1048415"/>
      <c r="E1048415"/>
      <c r="F1048415"/>
      <c r="G1048415"/>
      <c r="H1048415"/>
      <c r="I1048415"/>
    </row>
    <row r="1048416" spans="1:9" x14ac:dyDescent="0.25">
      <c r="A1048416"/>
      <c r="B1048416"/>
      <c r="C1048416"/>
      <c r="D1048416"/>
      <c r="E1048416"/>
      <c r="F1048416"/>
      <c r="G1048416"/>
      <c r="H1048416"/>
      <c r="I1048416"/>
    </row>
    <row r="1048417" spans="1:9" x14ac:dyDescent="0.25">
      <c r="A1048417"/>
      <c r="B1048417"/>
      <c r="C1048417"/>
      <c r="D1048417"/>
      <c r="E1048417"/>
      <c r="F1048417"/>
      <c r="G1048417"/>
      <c r="H1048417"/>
      <c r="I1048417"/>
    </row>
    <row r="1048418" spans="1:9" x14ac:dyDescent="0.25">
      <c r="A1048418"/>
      <c r="B1048418"/>
      <c r="C1048418"/>
      <c r="D1048418"/>
      <c r="E1048418"/>
      <c r="F1048418"/>
      <c r="G1048418"/>
      <c r="H1048418"/>
      <c r="I1048418"/>
    </row>
    <row r="1048419" spans="1:9" x14ac:dyDescent="0.25">
      <c r="A1048419"/>
      <c r="B1048419"/>
      <c r="C1048419"/>
      <c r="D1048419"/>
      <c r="E1048419"/>
      <c r="F1048419"/>
      <c r="G1048419"/>
      <c r="H1048419"/>
      <c r="I1048419"/>
    </row>
    <row r="1048420" spans="1:9" x14ac:dyDescent="0.25">
      <c r="A1048420"/>
      <c r="B1048420"/>
      <c r="C1048420"/>
      <c r="D1048420"/>
      <c r="E1048420"/>
      <c r="F1048420"/>
      <c r="G1048420"/>
      <c r="H1048420"/>
      <c r="I1048420"/>
    </row>
    <row r="1048421" spans="1:9" x14ac:dyDescent="0.25">
      <c r="A1048421"/>
      <c r="B1048421"/>
      <c r="C1048421"/>
      <c r="D1048421"/>
      <c r="E1048421"/>
      <c r="F1048421"/>
      <c r="G1048421"/>
      <c r="H1048421"/>
      <c r="I1048421"/>
    </row>
    <row r="1048422" spans="1:9" x14ac:dyDescent="0.25">
      <c r="A1048422"/>
      <c r="B1048422"/>
      <c r="C1048422"/>
      <c r="D1048422"/>
      <c r="E1048422"/>
      <c r="F1048422"/>
      <c r="G1048422"/>
      <c r="H1048422"/>
      <c r="I1048422"/>
    </row>
    <row r="1048423" spans="1:9" x14ac:dyDescent="0.25">
      <c r="A1048423"/>
      <c r="B1048423"/>
      <c r="C1048423"/>
      <c r="D1048423"/>
      <c r="E1048423"/>
      <c r="F1048423"/>
      <c r="G1048423"/>
      <c r="H1048423"/>
      <c r="I1048423"/>
    </row>
    <row r="1048424" spans="1:9" x14ac:dyDescent="0.25">
      <c r="A1048424"/>
      <c r="B1048424"/>
      <c r="C1048424"/>
      <c r="D1048424"/>
      <c r="E1048424"/>
      <c r="F1048424"/>
      <c r="G1048424"/>
      <c r="H1048424"/>
      <c r="I1048424"/>
    </row>
    <row r="1048425" spans="1:9" x14ac:dyDescent="0.25">
      <c r="A1048425"/>
      <c r="B1048425"/>
      <c r="C1048425"/>
      <c r="D1048425"/>
      <c r="E1048425"/>
      <c r="F1048425"/>
      <c r="G1048425"/>
      <c r="H1048425"/>
      <c r="I1048425"/>
    </row>
    <row r="1048426" spans="1:9" x14ac:dyDescent="0.25">
      <c r="A1048426"/>
      <c r="B1048426"/>
      <c r="C1048426"/>
      <c r="D1048426"/>
      <c r="E1048426"/>
      <c r="F1048426"/>
      <c r="G1048426"/>
      <c r="H1048426"/>
      <c r="I1048426"/>
    </row>
    <row r="1048427" spans="1:9" x14ac:dyDescent="0.25">
      <c r="A1048427"/>
      <c r="B1048427"/>
      <c r="C1048427"/>
      <c r="D1048427"/>
      <c r="E1048427"/>
      <c r="F1048427"/>
      <c r="G1048427"/>
      <c r="H1048427"/>
      <c r="I1048427"/>
    </row>
    <row r="1048428" spans="1:9" x14ac:dyDescent="0.25">
      <c r="A1048428"/>
      <c r="B1048428"/>
      <c r="C1048428"/>
      <c r="D1048428"/>
      <c r="E1048428"/>
      <c r="F1048428"/>
      <c r="G1048428"/>
      <c r="H1048428"/>
      <c r="I1048428"/>
    </row>
    <row r="1048429" spans="1:9" x14ac:dyDescent="0.25">
      <c r="A1048429"/>
      <c r="B1048429"/>
      <c r="C1048429"/>
      <c r="D1048429"/>
      <c r="E1048429"/>
      <c r="F1048429"/>
      <c r="G1048429"/>
      <c r="H1048429"/>
      <c r="I1048429"/>
    </row>
    <row r="1048430" spans="1:9" x14ac:dyDescent="0.25">
      <c r="A1048430"/>
      <c r="B1048430"/>
      <c r="C1048430"/>
      <c r="D1048430"/>
      <c r="E1048430"/>
      <c r="F1048430"/>
      <c r="G1048430"/>
      <c r="H1048430"/>
      <c r="I1048430"/>
    </row>
    <row r="1048431" spans="1:9" x14ac:dyDescent="0.25">
      <c r="A1048431"/>
      <c r="B1048431"/>
      <c r="C1048431"/>
      <c r="D1048431"/>
      <c r="E1048431"/>
      <c r="F1048431"/>
      <c r="G1048431"/>
      <c r="H1048431"/>
      <c r="I1048431"/>
    </row>
    <row r="1048432" spans="1:9" x14ac:dyDescent="0.25">
      <c r="A1048432"/>
      <c r="B1048432"/>
      <c r="C1048432"/>
      <c r="D1048432"/>
      <c r="E1048432"/>
      <c r="F1048432"/>
      <c r="G1048432"/>
      <c r="H1048432"/>
      <c r="I1048432"/>
    </row>
    <row r="1048433" spans="1:9" x14ac:dyDescent="0.25">
      <c r="A1048433"/>
      <c r="B1048433"/>
      <c r="C1048433"/>
      <c r="D1048433"/>
      <c r="E1048433"/>
      <c r="F1048433"/>
      <c r="G1048433"/>
      <c r="H1048433"/>
      <c r="I1048433"/>
    </row>
    <row r="1048434" spans="1:9" x14ac:dyDescent="0.25">
      <c r="A1048434"/>
      <c r="B1048434"/>
      <c r="C1048434"/>
      <c r="D1048434"/>
      <c r="E1048434"/>
      <c r="F1048434"/>
      <c r="G1048434"/>
      <c r="H1048434"/>
      <c r="I1048434"/>
    </row>
    <row r="1048435" spans="1:9" x14ac:dyDescent="0.25">
      <c r="A1048435"/>
      <c r="B1048435"/>
      <c r="C1048435"/>
      <c r="D1048435"/>
      <c r="E1048435"/>
      <c r="F1048435"/>
      <c r="G1048435"/>
      <c r="H1048435"/>
      <c r="I1048435"/>
    </row>
    <row r="1048436" spans="1:9" x14ac:dyDescent="0.25">
      <c r="A1048436"/>
      <c r="B1048436"/>
      <c r="C1048436"/>
      <c r="D1048436"/>
      <c r="E1048436"/>
      <c r="F1048436"/>
      <c r="G1048436"/>
      <c r="H1048436"/>
      <c r="I1048436"/>
    </row>
    <row r="1048437" spans="1:9" x14ac:dyDescent="0.25">
      <c r="A1048437"/>
      <c r="B1048437"/>
      <c r="C1048437"/>
      <c r="D1048437"/>
      <c r="E1048437"/>
      <c r="F1048437"/>
      <c r="G1048437"/>
      <c r="H1048437"/>
      <c r="I1048437"/>
    </row>
    <row r="1048438" spans="1:9" x14ac:dyDescent="0.25">
      <c r="A1048438"/>
      <c r="B1048438"/>
      <c r="C1048438"/>
      <c r="D1048438"/>
      <c r="E1048438"/>
      <c r="F1048438"/>
      <c r="G1048438"/>
      <c r="H1048438"/>
      <c r="I1048438"/>
    </row>
    <row r="1048439" spans="1:9" x14ac:dyDescent="0.25">
      <c r="A1048439"/>
      <c r="B1048439"/>
      <c r="C1048439"/>
      <c r="D1048439"/>
      <c r="E1048439"/>
      <c r="F1048439"/>
      <c r="G1048439"/>
      <c r="H1048439"/>
      <c r="I1048439"/>
    </row>
    <row r="1048440" spans="1:9" x14ac:dyDescent="0.25">
      <c r="A1048440"/>
      <c r="B1048440"/>
      <c r="C1048440"/>
      <c r="D1048440"/>
      <c r="E1048440"/>
      <c r="F1048440"/>
      <c r="G1048440"/>
      <c r="H1048440"/>
      <c r="I1048440"/>
    </row>
    <row r="1048441" spans="1:9" x14ac:dyDescent="0.25">
      <c r="A1048441"/>
      <c r="B1048441"/>
      <c r="C1048441"/>
      <c r="D1048441"/>
      <c r="E1048441"/>
      <c r="F1048441"/>
      <c r="G1048441"/>
      <c r="H1048441"/>
      <c r="I1048441"/>
    </row>
    <row r="1048442" spans="1:9" x14ac:dyDescent="0.25">
      <c r="A1048442"/>
      <c r="B1048442"/>
      <c r="C1048442"/>
      <c r="D1048442"/>
      <c r="E1048442"/>
      <c r="F1048442"/>
      <c r="G1048442"/>
      <c r="H1048442"/>
      <c r="I1048442"/>
    </row>
    <row r="1048443" spans="1:9" x14ac:dyDescent="0.25">
      <c r="A1048443"/>
      <c r="B1048443"/>
      <c r="C1048443"/>
      <c r="D1048443"/>
      <c r="E1048443"/>
      <c r="F1048443"/>
      <c r="G1048443"/>
      <c r="H1048443"/>
      <c r="I1048443"/>
    </row>
    <row r="1048444" spans="1:9" x14ac:dyDescent="0.25">
      <c r="A1048444"/>
      <c r="B1048444"/>
      <c r="C1048444"/>
      <c r="D1048444"/>
      <c r="E1048444"/>
      <c r="F1048444"/>
      <c r="G1048444"/>
      <c r="H1048444"/>
      <c r="I1048444"/>
    </row>
    <row r="1048445" spans="1:9" x14ac:dyDescent="0.25">
      <c r="A1048445"/>
      <c r="B1048445"/>
      <c r="C1048445"/>
      <c r="D1048445"/>
      <c r="E1048445"/>
      <c r="F1048445"/>
      <c r="G1048445"/>
      <c r="H1048445"/>
      <c r="I1048445"/>
    </row>
    <row r="1048446" spans="1:9" x14ac:dyDescent="0.25">
      <c r="A1048446"/>
      <c r="B1048446"/>
      <c r="C1048446"/>
      <c r="D1048446"/>
      <c r="E1048446"/>
      <c r="F1048446"/>
      <c r="G1048446"/>
      <c r="H1048446"/>
      <c r="I1048446"/>
    </row>
    <row r="1048447" spans="1:9" x14ac:dyDescent="0.25">
      <c r="A1048447"/>
      <c r="B1048447"/>
      <c r="C1048447"/>
      <c r="D1048447"/>
      <c r="E1048447"/>
      <c r="F1048447"/>
      <c r="G1048447"/>
      <c r="H1048447"/>
      <c r="I1048447"/>
    </row>
    <row r="1048448" spans="1:9" x14ac:dyDescent="0.25">
      <c r="A1048448"/>
      <c r="B1048448"/>
      <c r="C1048448"/>
      <c r="D1048448"/>
      <c r="E1048448"/>
      <c r="F1048448"/>
      <c r="G1048448"/>
      <c r="H1048448"/>
      <c r="I1048448"/>
    </row>
    <row r="1048449" spans="1:9" x14ac:dyDescent="0.25">
      <c r="A1048449"/>
      <c r="B1048449"/>
      <c r="C1048449"/>
      <c r="D1048449"/>
      <c r="E1048449"/>
      <c r="F1048449"/>
      <c r="G1048449"/>
      <c r="H1048449"/>
      <c r="I1048449"/>
    </row>
    <row r="1048450" spans="1:9" x14ac:dyDescent="0.25">
      <c r="A1048450"/>
      <c r="B1048450"/>
      <c r="C1048450"/>
      <c r="D1048450"/>
      <c r="E1048450"/>
      <c r="F1048450"/>
      <c r="G1048450"/>
      <c r="H1048450"/>
      <c r="I1048450"/>
    </row>
    <row r="1048451" spans="1:9" x14ac:dyDescent="0.25">
      <c r="A1048451"/>
      <c r="B1048451"/>
      <c r="C1048451"/>
      <c r="D1048451"/>
      <c r="E1048451"/>
      <c r="F1048451"/>
      <c r="G1048451"/>
      <c r="H1048451"/>
      <c r="I1048451"/>
    </row>
    <row r="1048452" spans="1:9" x14ac:dyDescent="0.25">
      <c r="A1048452"/>
      <c r="B1048452"/>
      <c r="C1048452"/>
      <c r="D1048452"/>
      <c r="E1048452"/>
      <c r="F1048452"/>
      <c r="G1048452"/>
      <c r="H1048452"/>
      <c r="I1048452"/>
    </row>
    <row r="1048453" spans="1:9" x14ac:dyDescent="0.25">
      <c r="A1048453"/>
      <c r="B1048453"/>
      <c r="C1048453"/>
      <c r="D1048453"/>
      <c r="E1048453"/>
      <c r="F1048453"/>
      <c r="G1048453"/>
      <c r="H1048453"/>
      <c r="I1048453"/>
    </row>
    <row r="1048454" spans="1:9" x14ac:dyDescent="0.25">
      <c r="A1048454"/>
      <c r="B1048454"/>
      <c r="C1048454"/>
      <c r="D1048454"/>
      <c r="E1048454"/>
      <c r="F1048454"/>
      <c r="G1048454"/>
      <c r="H1048454"/>
      <c r="I1048454"/>
    </row>
    <row r="1048455" spans="1:9" x14ac:dyDescent="0.25">
      <c r="A1048455"/>
      <c r="B1048455"/>
      <c r="C1048455"/>
      <c r="D1048455"/>
      <c r="E1048455"/>
      <c r="F1048455"/>
      <c r="G1048455"/>
      <c r="H1048455"/>
      <c r="I1048455"/>
    </row>
    <row r="1048456" spans="1:9" x14ac:dyDescent="0.25">
      <c r="A1048456"/>
      <c r="B1048456"/>
      <c r="C1048456"/>
      <c r="D1048456"/>
      <c r="E1048456"/>
      <c r="F1048456"/>
      <c r="G1048456"/>
      <c r="H1048456"/>
      <c r="I1048456"/>
    </row>
    <row r="1048457" spans="1:9" x14ac:dyDescent="0.25">
      <c r="A1048457"/>
      <c r="B1048457"/>
      <c r="C1048457"/>
      <c r="D1048457"/>
      <c r="E1048457"/>
      <c r="F1048457"/>
      <c r="G1048457"/>
      <c r="H1048457"/>
      <c r="I1048457"/>
    </row>
    <row r="1048458" spans="1:9" x14ac:dyDescent="0.25">
      <c r="A1048458"/>
      <c r="B1048458"/>
      <c r="C1048458"/>
      <c r="D1048458"/>
      <c r="E1048458"/>
      <c r="F1048458"/>
      <c r="G1048458"/>
      <c r="H1048458"/>
      <c r="I1048458"/>
    </row>
    <row r="1048459" spans="1:9" x14ac:dyDescent="0.25">
      <c r="A1048459"/>
      <c r="B1048459"/>
      <c r="C1048459"/>
      <c r="D1048459"/>
      <c r="E1048459"/>
      <c r="F1048459"/>
      <c r="G1048459"/>
      <c r="H1048459"/>
      <c r="I1048459"/>
    </row>
    <row r="1048460" spans="1:9" x14ac:dyDescent="0.25">
      <c r="A1048460"/>
      <c r="B1048460"/>
      <c r="C1048460"/>
      <c r="D1048460"/>
      <c r="E1048460"/>
      <c r="F1048460"/>
      <c r="G1048460"/>
      <c r="H1048460"/>
      <c r="I1048460"/>
    </row>
    <row r="1048461" spans="1:9" x14ac:dyDescent="0.25">
      <c r="A1048461"/>
      <c r="B1048461"/>
      <c r="C1048461"/>
      <c r="D1048461"/>
      <c r="E1048461"/>
      <c r="F1048461"/>
      <c r="G1048461"/>
      <c r="H1048461"/>
      <c r="I1048461"/>
    </row>
    <row r="1048462" spans="1:9" x14ac:dyDescent="0.25">
      <c r="A1048462"/>
      <c r="B1048462"/>
      <c r="C1048462"/>
      <c r="D1048462"/>
      <c r="E1048462"/>
      <c r="F1048462"/>
      <c r="G1048462"/>
      <c r="H1048462"/>
      <c r="I1048462"/>
    </row>
    <row r="1048463" spans="1:9" x14ac:dyDescent="0.25">
      <c r="A1048463"/>
      <c r="B1048463"/>
      <c r="C1048463"/>
      <c r="D1048463"/>
      <c r="E1048463"/>
      <c r="F1048463"/>
      <c r="G1048463"/>
      <c r="H1048463"/>
      <c r="I1048463"/>
    </row>
    <row r="1048464" spans="1:9" x14ac:dyDescent="0.25">
      <c r="A1048464"/>
      <c r="B1048464"/>
      <c r="C1048464"/>
      <c r="D1048464"/>
      <c r="E1048464"/>
      <c r="F1048464"/>
      <c r="G1048464"/>
      <c r="H1048464"/>
      <c r="I1048464"/>
    </row>
    <row r="1048465" spans="1:9" x14ac:dyDescent="0.25">
      <c r="A1048465"/>
      <c r="B1048465"/>
      <c r="C1048465"/>
      <c r="D1048465"/>
      <c r="E1048465"/>
      <c r="F1048465"/>
      <c r="G1048465"/>
      <c r="H1048465"/>
      <c r="I1048465"/>
    </row>
    <row r="1048466" spans="1:9" x14ac:dyDescent="0.25">
      <c r="A1048466"/>
      <c r="B1048466"/>
      <c r="C1048466"/>
      <c r="D1048466"/>
      <c r="E1048466"/>
      <c r="F1048466"/>
      <c r="G1048466"/>
      <c r="H1048466"/>
      <c r="I1048466"/>
    </row>
    <row r="1048467" spans="1:9" x14ac:dyDescent="0.25">
      <c r="A1048467"/>
      <c r="B1048467"/>
      <c r="C1048467"/>
      <c r="D1048467"/>
      <c r="E1048467"/>
      <c r="F1048467"/>
      <c r="G1048467"/>
      <c r="H1048467"/>
      <c r="I1048467"/>
    </row>
    <row r="1048468" spans="1:9" x14ac:dyDescent="0.25">
      <c r="A1048468"/>
      <c r="B1048468"/>
      <c r="C1048468"/>
      <c r="D1048468"/>
      <c r="E1048468"/>
      <c r="F1048468"/>
      <c r="G1048468"/>
      <c r="H1048468"/>
      <c r="I1048468"/>
    </row>
    <row r="1048469" spans="1:9" x14ac:dyDescent="0.25">
      <c r="A1048469"/>
      <c r="B1048469"/>
      <c r="C1048469"/>
      <c r="D1048469"/>
      <c r="E1048469"/>
      <c r="F1048469"/>
      <c r="G1048469"/>
      <c r="H1048469"/>
      <c r="I1048469"/>
    </row>
    <row r="1048470" spans="1:9" x14ac:dyDescent="0.25">
      <c r="A1048470"/>
      <c r="B1048470"/>
      <c r="C1048470"/>
      <c r="D1048470"/>
      <c r="E1048470"/>
      <c r="F1048470"/>
      <c r="G1048470"/>
      <c r="H1048470"/>
      <c r="I1048470"/>
    </row>
    <row r="1048471" spans="1:9" x14ac:dyDescent="0.25">
      <c r="A1048471"/>
      <c r="B1048471"/>
      <c r="C1048471"/>
      <c r="D1048471"/>
      <c r="E1048471"/>
      <c r="F1048471"/>
      <c r="G1048471"/>
      <c r="H1048471"/>
      <c r="I1048471"/>
    </row>
    <row r="1048472" spans="1:9" x14ac:dyDescent="0.25">
      <c r="A1048472"/>
      <c r="B1048472"/>
      <c r="C1048472"/>
      <c r="D1048472"/>
      <c r="E1048472"/>
      <c r="F1048472"/>
      <c r="G1048472"/>
      <c r="H1048472"/>
      <c r="I1048472"/>
    </row>
    <row r="1048473" spans="1:9" x14ac:dyDescent="0.25">
      <c r="A1048473"/>
      <c r="B1048473"/>
      <c r="C1048473"/>
      <c r="D1048473"/>
      <c r="E1048473"/>
      <c r="F1048473"/>
      <c r="G1048473"/>
      <c r="H1048473"/>
      <c r="I1048473"/>
    </row>
    <row r="1048474" spans="1:9" x14ac:dyDescent="0.25">
      <c r="A1048474"/>
      <c r="B1048474"/>
      <c r="C1048474"/>
      <c r="D1048474"/>
      <c r="E1048474"/>
      <c r="F1048474"/>
      <c r="G1048474"/>
      <c r="H1048474"/>
      <c r="I1048474"/>
    </row>
    <row r="1048475" spans="1:9" x14ac:dyDescent="0.25">
      <c r="A1048475"/>
      <c r="B1048475"/>
      <c r="C1048475"/>
      <c r="D1048475"/>
      <c r="E1048475"/>
      <c r="F1048475"/>
      <c r="G1048475"/>
      <c r="H1048475"/>
      <c r="I1048475"/>
    </row>
    <row r="1048476" spans="1:9" x14ac:dyDescent="0.25">
      <c r="A1048476"/>
      <c r="B1048476"/>
      <c r="C1048476"/>
      <c r="D1048476"/>
      <c r="E1048476"/>
      <c r="F1048476"/>
      <c r="G1048476"/>
      <c r="H1048476"/>
      <c r="I1048476"/>
    </row>
    <row r="1048477" spans="1:9" x14ac:dyDescent="0.25">
      <c r="A1048477"/>
      <c r="B1048477"/>
      <c r="C1048477"/>
      <c r="D1048477"/>
      <c r="E1048477"/>
      <c r="F1048477"/>
      <c r="G1048477"/>
      <c r="H1048477"/>
      <c r="I1048477"/>
    </row>
    <row r="1048478" spans="1:9" x14ac:dyDescent="0.25">
      <c r="A1048478"/>
      <c r="B1048478"/>
      <c r="C1048478"/>
      <c r="D1048478"/>
      <c r="E1048478"/>
      <c r="F1048478"/>
      <c r="G1048478"/>
      <c r="H1048478"/>
      <c r="I1048478"/>
    </row>
    <row r="1048479" spans="1:9" x14ac:dyDescent="0.25">
      <c r="A1048479"/>
      <c r="B1048479"/>
      <c r="C1048479"/>
      <c r="D1048479"/>
      <c r="E1048479"/>
      <c r="F1048479"/>
      <c r="G1048479"/>
      <c r="H1048479"/>
      <c r="I1048479"/>
    </row>
    <row r="1048480" spans="1:9" x14ac:dyDescent="0.25">
      <c r="A1048480"/>
      <c r="B1048480"/>
      <c r="C1048480"/>
      <c r="D1048480"/>
      <c r="E1048480"/>
      <c r="F1048480"/>
      <c r="G1048480"/>
      <c r="H1048480"/>
      <c r="I1048480"/>
    </row>
    <row r="1048481" spans="1:9" x14ac:dyDescent="0.25">
      <c r="A1048481"/>
      <c r="B1048481"/>
      <c r="C1048481"/>
      <c r="D1048481"/>
      <c r="E1048481"/>
      <c r="F1048481"/>
      <c r="G1048481"/>
      <c r="H1048481"/>
      <c r="I1048481"/>
    </row>
    <row r="1048482" spans="1:9" x14ac:dyDescent="0.25">
      <c r="A1048482"/>
      <c r="B1048482"/>
      <c r="C1048482"/>
      <c r="D1048482"/>
      <c r="E1048482"/>
      <c r="F1048482"/>
      <c r="G1048482"/>
      <c r="H1048482"/>
      <c r="I1048482"/>
    </row>
    <row r="1048483" spans="1:9" x14ac:dyDescent="0.25">
      <c r="A1048483"/>
      <c r="B1048483"/>
      <c r="C1048483"/>
      <c r="D1048483"/>
      <c r="E1048483"/>
      <c r="F1048483"/>
      <c r="G1048483"/>
      <c r="H1048483"/>
      <c r="I1048483"/>
    </row>
    <row r="1048484" spans="1:9" x14ac:dyDescent="0.25">
      <c r="A1048484"/>
      <c r="B1048484"/>
      <c r="C1048484"/>
      <c r="D1048484"/>
      <c r="E1048484"/>
      <c r="F1048484"/>
      <c r="G1048484"/>
      <c r="H1048484"/>
      <c r="I1048484"/>
    </row>
    <row r="1048485" spans="1:9" x14ac:dyDescent="0.25">
      <c r="A1048485"/>
      <c r="B1048485"/>
      <c r="C1048485"/>
      <c r="D1048485"/>
      <c r="E1048485"/>
      <c r="F1048485"/>
      <c r="G1048485"/>
      <c r="H1048485"/>
      <c r="I1048485"/>
    </row>
    <row r="1048486" spans="1:9" x14ac:dyDescent="0.25">
      <c r="A1048486"/>
      <c r="B1048486"/>
      <c r="C1048486"/>
      <c r="D1048486"/>
      <c r="E1048486"/>
      <c r="F1048486"/>
      <c r="G1048486"/>
      <c r="H1048486"/>
      <c r="I1048486"/>
    </row>
    <row r="1048487" spans="1:9" x14ac:dyDescent="0.25">
      <c r="A1048487"/>
      <c r="B1048487"/>
      <c r="C1048487"/>
      <c r="D1048487"/>
      <c r="E1048487"/>
      <c r="F1048487"/>
      <c r="G1048487"/>
      <c r="H1048487"/>
      <c r="I1048487"/>
    </row>
    <row r="1048488" spans="1:9" x14ac:dyDescent="0.25">
      <c r="A1048488"/>
      <c r="B1048488"/>
      <c r="C1048488"/>
      <c r="D1048488"/>
      <c r="E1048488"/>
      <c r="F1048488"/>
      <c r="G1048488"/>
      <c r="H1048488"/>
      <c r="I1048488"/>
    </row>
    <row r="1048489" spans="1:9" x14ac:dyDescent="0.25">
      <c r="A1048489"/>
      <c r="B1048489"/>
      <c r="C1048489"/>
      <c r="D1048489"/>
      <c r="E1048489"/>
      <c r="F1048489"/>
      <c r="G1048489"/>
      <c r="H1048489"/>
      <c r="I1048489"/>
    </row>
    <row r="1048490" spans="1:9" x14ac:dyDescent="0.25">
      <c r="A1048490"/>
      <c r="B1048490"/>
      <c r="C1048490"/>
      <c r="D1048490"/>
      <c r="E1048490"/>
      <c r="F1048490"/>
      <c r="G1048490"/>
      <c r="H1048490"/>
      <c r="I1048490"/>
    </row>
    <row r="1048491" spans="1:9" x14ac:dyDescent="0.25">
      <c r="A1048491"/>
      <c r="B1048491"/>
      <c r="C1048491"/>
      <c r="D1048491"/>
      <c r="E1048491"/>
      <c r="F1048491"/>
      <c r="G1048491"/>
      <c r="H1048491"/>
      <c r="I1048491"/>
    </row>
    <row r="1048492" spans="1:9" x14ac:dyDescent="0.25">
      <c r="A1048492"/>
      <c r="B1048492"/>
      <c r="C1048492"/>
      <c r="D1048492"/>
      <c r="E1048492"/>
      <c r="F1048492"/>
      <c r="G1048492"/>
      <c r="H1048492"/>
      <c r="I1048492"/>
    </row>
    <row r="1048493" spans="1:9" x14ac:dyDescent="0.25">
      <c r="A1048493"/>
      <c r="B1048493"/>
      <c r="C1048493"/>
      <c r="D1048493"/>
      <c r="E1048493"/>
      <c r="F1048493"/>
      <c r="G1048493"/>
      <c r="H1048493"/>
      <c r="I1048493"/>
    </row>
    <row r="1048494" spans="1:9" x14ac:dyDescent="0.25">
      <c r="A1048494"/>
      <c r="B1048494"/>
      <c r="C1048494"/>
      <c r="D1048494"/>
      <c r="E1048494"/>
      <c r="F1048494"/>
      <c r="G1048494"/>
      <c r="H1048494"/>
      <c r="I1048494"/>
    </row>
    <row r="1048495" spans="1:9" x14ac:dyDescent="0.25">
      <c r="A1048495"/>
      <c r="B1048495"/>
      <c r="C1048495"/>
      <c r="D1048495"/>
      <c r="E1048495"/>
      <c r="F1048495"/>
      <c r="G1048495"/>
      <c r="H1048495"/>
      <c r="I1048495"/>
    </row>
    <row r="1048496" spans="1:9" x14ac:dyDescent="0.25">
      <c r="A1048496"/>
      <c r="B1048496"/>
      <c r="C1048496"/>
      <c r="D1048496"/>
      <c r="E1048496"/>
      <c r="F1048496"/>
      <c r="G1048496"/>
      <c r="H1048496"/>
      <c r="I1048496"/>
    </row>
    <row r="1048497" spans="1:9" x14ac:dyDescent="0.25">
      <c r="A1048497"/>
      <c r="B1048497"/>
      <c r="C1048497"/>
      <c r="D1048497"/>
      <c r="E1048497"/>
      <c r="F1048497"/>
      <c r="G1048497"/>
      <c r="H1048497"/>
      <c r="I1048497"/>
    </row>
    <row r="1048498" spans="1:9" x14ac:dyDescent="0.25">
      <c r="A1048498"/>
      <c r="B1048498"/>
      <c r="C1048498"/>
      <c r="D1048498"/>
      <c r="E1048498"/>
      <c r="F1048498"/>
      <c r="G1048498"/>
      <c r="H1048498"/>
      <c r="I1048498"/>
    </row>
    <row r="1048499" spans="1:9" x14ac:dyDescent="0.25">
      <c r="A1048499"/>
      <c r="B1048499"/>
      <c r="C1048499"/>
      <c r="D1048499"/>
      <c r="E1048499"/>
      <c r="F1048499"/>
      <c r="G1048499"/>
      <c r="H1048499"/>
      <c r="I1048499"/>
    </row>
    <row r="1048500" spans="1:9" x14ac:dyDescent="0.25">
      <c r="A1048500"/>
      <c r="B1048500"/>
      <c r="C1048500"/>
      <c r="D1048500"/>
      <c r="E1048500"/>
      <c r="F1048500"/>
      <c r="G1048500"/>
      <c r="H1048500"/>
      <c r="I1048500"/>
    </row>
    <row r="1048501" spans="1:9" x14ac:dyDescent="0.25">
      <c r="A1048501"/>
      <c r="B1048501"/>
      <c r="C1048501"/>
      <c r="D1048501"/>
      <c r="E1048501"/>
      <c r="F1048501"/>
      <c r="G1048501"/>
      <c r="H1048501"/>
      <c r="I1048501"/>
    </row>
    <row r="1048502" spans="1:9" x14ac:dyDescent="0.25">
      <c r="A1048502"/>
      <c r="B1048502"/>
      <c r="C1048502"/>
      <c r="D1048502"/>
      <c r="E1048502"/>
      <c r="F1048502"/>
      <c r="G1048502"/>
      <c r="H1048502"/>
      <c r="I1048502"/>
    </row>
    <row r="1048503" spans="1:9" x14ac:dyDescent="0.25">
      <c r="A1048503"/>
      <c r="B1048503"/>
      <c r="C1048503"/>
      <c r="D1048503"/>
      <c r="E1048503"/>
      <c r="F1048503"/>
      <c r="G1048503"/>
      <c r="H1048503"/>
      <c r="I1048503"/>
    </row>
    <row r="1048504" spans="1:9" x14ac:dyDescent="0.25">
      <c r="A1048504"/>
      <c r="B1048504"/>
      <c r="C1048504"/>
      <c r="D1048504"/>
      <c r="E1048504"/>
      <c r="F1048504"/>
      <c r="G1048504"/>
      <c r="H1048504"/>
      <c r="I1048504"/>
    </row>
    <row r="1048505" spans="1:9" x14ac:dyDescent="0.25">
      <c r="A1048505"/>
      <c r="B1048505"/>
      <c r="C1048505"/>
      <c r="D1048505"/>
      <c r="E1048505"/>
      <c r="F1048505"/>
      <c r="G1048505"/>
      <c r="H1048505"/>
      <c r="I1048505"/>
    </row>
    <row r="1048506" spans="1:9" x14ac:dyDescent="0.25">
      <c r="A1048506"/>
      <c r="B1048506"/>
      <c r="C1048506"/>
      <c r="D1048506"/>
      <c r="E1048506"/>
      <c r="F1048506"/>
      <c r="G1048506"/>
      <c r="H1048506"/>
      <c r="I1048506"/>
    </row>
    <row r="1048507" spans="1:9" x14ac:dyDescent="0.25">
      <c r="A1048507"/>
      <c r="B1048507"/>
      <c r="C1048507"/>
      <c r="D1048507"/>
      <c r="E1048507"/>
      <c r="F1048507"/>
      <c r="G1048507"/>
      <c r="H1048507"/>
      <c r="I1048507"/>
    </row>
    <row r="1048508" spans="1:9" x14ac:dyDescent="0.25">
      <c r="A1048508"/>
      <c r="B1048508"/>
      <c r="C1048508"/>
      <c r="D1048508"/>
      <c r="E1048508"/>
      <c r="F1048508"/>
      <c r="G1048508"/>
      <c r="H1048508"/>
      <c r="I1048508"/>
    </row>
    <row r="1048509" spans="1:9" x14ac:dyDescent="0.25">
      <c r="A1048509"/>
      <c r="B1048509"/>
      <c r="C1048509"/>
      <c r="D1048509"/>
      <c r="E1048509"/>
      <c r="F1048509"/>
      <c r="G1048509"/>
      <c r="H1048509"/>
      <c r="I1048509"/>
    </row>
    <row r="1048510" spans="1:9" x14ac:dyDescent="0.25">
      <c r="A1048510"/>
      <c r="B1048510"/>
      <c r="C1048510"/>
      <c r="D1048510"/>
      <c r="E1048510"/>
      <c r="F1048510"/>
      <c r="G1048510"/>
      <c r="H1048510"/>
      <c r="I1048510"/>
    </row>
    <row r="1048511" spans="1:9" x14ac:dyDescent="0.25">
      <c r="A1048511"/>
      <c r="B1048511"/>
      <c r="C1048511"/>
      <c r="D1048511"/>
      <c r="E1048511"/>
      <c r="F1048511"/>
      <c r="G1048511"/>
      <c r="H1048511"/>
      <c r="I1048511"/>
    </row>
    <row r="1048512" spans="1:9" x14ac:dyDescent="0.25">
      <c r="A1048512"/>
      <c r="B1048512"/>
      <c r="C1048512"/>
      <c r="D1048512"/>
      <c r="E1048512"/>
      <c r="F1048512"/>
      <c r="G1048512"/>
      <c r="H1048512"/>
      <c r="I1048512"/>
    </row>
    <row r="1048513" spans="1:9" x14ac:dyDescent="0.25">
      <c r="A1048513"/>
      <c r="B1048513"/>
      <c r="C1048513"/>
      <c r="D1048513"/>
      <c r="E1048513"/>
      <c r="F1048513"/>
      <c r="G1048513"/>
      <c r="H1048513"/>
      <c r="I1048513"/>
    </row>
    <row r="1048514" spans="1:9" x14ac:dyDescent="0.25">
      <c r="A1048514"/>
      <c r="B1048514"/>
      <c r="C1048514"/>
      <c r="D1048514"/>
      <c r="E1048514"/>
      <c r="F1048514"/>
      <c r="G1048514"/>
      <c r="H1048514"/>
      <c r="I1048514"/>
    </row>
    <row r="1048515" spans="1:9" x14ac:dyDescent="0.25">
      <c r="A1048515"/>
      <c r="B1048515"/>
      <c r="C1048515"/>
      <c r="D1048515"/>
      <c r="E1048515"/>
      <c r="F1048515"/>
      <c r="G1048515"/>
      <c r="H1048515"/>
      <c r="I1048515"/>
    </row>
    <row r="1048516" spans="1:9" x14ac:dyDescent="0.25">
      <c r="A1048516"/>
      <c r="B1048516"/>
      <c r="C1048516"/>
      <c r="D1048516"/>
      <c r="E1048516"/>
      <c r="F1048516"/>
      <c r="G1048516"/>
      <c r="H1048516"/>
      <c r="I1048516"/>
    </row>
    <row r="1048517" spans="1:9" x14ac:dyDescent="0.25">
      <c r="A1048517"/>
      <c r="B1048517"/>
      <c r="C1048517"/>
      <c r="D1048517"/>
      <c r="E1048517"/>
      <c r="F1048517"/>
      <c r="G1048517"/>
      <c r="H1048517"/>
      <c r="I1048517"/>
    </row>
    <row r="1048518" spans="1:9" x14ac:dyDescent="0.25">
      <c r="A1048518"/>
      <c r="B1048518"/>
      <c r="C1048518"/>
      <c r="D1048518"/>
      <c r="E1048518"/>
      <c r="F1048518"/>
      <c r="G1048518"/>
      <c r="H1048518"/>
      <c r="I1048518"/>
    </row>
    <row r="1048519" spans="1:9" x14ac:dyDescent="0.25">
      <c r="A1048519"/>
      <c r="B1048519"/>
      <c r="C1048519"/>
      <c r="D1048519"/>
      <c r="E1048519"/>
      <c r="F1048519"/>
      <c r="G1048519"/>
      <c r="H1048519"/>
      <c r="I1048519"/>
    </row>
    <row r="1048520" spans="1:9" x14ac:dyDescent="0.25">
      <c r="A1048520"/>
      <c r="B1048520"/>
      <c r="C1048520"/>
      <c r="D1048520"/>
      <c r="E1048520"/>
      <c r="F1048520"/>
      <c r="G1048520"/>
      <c r="H1048520"/>
      <c r="I1048520"/>
    </row>
    <row r="1048521" spans="1:9" x14ac:dyDescent="0.25">
      <c r="A1048521"/>
      <c r="B1048521"/>
      <c r="C1048521"/>
      <c r="D1048521"/>
      <c r="E1048521"/>
      <c r="F1048521"/>
      <c r="G1048521"/>
      <c r="H1048521"/>
      <c r="I1048521"/>
    </row>
    <row r="1048522" spans="1:9" x14ac:dyDescent="0.25">
      <c r="A1048522"/>
      <c r="B1048522"/>
      <c r="C1048522"/>
      <c r="D1048522"/>
      <c r="E1048522"/>
      <c r="F1048522"/>
      <c r="G1048522"/>
      <c r="H1048522"/>
      <c r="I1048522"/>
    </row>
    <row r="1048523" spans="1:9" x14ac:dyDescent="0.25">
      <c r="A1048523"/>
      <c r="B1048523"/>
      <c r="C1048523"/>
      <c r="D1048523"/>
      <c r="E1048523"/>
      <c r="F1048523"/>
      <c r="G1048523"/>
      <c r="H1048523"/>
      <c r="I1048523"/>
    </row>
    <row r="1048524" spans="1:9" x14ac:dyDescent="0.25">
      <c r="A1048524"/>
      <c r="B1048524"/>
      <c r="C1048524"/>
      <c r="D1048524"/>
      <c r="E1048524"/>
      <c r="F1048524"/>
      <c r="G1048524"/>
      <c r="H1048524"/>
      <c r="I1048524"/>
    </row>
    <row r="1048525" spans="1:9" x14ac:dyDescent="0.25">
      <c r="A1048525"/>
      <c r="B1048525"/>
      <c r="C1048525"/>
      <c r="D1048525"/>
      <c r="E1048525"/>
      <c r="F1048525"/>
      <c r="G1048525"/>
      <c r="H1048525"/>
      <c r="I1048525"/>
    </row>
    <row r="1048526" spans="1:9" x14ac:dyDescent="0.25">
      <c r="A1048526"/>
      <c r="B1048526"/>
      <c r="C1048526"/>
      <c r="D1048526"/>
      <c r="E1048526"/>
      <c r="F1048526"/>
      <c r="G1048526"/>
      <c r="H1048526"/>
      <c r="I1048526"/>
    </row>
    <row r="1048527" spans="1:9" x14ac:dyDescent="0.25">
      <c r="A1048527"/>
      <c r="B1048527"/>
      <c r="C1048527"/>
      <c r="D1048527"/>
      <c r="E1048527"/>
      <c r="F1048527"/>
      <c r="G1048527"/>
      <c r="H1048527"/>
      <c r="I1048527"/>
    </row>
    <row r="1048528" spans="1:9" x14ac:dyDescent="0.25">
      <c r="A1048528"/>
      <c r="B1048528"/>
      <c r="C1048528"/>
      <c r="D1048528"/>
      <c r="E1048528"/>
      <c r="F1048528"/>
      <c r="G1048528"/>
      <c r="H1048528"/>
      <c r="I1048528"/>
    </row>
    <row r="1048529" spans="1:9" x14ac:dyDescent="0.25">
      <c r="A1048529"/>
      <c r="B1048529"/>
      <c r="C1048529"/>
      <c r="D1048529"/>
      <c r="E1048529"/>
      <c r="F1048529"/>
      <c r="G1048529"/>
      <c r="H1048529"/>
      <c r="I1048529"/>
    </row>
    <row r="1048530" spans="1:9" x14ac:dyDescent="0.25">
      <c r="A1048530"/>
      <c r="B1048530"/>
      <c r="C1048530"/>
      <c r="D1048530"/>
      <c r="E1048530"/>
      <c r="F1048530"/>
      <c r="G1048530"/>
      <c r="H1048530"/>
      <c r="I1048530"/>
    </row>
    <row r="1048531" spans="1:9" x14ac:dyDescent="0.25">
      <c r="A1048531"/>
      <c r="B1048531"/>
      <c r="C1048531"/>
      <c r="D1048531"/>
      <c r="E1048531"/>
      <c r="F1048531"/>
      <c r="G1048531"/>
      <c r="H1048531"/>
      <c r="I1048531"/>
    </row>
    <row r="1048532" spans="1:9" x14ac:dyDescent="0.25">
      <c r="A1048532"/>
      <c r="B1048532"/>
      <c r="C1048532"/>
      <c r="D1048532"/>
      <c r="E1048532"/>
      <c r="F1048532"/>
      <c r="G1048532"/>
      <c r="H1048532"/>
      <c r="I1048532"/>
    </row>
    <row r="1048533" spans="1:9" x14ac:dyDescent="0.25">
      <c r="A1048533"/>
      <c r="B1048533"/>
      <c r="C1048533"/>
      <c r="D1048533"/>
      <c r="E1048533"/>
      <c r="F1048533"/>
      <c r="G1048533"/>
      <c r="H1048533"/>
      <c r="I1048533"/>
    </row>
    <row r="1048534" spans="1:9" x14ac:dyDescent="0.25">
      <c r="A1048534"/>
      <c r="B1048534"/>
      <c r="C1048534"/>
      <c r="D1048534"/>
      <c r="E1048534"/>
      <c r="F1048534"/>
      <c r="G1048534"/>
      <c r="H1048534"/>
      <c r="I1048534"/>
    </row>
    <row r="1048535" spans="1:9" x14ac:dyDescent="0.25">
      <c r="A1048535"/>
      <c r="B1048535"/>
      <c r="C1048535"/>
      <c r="D1048535"/>
      <c r="E1048535"/>
      <c r="F1048535"/>
      <c r="G1048535"/>
      <c r="H1048535"/>
      <c r="I1048535"/>
    </row>
    <row r="1048536" spans="1:9" x14ac:dyDescent="0.25">
      <c r="A1048536"/>
      <c r="B1048536"/>
      <c r="C1048536"/>
      <c r="D1048536"/>
      <c r="E1048536"/>
      <c r="F1048536"/>
      <c r="G1048536"/>
      <c r="H1048536"/>
      <c r="I1048536"/>
    </row>
    <row r="1048537" spans="1:9" x14ac:dyDescent="0.25">
      <c r="A1048537"/>
      <c r="B1048537"/>
      <c r="C1048537"/>
      <c r="D1048537"/>
      <c r="E1048537"/>
      <c r="F1048537"/>
      <c r="G1048537"/>
      <c r="H1048537"/>
      <c r="I1048537"/>
    </row>
    <row r="1048538" spans="1:9" x14ac:dyDescent="0.25">
      <c r="A1048538"/>
      <c r="B1048538"/>
      <c r="C1048538"/>
      <c r="D1048538"/>
      <c r="E1048538"/>
      <c r="F1048538"/>
      <c r="G1048538"/>
      <c r="H1048538"/>
      <c r="I1048538"/>
    </row>
    <row r="1048539" spans="1:9" x14ac:dyDescent="0.25">
      <c r="A1048539"/>
      <c r="B1048539"/>
      <c r="C1048539"/>
      <c r="D1048539"/>
      <c r="E1048539"/>
      <c r="F1048539"/>
      <c r="G1048539"/>
      <c r="H1048539"/>
      <c r="I1048539"/>
    </row>
    <row r="1048540" spans="1:9" x14ac:dyDescent="0.25">
      <c r="A1048540"/>
      <c r="B1048540"/>
      <c r="C1048540"/>
      <c r="D1048540"/>
      <c r="E1048540"/>
      <c r="F1048540"/>
      <c r="G1048540"/>
      <c r="H1048540"/>
      <c r="I1048540"/>
    </row>
    <row r="1048541" spans="1:9" x14ac:dyDescent="0.25">
      <c r="A1048541"/>
      <c r="B1048541"/>
      <c r="C1048541"/>
      <c r="D1048541"/>
      <c r="E1048541"/>
      <c r="F1048541"/>
      <c r="G1048541"/>
      <c r="H1048541"/>
      <c r="I1048541"/>
    </row>
    <row r="1048542" spans="1:9" x14ac:dyDescent="0.25">
      <c r="A1048542"/>
      <c r="B1048542"/>
      <c r="C1048542"/>
      <c r="D1048542"/>
      <c r="E1048542"/>
      <c r="F1048542"/>
      <c r="G1048542"/>
      <c r="H1048542"/>
      <c r="I1048542"/>
    </row>
    <row r="1048543" spans="1:9" x14ac:dyDescent="0.25">
      <c r="A1048543"/>
      <c r="B1048543"/>
      <c r="C1048543"/>
      <c r="D1048543"/>
      <c r="E1048543"/>
      <c r="F1048543"/>
      <c r="G1048543"/>
      <c r="H1048543"/>
      <c r="I1048543"/>
    </row>
    <row r="1048544" spans="1:9" x14ac:dyDescent="0.25">
      <c r="A1048544"/>
      <c r="B1048544"/>
      <c r="C1048544"/>
      <c r="D1048544"/>
      <c r="E1048544"/>
      <c r="F1048544"/>
      <c r="G1048544"/>
      <c r="H1048544"/>
      <c r="I1048544"/>
    </row>
    <row r="1048545" spans="1:9" x14ac:dyDescent="0.25">
      <c r="A1048545"/>
      <c r="B1048545"/>
      <c r="C1048545"/>
      <c r="D1048545"/>
      <c r="E1048545"/>
      <c r="F1048545"/>
      <c r="G1048545"/>
      <c r="H1048545"/>
      <c r="I1048545"/>
    </row>
    <row r="1048546" spans="1:9" x14ac:dyDescent="0.25">
      <c r="A1048546"/>
      <c r="B1048546"/>
      <c r="C1048546"/>
      <c r="D1048546"/>
      <c r="E1048546"/>
      <c r="F1048546"/>
      <c r="G1048546"/>
      <c r="H1048546"/>
      <c r="I1048546"/>
    </row>
    <row r="1048547" spans="1:9" x14ac:dyDescent="0.25">
      <c r="A1048547"/>
      <c r="B1048547"/>
      <c r="C1048547"/>
      <c r="D1048547"/>
      <c r="E1048547"/>
      <c r="F1048547"/>
      <c r="G1048547"/>
      <c r="H1048547"/>
      <c r="I1048547"/>
    </row>
    <row r="1048548" spans="1:9" x14ac:dyDescent="0.25">
      <c r="A1048548"/>
      <c r="B1048548"/>
      <c r="C1048548"/>
      <c r="D1048548"/>
      <c r="E1048548"/>
      <c r="F1048548"/>
      <c r="G1048548"/>
      <c r="H1048548"/>
      <c r="I1048548"/>
    </row>
    <row r="1048549" spans="1:9" x14ac:dyDescent="0.25">
      <c r="A1048549"/>
      <c r="B1048549"/>
      <c r="C1048549"/>
      <c r="D1048549"/>
      <c r="E1048549"/>
      <c r="F1048549"/>
      <c r="G1048549"/>
      <c r="H1048549"/>
      <c r="I1048549"/>
    </row>
    <row r="1048550" spans="1:9" x14ac:dyDescent="0.25">
      <c r="A1048550"/>
      <c r="B1048550"/>
      <c r="C1048550"/>
      <c r="D1048550"/>
      <c r="E1048550"/>
      <c r="F1048550"/>
      <c r="G1048550"/>
      <c r="H1048550"/>
      <c r="I1048550"/>
    </row>
    <row r="1048551" spans="1:9" x14ac:dyDescent="0.25">
      <c r="A1048551"/>
      <c r="B1048551"/>
      <c r="C1048551"/>
      <c r="D1048551"/>
      <c r="E1048551"/>
      <c r="F1048551"/>
      <c r="G1048551"/>
      <c r="H1048551"/>
      <c r="I1048551"/>
    </row>
    <row r="1048552" spans="1:9" x14ac:dyDescent="0.25">
      <c r="A1048552"/>
      <c r="B1048552"/>
      <c r="C1048552"/>
      <c r="D1048552"/>
      <c r="E1048552"/>
      <c r="F1048552"/>
      <c r="G1048552"/>
      <c r="H1048552"/>
      <c r="I1048552"/>
    </row>
    <row r="1048553" spans="1:9" x14ac:dyDescent="0.25">
      <c r="A1048553"/>
      <c r="B1048553"/>
      <c r="C1048553"/>
      <c r="D1048553"/>
      <c r="E1048553"/>
      <c r="F1048553"/>
      <c r="G1048553"/>
      <c r="H1048553"/>
      <c r="I1048553"/>
    </row>
    <row r="1048554" spans="1:9" x14ac:dyDescent="0.25">
      <c r="A1048554"/>
      <c r="B1048554"/>
      <c r="C1048554"/>
      <c r="D1048554"/>
      <c r="E1048554"/>
      <c r="F1048554"/>
      <c r="G1048554"/>
      <c r="H1048554"/>
      <c r="I1048554"/>
    </row>
    <row r="1048555" spans="1:9" x14ac:dyDescent="0.25">
      <c r="A1048555"/>
      <c r="B1048555"/>
      <c r="C1048555"/>
      <c r="D1048555"/>
      <c r="E1048555"/>
      <c r="F1048555"/>
      <c r="G1048555"/>
      <c r="H1048555"/>
      <c r="I1048555"/>
    </row>
    <row r="1048556" spans="1:9" x14ac:dyDescent="0.25">
      <c r="A1048556"/>
      <c r="B1048556"/>
      <c r="C1048556"/>
      <c r="D1048556"/>
      <c r="E1048556"/>
      <c r="F1048556"/>
      <c r="G1048556"/>
      <c r="H1048556"/>
      <c r="I1048556"/>
    </row>
    <row r="1048557" spans="1:9" x14ac:dyDescent="0.25">
      <c r="A1048557"/>
      <c r="B1048557"/>
      <c r="C1048557"/>
      <c r="D1048557"/>
      <c r="E1048557"/>
      <c r="F1048557"/>
      <c r="G1048557"/>
      <c r="H1048557"/>
      <c r="I1048557"/>
    </row>
    <row r="1048558" spans="1:9" x14ac:dyDescent="0.25">
      <c r="A1048558"/>
      <c r="B1048558"/>
      <c r="C1048558"/>
      <c r="D1048558"/>
      <c r="E1048558"/>
      <c r="F1048558"/>
      <c r="G1048558"/>
      <c r="H1048558"/>
      <c r="I1048558"/>
    </row>
    <row r="1048559" spans="1:9" x14ac:dyDescent="0.25">
      <c r="A1048559"/>
      <c r="B1048559"/>
      <c r="C1048559"/>
      <c r="D1048559"/>
      <c r="E1048559"/>
      <c r="F1048559"/>
      <c r="G1048559"/>
      <c r="H1048559"/>
      <c r="I1048559"/>
    </row>
    <row r="1048560" spans="1:9" x14ac:dyDescent="0.25">
      <c r="A1048560"/>
      <c r="B1048560"/>
      <c r="C1048560"/>
      <c r="D1048560"/>
      <c r="E1048560"/>
      <c r="F1048560"/>
      <c r="G1048560"/>
      <c r="H1048560"/>
      <c r="I1048560"/>
    </row>
    <row r="1048561" spans="1:9" x14ac:dyDescent="0.25">
      <c r="A1048561"/>
      <c r="B1048561"/>
      <c r="C1048561"/>
      <c r="D1048561"/>
      <c r="E1048561"/>
      <c r="F1048561"/>
      <c r="G1048561"/>
      <c r="H1048561"/>
      <c r="I1048561"/>
    </row>
    <row r="1048562" spans="1:9" x14ac:dyDescent="0.25">
      <c r="A1048562"/>
      <c r="B1048562"/>
      <c r="C1048562"/>
      <c r="D1048562"/>
      <c r="E1048562"/>
      <c r="F1048562"/>
      <c r="G1048562"/>
      <c r="H1048562"/>
      <c r="I1048562"/>
    </row>
    <row r="1048563" spans="1:9" x14ac:dyDescent="0.25">
      <c r="A1048563"/>
      <c r="B1048563"/>
      <c r="C1048563"/>
      <c r="D1048563"/>
      <c r="E1048563"/>
      <c r="F1048563"/>
      <c r="G1048563"/>
      <c r="H1048563"/>
      <c r="I1048563"/>
    </row>
    <row r="1048564" spans="1:9" x14ac:dyDescent="0.25">
      <c r="A1048564"/>
      <c r="B1048564"/>
      <c r="C1048564"/>
      <c r="D1048564"/>
      <c r="E1048564"/>
      <c r="F1048564"/>
      <c r="G1048564"/>
      <c r="H1048564"/>
      <c r="I1048564"/>
    </row>
    <row r="1048565" spans="1:9" x14ac:dyDescent="0.25">
      <c r="A1048565"/>
      <c r="B1048565"/>
      <c r="C1048565"/>
      <c r="D1048565"/>
      <c r="E1048565"/>
      <c r="F1048565"/>
      <c r="G1048565"/>
      <c r="H1048565"/>
      <c r="I1048565"/>
    </row>
    <row r="1048566" spans="1:9" x14ac:dyDescent="0.25">
      <c r="A1048566"/>
      <c r="B1048566"/>
      <c r="C1048566"/>
      <c r="D1048566"/>
      <c r="E1048566"/>
      <c r="F1048566"/>
      <c r="G1048566"/>
      <c r="H1048566"/>
      <c r="I1048566"/>
    </row>
    <row r="1048567" spans="1:9" x14ac:dyDescent="0.25">
      <c r="A1048567"/>
      <c r="B1048567"/>
      <c r="C1048567"/>
      <c r="D1048567"/>
      <c r="E1048567"/>
      <c r="F1048567"/>
      <c r="G1048567"/>
      <c r="H1048567"/>
      <c r="I1048567"/>
    </row>
    <row r="1048568" spans="1:9" x14ac:dyDescent="0.25">
      <c r="A1048568"/>
      <c r="B1048568"/>
      <c r="C1048568"/>
      <c r="D1048568"/>
      <c r="E1048568"/>
      <c r="F1048568"/>
      <c r="G1048568"/>
      <c r="H1048568"/>
      <c r="I1048568"/>
    </row>
    <row r="1048569" spans="1:9" x14ac:dyDescent="0.25">
      <c r="A1048569"/>
      <c r="B1048569"/>
      <c r="C1048569"/>
      <c r="D1048569"/>
      <c r="E1048569"/>
      <c r="F1048569"/>
      <c r="G1048569"/>
      <c r="H1048569"/>
      <c r="I1048569"/>
    </row>
    <row r="1048570" spans="1:9" x14ac:dyDescent="0.25">
      <c r="A1048570"/>
      <c r="B1048570"/>
      <c r="C1048570"/>
      <c r="D1048570"/>
      <c r="E1048570"/>
      <c r="F1048570"/>
      <c r="G1048570"/>
      <c r="H1048570"/>
      <c r="I1048570"/>
    </row>
    <row r="1048571" spans="1:9" x14ac:dyDescent="0.25">
      <c r="A1048571"/>
      <c r="B1048571"/>
      <c r="C1048571"/>
      <c r="D1048571"/>
      <c r="E1048571"/>
      <c r="F1048571"/>
      <c r="G1048571"/>
      <c r="H1048571"/>
      <c r="I1048571"/>
    </row>
    <row r="1048572" spans="1:9" x14ac:dyDescent="0.25">
      <c r="A1048572"/>
      <c r="B1048572"/>
      <c r="C1048572"/>
      <c r="D1048572"/>
      <c r="E1048572"/>
      <c r="F1048572"/>
      <c r="G1048572"/>
      <c r="H1048572"/>
      <c r="I1048572"/>
    </row>
    <row r="1048573" spans="1:9" x14ac:dyDescent="0.25">
      <c r="A1048573"/>
      <c r="B1048573"/>
      <c r="C1048573"/>
      <c r="D1048573"/>
      <c r="E1048573"/>
      <c r="F1048573"/>
      <c r="G1048573"/>
      <c r="H1048573"/>
      <c r="I1048573"/>
    </row>
    <row r="1048574" spans="1:9" x14ac:dyDescent="0.25">
      <c r="A1048574"/>
      <c r="B1048574"/>
      <c r="C1048574"/>
      <c r="D1048574"/>
      <c r="E1048574"/>
      <c r="F1048574"/>
      <c r="G1048574"/>
      <c r="H1048574"/>
      <c r="I1048574"/>
    </row>
    <row r="1048575" spans="1:9" x14ac:dyDescent="0.25">
      <c r="A1048575"/>
      <c r="B1048575"/>
      <c r="C1048575"/>
      <c r="D1048575"/>
      <c r="E1048575"/>
      <c r="F1048575"/>
      <c r="G1048575"/>
      <c r="H1048575"/>
      <c r="I1048575"/>
    </row>
    <row r="1048576" spans="1:9" x14ac:dyDescent="0.25">
      <c r="I1048576"/>
    </row>
  </sheetData>
  <sortState xmlns:xlrd2="http://schemas.microsoft.com/office/spreadsheetml/2017/richdata2" ref="J1848:AJ1912">
    <sortCondition ref="J1848:J1912"/>
  </sortState>
  <mergeCells count="9">
    <mergeCell ref="AD46:AI46"/>
    <mergeCell ref="J1:K1"/>
    <mergeCell ref="X174:Y174"/>
    <mergeCell ref="V46:AC46"/>
    <mergeCell ref="A44:I45"/>
    <mergeCell ref="Q4:Z4"/>
    <mergeCell ref="I6:I7"/>
    <mergeCell ref="M1:N1"/>
    <mergeCell ref="T1:U1"/>
  </mergeCells>
  <phoneticPr fontId="43" type="noConversion"/>
  <conditionalFormatting sqref="O4:R4 L4:M4">
    <cfRule type="cellIs" dxfId="1504" priority="770" operator="equal">
      <formula>0</formula>
    </cfRule>
  </conditionalFormatting>
  <conditionalFormatting sqref="A3:I3 AG1056:AI1061 AG1063:AI1063 AD1056:AF1062 W1135:AI1139 W1175:AC1175 AD1166:AF1176 J1088:J1092 J1067:J1086 Z128:AI128 O129:P129 K128:M129 R129:AI129 M1156:AI1156 AG1166:AI1166 AG1175:AI1176 M1090:V1090 M1083:V1083 M1101:V1102 M1056:AC1063 M1112:V1112 M1123:V1123 M1113:AI1122 M1134:V1139 M1146:AI1147 M1157:AC1157 M1166:AC1167 M1176:AC1176 K768:L768 K779:L779 K814:L814 K825:L825 M1186:AI1186 M1084:AI1089 M1091:AI1100 J758:L767 J815:L824 J769:L778 J780:L813 K835:AI835 M1187:AC1187 M827:V834 J826:L834 M826:T826 Z700:AI710 Y699:AI699 K699:T702 M705:W710 M703:T704 V699:W704 M793:AI825 K452:M452 K845:AI845 A1:AI2 AG3:AI3 J2370:J2372 K855:AI855 X826:AI826 K865:AI865 J128:J176 J2417:K1048576 J2373:K2415 A1158:I1227 N1195:AC1196 AG1195:AI1196 AD1187:AF1196 M1194:M1196 K875:AI875 J1095:J1104 J1206:AI1206 K130:AI176 M782:T792 V782:AI792 J1288:AI1288 N177:AI180 J1299:AI1299 J1310:AI1310 J1321:AI1321 J1332:AI1332 J1343:AI1343 J1354:AI1354 J1365:AI1365 J1376:AI1376 J1387:AI1387 J1398:AI1398 J1409:AI1409 M711:AI781 K2153:K2154 J2155 J1456:AI1456 J1466 J1476:AI1476 J1486:AI1486 M2138 X2140:Y2151 AD1466:AI1466 J1679:AI1679 AA1571:AI1580 J1572:Z1580 J1106:J1196 Q1670:AI1670 AA1680:AI1688 J1699:AI1699 AD1689:AI1698 L345:AI345 J349:J757 K349:P353 N348:P348 L346:P347 J340:AI344 J336 L336:U336 J337:U339 J335:U335 W335:AI339 R346:AI353 K940:AI947 J941:J968 A1686:I1048576 P2398:AF2400 P2395:AF2395 P2377:AF2378 P2370:AF2370 J1710:AF1719 Z1720:AF1728 Y1720:Y1721 Y1723:Y1730 X1730:AF1730 Q1721:Q1730 J1720:X1722 Q1730:V1730 Q1723:X1728 Q1729:AF1729 J1731:AF1732 AG1702:AI1742 J1772:AI1772 J1782:AI1782 J1723:O1730 Q2131:R2131 T2131:V2131 U2140:V2156 J1822:AI1822 J1832:AI1833 O2396:AF2397 O2379:AF2394 O2371:AF2376 O2401:AF1048576 O2129:AF2130 P2190:V2190 X2132:Y2137 U2132:V2137 R2132:R2156 S2134:S2156 T2132:T2156 P2131:P2156 Q2132:Q2153 K1809:L1809 X2152:AF2161 X2189:AI2191 Z2132:AF2151 X2131:AF2131 A4:AI7 A126:I1141 J126:AI127 AJ1:XFD7 J1216:AJ1216 J1802:AJ1802 J1812:AJ1812 AJ1803:AJ1811 AJ1813:AJ1842 AK1813:AK1913 AK126:XFD1227 J1226:AJ1226 AK1228:AM1236 AJ1217:AJ1225 A1238:I1497 AJ126:AJ1215 AK1237:XFD1812 AJ1227:AJ1801 J858:V858 J859 L859:V859 J860:V864 J1787 L1787:O1787 J1788:AI1792 J1622:Z1623 J1624 L1624:Z1624 J1625:Z1629 J896:L898 J903:L905 J899:J902 L899:L902 K900:K902 J1477:L1479 J1484:L1485 J1480:J1483 L1480:L1483 K1481:K1483 J1437:AI1439 J1440 L1440:AI1440 J1441:AI1445 K605:AI698 L602:AI604 K603:K604 K949:AI968 L1150 K1151:L1196 K354:AI376 L377:AI379 K378:K379 K380:AI386 L387:AI387 K388:AI395 L396:AI396 K397:AI430 K434:AI451 L431:AI433 K432:K433 J181:AI311 J315:AI334 J312:J314 L312:AI314 K313:K314 J1752:AI1755 J1756 L1756:AI1756 J1757:AI1762 J1683 K703:L728 L729 K730:L757 J866:L868 J869 L869 J870:L874 J1601:L1603 J1608:L1609 J1604:J1606 L1604:L1606 K1605:K1606 J1691:Z1692 J1693 L1693:Z1693 J1694:Z1698 L522:AI522 K523:AI601 J1642:Z1643 J1644 L1644:Z1644 J1645:Z1649 J1843:AJ1843 AG2129:AI2161 X2162:AI2162 J1853:AI1853 AJ1844:AJ1911 J1863:AI1863 J1873:AI1873 J1883:AI1883 J1893:AI1893 J1903:AI1903 J1913:AI1913 J1928:AI1928 L948:AI948 N1857:V1857 L1858 M1177:U1177 W1177:AC1177 J1217 L1217 J1227:J1236 M1124:AI1133 J1222:L1222 J1221 L1221 J1224:L1225 J1223:K1223 K1230:AI1231 K1233:AI1236 N1232:V1232 K1232:L1232 O452:AI452 K453:AI521 J1218:L1220 J978:J1065 AD969:AI977 Q1787:AI1787 J974:AC977 J973 L973:AC973 K971 M1064:AI1082 J1938:AI1938 J1940:S1941 U1940:AC1942 L1942:S1942 J1939:AC1939 AG1939:AI1942 M1103:AI1106 M1108:AI1111 M1107:V1107 X1107:AI1107 X2163:Y2187 R2163:V2187 P2163:Q2188 Z2163:Z2188 AA2163:AI2187 J1273:AI1277 J1272 L1272:AI1272 J1267:AI1271 P2157:V2162 J1607:W1607 A8:XFD125 K1141:L1149 K1140 M1141:V1145 W1141:AI1144 X1140:AI1140 M978:AI1055 K978:L1139 K1279:AC1287 O128:X128 J1778:J1781 L1778:AI1781 K1777:K1780 AL1813:XFD1942 AK1915:AK1942 AJ1913:AJ1942 J1957:L1957 N1957:AC1957 J1955:AC1956 AG1955:AI1957 J1967:L1967 N1967:AC1967 J1965:AC1966 AG1965:AI1967 N1977:AC1977 J1975:AC1976 AG1975:AI1977 AG1985:AI1987 K2140:L2142 J2151:L2151 L2370:L2397 L2424:L1048576 L2403:L2414 M2370:N1048576 J2130:L2130 M2191:V2191 L2151:L2156 M2190:N2190 K2157:L2159 K2131:L2135 K2137:L2137 K2144:L2147 L2143 K2149:L2150 L2160 L2148 K2189:V2189 L2136 M2129:N2137 K2161:L2187 M2139:N2187 K2241:L2241 M2241:Z2249 J2190:L2240 M2192:AI2240 L2129 J1977:L1978 J2128:AI2128 N1997:AC1997 AG1995:AI1997 M1995:AC1996 L1992:AC1992 J1993:AC1993 K1994:V1994 J1995:L1998 N1998:AI1998 J2008:AI2008 AG2005:AI2007 N2027:AC2027 AG2025:AI2027 M2025:AC2026 N2018:AI2018 M2019:AC2021 J2018:L2021 L2022:AC2022 J2023:AC2023 K2024:V2024 N2028:AI2028 J2025:L2028 N2037:AC2037 AG2035:AI2037 M2035:AC2036 J2029:AC2031 L2032:AC2032 J2033:AC2033 K2034:V2034 J2035:L2038 N2038:AI2038 J2048:AI2048 J2047:L2047 N2047:AC2047 J2045:AC2046 AG2045:AI2047 J2058:AI2058 J2057:L2057 N2057:AC2057 J2055:AC2056 AG2055:AI2057 N2067:AC2067 J2065:AC2066 AG2065:AI2067 N2077:AC2077 AG2075:AI2077 M2075:AC2076 N2068:AI2068 M2069:AC2071 J2067:L2071 L2072:AC2072 J2073:AC2073 K2074:V2074 N2078:AI2078 J2075:L2078 N2087:AC2087 AG2085:AI2087 M2085:AC2086 J2079:AC2081 L2082:AC2082 J2083:AC2083 K2084:V2084 J2085:L2088 N2088:AI2088 J2098:AI2098 J2097:L2097 N2097:AC2097 J2095:AC2096 AG2095:AI2097 N2107:AC2107 J2105:AC2106 AG2105:AI2107 N2117:AC2117 AG2115:AI2117 M2115:AC2116 N2108:AI2108 M2109:AC2111 J2107:L2111 L2112:AC2112 J2113:AC2113 K2114:V2114 N2118:AI2118 J2115:L2118 N2127:AC2127 AG2125:AI2127 M2125:AC2126 J2119:AC2121 L2122:AC2122 J2123:AC2123 K2124:V2124 J2125:L2127 M2250:AI2261 J2242:L2261 J2366:AF2369 AG2366:AI1048576 J2262:AI2262 J2272:AI2272 N2271:AC2271 AG2269:AI2271 M2269:AC2270 J2267:AC2267 K2268:V2268 J2269:L2271 J2282:AI2282 J2292:AI2292 N2301:V2301 M2299:V2300 L2296:V2296 K2298:V2298 J2299:L2301 J2332:AI2332 N2331:AC2331 AG2329:AI2331 M2329:AC2330 L2326:AC2326 J2327:AC2327 K2328:V2328 J2329:L2331 J2342:AI2342 N2341:AC2341 AG2339:AI2341 M2339:AC2340 L2336:AC2336 J2337:AC2337 K2338:V2338 J2339:L2341 J2352:AI2352 N2351:AC2351 AG2349:AI2351 M2349:AC2350 L2346:AC2346 J2347:AC2347 K2348:V2348 J2349:L2351 J2362:AI2365 N2361:AC2361 AG2359:AI2361 M2359:AC2360 L2356:AC2356 J2357:AC2357 K2358:V2358 J2359:L2361 Q2283:AI2291 K2304:M2304 K2302:AI2303 O2304:AI2304 K2305:AI2306 K2266:AC2266 X1232:AI1232 N1452:V1452 J1452:L1452 AB1857:AC1857 X1857:Z1857 J1987:L1988 N1987:AC1987 J1985:AC1986 J1742:AF1742 J1733:U1741 W1740:AF1741 X1733:AF1739 V1739 J2293:AC2293 J2302:J2306 J2323:AC2325 J2333:AC2335 J2343:AC2345 J2353:AC2355 J2297:V2297 J2294:V2295 J2308:AI2322 X2307:AI2307 J2285:P2285 J2284:M2284 O2284:P2284 N1671 J1591:Z1591 J1593:Z1599 J1592:M1592 O1592:Z1592 J2263:AC2265 J2005:L2007 N2005:AC2007 L1683:V1683 J1681:Z1681 J1687:Z1689 J1684:V1686 J1682:V1682 W1682:Z1686 Q1678:AI1678 W1673:AI1677 X1671:AI1672 J1948:AI1948 J1958:AI1958 J1968:AI1968 N1978:AI1978 AJ1943:XFD1048576 N1988:AI1988 J1926 L1926:AI1926 X1920:Z1925 AB1920:AI1925 M1925:V1925 J1925:K1925 J1920:V1921 J1923:V1924 L1922:V1922 J1922 J1989:AC1991">
    <cfRule type="cellIs" dxfId="1503" priority="769" operator="equal">
      <formula>0</formula>
    </cfRule>
  </conditionalFormatting>
  <conditionalFormatting sqref="J1093">
    <cfRule type="cellIs" dxfId="1502" priority="751" operator="equal">
      <formula>0</formula>
    </cfRule>
  </conditionalFormatting>
  <conditionalFormatting sqref="W1083:AI1083">
    <cfRule type="cellIs" dxfId="1501" priority="754" operator="equal">
      <formula>0</formula>
    </cfRule>
  </conditionalFormatting>
  <conditionalFormatting sqref="W1090:AI1090">
    <cfRule type="cellIs" dxfId="1500" priority="753" operator="equal">
      <formula>0</formula>
    </cfRule>
  </conditionalFormatting>
  <conditionalFormatting sqref="W1101:AI1102">
    <cfRule type="cellIs" dxfId="1499" priority="752" operator="equal">
      <formula>0</formula>
    </cfRule>
  </conditionalFormatting>
  <conditionalFormatting sqref="AG1062:AI1062">
    <cfRule type="cellIs" dxfId="1498" priority="750" operator="equal">
      <formula>0</formula>
    </cfRule>
  </conditionalFormatting>
  <conditionalFormatting sqref="J1066">
    <cfRule type="cellIs" dxfId="1497" priority="745" operator="equal">
      <formula>0</formula>
    </cfRule>
  </conditionalFormatting>
  <conditionalFormatting sqref="J1094">
    <cfRule type="cellIs" dxfId="1496" priority="743" operator="equal">
      <formula>0</formula>
    </cfRule>
  </conditionalFormatting>
  <conditionalFormatting sqref="W1112:AI1112">
    <cfRule type="cellIs" dxfId="1495" priority="741" operator="equal">
      <formula>0</formula>
    </cfRule>
  </conditionalFormatting>
  <conditionalFormatting sqref="W1123:AI1123">
    <cfRule type="cellIs" dxfId="1494" priority="739" operator="equal">
      <formula>0</formula>
    </cfRule>
  </conditionalFormatting>
  <conditionalFormatting sqref="A1142:I1157">
    <cfRule type="cellIs" dxfId="1493" priority="733" operator="equal">
      <formula>0</formula>
    </cfRule>
  </conditionalFormatting>
  <conditionalFormatting sqref="W1134:AI1134">
    <cfRule type="cellIs" dxfId="1492" priority="729" operator="equal">
      <formula>0</formula>
    </cfRule>
  </conditionalFormatting>
  <conditionalFormatting sqref="W1145:AI1145">
    <cfRule type="cellIs" dxfId="1491" priority="728" operator="equal">
      <formula>0</formula>
    </cfRule>
  </conditionalFormatting>
  <conditionalFormatting sqref="N1148:AI1154">
    <cfRule type="cellIs" dxfId="1490" priority="727" operator="equal">
      <formula>0</formula>
    </cfRule>
  </conditionalFormatting>
  <conditionalFormatting sqref="N1155:V1155">
    <cfRule type="cellIs" dxfId="1489" priority="726" operator="equal">
      <formula>0</formula>
    </cfRule>
  </conditionalFormatting>
  <conditionalFormatting sqref="W1155:AI1155">
    <cfRule type="cellIs" dxfId="1488" priority="725" operator="equal">
      <formula>0</formula>
    </cfRule>
  </conditionalFormatting>
  <conditionalFormatting sqref="M1148:M1155">
    <cfRule type="cellIs" dxfId="1487" priority="724" operator="equal">
      <formula>0</formula>
    </cfRule>
  </conditionalFormatting>
  <conditionalFormatting sqref="M1158:M1165">
    <cfRule type="cellIs" dxfId="1486" priority="720" operator="equal">
      <formula>0</formula>
    </cfRule>
  </conditionalFormatting>
  <conditionalFormatting sqref="N1158:AC1164 AG1157:AI1164">
    <cfRule type="cellIs" dxfId="1485" priority="723" operator="equal">
      <formula>0</formula>
    </cfRule>
  </conditionalFormatting>
  <conditionalFormatting sqref="N1165:V1165">
    <cfRule type="cellIs" dxfId="1484" priority="722" operator="equal">
      <formula>0</formula>
    </cfRule>
  </conditionalFormatting>
  <conditionalFormatting sqref="W1165:AC1165 AG1165:AI1165">
    <cfRule type="cellIs" dxfId="1483" priority="721" operator="equal">
      <formula>0</formula>
    </cfRule>
  </conditionalFormatting>
  <conditionalFormatting sqref="M1174:M1175">
    <cfRule type="cellIs" dxfId="1482" priority="716" operator="equal">
      <formula>0</formula>
    </cfRule>
  </conditionalFormatting>
  <conditionalFormatting sqref="N1168:AC1174 AG1167:AI1174">
    <cfRule type="cellIs" dxfId="1481" priority="719" operator="equal">
      <formula>0</formula>
    </cfRule>
  </conditionalFormatting>
  <conditionalFormatting sqref="N1175:V1175">
    <cfRule type="cellIs" dxfId="1480" priority="718" operator="equal">
      <formula>0</formula>
    </cfRule>
  </conditionalFormatting>
  <conditionalFormatting sqref="M1168:M1173">
    <cfRule type="cellIs" dxfId="1479" priority="715" operator="equal">
      <formula>0</formula>
    </cfRule>
  </conditionalFormatting>
  <conditionalFormatting sqref="AD1158:AF1165 AD1157:AE1157">
    <cfRule type="cellIs" dxfId="1478" priority="713" operator="equal">
      <formula>0</formula>
    </cfRule>
  </conditionalFormatting>
  <conditionalFormatting sqref="AF1157">
    <cfRule type="cellIs" dxfId="1477" priority="712" operator="equal">
      <formula>0</formula>
    </cfRule>
  </conditionalFormatting>
  <conditionalFormatting sqref="W1185:AC1185 AG1185:AI1185 AD1177:AF1185">
    <cfRule type="cellIs" dxfId="1476" priority="711" operator="equal">
      <formula>0</formula>
    </cfRule>
  </conditionalFormatting>
  <conditionalFormatting sqref="M1184:M1185">
    <cfRule type="cellIs" dxfId="1475" priority="708" operator="equal">
      <formula>0</formula>
    </cfRule>
  </conditionalFormatting>
  <conditionalFormatting sqref="N1183:AC1184 AG1177:AI1184 N1178:T1181 N1182:U1182 W1178:AC1182">
    <cfRule type="cellIs" dxfId="1474" priority="710" operator="equal">
      <formula>0</formula>
    </cfRule>
  </conditionalFormatting>
  <conditionalFormatting sqref="N1185:V1185">
    <cfRule type="cellIs" dxfId="1473" priority="709" operator="equal">
      <formula>0</formula>
    </cfRule>
  </conditionalFormatting>
  <conditionalFormatting sqref="M1178:M1183">
    <cfRule type="cellIs" dxfId="1472" priority="707" operator="equal">
      <formula>0</formula>
    </cfRule>
  </conditionalFormatting>
  <conditionalFormatting sqref="N1188:AC1194 AG1187:AI1194">
    <cfRule type="cellIs" dxfId="1471" priority="698" operator="equal">
      <formula>0</formula>
    </cfRule>
  </conditionalFormatting>
  <conditionalFormatting sqref="M1188:M1193">
    <cfRule type="cellIs" dxfId="1470" priority="695" operator="equal">
      <formula>0</formula>
    </cfRule>
  </conditionalFormatting>
  <conditionalFormatting sqref="V826:W826">
    <cfRule type="cellIs" dxfId="1469" priority="694" operator="equal">
      <formula>0</formula>
    </cfRule>
  </conditionalFormatting>
  <conditionalFormatting sqref="U826">
    <cfRule type="cellIs" dxfId="1468" priority="693" operator="equal">
      <formula>0</formula>
    </cfRule>
  </conditionalFormatting>
  <conditionalFormatting sqref="W827:AI834">
    <cfRule type="cellIs" dxfId="1467" priority="692" operator="equal">
      <formula>0</formula>
    </cfRule>
  </conditionalFormatting>
  <conditionalFormatting sqref="X703:X710">
    <cfRule type="cellIs" dxfId="1466" priority="691" operator="equal">
      <formula>0</formula>
    </cfRule>
  </conditionalFormatting>
  <conditionalFormatting sqref="X699:X702">
    <cfRule type="cellIs" dxfId="1465" priority="689" operator="equal">
      <formula>0</formula>
    </cfRule>
  </conditionalFormatting>
  <conditionalFormatting sqref="Y700:Y710">
    <cfRule type="cellIs" dxfId="1464" priority="688" operator="equal">
      <formula>0</formula>
    </cfRule>
  </conditionalFormatting>
  <conditionalFormatting sqref="U699:U704">
    <cfRule type="cellIs" dxfId="1463" priority="687" operator="equal">
      <formula>0</formula>
    </cfRule>
  </conditionalFormatting>
  <conditionalFormatting sqref="U792">
    <cfRule type="cellIs" dxfId="1462" priority="686" operator="equal">
      <formula>0</formula>
    </cfRule>
  </conditionalFormatting>
  <conditionalFormatting sqref="U782:U791">
    <cfRule type="cellIs" dxfId="1461" priority="685" operator="equal">
      <formula>0</formula>
    </cfRule>
  </conditionalFormatting>
  <conditionalFormatting sqref="U1178:U1181">
    <cfRule type="cellIs" dxfId="1460" priority="684" operator="equal">
      <formula>0</formula>
    </cfRule>
  </conditionalFormatting>
  <conditionalFormatting sqref="M837:V844 J836:L844 M836:T836">
    <cfRule type="cellIs" dxfId="1459" priority="683" operator="equal">
      <formula>0</formula>
    </cfRule>
  </conditionalFormatting>
  <conditionalFormatting sqref="V836:W836">
    <cfRule type="cellIs" dxfId="1458" priority="682" operator="equal">
      <formula>0</formula>
    </cfRule>
  </conditionalFormatting>
  <conditionalFormatting sqref="U836">
    <cfRule type="cellIs" dxfId="1457" priority="681" operator="equal">
      <formula>0</formula>
    </cfRule>
  </conditionalFormatting>
  <conditionalFormatting sqref="W837:AI844">
    <cfRule type="cellIs" dxfId="1456" priority="680" operator="equal">
      <formula>0</formula>
    </cfRule>
  </conditionalFormatting>
  <conditionalFormatting sqref="N452">
    <cfRule type="cellIs" dxfId="1455" priority="679" operator="equal">
      <formula>0</formula>
    </cfRule>
  </conditionalFormatting>
  <conditionalFormatting sqref="K2370:K2372">
    <cfRule type="cellIs" dxfId="1454" priority="678" operator="equal">
      <formula>0</formula>
    </cfRule>
  </conditionalFormatting>
  <conditionalFormatting sqref="J846:L854 M846:T846 M847:V854">
    <cfRule type="cellIs" dxfId="1453" priority="677" operator="equal">
      <formula>0</formula>
    </cfRule>
  </conditionalFormatting>
  <conditionalFormatting sqref="V846:W846">
    <cfRule type="cellIs" dxfId="1452" priority="676" operator="equal">
      <formula>0</formula>
    </cfRule>
  </conditionalFormatting>
  <conditionalFormatting sqref="U846">
    <cfRule type="cellIs" dxfId="1451" priority="675" operator="equal">
      <formula>0</formula>
    </cfRule>
  </conditionalFormatting>
  <conditionalFormatting sqref="W847:AI854">
    <cfRule type="cellIs" dxfId="1450" priority="674" operator="equal">
      <formula>0</formula>
    </cfRule>
  </conditionalFormatting>
  <conditionalFormatting sqref="X836:AI836">
    <cfRule type="cellIs" dxfId="1449" priority="673" operator="equal">
      <formula>0</formula>
    </cfRule>
  </conditionalFormatting>
  <conditionalFormatting sqref="X846:AI846">
    <cfRule type="cellIs" dxfId="1448" priority="672" operator="equal">
      <formula>0</formula>
    </cfRule>
  </conditionalFormatting>
  <conditionalFormatting sqref="AD856:AI856">
    <cfRule type="cellIs" dxfId="1447" priority="662" operator="equal">
      <formula>0</formula>
    </cfRule>
  </conditionalFormatting>
  <conditionalFormatting sqref="J856:J857">
    <cfRule type="cellIs" dxfId="1446" priority="666" operator="equal">
      <formula>0</formula>
    </cfRule>
  </conditionalFormatting>
  <conditionalFormatting sqref="W858:AI864 AD857:AI857">
    <cfRule type="cellIs" dxfId="1445" priority="663" operator="equal">
      <formula>0</formula>
    </cfRule>
  </conditionalFormatting>
  <conditionalFormatting sqref="X866:AI866">
    <cfRule type="cellIs" dxfId="1444" priority="651" operator="equal">
      <formula>0</formula>
    </cfRule>
  </conditionalFormatting>
  <conditionalFormatting sqref="M867:V874 M866:T866">
    <cfRule type="cellIs" dxfId="1443" priority="655" operator="equal">
      <formula>0</formula>
    </cfRule>
  </conditionalFormatting>
  <conditionalFormatting sqref="V866:W866">
    <cfRule type="cellIs" dxfId="1442" priority="654" operator="equal">
      <formula>0</formula>
    </cfRule>
  </conditionalFormatting>
  <conditionalFormatting sqref="U866">
    <cfRule type="cellIs" dxfId="1441" priority="653" operator="equal">
      <formula>0</formula>
    </cfRule>
  </conditionalFormatting>
  <conditionalFormatting sqref="W867:AI874">
    <cfRule type="cellIs" dxfId="1440" priority="652" operator="equal">
      <formula>0</formula>
    </cfRule>
  </conditionalFormatting>
  <conditionalFormatting sqref="AE1197:AE1205">
    <cfRule type="cellIs" dxfId="1439" priority="638" operator="equal">
      <formula>0</formula>
    </cfRule>
  </conditionalFormatting>
  <conditionalFormatting sqref="W1198:AA1205 AC1198:AD1205 AF1198:AI1205">
    <cfRule type="cellIs" dxfId="1438" priority="642" operator="equal">
      <formula>0</formula>
    </cfRule>
  </conditionalFormatting>
  <conditionalFormatting sqref="X1197:AA1197 AC1197:AD1197 AF1197:AI1197">
    <cfRule type="cellIs" dxfId="1437" priority="641" operator="equal">
      <formula>0</formula>
    </cfRule>
  </conditionalFormatting>
  <conditionalFormatting sqref="AB1197 AB1205">
    <cfRule type="cellIs" dxfId="1436" priority="640" operator="equal">
      <formula>0</formula>
    </cfRule>
  </conditionalFormatting>
  <conditionalFormatting sqref="AB1198:AB1204">
    <cfRule type="cellIs" dxfId="1435" priority="639" operator="equal">
      <formula>0</formula>
    </cfRule>
  </conditionalFormatting>
  <conditionalFormatting sqref="M1198:V1205 J1197:L1205 M1197:T1197">
    <cfRule type="cellIs" dxfId="1434" priority="645" operator="equal">
      <formula>0</formula>
    </cfRule>
  </conditionalFormatting>
  <conditionalFormatting sqref="V1197:W1197">
    <cfRule type="cellIs" dxfId="1433" priority="644" operator="equal">
      <formula>0</formula>
    </cfRule>
  </conditionalFormatting>
  <conditionalFormatting sqref="U1197">
    <cfRule type="cellIs" dxfId="1432" priority="643" operator="equal">
      <formula>0</formula>
    </cfRule>
  </conditionalFormatting>
  <conditionalFormatting sqref="AE1207:AE1215">
    <cfRule type="cellIs" dxfId="1431" priority="629" operator="equal">
      <formula>0</formula>
    </cfRule>
  </conditionalFormatting>
  <conditionalFormatting sqref="W1208:AA1215 AC1208:AD1215 AF1208:AI1215">
    <cfRule type="cellIs" dxfId="1430" priority="633" operator="equal">
      <formula>0</formula>
    </cfRule>
  </conditionalFormatting>
  <conditionalFormatting sqref="X1207:AA1207 AC1207:AD1207 AF1207:AI1207">
    <cfRule type="cellIs" dxfId="1429" priority="632" operator="equal">
      <formula>0</formula>
    </cfRule>
  </conditionalFormatting>
  <conditionalFormatting sqref="AB1207 AB1215">
    <cfRule type="cellIs" dxfId="1428" priority="631" operator="equal">
      <formula>0</formula>
    </cfRule>
  </conditionalFormatting>
  <conditionalFormatting sqref="AB1208:AB1214">
    <cfRule type="cellIs" dxfId="1427" priority="630" operator="equal">
      <formula>0</formula>
    </cfRule>
  </conditionalFormatting>
  <conditionalFormatting sqref="M1208:V1215 J1207:L1215 M1207:T1207">
    <cfRule type="cellIs" dxfId="1426" priority="636" operator="equal">
      <formula>0</formula>
    </cfRule>
  </conditionalFormatting>
  <conditionalFormatting sqref="V1207:W1207">
    <cfRule type="cellIs" dxfId="1425" priority="635" operator="equal">
      <formula>0</formula>
    </cfRule>
  </conditionalFormatting>
  <conditionalFormatting sqref="U1207">
    <cfRule type="cellIs" dxfId="1424" priority="634" operator="equal">
      <formula>0</formula>
    </cfRule>
  </conditionalFormatting>
  <conditionalFormatting sqref="AE1217:AE1225">
    <cfRule type="cellIs" dxfId="1423" priority="619" operator="equal">
      <formula>0</formula>
    </cfRule>
  </conditionalFormatting>
  <conditionalFormatting sqref="A1228:I1237 AN1228:XFD1236">
    <cfRule type="cellIs" dxfId="1422" priority="628" operator="equal">
      <formula>0</formula>
    </cfRule>
  </conditionalFormatting>
  <conditionalFormatting sqref="W1218:AA1222 AC1218:AD1225 AF1218:AI1225 W1224:AA1225 X1223:AA1223">
    <cfRule type="cellIs" dxfId="1421" priority="623" operator="equal">
      <formula>0</formula>
    </cfRule>
  </conditionalFormatting>
  <conditionalFormatting sqref="X1217:AA1217 AC1217:AD1217 AF1217:AI1217">
    <cfRule type="cellIs" dxfId="1420" priority="622" operator="equal">
      <formula>0</formula>
    </cfRule>
  </conditionalFormatting>
  <conditionalFormatting sqref="AB1217 AB1225">
    <cfRule type="cellIs" dxfId="1419" priority="621" operator="equal">
      <formula>0</formula>
    </cfRule>
  </conditionalFormatting>
  <conditionalFormatting sqref="AB1218:AB1224">
    <cfRule type="cellIs" dxfId="1418" priority="620" operator="equal">
      <formula>0</formula>
    </cfRule>
  </conditionalFormatting>
  <conditionalFormatting sqref="M1217:T1217 M1218:V1225">
    <cfRule type="cellIs" dxfId="1417" priority="626" operator="equal">
      <formula>0</formula>
    </cfRule>
  </conditionalFormatting>
  <conditionalFormatting sqref="V1217:W1217">
    <cfRule type="cellIs" dxfId="1416" priority="625" operator="equal">
      <formula>0</formula>
    </cfRule>
  </conditionalFormatting>
  <conditionalFormatting sqref="U1217">
    <cfRule type="cellIs" dxfId="1415" priority="624" operator="equal">
      <formula>0</formula>
    </cfRule>
  </conditionalFormatting>
  <conditionalFormatting sqref="N1229">
    <cfRule type="cellIs" dxfId="1414" priority="617" operator="equal">
      <formula>0</formula>
    </cfRule>
  </conditionalFormatting>
  <conditionalFormatting sqref="K1229:M1229 O1229:AI1229 K1227:AI1228">
    <cfRule type="cellIs" dxfId="1413" priority="618" operator="equal">
      <formula>0</formula>
    </cfRule>
  </conditionalFormatting>
  <conditionalFormatting sqref="J1237:AI1246">
    <cfRule type="cellIs" dxfId="1412" priority="616" operator="equal">
      <formula>0</formula>
    </cfRule>
  </conditionalFormatting>
  <conditionalFormatting sqref="J1247:AI1256">
    <cfRule type="cellIs" dxfId="1411" priority="615" operator="equal">
      <formula>0</formula>
    </cfRule>
  </conditionalFormatting>
  <conditionalFormatting sqref="J1257:AI1257 J1259:AI1261 J1258 L1258:AI1258 J1263:AI1266 X1262:AI1262">
    <cfRule type="cellIs" dxfId="1410" priority="614" operator="equal">
      <formula>0</formula>
    </cfRule>
  </conditionalFormatting>
  <conditionalFormatting sqref="J1278:AI1278 J1279:J1287 AD1279:AI1287">
    <cfRule type="cellIs" dxfId="1409" priority="612" operator="equal">
      <formula>0</formula>
    </cfRule>
  </conditionalFormatting>
  <conditionalFormatting sqref="J1289:AI1298">
    <cfRule type="cellIs" dxfId="1408" priority="611" operator="equal">
      <formula>0</formula>
    </cfRule>
  </conditionalFormatting>
  <conditionalFormatting sqref="J177:M180">
    <cfRule type="cellIs" dxfId="1407" priority="610" operator="equal">
      <formula>0</formula>
    </cfRule>
  </conditionalFormatting>
  <conditionalFormatting sqref="J1300:AI1309">
    <cfRule type="cellIs" dxfId="1406" priority="589" operator="equal">
      <formula>0</formula>
    </cfRule>
  </conditionalFormatting>
  <conditionalFormatting sqref="J1399:AI1399 J1404:AI1408 X1400:AI1403">
    <cfRule type="cellIs" dxfId="1405" priority="598" operator="equal">
      <formula>0</formula>
    </cfRule>
  </conditionalFormatting>
  <conditionalFormatting sqref="J1377:AI1378 J1386:AI1386 J1381 L1381:U1381 J1382:U1385 J1379:U1380 V1379:AI1379 V1381:AI1385 V1380 X1380:AI1380">
    <cfRule type="cellIs" dxfId="1404" priority="596" operator="equal">
      <formula>0</formula>
    </cfRule>
  </conditionalFormatting>
  <conditionalFormatting sqref="J1355:AI1358 J1360:AI1364 J1359 L1359:AI1359">
    <cfRule type="cellIs" dxfId="1403" priority="594" operator="equal">
      <formula>0</formula>
    </cfRule>
  </conditionalFormatting>
  <conditionalFormatting sqref="J1333:AI1336 J1338:AI1342 J1337 L1337:AI1337">
    <cfRule type="cellIs" dxfId="1402" priority="592" operator="equal">
      <formula>0</formula>
    </cfRule>
  </conditionalFormatting>
  <conditionalFormatting sqref="J1311:AI1320">
    <cfRule type="cellIs" dxfId="1401" priority="590" operator="equal">
      <formula>0</formula>
    </cfRule>
  </conditionalFormatting>
  <conditionalFormatting sqref="J1413:Q1417 T1413:T1417 J1410:AI1411 J1412:V1412 X1412:AI1417 V1413:V1417">
    <cfRule type="cellIs" dxfId="1400" priority="599" operator="equal">
      <formula>0</formula>
    </cfRule>
  </conditionalFormatting>
  <conditionalFormatting sqref="J1388:AI1391 J1393:AI1397 J1392 L1392:AI1392">
    <cfRule type="cellIs" dxfId="1399" priority="597" operator="equal">
      <formula>0</formula>
    </cfRule>
  </conditionalFormatting>
  <conditionalFormatting sqref="J1366:AI1369 J1371:AI1375 J1370 L1370:AI1370">
    <cfRule type="cellIs" dxfId="1398" priority="595" operator="equal">
      <formula>0</formula>
    </cfRule>
  </conditionalFormatting>
  <conditionalFormatting sqref="J1344:AI1353">
    <cfRule type="cellIs" dxfId="1397" priority="593" operator="equal">
      <formula>0</formula>
    </cfRule>
  </conditionalFormatting>
  <conditionalFormatting sqref="J1322:AI1331">
    <cfRule type="cellIs" dxfId="1396" priority="591" operator="equal">
      <formula>0</formula>
    </cfRule>
  </conditionalFormatting>
  <conditionalFormatting sqref="X876:AI876">
    <cfRule type="cellIs" dxfId="1395" priority="583" operator="equal">
      <formula>0</formula>
    </cfRule>
  </conditionalFormatting>
  <conditionalFormatting sqref="Q882">
    <cfRule type="cellIs" dxfId="1394" priority="577" operator="equal">
      <formula>0</formula>
    </cfRule>
  </conditionalFormatting>
  <conditionalFormatting sqref="M883:V885 J876:L885 M876:T876 M877:P882 J925:V925 J935:V939 R877:V882">
    <cfRule type="cellIs" dxfId="1393" priority="587" operator="equal">
      <formula>0</formula>
    </cfRule>
  </conditionalFormatting>
  <conditionalFormatting sqref="V876:W876">
    <cfRule type="cellIs" dxfId="1392" priority="586" operator="equal">
      <formula>0</formula>
    </cfRule>
  </conditionalFormatting>
  <conditionalFormatting sqref="U876">
    <cfRule type="cellIs" dxfId="1391" priority="585" operator="equal">
      <formula>0</formula>
    </cfRule>
  </conditionalFormatting>
  <conditionalFormatting sqref="W925:AI925 W935:AI939 W877:AI885">
    <cfRule type="cellIs" dxfId="1390" priority="584" operator="equal">
      <formula>0</formula>
    </cfRule>
  </conditionalFormatting>
  <conditionalFormatting sqref="Q877">
    <cfRule type="cellIs" dxfId="1389" priority="582" operator="equal">
      <formula>0</formula>
    </cfRule>
  </conditionalFormatting>
  <conditionalFormatting sqref="Q878">
    <cfRule type="cellIs" dxfId="1388" priority="581" operator="equal">
      <formula>0</formula>
    </cfRule>
  </conditionalFormatting>
  <conditionalFormatting sqref="Q879">
    <cfRule type="cellIs" dxfId="1387" priority="580" operator="equal">
      <formula>0</formula>
    </cfRule>
  </conditionalFormatting>
  <conditionalFormatting sqref="Q880">
    <cfRule type="cellIs" dxfId="1386" priority="579" operator="equal">
      <formula>0</formula>
    </cfRule>
  </conditionalFormatting>
  <conditionalFormatting sqref="Q881">
    <cfRule type="cellIs" dxfId="1385" priority="578" operator="equal">
      <formula>0</formula>
    </cfRule>
  </conditionalFormatting>
  <conditionalFormatting sqref="Q890">
    <cfRule type="cellIs" dxfId="1384" priority="563" operator="equal">
      <formula>0</formula>
    </cfRule>
  </conditionalFormatting>
  <conditionalFormatting sqref="K1382">
    <cfRule type="cellIs" dxfId="1383" priority="575" operator="equal">
      <formula>0</formula>
    </cfRule>
  </conditionalFormatting>
  <conditionalFormatting sqref="K1392">
    <cfRule type="cellIs" dxfId="1382" priority="574" operator="equal">
      <formula>0</formula>
    </cfRule>
  </conditionalFormatting>
  <conditionalFormatting sqref="K1370">
    <cfRule type="cellIs" dxfId="1381" priority="573" operator="equal">
      <formula>0</formula>
    </cfRule>
  </conditionalFormatting>
  <conditionalFormatting sqref="K1359">
    <cfRule type="cellIs" dxfId="1380" priority="572" operator="equal">
      <formula>0</formula>
    </cfRule>
  </conditionalFormatting>
  <conditionalFormatting sqref="X886:AI886">
    <cfRule type="cellIs" dxfId="1379" priority="567" operator="equal">
      <formula>0</formula>
    </cfRule>
  </conditionalFormatting>
  <conditionalFormatting sqref="Q892">
    <cfRule type="cellIs" dxfId="1378" priority="561" operator="equal">
      <formula>0</formula>
    </cfRule>
  </conditionalFormatting>
  <conditionalFormatting sqref="M893:V895 J886:L895 M886:T886 M887:P892 R887:V892">
    <cfRule type="cellIs" dxfId="1377" priority="571" operator="equal">
      <formula>0</formula>
    </cfRule>
  </conditionalFormatting>
  <conditionalFormatting sqref="V886:W886">
    <cfRule type="cellIs" dxfId="1376" priority="570" operator="equal">
      <formula>0</formula>
    </cfRule>
  </conditionalFormatting>
  <conditionalFormatting sqref="U886">
    <cfRule type="cellIs" dxfId="1375" priority="569" operator="equal">
      <formula>0</formula>
    </cfRule>
  </conditionalFormatting>
  <conditionalFormatting sqref="W887:AI895">
    <cfRule type="cellIs" dxfId="1374" priority="568" operator="equal">
      <formula>0</formula>
    </cfRule>
  </conditionalFormatting>
  <conditionalFormatting sqref="Q887">
    <cfRule type="cellIs" dxfId="1373" priority="566" operator="equal">
      <formula>0</formula>
    </cfRule>
  </conditionalFormatting>
  <conditionalFormatting sqref="Q888">
    <cfRule type="cellIs" dxfId="1372" priority="565" operator="equal">
      <formula>0</formula>
    </cfRule>
  </conditionalFormatting>
  <conditionalFormatting sqref="Q889">
    <cfRule type="cellIs" dxfId="1371" priority="564" operator="equal">
      <formula>0</formula>
    </cfRule>
  </conditionalFormatting>
  <conditionalFormatting sqref="Q900">
    <cfRule type="cellIs" dxfId="1370" priority="552" operator="equal">
      <formula>0</formula>
    </cfRule>
  </conditionalFormatting>
  <conditionalFormatting sqref="Q891">
    <cfRule type="cellIs" dxfId="1369" priority="562" operator="equal">
      <formula>0</formula>
    </cfRule>
  </conditionalFormatting>
  <conditionalFormatting sqref="Q910">
    <cfRule type="cellIs" dxfId="1368" priority="541" operator="equal">
      <formula>0</formula>
    </cfRule>
  </conditionalFormatting>
  <conditionalFormatting sqref="X896:AI896">
    <cfRule type="cellIs" dxfId="1367" priority="556" operator="equal">
      <formula>0</formula>
    </cfRule>
  </conditionalFormatting>
  <conditionalFormatting sqref="Q902">
    <cfRule type="cellIs" dxfId="1366" priority="550" operator="equal">
      <formula>0</formula>
    </cfRule>
  </conditionalFormatting>
  <conditionalFormatting sqref="M903:V905 M896:T896 M897:P902 R897:V902">
    <cfRule type="cellIs" dxfId="1365" priority="560" operator="equal">
      <formula>0</formula>
    </cfRule>
  </conditionalFormatting>
  <conditionalFormatting sqref="V896:W896">
    <cfRule type="cellIs" dxfId="1364" priority="559" operator="equal">
      <formula>0</formula>
    </cfRule>
  </conditionalFormatting>
  <conditionalFormatting sqref="U896">
    <cfRule type="cellIs" dxfId="1363" priority="558" operator="equal">
      <formula>0</formula>
    </cfRule>
  </conditionalFormatting>
  <conditionalFormatting sqref="W897:AI905">
    <cfRule type="cellIs" dxfId="1362" priority="557" operator="equal">
      <formula>0</formula>
    </cfRule>
  </conditionalFormatting>
  <conditionalFormatting sqref="Q897">
    <cfRule type="cellIs" dxfId="1361" priority="555" operator="equal">
      <formula>0</formula>
    </cfRule>
  </conditionalFormatting>
  <conditionalFormatting sqref="Q898">
    <cfRule type="cellIs" dxfId="1360" priority="554" operator="equal">
      <formula>0</formula>
    </cfRule>
  </conditionalFormatting>
  <conditionalFormatting sqref="Q899">
    <cfRule type="cellIs" dxfId="1359" priority="553" operator="equal">
      <formula>0</formula>
    </cfRule>
  </conditionalFormatting>
  <conditionalFormatting sqref="Q901">
    <cfRule type="cellIs" dxfId="1358" priority="551" operator="equal">
      <formula>0</formula>
    </cfRule>
  </conditionalFormatting>
  <conditionalFormatting sqref="Q920">
    <cfRule type="cellIs" dxfId="1357" priority="530" operator="equal">
      <formula>0</formula>
    </cfRule>
  </conditionalFormatting>
  <conditionalFormatting sqref="X906:AI906">
    <cfRule type="cellIs" dxfId="1356" priority="545" operator="equal">
      <formula>0</formula>
    </cfRule>
  </conditionalFormatting>
  <conditionalFormatting sqref="Q912">
    <cfRule type="cellIs" dxfId="1355" priority="539" operator="equal">
      <formula>0</formula>
    </cfRule>
  </conditionalFormatting>
  <conditionalFormatting sqref="M913:V915 J906:L908 M906:T906 M907:P912 R907:V912 J910:L915 J909 L909">
    <cfRule type="cellIs" dxfId="1354" priority="549" operator="equal">
      <formula>0</formula>
    </cfRule>
  </conditionalFormatting>
  <conditionalFormatting sqref="V906:W906">
    <cfRule type="cellIs" dxfId="1353" priority="548" operator="equal">
      <formula>0</formula>
    </cfRule>
  </conditionalFormatting>
  <conditionalFormatting sqref="U906">
    <cfRule type="cellIs" dxfId="1352" priority="547" operator="equal">
      <formula>0</formula>
    </cfRule>
  </conditionalFormatting>
  <conditionalFormatting sqref="W907:AI915">
    <cfRule type="cellIs" dxfId="1351" priority="546" operator="equal">
      <formula>0</formula>
    </cfRule>
  </conditionalFormatting>
  <conditionalFormatting sqref="Q907">
    <cfRule type="cellIs" dxfId="1350" priority="544" operator="equal">
      <formula>0</formula>
    </cfRule>
  </conditionalFormatting>
  <conditionalFormatting sqref="Q908">
    <cfRule type="cellIs" dxfId="1349" priority="543" operator="equal">
      <formula>0</formula>
    </cfRule>
  </conditionalFormatting>
  <conditionalFormatting sqref="Q909">
    <cfRule type="cellIs" dxfId="1348" priority="542" operator="equal">
      <formula>0</formula>
    </cfRule>
  </conditionalFormatting>
  <conditionalFormatting sqref="Q911">
    <cfRule type="cellIs" dxfId="1347" priority="540" operator="equal">
      <formula>0</formula>
    </cfRule>
  </conditionalFormatting>
  <conditionalFormatting sqref="Q930">
    <cfRule type="cellIs" dxfId="1346" priority="519" operator="equal">
      <formula>0</formula>
    </cfRule>
  </conditionalFormatting>
  <conditionalFormatting sqref="X916:AI916">
    <cfRule type="cellIs" dxfId="1345" priority="534" operator="equal">
      <formula>0</formula>
    </cfRule>
  </conditionalFormatting>
  <conditionalFormatting sqref="Q922">
    <cfRule type="cellIs" dxfId="1344" priority="528" operator="equal">
      <formula>0</formula>
    </cfRule>
  </conditionalFormatting>
  <conditionalFormatting sqref="M923:V924 J916:T916 M917:P922 R917:V922 J920:L924 J919 L919 J918:L918 K917:L917">
    <cfRule type="cellIs" dxfId="1343" priority="538" operator="equal">
      <formula>0</formula>
    </cfRule>
  </conditionalFormatting>
  <conditionalFormatting sqref="V916:W916">
    <cfRule type="cellIs" dxfId="1342" priority="537" operator="equal">
      <formula>0</formula>
    </cfRule>
  </conditionalFormatting>
  <conditionalFormatting sqref="U916">
    <cfRule type="cellIs" dxfId="1341" priority="536" operator="equal">
      <formula>0</formula>
    </cfRule>
  </conditionalFormatting>
  <conditionalFormatting sqref="W917:AI924">
    <cfRule type="cellIs" dxfId="1340" priority="535" operator="equal">
      <formula>0</formula>
    </cfRule>
  </conditionalFormatting>
  <conditionalFormatting sqref="Q917">
    <cfRule type="cellIs" dxfId="1339" priority="533" operator="equal">
      <formula>0</formula>
    </cfRule>
  </conditionalFormatting>
  <conditionalFormatting sqref="Q918">
    <cfRule type="cellIs" dxfId="1338" priority="532" operator="equal">
      <formula>0</formula>
    </cfRule>
  </conditionalFormatting>
  <conditionalFormatting sqref="Q919">
    <cfRule type="cellIs" dxfId="1337" priority="531" operator="equal">
      <formula>0</formula>
    </cfRule>
  </conditionalFormatting>
  <conditionalFormatting sqref="Q921">
    <cfRule type="cellIs" dxfId="1336" priority="529" operator="equal">
      <formula>0</formula>
    </cfRule>
  </conditionalFormatting>
  <conditionalFormatting sqref="X926:AI926">
    <cfRule type="cellIs" dxfId="1335" priority="523" operator="equal">
      <formula>0</formula>
    </cfRule>
  </conditionalFormatting>
  <conditionalFormatting sqref="Q932">
    <cfRule type="cellIs" dxfId="1334" priority="517" operator="equal">
      <formula>0</formula>
    </cfRule>
  </conditionalFormatting>
  <conditionalFormatting sqref="M933:V934 J926:L934 M926:T926 M927:P932 R927:V932">
    <cfRule type="cellIs" dxfId="1333" priority="527" operator="equal">
      <formula>0</formula>
    </cfRule>
  </conditionalFormatting>
  <conditionalFormatting sqref="V926:W926">
    <cfRule type="cellIs" dxfId="1332" priority="526" operator="equal">
      <formula>0</formula>
    </cfRule>
  </conditionalFormatting>
  <conditionalFormatting sqref="U926">
    <cfRule type="cellIs" dxfId="1331" priority="525" operator="equal">
      <formula>0</formula>
    </cfRule>
  </conditionalFormatting>
  <conditionalFormatting sqref="W927:AI934">
    <cfRule type="cellIs" dxfId="1330" priority="524" operator="equal">
      <formula>0</formula>
    </cfRule>
  </conditionalFormatting>
  <conditionalFormatting sqref="Q927">
    <cfRule type="cellIs" dxfId="1329" priority="522" operator="equal">
      <formula>0</formula>
    </cfRule>
  </conditionalFormatting>
  <conditionalFormatting sqref="Q928">
    <cfRule type="cellIs" dxfId="1328" priority="521" operator="equal">
      <formula>0</formula>
    </cfRule>
  </conditionalFormatting>
  <conditionalFormatting sqref="Q929">
    <cfRule type="cellIs" dxfId="1327" priority="520" operator="equal">
      <formula>0</formula>
    </cfRule>
  </conditionalFormatting>
  <conditionalFormatting sqref="Q931">
    <cfRule type="cellIs" dxfId="1326" priority="518" operator="equal">
      <formula>0</formula>
    </cfRule>
  </conditionalFormatting>
  <conditionalFormatting sqref="K909">
    <cfRule type="cellIs" dxfId="1325" priority="516" operator="equal">
      <formula>0</formula>
    </cfRule>
  </conditionalFormatting>
  <conditionalFormatting sqref="K919">
    <cfRule type="cellIs" dxfId="1324" priority="515" operator="equal">
      <formula>0</formula>
    </cfRule>
  </conditionalFormatting>
  <conditionalFormatting sqref="J1400:W1403">
    <cfRule type="cellIs" dxfId="1323" priority="514" operator="equal">
      <formula>0</formula>
    </cfRule>
  </conditionalFormatting>
  <conditionalFormatting sqref="J917">
    <cfRule type="cellIs" dxfId="1322" priority="513" operator="equal">
      <formula>0</formula>
    </cfRule>
  </conditionalFormatting>
  <conditionalFormatting sqref="J1087">
    <cfRule type="cellIs" dxfId="1321" priority="512" operator="equal">
      <formula>0</formula>
    </cfRule>
  </conditionalFormatting>
  <conditionalFormatting sqref="J1418:L1422 N1418:Q1422 J1423:Q1423 X1418:X1423 Z1418:Z1423 AC1418:AF1423 AI1418:AI1423 J1424:AI1425 T1418:T1423 V1420:V1423">
    <cfRule type="cellIs" dxfId="1320" priority="511" operator="equal">
      <formula>0</formula>
    </cfRule>
  </conditionalFormatting>
  <conditionalFormatting sqref="J1447:AI1451 J1453:AI1455 X1452:AI1452">
    <cfRule type="cellIs" dxfId="1319" priority="505" operator="equal">
      <formula>0</formula>
    </cfRule>
  </conditionalFormatting>
  <conditionalFormatting sqref="J1426:AI1426">
    <cfRule type="cellIs" dxfId="1318" priority="510" operator="equal">
      <formula>0</formula>
    </cfRule>
  </conditionalFormatting>
  <conditionalFormatting sqref="AA1427:AI1435">
    <cfRule type="cellIs" dxfId="1317" priority="509" operator="equal">
      <formula>0</formula>
    </cfRule>
  </conditionalFormatting>
  <conditionalFormatting sqref="J1436:AI1436">
    <cfRule type="cellIs" dxfId="1316" priority="508" operator="equal">
      <formula>0</formula>
    </cfRule>
  </conditionalFormatting>
  <conditionalFormatting sqref="J1446:AI1446">
    <cfRule type="cellIs" dxfId="1315" priority="506" operator="equal">
      <formula>0</formula>
    </cfRule>
  </conditionalFormatting>
  <conditionalFormatting sqref="M1418:M1422">
    <cfRule type="cellIs" dxfId="1314" priority="503" operator="equal">
      <formula>0</formula>
    </cfRule>
  </conditionalFormatting>
  <conditionalFormatting sqref="Y1418">
    <cfRule type="cellIs" dxfId="1313" priority="496" operator="equal">
      <formula>0</formula>
    </cfRule>
  </conditionalFormatting>
  <conditionalFormatting sqref="Y1419">
    <cfRule type="cellIs" dxfId="1312" priority="495" operator="equal">
      <formula>0</formula>
    </cfRule>
  </conditionalFormatting>
  <conditionalFormatting sqref="Y1420">
    <cfRule type="cellIs" dxfId="1311" priority="494" operator="equal">
      <formula>0</formula>
    </cfRule>
  </conditionalFormatting>
  <conditionalFormatting sqref="Y1421">
    <cfRule type="cellIs" dxfId="1310" priority="493" operator="equal">
      <formula>0</formula>
    </cfRule>
  </conditionalFormatting>
  <conditionalFormatting sqref="Y1422">
    <cfRule type="cellIs" dxfId="1309" priority="492" operator="equal">
      <formula>0</formula>
    </cfRule>
  </conditionalFormatting>
  <conditionalFormatting sqref="Y1423">
    <cfRule type="cellIs" dxfId="1308" priority="491" operator="equal">
      <formula>0</formula>
    </cfRule>
  </conditionalFormatting>
  <conditionalFormatting sqref="AA1418:AA1423">
    <cfRule type="cellIs" dxfId="1307" priority="490" operator="equal">
      <formula>0</formula>
    </cfRule>
  </conditionalFormatting>
  <conditionalFormatting sqref="AB1418:AB1423">
    <cfRule type="cellIs" dxfId="1306" priority="489" operator="equal">
      <formula>0</formula>
    </cfRule>
  </conditionalFormatting>
  <conditionalFormatting sqref="AG1418:AG1423">
    <cfRule type="cellIs" dxfId="1305" priority="488" operator="equal">
      <formula>0</formula>
    </cfRule>
  </conditionalFormatting>
  <conditionalFormatting sqref="AH1418:AH1423">
    <cfRule type="cellIs" dxfId="1304" priority="487" operator="equal">
      <formula>0</formula>
    </cfRule>
  </conditionalFormatting>
  <conditionalFormatting sqref="U1413:U1423">
    <cfRule type="cellIs" dxfId="1303" priority="486" operator="equal">
      <formula>0</formula>
    </cfRule>
  </conditionalFormatting>
  <conditionalFormatting sqref="R1413:S1423">
    <cfRule type="cellIs" dxfId="1302" priority="485" operator="equal">
      <formula>0</formula>
    </cfRule>
  </conditionalFormatting>
  <conditionalFormatting sqref="V1418">
    <cfRule type="cellIs" dxfId="1301" priority="483" operator="equal">
      <formula>0</formula>
    </cfRule>
  </conditionalFormatting>
  <conditionalFormatting sqref="V1419">
    <cfRule type="cellIs" dxfId="1300" priority="482" operator="equal">
      <formula>0</formula>
    </cfRule>
  </conditionalFormatting>
  <conditionalFormatting sqref="W1412">
    <cfRule type="cellIs" dxfId="1299" priority="481" operator="equal">
      <formula>0</formula>
    </cfRule>
  </conditionalFormatting>
  <conditionalFormatting sqref="W1413:W1423">
    <cfRule type="cellIs" dxfId="1298" priority="480" operator="equal">
      <formula>0</formula>
    </cfRule>
  </conditionalFormatting>
  <conditionalFormatting sqref="J1457:AI1465">
    <cfRule type="cellIs" dxfId="1297" priority="475" operator="equal">
      <formula>0</formula>
    </cfRule>
  </conditionalFormatting>
  <conditionalFormatting sqref="AA1477:AI1485">
    <cfRule type="cellIs" dxfId="1296" priority="473" operator="equal">
      <formula>0</formula>
    </cfRule>
  </conditionalFormatting>
  <conditionalFormatting sqref="J1467:J1475 AD1467:AI1475">
    <cfRule type="cellIs" dxfId="1295" priority="474" operator="equal">
      <formula>0</formula>
    </cfRule>
  </conditionalFormatting>
  <conditionalFormatting sqref="N2138">
    <cfRule type="cellIs" dxfId="1294" priority="472" operator="equal">
      <formula>0</formula>
    </cfRule>
  </conditionalFormatting>
  <conditionalFormatting sqref="A1498:I1517 J1496:AI1496">
    <cfRule type="cellIs" dxfId="1293" priority="465" operator="equal">
      <formula>0</formula>
    </cfRule>
  </conditionalFormatting>
  <conditionalFormatting sqref="J1498:AI1501 L1497:AI1497 J1503:AI1506 K1502 AB1502:AI1502">
    <cfRule type="cellIs" dxfId="1292" priority="463" operator="equal">
      <formula>0</formula>
    </cfRule>
  </conditionalFormatting>
  <conditionalFormatting sqref="AA1487:AI1495">
    <cfRule type="cellIs" dxfId="1291" priority="464" operator="equal">
      <formula>0</formula>
    </cfRule>
  </conditionalFormatting>
  <conditionalFormatting sqref="J1530:AI1530 AA1521:AI1529">
    <cfRule type="cellIs" dxfId="1290" priority="460" operator="equal">
      <formula>0</formula>
    </cfRule>
  </conditionalFormatting>
  <conditionalFormatting sqref="AA1582:AI1590">
    <cfRule type="cellIs" dxfId="1289" priority="451" operator="equal">
      <formula>0</formula>
    </cfRule>
  </conditionalFormatting>
  <conditionalFormatting sqref="AA1641:AI1649">
    <cfRule type="cellIs" dxfId="1288" priority="442" operator="equal">
      <formula>0</formula>
    </cfRule>
  </conditionalFormatting>
  <conditionalFormatting sqref="A1518:I1537 J1520:AI1520">
    <cfRule type="cellIs" dxfId="1287" priority="462" operator="equal">
      <formula>0</formula>
    </cfRule>
  </conditionalFormatting>
  <conditionalFormatting sqref="AA1532:AC1539 AG1531:AI1539 AB1531:AC1531">
    <cfRule type="cellIs" dxfId="1286" priority="458" operator="equal">
      <formula>0</formula>
    </cfRule>
  </conditionalFormatting>
  <conditionalFormatting sqref="A1538:I1557 J1540:AI1540 J1550:AI1550">
    <cfRule type="cellIs" dxfId="1285" priority="459" operator="equal">
      <formula>0</formula>
    </cfRule>
  </conditionalFormatting>
  <conditionalFormatting sqref="AA1541:AI1549">
    <cfRule type="cellIs" dxfId="1284" priority="457" operator="equal">
      <formula>0</formula>
    </cfRule>
  </conditionalFormatting>
  <conditionalFormatting sqref="A1558:I1577 J1560:AI1560">
    <cfRule type="cellIs" dxfId="1283" priority="456" operator="equal">
      <formula>0</formula>
    </cfRule>
  </conditionalFormatting>
  <conditionalFormatting sqref="J1570:AI1570 AA1561:AI1569">
    <cfRule type="cellIs" dxfId="1282" priority="454" operator="equal">
      <formula>0</formula>
    </cfRule>
  </conditionalFormatting>
  <conditionalFormatting sqref="J1551:AI1559">
    <cfRule type="cellIs" dxfId="1281" priority="455" operator="equal">
      <formula>0</formula>
    </cfRule>
  </conditionalFormatting>
  <conditionalFormatting sqref="A1578:I1596 J1581:AI1581">
    <cfRule type="cellIs" dxfId="1280" priority="453" operator="equal">
      <formula>0</formula>
    </cfRule>
  </conditionalFormatting>
  <conditionalFormatting sqref="A1597:I1616 J1600:AI1600 J1610:AI1610">
    <cfRule type="cellIs" dxfId="1279" priority="450" operator="equal">
      <formula>0</formula>
    </cfRule>
  </conditionalFormatting>
  <conditionalFormatting sqref="AA1601:AI1609">
    <cfRule type="cellIs" dxfId="1278" priority="448" operator="equal">
      <formula>0</formula>
    </cfRule>
  </conditionalFormatting>
  <conditionalFormatting sqref="AA1591:AI1599">
    <cfRule type="cellIs" dxfId="1277" priority="449" operator="equal">
      <formula>0</formula>
    </cfRule>
  </conditionalFormatting>
  <conditionalFormatting sqref="A1617:I1636 J1620:AI1620">
    <cfRule type="cellIs" dxfId="1276" priority="447" operator="equal">
      <formula>0</formula>
    </cfRule>
  </conditionalFormatting>
  <conditionalFormatting sqref="J1630:AI1630 AA1621:AI1629">
    <cfRule type="cellIs" dxfId="1275" priority="445" operator="equal">
      <formula>0</formula>
    </cfRule>
  </conditionalFormatting>
  <conditionalFormatting sqref="J1611:AI1619">
    <cfRule type="cellIs" dxfId="1274" priority="446" operator="equal">
      <formula>0</formula>
    </cfRule>
  </conditionalFormatting>
  <conditionalFormatting sqref="A1637:I1655 J1640:AI1640">
    <cfRule type="cellIs" dxfId="1273" priority="444" operator="equal">
      <formula>0</formula>
    </cfRule>
  </conditionalFormatting>
  <conditionalFormatting sqref="AA1631:AI1639">
    <cfRule type="cellIs" dxfId="1272" priority="443" operator="equal">
      <formula>0</formula>
    </cfRule>
  </conditionalFormatting>
  <conditionalFormatting sqref="A1656:I1665">
    <cfRule type="cellIs" dxfId="1271" priority="441" operator="equal">
      <formula>0</formula>
    </cfRule>
  </conditionalFormatting>
  <conditionalFormatting sqref="J1659:AI1659 AD1650:AI1658">
    <cfRule type="cellIs" dxfId="1270" priority="440" operator="equal">
      <formula>0</formula>
    </cfRule>
  </conditionalFormatting>
  <conditionalFormatting sqref="A1666:I1685 J1669:AI1669">
    <cfRule type="cellIs" dxfId="1269" priority="439" operator="equal">
      <formula>0</formula>
    </cfRule>
  </conditionalFormatting>
  <conditionalFormatting sqref="AD1660:AI1668">
    <cfRule type="cellIs" dxfId="1268" priority="438" operator="equal">
      <formula>0</formula>
    </cfRule>
  </conditionalFormatting>
  <conditionalFormatting sqref="K1466:AC1475">
    <cfRule type="cellIs" dxfId="1267" priority="436" operator="equal">
      <formula>0</formula>
    </cfRule>
  </conditionalFormatting>
  <conditionalFormatting sqref="Q1481">
    <cfRule type="cellIs" dxfId="1266" priority="427" operator="equal">
      <formula>0</formula>
    </cfRule>
  </conditionalFormatting>
  <conditionalFormatting sqref="X1477:Z1477">
    <cfRule type="cellIs" dxfId="1265" priority="431" operator="equal">
      <formula>0</formula>
    </cfRule>
  </conditionalFormatting>
  <conditionalFormatting sqref="Q1483">
    <cfRule type="cellIs" dxfId="1264" priority="425" operator="equal">
      <formula>0</formula>
    </cfRule>
  </conditionalFormatting>
  <conditionalFormatting sqref="M1484:V1485 M1477:T1477 M1478:P1483 R1478:V1483">
    <cfRule type="cellIs" dxfId="1263" priority="435" operator="equal">
      <formula>0</formula>
    </cfRule>
  </conditionalFormatting>
  <conditionalFormatting sqref="V1477:W1477">
    <cfRule type="cellIs" dxfId="1262" priority="434" operator="equal">
      <formula>0</formula>
    </cfRule>
  </conditionalFormatting>
  <conditionalFormatting sqref="U1477">
    <cfRule type="cellIs" dxfId="1261" priority="433" operator="equal">
      <formula>0</formula>
    </cfRule>
  </conditionalFormatting>
  <conditionalFormatting sqref="W1478:Z1485">
    <cfRule type="cellIs" dxfId="1260" priority="432" operator="equal">
      <formula>0</formula>
    </cfRule>
  </conditionalFormatting>
  <conditionalFormatting sqref="Q1478">
    <cfRule type="cellIs" dxfId="1259" priority="430" operator="equal">
      <formula>0</formula>
    </cfRule>
  </conditionalFormatting>
  <conditionalFormatting sqref="Q1479">
    <cfRule type="cellIs" dxfId="1258" priority="429" operator="equal">
      <formula>0</formula>
    </cfRule>
  </conditionalFormatting>
  <conditionalFormatting sqref="Q1480">
    <cfRule type="cellIs" dxfId="1257" priority="428" operator="equal">
      <formula>0</formula>
    </cfRule>
  </conditionalFormatting>
  <conditionalFormatting sqref="Q1482">
    <cfRule type="cellIs" dxfId="1256" priority="426" operator="equal">
      <formula>0</formula>
    </cfRule>
  </conditionalFormatting>
  <conditionalFormatting sqref="J1489:Z1489 J1491:Z1495 J1490:K1490 X1490:Z1490 J1487:J1488 L1487:Z1488">
    <cfRule type="cellIs" dxfId="1255" priority="424" operator="equal">
      <formula>0</formula>
    </cfRule>
  </conditionalFormatting>
  <conditionalFormatting sqref="J1507:L1519 M1519:AI1519 M1508:T1518 V1508:AI1518 M1507:AI1507">
    <cfRule type="cellIs" dxfId="1254" priority="423" operator="equal">
      <formula>0</formula>
    </cfRule>
  </conditionalFormatting>
  <conditionalFormatting sqref="U1518">
    <cfRule type="cellIs" dxfId="1253" priority="422" operator="equal">
      <formula>0</formula>
    </cfRule>
  </conditionalFormatting>
  <conditionalFormatting sqref="U1508:U1517">
    <cfRule type="cellIs" dxfId="1252" priority="421" operator="equal">
      <formula>0</formula>
    </cfRule>
  </conditionalFormatting>
  <conditionalFormatting sqref="J1521">
    <cfRule type="cellIs" dxfId="1251" priority="418" operator="equal">
      <formula>0</formula>
    </cfRule>
  </conditionalFormatting>
  <conditionalFormatting sqref="J1522:Z1529 K1521:Z1521">
    <cfRule type="cellIs" dxfId="1250" priority="419" operator="equal">
      <formula>0</formula>
    </cfRule>
  </conditionalFormatting>
  <conditionalFormatting sqref="X1531:AA1531">
    <cfRule type="cellIs" dxfId="1249" priority="413" operator="equal">
      <formula>0</formula>
    </cfRule>
  </conditionalFormatting>
  <conditionalFormatting sqref="Q1537">
    <cfRule type="cellIs" dxfId="1248" priority="407" operator="equal">
      <formula>0</formula>
    </cfRule>
  </conditionalFormatting>
  <conditionalFormatting sqref="M1538:V1539 J1531:L1534 M1531:T1531 M1532:P1534 R1532:V1534 R1536:V1537 M1536:P1537 J1536:L1539 J1535:K1535">
    <cfRule type="cellIs" dxfId="1247" priority="417" operator="equal">
      <formula>0</formula>
    </cfRule>
  </conditionalFormatting>
  <conditionalFormatting sqref="V1531:W1531">
    <cfRule type="cellIs" dxfId="1246" priority="416" operator="equal">
      <formula>0</formula>
    </cfRule>
  </conditionalFormatting>
  <conditionalFormatting sqref="U1531">
    <cfRule type="cellIs" dxfId="1245" priority="415" operator="equal">
      <formula>0</formula>
    </cfRule>
  </conditionalFormatting>
  <conditionalFormatting sqref="W1532:Z1534 W1536:Z1539 X1535:Z1535">
    <cfRule type="cellIs" dxfId="1244" priority="414" operator="equal">
      <formula>0</formula>
    </cfRule>
  </conditionalFormatting>
  <conditionalFormatting sqref="Q1532">
    <cfRule type="cellIs" dxfId="1243" priority="412" operator="equal">
      <formula>0</formula>
    </cfRule>
  </conditionalFormatting>
  <conditionalFormatting sqref="Q1533">
    <cfRule type="cellIs" dxfId="1242" priority="411" operator="equal">
      <formula>0</formula>
    </cfRule>
  </conditionalFormatting>
  <conditionalFormatting sqref="Q1534">
    <cfRule type="cellIs" dxfId="1241" priority="410" operator="equal">
      <formula>0</formula>
    </cfRule>
  </conditionalFormatting>
  <conditionalFormatting sqref="Q1536">
    <cfRule type="cellIs" dxfId="1240" priority="408" operator="equal">
      <formula>0</formula>
    </cfRule>
  </conditionalFormatting>
  <conditionalFormatting sqref="J1542:Z1549 K1541:Z1541">
    <cfRule type="cellIs" dxfId="1239" priority="406" operator="equal">
      <formula>0</formula>
    </cfRule>
  </conditionalFormatting>
  <conditionalFormatting sqref="J1541">
    <cfRule type="cellIs" dxfId="1238" priority="405" operator="equal">
      <formula>0</formula>
    </cfRule>
  </conditionalFormatting>
  <conditionalFormatting sqref="J1562:Z1569 K1561:Z1561">
    <cfRule type="cellIs" dxfId="1237" priority="404" operator="equal">
      <formula>0</formula>
    </cfRule>
  </conditionalFormatting>
  <conditionalFormatting sqref="J1561">
    <cfRule type="cellIs" dxfId="1236" priority="403" operator="equal">
      <formula>0</formula>
    </cfRule>
  </conditionalFormatting>
  <conditionalFormatting sqref="K1571:Z1571">
    <cfRule type="cellIs" dxfId="1235" priority="402" operator="equal">
      <formula>0</formula>
    </cfRule>
  </conditionalFormatting>
  <conditionalFormatting sqref="J1571">
    <cfRule type="cellIs" dxfId="1234" priority="401" operator="equal">
      <formula>0</formula>
    </cfRule>
  </conditionalFormatting>
  <conditionalFormatting sqref="J1582:Z1590">
    <cfRule type="cellIs" dxfId="1233" priority="400" operator="equal">
      <formula>0</formula>
    </cfRule>
  </conditionalFormatting>
  <conditionalFormatting sqref="J1105">
    <cfRule type="cellIs" dxfId="1232" priority="398" operator="equal">
      <formula>0</formula>
    </cfRule>
  </conditionalFormatting>
  <conditionalFormatting sqref="X1601:Z1601">
    <cfRule type="cellIs" dxfId="1231" priority="393" operator="equal">
      <formula>0</formula>
    </cfRule>
  </conditionalFormatting>
  <conditionalFormatting sqref="M1608:V1609 M1601:T1601 M1602:U1606">
    <cfRule type="cellIs" dxfId="1230" priority="397" operator="equal">
      <formula>0</formula>
    </cfRule>
  </conditionalFormatting>
  <conditionalFormatting sqref="V1601:W1601">
    <cfRule type="cellIs" dxfId="1229" priority="396" operator="equal">
      <formula>0</formula>
    </cfRule>
  </conditionalFormatting>
  <conditionalFormatting sqref="U1601">
    <cfRule type="cellIs" dxfId="1228" priority="395" operator="equal">
      <formula>0</formula>
    </cfRule>
  </conditionalFormatting>
  <conditionalFormatting sqref="W1602:Z1606 W1608:Z1609 X1607:Z1607">
    <cfRule type="cellIs" dxfId="1227" priority="394" operator="equal">
      <formula>0</formula>
    </cfRule>
  </conditionalFormatting>
  <conditionalFormatting sqref="J1631">
    <cfRule type="cellIs" dxfId="1226" priority="391" operator="equal">
      <formula>0</formula>
    </cfRule>
  </conditionalFormatting>
  <conditionalFormatting sqref="J1632:Z1639 K1631:Z1631">
    <cfRule type="cellIs" dxfId="1225" priority="392" operator="equal">
      <formula>0</formula>
    </cfRule>
  </conditionalFormatting>
  <conditionalFormatting sqref="J1621">
    <cfRule type="cellIs" dxfId="1224" priority="389" operator="equal">
      <formula>0</formula>
    </cfRule>
  </conditionalFormatting>
  <conditionalFormatting sqref="K1621:Z1621">
    <cfRule type="cellIs" dxfId="1223" priority="390" operator="equal">
      <formula>0</formula>
    </cfRule>
  </conditionalFormatting>
  <conditionalFormatting sqref="K1641:Z1641">
    <cfRule type="cellIs" dxfId="1222" priority="388" operator="equal">
      <formula>0</formula>
    </cfRule>
  </conditionalFormatting>
  <conditionalFormatting sqref="J1641">
    <cfRule type="cellIs" dxfId="1221" priority="387" operator="equal">
      <formula>0</formula>
    </cfRule>
  </conditionalFormatting>
  <conditionalFormatting sqref="J1651:AC1658 K1650:AC1650">
    <cfRule type="cellIs" dxfId="1220" priority="384" operator="equal">
      <formula>0</formula>
    </cfRule>
  </conditionalFormatting>
  <conditionalFormatting sqref="J1650">
    <cfRule type="cellIs" dxfId="1219" priority="383" operator="equal">
      <formula>0</formula>
    </cfRule>
  </conditionalFormatting>
  <conditionalFormatting sqref="J1660">
    <cfRule type="cellIs" dxfId="1218" priority="377" operator="equal">
      <formula>0</formula>
    </cfRule>
  </conditionalFormatting>
  <conditionalFormatting sqref="J1661:V1668 K1660:T1660">
    <cfRule type="cellIs" dxfId="1217" priority="382" operator="equal">
      <formula>0</formula>
    </cfRule>
  </conditionalFormatting>
  <conditionalFormatting sqref="V1660:W1660">
    <cfRule type="cellIs" dxfId="1216" priority="381" operator="equal">
      <formula>0</formula>
    </cfRule>
  </conditionalFormatting>
  <conditionalFormatting sqref="U1660">
    <cfRule type="cellIs" dxfId="1215" priority="380" operator="equal">
      <formula>0</formula>
    </cfRule>
  </conditionalFormatting>
  <conditionalFormatting sqref="W1661:AC1668">
    <cfRule type="cellIs" dxfId="1214" priority="379" operator="equal">
      <formula>0</formula>
    </cfRule>
  </conditionalFormatting>
  <conditionalFormatting sqref="X1660:AC1660">
    <cfRule type="cellIs" dxfId="1213" priority="378" operator="equal">
      <formula>0</formula>
    </cfRule>
  </conditionalFormatting>
  <conditionalFormatting sqref="J1677:P1678 K1670:P1670 J1671:N1676">
    <cfRule type="cellIs" dxfId="1212" priority="376" operator="equal">
      <formula>0</formula>
    </cfRule>
  </conditionalFormatting>
  <conditionalFormatting sqref="J1670">
    <cfRule type="cellIs" dxfId="1211" priority="375" operator="equal">
      <formula>0</formula>
    </cfRule>
  </conditionalFormatting>
  <conditionalFormatting sqref="K1680:Z1680">
    <cfRule type="cellIs" dxfId="1210" priority="374" operator="equal">
      <formula>0</formula>
    </cfRule>
  </conditionalFormatting>
  <conditionalFormatting sqref="J1680">
    <cfRule type="cellIs" dxfId="1209" priority="373" operator="equal">
      <formula>0</formula>
    </cfRule>
  </conditionalFormatting>
  <conditionalFormatting sqref="K1690:Z1690">
    <cfRule type="cellIs" dxfId="1208" priority="372" operator="equal">
      <formula>0</formula>
    </cfRule>
  </conditionalFormatting>
  <conditionalFormatting sqref="AA1689:AC1698">
    <cfRule type="cellIs" dxfId="1207" priority="371" operator="equal">
      <formula>0</formula>
    </cfRule>
  </conditionalFormatting>
  <conditionalFormatting sqref="J1690">
    <cfRule type="cellIs" dxfId="1206" priority="370" operator="equal">
      <formula>0</formula>
    </cfRule>
  </conditionalFormatting>
  <conditionalFormatting sqref="J1700:AF1700 J1702:AF1709 K1701:AF1701">
    <cfRule type="cellIs" dxfId="1205" priority="369" operator="equal">
      <formula>0</formula>
    </cfRule>
  </conditionalFormatting>
  <conditionalFormatting sqref="J1701">
    <cfRule type="cellIs" dxfId="1204" priority="368" operator="equal">
      <formula>0</formula>
    </cfRule>
  </conditionalFormatting>
  <conditionalFormatting sqref="J345:K348">
    <cfRule type="cellIs" dxfId="1203" priority="367" operator="equal">
      <formula>0</formula>
    </cfRule>
  </conditionalFormatting>
  <conditionalFormatting sqref="Q346:Q353">
    <cfRule type="cellIs" dxfId="1202" priority="365" operator="equal">
      <formula>0</formula>
    </cfRule>
  </conditionalFormatting>
  <conditionalFormatting sqref="K336">
    <cfRule type="cellIs" dxfId="1201" priority="364" operator="equal">
      <formula>0</formula>
    </cfRule>
  </conditionalFormatting>
  <conditionalFormatting sqref="V335:V339">
    <cfRule type="cellIs" dxfId="1200" priority="363" operator="equal">
      <formula>0</formula>
    </cfRule>
  </conditionalFormatting>
  <conditionalFormatting sqref="J1427:Z1430 J1432:Z1435 K1431:Z1431">
    <cfRule type="cellIs" dxfId="1199" priority="362" operator="equal">
      <formula>0</formula>
    </cfRule>
  </conditionalFormatting>
  <conditionalFormatting sqref="AG1700:AI1701">
    <cfRule type="cellIs" dxfId="1198" priority="360" operator="equal">
      <formula>0</formula>
    </cfRule>
  </conditionalFormatting>
  <conditionalFormatting sqref="Y1722">
    <cfRule type="cellIs" dxfId="1197" priority="359" operator="equal">
      <formula>0</formula>
    </cfRule>
  </conditionalFormatting>
  <conditionalFormatting sqref="P1723:P1730">
    <cfRule type="cellIs" dxfId="1196" priority="358" operator="equal">
      <formula>0</formula>
    </cfRule>
  </conditionalFormatting>
  <conditionalFormatting sqref="Q2154">
    <cfRule type="cellIs" dxfId="1195" priority="355" operator="equal">
      <formula>0</formula>
    </cfRule>
  </conditionalFormatting>
  <conditionalFormatting sqref="Q2155">
    <cfRule type="cellIs" dxfId="1194" priority="354" operator="equal">
      <formula>0</formula>
    </cfRule>
  </conditionalFormatting>
  <conditionalFormatting sqref="Q2156">
    <cfRule type="cellIs" dxfId="1193" priority="353" operator="equal">
      <formula>0</formula>
    </cfRule>
  </conditionalFormatting>
  <conditionalFormatting sqref="J1743:AI1751">
    <cfRule type="cellIs" dxfId="1192" priority="351" operator="equal">
      <formula>0</formula>
    </cfRule>
  </conditionalFormatting>
  <conditionalFormatting sqref="J1763:AI1771">
    <cfRule type="cellIs" dxfId="1191" priority="349" operator="equal">
      <formula>0</formula>
    </cfRule>
  </conditionalFormatting>
  <conditionalFormatting sqref="J1773:AI1773 J1774:J1777 L1774:AI1777">
    <cfRule type="cellIs" dxfId="1190" priority="348" operator="equal">
      <formula>0</formula>
    </cfRule>
  </conditionalFormatting>
  <conditionalFormatting sqref="J1783:AI1784 J1785:J1786 L1785:AI1786 P1787">
    <cfRule type="cellIs" dxfId="1189" priority="347" operator="equal">
      <formula>0</formula>
    </cfRule>
  </conditionalFormatting>
  <conditionalFormatting sqref="J1793:AI1795 J1797:AI1801 J1796 L1796:AI1796">
    <cfRule type="cellIs" dxfId="1188" priority="346" operator="equal">
      <formula>0</formula>
    </cfRule>
  </conditionalFormatting>
  <conditionalFormatting sqref="S2131:S2132">
    <cfRule type="cellIs" dxfId="1187" priority="338" operator="equal">
      <formula>0</formula>
    </cfRule>
  </conditionalFormatting>
  <conditionalFormatting sqref="S2133">
    <cfRule type="cellIs" dxfId="1186" priority="336" operator="equal">
      <formula>0</formula>
    </cfRule>
  </conditionalFormatting>
  <conditionalFormatting sqref="K1774:K1775">
    <cfRule type="cellIs" dxfId="1185" priority="333" operator="equal">
      <formula>0</formula>
    </cfRule>
  </conditionalFormatting>
  <conditionalFormatting sqref="K1786:K1787">
    <cfRule type="cellIs" dxfId="1184" priority="331" operator="equal">
      <formula>0</formula>
    </cfRule>
  </conditionalFormatting>
  <conditionalFormatting sqref="J1803:AI1803 K1804:AI1804 J1805:AI1808 J1810:AI1811 J1809:L1809 O1809:AI1809">
    <cfRule type="cellIs" dxfId="1183" priority="330" operator="equal">
      <formula>0</formula>
    </cfRule>
  </conditionalFormatting>
  <conditionalFormatting sqref="J1820:AI1821 J1813:J1819 Q1813:AI1819">
    <cfRule type="cellIs" dxfId="1182" priority="329" operator="equal">
      <formula>0</formula>
    </cfRule>
  </conditionalFormatting>
  <conditionalFormatting sqref="J1823:AI1825 J1827:AI1831 J1826 L1826:AI1826">
    <cfRule type="cellIs" dxfId="1181" priority="328" operator="equal">
      <formula>0</formula>
    </cfRule>
  </conditionalFormatting>
  <conditionalFormatting sqref="J1838:AI1842 L1834:AI1837">
    <cfRule type="cellIs" dxfId="1180" priority="327" operator="equal">
      <formula>0</formula>
    </cfRule>
  </conditionalFormatting>
  <conditionalFormatting sqref="J1804">
    <cfRule type="cellIs" dxfId="1179" priority="326" operator="equal">
      <formula>0</formula>
    </cfRule>
  </conditionalFormatting>
  <conditionalFormatting sqref="K1813:P1815 K1818:P1819 L1816:P1816 M1817:P1817">
    <cfRule type="cellIs" dxfId="1178" priority="325" operator="equal">
      <formula>0</formula>
    </cfRule>
  </conditionalFormatting>
  <conditionalFormatting sqref="K856:AC857">
    <cfRule type="cellIs" dxfId="1177" priority="324" operator="equal">
      <formula>0</formula>
    </cfRule>
  </conditionalFormatting>
  <conditionalFormatting sqref="Q2162">
    <cfRule type="cellIs" dxfId="1176" priority="321" operator="equal">
      <formula>0</formula>
    </cfRule>
  </conditionalFormatting>
  <conditionalFormatting sqref="K1796">
    <cfRule type="cellIs" dxfId="1175" priority="319" operator="equal">
      <formula>0</formula>
    </cfRule>
  </conditionalFormatting>
  <conditionalFormatting sqref="K1826">
    <cfRule type="cellIs" dxfId="1174" priority="318" operator="equal">
      <formula>0</formula>
    </cfRule>
  </conditionalFormatting>
  <conditionalFormatting sqref="K1816">
    <cfRule type="cellIs" dxfId="1173" priority="317" operator="equal">
      <formula>0</formula>
    </cfRule>
  </conditionalFormatting>
  <conditionalFormatting sqref="K2136">
    <cfRule type="cellIs" dxfId="1172" priority="315" operator="equal">
      <formula>0</formula>
    </cfRule>
  </conditionalFormatting>
  <conditionalFormatting sqref="K2138">
    <cfRule type="cellIs" dxfId="1171" priority="314" operator="equal">
      <formula>0</formula>
    </cfRule>
  </conditionalFormatting>
  <conditionalFormatting sqref="K2139">
    <cfRule type="cellIs" dxfId="1170" priority="313" operator="equal">
      <formula>0</formula>
    </cfRule>
  </conditionalFormatting>
  <conditionalFormatting sqref="K2143">
    <cfRule type="cellIs" dxfId="1169" priority="312" operator="equal">
      <formula>0</formula>
    </cfRule>
  </conditionalFormatting>
  <conditionalFormatting sqref="K2148">
    <cfRule type="cellIs" dxfId="1168" priority="311" operator="equal">
      <formula>0</formula>
    </cfRule>
  </conditionalFormatting>
  <conditionalFormatting sqref="J2152:K2152">
    <cfRule type="cellIs" dxfId="1167" priority="310" operator="equal">
      <formula>0</formula>
    </cfRule>
  </conditionalFormatting>
  <conditionalFormatting sqref="J2156">
    <cfRule type="cellIs" dxfId="1166" priority="309" operator="equal">
      <formula>0</formula>
    </cfRule>
  </conditionalFormatting>
  <conditionalFormatting sqref="K2160">
    <cfRule type="cellIs" dxfId="1165" priority="308" operator="equal">
      <formula>0</formula>
    </cfRule>
  </conditionalFormatting>
  <conditionalFormatting sqref="K2162">
    <cfRule type="cellIs" dxfId="1164" priority="307" operator="equal">
      <formula>0</formula>
    </cfRule>
  </conditionalFormatting>
  <conditionalFormatting sqref="AD2241:AI2249">
    <cfRule type="cellIs" dxfId="1163" priority="297" operator="equal">
      <formula>0</formula>
    </cfRule>
  </conditionalFormatting>
  <conditionalFormatting sqref="AA2241:AC2249">
    <cfRule type="cellIs" dxfId="1162" priority="295" operator="equal">
      <formula>0</formula>
    </cfRule>
  </conditionalFormatting>
  <conditionalFormatting sqref="J2241">
    <cfRule type="cellIs" dxfId="1161" priority="294" operator="equal">
      <formula>0</formula>
    </cfRule>
  </conditionalFormatting>
  <conditionalFormatting sqref="J1834:K1837">
    <cfRule type="cellIs" dxfId="1160" priority="292" operator="equal">
      <formula>0</formula>
    </cfRule>
  </conditionalFormatting>
  <conditionalFormatting sqref="J1844:AI1846 J1848:AI1852 J1847 L1847:AI1847">
    <cfRule type="cellIs" dxfId="1159" priority="291" operator="equal">
      <formula>0</formula>
    </cfRule>
  </conditionalFormatting>
  <conditionalFormatting sqref="K1847">
    <cfRule type="cellIs" dxfId="1158" priority="290" operator="equal">
      <formula>0</formula>
    </cfRule>
  </conditionalFormatting>
  <conditionalFormatting sqref="J1854:AC1856 J1859:AC1862 J1857 AD1854:AI1862 J1858:V1858 X1858:AC1858">
    <cfRule type="cellIs" dxfId="1157" priority="289" operator="equal">
      <formula>0</formula>
    </cfRule>
  </conditionalFormatting>
  <conditionalFormatting sqref="K1857">
    <cfRule type="cellIs" dxfId="1156" priority="288" operator="equal">
      <formula>0</formula>
    </cfRule>
  </conditionalFormatting>
  <conditionalFormatting sqref="J1864:AI1866 J1868:AI1872 J1867 L1867:AI1867">
    <cfRule type="cellIs" dxfId="1155" priority="287" operator="equal">
      <formula>0</formula>
    </cfRule>
  </conditionalFormatting>
  <conditionalFormatting sqref="J1874:AI1876 J1879:AI1882 J1877 L1877:AI1877 K1878:AI1878">
    <cfRule type="cellIs" dxfId="1154" priority="285" operator="equal">
      <formula>0</formula>
    </cfRule>
  </conditionalFormatting>
  <conditionalFormatting sqref="J1884:AI1886 J1888:AI1892 J1887 L1887:AI1887">
    <cfRule type="cellIs" dxfId="1153" priority="283" operator="equal">
      <formula>0</formula>
    </cfRule>
  </conditionalFormatting>
  <conditionalFormatting sqref="J1898:AC1902 J1897 N1897:V1897 J1894 L1894:AC1894 X1897:AC1897 J1895:AC1896 AG1894:AI1902">
    <cfRule type="cellIs" dxfId="1152" priority="281" operator="equal">
      <formula>0</formula>
    </cfRule>
  </conditionalFormatting>
  <conditionalFormatting sqref="J1905:AC1906 J1907 N1907:V1907 J1904 L1904:AI1904 X1907:AC1907 J1908:AC1911 AD1905:AI1911 J1912:AI1912">
    <cfRule type="cellIs" dxfId="1151" priority="279" operator="equal">
      <formula>0</formula>
    </cfRule>
  </conditionalFormatting>
  <conditionalFormatting sqref="K1867">
    <cfRule type="cellIs" dxfId="1150" priority="271" operator="equal">
      <formula>0</formula>
    </cfRule>
  </conditionalFormatting>
  <conditionalFormatting sqref="K1877">
    <cfRule type="cellIs" dxfId="1149" priority="270" operator="equal">
      <formula>0</formula>
    </cfRule>
  </conditionalFormatting>
  <conditionalFormatting sqref="K1887">
    <cfRule type="cellIs" dxfId="1148" priority="269" operator="equal">
      <formula>0</formula>
    </cfRule>
  </conditionalFormatting>
  <conditionalFormatting sqref="K1894">
    <cfRule type="cellIs" dxfId="1147" priority="268" operator="equal">
      <formula>0</formula>
    </cfRule>
  </conditionalFormatting>
  <conditionalFormatting sqref="K1897">
    <cfRule type="cellIs" dxfId="1146" priority="267" operator="equal">
      <formula>0</formula>
    </cfRule>
  </conditionalFormatting>
  <conditionalFormatting sqref="J1917 J1927:AI1927 J1914:AI1916 L1917:AI1917 J1918:AI1919">
    <cfRule type="cellIs" dxfId="1145" priority="265" operator="equal">
      <formula>0</formula>
    </cfRule>
  </conditionalFormatting>
  <conditionalFormatting sqref="K1917">
    <cfRule type="cellIs" dxfId="1144" priority="264" operator="equal">
      <formula>0</formula>
    </cfRule>
  </conditionalFormatting>
  <conditionalFormatting sqref="J1929:AI1931 J1933:AI1933 J1932 L1932:AI1932 J1935:AI1937 X1934:AI1934">
    <cfRule type="cellIs" dxfId="1143" priority="263" operator="equal">
      <formula>0</formula>
    </cfRule>
  </conditionalFormatting>
  <conditionalFormatting sqref="K1932">
    <cfRule type="cellIs" dxfId="1142" priority="262" operator="equal">
      <formula>0</formula>
    </cfRule>
  </conditionalFormatting>
  <conditionalFormatting sqref="J1943:AC1947 J1942 AG1943:AI1947">
    <cfRule type="cellIs" dxfId="1141" priority="261" operator="equal">
      <formula>0</formula>
    </cfRule>
  </conditionalFormatting>
  <conditionalFormatting sqref="K1942">
    <cfRule type="cellIs" dxfId="1140" priority="260" operator="equal">
      <formula>0</formula>
    </cfRule>
  </conditionalFormatting>
  <conditionalFormatting sqref="K1907">
    <cfRule type="cellIs" dxfId="1139" priority="259" operator="equal">
      <formula>0</formula>
    </cfRule>
  </conditionalFormatting>
  <conditionalFormatting sqref="K1904">
    <cfRule type="cellIs" dxfId="1138" priority="258" operator="equal">
      <formula>0</formula>
    </cfRule>
  </conditionalFormatting>
  <conditionalFormatting sqref="L1897:M1897">
    <cfRule type="cellIs" dxfId="1137" priority="257" operator="equal">
      <formula>0</formula>
    </cfRule>
  </conditionalFormatting>
  <conditionalFormatting sqref="W1897">
    <cfRule type="cellIs" dxfId="1136" priority="256" operator="equal">
      <formula>0</formula>
    </cfRule>
  </conditionalFormatting>
  <conditionalFormatting sqref="L1907:M1907">
    <cfRule type="cellIs" dxfId="1135" priority="255" operator="equal">
      <formula>0</formula>
    </cfRule>
  </conditionalFormatting>
  <conditionalFormatting sqref="W1907">
    <cfRule type="cellIs" dxfId="1134" priority="254" operator="equal">
      <formula>0</formula>
    </cfRule>
  </conditionalFormatting>
  <conditionalFormatting sqref="L1857">
    <cfRule type="cellIs" dxfId="1133" priority="253" operator="equal">
      <formula>0</formula>
    </cfRule>
  </conditionalFormatting>
  <conditionalFormatting sqref="K948">
    <cfRule type="cellIs" dxfId="1132" priority="252" operator="equal">
      <formula>0</formula>
    </cfRule>
  </conditionalFormatting>
  <conditionalFormatting sqref="V1177:V1182">
    <cfRule type="cellIs" dxfId="1131" priority="251" operator="equal">
      <formula>0</formula>
    </cfRule>
  </conditionalFormatting>
  <conditionalFormatting sqref="J1431">
    <cfRule type="cellIs" dxfId="1130" priority="250" operator="equal">
      <formula>0</formula>
    </cfRule>
  </conditionalFormatting>
  <conditionalFormatting sqref="J1878">
    <cfRule type="cellIs" dxfId="1129" priority="249" operator="equal">
      <formula>0</formula>
    </cfRule>
  </conditionalFormatting>
  <conditionalFormatting sqref="K1217">
    <cfRule type="cellIs" dxfId="1128" priority="248" operator="equal">
      <formula>0</formula>
    </cfRule>
  </conditionalFormatting>
  <conditionalFormatting sqref="K1756">
    <cfRule type="cellIs" dxfId="1127" priority="247" operator="equal">
      <formula>0</formula>
    </cfRule>
  </conditionalFormatting>
  <conditionalFormatting sqref="K1497">
    <cfRule type="cellIs" dxfId="1126" priority="246" operator="equal">
      <formula>0</formula>
    </cfRule>
  </conditionalFormatting>
  <conditionalFormatting sqref="J1497">
    <cfRule type="cellIs" dxfId="1125" priority="245" operator="equal">
      <formula>0</formula>
    </cfRule>
  </conditionalFormatting>
  <conditionalFormatting sqref="J1502">
    <cfRule type="cellIs" dxfId="1124" priority="244" operator="equal">
      <formula>0</formula>
    </cfRule>
  </conditionalFormatting>
  <conditionalFormatting sqref="N1502:V1502 X1502:AA1502">
    <cfRule type="cellIs" dxfId="1123" priority="243" operator="equal">
      <formula>0</formula>
    </cfRule>
  </conditionalFormatting>
  <conditionalFormatting sqref="L1502:M1502">
    <cfRule type="cellIs" dxfId="1122" priority="242" operator="equal">
      <formula>0</formula>
    </cfRule>
  </conditionalFormatting>
  <conditionalFormatting sqref="W1502">
    <cfRule type="cellIs" dxfId="1121" priority="241" operator="equal">
      <formula>0</formula>
    </cfRule>
  </conditionalFormatting>
  <conditionalFormatting sqref="L1223">
    <cfRule type="cellIs" dxfId="1120" priority="240" operator="equal">
      <formula>0</formula>
    </cfRule>
  </conditionalFormatting>
  <conditionalFormatting sqref="K1934:W1934">
    <cfRule type="cellIs" dxfId="1119" priority="239" operator="equal">
      <formula>0</formula>
    </cfRule>
  </conditionalFormatting>
  <conditionalFormatting sqref="J1934">
    <cfRule type="cellIs" dxfId="1118" priority="238" operator="equal">
      <formula>0</formula>
    </cfRule>
  </conditionalFormatting>
  <conditionalFormatting sqref="J969:AC971 J972 L972:AC972">
    <cfRule type="cellIs" dxfId="1117" priority="237" operator="equal">
      <formula>0</formula>
    </cfRule>
  </conditionalFormatting>
  <conditionalFormatting sqref="AD1939:AF1947">
    <cfRule type="cellIs" dxfId="1116" priority="233" operator="equal">
      <formula>0</formula>
    </cfRule>
  </conditionalFormatting>
  <conditionalFormatting sqref="AD1894:AF1902">
    <cfRule type="cellIs" dxfId="1115" priority="232" operator="equal">
      <formula>0</formula>
    </cfRule>
  </conditionalFormatting>
  <conditionalFormatting sqref="K1644">
    <cfRule type="cellIs" dxfId="1114" priority="231" operator="equal">
      <formula>0</formula>
    </cfRule>
  </conditionalFormatting>
  <conditionalFormatting sqref="V1602">
    <cfRule type="cellIs" dxfId="1113" priority="230" operator="equal">
      <formula>0</formula>
    </cfRule>
  </conditionalFormatting>
  <conditionalFormatting sqref="V1603">
    <cfRule type="cellIs" dxfId="1112" priority="229" operator="equal">
      <formula>0</formula>
    </cfRule>
  </conditionalFormatting>
  <conditionalFormatting sqref="V1604">
    <cfRule type="cellIs" dxfId="1111" priority="228" operator="equal">
      <formula>0</formula>
    </cfRule>
  </conditionalFormatting>
  <conditionalFormatting sqref="V1605">
    <cfRule type="cellIs" dxfId="1110" priority="227" operator="equal">
      <formula>0</formula>
    </cfRule>
  </conditionalFormatting>
  <conditionalFormatting sqref="V1606">
    <cfRule type="cellIs" dxfId="1109" priority="226" operator="equal">
      <formula>0</formula>
    </cfRule>
  </conditionalFormatting>
  <conditionalFormatting sqref="K1487">
    <cfRule type="cellIs" dxfId="1108" priority="224" operator="equal">
      <formula>0</formula>
    </cfRule>
  </conditionalFormatting>
  <conditionalFormatting sqref="O2131:O2136 O2157:O2187">
    <cfRule type="cellIs" dxfId="1107" priority="223" operator="equal">
      <formula>0</formula>
    </cfRule>
  </conditionalFormatting>
  <conditionalFormatting sqref="O2139:O2156">
    <cfRule type="cellIs" dxfId="1106" priority="222" operator="equal">
      <formula>0</formula>
    </cfRule>
  </conditionalFormatting>
  <conditionalFormatting sqref="O2137">
    <cfRule type="cellIs" dxfId="1105" priority="221" operator="equal">
      <formula>0</formula>
    </cfRule>
  </conditionalFormatting>
  <conditionalFormatting sqref="O2138">
    <cfRule type="cellIs" dxfId="1104" priority="220" operator="equal">
      <formula>0</formula>
    </cfRule>
  </conditionalFormatting>
  <conditionalFormatting sqref="AD1531:AF1539">
    <cfRule type="cellIs" dxfId="1103" priority="219" operator="equal">
      <formula>0</formula>
    </cfRule>
  </conditionalFormatting>
  <conditionalFormatting sqref="K1817:L1817">
    <cfRule type="cellIs" dxfId="1102" priority="218" operator="equal">
      <formula>0</formula>
    </cfRule>
  </conditionalFormatting>
  <conditionalFormatting sqref="K1817:L1817">
    <cfRule type="cellIs" dxfId="1101" priority="217" operator="equal">
      <formula>0</formula>
    </cfRule>
  </conditionalFormatting>
  <conditionalFormatting sqref="N1490:V1490">
    <cfRule type="cellIs" dxfId="1100" priority="216" operator="equal">
      <formula>0</formula>
    </cfRule>
  </conditionalFormatting>
  <conditionalFormatting sqref="L1490:M1490">
    <cfRule type="cellIs" dxfId="1099" priority="215" operator="equal">
      <formula>0</formula>
    </cfRule>
  </conditionalFormatting>
  <conditionalFormatting sqref="W1490">
    <cfRule type="cellIs" dxfId="1098" priority="214" operator="equal">
      <formula>0</formula>
    </cfRule>
  </conditionalFormatting>
  <conditionalFormatting sqref="L1535:W1535">
    <cfRule type="cellIs" dxfId="1097" priority="213" operator="equal">
      <formula>0</formula>
    </cfRule>
  </conditionalFormatting>
  <conditionalFormatting sqref="K1488">
    <cfRule type="cellIs" dxfId="1096" priority="212" operator="equal">
      <formula>0</formula>
    </cfRule>
  </conditionalFormatting>
  <conditionalFormatting sqref="K1337">
    <cfRule type="cellIs" dxfId="1095" priority="211" operator="equal">
      <formula>0</formula>
    </cfRule>
  </conditionalFormatting>
  <conditionalFormatting sqref="L1140:W1140">
    <cfRule type="cellIs" dxfId="1094" priority="210" operator="equal">
      <formula>0</formula>
    </cfRule>
  </conditionalFormatting>
  <conditionalFormatting sqref="N128">
    <cfRule type="cellIs" dxfId="1093" priority="209" operator="equal">
      <formula>0</formula>
    </cfRule>
  </conditionalFormatting>
  <conditionalFormatting sqref="J1950:AC1951 J1953:AC1953 J1952 L1952:AC1952 AG1949:AI1953 J1949 L1949:AC1949">
    <cfRule type="cellIs" dxfId="1092" priority="201" operator="equal">
      <formula>0</formula>
    </cfRule>
  </conditionalFormatting>
  <conditionalFormatting sqref="K1952">
    <cfRule type="cellIs" dxfId="1091" priority="200" operator="equal">
      <formula>0</formula>
    </cfRule>
  </conditionalFormatting>
  <conditionalFormatting sqref="K1954">
    <cfRule type="cellIs" dxfId="1090" priority="199" operator="equal">
      <formula>0</formula>
    </cfRule>
  </conditionalFormatting>
  <conditionalFormatting sqref="J1954">
    <cfRule type="cellIs" dxfId="1089" priority="198" operator="equal">
      <formula>0</formula>
    </cfRule>
  </conditionalFormatting>
  <conditionalFormatting sqref="AD1949:AF1953 AD1955:AF1957">
    <cfRule type="cellIs" dxfId="1088" priority="197" operator="equal">
      <formula>0</formula>
    </cfRule>
  </conditionalFormatting>
  <conditionalFormatting sqref="J1959:AC1961 X1963:AC1963 J1962 L1962:AC1962 W1964:AC1964 AG1959:AI1964">
    <cfRule type="cellIs" dxfId="1087" priority="196" operator="equal">
      <formula>0</formula>
    </cfRule>
  </conditionalFormatting>
  <conditionalFormatting sqref="K1962">
    <cfRule type="cellIs" dxfId="1086" priority="195" operator="equal">
      <formula>0</formula>
    </cfRule>
  </conditionalFormatting>
  <conditionalFormatting sqref="K1964:V1964">
    <cfRule type="cellIs" dxfId="1085" priority="194" operator="equal">
      <formula>0</formula>
    </cfRule>
  </conditionalFormatting>
  <conditionalFormatting sqref="J1964">
    <cfRule type="cellIs" dxfId="1084" priority="193" operator="equal">
      <formula>0</formula>
    </cfRule>
  </conditionalFormatting>
  <conditionalFormatting sqref="AD1959:AF1967">
    <cfRule type="cellIs" dxfId="1083" priority="192" operator="equal">
      <formula>0</formula>
    </cfRule>
  </conditionalFormatting>
  <conditionalFormatting sqref="J1969:AC1971 X1973:AC1973 J1972 L1972:AC1972 W1974:AC1974 AG1969:AI1974">
    <cfRule type="cellIs" dxfId="1082" priority="191" operator="equal">
      <formula>0</formula>
    </cfRule>
  </conditionalFormatting>
  <conditionalFormatting sqref="K1972">
    <cfRule type="cellIs" dxfId="1081" priority="190" operator="equal">
      <formula>0</formula>
    </cfRule>
  </conditionalFormatting>
  <conditionalFormatting sqref="K1974:V1974">
    <cfRule type="cellIs" dxfId="1080" priority="189" operator="equal">
      <formula>0</formula>
    </cfRule>
  </conditionalFormatting>
  <conditionalFormatting sqref="J1974">
    <cfRule type="cellIs" dxfId="1079" priority="188" operator="equal">
      <formula>0</formula>
    </cfRule>
  </conditionalFormatting>
  <conditionalFormatting sqref="AD1969:AF1977">
    <cfRule type="cellIs" dxfId="1078" priority="187" operator="equal">
      <formula>0</formula>
    </cfRule>
  </conditionalFormatting>
  <conditionalFormatting sqref="AG1979:AI1984">
    <cfRule type="cellIs" dxfId="1077" priority="186" operator="equal">
      <formula>0</formula>
    </cfRule>
  </conditionalFormatting>
  <conditionalFormatting sqref="AE1979:AF1987">
    <cfRule type="cellIs" dxfId="1076" priority="182" operator="equal">
      <formula>0</formula>
    </cfRule>
  </conditionalFormatting>
  <conditionalFormatting sqref="J1992 W1994:AC1994 AG1989:AI1994">
    <cfRule type="cellIs" dxfId="1075" priority="181" operator="equal">
      <formula>0</formula>
    </cfRule>
  </conditionalFormatting>
  <conditionalFormatting sqref="K1992">
    <cfRule type="cellIs" dxfId="1074" priority="180" operator="equal">
      <formula>0</formula>
    </cfRule>
  </conditionalFormatting>
  <conditionalFormatting sqref="J1994">
    <cfRule type="cellIs" dxfId="1073" priority="179" operator="equal">
      <formula>0</formula>
    </cfRule>
  </conditionalFormatting>
  <conditionalFormatting sqref="AD1989:AF1997">
    <cfRule type="cellIs" dxfId="1072" priority="178" operator="equal">
      <formula>0</formula>
    </cfRule>
  </conditionalFormatting>
  <conditionalFormatting sqref="J2002 W2004:AC2004 AG1999:AI2004 J1999:AC2001 L2002:AC2002 J2003:AC2003">
    <cfRule type="cellIs" dxfId="1071" priority="177" operator="equal">
      <formula>0</formula>
    </cfRule>
  </conditionalFormatting>
  <conditionalFormatting sqref="K2002">
    <cfRule type="cellIs" dxfId="1070" priority="176" operator="equal">
      <formula>0</formula>
    </cfRule>
  </conditionalFormatting>
  <conditionalFormatting sqref="K2004:L2004 N2004:V2004">
    <cfRule type="cellIs" dxfId="1069" priority="175" operator="equal">
      <formula>0</formula>
    </cfRule>
  </conditionalFormatting>
  <conditionalFormatting sqref="J2004">
    <cfRule type="cellIs" dxfId="1068" priority="174" operator="equal">
      <formula>0</formula>
    </cfRule>
  </conditionalFormatting>
  <conditionalFormatting sqref="AD1999:AF2007">
    <cfRule type="cellIs" dxfId="1067" priority="173" operator="equal">
      <formula>0</formula>
    </cfRule>
  </conditionalFormatting>
  <conditionalFormatting sqref="J2022 W2024:AC2024 AG2019:AI2024">
    <cfRule type="cellIs" dxfId="1066" priority="167" operator="equal">
      <formula>0</formula>
    </cfRule>
  </conditionalFormatting>
  <conditionalFormatting sqref="K2022">
    <cfRule type="cellIs" dxfId="1065" priority="166" operator="equal">
      <formula>0</formula>
    </cfRule>
  </conditionalFormatting>
  <conditionalFormatting sqref="J2024">
    <cfRule type="cellIs" dxfId="1064" priority="165" operator="equal">
      <formula>0</formula>
    </cfRule>
  </conditionalFormatting>
  <conditionalFormatting sqref="AD2019:AF2027">
    <cfRule type="cellIs" dxfId="1063" priority="164" operator="equal">
      <formula>0</formula>
    </cfRule>
  </conditionalFormatting>
  <conditionalFormatting sqref="J2032 W2034:AC2034 AG2029:AI2034">
    <cfRule type="cellIs" dxfId="1062" priority="163" operator="equal">
      <formula>0</formula>
    </cfRule>
  </conditionalFormatting>
  <conditionalFormatting sqref="K2032">
    <cfRule type="cellIs" dxfId="1061" priority="162" operator="equal">
      <formula>0</formula>
    </cfRule>
  </conditionalFormatting>
  <conditionalFormatting sqref="J2034">
    <cfRule type="cellIs" dxfId="1060" priority="161" operator="equal">
      <formula>0</formula>
    </cfRule>
  </conditionalFormatting>
  <conditionalFormatting sqref="AD2029:AF2037">
    <cfRule type="cellIs" dxfId="1059" priority="160" operator="equal">
      <formula>0</formula>
    </cfRule>
  </conditionalFormatting>
  <conditionalFormatting sqref="J2039:AC2041 J2043:AC2043 J2042 L2042:AC2042 W2044:AC2044 AG2039:AI2044">
    <cfRule type="cellIs" dxfId="1058" priority="159" operator="equal">
      <formula>0</formula>
    </cfRule>
  </conditionalFormatting>
  <conditionalFormatting sqref="K2042">
    <cfRule type="cellIs" dxfId="1057" priority="158" operator="equal">
      <formula>0</formula>
    </cfRule>
  </conditionalFormatting>
  <conditionalFormatting sqref="K2044:V2044">
    <cfRule type="cellIs" dxfId="1056" priority="157" operator="equal">
      <formula>0</formula>
    </cfRule>
  </conditionalFormatting>
  <conditionalFormatting sqref="J2044">
    <cfRule type="cellIs" dxfId="1055" priority="156" operator="equal">
      <formula>0</formula>
    </cfRule>
  </conditionalFormatting>
  <conditionalFormatting sqref="AD2039:AF2047">
    <cfRule type="cellIs" dxfId="1054" priority="155" operator="equal">
      <formula>0</formula>
    </cfRule>
  </conditionalFormatting>
  <conditionalFormatting sqref="J2049:AC2051 J2053:AC2053 J2052 L2052:AC2052 W2054:AC2054 AG2049:AI2054">
    <cfRule type="cellIs" dxfId="1053" priority="154" operator="equal">
      <formula>0</formula>
    </cfRule>
  </conditionalFormatting>
  <conditionalFormatting sqref="K2052">
    <cfRule type="cellIs" dxfId="1052" priority="153" operator="equal">
      <formula>0</formula>
    </cfRule>
  </conditionalFormatting>
  <conditionalFormatting sqref="K2054:V2054">
    <cfRule type="cellIs" dxfId="1051" priority="152" operator="equal">
      <formula>0</formula>
    </cfRule>
  </conditionalFormatting>
  <conditionalFormatting sqref="J2054">
    <cfRule type="cellIs" dxfId="1050" priority="151" operator="equal">
      <formula>0</formula>
    </cfRule>
  </conditionalFormatting>
  <conditionalFormatting sqref="AD2049:AF2057">
    <cfRule type="cellIs" dxfId="1049" priority="150" operator="equal">
      <formula>0</formula>
    </cfRule>
  </conditionalFormatting>
  <conditionalFormatting sqref="J2059:AC2061 J2063:AC2063 J2062 L2062:AC2062 W2064:AC2064 AG2059:AI2064">
    <cfRule type="cellIs" dxfId="1048" priority="149" operator="equal">
      <formula>0</formula>
    </cfRule>
  </conditionalFormatting>
  <conditionalFormatting sqref="K2062">
    <cfRule type="cellIs" dxfId="1047" priority="148" operator="equal">
      <formula>0</formula>
    </cfRule>
  </conditionalFormatting>
  <conditionalFormatting sqref="K2064:V2064">
    <cfRule type="cellIs" dxfId="1046" priority="147" operator="equal">
      <formula>0</formula>
    </cfRule>
  </conditionalFormatting>
  <conditionalFormatting sqref="J2064">
    <cfRule type="cellIs" dxfId="1045" priority="146" operator="equal">
      <formula>0</formula>
    </cfRule>
  </conditionalFormatting>
  <conditionalFormatting sqref="AD2059:AF2067">
    <cfRule type="cellIs" dxfId="1044" priority="145" operator="equal">
      <formula>0</formula>
    </cfRule>
  </conditionalFormatting>
  <conditionalFormatting sqref="J2072 W2074:AC2074 AG2069:AI2074">
    <cfRule type="cellIs" dxfId="1043" priority="144" operator="equal">
      <formula>0</formula>
    </cfRule>
  </conditionalFormatting>
  <conditionalFormatting sqref="K2072">
    <cfRule type="cellIs" dxfId="1042" priority="143" operator="equal">
      <formula>0</formula>
    </cfRule>
  </conditionalFormatting>
  <conditionalFormatting sqref="J2074">
    <cfRule type="cellIs" dxfId="1041" priority="142" operator="equal">
      <formula>0</formula>
    </cfRule>
  </conditionalFormatting>
  <conditionalFormatting sqref="AD2069:AF2077">
    <cfRule type="cellIs" dxfId="1040" priority="141" operator="equal">
      <formula>0</formula>
    </cfRule>
  </conditionalFormatting>
  <conditionalFormatting sqref="J2082 W2084:AC2084 AG2079:AI2084">
    <cfRule type="cellIs" dxfId="1039" priority="140" operator="equal">
      <formula>0</formula>
    </cfRule>
  </conditionalFormatting>
  <conditionalFormatting sqref="K2082">
    <cfRule type="cellIs" dxfId="1038" priority="139" operator="equal">
      <formula>0</formula>
    </cfRule>
  </conditionalFormatting>
  <conditionalFormatting sqref="J2084">
    <cfRule type="cellIs" dxfId="1037" priority="138" operator="equal">
      <formula>0</formula>
    </cfRule>
  </conditionalFormatting>
  <conditionalFormatting sqref="AD2079:AF2087">
    <cfRule type="cellIs" dxfId="1036" priority="137" operator="equal">
      <formula>0</formula>
    </cfRule>
  </conditionalFormatting>
  <conditionalFormatting sqref="J2089:AC2091 J2093:AC2093 J2092 L2092:AC2092 W2094:AC2094 AG2089:AI2094">
    <cfRule type="cellIs" dxfId="1035" priority="136" operator="equal">
      <formula>0</formula>
    </cfRule>
  </conditionalFormatting>
  <conditionalFormatting sqref="K2092">
    <cfRule type="cellIs" dxfId="1034" priority="135" operator="equal">
      <formula>0</formula>
    </cfRule>
  </conditionalFormatting>
  <conditionalFormatting sqref="K2094:V2094">
    <cfRule type="cellIs" dxfId="1033" priority="134" operator="equal">
      <formula>0</formula>
    </cfRule>
  </conditionalFormatting>
  <conditionalFormatting sqref="J2094">
    <cfRule type="cellIs" dxfId="1032" priority="133" operator="equal">
      <formula>0</formula>
    </cfRule>
  </conditionalFormatting>
  <conditionalFormatting sqref="AD2089:AF2097">
    <cfRule type="cellIs" dxfId="1031" priority="132" operator="equal">
      <formula>0</formula>
    </cfRule>
  </conditionalFormatting>
  <conditionalFormatting sqref="J2099:AC2101 J2103:AC2103 J2102 L2102:AC2102 W2104:AC2104 AG2099:AI2104">
    <cfRule type="cellIs" dxfId="1030" priority="131" operator="equal">
      <formula>0</formula>
    </cfRule>
  </conditionalFormatting>
  <conditionalFormatting sqref="K2102">
    <cfRule type="cellIs" dxfId="1029" priority="130" operator="equal">
      <formula>0</formula>
    </cfRule>
  </conditionalFormatting>
  <conditionalFormatting sqref="K2104:V2104">
    <cfRule type="cellIs" dxfId="1028" priority="129" operator="equal">
      <formula>0</formula>
    </cfRule>
  </conditionalFormatting>
  <conditionalFormatting sqref="J2104">
    <cfRule type="cellIs" dxfId="1027" priority="128" operator="equal">
      <formula>0</formula>
    </cfRule>
  </conditionalFormatting>
  <conditionalFormatting sqref="AD2099:AF2107">
    <cfRule type="cellIs" dxfId="1026" priority="127" operator="equal">
      <formula>0</formula>
    </cfRule>
  </conditionalFormatting>
  <conditionalFormatting sqref="J2112 W2114:AC2114 AG2109:AI2114">
    <cfRule type="cellIs" dxfId="1025" priority="126" operator="equal">
      <formula>0</formula>
    </cfRule>
  </conditionalFormatting>
  <conditionalFormatting sqref="K2112">
    <cfRule type="cellIs" dxfId="1024" priority="125" operator="equal">
      <formula>0</formula>
    </cfRule>
  </conditionalFormatting>
  <conditionalFormatting sqref="J2114">
    <cfRule type="cellIs" dxfId="1023" priority="124" operator="equal">
      <formula>0</formula>
    </cfRule>
  </conditionalFormatting>
  <conditionalFormatting sqref="AD2109:AF2117">
    <cfRule type="cellIs" dxfId="1022" priority="123" operator="equal">
      <formula>0</formula>
    </cfRule>
  </conditionalFormatting>
  <conditionalFormatting sqref="J2122 W2124:AC2124 AG2119:AI2124">
    <cfRule type="cellIs" dxfId="1021" priority="122" operator="equal">
      <formula>0</formula>
    </cfRule>
  </conditionalFormatting>
  <conditionalFormatting sqref="K2122">
    <cfRule type="cellIs" dxfId="1020" priority="121" operator="equal">
      <formula>0</formula>
    </cfRule>
  </conditionalFormatting>
  <conditionalFormatting sqref="J2124">
    <cfRule type="cellIs" dxfId="1019" priority="120" operator="equal">
      <formula>0</formula>
    </cfRule>
  </conditionalFormatting>
  <conditionalFormatting sqref="AD2119:AF2127">
    <cfRule type="cellIs" dxfId="1018" priority="119" operator="equal">
      <formula>0</formula>
    </cfRule>
  </conditionalFormatting>
  <conditionalFormatting sqref="J2266 W2268:AC2268 AG2263:AI2268">
    <cfRule type="cellIs" dxfId="1017" priority="118" operator="equal">
      <formula>0</formula>
    </cfRule>
  </conditionalFormatting>
  <conditionalFormatting sqref="J2268">
    <cfRule type="cellIs" dxfId="1016" priority="116" operator="equal">
      <formula>0</formula>
    </cfRule>
  </conditionalFormatting>
  <conditionalFormatting sqref="AD2263:AF2271">
    <cfRule type="cellIs" dxfId="1015" priority="115" operator="equal">
      <formula>0</formula>
    </cfRule>
  </conditionalFormatting>
  <conditionalFormatting sqref="J2296 AG2293:AI2293">
    <cfRule type="cellIs" dxfId="1014" priority="106" operator="equal">
      <formula>0</formula>
    </cfRule>
  </conditionalFormatting>
  <conditionalFormatting sqref="K2296">
    <cfRule type="cellIs" dxfId="1013" priority="105" operator="equal">
      <formula>0</formula>
    </cfRule>
  </conditionalFormatting>
  <conditionalFormatting sqref="J2298">
    <cfRule type="cellIs" dxfId="1012" priority="104" operator="equal">
      <formula>0</formula>
    </cfRule>
  </conditionalFormatting>
  <conditionalFormatting sqref="AD2293:AF2293">
    <cfRule type="cellIs" dxfId="1011" priority="103" operator="equal">
      <formula>0</formula>
    </cfRule>
  </conditionalFormatting>
  <conditionalFormatting sqref="J2326 W2328:AC2328 AG2323:AI2328">
    <cfRule type="cellIs" dxfId="1010" priority="94" operator="equal">
      <formula>0</formula>
    </cfRule>
  </conditionalFormatting>
  <conditionalFormatting sqref="K2326">
    <cfRule type="cellIs" dxfId="1009" priority="93" operator="equal">
      <formula>0</formula>
    </cfRule>
  </conditionalFormatting>
  <conditionalFormatting sqref="J2328">
    <cfRule type="cellIs" dxfId="1008" priority="92" operator="equal">
      <formula>0</formula>
    </cfRule>
  </conditionalFormatting>
  <conditionalFormatting sqref="AD2323:AF2331">
    <cfRule type="cellIs" dxfId="1007" priority="91" operator="equal">
      <formula>0</formula>
    </cfRule>
  </conditionalFormatting>
  <conditionalFormatting sqref="J2336 W2338:AC2338 AG2333:AI2338">
    <cfRule type="cellIs" dxfId="1006" priority="90" operator="equal">
      <formula>0</formula>
    </cfRule>
  </conditionalFormatting>
  <conditionalFormatting sqref="K2336">
    <cfRule type="cellIs" dxfId="1005" priority="89" operator="equal">
      <formula>0</formula>
    </cfRule>
  </conditionalFormatting>
  <conditionalFormatting sqref="J2338">
    <cfRule type="cellIs" dxfId="1004" priority="88" operator="equal">
      <formula>0</formula>
    </cfRule>
  </conditionalFormatting>
  <conditionalFormatting sqref="AD2333:AF2341">
    <cfRule type="cellIs" dxfId="1003" priority="87" operator="equal">
      <formula>0</formula>
    </cfRule>
  </conditionalFormatting>
  <conditionalFormatting sqref="J2346 W2348:AC2348 AG2343:AI2348">
    <cfRule type="cellIs" dxfId="1002" priority="86" operator="equal">
      <formula>0</formula>
    </cfRule>
  </conditionalFormatting>
  <conditionalFormatting sqref="K2346">
    <cfRule type="cellIs" dxfId="1001" priority="85" operator="equal">
      <formula>0</formula>
    </cfRule>
  </conditionalFormatting>
  <conditionalFormatting sqref="J2348">
    <cfRule type="cellIs" dxfId="1000" priority="84" operator="equal">
      <formula>0</formula>
    </cfRule>
  </conditionalFormatting>
  <conditionalFormatting sqref="AD2343:AF2351">
    <cfRule type="cellIs" dxfId="999" priority="83" operator="equal">
      <formula>0</formula>
    </cfRule>
  </conditionalFormatting>
  <conditionalFormatting sqref="J2356 W2358:AC2358 AG2353:AI2358">
    <cfRule type="cellIs" dxfId="998" priority="82" operator="equal">
      <formula>0</formula>
    </cfRule>
  </conditionalFormatting>
  <conditionalFormatting sqref="K2356">
    <cfRule type="cellIs" dxfId="997" priority="81" operator="equal">
      <formula>0</formula>
    </cfRule>
  </conditionalFormatting>
  <conditionalFormatting sqref="J2358">
    <cfRule type="cellIs" dxfId="996" priority="80" operator="equal">
      <formula>0</formula>
    </cfRule>
  </conditionalFormatting>
  <conditionalFormatting sqref="AD2353:AF2361">
    <cfRule type="cellIs" dxfId="995" priority="79" operator="equal">
      <formula>0</formula>
    </cfRule>
  </conditionalFormatting>
  <conditionalFormatting sqref="AD2273:AI2281">
    <cfRule type="cellIs" dxfId="994" priority="78" operator="equal">
      <formula>0</formula>
    </cfRule>
  </conditionalFormatting>
  <conditionalFormatting sqref="J2274:V2275 K2273:T2273 J2277:V2281 J2276 L2276:V2276">
    <cfRule type="cellIs" dxfId="993" priority="77" operator="equal">
      <formula>0</formula>
    </cfRule>
  </conditionalFormatting>
  <conditionalFormatting sqref="V2273:W2273">
    <cfRule type="cellIs" dxfId="992" priority="76" operator="equal">
      <formula>0</formula>
    </cfRule>
  </conditionalFormatting>
  <conditionalFormatting sqref="U2273">
    <cfRule type="cellIs" dxfId="991" priority="75" operator="equal">
      <formula>0</formula>
    </cfRule>
  </conditionalFormatting>
  <conditionalFormatting sqref="W2274:AC2281">
    <cfRule type="cellIs" dxfId="990" priority="74" operator="equal">
      <formula>0</formula>
    </cfRule>
  </conditionalFormatting>
  <conditionalFormatting sqref="X2273:AC2273">
    <cfRule type="cellIs" dxfId="989" priority="73" operator="equal">
      <formula>0</formula>
    </cfRule>
  </conditionalFormatting>
  <conditionalFormatting sqref="K2283:P2283 J2287:P2291 J2286 L2286:P2286">
    <cfRule type="cellIs" dxfId="988" priority="70" operator="equal">
      <formula>0</formula>
    </cfRule>
  </conditionalFormatting>
  <conditionalFormatting sqref="N2304">
    <cfRule type="cellIs" dxfId="987" priority="66" operator="equal">
      <formula>0</formula>
    </cfRule>
  </conditionalFormatting>
  <conditionalFormatting sqref="K1949">
    <cfRule type="cellIs" dxfId="986" priority="61" operator="equal">
      <formula>0</formula>
    </cfRule>
  </conditionalFormatting>
  <conditionalFormatting sqref="X1954:AI1954">
    <cfRule type="cellIs" dxfId="985" priority="60" operator="equal">
      <formula>0</formula>
    </cfRule>
  </conditionalFormatting>
  <conditionalFormatting sqref="L1954:W1954">
    <cfRule type="cellIs" dxfId="984" priority="59" operator="equal">
      <formula>0</formula>
    </cfRule>
  </conditionalFormatting>
  <conditionalFormatting sqref="W1223">
    <cfRule type="cellIs" dxfId="983" priority="58" operator="equal">
      <formula>0</formula>
    </cfRule>
  </conditionalFormatting>
  <conditionalFormatting sqref="W1232">
    <cfRule type="cellIs" dxfId="982" priority="57" operator="equal">
      <formula>0</formula>
    </cfRule>
  </conditionalFormatting>
  <conditionalFormatting sqref="W1380">
    <cfRule type="cellIs" dxfId="981" priority="56" operator="equal">
      <formula>0</formula>
    </cfRule>
  </conditionalFormatting>
  <conditionalFormatting sqref="W1452">
    <cfRule type="cellIs" dxfId="980" priority="55" operator="equal">
      <formula>0</formula>
    </cfRule>
  </conditionalFormatting>
  <conditionalFormatting sqref="AA1857">
    <cfRule type="cellIs" dxfId="979" priority="54" operator="equal">
      <formula>0</formula>
    </cfRule>
  </conditionalFormatting>
  <conditionalFormatting sqref="W1858">
    <cfRule type="cellIs" dxfId="978" priority="53" operator="equal">
      <formula>0</formula>
    </cfRule>
  </conditionalFormatting>
  <conditionalFormatting sqref="W1857">
    <cfRule type="cellIs" dxfId="977" priority="52" operator="equal">
      <formula>0</formula>
    </cfRule>
  </conditionalFormatting>
  <conditionalFormatting sqref="K1963:W1963">
    <cfRule type="cellIs" dxfId="976" priority="51" operator="equal">
      <formula>0</formula>
    </cfRule>
  </conditionalFormatting>
  <conditionalFormatting sqref="J1963">
    <cfRule type="cellIs" dxfId="975" priority="50" operator="equal">
      <formula>0</formula>
    </cfRule>
  </conditionalFormatting>
  <conditionalFormatting sqref="K1973:W1973">
    <cfRule type="cellIs" dxfId="974" priority="49" operator="equal">
      <formula>0</formula>
    </cfRule>
  </conditionalFormatting>
  <conditionalFormatting sqref="J1973">
    <cfRule type="cellIs" dxfId="973" priority="48" operator="equal">
      <formula>0</formula>
    </cfRule>
  </conditionalFormatting>
  <conditionalFormatting sqref="J1979:AC1981 X1983:AC1983 J1982 L1982:AC1982 W1984:AC1984">
    <cfRule type="cellIs" dxfId="972" priority="47" operator="equal">
      <formula>0</formula>
    </cfRule>
  </conditionalFormatting>
  <conditionalFormatting sqref="K1982">
    <cfRule type="cellIs" dxfId="971" priority="46" operator="equal">
      <formula>0</formula>
    </cfRule>
  </conditionalFormatting>
  <conditionalFormatting sqref="K1984:V1984">
    <cfRule type="cellIs" dxfId="970" priority="45" operator="equal">
      <formula>0</formula>
    </cfRule>
  </conditionalFormatting>
  <conditionalFormatting sqref="J1984">
    <cfRule type="cellIs" dxfId="969" priority="44" operator="equal">
      <formula>0</formula>
    </cfRule>
  </conditionalFormatting>
  <conditionalFormatting sqref="AD1979:AD1987">
    <cfRule type="cellIs" dxfId="968" priority="43" operator="equal">
      <formula>0</formula>
    </cfRule>
  </conditionalFormatting>
  <conditionalFormatting sqref="K1983:W1983">
    <cfRule type="cellIs" dxfId="967" priority="42" operator="equal">
      <formula>0</formula>
    </cfRule>
  </conditionalFormatting>
  <conditionalFormatting sqref="J1983">
    <cfRule type="cellIs" dxfId="966" priority="41" operator="equal">
      <formula>0</formula>
    </cfRule>
  </conditionalFormatting>
  <conditionalFormatting sqref="V1740:V1741">
    <cfRule type="cellIs" dxfId="965" priority="40" operator="equal">
      <formula>0</formula>
    </cfRule>
  </conditionalFormatting>
  <conditionalFormatting sqref="V1733">
    <cfRule type="cellIs" dxfId="964" priority="39" operator="equal">
      <formula>0</formula>
    </cfRule>
  </conditionalFormatting>
  <conditionalFormatting sqref="V1734">
    <cfRule type="cellIs" dxfId="963" priority="38" operator="equal">
      <formula>0</formula>
    </cfRule>
  </conditionalFormatting>
  <conditionalFormatting sqref="V1735">
    <cfRule type="cellIs" dxfId="962" priority="37" operator="equal">
      <formula>0</formula>
    </cfRule>
  </conditionalFormatting>
  <conditionalFormatting sqref="V1736">
    <cfRule type="cellIs" dxfId="961" priority="36" operator="equal">
      <formula>0</formula>
    </cfRule>
  </conditionalFormatting>
  <conditionalFormatting sqref="V1737">
    <cfRule type="cellIs" dxfId="960" priority="35" operator="equal">
      <formula>0</formula>
    </cfRule>
  </conditionalFormatting>
  <conditionalFormatting sqref="V1738">
    <cfRule type="cellIs" dxfId="959" priority="34" operator="equal">
      <formula>0</formula>
    </cfRule>
  </conditionalFormatting>
  <conditionalFormatting sqref="W1733">
    <cfRule type="cellIs" dxfId="958" priority="33" operator="equal">
      <formula>0</formula>
    </cfRule>
  </conditionalFormatting>
  <conditionalFormatting sqref="W1734:W1739">
    <cfRule type="cellIs" dxfId="957" priority="32" operator="equal">
      <formula>0</formula>
    </cfRule>
  </conditionalFormatting>
  <conditionalFormatting sqref="J2273">
    <cfRule type="cellIs" dxfId="956" priority="29" operator="equal">
      <formula>0</formula>
    </cfRule>
  </conditionalFormatting>
  <conditionalFormatting sqref="J2283">
    <cfRule type="cellIs" dxfId="955" priority="28" operator="equal">
      <formula>0</formula>
    </cfRule>
  </conditionalFormatting>
  <conditionalFormatting sqref="K2276">
    <cfRule type="cellIs" dxfId="954" priority="27" operator="equal">
      <formula>0</formula>
    </cfRule>
  </conditionalFormatting>
  <conditionalFormatting sqref="K2286">
    <cfRule type="cellIs" dxfId="953" priority="26" operator="equal">
      <formula>0</formula>
    </cfRule>
  </conditionalFormatting>
  <conditionalFormatting sqref="AD2294:AI2301">
    <cfRule type="cellIs" dxfId="952" priority="25" operator="equal">
      <formula>0</formula>
    </cfRule>
  </conditionalFormatting>
  <conditionalFormatting sqref="W2294:AC2301">
    <cfRule type="cellIs" dxfId="951" priority="24" operator="equal">
      <formula>0</formula>
    </cfRule>
  </conditionalFormatting>
  <conditionalFormatting sqref="K2307:W2307">
    <cfRule type="cellIs" dxfId="950" priority="23" operator="equal">
      <formula>0</formula>
    </cfRule>
  </conditionalFormatting>
  <conditionalFormatting sqref="J2307">
    <cfRule type="cellIs" dxfId="949" priority="22" operator="equal">
      <formula>0</formula>
    </cfRule>
  </conditionalFormatting>
  <conditionalFormatting sqref="M2004:M2007">
    <cfRule type="cellIs" dxfId="948" priority="21" operator="equal">
      <formula>0</formula>
    </cfRule>
  </conditionalFormatting>
  <conditionalFormatting sqref="W1671:W1672">
    <cfRule type="cellIs" dxfId="947" priority="20" operator="equal">
      <formula>0</formula>
    </cfRule>
  </conditionalFormatting>
  <conditionalFormatting sqref="O1671:P1676">
    <cfRule type="cellIs" dxfId="946" priority="19" operator="equal">
      <formula>0</formula>
    </cfRule>
  </conditionalFormatting>
  <conditionalFormatting sqref="Q1671:V1677">
    <cfRule type="cellIs" dxfId="945" priority="18" operator="equal">
      <formula>0</formula>
    </cfRule>
  </conditionalFormatting>
  <conditionalFormatting sqref="W1920">
    <cfRule type="cellIs" dxfId="944" priority="17" operator="equal">
      <formula>0</formula>
    </cfRule>
  </conditionalFormatting>
  <conditionalFormatting sqref="W1921">
    <cfRule type="cellIs" dxfId="943" priority="16" operator="equal">
      <formula>0</formula>
    </cfRule>
  </conditionalFormatting>
  <conditionalFormatting sqref="W1922">
    <cfRule type="cellIs" dxfId="942" priority="15" operator="equal">
      <formula>0</formula>
    </cfRule>
  </conditionalFormatting>
  <conditionalFormatting sqref="W1923">
    <cfRule type="cellIs" dxfId="941" priority="14" operator="equal">
      <formula>0</formula>
    </cfRule>
  </conditionalFormatting>
  <conditionalFormatting sqref="W1924">
    <cfRule type="cellIs" dxfId="940" priority="13" operator="equal">
      <formula>0</formula>
    </cfRule>
  </conditionalFormatting>
  <conditionalFormatting sqref="W1925">
    <cfRule type="cellIs" dxfId="939" priority="12" operator="equal">
      <formula>0</formula>
    </cfRule>
  </conditionalFormatting>
  <conditionalFormatting sqref="AA1920">
    <cfRule type="cellIs" dxfId="938" priority="11" operator="equal">
      <formula>0</formula>
    </cfRule>
  </conditionalFormatting>
  <conditionalFormatting sqref="AA1921">
    <cfRule type="cellIs" dxfId="937" priority="10" operator="equal">
      <formula>0</formula>
    </cfRule>
  </conditionalFormatting>
  <conditionalFormatting sqref="AA1922">
    <cfRule type="cellIs" dxfId="936" priority="9" operator="equal">
      <formula>0</formula>
    </cfRule>
  </conditionalFormatting>
  <conditionalFormatting sqref="AA1923">
    <cfRule type="cellIs" dxfId="935" priority="8" operator="equal">
      <formula>0</formula>
    </cfRule>
  </conditionalFormatting>
  <conditionalFormatting sqref="AA1924">
    <cfRule type="cellIs" dxfId="934" priority="7" operator="equal">
      <formula>0</formula>
    </cfRule>
  </conditionalFormatting>
  <conditionalFormatting sqref="AA1925">
    <cfRule type="cellIs" dxfId="933" priority="6" operator="equal">
      <formula>0</formula>
    </cfRule>
  </conditionalFormatting>
  <conditionalFormatting sqref="J2009:AI2017">
    <cfRule type="cellIs" dxfId="932" priority="4" operator="equal">
      <formula>0</formula>
    </cfRule>
  </conditionalFormatting>
  <conditionalFormatting sqref="K1258">
    <cfRule type="cellIs" dxfId="931" priority="3" operator="equal">
      <formula>0</formula>
    </cfRule>
  </conditionalFormatting>
  <conditionalFormatting sqref="K1262:W1262">
    <cfRule type="cellIs" dxfId="930" priority="2" operator="equal">
      <formula>0</formula>
    </cfRule>
  </conditionalFormatting>
  <conditionalFormatting sqref="J1262">
    <cfRule type="cellIs" dxfId="929" priority="1" operator="equal">
      <formula>0</formula>
    </cfRule>
  </conditionalFormatting>
  <pageMargins left="0.25" right="0.25" top="0.75" bottom="0.75" header="0.3" footer="0.3"/>
  <pageSetup scale="60" fitToHeight="5" orientation="portrait" horizontalDpi="4294967293" verticalDpi="4294967293" r:id="rId1"/>
  <ignoredErrors>
    <ignoredError sqref="Z160 Z171 Z57 Z65 Z73 Z80 Z91 Z129 Z141"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1A7A2-2935-4D6B-A743-7492124F6FAD}">
  <sheetPr>
    <pageSetUpPr fitToPage="1"/>
  </sheetPr>
  <dimension ref="A1:C22"/>
  <sheetViews>
    <sheetView workbookViewId="0">
      <selection activeCell="A29" sqref="A29"/>
    </sheetView>
  </sheetViews>
  <sheetFormatPr defaultRowHeight="15" x14ac:dyDescent="0.25"/>
  <cols>
    <col min="1" max="1" width="62.7109375" customWidth="1"/>
    <col min="2" max="2" width="18.140625" style="89" customWidth="1"/>
    <col min="3" max="3" width="17.5703125" customWidth="1"/>
    <col min="4" max="4" width="20.42578125" bestFit="1" customWidth="1"/>
    <col min="5" max="5" width="11.5703125" bestFit="1" customWidth="1"/>
    <col min="6" max="6" width="10.5703125" bestFit="1" customWidth="1"/>
  </cols>
  <sheetData>
    <row r="1" spans="1:3" x14ac:dyDescent="0.25">
      <c r="A1" t="str">
        <f>('Comm Input'!J4)</f>
        <v>2022 12 Pays 2023 01</v>
      </c>
    </row>
    <row r="2" spans="1:3" ht="15.75" thickBot="1" x14ac:dyDescent="0.3">
      <c r="A2" t="s">
        <v>687</v>
      </c>
    </row>
    <row r="3" spans="1:3" x14ac:dyDescent="0.25">
      <c r="A3" s="1426">
        <f>SUM(C:C)</f>
        <v>0</v>
      </c>
    </row>
    <row r="4" spans="1:3" x14ac:dyDescent="0.25">
      <c r="A4" s="1427"/>
      <c r="B4" s="378" t="s">
        <v>688</v>
      </c>
    </row>
    <row r="5" spans="1:3" ht="15.75" thickBot="1" x14ac:dyDescent="0.3">
      <c r="A5" s="1428"/>
    </row>
    <row r="6" spans="1:3" ht="15.75" x14ac:dyDescent="0.25">
      <c r="A6" s="782"/>
    </row>
    <row r="7" spans="1:3" ht="15.75" x14ac:dyDescent="0.25">
      <c r="A7" s="1213" t="s">
        <v>930</v>
      </c>
      <c r="B7" s="836"/>
      <c r="C7" s="836"/>
    </row>
    <row r="8" spans="1:3" ht="15.75" x14ac:dyDescent="0.25">
      <c r="A8" s="782" t="s">
        <v>689</v>
      </c>
      <c r="B8" s="781" t="s">
        <v>690</v>
      </c>
      <c r="C8" s="32" t="s">
        <v>147</v>
      </c>
    </row>
    <row r="9" spans="1:3" x14ac:dyDescent="0.25">
      <c r="A9" s="134" t="s">
        <v>691</v>
      </c>
      <c r="B9" s="89">
        <f>SUM(FLOW!D38)</f>
        <v>0</v>
      </c>
    </row>
    <row r="10" spans="1:3" x14ac:dyDescent="0.25">
      <c r="A10" s="134" t="s">
        <v>1009</v>
      </c>
      <c r="B10" s="89">
        <f>SUM(FLOW!D37)</f>
        <v>0</v>
      </c>
    </row>
    <row r="11" spans="1:3" ht="15.75" thickBot="1" x14ac:dyDescent="0.3">
      <c r="A11" s="1317" t="s">
        <v>692</v>
      </c>
      <c r="B11" s="1318">
        <f>SUM(FLOW!D39)</f>
        <v>0</v>
      </c>
      <c r="C11" s="1319"/>
    </row>
    <row r="12" spans="1:3" ht="15.75" thickTop="1" x14ac:dyDescent="0.25">
      <c r="A12" s="134"/>
      <c r="C12" s="89">
        <f>SUM(B9:B11)</f>
        <v>0</v>
      </c>
    </row>
    <row r="13" spans="1:3" x14ac:dyDescent="0.25">
      <c r="B13"/>
    </row>
    <row r="14" spans="1:3" ht="15.75" thickBot="1" x14ac:dyDescent="0.3">
      <c r="B14"/>
    </row>
    <row r="15" spans="1:3" x14ac:dyDescent="0.25">
      <c r="A15" s="845" t="s">
        <v>693</v>
      </c>
      <c r="B15" s="957"/>
      <c r="C15" s="777"/>
    </row>
    <row r="16" spans="1:3" ht="30" x14ac:dyDescent="0.25">
      <c r="A16" s="1212" t="s">
        <v>1026</v>
      </c>
      <c r="C16" s="843"/>
    </row>
    <row r="17" spans="1:3" x14ac:dyDescent="0.25">
      <c r="A17" s="897"/>
      <c r="C17" s="778"/>
    </row>
    <row r="18" spans="1:3" x14ac:dyDescent="0.25">
      <c r="A18" s="979"/>
      <c r="B18" s="523"/>
      <c r="C18" s="778"/>
    </row>
    <row r="19" spans="1:3" x14ac:dyDescent="0.25">
      <c r="A19" s="844"/>
      <c r="B19" s="523"/>
      <c r="C19" s="778"/>
    </row>
    <row r="20" spans="1:3" x14ac:dyDescent="0.25">
      <c r="A20" s="844"/>
      <c r="C20" s="778"/>
    </row>
    <row r="21" spans="1:3" x14ac:dyDescent="0.25">
      <c r="A21" s="759"/>
      <c r="C21" s="778"/>
    </row>
    <row r="22" spans="1:3" ht="15.75" thickBot="1" x14ac:dyDescent="0.3">
      <c r="A22" s="760"/>
      <c r="B22" s="958"/>
      <c r="C22" s="936"/>
    </row>
  </sheetData>
  <mergeCells count="1">
    <mergeCell ref="A3:A5"/>
  </mergeCells>
  <pageMargins left="0.7" right="0.7" top="0.75" bottom="0.75" header="0.3" footer="0.3"/>
  <pageSetup scale="9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A53"/>
  <sheetViews>
    <sheetView zoomScale="80" zoomScaleNormal="80" zoomScalePageLayoutView="145" workbookViewId="0">
      <selection sqref="A1:XFD1048576"/>
    </sheetView>
  </sheetViews>
  <sheetFormatPr defaultRowHeight="15" x14ac:dyDescent="0.25"/>
  <cols>
    <col min="1" max="1" width="26.42578125" bestFit="1" customWidth="1"/>
    <col min="2" max="2" width="32" customWidth="1"/>
    <col min="3" max="3" width="10.28515625" bestFit="1" customWidth="1"/>
    <col min="4" max="4" width="14" customWidth="1"/>
    <col min="5" max="5" width="12.28515625" style="22" bestFit="1" customWidth="1"/>
    <col min="7" max="7" width="6.5703125" bestFit="1" customWidth="1"/>
    <col min="8" max="8" width="11.42578125" style="89" bestFit="1" customWidth="1"/>
    <col min="14" max="14" width="12" bestFit="1" customWidth="1"/>
    <col min="16" max="16" width="11.42578125" customWidth="1"/>
    <col min="17" max="17" width="11.42578125" bestFit="1" customWidth="1"/>
    <col min="18" max="18" width="9.5703125" bestFit="1" customWidth="1"/>
    <col min="20" max="20" width="9.5703125" customWidth="1"/>
    <col min="21" max="21" width="11.42578125" bestFit="1" customWidth="1"/>
    <col min="23" max="23" width="11.5703125" bestFit="1" customWidth="1"/>
    <col min="24" max="24" width="11.42578125" bestFit="1" customWidth="1"/>
    <col min="26" max="26" width="11.42578125" bestFit="1" customWidth="1"/>
  </cols>
  <sheetData>
    <row r="1" spans="1:27" ht="23.25" x14ac:dyDescent="0.35">
      <c r="A1" s="1430" t="s">
        <v>694</v>
      </c>
      <c r="B1" s="1430"/>
      <c r="C1" s="505"/>
      <c r="D1" s="653" t="str">
        <f>('Comm Input'!J4)</f>
        <v>2022 12 Pays 2023 01</v>
      </c>
      <c r="E1" s="619"/>
      <c r="F1" s="505"/>
      <c r="G1" s="505"/>
      <c r="H1" s="622"/>
      <c r="I1" s="505"/>
      <c r="J1" s="505"/>
      <c r="K1" s="505"/>
      <c r="L1" s="505"/>
      <c r="M1" s="505"/>
      <c r="N1" s="505"/>
      <c r="O1" s="505"/>
      <c r="P1" s="505"/>
      <c r="Q1" s="505"/>
      <c r="R1" s="505"/>
      <c r="S1" s="505"/>
      <c r="T1" s="505"/>
      <c r="U1" s="505"/>
      <c r="V1" s="505"/>
      <c r="W1" s="505"/>
      <c r="X1" s="505"/>
      <c r="Y1" s="505"/>
      <c r="Z1" s="505"/>
    </row>
    <row r="2" spans="1:27" ht="23.25" x14ac:dyDescent="0.35">
      <c r="A2" s="661"/>
      <c r="B2" s="661"/>
      <c r="C2" s="62"/>
      <c r="D2" s="662"/>
      <c r="E2" s="663"/>
      <c r="F2" s="62"/>
      <c r="G2" s="62"/>
      <c r="H2" s="664"/>
      <c r="I2" s="62"/>
      <c r="J2" s="62"/>
      <c r="K2" s="62"/>
      <c r="L2" s="62"/>
      <c r="M2" s="62"/>
      <c r="N2" s="62"/>
      <c r="O2" s="62"/>
      <c r="P2" s="62"/>
      <c r="Q2" s="62"/>
      <c r="R2" s="62"/>
      <c r="S2" s="62"/>
      <c r="T2" s="62"/>
      <c r="U2" s="62"/>
      <c r="V2" s="62"/>
      <c r="W2" s="62"/>
      <c r="X2" s="62"/>
      <c r="Y2" s="62"/>
      <c r="Z2" s="62"/>
    </row>
    <row r="3" spans="1:27" ht="23.25" customHeight="1" x14ac:dyDescent="0.25">
      <c r="A3" s="1439" t="s">
        <v>695</v>
      </c>
      <c r="B3" s="1439"/>
    </row>
    <row r="4" spans="1:27" ht="64.5" customHeight="1" x14ac:dyDescent="0.25">
      <c r="A4" s="1431">
        <f>SUM(Q8:Q100,T8:T100,W8:W100)</f>
        <v>568.6097860000001</v>
      </c>
      <c r="B4" s="1432"/>
      <c r="C4" s="1159" t="s">
        <v>147</v>
      </c>
      <c r="E4" s="1433">
        <f>SUM(A4)</f>
        <v>568.6097860000001</v>
      </c>
      <c r="F4" s="1434"/>
      <c r="G4" s="1435" t="s">
        <v>696</v>
      </c>
      <c r="H4" s="1436"/>
      <c r="J4" s="1437"/>
      <c r="K4" s="1437"/>
      <c r="L4" s="1438"/>
      <c r="M4" s="1438"/>
      <c r="N4" s="1137"/>
    </row>
    <row r="5" spans="1:27" x14ac:dyDescent="0.25">
      <c r="A5" s="311" t="s">
        <v>697</v>
      </c>
      <c r="B5" s="707">
        <f>SUM(E8:E48)</f>
        <v>25997.919999999998</v>
      </c>
      <c r="C5" s="704"/>
      <c r="D5" s="705"/>
      <c r="E5" s="1160"/>
      <c r="F5" s="1161"/>
      <c r="G5" s="525"/>
      <c r="H5" s="647"/>
      <c r="I5" s="525"/>
      <c r="J5" s="525"/>
      <c r="K5" s="525"/>
      <c r="L5" s="525"/>
      <c r="M5" s="525"/>
      <c r="N5" s="713"/>
      <c r="O5" s="715"/>
      <c r="P5" s="716"/>
      <c r="Q5" s="715"/>
      <c r="R5" s="715"/>
      <c r="S5" s="715"/>
      <c r="T5" s="715"/>
      <c r="U5" s="715"/>
      <c r="V5" s="715"/>
      <c r="W5" s="704"/>
      <c r="X5" s="704"/>
      <c r="Y5" s="717"/>
      <c r="Z5" s="704"/>
    </row>
    <row r="6" spans="1:27" ht="30" x14ac:dyDescent="0.25">
      <c r="A6" s="310" t="str">
        <f>'Comm Input'!J2196</f>
        <v>Waterfront</v>
      </c>
      <c r="B6" s="35" t="str">
        <f>'Comm Input'!K2196</f>
        <v>Broker: PEO Advisors</v>
      </c>
      <c r="C6" s="676" t="s">
        <v>135</v>
      </c>
      <c r="D6" s="652" t="s">
        <v>126</v>
      </c>
      <c r="E6" s="651" t="s">
        <v>136</v>
      </c>
      <c r="F6" s="599" t="s">
        <v>138</v>
      </c>
      <c r="G6" s="158"/>
      <c r="H6" s="158"/>
      <c r="I6" s="158"/>
      <c r="J6" s="158"/>
      <c r="K6" s="158"/>
      <c r="L6" s="158"/>
      <c r="M6" s="158"/>
      <c r="N6" s="1440" t="s">
        <v>698</v>
      </c>
      <c r="O6" s="1440"/>
      <c r="P6" s="1440"/>
      <c r="Q6" s="1440"/>
      <c r="R6" s="1429" t="s">
        <v>699</v>
      </c>
      <c r="S6" s="1429"/>
      <c r="T6" s="1429"/>
      <c r="U6" s="1429" t="s">
        <v>700</v>
      </c>
      <c r="V6" s="1429"/>
      <c r="W6" s="1429"/>
      <c r="X6" s="1429" t="s">
        <v>701</v>
      </c>
      <c r="Y6" s="1429"/>
      <c r="Z6" s="1429"/>
    </row>
    <row r="7" spans="1:27" x14ac:dyDescent="0.25">
      <c r="A7" s="444"/>
      <c r="B7" s="710"/>
      <c r="C7" s="676"/>
      <c r="D7" s="652"/>
      <c r="E7" s="651"/>
      <c r="F7" s="599"/>
      <c r="G7" s="709"/>
      <c r="H7" s="709"/>
      <c r="I7" s="709"/>
      <c r="J7" s="709"/>
      <c r="K7" s="709"/>
      <c r="L7" s="709"/>
      <c r="M7" s="709"/>
      <c r="N7" s="709">
        <f>'Comm Input'!W2196</f>
        <v>1.4999999999999999E-2</v>
      </c>
      <c r="O7" s="711"/>
      <c r="P7" s="712"/>
      <c r="Q7" s="714" t="s">
        <v>147</v>
      </c>
      <c r="R7" s="709"/>
      <c r="S7" s="712"/>
      <c r="T7" s="714" t="s">
        <v>147</v>
      </c>
      <c r="U7" s="709"/>
      <c r="V7" s="712"/>
      <c r="W7" s="714" t="s">
        <v>147</v>
      </c>
      <c r="X7" s="709"/>
      <c r="Y7" s="712"/>
      <c r="Z7" s="714" t="s">
        <v>147</v>
      </c>
    </row>
    <row r="8" spans="1:27" x14ac:dyDescent="0.25">
      <c r="A8" s="311"/>
      <c r="B8" t="str">
        <f>'Comm Input'!K2197</f>
        <v xml:space="preserve">Agua Construction </v>
      </c>
      <c r="C8" s="38">
        <f>'Comm Input'!L2197</f>
        <v>0.35680000000000001</v>
      </c>
      <c r="D8" t="str">
        <f>'Comm Input'!M2197</f>
        <v>FL6006F</v>
      </c>
      <c r="E8" s="22">
        <f>'Comm Input'!N2197</f>
        <v>0</v>
      </c>
      <c r="F8" s="38">
        <f>'Comm Input'!O2197</f>
        <v>0</v>
      </c>
      <c r="G8" s="38">
        <f>'Comm Input'!P2197</f>
        <v>0</v>
      </c>
      <c r="H8" s="307">
        <f>'Comm Input'!Q2197</f>
        <v>0</v>
      </c>
      <c r="I8" s="36">
        <f>'Comm Input'!R2197</f>
        <v>0</v>
      </c>
      <c r="J8" s="36">
        <f>'Comm Input'!S2197</f>
        <v>0</v>
      </c>
      <c r="K8" s="36">
        <f>'Comm Input'!T2197</f>
        <v>0</v>
      </c>
      <c r="L8" s="36">
        <f>'Comm Input'!U2197</f>
        <v>0</v>
      </c>
      <c r="M8" s="38">
        <f>'Comm Input'!V2197</f>
        <v>0</v>
      </c>
      <c r="N8" s="22">
        <f>'Comm Input'!W2197</f>
        <v>0</v>
      </c>
      <c r="O8" s="22">
        <f>'Comm Input'!X2197</f>
        <v>0</v>
      </c>
      <c r="P8" s="23">
        <f>'Comm Input'!Y2197</f>
        <v>0</v>
      </c>
      <c r="Q8" s="22">
        <f>'Comm Input'!Z2197</f>
        <v>0</v>
      </c>
      <c r="R8" s="23">
        <f>'Comm Input'!AA2197</f>
        <v>0</v>
      </c>
      <c r="S8" s="23">
        <f>'Comm Input'!AB2197</f>
        <v>0</v>
      </c>
      <c r="T8">
        <f>'Comm Input'!AC2197</f>
        <v>0</v>
      </c>
      <c r="U8" s="23">
        <f>'Comm Input'!AD2197</f>
        <v>0</v>
      </c>
      <c r="V8" s="23">
        <f>'Comm Input'!AE2197</f>
        <v>0</v>
      </c>
      <c r="W8">
        <f>'Comm Input'!AF2197</f>
        <v>0</v>
      </c>
      <c r="X8" s="23">
        <f>'Comm Input'!AG2197</f>
        <v>0</v>
      </c>
      <c r="Y8" s="23">
        <f>'Comm Input'!AH2197</f>
        <v>0</v>
      </c>
      <c r="Z8">
        <f>'Comm Input'!AI2197</f>
        <v>0</v>
      </c>
    </row>
    <row r="9" spans="1:27" ht="15.75" thickBot="1" x14ac:dyDescent="0.3">
      <c r="A9" s="311"/>
      <c r="B9" t="str">
        <f>'Comm Input'!K2198</f>
        <v xml:space="preserve">Agua Construction </v>
      </c>
      <c r="C9" s="17">
        <f>'Comm Input'!L2198</f>
        <v>0.1676</v>
      </c>
      <c r="D9" t="str">
        <f>'Comm Input'!M2198</f>
        <v>FL8810</v>
      </c>
      <c r="E9" s="23">
        <f>'Comm Input'!N2198</f>
        <v>0</v>
      </c>
      <c r="F9" s="38">
        <f>'Comm Input'!O2198</f>
        <v>0</v>
      </c>
      <c r="G9" s="38">
        <f>'Comm Input'!P2198</f>
        <v>0</v>
      </c>
      <c r="H9" s="307">
        <f>'Comm Input'!Q2198</f>
        <v>0</v>
      </c>
      <c r="I9" s="307">
        <f>'Comm Input'!R2198</f>
        <v>0</v>
      </c>
      <c r="J9" s="307">
        <f>'Comm Input'!S2198</f>
        <v>0</v>
      </c>
      <c r="K9" s="307">
        <f>'Comm Input'!T2198</f>
        <v>0</v>
      </c>
      <c r="L9" s="38">
        <f>'Comm Input'!U2198</f>
        <v>0</v>
      </c>
      <c r="M9" s="38">
        <f>'Comm Input'!V2198</f>
        <v>0</v>
      </c>
      <c r="N9" s="38">
        <f>'Comm Input'!W2198</f>
        <v>0</v>
      </c>
      <c r="O9" s="22">
        <f>'Comm Input'!X2198</f>
        <v>0</v>
      </c>
      <c r="P9" s="11">
        <f>'Comm Input'!Y2198</f>
        <v>0</v>
      </c>
      <c r="Q9" s="22">
        <f>'Comm Input'!Z2198</f>
        <v>0</v>
      </c>
      <c r="R9" s="22">
        <f>'Comm Input'!AA2198</f>
        <v>0</v>
      </c>
      <c r="S9" s="22">
        <f>'Comm Input'!AB2198</f>
        <v>0</v>
      </c>
      <c r="T9" s="22">
        <f>'Comm Input'!AC2198</f>
        <v>0</v>
      </c>
      <c r="U9" s="22">
        <f>'Comm Input'!AD2198</f>
        <v>0</v>
      </c>
      <c r="V9" s="22">
        <f>'Comm Input'!AE2198</f>
        <v>0</v>
      </c>
      <c r="W9" s="22">
        <f>'Comm Input'!AF2198</f>
        <v>0</v>
      </c>
      <c r="X9" s="22">
        <f>'Comm Input'!AG2198</f>
        <v>0</v>
      </c>
      <c r="Y9" s="22">
        <f>'Comm Input'!AH2198</f>
        <v>0</v>
      </c>
      <c r="Z9" s="22">
        <f>'Comm Input'!AI2198</f>
        <v>0</v>
      </c>
    </row>
    <row r="10" spans="1:27" ht="15.75" thickBot="1" x14ac:dyDescent="0.3">
      <c r="A10" s="311"/>
      <c r="C10">
        <f>'Comm Input'!L2199</f>
        <v>0</v>
      </c>
      <c r="D10">
        <f>'Comm Input'!M2199</f>
        <v>0</v>
      </c>
      <c r="E10" s="49">
        <f>'Comm Input'!N2199</f>
        <v>0</v>
      </c>
      <c r="F10" s="50">
        <f>'Comm Input'!O2199</f>
        <v>0</v>
      </c>
      <c r="G10" s="38">
        <f>'Comm Input'!P2199</f>
        <v>0</v>
      </c>
      <c r="H10" s="38">
        <f>'Comm Input'!Q2199</f>
        <v>0</v>
      </c>
      <c r="I10" s="38">
        <f>'Comm Input'!R2199</f>
        <v>0</v>
      </c>
      <c r="J10" s="38">
        <f>'Comm Input'!S2199</f>
        <v>0</v>
      </c>
      <c r="K10" s="38">
        <f>'Comm Input'!T2199</f>
        <v>0</v>
      </c>
      <c r="L10" s="38">
        <f>'Comm Input'!U2199</f>
        <v>0</v>
      </c>
      <c r="M10" s="38">
        <f>'Comm Input'!V2199</f>
        <v>0</v>
      </c>
      <c r="N10" s="488">
        <f>'Comm Input'!W2199</f>
        <v>0</v>
      </c>
      <c r="O10" s="489">
        <f>'Comm Input'!X2199</f>
        <v>0</v>
      </c>
      <c r="P10" s="490">
        <f>'Comm Input'!Y2199</f>
        <v>0</v>
      </c>
      <c r="Q10" s="829">
        <f>'Comm Input'!Z2199</f>
        <v>0</v>
      </c>
      <c r="R10" s="491">
        <f>'Comm Input'!AA2199</f>
        <v>0</v>
      </c>
      <c r="S10" s="387">
        <f>'Comm Input'!AB2199</f>
        <v>0</v>
      </c>
      <c r="T10" s="1087">
        <f>'Comm Input'!AC2199</f>
        <v>0</v>
      </c>
      <c r="U10" s="387">
        <f>'Comm Input'!AD2199</f>
        <v>0</v>
      </c>
      <c r="V10" s="387">
        <f>'Comm Input'!AE2199</f>
        <v>0</v>
      </c>
      <c r="W10" s="1087">
        <f>'Comm Input'!AF2199</f>
        <v>0</v>
      </c>
      <c r="X10" s="387">
        <f>'Comm Input'!AG2199</f>
        <v>0</v>
      </c>
      <c r="Y10" s="387">
        <f>'Comm Input'!AH2199</f>
        <v>0</v>
      </c>
      <c r="Z10" s="1087">
        <f>'Comm Input'!AI2199</f>
        <v>0</v>
      </c>
    </row>
    <row r="11" spans="1:27" x14ac:dyDescent="0.25">
      <c r="A11" s="310" t="str">
        <f>'Comm Input'!J2201</f>
        <v>Waterfront</v>
      </c>
      <c r="B11" s="35" t="str">
        <f>'Comm Input'!K2201</f>
        <v>Broker: PEO Advisors</v>
      </c>
      <c r="C11" s="158"/>
      <c r="D11" s="158"/>
      <c r="E11" s="117"/>
      <c r="F11" s="316"/>
      <c r="G11" s="158"/>
      <c r="H11" s="158"/>
      <c r="I11" s="158"/>
      <c r="J11" s="158"/>
      <c r="K11" s="158"/>
      <c r="L11" s="158"/>
      <c r="M11" s="158"/>
      <c r="N11" s="158">
        <f>'Comm Input'!W2201</f>
        <v>3.2500000000000001E-2</v>
      </c>
      <c r="O11" s="117"/>
      <c r="P11" s="157"/>
      <c r="Q11" s="158"/>
      <c r="R11" s="158">
        <f>'Comm Input'!AA2201</f>
        <v>0</v>
      </c>
      <c r="S11" s="157"/>
      <c r="T11" s="7"/>
      <c r="U11" s="158">
        <f>'Comm Input'!AD2201</f>
        <v>0</v>
      </c>
      <c r="V11" s="157"/>
      <c r="W11" s="449"/>
      <c r="X11" s="158">
        <f>'Comm Input'!AG2201</f>
        <v>0</v>
      </c>
      <c r="Y11" s="157">
        <f>'Comm Input'!AH2201</f>
        <v>0</v>
      </c>
      <c r="Z11" s="7"/>
    </row>
    <row r="12" spans="1:27" x14ac:dyDescent="0.25">
      <c r="A12" s="311">
        <f>'Comm Input'!J2202</f>
        <v>0</v>
      </c>
      <c r="B12" t="str">
        <f>'Comm Input'!K2202</f>
        <v>Banks Brothers</v>
      </c>
      <c r="C12" s="38">
        <f>'Comm Input'!L2202</f>
        <v>0</v>
      </c>
      <c r="D12" t="str">
        <f>'Comm Input'!M2202</f>
        <v>FL6006F</v>
      </c>
      <c r="E12" s="593">
        <f>'Comm Input'!N2202</f>
        <v>5886</v>
      </c>
      <c r="F12" s="17">
        <f>'Comm Input'!O2202</f>
        <v>0</v>
      </c>
      <c r="G12" s="525">
        <f>'Comm Input'!P2202</f>
        <v>0</v>
      </c>
      <c r="H12" s="727">
        <f>'Comm Input'!Q2202</f>
        <v>0</v>
      </c>
      <c r="I12" s="799">
        <f>'Comm Input'!R2202</f>
        <v>0</v>
      </c>
      <c r="J12" s="799">
        <f>'Comm Input'!S2202</f>
        <v>0</v>
      </c>
      <c r="K12" s="799">
        <f>'Comm Input'!T2202</f>
        <v>0</v>
      </c>
      <c r="L12" s="799">
        <f>'Comm Input'!U2202</f>
        <v>0</v>
      </c>
      <c r="M12" s="38">
        <f>'Comm Input'!V2202</f>
        <v>0</v>
      </c>
      <c r="N12" s="22">
        <f>'Comm Input'!W2202</f>
        <v>191.29500000000002</v>
      </c>
      <c r="O12" s="22">
        <f>'Comm Input'!X2202</f>
        <v>0</v>
      </c>
      <c r="P12" s="23">
        <f>'Comm Input'!Y2202</f>
        <v>0</v>
      </c>
      <c r="Q12" s="22">
        <f>'Comm Input'!Z2202</f>
        <v>0</v>
      </c>
      <c r="R12" s="23">
        <f>'Comm Input'!AA2202</f>
        <v>0</v>
      </c>
      <c r="S12" s="23">
        <f>'Comm Input'!AB2202</f>
        <v>0</v>
      </c>
      <c r="T12">
        <f>'Comm Input'!AC2202</f>
        <v>0</v>
      </c>
      <c r="U12" s="23">
        <f>'Comm Input'!AD2202</f>
        <v>0</v>
      </c>
      <c r="V12" s="23">
        <f>'Comm Input'!AE2202</f>
        <v>0</v>
      </c>
      <c r="W12">
        <f>'Comm Input'!AF2202</f>
        <v>0</v>
      </c>
      <c r="X12" s="23">
        <f>'Comm Input'!AG2202</f>
        <v>0</v>
      </c>
      <c r="Y12" s="23">
        <f>'Comm Input'!AH2202</f>
        <v>0</v>
      </c>
      <c r="Z12">
        <f>'Comm Input'!AI2202</f>
        <v>0</v>
      </c>
    </row>
    <row r="13" spans="1:27" ht="15.75" thickBot="1" x14ac:dyDescent="0.3">
      <c r="A13" s="311">
        <f>'Comm Input'!J2203</f>
        <v>0</v>
      </c>
      <c r="B13">
        <f>'Comm Input'!K2203</f>
        <v>0</v>
      </c>
      <c r="C13" s="525">
        <f>'Comm Input'!L2203</f>
        <v>0</v>
      </c>
      <c r="D13">
        <f>'Comm Input'!M2203</f>
        <v>0</v>
      </c>
      <c r="E13" s="593">
        <f>'Comm Input'!N2203</f>
        <v>0</v>
      </c>
      <c r="F13" s="17">
        <f>'Comm Input'!O2203</f>
        <v>0</v>
      </c>
      <c r="G13" s="525">
        <f>'Comm Input'!P2203</f>
        <v>0</v>
      </c>
      <c r="H13" s="727">
        <f>'Comm Input'!Q2203</f>
        <v>0</v>
      </c>
      <c r="I13" s="799">
        <f>'Comm Input'!R2203</f>
        <v>0</v>
      </c>
      <c r="J13" s="799">
        <f>'Comm Input'!S2203</f>
        <v>0</v>
      </c>
      <c r="K13" s="799">
        <f>'Comm Input'!T2203</f>
        <v>0</v>
      </c>
      <c r="L13" s="799">
        <f>'Comm Input'!U2203</f>
        <v>0</v>
      </c>
      <c r="M13" s="38">
        <f>'Comm Input'!V2203</f>
        <v>0</v>
      </c>
      <c r="N13" s="22">
        <f>'Comm Input'!W2203</f>
        <v>0</v>
      </c>
      <c r="O13" s="22">
        <f>'Comm Input'!X2203</f>
        <v>0</v>
      </c>
      <c r="P13" s="23">
        <f>'Comm Input'!Y2203</f>
        <v>0</v>
      </c>
      <c r="Q13" s="22">
        <f>'Comm Input'!Z2203</f>
        <v>0</v>
      </c>
      <c r="R13" s="23">
        <f>'Comm Input'!AA2203</f>
        <v>0</v>
      </c>
      <c r="S13" s="23">
        <f>'Comm Input'!AB2203</f>
        <v>0</v>
      </c>
      <c r="T13">
        <f>'Comm Input'!AC2203</f>
        <v>0</v>
      </c>
      <c r="U13" s="23">
        <f>'Comm Input'!AD2203</f>
        <v>0</v>
      </c>
      <c r="V13" s="23">
        <f>'Comm Input'!AE2203</f>
        <v>0</v>
      </c>
      <c r="W13">
        <f>'Comm Input'!AF2203</f>
        <v>0</v>
      </c>
      <c r="X13" s="23">
        <f>'Comm Input'!AG2203</f>
        <v>0</v>
      </c>
      <c r="Y13" s="23">
        <f>'Comm Input'!AH2203</f>
        <v>0</v>
      </c>
      <c r="Z13">
        <f>'Comm Input'!AI2203</f>
        <v>0</v>
      </c>
    </row>
    <row r="14" spans="1:27" ht="15.75" thickBot="1" x14ac:dyDescent="0.3">
      <c r="A14" s="311">
        <f>'Comm Input'!J2204</f>
        <v>0</v>
      </c>
      <c r="B14">
        <f>'Comm Input'!K2204</f>
        <v>0</v>
      </c>
      <c r="C14" s="38">
        <f>'Comm Input'!L2204</f>
        <v>0</v>
      </c>
      <c r="D14">
        <f>'Comm Input'!M2204</f>
        <v>0</v>
      </c>
      <c r="E14" s="49">
        <f>'Comm Input'!N2204</f>
        <v>0</v>
      </c>
      <c r="F14" s="50">
        <f>'Comm Input'!O2204</f>
        <v>0</v>
      </c>
      <c r="G14" s="38">
        <f>'Comm Input'!P2204</f>
        <v>0</v>
      </c>
      <c r="H14" s="38">
        <f>'Comm Input'!Q2204</f>
        <v>0</v>
      </c>
      <c r="I14" s="38">
        <f>'Comm Input'!R2204</f>
        <v>0</v>
      </c>
      <c r="J14" s="38">
        <f>'Comm Input'!S2204</f>
        <v>0</v>
      </c>
      <c r="K14" s="38">
        <f>'Comm Input'!T2204</f>
        <v>0</v>
      </c>
      <c r="L14" s="38">
        <f>'Comm Input'!U2204</f>
        <v>0</v>
      </c>
      <c r="M14" s="38">
        <f>'Comm Input'!V2204</f>
        <v>0</v>
      </c>
      <c r="N14" s="488">
        <f>'Comm Input'!W2204</f>
        <v>191.29500000000002</v>
      </c>
      <c r="O14" s="489">
        <f>'Comm Input'!X2204</f>
        <v>0</v>
      </c>
      <c r="P14" s="490">
        <f>'Comm Input'!Y2204</f>
        <v>0</v>
      </c>
      <c r="Q14" s="829">
        <f>'Comm Input'!Z2204</f>
        <v>191.29500000000002</v>
      </c>
      <c r="R14" s="491">
        <f>'Comm Input'!AA2204</f>
        <v>0</v>
      </c>
      <c r="S14" s="387">
        <f>'Comm Input'!AB2204</f>
        <v>0</v>
      </c>
      <c r="T14" s="1087">
        <f>'Comm Input'!AC2204</f>
        <v>0</v>
      </c>
      <c r="U14" s="387">
        <f>'Comm Input'!AD2204</f>
        <v>0</v>
      </c>
      <c r="V14" s="387">
        <f>'Comm Input'!AE2204</f>
        <v>0</v>
      </c>
      <c r="W14" s="1087">
        <f>'Comm Input'!AF2204</f>
        <v>0</v>
      </c>
      <c r="X14" s="387">
        <f>'Comm Input'!AG2204</f>
        <v>0</v>
      </c>
      <c r="Y14" s="387">
        <f>'Comm Input'!AH2204</f>
        <v>0</v>
      </c>
      <c r="Z14" s="1087">
        <f>'Comm Input'!AI2204</f>
        <v>0</v>
      </c>
    </row>
    <row r="15" spans="1:27" x14ac:dyDescent="0.25">
      <c r="A15" s="311">
        <f>'Comm Input'!J2205</f>
        <v>0</v>
      </c>
      <c r="B15">
        <f>'Comm Input'!K2205</f>
        <v>0</v>
      </c>
      <c r="C15" s="38">
        <f>'Comm Input'!L2205</f>
        <v>0</v>
      </c>
      <c r="D15">
        <f>'Comm Input'!M2205</f>
        <v>0</v>
      </c>
      <c r="E15" s="49">
        <f>'Comm Input'!N2205</f>
        <v>0</v>
      </c>
      <c r="F15" s="50">
        <f>'Comm Input'!O2205</f>
        <v>0</v>
      </c>
      <c r="G15" s="38">
        <f>'Comm Input'!P2205</f>
        <v>0</v>
      </c>
      <c r="H15" s="38">
        <f>'Comm Input'!Q2205</f>
        <v>0</v>
      </c>
      <c r="I15" s="38">
        <f>'Comm Input'!R2205</f>
        <v>0</v>
      </c>
      <c r="J15" s="38">
        <f>'Comm Input'!S2205</f>
        <v>0</v>
      </c>
      <c r="K15" s="38">
        <f>'Comm Input'!T2205</f>
        <v>0</v>
      </c>
      <c r="L15" s="38">
        <f>'Comm Input'!U2205</f>
        <v>0</v>
      </c>
      <c r="M15" s="38">
        <f>'Comm Input'!V2205</f>
        <v>0</v>
      </c>
      <c r="N15" s="522">
        <f>'Comm Input'!W2205</f>
        <v>0</v>
      </c>
      <c r="O15" s="523">
        <f>'Comm Input'!X2205</f>
        <v>0</v>
      </c>
      <c r="P15" s="28">
        <f>'Comm Input'!Y2205</f>
        <v>0</v>
      </c>
      <c r="Q15" s="523">
        <f>'Comm Input'!Z2205</f>
        <v>0</v>
      </c>
      <c r="R15" s="523">
        <f>'Comm Input'!AA2205</f>
        <v>0</v>
      </c>
      <c r="S15" s="523">
        <f>'Comm Input'!AB2205</f>
        <v>0</v>
      </c>
      <c r="T15" s="89">
        <f>'Comm Input'!AC2205</f>
        <v>0</v>
      </c>
      <c r="U15" s="523">
        <f>'Comm Input'!AD2205</f>
        <v>0</v>
      </c>
      <c r="V15" s="523">
        <f>'Comm Input'!AE2205</f>
        <v>0</v>
      </c>
      <c r="W15" s="89">
        <f>'Comm Input'!AF2205</f>
        <v>0</v>
      </c>
      <c r="X15" s="523">
        <f>'Comm Input'!AG2205</f>
        <v>0</v>
      </c>
      <c r="Y15" s="523">
        <f>'Comm Input'!AH2205</f>
        <v>0</v>
      </c>
      <c r="Z15" s="89">
        <f>'Comm Input'!AI2205</f>
        <v>0</v>
      </c>
      <c r="AA15">
        <f>'Comm Input'!AJ1482</f>
        <v>0</v>
      </c>
    </row>
    <row r="16" spans="1:27" x14ac:dyDescent="0.25">
      <c r="A16" s="310" t="str">
        <f>'Comm Input'!J2206</f>
        <v>Waterfront</v>
      </c>
      <c r="B16" s="35" t="str">
        <f>'Comm Input'!K2206</f>
        <v>Broker: PEO Advisors II</v>
      </c>
      <c r="C16" s="158">
        <f>'Comm Input'!L2206</f>
        <v>0</v>
      </c>
      <c r="D16" s="158">
        <f>'Comm Input'!M2206</f>
        <v>0</v>
      </c>
      <c r="E16" s="117">
        <f>'Comm Input'!N2206</f>
        <v>0</v>
      </c>
      <c r="F16" s="316">
        <f>'Comm Input'!O2206</f>
        <v>0</v>
      </c>
      <c r="G16" s="158">
        <f>'Comm Input'!P2206</f>
        <v>0</v>
      </c>
      <c r="H16" s="158">
        <f>'Comm Input'!Q2206</f>
        <v>0</v>
      </c>
      <c r="I16" s="158">
        <f>'Comm Input'!R2206</f>
        <v>0</v>
      </c>
      <c r="J16" s="158">
        <f>'Comm Input'!S2206</f>
        <v>0</v>
      </c>
      <c r="K16" s="158">
        <f>'Comm Input'!T2206</f>
        <v>0</v>
      </c>
      <c r="L16" s="158">
        <f>'Comm Input'!U2206</f>
        <v>0</v>
      </c>
      <c r="M16" s="158">
        <f>'Comm Input'!V2206</f>
        <v>0</v>
      </c>
      <c r="N16" s="319">
        <f>'Comm Input'!W2206</f>
        <v>0.01</v>
      </c>
      <c r="O16" s="117">
        <f>'Comm Input'!X2206</f>
        <v>0</v>
      </c>
      <c r="P16" s="157">
        <f>'Comm Input'!Y2206</f>
        <v>0</v>
      </c>
      <c r="Q16" s="158">
        <f>'Comm Input'!Z2206</f>
        <v>0</v>
      </c>
      <c r="R16" s="319">
        <f>'Comm Input'!AA2206</f>
        <v>0</v>
      </c>
      <c r="S16" s="157">
        <f>'Comm Input'!AB2206</f>
        <v>0</v>
      </c>
      <c r="T16" s="7">
        <f>'Comm Input'!AC2206</f>
        <v>0</v>
      </c>
      <c r="U16" s="319">
        <f>'Comm Input'!AD2206</f>
        <v>0</v>
      </c>
      <c r="V16" s="157">
        <f>'Comm Input'!AE2206</f>
        <v>0</v>
      </c>
      <c r="W16" s="449">
        <f>'Comm Input'!AF2206</f>
        <v>0</v>
      </c>
      <c r="X16" s="319">
        <f>'Comm Input'!AG2206</f>
        <v>0</v>
      </c>
      <c r="Y16" s="322">
        <f>'Comm Input'!AH2206</f>
        <v>0</v>
      </c>
      <c r="Z16" s="7">
        <f>'Comm Input'!AI2206</f>
        <v>0</v>
      </c>
      <c r="AA16">
        <f>'Comm Input'!AJ1483</f>
        <v>0</v>
      </c>
    </row>
    <row r="17" spans="1:27" x14ac:dyDescent="0.25">
      <c r="A17" s="311">
        <f>'Comm Input'!J2207</f>
        <v>0</v>
      </c>
      <c r="B17" t="str">
        <f>'Comm Input'!K2207</f>
        <v>FV St. Andrews Bay Challenger</v>
      </c>
      <c r="C17" s="38">
        <f>'Comm Input'!L2207</f>
        <v>0.24840000000000001</v>
      </c>
      <c r="D17" t="str">
        <f>'Comm Input'!M2207</f>
        <v>FL9014F</v>
      </c>
      <c r="E17" s="626">
        <f>'Comm Input'!N2207</f>
        <v>4375</v>
      </c>
      <c r="F17" s="366">
        <f>'Comm Input'!O2207</f>
        <v>0</v>
      </c>
      <c r="G17" s="321">
        <f>'Comm Input'!P2207</f>
        <v>0</v>
      </c>
      <c r="H17" s="307">
        <f>'Comm Input'!Q2207</f>
        <v>0</v>
      </c>
      <c r="I17" s="380">
        <f>'Comm Input'!R2207</f>
        <v>0</v>
      </c>
      <c r="J17" s="380">
        <f>'Comm Input'!S2207</f>
        <v>0</v>
      </c>
      <c r="K17" s="380">
        <f>'Comm Input'!T2207</f>
        <v>0</v>
      </c>
      <c r="L17" s="380">
        <f>'Comm Input'!U2207</f>
        <v>0</v>
      </c>
      <c r="M17" s="38">
        <f>'Comm Input'!V2207</f>
        <v>0</v>
      </c>
      <c r="N17" s="22">
        <f>'Comm Input'!W2207</f>
        <v>43.75</v>
      </c>
      <c r="O17" s="22">
        <f>'Comm Input'!X2207</f>
        <v>0</v>
      </c>
      <c r="P17" s="23">
        <f>'Comm Input'!Y2207</f>
        <v>0</v>
      </c>
      <c r="Q17" s="22">
        <f>'Comm Input'!Z2207</f>
        <v>0</v>
      </c>
      <c r="R17" s="23">
        <f>'Comm Input'!AA2207</f>
        <v>0</v>
      </c>
      <c r="S17" s="23">
        <f>'Comm Input'!AB2207</f>
        <v>0</v>
      </c>
      <c r="T17">
        <f>'Comm Input'!AC2207</f>
        <v>0</v>
      </c>
      <c r="U17" s="23">
        <f>'Comm Input'!AD2207</f>
        <v>0</v>
      </c>
      <c r="V17" s="23">
        <f>'Comm Input'!AE2207</f>
        <v>0</v>
      </c>
      <c r="W17">
        <f>'Comm Input'!AF2207</f>
        <v>0</v>
      </c>
      <c r="X17" s="23">
        <f>'Comm Input'!AG2207</f>
        <v>0</v>
      </c>
      <c r="Y17" s="23">
        <f>'Comm Input'!AH2207</f>
        <v>0</v>
      </c>
      <c r="Z17">
        <f>'Comm Input'!AI2207</f>
        <v>0</v>
      </c>
      <c r="AA17">
        <f>'Comm Input'!AJ1484</f>
        <v>0</v>
      </c>
    </row>
    <row r="18" spans="1:27" x14ac:dyDescent="0.25">
      <c r="A18" s="311">
        <f>'Comm Input'!J2208</f>
        <v>0</v>
      </c>
      <c r="B18">
        <f>'Comm Input'!K2208</f>
        <v>0</v>
      </c>
      <c r="C18" s="525">
        <f>'Comm Input'!L2208</f>
        <v>0.16619999999999999</v>
      </c>
      <c r="D18" t="str">
        <f>'Comm Input'!M2208</f>
        <v>FL8810</v>
      </c>
      <c r="E18" s="593">
        <f>'Comm Input'!N2208</f>
        <v>5380</v>
      </c>
      <c r="F18" s="17">
        <f>'Comm Input'!O2208</f>
        <v>0</v>
      </c>
      <c r="G18" s="525">
        <f>'Comm Input'!P2208</f>
        <v>0</v>
      </c>
      <c r="H18" s="727">
        <f>'Comm Input'!Q2208</f>
        <v>0</v>
      </c>
      <c r="I18" s="799">
        <f>'Comm Input'!R2208</f>
        <v>0</v>
      </c>
      <c r="J18" s="799">
        <f>'Comm Input'!S2208</f>
        <v>0</v>
      </c>
      <c r="K18" s="799">
        <f>'Comm Input'!T2208</f>
        <v>0</v>
      </c>
      <c r="L18" s="799">
        <f>'Comm Input'!U2208</f>
        <v>0</v>
      </c>
      <c r="M18" s="38">
        <f>'Comm Input'!V2208</f>
        <v>0</v>
      </c>
      <c r="N18" s="22">
        <f>'Comm Input'!W2208</f>
        <v>53.800000000000004</v>
      </c>
      <c r="O18" s="22">
        <f>'Comm Input'!X2208</f>
        <v>0</v>
      </c>
      <c r="P18" s="23">
        <f>'Comm Input'!Y2208</f>
        <v>0</v>
      </c>
      <c r="Q18" s="22">
        <f>'Comm Input'!Z2208</f>
        <v>0</v>
      </c>
      <c r="R18" s="23">
        <f>'Comm Input'!AA2208</f>
        <v>0</v>
      </c>
      <c r="S18" s="23">
        <f>'Comm Input'!AB2208</f>
        <v>0</v>
      </c>
      <c r="T18">
        <f>'Comm Input'!AC2208</f>
        <v>0</v>
      </c>
      <c r="U18" s="23">
        <f>'Comm Input'!AD2208</f>
        <v>0</v>
      </c>
      <c r="V18" s="23">
        <f>'Comm Input'!AE2208</f>
        <v>0</v>
      </c>
      <c r="W18">
        <f>'Comm Input'!AF2208</f>
        <v>0</v>
      </c>
      <c r="X18" s="23">
        <f>'Comm Input'!AG2208</f>
        <v>0</v>
      </c>
      <c r="Y18" s="23">
        <f>'Comm Input'!AH2208</f>
        <v>0</v>
      </c>
      <c r="Z18">
        <f>'Comm Input'!AI2208</f>
        <v>0</v>
      </c>
      <c r="AA18">
        <f>'Comm Input'!AJ1485</f>
        <v>0</v>
      </c>
    </row>
    <row r="19" spans="1:27" ht="15.75" thickBot="1" x14ac:dyDescent="0.3">
      <c r="A19" s="311">
        <f>'Comm Input'!J2209</f>
        <v>0</v>
      </c>
      <c r="B19">
        <f>'Comm Input'!K2209</f>
        <v>0</v>
      </c>
      <c r="C19" s="525" t="str">
        <f>'Comm Input'!L2209</f>
        <v>SUTA CREDIT</v>
      </c>
      <c r="D19">
        <f>'Comm Input'!M2209</f>
        <v>0</v>
      </c>
      <c r="E19" s="626">
        <f>'Comm Input'!N2209</f>
        <v>0</v>
      </c>
      <c r="F19" s="366">
        <f>'Comm Input'!O2209</f>
        <v>0</v>
      </c>
      <c r="G19" s="321">
        <f>'Comm Input'!P2209</f>
        <v>0</v>
      </c>
      <c r="H19" s="727">
        <f>'Comm Input'!Q2209</f>
        <v>0</v>
      </c>
      <c r="I19" s="380">
        <f>'Comm Input'!R2209</f>
        <v>0</v>
      </c>
      <c r="J19" s="380">
        <f>'Comm Input'!S2209</f>
        <v>0</v>
      </c>
      <c r="K19" s="380">
        <f>'Comm Input'!T2209</f>
        <v>0</v>
      </c>
      <c r="L19" s="380">
        <f>'Comm Input'!U2209</f>
        <v>0</v>
      </c>
      <c r="M19" s="38">
        <f>'Comm Input'!V2209</f>
        <v>0</v>
      </c>
      <c r="N19" s="22">
        <f>'Comm Input'!W2209</f>
        <v>0</v>
      </c>
      <c r="O19" s="22">
        <f>'Comm Input'!X2209</f>
        <v>0</v>
      </c>
      <c r="P19" s="23">
        <f>'Comm Input'!Y2209</f>
        <v>0</v>
      </c>
      <c r="Q19" s="22">
        <f>'Comm Input'!Z2209</f>
        <v>0</v>
      </c>
      <c r="R19" s="23">
        <f>'Comm Input'!AA2209</f>
        <v>0</v>
      </c>
      <c r="S19" s="23">
        <f>'Comm Input'!AB2209</f>
        <v>0</v>
      </c>
      <c r="T19">
        <f>'Comm Input'!AC2209</f>
        <v>0</v>
      </c>
      <c r="U19" s="23">
        <f>'Comm Input'!AD2209</f>
        <v>0</v>
      </c>
      <c r="V19" s="23">
        <f>'Comm Input'!AE2209</f>
        <v>0</v>
      </c>
      <c r="W19">
        <f>'Comm Input'!AF2209</f>
        <v>0</v>
      </c>
      <c r="X19" s="23">
        <f>'Comm Input'!AG2209</f>
        <v>0</v>
      </c>
      <c r="Y19" s="23">
        <f>'Comm Input'!AH2209</f>
        <v>0</v>
      </c>
      <c r="Z19">
        <f>'Comm Input'!AI2209</f>
        <v>0</v>
      </c>
    </row>
    <row r="20" spans="1:27" ht="15.75" thickBot="1" x14ac:dyDescent="0.3">
      <c r="A20" s="311">
        <f>'Comm Input'!J2210</f>
        <v>0</v>
      </c>
      <c r="B20" t="str">
        <f>'Comm Input'!K2210</f>
        <v>EFFECTIVE 10/2020</v>
      </c>
      <c r="C20" s="38">
        <f>'Comm Input'!L2210</f>
        <v>0</v>
      </c>
      <c r="D20">
        <f>'Comm Input'!M2210</f>
        <v>0</v>
      </c>
      <c r="E20" s="49">
        <f>'Comm Input'!N2210</f>
        <v>0</v>
      </c>
      <c r="F20" s="50">
        <f>'Comm Input'!O2210</f>
        <v>0</v>
      </c>
      <c r="G20" s="38">
        <f>'Comm Input'!P2210</f>
        <v>0</v>
      </c>
      <c r="H20" s="38">
        <f>'Comm Input'!Q2210</f>
        <v>0</v>
      </c>
      <c r="I20" s="38">
        <f>'Comm Input'!R2210</f>
        <v>0</v>
      </c>
      <c r="J20" s="38">
        <f>'Comm Input'!S2210</f>
        <v>0</v>
      </c>
      <c r="K20" s="38">
        <f>'Comm Input'!T2210</f>
        <v>0</v>
      </c>
      <c r="L20" s="38">
        <f>'Comm Input'!U2210</f>
        <v>0</v>
      </c>
      <c r="M20" s="38">
        <f>'Comm Input'!V2210</f>
        <v>0</v>
      </c>
      <c r="N20" s="488">
        <f>'Comm Input'!W2210</f>
        <v>97.550000000000011</v>
      </c>
      <c r="O20" s="489">
        <f>'Comm Input'!X2210</f>
        <v>0</v>
      </c>
      <c r="P20" s="490">
        <f>'Comm Input'!Y2210</f>
        <v>0</v>
      </c>
      <c r="Q20" s="829">
        <f>'Comm Input'!Z2210</f>
        <v>97.550000000000011</v>
      </c>
      <c r="R20" s="491">
        <f>'Comm Input'!AA2210</f>
        <v>0</v>
      </c>
      <c r="S20" s="387">
        <f>'Comm Input'!AB2210</f>
        <v>0</v>
      </c>
      <c r="T20" s="1087">
        <f>'Comm Input'!AC2210</f>
        <v>0</v>
      </c>
      <c r="U20" s="387">
        <f>'Comm Input'!AD2210</f>
        <v>0</v>
      </c>
      <c r="V20" s="387">
        <f>'Comm Input'!AE2210</f>
        <v>0</v>
      </c>
      <c r="W20" s="1087">
        <f>'Comm Input'!AF2210</f>
        <v>0</v>
      </c>
      <c r="X20" s="387">
        <f>'Comm Input'!AG2210</f>
        <v>0</v>
      </c>
      <c r="Y20" s="387">
        <f>'Comm Input'!AH2210</f>
        <v>0</v>
      </c>
      <c r="Z20" s="1087">
        <f>'Comm Input'!AI2210</f>
        <v>0</v>
      </c>
      <c r="AA20">
        <f>'Comm Input'!AJ1486</f>
        <v>0</v>
      </c>
    </row>
    <row r="21" spans="1:27" x14ac:dyDescent="0.25">
      <c r="A21" s="311">
        <f>'Comm Input'!J2211</f>
        <v>0</v>
      </c>
      <c r="B21">
        <f>'Comm Input'!K2211</f>
        <v>0</v>
      </c>
      <c r="C21" s="38">
        <f>'Comm Input'!L2211</f>
        <v>0</v>
      </c>
      <c r="D21">
        <f>'Comm Input'!M2211</f>
        <v>0</v>
      </c>
      <c r="E21" s="49">
        <f>'Comm Input'!N2211</f>
        <v>0</v>
      </c>
      <c r="F21" s="50">
        <f>'Comm Input'!O2211</f>
        <v>0</v>
      </c>
      <c r="G21" s="38">
        <f>'Comm Input'!P2211</f>
        <v>0</v>
      </c>
      <c r="H21" s="38">
        <f>'Comm Input'!Q2211</f>
        <v>0</v>
      </c>
      <c r="I21" s="38">
        <f>'Comm Input'!R2211</f>
        <v>0</v>
      </c>
      <c r="J21" s="38">
        <f>'Comm Input'!S2211</f>
        <v>0</v>
      </c>
      <c r="K21" s="38">
        <f>'Comm Input'!T2211</f>
        <v>0</v>
      </c>
      <c r="L21" s="38">
        <f>'Comm Input'!U2211</f>
        <v>0</v>
      </c>
      <c r="M21" s="38">
        <f>'Comm Input'!V2211</f>
        <v>0</v>
      </c>
      <c r="N21" s="522">
        <f>'Comm Input'!W2211</f>
        <v>0</v>
      </c>
      <c r="O21" s="523">
        <f>'Comm Input'!X2211</f>
        <v>0</v>
      </c>
      <c r="P21" s="28">
        <f>'Comm Input'!Y2211</f>
        <v>0</v>
      </c>
      <c r="Q21" s="523">
        <f>'Comm Input'!Z2211</f>
        <v>0</v>
      </c>
      <c r="R21" s="523">
        <f>'Comm Input'!AA2211</f>
        <v>0</v>
      </c>
      <c r="S21" s="523">
        <f>'Comm Input'!AB2211</f>
        <v>0</v>
      </c>
      <c r="T21" s="89">
        <f>'Comm Input'!AC2211</f>
        <v>0</v>
      </c>
      <c r="U21" s="523">
        <f>'Comm Input'!AD2211</f>
        <v>0</v>
      </c>
      <c r="V21" s="523">
        <f>'Comm Input'!AE2211</f>
        <v>0</v>
      </c>
      <c r="W21" s="89">
        <f>'Comm Input'!AF2211</f>
        <v>0</v>
      </c>
      <c r="X21" s="523">
        <f>'Comm Input'!AG2211</f>
        <v>0</v>
      </c>
      <c r="Y21" s="523">
        <f>'Comm Input'!AH2211</f>
        <v>0</v>
      </c>
      <c r="Z21" s="89">
        <f>'Comm Input'!AI2211</f>
        <v>0</v>
      </c>
      <c r="AA21">
        <f>'Comm Input'!AJ1675</f>
        <v>0</v>
      </c>
    </row>
    <row r="22" spans="1:27" x14ac:dyDescent="0.25">
      <c r="A22" s="310" t="str">
        <f>'Comm Input'!J2212</f>
        <v>Waterfront</v>
      </c>
      <c r="B22" s="35" t="str">
        <f>'Comm Input'!K2212</f>
        <v>Broker: PEO Depot</v>
      </c>
      <c r="C22" s="158">
        <f>'Comm Input'!L2212</f>
        <v>0</v>
      </c>
      <c r="D22" s="158">
        <f>'Comm Input'!M2212</f>
        <v>0</v>
      </c>
      <c r="E22" s="117">
        <f>'Comm Input'!N2212</f>
        <v>0</v>
      </c>
      <c r="F22" s="316">
        <f>'Comm Input'!O2212</f>
        <v>0</v>
      </c>
      <c r="G22" s="158">
        <f>'Comm Input'!P2212</f>
        <v>0</v>
      </c>
      <c r="H22" s="158">
        <f>'Comm Input'!Q2212</f>
        <v>0</v>
      </c>
      <c r="I22" s="158">
        <f>'Comm Input'!R2212</f>
        <v>0</v>
      </c>
      <c r="J22" s="158">
        <f>'Comm Input'!S2212</f>
        <v>0</v>
      </c>
      <c r="K22" s="158">
        <f>'Comm Input'!T2212</f>
        <v>0</v>
      </c>
      <c r="L22" s="158">
        <f>'Comm Input'!U2212</f>
        <v>0</v>
      </c>
      <c r="M22" s="158">
        <f>'Comm Input'!V2212</f>
        <v>0</v>
      </c>
      <c r="N22" s="319">
        <f>'Comm Input'!W2212</f>
        <v>7.4999999999999997E-3</v>
      </c>
      <c r="O22" s="117">
        <f>'Comm Input'!X2212</f>
        <v>0</v>
      </c>
      <c r="P22" s="157">
        <f>'Comm Input'!Y2212</f>
        <v>0</v>
      </c>
      <c r="Q22" s="158">
        <f>'Comm Input'!Z2212</f>
        <v>0</v>
      </c>
      <c r="R22" s="319">
        <f>'Comm Input'!AA2212</f>
        <v>0</v>
      </c>
      <c r="S22" s="157">
        <f>'Comm Input'!AB2212</f>
        <v>0</v>
      </c>
      <c r="T22" s="7">
        <f>'Comm Input'!AC2212</f>
        <v>0</v>
      </c>
      <c r="U22" s="319">
        <f>'Comm Input'!AD2212</f>
        <v>0</v>
      </c>
      <c r="V22" s="157">
        <f>'Comm Input'!AE2212</f>
        <v>0</v>
      </c>
      <c r="W22" s="449">
        <f>'Comm Input'!AF2212</f>
        <v>0</v>
      </c>
      <c r="X22" s="319">
        <f>'Comm Input'!AG2212</f>
        <v>0</v>
      </c>
      <c r="Y22" s="322">
        <f>'Comm Input'!AH2212</f>
        <v>0</v>
      </c>
      <c r="Z22" s="7">
        <f>'Comm Input'!AI2212</f>
        <v>0</v>
      </c>
      <c r="AA22">
        <f>'Comm Input'!AJ1676</f>
        <v>0</v>
      </c>
    </row>
    <row r="23" spans="1:27" x14ac:dyDescent="0.25">
      <c r="A23" s="311">
        <f>'Comm Input'!J2213</f>
        <v>0</v>
      </c>
      <c r="B23" t="str">
        <f>'Comm Input'!K2213</f>
        <v>Secured Dock Builders</v>
      </c>
      <c r="C23" s="38">
        <f>'Comm Input'!L2213</f>
        <v>0.2928</v>
      </c>
      <c r="D23" t="str">
        <f>'Comm Input'!M2213</f>
        <v>FL6006F</v>
      </c>
      <c r="E23" s="626">
        <f>'Comm Input'!N2213</f>
        <v>0</v>
      </c>
      <c r="F23" s="366">
        <f>'Comm Input'!O2213</f>
        <v>0</v>
      </c>
      <c r="G23" s="321">
        <f>'Comm Input'!P2213</f>
        <v>0</v>
      </c>
      <c r="H23" s="307">
        <f>'Comm Input'!Q2213</f>
        <v>0</v>
      </c>
      <c r="I23" s="380">
        <f>'Comm Input'!R2213</f>
        <v>0</v>
      </c>
      <c r="J23" s="380">
        <f>'Comm Input'!S2213</f>
        <v>0</v>
      </c>
      <c r="K23" s="380">
        <f>'Comm Input'!T2213</f>
        <v>0</v>
      </c>
      <c r="L23" s="380">
        <f>'Comm Input'!U2213</f>
        <v>0</v>
      </c>
      <c r="M23" s="38">
        <f>'Comm Input'!V2213</f>
        <v>0</v>
      </c>
      <c r="N23" s="22">
        <f>'Comm Input'!W2213</f>
        <v>0</v>
      </c>
      <c r="O23" s="22">
        <f>'Comm Input'!X2213</f>
        <v>0</v>
      </c>
      <c r="P23" s="23">
        <f>'Comm Input'!Y2213</f>
        <v>0</v>
      </c>
      <c r="Q23" s="22">
        <f>'Comm Input'!Z2213</f>
        <v>0</v>
      </c>
      <c r="R23" s="23">
        <f>'Comm Input'!AA2213</f>
        <v>0</v>
      </c>
      <c r="S23" s="23">
        <f>'Comm Input'!AB2213</f>
        <v>0</v>
      </c>
      <c r="T23">
        <f>'Comm Input'!AC2213</f>
        <v>0</v>
      </c>
      <c r="U23" s="23">
        <f>'Comm Input'!AD2213</f>
        <v>0</v>
      </c>
      <c r="V23" s="23">
        <f>'Comm Input'!AE2213</f>
        <v>0</v>
      </c>
      <c r="W23">
        <f>'Comm Input'!AF2213</f>
        <v>0</v>
      </c>
      <c r="X23" s="23">
        <f>'Comm Input'!AG2213</f>
        <v>0</v>
      </c>
      <c r="Y23" s="23">
        <f>'Comm Input'!AH2213</f>
        <v>0</v>
      </c>
      <c r="Z23">
        <f>'Comm Input'!AI2213</f>
        <v>0</v>
      </c>
      <c r="AA23">
        <f>'Comm Input'!AJ1677</f>
        <v>0</v>
      </c>
    </row>
    <row r="24" spans="1:27" ht="15.75" thickBot="1" x14ac:dyDescent="0.3">
      <c r="E24"/>
      <c r="H24"/>
      <c r="AA24">
        <f>'Comm Input'!AJ1678</f>
        <v>0</v>
      </c>
    </row>
    <row r="25" spans="1:27" ht="15.75" thickBot="1" x14ac:dyDescent="0.3">
      <c r="A25" s="311">
        <f>'Comm Input'!J2215</f>
        <v>0</v>
      </c>
      <c r="B25" t="str">
        <f>'Comm Input'!K2215</f>
        <v>EFFECTIVE 10/2020</v>
      </c>
      <c r="C25" s="38">
        <f>'Comm Input'!L2215</f>
        <v>0</v>
      </c>
      <c r="D25">
        <f>'Comm Input'!M2215</f>
        <v>0</v>
      </c>
      <c r="E25" s="49">
        <f>'Comm Input'!N2215</f>
        <v>0</v>
      </c>
      <c r="F25" s="50">
        <f>'Comm Input'!O2215</f>
        <v>0</v>
      </c>
      <c r="G25" s="38">
        <f>'Comm Input'!P2215</f>
        <v>0</v>
      </c>
      <c r="H25" s="38">
        <f>'Comm Input'!Q2215</f>
        <v>0</v>
      </c>
      <c r="I25" s="38">
        <f>'Comm Input'!R2215</f>
        <v>0</v>
      </c>
      <c r="J25" s="38">
        <f>'Comm Input'!S2215</f>
        <v>0</v>
      </c>
      <c r="K25" s="38">
        <f>'Comm Input'!T2215</f>
        <v>0</v>
      </c>
      <c r="L25" s="38">
        <f>'Comm Input'!U2215</f>
        <v>0</v>
      </c>
      <c r="M25" s="38">
        <f>'Comm Input'!V2215</f>
        <v>0</v>
      </c>
      <c r="N25" s="488">
        <f>'Comm Input'!W2215</f>
        <v>0</v>
      </c>
      <c r="O25" s="489">
        <f>'Comm Input'!X2215</f>
        <v>0</v>
      </c>
      <c r="P25" s="490">
        <f>'Comm Input'!Y2215</f>
        <v>0</v>
      </c>
      <c r="Q25" s="829">
        <f>'Comm Input'!Z2215</f>
        <v>0</v>
      </c>
      <c r="R25" s="491">
        <f>'Comm Input'!AA2215</f>
        <v>0</v>
      </c>
      <c r="S25" s="387">
        <f>'Comm Input'!AB2215</f>
        <v>0</v>
      </c>
      <c r="T25" s="1087">
        <f>'Comm Input'!AC2215</f>
        <v>0</v>
      </c>
      <c r="U25" s="387">
        <f>'Comm Input'!AD2215</f>
        <v>0</v>
      </c>
      <c r="V25" s="387">
        <f>'Comm Input'!AE2215</f>
        <v>0</v>
      </c>
      <c r="W25" s="1087">
        <f>'Comm Input'!AF2215</f>
        <v>0</v>
      </c>
      <c r="X25" s="387">
        <f>'Comm Input'!AG2215</f>
        <v>0</v>
      </c>
      <c r="Y25" s="387">
        <f>'Comm Input'!AH2215</f>
        <v>0</v>
      </c>
      <c r="Z25" s="1087">
        <f>'Comm Input'!AI2215</f>
        <v>0</v>
      </c>
      <c r="AA25">
        <f>'Comm Input'!AJ1679</f>
        <v>0</v>
      </c>
    </row>
    <row r="26" spans="1:27" x14ac:dyDescent="0.25">
      <c r="A26" s="311">
        <f>'Comm Input'!J2216</f>
        <v>0</v>
      </c>
      <c r="B26">
        <f>'Comm Input'!K2216</f>
        <v>0</v>
      </c>
      <c r="C26" s="38">
        <f>'Comm Input'!L2216</f>
        <v>0</v>
      </c>
      <c r="D26">
        <f>'Comm Input'!M2216</f>
        <v>0</v>
      </c>
      <c r="E26" s="49">
        <f>'Comm Input'!N2216</f>
        <v>0</v>
      </c>
      <c r="F26" s="50">
        <f>'Comm Input'!O2216</f>
        <v>0</v>
      </c>
      <c r="G26" s="38">
        <f>'Comm Input'!P2216</f>
        <v>0</v>
      </c>
      <c r="H26" s="38">
        <f>'Comm Input'!Q2216</f>
        <v>0</v>
      </c>
      <c r="I26" s="38">
        <f>'Comm Input'!R2216</f>
        <v>0</v>
      </c>
      <c r="J26" s="38">
        <f>'Comm Input'!S2216</f>
        <v>0</v>
      </c>
      <c r="K26" s="38">
        <f>'Comm Input'!T2216</f>
        <v>0</v>
      </c>
      <c r="L26" s="38">
        <f>'Comm Input'!U2216</f>
        <v>0</v>
      </c>
      <c r="M26" s="38">
        <f>'Comm Input'!V2216</f>
        <v>0</v>
      </c>
      <c r="N26" s="522">
        <f>'Comm Input'!W2216</f>
        <v>0</v>
      </c>
      <c r="O26" s="523">
        <f>'Comm Input'!X2216</f>
        <v>0</v>
      </c>
      <c r="P26" s="28">
        <f>'Comm Input'!Y2216</f>
        <v>0</v>
      </c>
      <c r="Q26" s="523">
        <f>'Comm Input'!Z2216</f>
        <v>0</v>
      </c>
      <c r="R26" s="523">
        <f>'Comm Input'!AA2216</f>
        <v>0</v>
      </c>
      <c r="S26" s="523">
        <f>'Comm Input'!AB2216</f>
        <v>0</v>
      </c>
      <c r="T26" s="89">
        <f>'Comm Input'!AC2216</f>
        <v>0</v>
      </c>
      <c r="U26" s="523">
        <f>'Comm Input'!AD2216</f>
        <v>0</v>
      </c>
      <c r="V26" s="523">
        <f>'Comm Input'!AE2216</f>
        <v>0</v>
      </c>
      <c r="W26" s="89">
        <f>'Comm Input'!AF2216</f>
        <v>0</v>
      </c>
      <c r="X26" s="523">
        <f>'Comm Input'!AG2216</f>
        <v>0</v>
      </c>
      <c r="Y26" s="523">
        <f>'Comm Input'!AH2216</f>
        <v>0</v>
      </c>
      <c r="Z26" s="89">
        <f>'Comm Input'!AI2216</f>
        <v>0</v>
      </c>
      <c r="AA26">
        <f>'Comm Input'!AJ1680</f>
        <v>0</v>
      </c>
    </row>
    <row r="27" spans="1:27" x14ac:dyDescent="0.25">
      <c r="A27" s="310" t="str">
        <f>'Comm Input'!J2217</f>
        <v>Waterfront</v>
      </c>
      <c r="B27" s="35" t="str">
        <f>'Comm Input'!K2217</f>
        <v>Broker: USA AIU</v>
      </c>
      <c r="C27" s="158">
        <f>'Comm Input'!L2217</f>
        <v>0</v>
      </c>
      <c r="D27" s="158">
        <f>'Comm Input'!M2217</f>
        <v>0</v>
      </c>
      <c r="E27" s="117">
        <f>'Comm Input'!N2217</f>
        <v>0</v>
      </c>
      <c r="F27" s="316">
        <f>'Comm Input'!O2217</f>
        <v>0</v>
      </c>
      <c r="G27" s="158">
        <f>'Comm Input'!P2217</f>
        <v>0</v>
      </c>
      <c r="H27" s="158">
        <f>'Comm Input'!Q2217</f>
        <v>0</v>
      </c>
      <c r="I27" s="158">
        <f>'Comm Input'!R2217</f>
        <v>0</v>
      </c>
      <c r="J27" s="158">
        <f>'Comm Input'!S2217</f>
        <v>0</v>
      </c>
      <c r="K27" s="158">
        <f>'Comm Input'!T2217</f>
        <v>0</v>
      </c>
      <c r="L27" s="158">
        <f>'Comm Input'!U2217</f>
        <v>0</v>
      </c>
      <c r="M27" s="158">
        <f>'Comm Input'!V2217</f>
        <v>0</v>
      </c>
      <c r="N27" s="319">
        <f>'Comm Input'!W2217</f>
        <v>1.9599999999999999E-2</v>
      </c>
      <c r="O27" s="117">
        <f>'Comm Input'!X2217</f>
        <v>0</v>
      </c>
      <c r="P27" s="157">
        <f>'Comm Input'!Y2217</f>
        <v>0</v>
      </c>
      <c r="Q27" s="158">
        <f>'Comm Input'!Z2217</f>
        <v>0</v>
      </c>
      <c r="R27" s="319">
        <f>'Comm Input'!AA2217</f>
        <v>0</v>
      </c>
      <c r="S27" s="157">
        <f>'Comm Input'!AB2217</f>
        <v>0</v>
      </c>
      <c r="T27" s="7">
        <f>'Comm Input'!AC2217</f>
        <v>0</v>
      </c>
      <c r="U27" s="319">
        <f>'Comm Input'!AD2217</f>
        <v>0</v>
      </c>
      <c r="V27" s="157">
        <f>'Comm Input'!AE2217</f>
        <v>0</v>
      </c>
      <c r="W27" s="449">
        <f>'Comm Input'!AF2217</f>
        <v>0</v>
      </c>
      <c r="X27" s="319">
        <f>'Comm Input'!AG2217</f>
        <v>0</v>
      </c>
      <c r="Y27" s="322">
        <f>'Comm Input'!AH2217</f>
        <v>0</v>
      </c>
      <c r="Z27" s="7">
        <f>'Comm Input'!AI2217</f>
        <v>0</v>
      </c>
      <c r="AA27">
        <f>'Comm Input'!AJ1681</f>
        <v>0</v>
      </c>
    </row>
    <row r="28" spans="1:27" x14ac:dyDescent="0.25">
      <c r="A28" s="311">
        <f>'Comm Input'!J2218</f>
        <v>0</v>
      </c>
      <c r="B28" t="str">
        <f>'Comm Input'!K2218</f>
        <v>Yachts Mare</v>
      </c>
      <c r="C28" s="38">
        <f>'Comm Input'!L2218</f>
        <v>0.19980000000000001</v>
      </c>
      <c r="D28" t="str">
        <f>'Comm Input'!M2218</f>
        <v>FL6834F</v>
      </c>
      <c r="E28" s="626">
        <f>'Comm Input'!N2218</f>
        <v>7280</v>
      </c>
      <c r="F28" s="366">
        <f>'Comm Input'!O2218</f>
        <v>0</v>
      </c>
      <c r="G28" s="321">
        <f>'Comm Input'!P2218</f>
        <v>0</v>
      </c>
      <c r="H28" s="307">
        <f>'Comm Input'!Q2218</f>
        <v>0</v>
      </c>
      <c r="I28" s="380">
        <f>'Comm Input'!R2218</f>
        <v>0</v>
      </c>
      <c r="J28" s="380">
        <f>'Comm Input'!S2218</f>
        <v>0</v>
      </c>
      <c r="K28" s="380">
        <f>'Comm Input'!T2218</f>
        <v>0</v>
      </c>
      <c r="L28" s="380">
        <f>'Comm Input'!U2218</f>
        <v>0</v>
      </c>
      <c r="M28" s="38">
        <f>'Comm Input'!V2218</f>
        <v>0</v>
      </c>
      <c r="N28" s="22">
        <f>'Comm Input'!W2218</f>
        <v>142.68799999999999</v>
      </c>
      <c r="O28" s="22">
        <f>'Comm Input'!X2218</f>
        <v>0</v>
      </c>
      <c r="P28" s="23">
        <f>'Comm Input'!Y2218</f>
        <v>0</v>
      </c>
      <c r="Q28" s="22">
        <f>'Comm Input'!Z2218</f>
        <v>0</v>
      </c>
      <c r="R28" s="23">
        <f>'Comm Input'!AA2218</f>
        <v>0</v>
      </c>
      <c r="S28" s="23">
        <f>'Comm Input'!AB2218</f>
        <v>0</v>
      </c>
      <c r="T28">
        <f>'Comm Input'!AC2218</f>
        <v>0</v>
      </c>
      <c r="U28" s="23">
        <f>'Comm Input'!AD2218</f>
        <v>0</v>
      </c>
      <c r="V28" s="23">
        <f>'Comm Input'!AE2218</f>
        <v>0</v>
      </c>
      <c r="W28">
        <f>'Comm Input'!AF2218</f>
        <v>0</v>
      </c>
      <c r="X28" s="23">
        <f>'Comm Input'!AG2218</f>
        <v>0</v>
      </c>
      <c r="Y28" s="23">
        <f>'Comm Input'!AH2218</f>
        <v>0</v>
      </c>
      <c r="Z28">
        <f>'Comm Input'!AI2218</f>
        <v>0</v>
      </c>
      <c r="AA28">
        <f>'Comm Input'!AJ1683</f>
        <v>0</v>
      </c>
    </row>
    <row r="29" spans="1:27" ht="15.75" thickBot="1" x14ac:dyDescent="0.3">
      <c r="A29" s="311">
        <f>'Comm Input'!J2219</f>
        <v>0</v>
      </c>
      <c r="B29">
        <f>'Comm Input'!K2219</f>
        <v>0</v>
      </c>
      <c r="C29" s="525">
        <f>'Comm Input'!L2219</f>
        <v>0</v>
      </c>
      <c r="D29">
        <f>'Comm Input'!M2219</f>
        <v>0</v>
      </c>
      <c r="E29" s="593">
        <f>'Comm Input'!N2219</f>
        <v>0</v>
      </c>
      <c r="F29" s="17">
        <f>'Comm Input'!O2219</f>
        <v>0</v>
      </c>
      <c r="G29" s="525">
        <f>'Comm Input'!P2219</f>
        <v>0</v>
      </c>
      <c r="H29" s="727">
        <f>'Comm Input'!Q2219</f>
        <v>0</v>
      </c>
      <c r="I29" s="799">
        <f>'Comm Input'!R2219</f>
        <v>0</v>
      </c>
      <c r="J29" s="799">
        <f>'Comm Input'!S2219</f>
        <v>0</v>
      </c>
      <c r="K29" s="799">
        <f>'Comm Input'!T2219</f>
        <v>0</v>
      </c>
      <c r="L29" s="799">
        <f>'Comm Input'!U2219</f>
        <v>0</v>
      </c>
      <c r="M29" s="38">
        <f>'Comm Input'!V2219</f>
        <v>0</v>
      </c>
      <c r="N29" s="22">
        <f>'Comm Input'!W2219</f>
        <v>0</v>
      </c>
      <c r="O29" s="22">
        <f>'Comm Input'!X2219</f>
        <v>0</v>
      </c>
      <c r="P29" s="23">
        <f>'Comm Input'!Y2219</f>
        <v>0</v>
      </c>
      <c r="Q29" s="22">
        <f>'Comm Input'!Z2219</f>
        <v>0</v>
      </c>
      <c r="R29" s="23">
        <f>'Comm Input'!AA2219</f>
        <v>0</v>
      </c>
      <c r="S29" s="23">
        <f>'Comm Input'!AB2219</f>
        <v>0</v>
      </c>
      <c r="T29">
        <f>'Comm Input'!AC2219</f>
        <v>0</v>
      </c>
      <c r="U29" s="23">
        <f>'Comm Input'!AD2219</f>
        <v>0</v>
      </c>
      <c r="V29" s="23">
        <f>'Comm Input'!AE2219</f>
        <v>0</v>
      </c>
      <c r="W29">
        <f>'Comm Input'!AF2219</f>
        <v>0</v>
      </c>
      <c r="X29" s="23">
        <f>'Comm Input'!AG2219</f>
        <v>0</v>
      </c>
      <c r="Y29" s="23">
        <f>'Comm Input'!AH2219</f>
        <v>0</v>
      </c>
      <c r="Z29">
        <f>'Comm Input'!AI2219</f>
        <v>0</v>
      </c>
      <c r="AA29">
        <f>'Comm Input'!AJ1684</f>
        <v>0</v>
      </c>
    </row>
    <row r="30" spans="1:27" ht="15.75" thickBot="1" x14ac:dyDescent="0.3">
      <c r="A30" s="311">
        <f>'Comm Input'!J2220</f>
        <v>0</v>
      </c>
      <c r="B30">
        <f>'Comm Input'!K2220</f>
        <v>0</v>
      </c>
      <c r="C30" s="38">
        <f>'Comm Input'!L2220</f>
        <v>0</v>
      </c>
      <c r="D30">
        <f>'Comm Input'!M2220</f>
        <v>0</v>
      </c>
      <c r="E30" s="49">
        <f>'Comm Input'!N2220</f>
        <v>0</v>
      </c>
      <c r="F30" s="50">
        <f>'Comm Input'!O2220</f>
        <v>0</v>
      </c>
      <c r="G30" s="38">
        <f>'Comm Input'!P2220</f>
        <v>0</v>
      </c>
      <c r="H30" s="38">
        <f>'Comm Input'!Q2220</f>
        <v>0</v>
      </c>
      <c r="I30" s="38">
        <f>'Comm Input'!R2220</f>
        <v>0</v>
      </c>
      <c r="J30" s="38">
        <f>'Comm Input'!S2220</f>
        <v>0</v>
      </c>
      <c r="K30" s="38">
        <f>'Comm Input'!T2220</f>
        <v>0</v>
      </c>
      <c r="L30" s="38">
        <f>'Comm Input'!U2220</f>
        <v>0</v>
      </c>
      <c r="M30" s="38">
        <f>'Comm Input'!V2220</f>
        <v>0</v>
      </c>
      <c r="N30" s="488">
        <f>'Comm Input'!W2220</f>
        <v>142.68799999999999</v>
      </c>
      <c r="O30" s="489">
        <f>'Comm Input'!X2220</f>
        <v>0</v>
      </c>
      <c r="P30" s="490">
        <f>'Comm Input'!Y2220</f>
        <v>0</v>
      </c>
      <c r="Q30" s="829">
        <f>'Comm Input'!Z2220</f>
        <v>142.68799999999999</v>
      </c>
      <c r="R30" s="491">
        <f>'Comm Input'!AA2220</f>
        <v>0</v>
      </c>
      <c r="S30" s="387">
        <f>'Comm Input'!AB2220</f>
        <v>0</v>
      </c>
      <c r="T30" s="1087">
        <f>'Comm Input'!AC2220</f>
        <v>0</v>
      </c>
      <c r="U30" s="387">
        <f>'Comm Input'!AD2220</f>
        <v>0</v>
      </c>
      <c r="V30" s="387">
        <f>'Comm Input'!AE2220</f>
        <v>0</v>
      </c>
      <c r="W30" s="1087">
        <f>'Comm Input'!AF2220</f>
        <v>0</v>
      </c>
      <c r="X30" s="387">
        <f>'Comm Input'!AG2220</f>
        <v>0</v>
      </c>
      <c r="Y30" s="387">
        <f>'Comm Input'!AH2220</f>
        <v>0</v>
      </c>
      <c r="Z30" s="1087">
        <f>'Comm Input'!AI2220</f>
        <v>0</v>
      </c>
      <c r="AA30">
        <f>'Comm Input'!AJ1703</f>
        <v>0</v>
      </c>
    </row>
    <row r="31" spans="1:27" x14ac:dyDescent="0.25">
      <c r="A31" s="311">
        <f>'Comm Input'!J2221</f>
        <v>0</v>
      </c>
      <c r="B31">
        <f>'Comm Input'!K2221</f>
        <v>0</v>
      </c>
      <c r="C31" s="38">
        <f>'Comm Input'!L2221</f>
        <v>0</v>
      </c>
      <c r="D31">
        <f>'Comm Input'!M2221</f>
        <v>0</v>
      </c>
      <c r="E31" s="49">
        <f>'Comm Input'!N2221</f>
        <v>0</v>
      </c>
      <c r="F31" s="50">
        <f>'Comm Input'!O2221</f>
        <v>0</v>
      </c>
      <c r="G31" s="38">
        <f>'Comm Input'!P2221</f>
        <v>0</v>
      </c>
      <c r="H31" s="38">
        <f>'Comm Input'!Q2221</f>
        <v>0</v>
      </c>
      <c r="I31" s="38">
        <f>'Comm Input'!R2221</f>
        <v>0</v>
      </c>
      <c r="J31" s="38">
        <f>'Comm Input'!S2221</f>
        <v>0</v>
      </c>
      <c r="K31" s="38">
        <f>'Comm Input'!T2221</f>
        <v>0</v>
      </c>
      <c r="L31" s="38">
        <f>'Comm Input'!U2221</f>
        <v>0</v>
      </c>
      <c r="M31" s="38">
        <f>'Comm Input'!V2221</f>
        <v>0</v>
      </c>
      <c r="N31" s="522">
        <f>'Comm Input'!W2221</f>
        <v>0</v>
      </c>
      <c r="O31" s="523">
        <f>'Comm Input'!X2221</f>
        <v>0</v>
      </c>
      <c r="P31" s="28">
        <f>'Comm Input'!Y2221</f>
        <v>0</v>
      </c>
      <c r="Q31" s="523">
        <f>'Comm Input'!Z2221</f>
        <v>0</v>
      </c>
      <c r="R31" s="523">
        <f>'Comm Input'!AA2221</f>
        <v>0</v>
      </c>
      <c r="S31" s="523">
        <f>'Comm Input'!AB2221</f>
        <v>0</v>
      </c>
      <c r="T31" s="89">
        <f>'Comm Input'!AC2221</f>
        <v>0</v>
      </c>
      <c r="U31" s="523">
        <f>'Comm Input'!AD2221</f>
        <v>0</v>
      </c>
      <c r="V31" s="523">
        <f>'Comm Input'!AE2221</f>
        <v>0</v>
      </c>
      <c r="W31" s="89">
        <f>'Comm Input'!AF2221</f>
        <v>0</v>
      </c>
      <c r="X31" s="523">
        <f>'Comm Input'!AG2221</f>
        <v>0</v>
      </c>
      <c r="Y31" s="523">
        <f>'Comm Input'!AH2221</f>
        <v>0</v>
      </c>
      <c r="Z31" s="89">
        <f>'Comm Input'!AI2221</f>
        <v>0</v>
      </c>
      <c r="AA31">
        <f>'Comm Input'!AJ1939</f>
        <v>0</v>
      </c>
    </row>
    <row r="32" spans="1:27" x14ac:dyDescent="0.25">
      <c r="A32" s="310" t="str">
        <f>'Comm Input'!J2222</f>
        <v>Waterfront</v>
      </c>
      <c r="B32" s="35" t="str">
        <f>'Comm Input'!K2222</f>
        <v>Broker: Jason Ruben</v>
      </c>
      <c r="C32" s="158">
        <f>'Comm Input'!L2222</f>
        <v>0</v>
      </c>
      <c r="D32" s="158">
        <f>'Comm Input'!M2222</f>
        <v>0</v>
      </c>
      <c r="E32" s="117">
        <f>'Comm Input'!N2222</f>
        <v>0</v>
      </c>
      <c r="F32" s="316">
        <f>'Comm Input'!O2222</f>
        <v>0</v>
      </c>
      <c r="G32" s="158">
        <f>'Comm Input'!P2222</f>
        <v>0</v>
      </c>
      <c r="H32" s="158">
        <f>'Comm Input'!Q2222</f>
        <v>0</v>
      </c>
      <c r="I32" s="158">
        <f>'Comm Input'!R2222</f>
        <v>0</v>
      </c>
      <c r="J32" s="158">
        <f>'Comm Input'!S2222</f>
        <v>0</v>
      </c>
      <c r="K32" s="158">
        <f>'Comm Input'!T2222</f>
        <v>0</v>
      </c>
      <c r="L32" s="158">
        <f>'Comm Input'!U2222</f>
        <v>0</v>
      </c>
      <c r="M32" s="158">
        <f>'Comm Input'!V2222</f>
        <v>0</v>
      </c>
      <c r="N32" s="319">
        <f>'Comm Input'!W2222</f>
        <v>4.8149999999999998E-2</v>
      </c>
      <c r="O32" s="117">
        <f>'Comm Input'!X2222</f>
        <v>0</v>
      </c>
      <c r="P32" s="157">
        <f>'Comm Input'!Y2222</f>
        <v>0</v>
      </c>
      <c r="Q32" s="158">
        <f>'Comm Input'!Z2222</f>
        <v>0</v>
      </c>
      <c r="R32" s="319">
        <f>'Comm Input'!AA2222</f>
        <v>2.5000000000000001E-3</v>
      </c>
      <c r="S32" s="157">
        <f>'Comm Input'!AB2222</f>
        <v>0</v>
      </c>
      <c r="T32" s="7" t="str">
        <f>'Comm Input'!AC2222</f>
        <v>kr</v>
      </c>
      <c r="U32" s="523">
        <f>'Comm Input'!AD2222</f>
        <v>0</v>
      </c>
      <c r="V32" s="523">
        <f>'Comm Input'!AE2222</f>
        <v>0</v>
      </c>
      <c r="W32" s="89">
        <f>'Comm Input'!AF2222</f>
        <v>0</v>
      </c>
      <c r="X32" s="523">
        <f>'Comm Input'!AG2222</f>
        <v>0</v>
      </c>
      <c r="Y32" s="523">
        <f>'Comm Input'!AH2222</f>
        <v>0</v>
      </c>
      <c r="Z32" s="89">
        <f>'Comm Input'!AI2222</f>
        <v>0</v>
      </c>
      <c r="AA32">
        <f>'Comm Input'!AJ1940</f>
        <v>0</v>
      </c>
    </row>
    <row r="33" spans="1:27" x14ac:dyDescent="0.25">
      <c r="A33" s="311">
        <f>'Comm Input'!J2223</f>
        <v>0</v>
      </c>
      <c r="B33" t="str">
        <f>'Comm Input'!K2223</f>
        <v>Jax Boat Rentals</v>
      </c>
      <c r="C33" s="38">
        <f>'Comm Input'!L2223</f>
        <v>0.23449999999999999</v>
      </c>
      <c r="D33" t="str">
        <f>'Comm Input'!M2223</f>
        <v>FL9016</v>
      </c>
      <c r="E33" s="626">
        <f>'Comm Input'!N2223</f>
        <v>0</v>
      </c>
      <c r="F33" s="366">
        <f>'Comm Input'!O2223</f>
        <v>0</v>
      </c>
      <c r="G33" s="321">
        <f>'Comm Input'!P2223</f>
        <v>0</v>
      </c>
      <c r="H33" s="307">
        <f>'Comm Input'!Q2223</f>
        <v>0</v>
      </c>
      <c r="I33" s="380">
        <f>'Comm Input'!R2223</f>
        <v>0</v>
      </c>
      <c r="J33" s="380">
        <f>'Comm Input'!S2223</f>
        <v>0</v>
      </c>
      <c r="K33" s="380">
        <f>'Comm Input'!T2223</f>
        <v>0</v>
      </c>
      <c r="L33" s="380">
        <f>'Comm Input'!U2223</f>
        <v>0</v>
      </c>
      <c r="M33" s="38">
        <f>'Comm Input'!V2223</f>
        <v>0</v>
      </c>
      <c r="N33" s="22">
        <f>'Comm Input'!W2223</f>
        <v>0</v>
      </c>
      <c r="O33" s="22">
        <f>'Comm Input'!X2223</f>
        <v>0</v>
      </c>
      <c r="P33" s="23">
        <f>'Comm Input'!Y2223</f>
        <v>0</v>
      </c>
      <c r="Q33" s="22">
        <f>'Comm Input'!Z2223</f>
        <v>0</v>
      </c>
      <c r="R33" s="23">
        <f>'Comm Input'!AA2223</f>
        <v>0</v>
      </c>
      <c r="S33" s="23">
        <f>'Comm Input'!AB2223</f>
        <v>0</v>
      </c>
      <c r="T33">
        <f>'Comm Input'!AC2223</f>
        <v>0</v>
      </c>
      <c r="U33" s="523">
        <f>'Comm Input'!AD2223</f>
        <v>0</v>
      </c>
      <c r="V33" s="523">
        <f>'Comm Input'!AE2223</f>
        <v>0</v>
      </c>
      <c r="W33" s="89">
        <f>'Comm Input'!AF2223</f>
        <v>0</v>
      </c>
      <c r="X33" s="523">
        <f>'Comm Input'!AG2223</f>
        <v>0</v>
      </c>
      <c r="Y33" s="523">
        <f>'Comm Input'!AH2223</f>
        <v>0</v>
      </c>
      <c r="Z33" s="89">
        <f>'Comm Input'!AI2223</f>
        <v>0</v>
      </c>
      <c r="AA33">
        <f>'Comm Input'!AJ1941</f>
        <v>0</v>
      </c>
    </row>
    <row r="34" spans="1:27" ht="15.75" thickBot="1" x14ac:dyDescent="0.3">
      <c r="A34" s="311">
        <f>'Comm Input'!J2224</f>
        <v>0</v>
      </c>
      <c r="B34" t="str">
        <f>'Comm Input'!K2224</f>
        <v>TERMED FOR NONPAYMENT</v>
      </c>
      <c r="C34" s="525">
        <f>'Comm Input'!L2224</f>
        <v>0</v>
      </c>
      <c r="D34">
        <f>'Comm Input'!M2224</f>
        <v>0</v>
      </c>
      <c r="E34" s="593">
        <f>'Comm Input'!N2224</f>
        <v>0</v>
      </c>
      <c r="F34" s="17">
        <f>'Comm Input'!O2224</f>
        <v>0</v>
      </c>
      <c r="G34" s="525">
        <f>'Comm Input'!P2224</f>
        <v>0</v>
      </c>
      <c r="H34" s="727">
        <f>'Comm Input'!Q2224</f>
        <v>0</v>
      </c>
      <c r="I34" s="799">
        <f>'Comm Input'!R2224</f>
        <v>0</v>
      </c>
      <c r="J34" s="799">
        <f>'Comm Input'!S2224</f>
        <v>0</v>
      </c>
      <c r="K34" s="799">
        <f>'Comm Input'!T2224</f>
        <v>0</v>
      </c>
      <c r="L34" s="799">
        <f>'Comm Input'!U2224</f>
        <v>0</v>
      </c>
      <c r="M34" s="38">
        <f>'Comm Input'!V2224</f>
        <v>0</v>
      </c>
      <c r="N34" s="22">
        <f>'Comm Input'!W2224</f>
        <v>0</v>
      </c>
      <c r="O34" s="22">
        <f>'Comm Input'!X2224</f>
        <v>0</v>
      </c>
      <c r="P34" s="23">
        <f>'Comm Input'!Y2224</f>
        <v>0</v>
      </c>
      <c r="Q34" s="22">
        <f>'Comm Input'!Z2224</f>
        <v>0</v>
      </c>
      <c r="R34" s="23">
        <f>'Comm Input'!AA2224</f>
        <v>0</v>
      </c>
      <c r="S34" s="23">
        <f>'Comm Input'!AB2224</f>
        <v>0</v>
      </c>
      <c r="T34">
        <f>'Comm Input'!AC2224</f>
        <v>0</v>
      </c>
      <c r="U34">
        <f>'Comm Input'!AD2224</f>
        <v>0</v>
      </c>
      <c r="V34">
        <f>'Comm Input'!AE2224</f>
        <v>0</v>
      </c>
      <c r="W34" s="89">
        <f>'Comm Input'!AF2224</f>
        <v>0</v>
      </c>
      <c r="X34" s="89">
        <f>'Comm Input'!AG2224</f>
        <v>0</v>
      </c>
      <c r="Y34">
        <f>'Comm Input'!AH2224</f>
        <v>0</v>
      </c>
      <c r="Z34">
        <f>'Comm Input'!AI2224</f>
        <v>0</v>
      </c>
      <c r="AA34">
        <f>'Comm Input'!AJ1704</f>
        <v>0</v>
      </c>
    </row>
    <row r="35" spans="1:27" ht="15.75" thickBot="1" x14ac:dyDescent="0.3">
      <c r="A35" s="311">
        <f>'Comm Input'!J2225</f>
        <v>0</v>
      </c>
      <c r="B35" t="str">
        <f>'Comm Input'!K2225</f>
        <v>EFFECTIVE 04/2020</v>
      </c>
      <c r="C35" s="38">
        <f>'Comm Input'!L2225</f>
        <v>0</v>
      </c>
      <c r="D35">
        <f>'Comm Input'!M2225</f>
        <v>0</v>
      </c>
      <c r="E35" s="49">
        <f>'Comm Input'!N2225</f>
        <v>0</v>
      </c>
      <c r="F35" s="50">
        <f>'Comm Input'!O2225</f>
        <v>0</v>
      </c>
      <c r="G35" s="38">
        <f>'Comm Input'!P2225</f>
        <v>0</v>
      </c>
      <c r="H35" s="38">
        <f>'Comm Input'!Q2225</f>
        <v>0</v>
      </c>
      <c r="I35" s="38">
        <f>'Comm Input'!R2225</f>
        <v>0</v>
      </c>
      <c r="J35" s="38">
        <f>'Comm Input'!S2225</f>
        <v>0</v>
      </c>
      <c r="K35" s="38">
        <f>'Comm Input'!T2225</f>
        <v>0</v>
      </c>
      <c r="L35" s="38">
        <f>'Comm Input'!U2225</f>
        <v>0</v>
      </c>
      <c r="M35" s="38">
        <f>'Comm Input'!V2225</f>
        <v>0</v>
      </c>
      <c r="N35" s="488">
        <f>'Comm Input'!W2225</f>
        <v>0</v>
      </c>
      <c r="O35" s="489">
        <f>'Comm Input'!X2225</f>
        <v>0</v>
      </c>
      <c r="P35" s="490">
        <f>'Comm Input'!Y2225</f>
        <v>0</v>
      </c>
      <c r="Q35" s="829">
        <f>'Comm Input'!Z2225</f>
        <v>0</v>
      </c>
      <c r="R35" s="491">
        <f>'Comm Input'!AA2225</f>
        <v>0</v>
      </c>
      <c r="S35" s="387">
        <f>'Comm Input'!AB2225</f>
        <v>0</v>
      </c>
      <c r="T35" s="1087">
        <f>'Comm Input'!AC2225</f>
        <v>0</v>
      </c>
      <c r="U35">
        <f>'Comm Input'!AD2225</f>
        <v>0</v>
      </c>
      <c r="V35">
        <f>'Comm Input'!AE2225</f>
        <v>0</v>
      </c>
      <c r="W35" s="89">
        <f>'Comm Input'!AF2225</f>
        <v>0</v>
      </c>
      <c r="X35" s="89">
        <f>'Comm Input'!AG2225</f>
        <v>0</v>
      </c>
      <c r="Y35">
        <f>'Comm Input'!AH2225</f>
        <v>0</v>
      </c>
      <c r="Z35">
        <f>'Comm Input'!AI2225</f>
        <v>0</v>
      </c>
      <c r="AA35">
        <f>'Comm Input'!AJ1705</f>
        <v>0</v>
      </c>
    </row>
    <row r="36" spans="1:27" x14ac:dyDescent="0.25">
      <c r="A36" s="311">
        <f>'Comm Input'!J2226</f>
        <v>0</v>
      </c>
      <c r="B36">
        <f>'Comm Input'!K2226</f>
        <v>0</v>
      </c>
      <c r="C36" s="38">
        <f>'Comm Input'!L2226</f>
        <v>0</v>
      </c>
      <c r="D36">
        <f>'Comm Input'!M2226</f>
        <v>0</v>
      </c>
      <c r="E36" s="49">
        <f>'Comm Input'!N2226</f>
        <v>0</v>
      </c>
      <c r="F36" s="50">
        <f>'Comm Input'!O2226</f>
        <v>0</v>
      </c>
      <c r="G36" s="38">
        <f>'Comm Input'!P2226</f>
        <v>0</v>
      </c>
      <c r="H36" s="38">
        <f>'Comm Input'!Q2226</f>
        <v>0</v>
      </c>
      <c r="I36" s="38">
        <f>'Comm Input'!R2226</f>
        <v>0</v>
      </c>
      <c r="J36" s="38">
        <f>'Comm Input'!S2226</f>
        <v>0</v>
      </c>
      <c r="K36" s="38">
        <f>'Comm Input'!T2226</f>
        <v>0</v>
      </c>
      <c r="L36" s="38">
        <f>'Comm Input'!U2226</f>
        <v>0</v>
      </c>
      <c r="M36" s="38">
        <f>'Comm Input'!V2226</f>
        <v>0</v>
      </c>
      <c r="N36" s="522">
        <f>'Comm Input'!W2226</f>
        <v>0</v>
      </c>
      <c r="O36" s="523">
        <f>'Comm Input'!X2226</f>
        <v>0</v>
      </c>
      <c r="P36" s="28">
        <f>'Comm Input'!Y2226</f>
        <v>0</v>
      </c>
      <c r="Q36" s="720">
        <f>'Comm Input'!Z2226</f>
        <v>0</v>
      </c>
      <c r="R36" s="523">
        <f>'Comm Input'!AA2226</f>
        <v>0</v>
      </c>
      <c r="S36" s="523">
        <f>'Comm Input'!AB2226</f>
        <v>0</v>
      </c>
      <c r="T36" s="993">
        <f>'Comm Input'!AC2226</f>
        <v>0</v>
      </c>
      <c r="U36" s="523">
        <f>'Comm Input'!AD2226</f>
        <v>0</v>
      </c>
      <c r="V36" s="523">
        <f>'Comm Input'!AE2226</f>
        <v>0</v>
      </c>
      <c r="W36" s="89">
        <f>'Comm Input'!AF2226</f>
        <v>0</v>
      </c>
      <c r="X36" s="523">
        <f>'Comm Input'!AG2226</f>
        <v>0</v>
      </c>
      <c r="Y36" s="523">
        <f>'Comm Input'!AH2226</f>
        <v>0</v>
      </c>
      <c r="Z36" s="993">
        <f>'Comm Input'!AI2226</f>
        <v>0</v>
      </c>
      <c r="AA36">
        <f>'Comm Input'!AJ1981</f>
        <v>0</v>
      </c>
    </row>
    <row r="37" spans="1:27" x14ac:dyDescent="0.25">
      <c r="A37" s="310" t="str">
        <f>'Comm Input'!J2227</f>
        <v>Waterfront</v>
      </c>
      <c r="B37" s="35" t="str">
        <f>'Comm Input'!K2227</f>
        <v>Broker: SS&amp;L</v>
      </c>
      <c r="C37" s="158">
        <f>'Comm Input'!L2227</f>
        <v>0</v>
      </c>
      <c r="D37" s="158">
        <f>'Comm Input'!M2227</f>
        <v>0</v>
      </c>
      <c r="E37" s="117">
        <f>'Comm Input'!N2227</f>
        <v>0</v>
      </c>
      <c r="F37" s="316">
        <f>'Comm Input'!O2227</f>
        <v>0</v>
      </c>
      <c r="G37" s="158">
        <f>'Comm Input'!P2227</f>
        <v>0</v>
      </c>
      <c r="H37" s="158">
        <f>'Comm Input'!Q2227</f>
        <v>0</v>
      </c>
      <c r="I37" s="158">
        <f>'Comm Input'!R2227</f>
        <v>0</v>
      </c>
      <c r="J37" s="158">
        <f>'Comm Input'!S2227</f>
        <v>0</v>
      </c>
      <c r="K37" s="158">
        <f>'Comm Input'!T2227</f>
        <v>0</v>
      </c>
      <c r="L37" s="158">
        <f>'Comm Input'!U2227</f>
        <v>0</v>
      </c>
      <c r="M37" s="158">
        <f>'Comm Input'!V2227</f>
        <v>0</v>
      </c>
      <c r="N37" s="319">
        <f>'Comm Input'!W2227</f>
        <v>4.2049999999999997E-2</v>
      </c>
      <c r="O37" s="117">
        <f>'Comm Input'!X2227</f>
        <v>0</v>
      </c>
      <c r="P37" s="157">
        <f>'Comm Input'!Y2227</f>
        <v>0</v>
      </c>
      <c r="Q37" s="158">
        <f>'Comm Input'!Z2227</f>
        <v>0</v>
      </c>
      <c r="R37" s="319">
        <f>'Comm Input'!AA2227</f>
        <v>2.5000000000000001E-3</v>
      </c>
      <c r="S37" s="157">
        <f>'Comm Input'!AB2227</f>
        <v>0</v>
      </c>
      <c r="T37" s="7" t="str">
        <f>'Comm Input'!AC2227</f>
        <v>kr</v>
      </c>
      <c r="U37" s="319">
        <f>'Comm Input'!AD2227</f>
        <v>0</v>
      </c>
      <c r="V37" s="157">
        <f>'Comm Input'!AE2227</f>
        <v>0</v>
      </c>
      <c r="W37" s="449">
        <f>'Comm Input'!AF2227</f>
        <v>0</v>
      </c>
      <c r="X37" s="319">
        <f>'Comm Input'!AG2227</f>
        <v>0</v>
      </c>
      <c r="Y37" s="322">
        <f>'Comm Input'!AH2227</f>
        <v>0</v>
      </c>
      <c r="Z37" s="7">
        <f>'Comm Input'!AI2227</f>
        <v>0</v>
      </c>
      <c r="AA37">
        <f>'Comm Input'!AJ1982</f>
        <v>0</v>
      </c>
    </row>
    <row r="38" spans="1:27" x14ac:dyDescent="0.25">
      <c r="A38" s="311">
        <f>'Comm Input'!J2228</f>
        <v>0</v>
      </c>
      <c r="B38" t="str">
        <f>'Comm Input'!K2228</f>
        <v>Compass Marine Group</v>
      </c>
      <c r="C38" s="38">
        <f>'Comm Input'!L2228</f>
        <v>0.38250000000000001</v>
      </c>
      <c r="D38" t="str">
        <f>'Comm Input'!M2228</f>
        <v>FL6006F</v>
      </c>
      <c r="E38" s="626">
        <f>'Comm Input'!N2228</f>
        <v>3076.92</v>
      </c>
      <c r="F38" s="366">
        <f>'Comm Input'!O2228</f>
        <v>0</v>
      </c>
      <c r="G38" s="321">
        <f>'Comm Input'!P2228</f>
        <v>0</v>
      </c>
      <c r="H38" s="307">
        <f>'Comm Input'!Q2228</f>
        <v>0</v>
      </c>
      <c r="I38" s="380">
        <f>'Comm Input'!R2228</f>
        <v>0</v>
      </c>
      <c r="J38" s="380">
        <f>'Comm Input'!S2228</f>
        <v>0</v>
      </c>
      <c r="K38" s="380">
        <f>'Comm Input'!T2228</f>
        <v>0</v>
      </c>
      <c r="L38" s="380">
        <f>'Comm Input'!U2228</f>
        <v>0</v>
      </c>
      <c r="M38" s="38">
        <f>'Comm Input'!V2228</f>
        <v>0</v>
      </c>
      <c r="N38" s="22">
        <f>'Comm Input'!W2228</f>
        <v>129.38448599999998</v>
      </c>
      <c r="O38" s="22">
        <f>'Comm Input'!X2228</f>
        <v>0</v>
      </c>
      <c r="P38" s="23">
        <f>'Comm Input'!Y2228</f>
        <v>0</v>
      </c>
      <c r="Q38" s="22">
        <f>'Comm Input'!Z2228</f>
        <v>0</v>
      </c>
      <c r="R38" s="23">
        <f>'Comm Input'!AA2228</f>
        <v>7.6923000000000004</v>
      </c>
      <c r="S38" s="23">
        <f>'Comm Input'!AB2228</f>
        <v>0</v>
      </c>
      <c r="T38">
        <f>'Comm Input'!AC2228</f>
        <v>0</v>
      </c>
      <c r="U38" s="23">
        <f>'Comm Input'!AD2228</f>
        <v>0</v>
      </c>
      <c r="V38" s="23">
        <f>'Comm Input'!AE2228</f>
        <v>0</v>
      </c>
      <c r="W38">
        <f>'Comm Input'!AF2228</f>
        <v>0</v>
      </c>
      <c r="X38" s="23">
        <f>'Comm Input'!AG2228</f>
        <v>0</v>
      </c>
      <c r="Y38" s="23">
        <f>'Comm Input'!AH2228</f>
        <v>0</v>
      </c>
      <c r="Z38">
        <f>'Comm Input'!AI2228</f>
        <v>0</v>
      </c>
      <c r="AA38">
        <f>'Comm Input'!AJ1984</f>
        <v>0</v>
      </c>
    </row>
    <row r="39" spans="1:27" ht="15.75" thickBot="1" x14ac:dyDescent="0.3">
      <c r="A39" s="311">
        <f>'Comm Input'!J2229</f>
        <v>0</v>
      </c>
      <c r="B39">
        <f>'Comm Input'!K2229</f>
        <v>0</v>
      </c>
      <c r="C39" s="525">
        <f>'Comm Input'!L2229</f>
        <v>0</v>
      </c>
      <c r="D39">
        <f>'Comm Input'!M2229</f>
        <v>0</v>
      </c>
      <c r="E39" s="593">
        <f>'Comm Input'!N2229</f>
        <v>0</v>
      </c>
      <c r="F39" s="17">
        <f>'Comm Input'!O2229</f>
        <v>0</v>
      </c>
      <c r="G39" s="525">
        <f>'Comm Input'!P2229</f>
        <v>0</v>
      </c>
      <c r="H39" s="727">
        <f>'Comm Input'!Q2229</f>
        <v>0</v>
      </c>
      <c r="I39" s="799">
        <f>'Comm Input'!R2229</f>
        <v>0</v>
      </c>
      <c r="J39" s="799">
        <f>'Comm Input'!S2229</f>
        <v>0</v>
      </c>
      <c r="K39" s="799">
        <f>'Comm Input'!T2229</f>
        <v>0</v>
      </c>
      <c r="L39" s="799">
        <f>'Comm Input'!U2229</f>
        <v>0</v>
      </c>
      <c r="M39" s="38">
        <f>'Comm Input'!V2229</f>
        <v>0</v>
      </c>
      <c r="N39" s="22">
        <f>'Comm Input'!W2229</f>
        <v>0</v>
      </c>
      <c r="O39" s="22">
        <f>'Comm Input'!X2229</f>
        <v>0</v>
      </c>
      <c r="P39" s="23">
        <f>'Comm Input'!Y2229</f>
        <v>0</v>
      </c>
      <c r="Q39" s="22">
        <f>'Comm Input'!Z2229</f>
        <v>0</v>
      </c>
      <c r="R39" s="23">
        <f>'Comm Input'!AA2229</f>
        <v>0</v>
      </c>
      <c r="S39" s="23">
        <f>'Comm Input'!AB2229</f>
        <v>0</v>
      </c>
      <c r="T39">
        <f>'Comm Input'!AC2229</f>
        <v>0</v>
      </c>
      <c r="U39" s="23">
        <f>'Comm Input'!AD2229</f>
        <v>0</v>
      </c>
      <c r="V39" s="23">
        <f>'Comm Input'!AE2229</f>
        <v>0</v>
      </c>
      <c r="W39">
        <f>'Comm Input'!AF2229</f>
        <v>0</v>
      </c>
      <c r="X39" s="23">
        <f>'Comm Input'!AG2229</f>
        <v>0</v>
      </c>
      <c r="Y39" s="23">
        <f>'Comm Input'!AH2229</f>
        <v>0</v>
      </c>
      <c r="Z39">
        <f>'Comm Input'!AI2229</f>
        <v>0</v>
      </c>
      <c r="AA39">
        <f>'Comm Input'!AJ1985</f>
        <v>0</v>
      </c>
    </row>
    <row r="40" spans="1:27" ht="18.75" customHeight="1" thickBot="1" x14ac:dyDescent="0.3">
      <c r="A40" s="311">
        <f>'Comm Input'!J2230</f>
        <v>0</v>
      </c>
      <c r="B40" t="str">
        <f>'Comm Input'!K2230</f>
        <v>EFFECTIVE 01/2022</v>
      </c>
      <c r="C40" s="38">
        <f>'Comm Input'!L2230</f>
        <v>0</v>
      </c>
      <c r="D40">
        <f>'Comm Input'!M2230</f>
        <v>0</v>
      </c>
      <c r="E40" s="49">
        <f>'Comm Input'!N2230</f>
        <v>0</v>
      </c>
      <c r="F40" s="50">
        <f>'Comm Input'!O2230</f>
        <v>0</v>
      </c>
      <c r="G40" s="38">
        <f>'Comm Input'!P2230</f>
        <v>0</v>
      </c>
      <c r="H40" s="38">
        <f>'Comm Input'!Q2230</f>
        <v>0</v>
      </c>
      <c r="I40" s="38">
        <f>'Comm Input'!R2230</f>
        <v>0</v>
      </c>
      <c r="J40" s="38">
        <f>'Comm Input'!S2230</f>
        <v>0</v>
      </c>
      <c r="K40" s="38">
        <f>'Comm Input'!T2230</f>
        <v>0</v>
      </c>
      <c r="L40" s="38">
        <f>'Comm Input'!U2230</f>
        <v>0</v>
      </c>
      <c r="M40" s="38">
        <f>'Comm Input'!V2230</f>
        <v>0</v>
      </c>
      <c r="N40" s="488">
        <f>'Comm Input'!W2230</f>
        <v>129.38448599999998</v>
      </c>
      <c r="O40" s="489">
        <f>'Comm Input'!X2230</f>
        <v>0</v>
      </c>
      <c r="P40" s="490">
        <f>'Comm Input'!Y2230</f>
        <v>0</v>
      </c>
      <c r="Q40" s="829">
        <f>'Comm Input'!Z2230</f>
        <v>129.38448599999998</v>
      </c>
      <c r="R40" s="491">
        <f>'Comm Input'!AA2230</f>
        <v>7.6923000000000004</v>
      </c>
      <c r="S40" s="387">
        <f>'Comm Input'!AB2230</f>
        <v>0</v>
      </c>
      <c r="T40" s="1087">
        <f>'Comm Input'!AC2230</f>
        <v>7.6923000000000004</v>
      </c>
      <c r="U40" s="387">
        <f>'Comm Input'!AD2230</f>
        <v>0</v>
      </c>
      <c r="V40" s="387">
        <f>'Comm Input'!AE2230</f>
        <v>0</v>
      </c>
      <c r="W40" s="1087">
        <f>'Comm Input'!AF2230</f>
        <v>0</v>
      </c>
      <c r="X40" s="387">
        <f>'Comm Input'!AG2230</f>
        <v>0</v>
      </c>
      <c r="Y40" s="387">
        <f>'Comm Input'!AH2230</f>
        <v>0</v>
      </c>
      <c r="Z40" s="1087">
        <f>'Comm Input'!AI2230</f>
        <v>0</v>
      </c>
      <c r="AA40">
        <f>'Comm Input'!AJ1986</f>
        <v>0</v>
      </c>
    </row>
    <row r="41" spans="1:27" x14ac:dyDescent="0.25">
      <c r="A41" s="311">
        <f>'Comm Input'!J2231</f>
        <v>0</v>
      </c>
      <c r="B41">
        <f>'Comm Input'!K2231</f>
        <v>0</v>
      </c>
      <c r="C41" s="38">
        <f>'Comm Input'!L2231</f>
        <v>0</v>
      </c>
      <c r="D41">
        <f>'Comm Input'!M2231</f>
        <v>0</v>
      </c>
      <c r="E41" s="49">
        <f>'Comm Input'!N2231</f>
        <v>0</v>
      </c>
      <c r="F41" s="50">
        <f>'Comm Input'!O2231</f>
        <v>0</v>
      </c>
      <c r="G41" s="38">
        <f>'Comm Input'!P2231</f>
        <v>0</v>
      </c>
      <c r="H41" s="38">
        <f>'Comm Input'!Q2231</f>
        <v>0</v>
      </c>
      <c r="I41" s="38">
        <f>'Comm Input'!R2231</f>
        <v>0</v>
      </c>
      <c r="J41" s="38">
        <f>'Comm Input'!S2231</f>
        <v>0</v>
      </c>
      <c r="K41" s="38">
        <f>'Comm Input'!T2231</f>
        <v>0</v>
      </c>
      <c r="L41" s="38">
        <f>'Comm Input'!U2231</f>
        <v>0</v>
      </c>
      <c r="M41" s="38">
        <f>'Comm Input'!V2231</f>
        <v>0</v>
      </c>
      <c r="N41" s="522">
        <f>'Comm Input'!W2231</f>
        <v>0</v>
      </c>
      <c r="O41" s="523">
        <f>'Comm Input'!X2231</f>
        <v>0</v>
      </c>
      <c r="P41" s="28">
        <f>'Comm Input'!Y2231</f>
        <v>0</v>
      </c>
      <c r="Q41" s="523">
        <f>'Comm Input'!Z2231</f>
        <v>0</v>
      </c>
      <c r="R41" s="523">
        <f>'Comm Input'!AA2231</f>
        <v>0</v>
      </c>
      <c r="S41" s="523">
        <f>'Comm Input'!AB2231</f>
        <v>0</v>
      </c>
      <c r="T41" s="89">
        <f>'Comm Input'!AC2231</f>
        <v>0</v>
      </c>
      <c r="U41" s="523">
        <f>'Comm Input'!AD2231</f>
        <v>0</v>
      </c>
      <c r="V41" s="523">
        <f>'Comm Input'!AE2231</f>
        <v>0</v>
      </c>
      <c r="W41" s="89">
        <f>'Comm Input'!AF2231</f>
        <v>0</v>
      </c>
      <c r="X41" s="523">
        <f>'Comm Input'!AG2231</f>
        <v>0</v>
      </c>
      <c r="Y41" s="523">
        <f>'Comm Input'!AH2231</f>
        <v>0</v>
      </c>
      <c r="Z41" s="89">
        <f>'Comm Input'!AI2231</f>
        <v>0</v>
      </c>
      <c r="AA41">
        <f>'Comm Input'!AJ1987</f>
        <v>0</v>
      </c>
    </row>
    <row r="42" spans="1:27" x14ac:dyDescent="0.25">
      <c r="A42" s="310" t="str">
        <f>'Comm Input'!J2232</f>
        <v>Waterfront</v>
      </c>
      <c r="B42" s="35" t="str">
        <f>'Comm Input'!K2232</f>
        <v>Broker: Employernomics</v>
      </c>
      <c r="C42" s="158">
        <f>'Comm Input'!L2232</f>
        <v>0</v>
      </c>
      <c r="D42" s="158">
        <f>'Comm Input'!M2232</f>
        <v>0</v>
      </c>
      <c r="E42" s="117">
        <f>'Comm Input'!N2232</f>
        <v>0</v>
      </c>
      <c r="F42" s="316">
        <f>'Comm Input'!O2232</f>
        <v>0</v>
      </c>
      <c r="G42" s="158">
        <f>'Comm Input'!P2232</f>
        <v>0</v>
      </c>
      <c r="H42" s="158">
        <f>'Comm Input'!Q2232</f>
        <v>0</v>
      </c>
      <c r="I42" s="158">
        <f>'Comm Input'!R2232</f>
        <v>0</v>
      </c>
      <c r="J42" s="158">
        <f>'Comm Input'!S2232</f>
        <v>0</v>
      </c>
      <c r="K42" s="158">
        <f>'Comm Input'!T2232</f>
        <v>0</v>
      </c>
      <c r="L42" s="158">
        <f>'Comm Input'!U2232</f>
        <v>0</v>
      </c>
      <c r="M42" s="158">
        <f>'Comm Input'!V2232</f>
        <v>0</v>
      </c>
      <c r="N42" s="319">
        <f>'Comm Input'!W2232</f>
        <v>2.07E-2</v>
      </c>
      <c r="O42" s="117">
        <f>'Comm Input'!X2232</f>
        <v>0</v>
      </c>
      <c r="P42" s="157">
        <f>'Comm Input'!Y2232</f>
        <v>0</v>
      </c>
      <c r="Q42" s="158">
        <f>'Comm Input'!Z2232</f>
        <v>0</v>
      </c>
      <c r="R42" s="319">
        <f>'Comm Input'!AA2232</f>
        <v>2.5000000000000001E-3</v>
      </c>
      <c r="S42" s="157">
        <f>'Comm Input'!AB2232</f>
        <v>0</v>
      </c>
      <c r="T42" s="7" t="str">
        <f>'Comm Input'!AC2232</f>
        <v>kr</v>
      </c>
      <c r="U42" s="319">
        <f>'Comm Input'!AD2232</f>
        <v>0</v>
      </c>
      <c r="V42" s="157">
        <f>'Comm Input'!AE2232</f>
        <v>0</v>
      </c>
      <c r="W42" s="449">
        <f>'Comm Input'!AF2232</f>
        <v>0</v>
      </c>
      <c r="X42" s="319">
        <f>'Comm Input'!AG2232</f>
        <v>0</v>
      </c>
      <c r="Y42" s="322">
        <f>'Comm Input'!AH2232</f>
        <v>0</v>
      </c>
      <c r="Z42" s="7">
        <f>'Comm Input'!AI2232</f>
        <v>0</v>
      </c>
    </row>
    <row r="43" spans="1:27" x14ac:dyDescent="0.25">
      <c r="A43" s="311">
        <f>'Comm Input'!J2233</f>
        <v>0</v>
      </c>
      <c r="B43" t="str">
        <f>'Comm Input'!K2233</f>
        <v>WB Williamson,Inc.</v>
      </c>
      <c r="C43" s="38">
        <f>'Comm Input'!L2233</f>
        <v>0.4</v>
      </c>
      <c r="D43" t="str">
        <f>'Comm Input'!M2233</f>
        <v>FL6006F</v>
      </c>
      <c r="E43" s="626">
        <f>'Comm Input'!N2233</f>
        <v>0</v>
      </c>
      <c r="F43" s="366">
        <f>'Comm Input'!O2233</f>
        <v>0</v>
      </c>
      <c r="G43" s="321">
        <f>'Comm Input'!P2233</f>
        <v>0</v>
      </c>
      <c r="H43" s="307">
        <f>'Comm Input'!Q2233</f>
        <v>0</v>
      </c>
      <c r="I43" s="380">
        <f>'Comm Input'!R2233</f>
        <v>0</v>
      </c>
      <c r="J43" s="380">
        <f>'Comm Input'!S2233</f>
        <v>0</v>
      </c>
      <c r="K43" s="380">
        <f>'Comm Input'!T2233</f>
        <v>0</v>
      </c>
      <c r="L43" s="380">
        <f>'Comm Input'!U2233</f>
        <v>0</v>
      </c>
      <c r="M43" s="38">
        <f>'Comm Input'!V2233</f>
        <v>0</v>
      </c>
      <c r="N43" s="22">
        <f>'Comm Input'!W2233</f>
        <v>0</v>
      </c>
      <c r="O43" s="22">
        <f>'Comm Input'!X2233</f>
        <v>0</v>
      </c>
      <c r="P43" s="23">
        <f>'Comm Input'!Y2233</f>
        <v>0</v>
      </c>
      <c r="Q43" s="22">
        <f>'Comm Input'!Z2233</f>
        <v>0</v>
      </c>
      <c r="R43" s="23">
        <f>'Comm Input'!AA2233</f>
        <v>0</v>
      </c>
      <c r="S43" s="23">
        <f>'Comm Input'!AB2233</f>
        <v>0</v>
      </c>
      <c r="T43">
        <f>'Comm Input'!AC2233</f>
        <v>0</v>
      </c>
      <c r="U43" s="23">
        <f>'Comm Input'!AD2233</f>
        <v>0</v>
      </c>
      <c r="V43" s="23">
        <f>'Comm Input'!AE2233</f>
        <v>0</v>
      </c>
      <c r="W43">
        <f>'Comm Input'!AF2233</f>
        <v>0</v>
      </c>
      <c r="X43" s="23">
        <f>'Comm Input'!AG2233</f>
        <v>0</v>
      </c>
      <c r="Y43" s="23">
        <f>'Comm Input'!AH2233</f>
        <v>0</v>
      </c>
      <c r="Z43">
        <f>'Comm Input'!AI2233</f>
        <v>0</v>
      </c>
    </row>
    <row r="44" spans="1:27" ht="15.75" thickBot="1" x14ac:dyDescent="0.3">
      <c r="A44" s="311">
        <f>'Comm Input'!J2234</f>
        <v>0</v>
      </c>
      <c r="B44">
        <f>'Comm Input'!K2234</f>
        <v>0</v>
      </c>
      <c r="C44" s="525">
        <f>'Comm Input'!L2234</f>
        <v>0</v>
      </c>
      <c r="D44">
        <f>'Comm Input'!M2234</f>
        <v>0</v>
      </c>
      <c r="E44" s="593">
        <f>'Comm Input'!N2234</f>
        <v>0</v>
      </c>
      <c r="F44" s="17">
        <f>'Comm Input'!O2234</f>
        <v>0</v>
      </c>
      <c r="G44" s="525">
        <f>'Comm Input'!P2234</f>
        <v>0</v>
      </c>
      <c r="H44" s="727">
        <f>'Comm Input'!Q2234</f>
        <v>0</v>
      </c>
      <c r="I44" s="799">
        <f>'Comm Input'!R2234</f>
        <v>0</v>
      </c>
      <c r="J44" s="799">
        <f>'Comm Input'!S2234</f>
        <v>0</v>
      </c>
      <c r="K44" s="799">
        <f>'Comm Input'!T2234</f>
        <v>0</v>
      </c>
      <c r="L44" s="799">
        <f>'Comm Input'!U2234</f>
        <v>0</v>
      </c>
      <c r="M44" s="38">
        <f>'Comm Input'!V2234</f>
        <v>0</v>
      </c>
      <c r="N44" s="22">
        <f>'Comm Input'!W2234</f>
        <v>0</v>
      </c>
      <c r="O44" s="22">
        <f>'Comm Input'!X2234</f>
        <v>0</v>
      </c>
      <c r="P44" s="23">
        <f>'Comm Input'!Y2234</f>
        <v>0</v>
      </c>
      <c r="Q44" s="22">
        <f>'Comm Input'!Z2234</f>
        <v>0</v>
      </c>
      <c r="R44" s="23">
        <f>'Comm Input'!AA2234</f>
        <v>0</v>
      </c>
      <c r="S44" s="23">
        <f>'Comm Input'!AB2234</f>
        <v>0</v>
      </c>
      <c r="T44">
        <f>'Comm Input'!AC2234</f>
        <v>0</v>
      </c>
      <c r="U44" s="23">
        <f>'Comm Input'!AD2234</f>
        <v>0</v>
      </c>
      <c r="V44" s="23">
        <f>'Comm Input'!AE2234</f>
        <v>0</v>
      </c>
      <c r="W44">
        <f>'Comm Input'!AF2234</f>
        <v>0</v>
      </c>
      <c r="X44" s="23">
        <f>'Comm Input'!AG2234</f>
        <v>0</v>
      </c>
      <c r="Y44" s="23">
        <f>'Comm Input'!AH2234</f>
        <v>0</v>
      </c>
      <c r="Z44">
        <f>'Comm Input'!AI2234</f>
        <v>0</v>
      </c>
    </row>
    <row r="45" spans="1:27" ht="15.75" thickBot="1" x14ac:dyDescent="0.3">
      <c r="A45" s="311">
        <f>'Comm Input'!J2235</f>
        <v>0</v>
      </c>
      <c r="B45" t="str">
        <f>'Comm Input'!K2235</f>
        <v>EFFECTIVE: 12/2021</v>
      </c>
      <c r="C45" s="38">
        <f>'Comm Input'!L2235</f>
        <v>0</v>
      </c>
      <c r="D45">
        <f>'Comm Input'!M2235</f>
        <v>0</v>
      </c>
      <c r="E45" s="49">
        <f>'Comm Input'!N2235</f>
        <v>0</v>
      </c>
      <c r="F45" s="50">
        <f>'Comm Input'!O2235</f>
        <v>0</v>
      </c>
      <c r="G45" s="38">
        <f>'Comm Input'!P2235</f>
        <v>0</v>
      </c>
      <c r="H45" s="38">
        <f>'Comm Input'!Q2235</f>
        <v>0</v>
      </c>
      <c r="I45" s="38">
        <f>'Comm Input'!R2235</f>
        <v>0</v>
      </c>
      <c r="J45" s="38">
        <f>'Comm Input'!S2235</f>
        <v>0</v>
      </c>
      <c r="K45" s="38">
        <f>'Comm Input'!T2235</f>
        <v>0</v>
      </c>
      <c r="L45" s="38">
        <f>'Comm Input'!U2235</f>
        <v>0</v>
      </c>
      <c r="M45" s="38">
        <f>'Comm Input'!V2235</f>
        <v>0</v>
      </c>
      <c r="N45" s="488">
        <f>'Comm Input'!W2235</f>
        <v>0</v>
      </c>
      <c r="O45" s="489">
        <f>'Comm Input'!X2235</f>
        <v>0</v>
      </c>
      <c r="P45" s="490">
        <f>'Comm Input'!Y2235</f>
        <v>0</v>
      </c>
      <c r="Q45" s="829">
        <f>'Comm Input'!Z2235</f>
        <v>0</v>
      </c>
      <c r="R45" s="491">
        <f>'Comm Input'!AA2235</f>
        <v>0</v>
      </c>
      <c r="S45" s="387">
        <f>'Comm Input'!AB2235</f>
        <v>0</v>
      </c>
      <c r="T45" s="1087">
        <f>'Comm Input'!AC2235</f>
        <v>0</v>
      </c>
      <c r="U45" s="387">
        <f>'Comm Input'!AD2235</f>
        <v>0</v>
      </c>
      <c r="V45" s="387">
        <f>'Comm Input'!AE2235</f>
        <v>0</v>
      </c>
      <c r="W45" s="1087">
        <f>'Comm Input'!AF2235</f>
        <v>0</v>
      </c>
      <c r="X45" s="387">
        <f>'Comm Input'!AG2235</f>
        <v>0</v>
      </c>
      <c r="Y45" s="387">
        <f>'Comm Input'!AH2235</f>
        <v>0</v>
      </c>
      <c r="Z45" s="1087">
        <f>'Comm Input'!AI2235</f>
        <v>0</v>
      </c>
    </row>
    <row r="46" spans="1:27" x14ac:dyDescent="0.25">
      <c r="A46" s="311">
        <f>'Comm Input'!J2236</f>
        <v>0</v>
      </c>
      <c r="B46">
        <f>'Comm Input'!K2236</f>
        <v>0</v>
      </c>
      <c r="C46" s="38">
        <f>'Comm Input'!L2236</f>
        <v>0</v>
      </c>
      <c r="D46">
        <f>'Comm Input'!M2236</f>
        <v>0</v>
      </c>
      <c r="E46" s="49">
        <f>'Comm Input'!N2236</f>
        <v>0</v>
      </c>
      <c r="F46" s="50">
        <f>'Comm Input'!O2236</f>
        <v>0</v>
      </c>
      <c r="G46" s="38">
        <f>'Comm Input'!P2236</f>
        <v>0</v>
      </c>
      <c r="H46" s="38">
        <f>'Comm Input'!Q2236</f>
        <v>0</v>
      </c>
      <c r="I46" s="38">
        <f>'Comm Input'!R2236</f>
        <v>0</v>
      </c>
      <c r="J46" s="38">
        <f>'Comm Input'!S2236</f>
        <v>0</v>
      </c>
      <c r="K46" s="38">
        <f>'Comm Input'!T2236</f>
        <v>0</v>
      </c>
      <c r="L46" s="38">
        <f>'Comm Input'!U2236</f>
        <v>0</v>
      </c>
      <c r="M46" s="38">
        <f>'Comm Input'!V2236</f>
        <v>0</v>
      </c>
      <c r="N46" s="522">
        <f>'Comm Input'!W2236</f>
        <v>0</v>
      </c>
      <c r="O46" s="523">
        <f>'Comm Input'!X2236</f>
        <v>0</v>
      </c>
      <c r="P46" s="28">
        <f>'Comm Input'!Y2236</f>
        <v>0</v>
      </c>
      <c r="Q46" s="523">
        <f>'Comm Input'!Z2236</f>
        <v>0</v>
      </c>
      <c r="R46" s="523">
        <f>'Comm Input'!AA2236</f>
        <v>0</v>
      </c>
      <c r="S46" s="523">
        <f>'Comm Input'!AB2236</f>
        <v>0</v>
      </c>
      <c r="T46" s="89">
        <f>'Comm Input'!AC2236</f>
        <v>0</v>
      </c>
      <c r="U46" s="523">
        <f>'Comm Input'!AD2236</f>
        <v>0</v>
      </c>
      <c r="V46" s="523">
        <f>'Comm Input'!AE2236</f>
        <v>0</v>
      </c>
      <c r="W46" s="89">
        <f>'Comm Input'!AF2236</f>
        <v>0</v>
      </c>
      <c r="X46" s="523">
        <f>'Comm Input'!AG2236</f>
        <v>0</v>
      </c>
      <c r="Y46" s="523">
        <f>'Comm Input'!AH2236</f>
        <v>0</v>
      </c>
      <c r="Z46" s="89">
        <f>'Comm Input'!AI2236</f>
        <v>0</v>
      </c>
    </row>
    <row r="47" spans="1:27" x14ac:dyDescent="0.25">
      <c r="A47" s="311">
        <f>'Comm Input'!J2237</f>
        <v>0</v>
      </c>
      <c r="B47">
        <f>'Comm Input'!K2237</f>
        <v>0</v>
      </c>
      <c r="C47" s="38">
        <f>'Comm Input'!L2237</f>
        <v>0</v>
      </c>
      <c r="D47">
        <f>'Comm Input'!M2237</f>
        <v>0</v>
      </c>
      <c r="E47" s="49">
        <f>'Comm Input'!N2237</f>
        <v>0</v>
      </c>
      <c r="F47" s="50">
        <f>'Comm Input'!O2237</f>
        <v>0</v>
      </c>
      <c r="G47" s="38">
        <f>'Comm Input'!P2237</f>
        <v>0</v>
      </c>
      <c r="H47" s="38">
        <f>'Comm Input'!Q2237</f>
        <v>0</v>
      </c>
      <c r="I47" s="38">
        <f>'Comm Input'!R2237</f>
        <v>0</v>
      </c>
      <c r="J47" s="38">
        <f>'Comm Input'!S2237</f>
        <v>0</v>
      </c>
      <c r="K47" s="38">
        <f>'Comm Input'!T2237</f>
        <v>0</v>
      </c>
      <c r="L47" s="38">
        <f>'Comm Input'!U2237</f>
        <v>0</v>
      </c>
      <c r="M47" s="38">
        <f>'Comm Input'!V2237</f>
        <v>0</v>
      </c>
      <c r="N47" s="522">
        <f>'Comm Input'!W2237</f>
        <v>0</v>
      </c>
      <c r="O47" s="523">
        <f>'Comm Input'!X2237</f>
        <v>0</v>
      </c>
      <c r="P47" s="28">
        <f>'Comm Input'!Y2237</f>
        <v>0</v>
      </c>
      <c r="Q47" s="523">
        <f>'Comm Input'!Z2237</f>
        <v>0</v>
      </c>
      <c r="R47" s="523">
        <f>'Comm Input'!AA2237</f>
        <v>0</v>
      </c>
      <c r="S47" s="523">
        <f>'Comm Input'!AB2237</f>
        <v>0</v>
      </c>
      <c r="T47" s="89">
        <f>'Comm Input'!AC2237</f>
        <v>0</v>
      </c>
      <c r="U47" s="523">
        <f>'Comm Input'!AD2237</f>
        <v>0</v>
      </c>
      <c r="V47" s="523">
        <f>'Comm Input'!AE2237</f>
        <v>0</v>
      </c>
      <c r="W47" s="89">
        <f>'Comm Input'!AF2237</f>
        <v>0</v>
      </c>
      <c r="X47" s="523">
        <f>'Comm Input'!AG2237</f>
        <v>0</v>
      </c>
      <c r="Y47" s="523">
        <f>'Comm Input'!AH2237</f>
        <v>0</v>
      </c>
      <c r="Z47" s="89">
        <f>'Comm Input'!AI2237</f>
        <v>0</v>
      </c>
    </row>
    <row r="48" spans="1:27" x14ac:dyDescent="0.25">
      <c r="A48" s="311">
        <f>'Comm Input'!J2238</f>
        <v>0</v>
      </c>
      <c r="B48">
        <f>'Comm Input'!K2238</f>
        <v>0</v>
      </c>
      <c r="C48" s="38">
        <f>'Comm Input'!L2238</f>
        <v>0</v>
      </c>
      <c r="D48">
        <f>'Comm Input'!M2238</f>
        <v>0</v>
      </c>
      <c r="E48" s="49">
        <f>'Comm Input'!N2238</f>
        <v>0</v>
      </c>
      <c r="F48" s="50">
        <f>'Comm Input'!O2238</f>
        <v>0</v>
      </c>
      <c r="G48" s="38">
        <f>'Comm Input'!P2238</f>
        <v>0</v>
      </c>
      <c r="H48" s="38">
        <f>'Comm Input'!Q2238</f>
        <v>0</v>
      </c>
      <c r="I48" s="38">
        <f>'Comm Input'!R2238</f>
        <v>0</v>
      </c>
      <c r="J48" s="38">
        <f>'Comm Input'!S2238</f>
        <v>0</v>
      </c>
      <c r="K48" s="38">
        <f>'Comm Input'!T2238</f>
        <v>0</v>
      </c>
      <c r="L48" s="38">
        <f>'Comm Input'!U2238</f>
        <v>0</v>
      </c>
      <c r="M48" s="38">
        <f>'Comm Input'!V2238</f>
        <v>0</v>
      </c>
      <c r="N48" s="522">
        <f>'Comm Input'!W2238</f>
        <v>0</v>
      </c>
      <c r="O48" s="523">
        <f>'Comm Input'!X2238</f>
        <v>0</v>
      </c>
      <c r="P48" s="28">
        <f>'Comm Input'!Y2238</f>
        <v>0</v>
      </c>
      <c r="Q48" s="523">
        <f>'Comm Input'!Z2238</f>
        <v>0</v>
      </c>
      <c r="R48" s="523">
        <f>'Comm Input'!AA2238</f>
        <v>0</v>
      </c>
      <c r="S48" s="523">
        <f>'Comm Input'!AB2238</f>
        <v>0</v>
      </c>
      <c r="T48" s="89">
        <f>'Comm Input'!AC2238</f>
        <v>0</v>
      </c>
      <c r="U48" s="523">
        <f>'Comm Input'!AD2238</f>
        <v>0</v>
      </c>
      <c r="V48" s="523">
        <f>'Comm Input'!AE2238</f>
        <v>0</v>
      </c>
      <c r="W48" s="89">
        <f>'Comm Input'!AF2238</f>
        <v>0</v>
      </c>
      <c r="X48" s="523">
        <f>'Comm Input'!AG2238</f>
        <v>0</v>
      </c>
      <c r="Y48" s="523">
        <f>'Comm Input'!AH2238</f>
        <v>0</v>
      </c>
      <c r="Z48" s="89">
        <f>'Comm Input'!AI2238</f>
        <v>0</v>
      </c>
    </row>
    <row r="49" spans="1:26" x14ac:dyDescent="0.25">
      <c r="A49" s="616" t="str">
        <f>'Comm Input'!J2239</f>
        <v>END WATERFRONT STAFFING BUSINESS</v>
      </c>
      <c r="B49" s="841">
        <f>'Comm Input'!K2239</f>
        <v>25997.919999999998</v>
      </c>
      <c r="C49" s="610">
        <f>'Comm Input'!L2239</f>
        <v>0</v>
      </c>
      <c r="D49" s="616" t="str">
        <f>'Comm Input'!M2239</f>
        <v>END WATERFRONT STAFFING BUSINESS</v>
      </c>
      <c r="E49" s="610">
        <f>'Comm Input'!N2239</f>
        <v>0</v>
      </c>
      <c r="F49" s="612">
        <f>'Comm Input'!O2239</f>
        <v>0</v>
      </c>
      <c r="G49" s="611">
        <f>'Comm Input'!P2239</f>
        <v>0</v>
      </c>
      <c r="H49" s="613">
        <f>'Comm Input'!Q2239</f>
        <v>0</v>
      </c>
      <c r="I49" s="613">
        <f>'Comm Input'!R2239</f>
        <v>0</v>
      </c>
      <c r="J49" s="613">
        <f>'Comm Input'!S2239</f>
        <v>0</v>
      </c>
      <c r="K49" s="613">
        <f>'Comm Input'!T2239</f>
        <v>0</v>
      </c>
      <c r="L49" s="610">
        <f>'Comm Input'!U2239</f>
        <v>0</v>
      </c>
      <c r="M49" s="610">
        <f>'Comm Input'!V2239</f>
        <v>0</v>
      </c>
      <c r="N49" s="610">
        <f>'Comm Input'!W2239</f>
        <v>0</v>
      </c>
      <c r="O49" s="610">
        <f>'Comm Input'!X2239</f>
        <v>0</v>
      </c>
      <c r="P49" s="614">
        <f>'Comm Input'!Y2239</f>
        <v>0</v>
      </c>
      <c r="Q49" s="610">
        <f>'Comm Input'!Z2239</f>
        <v>0</v>
      </c>
      <c r="R49" s="610">
        <f>'Comm Input'!AA2239</f>
        <v>0</v>
      </c>
      <c r="S49" s="614">
        <f>'Comm Input'!AB2239</f>
        <v>0</v>
      </c>
      <c r="T49" s="610">
        <f>'Comm Input'!AC2239</f>
        <v>0</v>
      </c>
      <c r="U49" s="610">
        <f>'Comm Input'!AD2239</f>
        <v>0</v>
      </c>
      <c r="V49" s="610">
        <f>'Comm Input'!AE2239</f>
        <v>0</v>
      </c>
      <c r="W49" s="615">
        <f>'Comm Input'!AF2239</f>
        <v>0</v>
      </c>
      <c r="X49" s="615">
        <f>'Comm Input'!AG2239</f>
        <v>0</v>
      </c>
      <c r="Y49" s="610">
        <f>'Comm Input'!AH2239</f>
        <v>0</v>
      </c>
      <c r="Z49" s="610">
        <f>'Comm Input'!AI2239</f>
        <v>0</v>
      </c>
    </row>
    <row r="53" spans="1:26" x14ac:dyDescent="0.25">
      <c r="Z53" s="89"/>
    </row>
  </sheetData>
  <mergeCells count="11">
    <mergeCell ref="R6:T6"/>
    <mergeCell ref="U6:W6"/>
    <mergeCell ref="X6:Z6"/>
    <mergeCell ref="A1:B1"/>
    <mergeCell ref="A4:B4"/>
    <mergeCell ref="E4:F4"/>
    <mergeCell ref="G4:H4"/>
    <mergeCell ref="J4:K4"/>
    <mergeCell ref="L4:M4"/>
    <mergeCell ref="A3:B3"/>
    <mergeCell ref="N6:Q6"/>
  </mergeCells>
  <conditionalFormatting sqref="D1:XFD3 A1:A2 I4 O4:XFD4 A6:M7 AA6:XFD6 D7:S7 C5:XFD5 U7:XFD7 A50:Z1048576 A6:A10 A8:XFD10 AA11:XFD14 AA42:XFD1048576 A25:AA30 U34:AA35 AB15:XFD41">
    <cfRule type="cellIs" dxfId="928" priority="39" operator="equal">
      <formula>0</formula>
    </cfRule>
  </conditionalFormatting>
  <conditionalFormatting sqref="C5:Z5">
    <cfRule type="cellIs" dxfId="927" priority="31" operator="equal">
      <formula>0</formula>
    </cfRule>
  </conditionalFormatting>
  <conditionalFormatting sqref="A4 C4:E4 G4">
    <cfRule type="cellIs" dxfId="926" priority="27" operator="equal">
      <formula>0</formula>
    </cfRule>
  </conditionalFormatting>
  <conditionalFormatting sqref="J4 L4">
    <cfRule type="cellIs" dxfId="925" priority="26" operator="equal">
      <formula>0</formula>
    </cfRule>
  </conditionalFormatting>
  <conditionalFormatting sqref="A3">
    <cfRule type="cellIs" dxfId="924" priority="25" operator="equal">
      <formula>0</formula>
    </cfRule>
  </conditionalFormatting>
  <conditionalFormatting sqref="B5">
    <cfRule type="cellIs" dxfId="923" priority="24" operator="equal">
      <formula>0</formula>
    </cfRule>
  </conditionalFormatting>
  <conditionalFormatting sqref="A5">
    <cfRule type="cellIs" dxfId="922" priority="23" operator="equal">
      <formula>0</formula>
    </cfRule>
  </conditionalFormatting>
  <conditionalFormatting sqref="N6">
    <cfRule type="cellIs" dxfId="921" priority="21" operator="equal">
      <formula>0</formula>
    </cfRule>
  </conditionalFormatting>
  <conditionalFormatting sqref="R6">
    <cfRule type="cellIs" dxfId="920" priority="20" operator="equal">
      <formula>0</formula>
    </cfRule>
  </conditionalFormatting>
  <conditionalFormatting sqref="U6">
    <cfRule type="cellIs" dxfId="919" priority="19" operator="equal">
      <formula>0</formula>
    </cfRule>
  </conditionalFormatting>
  <conditionalFormatting sqref="T7">
    <cfRule type="cellIs" dxfId="918" priority="18" operator="equal">
      <formula>0</formula>
    </cfRule>
  </conditionalFormatting>
  <conditionalFormatting sqref="X6">
    <cfRule type="cellIs" dxfId="917" priority="17" operator="equal">
      <formula>0</formula>
    </cfRule>
  </conditionalFormatting>
  <conditionalFormatting sqref="A11:Z14">
    <cfRule type="cellIs" dxfId="916" priority="14" operator="equal">
      <formula>0</formula>
    </cfRule>
  </conditionalFormatting>
  <conditionalFormatting sqref="A15:AA23 AA24">
    <cfRule type="cellIs" dxfId="915" priority="13" operator="equal">
      <formula>0</formula>
    </cfRule>
  </conditionalFormatting>
  <conditionalFormatting sqref="A19:Z19">
    <cfRule type="cellIs" dxfId="914" priority="12" operator="equal">
      <formula>0</formula>
    </cfRule>
  </conditionalFormatting>
  <conditionalFormatting sqref="A31:AA31 U32:AA33">
    <cfRule type="cellIs" dxfId="913" priority="11" operator="equal">
      <formula>0</formula>
    </cfRule>
  </conditionalFormatting>
  <conditionalFormatting sqref="A32:Q35">
    <cfRule type="cellIs" dxfId="912" priority="10" operator="equal">
      <formula>0</formula>
    </cfRule>
  </conditionalFormatting>
  <conditionalFormatting sqref="R32:T35">
    <cfRule type="cellIs" dxfId="911" priority="9" operator="equal">
      <formula>0</formula>
    </cfRule>
  </conditionalFormatting>
  <conditionalFormatting sqref="AA37:AA41 A36:AA36">
    <cfRule type="cellIs" dxfId="910" priority="6" operator="equal">
      <formula>0</formula>
    </cfRule>
  </conditionalFormatting>
  <conditionalFormatting sqref="A37:Z40">
    <cfRule type="cellIs" dxfId="909" priority="5" operator="equal">
      <formula>0</formula>
    </cfRule>
  </conditionalFormatting>
  <conditionalFormatting sqref="A41:Z41 A46:Z49">
    <cfRule type="cellIs" dxfId="908" priority="2" operator="equal">
      <formula>0</formula>
    </cfRule>
  </conditionalFormatting>
  <conditionalFormatting sqref="A42:Z45">
    <cfRule type="cellIs" dxfId="907" priority="1" operator="equal">
      <formula>0</formula>
    </cfRule>
  </conditionalFormatting>
  <pageMargins left="0.25" right="0.25" top="0.75" bottom="0.75" header="0.3" footer="0.3"/>
  <pageSetup scale="40" orientation="landscape"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B888"/>
  <sheetViews>
    <sheetView zoomScale="70" zoomScaleNormal="70" workbookViewId="0">
      <pane ySplit="8" topLeftCell="A586" activePane="bottomLeft" state="frozen"/>
      <selection pane="bottomLeft" activeCell="B605" sqref="B605"/>
    </sheetView>
  </sheetViews>
  <sheetFormatPr defaultColWidth="8.5703125" defaultRowHeight="12.75" x14ac:dyDescent="0.2"/>
  <cols>
    <col min="1" max="1" width="40.28515625" style="143" customWidth="1"/>
    <col min="2" max="2" width="30.7109375" style="143" customWidth="1"/>
    <col min="3" max="3" width="8.5703125" style="143"/>
    <col min="4" max="4" width="14.140625" style="143" customWidth="1"/>
    <col min="5" max="5" width="20" style="143" customWidth="1"/>
    <col min="6" max="6" width="15.42578125" style="143" customWidth="1"/>
    <col min="7" max="7" width="8.5703125" style="143"/>
    <col min="8" max="8" width="9.7109375" style="143" customWidth="1"/>
    <col min="9" max="13" width="8.5703125" style="143"/>
    <col min="14" max="14" width="12.28515625" style="143" customWidth="1"/>
    <col min="15" max="15" width="13" style="143" customWidth="1"/>
    <col min="16" max="16" width="11.5703125" style="143" customWidth="1"/>
    <col min="17" max="17" width="12" style="143" customWidth="1"/>
    <col min="18" max="18" width="10.5703125" style="143" customWidth="1"/>
    <col min="19" max="19" width="8.5703125" style="143"/>
    <col min="20" max="20" width="12" style="143" customWidth="1"/>
    <col min="21" max="27" width="8.5703125" style="143"/>
    <col min="28" max="28" width="12" style="143" bestFit="1" customWidth="1"/>
    <col min="29" max="16384" width="8.5703125" style="143"/>
  </cols>
  <sheetData>
    <row r="1" spans="1:26" ht="26.1" customHeight="1" thickBot="1" x14ac:dyDescent="0.3">
      <c r="A1" s="656" t="s">
        <v>702</v>
      </c>
      <c r="B1" s="655"/>
      <c r="C1" s="653" t="str">
        <f>('Comm Input'!J4)</f>
        <v>2022 12 Pays 2023 01</v>
      </c>
      <c r="D1" s="655"/>
      <c r="E1" s="655"/>
      <c r="F1" s="655"/>
      <c r="G1" s="655"/>
      <c r="H1" s="655"/>
      <c r="I1" s="655"/>
      <c r="J1" s="655"/>
      <c r="K1" s="655"/>
      <c r="L1" s="655"/>
      <c r="M1" s="655"/>
      <c r="N1" s="655"/>
      <c r="O1" s="655"/>
      <c r="P1" s="655"/>
      <c r="Q1" s="655"/>
      <c r="R1" s="655"/>
      <c r="S1" s="655"/>
      <c r="T1" s="655"/>
      <c r="U1" s="655"/>
      <c r="V1" s="655"/>
      <c r="W1" s="655"/>
      <c r="X1" s="655"/>
      <c r="Y1" s="655"/>
      <c r="Z1" s="655"/>
    </row>
    <row r="2" spans="1:26" ht="15" x14ac:dyDescent="0.2">
      <c r="E2" s="501" t="s">
        <v>703</v>
      </c>
      <c r="F2" s="502">
        <f>SUM(Q:Q)</f>
        <v>1977.5099399999999</v>
      </c>
      <c r="G2" s="603"/>
      <c r="H2" s="604"/>
      <c r="I2" s="695"/>
      <c r="J2" s="696"/>
      <c r="K2" s="604"/>
      <c r="L2" s="604"/>
      <c r="M2" s="604"/>
      <c r="N2" s="603"/>
      <c r="O2" s="697"/>
      <c r="P2" s="603"/>
      <c r="Q2" s="698"/>
      <c r="R2" s="699"/>
      <c r="S2" s="658"/>
      <c r="T2" s="700"/>
      <c r="U2" s="700"/>
      <c r="V2" s="700"/>
      <c r="W2" s="456"/>
      <c r="X2" s="456"/>
      <c r="Y2" s="391"/>
      <c r="Z2" s="391"/>
    </row>
    <row r="3" spans="1:26" ht="29.25" customHeight="1" thickBot="1" x14ac:dyDescent="0.3">
      <c r="A3" t="s">
        <v>695</v>
      </c>
      <c r="B3"/>
      <c r="E3" s="503" t="s">
        <v>704</v>
      </c>
      <c r="F3" s="504">
        <f>SUM(T:T,W:W)</f>
        <v>129.67320000000001</v>
      </c>
      <c r="G3"/>
      <c r="H3" s="701"/>
      <c r="I3" s="689"/>
      <c r="J3" s="689"/>
      <c r="K3" s="701"/>
      <c r="L3" s="525"/>
      <c r="M3" s="525"/>
      <c r="N3" s="702"/>
      <c r="O3" s="779"/>
      <c r="P3" s="703"/>
      <c r="Q3" s="85"/>
      <c r="R3" s="81"/>
      <c r="S3" s="703"/>
      <c r="T3" s="81"/>
      <c r="U3" s="81"/>
      <c r="V3" s="703"/>
      <c r="W3" s="81"/>
      <c r="X3" s="81"/>
      <c r="Y3" s="85"/>
      <c r="Z3" s="81"/>
    </row>
    <row r="4" spans="1:26" ht="27" thickBot="1" x14ac:dyDescent="0.3">
      <c r="A4" s="1441">
        <f>SUM(F2:F3)</f>
        <v>2107.1831400000001</v>
      </c>
      <c r="B4" s="1442"/>
      <c r="D4" s="85"/>
      <c r="E4" s="688"/>
      <c r="F4" s="400"/>
      <c r="G4" s="689"/>
      <c r="H4" s="690"/>
      <c r="I4" s="690"/>
      <c r="J4" s="690"/>
      <c r="K4" s="691"/>
      <c r="L4" s="692"/>
      <c r="M4" s="689"/>
      <c r="N4" s="400"/>
      <c r="O4" s="689"/>
      <c r="P4" s="693"/>
      <c r="Q4" s="85"/>
      <c r="R4" s="688"/>
      <c r="S4" s="693"/>
      <c r="T4" s="85"/>
      <c r="U4" s="688"/>
      <c r="V4" s="693"/>
      <c r="W4" s="81"/>
      <c r="X4" s="688"/>
      <c r="Y4" s="688"/>
      <c r="Z4" s="85"/>
    </row>
    <row r="5" spans="1:26" ht="15.75" thickBot="1" x14ac:dyDescent="0.3">
      <c r="A5" s="311" t="s">
        <v>697</v>
      </c>
      <c r="B5" s="706">
        <f>SUM(E:E)</f>
        <v>165135.4</v>
      </c>
      <c r="C5"/>
      <c r="D5" s="40"/>
      <c r="E5" s="40"/>
      <c r="F5" s="50"/>
      <c r="G5" s="525"/>
      <c r="H5" s="525"/>
      <c r="I5" s="525"/>
      <c r="J5" s="525"/>
      <c r="K5" s="525"/>
      <c r="L5" s="525"/>
      <c r="M5" s="525"/>
      <c r="N5" s="532"/>
      <c r="O5" s="529"/>
      <c r="P5" s="647"/>
      <c r="Q5" s="529"/>
      <c r="R5" s="529"/>
      <c r="S5" s="694"/>
      <c r="T5"/>
      <c r="U5"/>
      <c r="V5"/>
      <c r="W5"/>
      <c r="X5"/>
      <c r="Y5" s="694"/>
      <c r="Z5"/>
    </row>
    <row r="6" spans="1:26" ht="15" x14ac:dyDescent="0.25">
      <c r="A6" s="546" t="s">
        <v>705</v>
      </c>
      <c r="B6" s="547"/>
      <c r="C6" s="548"/>
      <c r="D6" s="549"/>
      <c r="E6" s="549"/>
      <c r="F6" s="550"/>
      <c r="G6" s="177"/>
      <c r="H6" s="177"/>
      <c r="I6" s="177"/>
      <c r="J6" s="177"/>
      <c r="K6" s="177"/>
      <c r="L6" s="177"/>
      <c r="M6" s="177"/>
      <c r="N6" s="364"/>
      <c r="O6" s="178"/>
      <c r="P6" s="365"/>
      <c r="Q6" s="178"/>
      <c r="R6" s="178"/>
      <c r="S6" s="337"/>
      <c r="T6" s="171"/>
      <c r="U6" s="171"/>
      <c r="V6" s="171"/>
      <c r="W6" s="171"/>
      <c r="X6" s="171"/>
      <c r="Y6" s="337"/>
      <c r="Z6" s="171"/>
    </row>
    <row r="7" spans="1:26" ht="15" x14ac:dyDescent="0.25">
      <c r="A7" s="557">
        <f>SUM(Q11:Q776,T11:T776,W11:W776)</f>
        <v>2102.7086399999998</v>
      </c>
      <c r="B7" s="551" t="s">
        <v>706</v>
      </c>
      <c r="C7" s="201"/>
      <c r="D7" s="176"/>
      <c r="E7" s="176"/>
      <c r="F7" s="552"/>
      <c r="G7" s="177"/>
      <c r="H7" s="177"/>
      <c r="I7" s="177"/>
      <c r="J7" s="177"/>
      <c r="K7" s="177"/>
      <c r="L7" s="177"/>
      <c r="M7" s="177"/>
      <c r="N7" s="364"/>
      <c r="O7" s="178"/>
      <c r="P7" s="365"/>
      <c r="Q7" s="178"/>
      <c r="R7" s="178"/>
      <c r="S7" s="337"/>
      <c r="T7" s="171"/>
      <c r="U7" s="171"/>
      <c r="V7" s="171"/>
      <c r="W7" s="171"/>
      <c r="X7" s="171"/>
      <c r="Y7" s="337"/>
      <c r="Z7" s="171"/>
    </row>
    <row r="8" spans="1:26" ht="15.75" thickBot="1" x14ac:dyDescent="0.3">
      <c r="A8" s="558">
        <f>SUM(Q782:Q874,T782:T874,W782:W874)</f>
        <v>4.4744999999999999</v>
      </c>
      <c r="B8" s="553" t="s">
        <v>707</v>
      </c>
      <c r="C8" s="554"/>
      <c r="D8" s="555"/>
      <c r="E8" s="555"/>
      <c r="F8" s="556"/>
      <c r="G8" s="177"/>
      <c r="H8" s="177"/>
      <c r="I8" s="681" t="s">
        <v>120</v>
      </c>
      <c r="J8" s="681" t="s">
        <v>121</v>
      </c>
      <c r="K8" s="336"/>
      <c r="L8" s="177"/>
      <c r="M8" s="177"/>
      <c r="N8" s="1138" t="s">
        <v>123</v>
      </c>
      <c r="O8" s="686" t="s">
        <v>123</v>
      </c>
      <c r="P8" s="685" t="s">
        <v>123</v>
      </c>
      <c r="Q8" s="652" t="s">
        <v>123</v>
      </c>
      <c r="R8" s="710" t="s">
        <v>124</v>
      </c>
      <c r="S8" s="685" t="s">
        <v>124</v>
      </c>
      <c r="T8" s="710" t="s">
        <v>124</v>
      </c>
      <c r="U8" s="710" t="s">
        <v>125</v>
      </c>
      <c r="V8" s="685" t="s">
        <v>125</v>
      </c>
      <c r="W8" s="710" t="s">
        <v>125</v>
      </c>
      <c r="X8" s="710" t="s">
        <v>124</v>
      </c>
      <c r="Y8" s="652" t="s">
        <v>124</v>
      </c>
      <c r="Z8" s="710" t="s">
        <v>124</v>
      </c>
    </row>
    <row r="9" spans="1:26" ht="75" x14ac:dyDescent="0.25">
      <c r="A9" s="687"/>
      <c r="B9" s="551"/>
      <c r="C9" s="171"/>
      <c r="D9" s="652" t="s">
        <v>126</v>
      </c>
      <c r="E9" s="676" t="s">
        <v>136</v>
      </c>
      <c r="F9" s="597" t="s">
        <v>708</v>
      </c>
      <c r="G9" s="681" t="s">
        <v>138</v>
      </c>
      <c r="H9" s="682" t="s">
        <v>139</v>
      </c>
      <c r="I9" s="682" t="s">
        <v>140</v>
      </c>
      <c r="J9" s="682" t="s">
        <v>140</v>
      </c>
      <c r="K9" s="683" t="s">
        <v>141</v>
      </c>
      <c r="L9" s="599" t="s">
        <v>142</v>
      </c>
      <c r="M9" s="681" t="s">
        <v>143</v>
      </c>
      <c r="N9" s="597" t="s">
        <v>144</v>
      </c>
      <c r="O9" s="681" t="s">
        <v>145</v>
      </c>
      <c r="P9" s="684" t="s">
        <v>146</v>
      </c>
      <c r="Q9" s="652" t="s">
        <v>147</v>
      </c>
      <c r="R9" s="676" t="s">
        <v>148</v>
      </c>
      <c r="S9" s="684" t="s">
        <v>149</v>
      </c>
      <c r="T9" s="652" t="s">
        <v>147</v>
      </c>
      <c r="U9" s="676" t="s">
        <v>148</v>
      </c>
      <c r="V9" s="684" t="s">
        <v>149</v>
      </c>
      <c r="W9" s="710" t="s">
        <v>147</v>
      </c>
      <c r="X9" s="676" t="s">
        <v>150</v>
      </c>
      <c r="Y9" s="676" t="s">
        <v>151</v>
      </c>
      <c r="Z9" s="652" t="s">
        <v>152</v>
      </c>
    </row>
    <row r="10" spans="1:26" ht="15.75" x14ac:dyDescent="0.25">
      <c r="A10" s="665" t="s">
        <v>709</v>
      </c>
      <c r="B10" s="666"/>
      <c r="C10" s="667"/>
      <c r="D10" s="668"/>
      <c r="E10" s="668"/>
      <c r="F10" s="669"/>
      <c r="G10" s="670"/>
      <c r="H10" s="670"/>
      <c r="I10" s="670"/>
      <c r="J10" s="670"/>
      <c r="K10" s="670"/>
      <c r="L10" s="670"/>
      <c r="M10" s="670"/>
      <c r="N10" s="671"/>
      <c r="O10" s="672"/>
      <c r="P10" s="673"/>
      <c r="Q10" s="672"/>
      <c r="R10" s="672"/>
      <c r="S10" s="674"/>
      <c r="T10" s="667"/>
      <c r="U10" s="667"/>
      <c r="V10" s="667"/>
      <c r="W10" s="667"/>
      <c r="X10" s="667"/>
      <c r="Y10" s="674"/>
      <c r="Z10" s="667"/>
    </row>
    <row r="11" spans="1:26" ht="15" x14ac:dyDescent="0.25">
      <c r="A11" s="334">
        <f>'Comm Input'!J176</f>
        <v>0</v>
      </c>
      <c r="B11" s="171">
        <f>'Comm Input'!K176</f>
        <v>0</v>
      </c>
      <c r="C11" s="171">
        <f>'Comm Input'!L176</f>
        <v>0</v>
      </c>
      <c r="D11" s="176">
        <f>'Comm Input'!M176</f>
        <v>0</v>
      </c>
      <c r="E11" s="176">
        <f>'Comm Input'!N176</f>
        <v>0</v>
      </c>
      <c r="F11" s="335">
        <f>'Comm Input'!O176</f>
        <v>0</v>
      </c>
      <c r="G11" s="177">
        <f>'Comm Input'!P176</f>
        <v>0</v>
      </c>
      <c r="H11" s="177">
        <f>'Comm Input'!Q176</f>
        <v>0</v>
      </c>
      <c r="I11" s="177">
        <f>'Comm Input'!R176</f>
        <v>0</v>
      </c>
      <c r="J11" s="177">
        <f>'Comm Input'!S176</f>
        <v>0</v>
      </c>
      <c r="K11" s="177">
        <f>'Comm Input'!T176</f>
        <v>0</v>
      </c>
      <c r="L11" s="177">
        <f>'Comm Input'!U176</f>
        <v>0</v>
      </c>
      <c r="M11" s="177">
        <f>'Comm Input'!V176</f>
        <v>0</v>
      </c>
      <c r="N11" s="364">
        <f>'Comm Input'!W176</f>
        <v>0</v>
      </c>
      <c r="O11" s="178">
        <f>'Comm Input'!X176</f>
        <v>0</v>
      </c>
      <c r="P11" s="365">
        <f>'Comm Input'!Y176</f>
        <v>0</v>
      </c>
      <c r="Q11" s="178">
        <f>'Comm Input'!Z176</f>
        <v>0</v>
      </c>
      <c r="R11" s="178" t="str">
        <f>'Comm Input'!AA176</f>
        <v>pcs</v>
      </c>
      <c r="S11" s="337">
        <f>'Comm Input'!AB176</f>
        <v>0</v>
      </c>
      <c r="T11" s="171">
        <f>'Comm Input'!AC176</f>
        <v>0</v>
      </c>
      <c r="U11" s="171">
        <f>'Comm Input'!AD176</f>
        <v>0</v>
      </c>
      <c r="V11" s="171">
        <f>'Comm Input'!AE176</f>
        <v>0</v>
      </c>
      <c r="W11" s="171">
        <f>'Comm Input'!AF176</f>
        <v>0</v>
      </c>
      <c r="X11" s="171">
        <f>'Comm Input'!AG176</f>
        <v>0</v>
      </c>
      <c r="Y11" s="337">
        <f>'Comm Input'!AH176</f>
        <v>0</v>
      </c>
      <c r="Z11" s="171">
        <f>'Comm Input'!AI176</f>
        <v>0</v>
      </c>
    </row>
    <row r="12" spans="1:26" ht="15" x14ac:dyDescent="0.25">
      <c r="A12" s="310" t="str">
        <f>'Comm Input'!J177</f>
        <v>SA</v>
      </c>
      <c r="B12" s="35" t="str">
        <f>'Comm Input'!K177</f>
        <v>Broker: Get Leyed Enterprises</v>
      </c>
      <c r="C12" s="35">
        <f>'Comm Input'!L177</f>
        <v>0</v>
      </c>
      <c r="D12" s="158">
        <f>'Comm Input'!M177</f>
        <v>0</v>
      </c>
      <c r="E12" s="117">
        <f>'Comm Input'!N177</f>
        <v>0</v>
      </c>
      <c r="F12" s="316">
        <f>'Comm Input'!O177</f>
        <v>0</v>
      </c>
      <c r="G12" s="158">
        <f>'Comm Input'!P177</f>
        <v>0</v>
      </c>
      <c r="H12" s="158">
        <f>'Comm Input'!Q177</f>
        <v>0</v>
      </c>
      <c r="I12" s="158">
        <f>'Comm Input'!R177</f>
        <v>0</v>
      </c>
      <c r="J12" s="319">
        <f>'Comm Input'!S177</f>
        <v>0</v>
      </c>
      <c r="K12" s="319">
        <f>'Comm Input'!T177</f>
        <v>0</v>
      </c>
      <c r="L12" s="319" t="str">
        <f>'Comm Input'!U177</f>
        <v>Bundled</v>
      </c>
      <c r="M12" s="158">
        <f>'Comm Input'!V177</f>
        <v>0</v>
      </c>
      <c r="N12" s="319">
        <f>'Comm Input'!W177</f>
        <v>4.2000000000000003E-2</v>
      </c>
      <c r="O12" s="117">
        <f>'Comm Input'!X177</f>
        <v>0</v>
      </c>
      <c r="P12" s="157">
        <f>'Comm Input'!Y177</f>
        <v>0</v>
      </c>
      <c r="Q12" s="158">
        <f>'Comm Input'!Z177</f>
        <v>0</v>
      </c>
      <c r="R12" s="319">
        <f>'Comm Input'!AA177</f>
        <v>1.2E-2</v>
      </c>
      <c r="S12" s="157">
        <f>'Comm Input'!AB177</f>
        <v>0</v>
      </c>
      <c r="T12" s="7">
        <f>'Comm Input'!AC177</f>
        <v>0</v>
      </c>
      <c r="U12" s="7">
        <f>'Comm Input'!AD177</f>
        <v>0</v>
      </c>
      <c r="V12" s="7">
        <f>'Comm Input'!AE177</f>
        <v>0</v>
      </c>
      <c r="W12" s="7">
        <f>'Comm Input'!AF177</f>
        <v>0</v>
      </c>
      <c r="X12" s="158">
        <f>'Comm Input'!AG177</f>
        <v>0</v>
      </c>
      <c r="Y12" s="322">
        <f>'Comm Input'!AH177</f>
        <v>0</v>
      </c>
      <c r="Z12" s="7">
        <f>'Comm Input'!AI177</f>
        <v>0</v>
      </c>
    </row>
    <row r="13" spans="1:26" ht="15" x14ac:dyDescent="0.25">
      <c r="A13" s="311">
        <f>'Comm Input'!J178</f>
        <v>0</v>
      </c>
      <c r="B13" t="str">
        <f>'Comm Input'!K178</f>
        <v>GSD Construction Services, LLC</v>
      </c>
      <c r="C13" s="17">
        <f>'Comm Input'!L178</f>
        <v>0</v>
      </c>
      <c r="D13" t="str">
        <f>'Comm Input'!M178</f>
        <v>FL8742</v>
      </c>
      <c r="E13" s="494">
        <f>'Comm Input'!N178</f>
        <v>0</v>
      </c>
      <c r="F13" s="366">
        <f>'Comm Input'!O178</f>
        <v>0</v>
      </c>
      <c r="G13" s="321">
        <f>'Comm Input'!P178</f>
        <v>0</v>
      </c>
      <c r="H13" s="307">
        <f>'Comm Input'!Q178</f>
        <v>0</v>
      </c>
      <c r="I13" s="307">
        <f>'Comm Input'!R178</f>
        <v>0</v>
      </c>
      <c r="J13" s="307">
        <f>'Comm Input'!S178</f>
        <v>0</v>
      </c>
      <c r="K13" s="307">
        <f>'Comm Input'!T178</f>
        <v>0</v>
      </c>
      <c r="L13" s="38">
        <f>'Comm Input'!U178</f>
        <v>0</v>
      </c>
      <c r="M13" s="38">
        <f>'Comm Input'!V178</f>
        <v>0</v>
      </c>
      <c r="N13" s="22">
        <f>'Comm Input'!W178</f>
        <v>0</v>
      </c>
      <c r="O13" s="22">
        <f>'Comm Input'!X178</f>
        <v>0</v>
      </c>
      <c r="P13" s="23">
        <f>'Comm Input'!Y178</f>
        <v>0</v>
      </c>
      <c r="Q13" s="22">
        <f>'Comm Input'!Z178</f>
        <v>0</v>
      </c>
      <c r="R13" s="23">
        <f>'Comm Input'!AA178</f>
        <v>0</v>
      </c>
      <c r="S13" s="23">
        <f>'Comm Input'!AB178</f>
        <v>0</v>
      </c>
      <c r="T13">
        <f>'Comm Input'!AC178</f>
        <v>0</v>
      </c>
      <c r="U13">
        <f>'Comm Input'!AD178</f>
        <v>0</v>
      </c>
      <c r="V13">
        <f>'Comm Input'!AE178</f>
        <v>0</v>
      </c>
      <c r="W13" s="49">
        <f>'Comm Input'!AF178</f>
        <v>0</v>
      </c>
      <c r="X13" s="23">
        <f>'Comm Input'!AG178</f>
        <v>0</v>
      </c>
      <c r="Y13" s="23">
        <f>'Comm Input'!AH178</f>
        <v>0</v>
      </c>
      <c r="Z13">
        <f>'Comm Input'!AI178</f>
        <v>0</v>
      </c>
    </row>
    <row r="14" spans="1:26" ht="15" x14ac:dyDescent="0.25">
      <c r="A14" s="311">
        <f>'Comm Input'!J179</f>
        <v>0</v>
      </c>
      <c r="B14">
        <f>'Comm Input'!K179</f>
        <v>0</v>
      </c>
      <c r="C14">
        <f>'Comm Input'!L179</f>
        <v>0</v>
      </c>
      <c r="D14">
        <f>'Comm Input'!M179</f>
        <v>0</v>
      </c>
      <c r="E14" s="494">
        <f>'Comm Input'!N179</f>
        <v>0</v>
      </c>
      <c r="F14" s="17">
        <f>'Comm Input'!O179</f>
        <v>0</v>
      </c>
      <c r="G14" s="38">
        <f>'Comm Input'!P179</f>
        <v>0</v>
      </c>
      <c r="H14" s="307">
        <f>'Comm Input'!Q179</f>
        <v>0</v>
      </c>
      <c r="I14" s="307">
        <f>'Comm Input'!R179</f>
        <v>0</v>
      </c>
      <c r="J14" s="307">
        <f>'Comm Input'!S179</f>
        <v>0</v>
      </c>
      <c r="K14" s="307">
        <f>'Comm Input'!T179</f>
        <v>0</v>
      </c>
      <c r="L14" s="38">
        <f>'Comm Input'!U179</f>
        <v>0</v>
      </c>
      <c r="M14" s="38">
        <f>'Comm Input'!V179</f>
        <v>0</v>
      </c>
      <c r="N14" s="22">
        <f>'Comm Input'!W179</f>
        <v>0</v>
      </c>
      <c r="O14" s="22">
        <f>'Comm Input'!X179</f>
        <v>0</v>
      </c>
      <c r="P14" s="23">
        <f>'Comm Input'!Y179</f>
        <v>0</v>
      </c>
      <c r="Q14" s="22">
        <f>'Comm Input'!Z179</f>
        <v>0</v>
      </c>
      <c r="R14" s="23">
        <f>'Comm Input'!AA179</f>
        <v>0</v>
      </c>
      <c r="S14" s="23">
        <f>'Comm Input'!AB179</f>
        <v>0</v>
      </c>
      <c r="T14">
        <f>'Comm Input'!AC179</f>
        <v>0</v>
      </c>
      <c r="U14">
        <f>'Comm Input'!AD179</f>
        <v>0</v>
      </c>
      <c r="V14">
        <f>'Comm Input'!AE179</f>
        <v>0</v>
      </c>
      <c r="W14" s="49">
        <f>'Comm Input'!AF179</f>
        <v>0</v>
      </c>
      <c r="X14" s="23">
        <f>'Comm Input'!AG179</f>
        <v>0</v>
      </c>
      <c r="Y14" s="23">
        <f>'Comm Input'!AH179</f>
        <v>0</v>
      </c>
      <c r="Z14">
        <f>'Comm Input'!AI179</f>
        <v>0</v>
      </c>
    </row>
    <row r="15" spans="1:26" ht="15" x14ac:dyDescent="0.25">
      <c r="A15" s="311">
        <f>'Comm Input'!J180</f>
        <v>0</v>
      </c>
      <c r="B15" t="str">
        <f>'Comm Input'!K180</f>
        <v>Moved to CES 1.2021</v>
      </c>
      <c r="C15" s="17">
        <f>'Comm Input'!L180</f>
        <v>0</v>
      </c>
      <c r="D15" t="str">
        <f>'Comm Input'!M180</f>
        <v>IL8742</v>
      </c>
      <c r="E15" s="494">
        <f>'Comm Input'!N180</f>
        <v>0</v>
      </c>
      <c r="F15" s="366">
        <f>'Comm Input'!O180</f>
        <v>0</v>
      </c>
      <c r="G15" s="321">
        <f>'Comm Input'!P180</f>
        <v>0</v>
      </c>
      <c r="H15" s="307">
        <f>'Comm Input'!Q180</f>
        <v>0</v>
      </c>
      <c r="I15" s="307">
        <f>'Comm Input'!R180</f>
        <v>0</v>
      </c>
      <c r="J15" s="307">
        <f>'Comm Input'!S180</f>
        <v>0</v>
      </c>
      <c r="K15" s="307">
        <f>'Comm Input'!T180</f>
        <v>0</v>
      </c>
      <c r="L15" s="38">
        <f>'Comm Input'!U180</f>
        <v>0</v>
      </c>
      <c r="M15" s="38">
        <f>'Comm Input'!V180</f>
        <v>0</v>
      </c>
      <c r="N15" s="22">
        <f>'Comm Input'!W180</f>
        <v>0</v>
      </c>
      <c r="O15" s="22">
        <f>'Comm Input'!X180</f>
        <v>0</v>
      </c>
      <c r="P15" s="23">
        <f>'Comm Input'!Y180</f>
        <v>0</v>
      </c>
      <c r="Q15" s="22">
        <f>'Comm Input'!Z180</f>
        <v>0</v>
      </c>
      <c r="R15" s="23">
        <f>'Comm Input'!AA180</f>
        <v>0</v>
      </c>
      <c r="S15" s="23">
        <f>'Comm Input'!AB180</f>
        <v>0</v>
      </c>
      <c r="T15">
        <f>'Comm Input'!AC180</f>
        <v>0</v>
      </c>
      <c r="U15">
        <f>'Comm Input'!AD180</f>
        <v>0</v>
      </c>
      <c r="V15">
        <f>'Comm Input'!AE180</f>
        <v>0</v>
      </c>
      <c r="W15" s="49">
        <f>'Comm Input'!AF180</f>
        <v>0</v>
      </c>
      <c r="X15" s="23">
        <f>'Comm Input'!AG180</f>
        <v>0</v>
      </c>
      <c r="Y15" s="23">
        <f>'Comm Input'!AH180</f>
        <v>0</v>
      </c>
      <c r="Z15">
        <f>'Comm Input'!AI180</f>
        <v>0</v>
      </c>
    </row>
    <row r="16" spans="1:26" ht="15" x14ac:dyDescent="0.25">
      <c r="A16" s="311">
        <f>'Comm Input'!J181</f>
        <v>0</v>
      </c>
      <c r="B16">
        <f>'Comm Input'!K181</f>
        <v>0</v>
      </c>
      <c r="C16">
        <f>'Comm Input'!L181</f>
        <v>0</v>
      </c>
      <c r="D16">
        <f>'Comm Input'!M181</f>
        <v>0</v>
      </c>
      <c r="E16" s="494">
        <f>'Comm Input'!N181</f>
        <v>0</v>
      </c>
      <c r="F16" s="17">
        <f>'Comm Input'!O181</f>
        <v>0</v>
      </c>
      <c r="G16" s="38">
        <f>'Comm Input'!P181</f>
        <v>0</v>
      </c>
      <c r="H16" s="307">
        <f>'Comm Input'!Q181</f>
        <v>0</v>
      </c>
      <c r="I16" s="307">
        <f>'Comm Input'!R181</f>
        <v>0</v>
      </c>
      <c r="J16" s="307">
        <f>'Comm Input'!S181</f>
        <v>0</v>
      </c>
      <c r="K16" s="307">
        <f>'Comm Input'!T181</f>
        <v>0</v>
      </c>
      <c r="L16" s="38">
        <f>'Comm Input'!U181</f>
        <v>0</v>
      </c>
      <c r="M16" s="38">
        <f>'Comm Input'!V181</f>
        <v>0</v>
      </c>
      <c r="N16" s="22">
        <f>'Comm Input'!W181</f>
        <v>0</v>
      </c>
      <c r="O16" s="22">
        <f>'Comm Input'!X181</f>
        <v>0</v>
      </c>
      <c r="P16" s="23">
        <f>'Comm Input'!Y181</f>
        <v>0</v>
      </c>
      <c r="Q16" s="22">
        <f>'Comm Input'!Z181</f>
        <v>0</v>
      </c>
      <c r="R16" s="23">
        <f>'Comm Input'!AA181</f>
        <v>0</v>
      </c>
      <c r="S16" s="23">
        <f>'Comm Input'!AB181</f>
        <v>0</v>
      </c>
      <c r="T16">
        <f>'Comm Input'!AC181</f>
        <v>0</v>
      </c>
      <c r="U16">
        <f>'Comm Input'!AD181</f>
        <v>0</v>
      </c>
      <c r="V16">
        <f>'Comm Input'!AE181</f>
        <v>0</v>
      </c>
      <c r="W16" s="49">
        <f>'Comm Input'!AF181</f>
        <v>0</v>
      </c>
      <c r="X16" s="23">
        <f>'Comm Input'!AG181</f>
        <v>0</v>
      </c>
      <c r="Y16" s="23">
        <f>'Comm Input'!AH181</f>
        <v>0</v>
      </c>
      <c r="Z16">
        <f>'Comm Input'!AI181</f>
        <v>0</v>
      </c>
    </row>
    <row r="17" spans="1:26" ht="15" x14ac:dyDescent="0.25">
      <c r="A17" s="311">
        <f>'Comm Input'!J182</f>
        <v>0</v>
      </c>
      <c r="B17">
        <f>'Comm Input'!K182</f>
        <v>0</v>
      </c>
      <c r="C17" s="17">
        <f>'Comm Input'!L182</f>
        <v>0</v>
      </c>
      <c r="D17">
        <f>'Comm Input'!M182</f>
        <v>0</v>
      </c>
      <c r="E17" s="494">
        <f>'Comm Input'!N182</f>
        <v>0</v>
      </c>
      <c r="F17" s="366">
        <f>'Comm Input'!O182</f>
        <v>0</v>
      </c>
      <c r="G17" s="321">
        <f>'Comm Input'!P182</f>
        <v>0</v>
      </c>
      <c r="H17" s="307">
        <f>'Comm Input'!Q182</f>
        <v>0</v>
      </c>
      <c r="I17" s="307">
        <f>'Comm Input'!R182</f>
        <v>0</v>
      </c>
      <c r="J17" s="307">
        <f>'Comm Input'!S182</f>
        <v>0</v>
      </c>
      <c r="K17" s="307">
        <f>'Comm Input'!T182</f>
        <v>0</v>
      </c>
      <c r="L17" s="38">
        <f>'Comm Input'!U182</f>
        <v>0</v>
      </c>
      <c r="M17" s="38">
        <f>'Comm Input'!V182</f>
        <v>0</v>
      </c>
      <c r="N17" s="22">
        <f>'Comm Input'!W182</f>
        <v>0</v>
      </c>
      <c r="O17" s="22">
        <f>'Comm Input'!X182</f>
        <v>0</v>
      </c>
      <c r="P17" s="23">
        <f>'Comm Input'!Y182</f>
        <v>0</v>
      </c>
      <c r="Q17" s="22">
        <f>'Comm Input'!Z182</f>
        <v>0</v>
      </c>
      <c r="R17" s="23">
        <f>'Comm Input'!AA182</f>
        <v>0</v>
      </c>
      <c r="S17" s="23">
        <f>'Comm Input'!AB182</f>
        <v>0</v>
      </c>
      <c r="T17">
        <f>'Comm Input'!AC182</f>
        <v>0</v>
      </c>
      <c r="U17">
        <f>'Comm Input'!AD182</f>
        <v>0</v>
      </c>
      <c r="V17">
        <f>'Comm Input'!AE182</f>
        <v>0</v>
      </c>
      <c r="W17" s="49">
        <f>'Comm Input'!AF182</f>
        <v>0</v>
      </c>
      <c r="X17" s="23">
        <f>'Comm Input'!AG182</f>
        <v>0</v>
      </c>
      <c r="Y17" s="23">
        <f>'Comm Input'!AH182</f>
        <v>0</v>
      </c>
      <c r="Z17" s="23">
        <f>'Comm Input'!AI182</f>
        <v>0</v>
      </c>
    </row>
    <row r="18" spans="1:26" ht="15" x14ac:dyDescent="0.25">
      <c r="A18" s="311">
        <f>'Comm Input'!J183</f>
        <v>0</v>
      </c>
      <c r="B18">
        <f>'Comm Input'!K183</f>
        <v>0</v>
      </c>
      <c r="C18">
        <f>'Comm Input'!L183</f>
        <v>0</v>
      </c>
      <c r="D18">
        <f>'Comm Input'!M183</f>
        <v>0</v>
      </c>
      <c r="E18" s="626">
        <f>'Comm Input'!N183</f>
        <v>0</v>
      </c>
      <c r="F18" s="13">
        <f>'Comm Input'!O183</f>
        <v>0</v>
      </c>
      <c r="G18" s="38">
        <f>'Comm Input'!P183</f>
        <v>0</v>
      </c>
      <c r="H18" s="307">
        <f>'Comm Input'!Q183</f>
        <v>0</v>
      </c>
      <c r="I18" s="307">
        <f>'Comm Input'!R183</f>
        <v>0</v>
      </c>
      <c r="J18" s="307">
        <f>'Comm Input'!S183</f>
        <v>0</v>
      </c>
      <c r="K18" s="307">
        <f>'Comm Input'!T183</f>
        <v>0</v>
      </c>
      <c r="L18" s="38">
        <f>'Comm Input'!U183</f>
        <v>0</v>
      </c>
      <c r="M18" s="38">
        <f>'Comm Input'!V183</f>
        <v>0</v>
      </c>
      <c r="N18" s="22">
        <f>'Comm Input'!W183</f>
        <v>0</v>
      </c>
      <c r="O18" s="22">
        <f>'Comm Input'!X183</f>
        <v>0</v>
      </c>
      <c r="P18" s="23">
        <f>'Comm Input'!Y183</f>
        <v>0</v>
      </c>
      <c r="Q18" s="22">
        <f>'Comm Input'!Z183</f>
        <v>0</v>
      </c>
      <c r="R18" s="23">
        <f>'Comm Input'!AA183</f>
        <v>0</v>
      </c>
      <c r="S18" s="23">
        <f>'Comm Input'!AB183</f>
        <v>0</v>
      </c>
      <c r="T18">
        <f>'Comm Input'!AC183</f>
        <v>0</v>
      </c>
      <c r="U18">
        <f>'Comm Input'!AD183</f>
        <v>0</v>
      </c>
      <c r="V18">
        <f>'Comm Input'!AE183</f>
        <v>0</v>
      </c>
      <c r="W18" s="49">
        <f>'Comm Input'!AF183</f>
        <v>0</v>
      </c>
      <c r="X18" s="23">
        <f>'Comm Input'!AG183</f>
        <v>0</v>
      </c>
      <c r="Y18" s="23">
        <f>'Comm Input'!AH183</f>
        <v>0</v>
      </c>
      <c r="Z18" s="23">
        <f>'Comm Input'!AI183</f>
        <v>0</v>
      </c>
    </row>
    <row r="19" spans="1:26" ht="15.75" thickBot="1" x14ac:dyDescent="0.3">
      <c r="A19" s="311">
        <f>'Comm Input'!J184</f>
        <v>0</v>
      </c>
      <c r="B19">
        <f>'Comm Input'!K184</f>
        <v>0</v>
      </c>
      <c r="C19">
        <f>'Comm Input'!L184</f>
        <v>0</v>
      </c>
      <c r="D19">
        <f>'Comm Input'!M184</f>
        <v>0</v>
      </c>
      <c r="E19" s="49">
        <f>'Comm Input'!N184</f>
        <v>0</v>
      </c>
      <c r="F19" s="50">
        <f>'Comm Input'!O184</f>
        <v>0</v>
      </c>
      <c r="G19" s="38">
        <f>'Comm Input'!P184</f>
        <v>0</v>
      </c>
      <c r="H19" s="307">
        <f>'Comm Input'!Q184</f>
        <v>0</v>
      </c>
      <c r="I19" s="307">
        <f>'Comm Input'!R184</f>
        <v>0</v>
      </c>
      <c r="J19" s="307">
        <f>'Comm Input'!S184</f>
        <v>0</v>
      </c>
      <c r="K19" s="307">
        <f>'Comm Input'!T184</f>
        <v>0</v>
      </c>
      <c r="L19" s="38">
        <f>'Comm Input'!U184</f>
        <v>0</v>
      </c>
      <c r="M19" s="38">
        <f>'Comm Input'!V184</f>
        <v>0</v>
      </c>
      <c r="N19" s="38">
        <f>'Comm Input'!W184</f>
        <v>0</v>
      </c>
      <c r="O19" s="22">
        <f>'Comm Input'!X184</f>
        <v>0</v>
      </c>
      <c r="P19" s="11">
        <f>'Comm Input'!Y184</f>
        <v>0</v>
      </c>
      <c r="Q19" s="22">
        <f>'Comm Input'!Z184</f>
        <v>0</v>
      </c>
      <c r="R19" s="22">
        <f>'Comm Input'!AA184</f>
        <v>0</v>
      </c>
      <c r="S19" s="22">
        <f>'Comm Input'!AB184</f>
        <v>0</v>
      </c>
      <c r="T19" s="22">
        <f>'Comm Input'!AC184</f>
        <v>0</v>
      </c>
      <c r="U19" s="22">
        <f>'Comm Input'!AD184</f>
        <v>0</v>
      </c>
      <c r="V19" s="22">
        <f>'Comm Input'!AE184</f>
        <v>0</v>
      </c>
      <c r="W19" s="49">
        <f>'Comm Input'!AF184</f>
        <v>0</v>
      </c>
      <c r="X19" s="22">
        <f>'Comm Input'!AG184</f>
        <v>0</v>
      </c>
      <c r="Y19" s="22">
        <f>'Comm Input'!AH184</f>
        <v>0</v>
      </c>
      <c r="Z19" s="22">
        <f>'Comm Input'!AI184</f>
        <v>0</v>
      </c>
    </row>
    <row r="20" spans="1:26" ht="15.75" thickBot="1" x14ac:dyDescent="0.3">
      <c r="A20" s="311">
        <f>'Comm Input'!J185</f>
        <v>0</v>
      </c>
      <c r="B20">
        <f>'Comm Input'!K185</f>
        <v>0</v>
      </c>
      <c r="C20">
        <f>'Comm Input'!L185</f>
        <v>0</v>
      </c>
      <c r="D20">
        <f>'Comm Input'!M185</f>
        <v>0</v>
      </c>
      <c r="E20" s="49">
        <f>'Comm Input'!N185</f>
        <v>0</v>
      </c>
      <c r="F20" s="50">
        <f>'Comm Input'!O185</f>
        <v>0</v>
      </c>
      <c r="G20" s="38">
        <f>'Comm Input'!P185</f>
        <v>0</v>
      </c>
      <c r="H20" s="38">
        <f>'Comm Input'!Q185</f>
        <v>0</v>
      </c>
      <c r="I20" s="38">
        <f>'Comm Input'!R185</f>
        <v>0</v>
      </c>
      <c r="J20" s="38">
        <f>'Comm Input'!S185</f>
        <v>0</v>
      </c>
      <c r="K20" s="38">
        <f>'Comm Input'!T185</f>
        <v>0</v>
      </c>
      <c r="L20" s="38">
        <f>'Comm Input'!U185</f>
        <v>0</v>
      </c>
      <c r="M20" s="38">
        <f>'Comm Input'!V185</f>
        <v>0</v>
      </c>
      <c r="N20" s="488">
        <f>'Comm Input'!W185</f>
        <v>0</v>
      </c>
      <c r="O20" s="489">
        <f>'Comm Input'!X185</f>
        <v>0</v>
      </c>
      <c r="P20" s="490">
        <f>'Comm Input'!Y185</f>
        <v>0</v>
      </c>
      <c r="Q20" s="829">
        <f>'Comm Input'!Z185</f>
        <v>0</v>
      </c>
      <c r="R20" s="387">
        <f>'Comm Input'!AA185</f>
        <v>0</v>
      </c>
      <c r="S20" s="387">
        <f>'Comm Input'!AB185</f>
        <v>0</v>
      </c>
      <c r="T20" s="1087">
        <f>'Comm Input'!AC185</f>
        <v>0</v>
      </c>
      <c r="U20" s="89">
        <f>'Comm Input'!AD185</f>
        <v>0</v>
      </c>
      <c r="V20" s="89">
        <f>'Comm Input'!AE185</f>
        <v>0</v>
      </c>
      <c r="W20" s="49">
        <f>'Comm Input'!AF185</f>
        <v>0</v>
      </c>
      <c r="X20" s="387">
        <f>'Comm Input'!AG185</f>
        <v>0</v>
      </c>
      <c r="Y20" s="387">
        <f>'Comm Input'!AH185</f>
        <v>0</v>
      </c>
      <c r="Z20" s="1087">
        <f>'Comm Input'!AI185</f>
        <v>0</v>
      </c>
    </row>
    <row r="21" spans="1:26" ht="15" x14ac:dyDescent="0.25">
      <c r="A21" s="311">
        <f>'Comm Input'!J186</f>
        <v>0</v>
      </c>
      <c r="B21">
        <f>'Comm Input'!K186</f>
        <v>0</v>
      </c>
      <c r="C21">
        <f>'Comm Input'!L186</f>
        <v>0</v>
      </c>
      <c r="D21">
        <f>'Comm Input'!M186</f>
        <v>0</v>
      </c>
      <c r="E21" s="49">
        <f>'Comm Input'!N186</f>
        <v>0</v>
      </c>
      <c r="F21" s="50">
        <f>'Comm Input'!O186</f>
        <v>0</v>
      </c>
      <c r="G21" s="38">
        <f>'Comm Input'!P186</f>
        <v>0</v>
      </c>
      <c r="H21" s="38">
        <f>'Comm Input'!Q186</f>
        <v>0</v>
      </c>
      <c r="I21" s="38">
        <f>'Comm Input'!R186</f>
        <v>0</v>
      </c>
      <c r="J21" s="38">
        <f>'Comm Input'!S186</f>
        <v>0</v>
      </c>
      <c r="K21" s="38">
        <f>'Comm Input'!T186</f>
        <v>0</v>
      </c>
      <c r="L21" s="38">
        <f>'Comm Input'!U186</f>
        <v>0</v>
      </c>
      <c r="M21" s="38">
        <f>'Comm Input'!V186</f>
        <v>0</v>
      </c>
      <c r="N21" s="116">
        <f>'Comm Input'!W186</f>
        <v>0</v>
      </c>
      <c r="O21" s="22">
        <f>'Comm Input'!X186</f>
        <v>0</v>
      </c>
      <c r="P21" s="28">
        <f>'Comm Input'!Y186</f>
        <v>0</v>
      </c>
      <c r="Q21" s="22">
        <f>'Comm Input'!Z186</f>
        <v>0</v>
      </c>
      <c r="R21" s="22">
        <f>'Comm Input'!AA186</f>
        <v>0</v>
      </c>
      <c r="S21" s="22">
        <f>'Comm Input'!AB186</f>
        <v>0</v>
      </c>
      <c r="T21" s="89">
        <f>'Comm Input'!AC186</f>
        <v>0</v>
      </c>
      <c r="U21" s="89">
        <f>'Comm Input'!AD186</f>
        <v>0</v>
      </c>
      <c r="V21" s="89">
        <f>'Comm Input'!AE186</f>
        <v>0</v>
      </c>
      <c r="W21" s="49">
        <f>'Comm Input'!AF186</f>
        <v>0</v>
      </c>
      <c r="X21" s="22">
        <f>'Comm Input'!AG186</f>
        <v>0</v>
      </c>
      <c r="Y21" s="22">
        <f>'Comm Input'!AH186</f>
        <v>0</v>
      </c>
      <c r="Z21" s="89">
        <f>'Comm Input'!AI186</f>
        <v>0</v>
      </c>
    </row>
    <row r="22" spans="1:26" ht="15" x14ac:dyDescent="0.25">
      <c r="A22" s="334">
        <f>'Comm Input'!J187</f>
        <v>0</v>
      </c>
      <c r="B22" s="171">
        <f>'Comm Input'!K187</f>
        <v>0</v>
      </c>
      <c r="C22" s="171">
        <f>'Comm Input'!L187</f>
        <v>0</v>
      </c>
      <c r="D22" s="176">
        <f>'Comm Input'!M187</f>
        <v>0</v>
      </c>
      <c r="E22" s="449">
        <f>'Comm Input'!N187</f>
        <v>0</v>
      </c>
      <c r="F22" s="335">
        <f>'Comm Input'!O187</f>
        <v>0</v>
      </c>
      <c r="G22" s="177">
        <f>'Comm Input'!P187</f>
        <v>0</v>
      </c>
      <c r="H22" s="177">
        <f>'Comm Input'!Q187</f>
        <v>0</v>
      </c>
      <c r="I22" s="177">
        <f>'Comm Input'!R187</f>
        <v>0</v>
      </c>
      <c r="J22" s="177">
        <f>'Comm Input'!S187</f>
        <v>0</v>
      </c>
      <c r="K22" s="177">
        <f>'Comm Input'!T187</f>
        <v>0</v>
      </c>
      <c r="L22" s="177">
        <f>'Comm Input'!U187</f>
        <v>0</v>
      </c>
      <c r="M22" s="177">
        <f>'Comm Input'!V187</f>
        <v>0</v>
      </c>
      <c r="N22" s="364">
        <f>'Comm Input'!W187</f>
        <v>0</v>
      </c>
      <c r="O22" s="178">
        <f>'Comm Input'!X187</f>
        <v>0</v>
      </c>
      <c r="P22" s="365">
        <f>'Comm Input'!Y187</f>
        <v>0</v>
      </c>
      <c r="Q22" s="178">
        <f>'Comm Input'!Z187</f>
        <v>0</v>
      </c>
      <c r="R22" s="178" t="str">
        <f>'Comm Input'!AA187</f>
        <v>PCS</v>
      </c>
      <c r="S22" s="337">
        <f>'Comm Input'!AB187</f>
        <v>0</v>
      </c>
      <c r="T22" s="171">
        <f>'Comm Input'!AC187</f>
        <v>0</v>
      </c>
      <c r="U22" s="171" t="str">
        <f>'Comm Input'!AD187</f>
        <v>Jose G</v>
      </c>
      <c r="V22" s="171">
        <f>'Comm Input'!AE187</f>
        <v>0</v>
      </c>
      <c r="W22" s="448">
        <f>'Comm Input'!AF187</f>
        <v>0</v>
      </c>
      <c r="X22" s="171">
        <f>'Comm Input'!AG187</f>
        <v>0</v>
      </c>
      <c r="Y22" s="337">
        <f>'Comm Input'!AH187</f>
        <v>0</v>
      </c>
      <c r="Z22" s="171">
        <f>'Comm Input'!AI187</f>
        <v>0</v>
      </c>
    </row>
    <row r="23" spans="1:26" ht="15" x14ac:dyDescent="0.25">
      <c r="A23" s="310" t="str">
        <f>'Comm Input'!J188</f>
        <v>SA</v>
      </c>
      <c r="B23" s="35" t="str">
        <f>'Comm Input'!K188</f>
        <v>Broker: PEO Depot</v>
      </c>
      <c r="C23" s="35">
        <f>'Comm Input'!L188</f>
        <v>0</v>
      </c>
      <c r="D23" s="158">
        <f>'Comm Input'!M188</f>
        <v>0</v>
      </c>
      <c r="E23" s="117">
        <f>'Comm Input'!N188</f>
        <v>0</v>
      </c>
      <c r="F23" s="316">
        <f>'Comm Input'!O188</f>
        <v>0</v>
      </c>
      <c r="G23" s="158">
        <f>'Comm Input'!P188</f>
        <v>0</v>
      </c>
      <c r="H23" s="158">
        <f>'Comm Input'!Q188</f>
        <v>0</v>
      </c>
      <c r="I23" s="158">
        <f>'Comm Input'!R188</f>
        <v>0</v>
      </c>
      <c r="J23" s="319">
        <f>'Comm Input'!S188</f>
        <v>0</v>
      </c>
      <c r="K23" s="319">
        <f>'Comm Input'!T188</f>
        <v>0</v>
      </c>
      <c r="L23" s="319" t="str">
        <f>'Comm Input'!U188</f>
        <v>Bundled</v>
      </c>
      <c r="M23" s="158">
        <f>'Comm Input'!V188</f>
        <v>0</v>
      </c>
      <c r="N23" s="319">
        <f>'Comm Input'!W188</f>
        <v>2.5000000000000001E-2</v>
      </c>
      <c r="O23" s="117">
        <f>'Comm Input'!X188</f>
        <v>0</v>
      </c>
      <c r="P23" s="157">
        <f>'Comm Input'!Y188</f>
        <v>0</v>
      </c>
      <c r="Q23" s="158">
        <f>'Comm Input'!Z188</f>
        <v>0</v>
      </c>
      <c r="R23" s="319">
        <f>'Comm Input'!AA188</f>
        <v>5.0000000000000001E-3</v>
      </c>
      <c r="S23" s="157">
        <f>'Comm Input'!AB188</f>
        <v>0</v>
      </c>
      <c r="T23" s="7">
        <f>'Comm Input'!AC188</f>
        <v>0</v>
      </c>
      <c r="U23" s="319">
        <f>'Comm Input'!AD188</f>
        <v>1.4999999999999999E-2</v>
      </c>
      <c r="V23" s="157">
        <f>'Comm Input'!AE188</f>
        <v>0</v>
      </c>
      <c r="W23" s="449">
        <f>'Comm Input'!AF188</f>
        <v>0</v>
      </c>
      <c r="X23" s="158">
        <f>'Comm Input'!AG188</f>
        <v>0</v>
      </c>
      <c r="Y23" s="322">
        <f>'Comm Input'!AH188</f>
        <v>0</v>
      </c>
      <c r="Z23" s="7">
        <f>'Comm Input'!AI188</f>
        <v>0</v>
      </c>
    </row>
    <row r="24" spans="1:26" ht="15" x14ac:dyDescent="0.25">
      <c r="A24" s="311">
        <f>'Comm Input'!J189</f>
        <v>0</v>
      </c>
      <c r="B24" t="str">
        <f>'Comm Input'!K189</f>
        <v>H &amp; H Debris Removal, LLC</v>
      </c>
      <c r="C24" s="17">
        <f>'Comm Input'!L189</f>
        <v>0</v>
      </c>
      <c r="D24" t="str">
        <f>'Comm Input'!M189</f>
        <v>FL 9403</v>
      </c>
      <c r="E24" s="494">
        <f>'Comm Input'!N189</f>
        <v>0</v>
      </c>
      <c r="F24" s="366">
        <f>'Comm Input'!O189</f>
        <v>0</v>
      </c>
      <c r="G24" s="321">
        <f>'Comm Input'!P189</f>
        <v>0</v>
      </c>
      <c r="H24" s="307">
        <f>'Comm Input'!Q189</f>
        <v>0</v>
      </c>
      <c r="I24" s="307">
        <f>'Comm Input'!R189</f>
        <v>0</v>
      </c>
      <c r="J24" s="307">
        <f>'Comm Input'!S189</f>
        <v>0</v>
      </c>
      <c r="K24" s="307">
        <f>'Comm Input'!T189</f>
        <v>0</v>
      </c>
      <c r="L24" s="38">
        <f>'Comm Input'!U189</f>
        <v>0</v>
      </c>
      <c r="M24" s="38">
        <f>'Comm Input'!V189</f>
        <v>0</v>
      </c>
      <c r="N24" s="22">
        <f>'Comm Input'!W189</f>
        <v>0</v>
      </c>
      <c r="O24" s="22">
        <f>'Comm Input'!X189</f>
        <v>0</v>
      </c>
      <c r="P24" s="23">
        <f>'Comm Input'!Y189</f>
        <v>0</v>
      </c>
      <c r="Q24" s="22">
        <f>'Comm Input'!Z189</f>
        <v>0</v>
      </c>
      <c r="R24" s="23">
        <f>'Comm Input'!AA189</f>
        <v>0</v>
      </c>
      <c r="S24" s="23">
        <f>'Comm Input'!AB189</f>
        <v>0</v>
      </c>
      <c r="T24">
        <f>'Comm Input'!AC189</f>
        <v>0</v>
      </c>
      <c r="U24" s="23">
        <f>'Comm Input'!AD189</f>
        <v>0</v>
      </c>
      <c r="V24" s="23">
        <f>'Comm Input'!AE189</f>
        <v>0</v>
      </c>
      <c r="W24">
        <f>'Comm Input'!AF189</f>
        <v>0</v>
      </c>
      <c r="X24" s="23">
        <f>'Comm Input'!AG189</f>
        <v>0</v>
      </c>
      <c r="Y24" s="23">
        <f>'Comm Input'!AH189</f>
        <v>0</v>
      </c>
      <c r="Z24">
        <f>'Comm Input'!AI189</f>
        <v>0</v>
      </c>
    </row>
    <row r="25" spans="1:26" ht="15" x14ac:dyDescent="0.25">
      <c r="A25" s="311">
        <f>'Comm Input'!J190</f>
        <v>0</v>
      </c>
      <c r="B25">
        <f>'Comm Input'!K190</f>
        <v>0</v>
      </c>
      <c r="C25">
        <f>'Comm Input'!L190</f>
        <v>0</v>
      </c>
      <c r="D25">
        <f>'Comm Input'!M190</f>
        <v>0</v>
      </c>
      <c r="E25" s="494">
        <f>'Comm Input'!N190</f>
        <v>0</v>
      </c>
      <c r="F25" s="17">
        <f>'Comm Input'!O190</f>
        <v>0</v>
      </c>
      <c r="G25" s="38">
        <f>'Comm Input'!P190</f>
        <v>0</v>
      </c>
      <c r="H25" s="307">
        <f>'Comm Input'!Q190</f>
        <v>0</v>
      </c>
      <c r="I25" s="307">
        <f>'Comm Input'!R190</f>
        <v>0</v>
      </c>
      <c r="J25" s="307">
        <f>'Comm Input'!S190</f>
        <v>0</v>
      </c>
      <c r="K25" s="307">
        <f>'Comm Input'!T190</f>
        <v>0</v>
      </c>
      <c r="L25" s="38">
        <f>'Comm Input'!U190</f>
        <v>0</v>
      </c>
      <c r="M25" s="38">
        <f>'Comm Input'!V190</f>
        <v>0</v>
      </c>
      <c r="N25" s="22">
        <f>'Comm Input'!W190</f>
        <v>0</v>
      </c>
      <c r="O25" s="22">
        <f>'Comm Input'!X190</f>
        <v>0</v>
      </c>
      <c r="P25" s="23">
        <f>'Comm Input'!Y190</f>
        <v>0</v>
      </c>
      <c r="Q25" s="22">
        <f>'Comm Input'!Z190</f>
        <v>0</v>
      </c>
      <c r="R25" s="23">
        <f>'Comm Input'!AA190</f>
        <v>0</v>
      </c>
      <c r="S25" s="23">
        <f>'Comm Input'!AB190</f>
        <v>0</v>
      </c>
      <c r="T25">
        <f>'Comm Input'!AC190</f>
        <v>0</v>
      </c>
      <c r="U25" s="23">
        <f>'Comm Input'!AD190</f>
        <v>0</v>
      </c>
      <c r="V25" s="23">
        <f>'Comm Input'!AE190</f>
        <v>0</v>
      </c>
      <c r="W25">
        <f>'Comm Input'!AF190</f>
        <v>0</v>
      </c>
      <c r="X25" s="23">
        <f>'Comm Input'!AG190</f>
        <v>0</v>
      </c>
      <c r="Y25" s="23">
        <f>'Comm Input'!AH190</f>
        <v>0</v>
      </c>
      <c r="Z25">
        <f>'Comm Input'!AI190</f>
        <v>0</v>
      </c>
    </row>
    <row r="26" spans="1:26" ht="15" x14ac:dyDescent="0.25">
      <c r="A26" s="311">
        <f>'Comm Input'!J191</f>
        <v>0</v>
      </c>
      <c r="B26" t="str">
        <f>'Comm Input'!K191</f>
        <v>TERMED</v>
      </c>
      <c r="C26" s="17">
        <f>'Comm Input'!L191</f>
        <v>0</v>
      </c>
      <c r="D26">
        <f>'Comm Input'!M191</f>
        <v>0</v>
      </c>
      <c r="E26" s="494">
        <f>'Comm Input'!N191</f>
        <v>0</v>
      </c>
      <c r="F26" s="366">
        <f>'Comm Input'!O191</f>
        <v>0</v>
      </c>
      <c r="G26" s="321">
        <f>'Comm Input'!P191</f>
        <v>0</v>
      </c>
      <c r="H26" s="307">
        <f>'Comm Input'!Q191</f>
        <v>0</v>
      </c>
      <c r="I26" s="307">
        <f>'Comm Input'!R191</f>
        <v>0</v>
      </c>
      <c r="J26" s="307">
        <f>'Comm Input'!S191</f>
        <v>0</v>
      </c>
      <c r="K26" s="307">
        <f>'Comm Input'!T191</f>
        <v>0</v>
      </c>
      <c r="L26" s="38">
        <f>'Comm Input'!U191</f>
        <v>0</v>
      </c>
      <c r="M26" s="38">
        <f>'Comm Input'!V191</f>
        <v>0</v>
      </c>
      <c r="N26" s="22">
        <f>'Comm Input'!W191</f>
        <v>0</v>
      </c>
      <c r="O26" s="22">
        <f>'Comm Input'!X191</f>
        <v>0</v>
      </c>
      <c r="P26" s="23">
        <f>'Comm Input'!Y191</f>
        <v>0</v>
      </c>
      <c r="Q26" s="22">
        <f>'Comm Input'!Z191</f>
        <v>0</v>
      </c>
      <c r="R26" s="23">
        <f>'Comm Input'!AA191</f>
        <v>0</v>
      </c>
      <c r="S26" s="23">
        <f>'Comm Input'!AB191</f>
        <v>0</v>
      </c>
      <c r="T26">
        <f>'Comm Input'!AC191</f>
        <v>0</v>
      </c>
      <c r="U26" s="23">
        <f>'Comm Input'!AD191</f>
        <v>0</v>
      </c>
      <c r="V26" s="23">
        <f>'Comm Input'!AE191</f>
        <v>0</v>
      </c>
      <c r="W26">
        <f>'Comm Input'!AF191</f>
        <v>0</v>
      </c>
      <c r="X26" s="23">
        <f>'Comm Input'!AG191</f>
        <v>0</v>
      </c>
      <c r="Y26" s="23">
        <f>'Comm Input'!AH191</f>
        <v>0</v>
      </c>
      <c r="Z26">
        <f>'Comm Input'!AI191</f>
        <v>0</v>
      </c>
    </row>
    <row r="27" spans="1:26" ht="15" x14ac:dyDescent="0.25">
      <c r="A27" s="311">
        <f>'Comm Input'!J192</f>
        <v>0</v>
      </c>
      <c r="B27">
        <f>'Comm Input'!K192</f>
        <v>0</v>
      </c>
      <c r="C27">
        <f>'Comm Input'!L192</f>
        <v>0</v>
      </c>
      <c r="D27">
        <f>'Comm Input'!M192</f>
        <v>0</v>
      </c>
      <c r="E27" s="494">
        <f>'Comm Input'!N192</f>
        <v>0</v>
      </c>
      <c r="F27" s="17">
        <f>'Comm Input'!O192</f>
        <v>0</v>
      </c>
      <c r="G27" s="38">
        <f>'Comm Input'!P192</f>
        <v>0</v>
      </c>
      <c r="H27" s="307">
        <f>'Comm Input'!Q192</f>
        <v>0</v>
      </c>
      <c r="I27" s="307">
        <f>'Comm Input'!R192</f>
        <v>0</v>
      </c>
      <c r="J27" s="307">
        <f>'Comm Input'!S192</f>
        <v>0</v>
      </c>
      <c r="K27" s="307">
        <f>'Comm Input'!T192</f>
        <v>0</v>
      </c>
      <c r="L27" s="38">
        <f>'Comm Input'!U192</f>
        <v>0</v>
      </c>
      <c r="M27" s="38">
        <f>'Comm Input'!V192</f>
        <v>0</v>
      </c>
      <c r="N27" s="22">
        <f>'Comm Input'!W192</f>
        <v>0</v>
      </c>
      <c r="O27" s="22">
        <f>'Comm Input'!X192</f>
        <v>0</v>
      </c>
      <c r="P27" s="23">
        <f>'Comm Input'!Y192</f>
        <v>0</v>
      </c>
      <c r="Q27" s="22">
        <f>'Comm Input'!Z192</f>
        <v>0</v>
      </c>
      <c r="R27" s="23">
        <f>'Comm Input'!AA192</f>
        <v>0</v>
      </c>
      <c r="S27" s="23">
        <f>'Comm Input'!AB192</f>
        <v>0</v>
      </c>
      <c r="T27">
        <f>'Comm Input'!AC192</f>
        <v>0</v>
      </c>
      <c r="U27" s="23">
        <f>'Comm Input'!AD192</f>
        <v>0</v>
      </c>
      <c r="V27" s="23">
        <f>'Comm Input'!AE192</f>
        <v>0</v>
      </c>
      <c r="W27">
        <f>'Comm Input'!AF192</f>
        <v>0</v>
      </c>
      <c r="X27" s="23">
        <f>'Comm Input'!AG192</f>
        <v>0</v>
      </c>
      <c r="Y27" s="23">
        <f>'Comm Input'!AH192</f>
        <v>0</v>
      </c>
      <c r="Z27">
        <f>'Comm Input'!AI192</f>
        <v>0</v>
      </c>
    </row>
    <row r="28" spans="1:26" ht="15" x14ac:dyDescent="0.25">
      <c r="A28" s="311">
        <f>'Comm Input'!J193</f>
        <v>0</v>
      </c>
      <c r="B28">
        <f>'Comm Input'!K193</f>
        <v>0</v>
      </c>
      <c r="C28" s="17">
        <f>'Comm Input'!L193</f>
        <v>0</v>
      </c>
      <c r="D28">
        <f>'Comm Input'!M193</f>
        <v>0</v>
      </c>
      <c r="E28" s="494">
        <f>'Comm Input'!N193</f>
        <v>0</v>
      </c>
      <c r="F28" s="366">
        <f>'Comm Input'!O193</f>
        <v>0</v>
      </c>
      <c r="G28" s="321">
        <f>'Comm Input'!P193</f>
        <v>0</v>
      </c>
      <c r="H28" s="307">
        <f>'Comm Input'!Q193</f>
        <v>0</v>
      </c>
      <c r="I28" s="307">
        <f>'Comm Input'!R193</f>
        <v>0</v>
      </c>
      <c r="J28" s="307">
        <f>'Comm Input'!S193</f>
        <v>0</v>
      </c>
      <c r="K28" s="307">
        <f>'Comm Input'!T193</f>
        <v>0</v>
      </c>
      <c r="L28" s="38">
        <f>'Comm Input'!U193</f>
        <v>0</v>
      </c>
      <c r="M28" s="38">
        <f>'Comm Input'!V193</f>
        <v>0</v>
      </c>
      <c r="N28" s="22">
        <f>'Comm Input'!W193</f>
        <v>0</v>
      </c>
      <c r="O28" s="22">
        <f>'Comm Input'!X193</f>
        <v>0</v>
      </c>
      <c r="P28" s="23">
        <f>'Comm Input'!Y193</f>
        <v>0</v>
      </c>
      <c r="Q28" s="22">
        <f>'Comm Input'!Z193</f>
        <v>0</v>
      </c>
      <c r="R28" s="23">
        <f>'Comm Input'!AA193</f>
        <v>0</v>
      </c>
      <c r="S28" s="23">
        <f>'Comm Input'!AB193</f>
        <v>0</v>
      </c>
      <c r="T28">
        <f>'Comm Input'!AC193</f>
        <v>0</v>
      </c>
      <c r="U28" s="23">
        <f>'Comm Input'!AD193</f>
        <v>0</v>
      </c>
      <c r="V28" s="23">
        <f>'Comm Input'!AE193</f>
        <v>0</v>
      </c>
      <c r="W28">
        <f>'Comm Input'!AF193</f>
        <v>0</v>
      </c>
      <c r="X28" s="23">
        <f>'Comm Input'!AG193</f>
        <v>0</v>
      </c>
      <c r="Y28" s="23">
        <f>'Comm Input'!AH193</f>
        <v>0</v>
      </c>
      <c r="Z28" s="23">
        <f>'Comm Input'!AI193</f>
        <v>0</v>
      </c>
    </row>
    <row r="29" spans="1:26" ht="15" x14ac:dyDescent="0.25">
      <c r="A29" s="311">
        <f>'Comm Input'!J194</f>
        <v>0</v>
      </c>
      <c r="B29">
        <f>'Comm Input'!K194</f>
        <v>0</v>
      </c>
      <c r="C29">
        <f>'Comm Input'!L194</f>
        <v>0</v>
      </c>
      <c r="D29">
        <f>'Comm Input'!M194</f>
        <v>0</v>
      </c>
      <c r="E29" s="626">
        <f>'Comm Input'!N194</f>
        <v>0</v>
      </c>
      <c r="F29" s="13">
        <f>'Comm Input'!O194</f>
        <v>0</v>
      </c>
      <c r="G29" s="38">
        <f>'Comm Input'!P194</f>
        <v>0</v>
      </c>
      <c r="H29" s="307">
        <f>'Comm Input'!Q194</f>
        <v>0</v>
      </c>
      <c r="I29" s="307">
        <f>'Comm Input'!R194</f>
        <v>0</v>
      </c>
      <c r="J29" s="307">
        <f>'Comm Input'!S194</f>
        <v>0</v>
      </c>
      <c r="K29" s="307">
        <f>'Comm Input'!T194</f>
        <v>0</v>
      </c>
      <c r="L29" s="38">
        <f>'Comm Input'!U194</f>
        <v>0</v>
      </c>
      <c r="M29" s="38">
        <f>'Comm Input'!V194</f>
        <v>0</v>
      </c>
      <c r="N29" s="22">
        <f>'Comm Input'!W194</f>
        <v>0</v>
      </c>
      <c r="O29" s="22">
        <f>'Comm Input'!X194</f>
        <v>0</v>
      </c>
      <c r="P29" s="23">
        <f>'Comm Input'!Y194</f>
        <v>0</v>
      </c>
      <c r="Q29" s="22">
        <f>'Comm Input'!Z194</f>
        <v>0</v>
      </c>
      <c r="R29" s="23">
        <f>'Comm Input'!AA194</f>
        <v>0</v>
      </c>
      <c r="S29" s="23">
        <f>'Comm Input'!AB194</f>
        <v>0</v>
      </c>
      <c r="T29">
        <f>'Comm Input'!AC194</f>
        <v>0</v>
      </c>
      <c r="U29" s="23">
        <f>'Comm Input'!AD194</f>
        <v>0</v>
      </c>
      <c r="V29" s="23">
        <f>'Comm Input'!AE194</f>
        <v>0</v>
      </c>
      <c r="W29">
        <f>'Comm Input'!AF194</f>
        <v>0</v>
      </c>
      <c r="X29" s="23">
        <f>'Comm Input'!AG194</f>
        <v>0</v>
      </c>
      <c r="Y29" s="23">
        <f>'Comm Input'!AH194</f>
        <v>0</v>
      </c>
      <c r="Z29" s="23">
        <f>'Comm Input'!AI194</f>
        <v>0</v>
      </c>
    </row>
    <row r="30" spans="1:26" ht="15.75" thickBot="1" x14ac:dyDescent="0.3">
      <c r="A30" s="311">
        <f>'Comm Input'!J195</f>
        <v>0</v>
      </c>
      <c r="B30">
        <f>'Comm Input'!K195</f>
        <v>0</v>
      </c>
      <c r="C30">
        <f>'Comm Input'!L195</f>
        <v>0</v>
      </c>
      <c r="D30">
        <f>'Comm Input'!M195</f>
        <v>0</v>
      </c>
      <c r="E30" s="49">
        <f>'Comm Input'!N195</f>
        <v>0</v>
      </c>
      <c r="F30" s="50">
        <f>'Comm Input'!O195</f>
        <v>0</v>
      </c>
      <c r="G30" s="38">
        <f>'Comm Input'!P195</f>
        <v>0</v>
      </c>
      <c r="H30" s="307">
        <f>'Comm Input'!Q195</f>
        <v>0</v>
      </c>
      <c r="I30" s="307">
        <f>'Comm Input'!R195</f>
        <v>0</v>
      </c>
      <c r="J30" s="307">
        <f>'Comm Input'!S195</f>
        <v>0</v>
      </c>
      <c r="K30" s="307">
        <f>'Comm Input'!T195</f>
        <v>0</v>
      </c>
      <c r="L30" s="38">
        <f>'Comm Input'!U195</f>
        <v>0</v>
      </c>
      <c r="M30" s="38">
        <f>'Comm Input'!V195</f>
        <v>0</v>
      </c>
      <c r="N30" s="38">
        <f>'Comm Input'!W195</f>
        <v>0</v>
      </c>
      <c r="O30" s="22">
        <f>'Comm Input'!X195</f>
        <v>0</v>
      </c>
      <c r="P30" s="11">
        <f>'Comm Input'!Y195</f>
        <v>0</v>
      </c>
      <c r="Q30" s="22">
        <f>'Comm Input'!Z195</f>
        <v>0</v>
      </c>
      <c r="R30" s="22">
        <f>'Comm Input'!AA195</f>
        <v>0</v>
      </c>
      <c r="S30" s="22">
        <f>'Comm Input'!AB195</f>
        <v>0</v>
      </c>
      <c r="T30" s="22">
        <f>'Comm Input'!AC195</f>
        <v>0</v>
      </c>
      <c r="U30" s="22">
        <f>'Comm Input'!AD195</f>
        <v>0</v>
      </c>
      <c r="V30" s="22">
        <f>'Comm Input'!AE195</f>
        <v>0</v>
      </c>
      <c r="W30" s="22">
        <f>'Comm Input'!AF195</f>
        <v>0</v>
      </c>
      <c r="X30" s="22">
        <f>'Comm Input'!AG195</f>
        <v>0</v>
      </c>
      <c r="Y30" s="22">
        <f>'Comm Input'!AH195</f>
        <v>0</v>
      </c>
      <c r="Z30" s="22">
        <f>'Comm Input'!AI195</f>
        <v>0</v>
      </c>
    </row>
    <row r="31" spans="1:26" ht="15.75" thickBot="1" x14ac:dyDescent="0.3">
      <c r="A31" s="311">
        <f>'Comm Input'!J196</f>
        <v>0</v>
      </c>
      <c r="B31">
        <f>'Comm Input'!K196</f>
        <v>0</v>
      </c>
      <c r="C31">
        <f>'Comm Input'!L196</f>
        <v>0</v>
      </c>
      <c r="D31">
        <f>'Comm Input'!M196</f>
        <v>0</v>
      </c>
      <c r="E31" s="49">
        <f>'Comm Input'!N196</f>
        <v>0</v>
      </c>
      <c r="F31" s="50">
        <f>'Comm Input'!O196</f>
        <v>0</v>
      </c>
      <c r="G31" s="38">
        <f>'Comm Input'!P196</f>
        <v>0</v>
      </c>
      <c r="H31" s="38">
        <f>'Comm Input'!Q196</f>
        <v>0</v>
      </c>
      <c r="I31" s="38">
        <f>'Comm Input'!R196</f>
        <v>0</v>
      </c>
      <c r="J31" s="38">
        <f>'Comm Input'!S196</f>
        <v>0</v>
      </c>
      <c r="K31" s="38">
        <f>'Comm Input'!T196</f>
        <v>0</v>
      </c>
      <c r="L31" s="38">
        <f>'Comm Input'!U196</f>
        <v>0</v>
      </c>
      <c r="M31" s="38">
        <f>'Comm Input'!V196</f>
        <v>0</v>
      </c>
      <c r="N31" s="488">
        <f>'Comm Input'!W196</f>
        <v>0</v>
      </c>
      <c r="O31" s="489">
        <f>'Comm Input'!X196</f>
        <v>0</v>
      </c>
      <c r="P31" s="490">
        <f>'Comm Input'!Y196</f>
        <v>0</v>
      </c>
      <c r="Q31" s="829">
        <f>'Comm Input'!Z196</f>
        <v>0</v>
      </c>
      <c r="R31" s="387">
        <f>'Comm Input'!AA196</f>
        <v>0</v>
      </c>
      <c r="S31" s="387">
        <f>'Comm Input'!AB196</f>
        <v>0</v>
      </c>
      <c r="T31" s="1087">
        <f>'Comm Input'!AC196</f>
        <v>0</v>
      </c>
      <c r="U31" s="387">
        <f>'Comm Input'!AD196</f>
        <v>0</v>
      </c>
      <c r="V31" s="387">
        <f>'Comm Input'!AE196</f>
        <v>0</v>
      </c>
      <c r="W31" s="1087">
        <f>'Comm Input'!AF196</f>
        <v>0</v>
      </c>
      <c r="X31" s="387">
        <f>'Comm Input'!AG196</f>
        <v>0</v>
      </c>
      <c r="Y31" s="387">
        <f>'Comm Input'!AH196</f>
        <v>0</v>
      </c>
      <c r="Z31" s="1087">
        <f>'Comm Input'!AI196</f>
        <v>0</v>
      </c>
    </row>
    <row r="32" spans="1:26" ht="15" x14ac:dyDescent="0.25">
      <c r="A32" s="311">
        <f>'Comm Input'!J197</f>
        <v>0</v>
      </c>
      <c r="B32">
        <f>'Comm Input'!K197</f>
        <v>0</v>
      </c>
      <c r="C32">
        <f>'Comm Input'!L197</f>
        <v>0</v>
      </c>
      <c r="D32">
        <f>'Comm Input'!M197</f>
        <v>0</v>
      </c>
      <c r="E32" s="49">
        <f>'Comm Input'!N197</f>
        <v>0</v>
      </c>
      <c r="F32" s="50">
        <f>'Comm Input'!O197</f>
        <v>0</v>
      </c>
      <c r="G32" s="38">
        <f>'Comm Input'!P197</f>
        <v>0</v>
      </c>
      <c r="H32" s="38">
        <f>'Comm Input'!Q197</f>
        <v>0</v>
      </c>
      <c r="I32" s="38">
        <f>'Comm Input'!R197</f>
        <v>0</v>
      </c>
      <c r="J32" s="38">
        <f>'Comm Input'!S197</f>
        <v>0</v>
      </c>
      <c r="K32" s="38">
        <f>'Comm Input'!T197</f>
        <v>0</v>
      </c>
      <c r="L32" s="38">
        <f>'Comm Input'!U197</f>
        <v>0</v>
      </c>
      <c r="M32" s="38">
        <f>'Comm Input'!V197</f>
        <v>0</v>
      </c>
      <c r="N32" s="116">
        <f>'Comm Input'!W197</f>
        <v>0</v>
      </c>
      <c r="O32" s="22">
        <f>'Comm Input'!X197</f>
        <v>0</v>
      </c>
      <c r="P32" s="28">
        <f>'Comm Input'!Y197</f>
        <v>0</v>
      </c>
      <c r="Q32" s="22">
        <f>'Comm Input'!Z197</f>
        <v>0</v>
      </c>
      <c r="R32" s="22">
        <f>'Comm Input'!AA197</f>
        <v>0</v>
      </c>
      <c r="S32" s="22">
        <f>'Comm Input'!AB197</f>
        <v>0</v>
      </c>
      <c r="T32" s="89">
        <f>'Comm Input'!AC197</f>
        <v>0</v>
      </c>
      <c r="U32" s="89">
        <f>'Comm Input'!AD197</f>
        <v>0</v>
      </c>
      <c r="V32" s="89">
        <f>'Comm Input'!AE197</f>
        <v>0</v>
      </c>
      <c r="W32" s="49">
        <f>'Comm Input'!AF197</f>
        <v>0</v>
      </c>
      <c r="X32" s="22">
        <f>'Comm Input'!AG197</f>
        <v>0</v>
      </c>
      <c r="Y32" s="22">
        <f>'Comm Input'!AH197</f>
        <v>0</v>
      </c>
      <c r="Z32" s="89">
        <f>'Comm Input'!AI197</f>
        <v>0</v>
      </c>
    </row>
    <row r="33" spans="1:26" ht="15" x14ac:dyDescent="0.25">
      <c r="A33" s="334">
        <f>'Comm Input'!J198</f>
        <v>0</v>
      </c>
      <c r="B33" s="171">
        <f>'Comm Input'!K198</f>
        <v>0</v>
      </c>
      <c r="C33" s="171">
        <f>'Comm Input'!L198</f>
        <v>0</v>
      </c>
      <c r="D33" s="176">
        <f>'Comm Input'!M198</f>
        <v>0</v>
      </c>
      <c r="E33" s="449">
        <f>'Comm Input'!N198</f>
        <v>0</v>
      </c>
      <c r="F33" s="335">
        <f>'Comm Input'!O198</f>
        <v>0</v>
      </c>
      <c r="G33" s="177">
        <f>'Comm Input'!P198</f>
        <v>0</v>
      </c>
      <c r="H33" s="177">
        <f>'Comm Input'!Q198</f>
        <v>0</v>
      </c>
      <c r="I33" s="177">
        <f>'Comm Input'!R198</f>
        <v>0</v>
      </c>
      <c r="J33" s="177">
        <f>'Comm Input'!S198</f>
        <v>0</v>
      </c>
      <c r="K33" s="177">
        <f>'Comm Input'!T198</f>
        <v>0</v>
      </c>
      <c r="L33" s="177">
        <f>'Comm Input'!U198</f>
        <v>0</v>
      </c>
      <c r="M33" s="177">
        <f>'Comm Input'!V198</f>
        <v>0</v>
      </c>
      <c r="N33" s="364">
        <f>'Comm Input'!W198</f>
        <v>0</v>
      </c>
      <c r="O33" s="178">
        <f>'Comm Input'!X198</f>
        <v>0</v>
      </c>
      <c r="P33" s="365">
        <f>'Comm Input'!Y198</f>
        <v>0</v>
      </c>
      <c r="Q33" s="178">
        <f>'Comm Input'!Z198</f>
        <v>0</v>
      </c>
      <c r="R33" s="178">
        <f>'Comm Input'!AA198</f>
        <v>0</v>
      </c>
      <c r="S33" s="337">
        <f>'Comm Input'!AB198</f>
        <v>0</v>
      </c>
      <c r="T33" s="171">
        <f>'Comm Input'!AC198</f>
        <v>0</v>
      </c>
      <c r="U33" s="171">
        <f>'Comm Input'!AD198</f>
        <v>0</v>
      </c>
      <c r="V33" s="171">
        <f>'Comm Input'!AE198</f>
        <v>0</v>
      </c>
      <c r="W33" s="171">
        <f>'Comm Input'!AF198</f>
        <v>0</v>
      </c>
      <c r="X33" s="171">
        <f>'Comm Input'!AG198</f>
        <v>0</v>
      </c>
      <c r="Y33" s="337">
        <f>'Comm Input'!AH198</f>
        <v>0</v>
      </c>
      <c r="Z33" s="171">
        <f>'Comm Input'!AI198</f>
        <v>0</v>
      </c>
    </row>
    <row r="34" spans="1:26" ht="15" x14ac:dyDescent="0.25">
      <c r="A34" s="310" t="str">
        <f>'Comm Input'!J199</f>
        <v>WRA SA</v>
      </c>
      <c r="B34" s="35" t="str">
        <f>'Comm Input'!K199</f>
        <v>Broker: Jeff Kaplan</v>
      </c>
      <c r="C34" s="35">
        <f>'Comm Input'!L199</f>
        <v>0</v>
      </c>
      <c r="D34" s="158">
        <f>'Comm Input'!M199</f>
        <v>0</v>
      </c>
      <c r="E34" s="117">
        <f>'Comm Input'!N199</f>
        <v>0</v>
      </c>
      <c r="F34" s="316">
        <f>'Comm Input'!O199</f>
        <v>0</v>
      </c>
      <c r="G34" s="158">
        <f>'Comm Input'!P199</f>
        <v>0</v>
      </c>
      <c r="H34" s="158">
        <f>'Comm Input'!Q199</f>
        <v>0</v>
      </c>
      <c r="I34" s="158">
        <f>'Comm Input'!R199</f>
        <v>0</v>
      </c>
      <c r="J34" s="319">
        <f>'Comm Input'!S199</f>
        <v>0</v>
      </c>
      <c r="K34" s="319">
        <f>'Comm Input'!T199</f>
        <v>0</v>
      </c>
      <c r="L34" s="319" t="str">
        <f>'Comm Input'!U199</f>
        <v>Bundled</v>
      </c>
      <c r="M34" s="158">
        <f>'Comm Input'!V199</f>
        <v>0</v>
      </c>
      <c r="N34" s="319">
        <f>'Comm Input'!W199</f>
        <v>1.4999999999999999E-2</v>
      </c>
      <c r="O34" s="117">
        <f>'Comm Input'!X199</f>
        <v>0</v>
      </c>
      <c r="P34" s="157">
        <f>'Comm Input'!Y199</f>
        <v>0</v>
      </c>
      <c r="Q34" s="158">
        <f>'Comm Input'!Z199</f>
        <v>0</v>
      </c>
      <c r="R34" s="319">
        <f>'Comm Input'!AA199</f>
        <v>0</v>
      </c>
      <c r="S34" s="157">
        <f>'Comm Input'!AB199</f>
        <v>0</v>
      </c>
      <c r="T34" s="7">
        <f>'Comm Input'!AC199</f>
        <v>0</v>
      </c>
      <c r="U34" s="7">
        <f>'Comm Input'!AD199</f>
        <v>0</v>
      </c>
      <c r="V34" s="7">
        <f>'Comm Input'!AE199</f>
        <v>0</v>
      </c>
      <c r="W34" s="7">
        <f>'Comm Input'!AF199</f>
        <v>0</v>
      </c>
      <c r="X34" s="158">
        <f>'Comm Input'!AG199</f>
        <v>0</v>
      </c>
      <c r="Y34" s="322">
        <f>'Comm Input'!AH199</f>
        <v>0</v>
      </c>
      <c r="Z34" s="7">
        <f>'Comm Input'!AI199</f>
        <v>0</v>
      </c>
    </row>
    <row r="35" spans="1:26" ht="15" x14ac:dyDescent="0.25">
      <c r="A35" s="311">
        <f>'Comm Input'!J200</f>
        <v>0</v>
      </c>
      <c r="B35" t="str">
        <f>'Comm Input'!K200</f>
        <v>Storm Group Roofing, LLC</v>
      </c>
      <c r="C35" s="17">
        <f>'Comm Input'!L200</f>
        <v>0</v>
      </c>
      <c r="D35" t="str">
        <f>'Comm Input'!M200</f>
        <v>MN 5606</v>
      </c>
      <c r="E35" s="494">
        <f>'Comm Input'!N200</f>
        <v>0</v>
      </c>
      <c r="F35" s="366">
        <f>'Comm Input'!O200</f>
        <v>0</v>
      </c>
      <c r="G35" s="321">
        <f>'Comm Input'!P200</f>
        <v>0</v>
      </c>
      <c r="H35" s="307">
        <f>'Comm Input'!Q200</f>
        <v>0</v>
      </c>
      <c r="I35" s="307">
        <f>'Comm Input'!R200</f>
        <v>0</v>
      </c>
      <c r="J35" s="307">
        <f>'Comm Input'!S200</f>
        <v>0</v>
      </c>
      <c r="K35" s="307">
        <f>'Comm Input'!T200</f>
        <v>0</v>
      </c>
      <c r="L35" s="38">
        <f>'Comm Input'!U200</f>
        <v>0</v>
      </c>
      <c r="M35" s="38">
        <f>'Comm Input'!V200</f>
        <v>0</v>
      </c>
      <c r="N35" s="22">
        <f>'Comm Input'!W200</f>
        <v>0</v>
      </c>
      <c r="O35" s="22">
        <f>'Comm Input'!X200</f>
        <v>0</v>
      </c>
      <c r="P35" s="23">
        <f>'Comm Input'!Y200</f>
        <v>0</v>
      </c>
      <c r="Q35" s="22">
        <f>'Comm Input'!Z200</f>
        <v>0</v>
      </c>
      <c r="R35" s="23">
        <f>'Comm Input'!AA200</f>
        <v>0</v>
      </c>
      <c r="S35" s="23">
        <f>'Comm Input'!AB200</f>
        <v>0</v>
      </c>
      <c r="T35">
        <f>'Comm Input'!AC200</f>
        <v>0</v>
      </c>
      <c r="U35">
        <f>'Comm Input'!AD200</f>
        <v>0</v>
      </c>
      <c r="V35">
        <f>'Comm Input'!AE200</f>
        <v>0</v>
      </c>
      <c r="W35" s="49">
        <f>'Comm Input'!AF200</f>
        <v>0</v>
      </c>
      <c r="X35" s="23">
        <f>'Comm Input'!AG200</f>
        <v>0</v>
      </c>
      <c r="Y35" s="23">
        <f>'Comm Input'!AH200</f>
        <v>0</v>
      </c>
      <c r="Z35">
        <f>'Comm Input'!AI200</f>
        <v>0</v>
      </c>
    </row>
    <row r="36" spans="1:26" ht="15" x14ac:dyDescent="0.25">
      <c r="A36" s="311">
        <f>'Comm Input'!J201</f>
        <v>0</v>
      </c>
      <c r="B36">
        <f>'Comm Input'!K201</f>
        <v>0</v>
      </c>
      <c r="C36">
        <f>'Comm Input'!L201</f>
        <v>0</v>
      </c>
      <c r="D36">
        <f>'Comm Input'!M201</f>
        <v>0</v>
      </c>
      <c r="E36" s="494">
        <f>'Comm Input'!N201</f>
        <v>0</v>
      </c>
      <c r="F36" s="17">
        <f>'Comm Input'!O201</f>
        <v>0</v>
      </c>
      <c r="G36" s="38">
        <f>'Comm Input'!P201</f>
        <v>0</v>
      </c>
      <c r="H36" s="307">
        <f>'Comm Input'!Q201</f>
        <v>0</v>
      </c>
      <c r="I36" s="307">
        <f>'Comm Input'!R201</f>
        <v>0</v>
      </c>
      <c r="J36" s="307">
        <f>'Comm Input'!S201</f>
        <v>0</v>
      </c>
      <c r="K36" s="307">
        <f>'Comm Input'!T201</f>
        <v>0</v>
      </c>
      <c r="L36" s="38">
        <f>'Comm Input'!U201</f>
        <v>0</v>
      </c>
      <c r="M36" s="38">
        <f>'Comm Input'!V201</f>
        <v>0</v>
      </c>
      <c r="N36" s="22">
        <f>'Comm Input'!W201</f>
        <v>0</v>
      </c>
      <c r="O36" s="22">
        <f>'Comm Input'!X201</f>
        <v>0</v>
      </c>
      <c r="P36" s="23">
        <f>'Comm Input'!Y201</f>
        <v>0</v>
      </c>
      <c r="Q36" s="22">
        <f>'Comm Input'!Z201</f>
        <v>0</v>
      </c>
      <c r="R36" s="23">
        <f>'Comm Input'!AA201</f>
        <v>0</v>
      </c>
      <c r="S36" s="23">
        <f>'Comm Input'!AB201</f>
        <v>0</v>
      </c>
      <c r="T36">
        <f>'Comm Input'!AC201</f>
        <v>0</v>
      </c>
      <c r="U36">
        <f>'Comm Input'!AD201</f>
        <v>0</v>
      </c>
      <c r="V36">
        <f>'Comm Input'!AE201</f>
        <v>0</v>
      </c>
      <c r="W36" s="49">
        <f>'Comm Input'!AF201</f>
        <v>0</v>
      </c>
      <c r="X36" s="23">
        <f>'Comm Input'!AG201</f>
        <v>0</v>
      </c>
      <c r="Y36" s="23">
        <f>'Comm Input'!AH201</f>
        <v>0</v>
      </c>
      <c r="Z36">
        <f>'Comm Input'!AI201</f>
        <v>0</v>
      </c>
    </row>
    <row r="37" spans="1:26" ht="15" x14ac:dyDescent="0.25">
      <c r="A37" s="311">
        <f>'Comm Input'!J202</f>
        <v>0</v>
      </c>
      <c r="B37" t="str">
        <f>'Comm Input'!K202</f>
        <v xml:space="preserve">EFFECTIVE: </v>
      </c>
      <c r="C37" s="17">
        <f>'Comm Input'!L202</f>
        <v>0</v>
      </c>
      <c r="D37" t="str">
        <f>'Comm Input'!M202</f>
        <v>MN 8742</v>
      </c>
      <c r="E37" s="494">
        <f>'Comm Input'!N202</f>
        <v>12499.95</v>
      </c>
      <c r="F37" s="366">
        <f>'Comm Input'!O202</f>
        <v>0</v>
      </c>
      <c r="G37" s="321">
        <f>'Comm Input'!P202</f>
        <v>0</v>
      </c>
      <c r="H37" s="307">
        <f>'Comm Input'!Q202</f>
        <v>0</v>
      </c>
      <c r="I37" s="307">
        <f>'Comm Input'!R202</f>
        <v>0</v>
      </c>
      <c r="J37" s="307">
        <f>'Comm Input'!S202</f>
        <v>0</v>
      </c>
      <c r="K37" s="307">
        <f>'Comm Input'!T202</f>
        <v>0</v>
      </c>
      <c r="L37" s="38">
        <f>'Comm Input'!U202</f>
        <v>0</v>
      </c>
      <c r="M37" s="38">
        <f>'Comm Input'!V202</f>
        <v>0</v>
      </c>
      <c r="N37" s="22">
        <f>'Comm Input'!W202</f>
        <v>187.49925000000002</v>
      </c>
      <c r="O37" s="22">
        <f>'Comm Input'!X202</f>
        <v>0</v>
      </c>
      <c r="P37" s="23">
        <f>'Comm Input'!Y202</f>
        <v>0</v>
      </c>
      <c r="Q37" s="22">
        <f>'Comm Input'!Z202</f>
        <v>0</v>
      </c>
      <c r="R37" s="23">
        <f>'Comm Input'!AA202</f>
        <v>0</v>
      </c>
      <c r="S37" s="23">
        <f>'Comm Input'!AB202</f>
        <v>0</v>
      </c>
      <c r="T37">
        <f>'Comm Input'!AC202</f>
        <v>0</v>
      </c>
      <c r="U37">
        <f>'Comm Input'!AD202</f>
        <v>0</v>
      </c>
      <c r="V37">
        <f>'Comm Input'!AE202</f>
        <v>0</v>
      </c>
      <c r="W37" s="49">
        <f>'Comm Input'!AF202</f>
        <v>0</v>
      </c>
      <c r="X37" s="23">
        <f>'Comm Input'!AG202</f>
        <v>0</v>
      </c>
      <c r="Y37" s="23">
        <f>'Comm Input'!AH202</f>
        <v>0</v>
      </c>
      <c r="Z37">
        <f>'Comm Input'!AI202</f>
        <v>0</v>
      </c>
    </row>
    <row r="38" spans="1:26" ht="15" x14ac:dyDescent="0.25">
      <c r="A38" s="311">
        <f>'Comm Input'!J203</f>
        <v>0</v>
      </c>
      <c r="B38">
        <f>'Comm Input'!K203</f>
        <v>0</v>
      </c>
      <c r="C38">
        <f>'Comm Input'!L203</f>
        <v>0</v>
      </c>
      <c r="D38">
        <f>'Comm Input'!M203</f>
        <v>0</v>
      </c>
      <c r="E38" s="494">
        <f>'Comm Input'!N203</f>
        <v>0</v>
      </c>
      <c r="F38" s="17">
        <f>'Comm Input'!O203</f>
        <v>0</v>
      </c>
      <c r="G38" s="38">
        <f>'Comm Input'!P203</f>
        <v>0</v>
      </c>
      <c r="H38" s="307">
        <f>'Comm Input'!Q203</f>
        <v>0</v>
      </c>
      <c r="I38" s="307">
        <f>'Comm Input'!R203</f>
        <v>0</v>
      </c>
      <c r="J38" s="307">
        <f>'Comm Input'!S203</f>
        <v>0</v>
      </c>
      <c r="K38" s="307">
        <f>'Comm Input'!T203</f>
        <v>0</v>
      </c>
      <c r="L38" s="38">
        <f>'Comm Input'!U203</f>
        <v>0</v>
      </c>
      <c r="M38" s="38">
        <f>'Comm Input'!V203</f>
        <v>0</v>
      </c>
      <c r="N38" s="22">
        <f>'Comm Input'!W203</f>
        <v>0</v>
      </c>
      <c r="O38" s="22">
        <f>'Comm Input'!X203</f>
        <v>0</v>
      </c>
      <c r="P38" s="23">
        <f>'Comm Input'!Y203</f>
        <v>0</v>
      </c>
      <c r="Q38" s="22">
        <f>'Comm Input'!Z203</f>
        <v>0</v>
      </c>
      <c r="R38" s="23">
        <f>'Comm Input'!AA203</f>
        <v>0</v>
      </c>
      <c r="S38" s="23">
        <f>'Comm Input'!AB203</f>
        <v>0</v>
      </c>
      <c r="T38">
        <f>'Comm Input'!AC203</f>
        <v>0</v>
      </c>
      <c r="U38">
        <f>'Comm Input'!AD203</f>
        <v>0</v>
      </c>
      <c r="V38">
        <f>'Comm Input'!AE203</f>
        <v>0</v>
      </c>
      <c r="W38" s="49">
        <f>'Comm Input'!AF203</f>
        <v>0</v>
      </c>
      <c r="X38" s="23">
        <f>'Comm Input'!AG203</f>
        <v>0</v>
      </c>
      <c r="Y38" s="23">
        <f>'Comm Input'!AH203</f>
        <v>0</v>
      </c>
      <c r="Z38">
        <f>'Comm Input'!AI203</f>
        <v>0</v>
      </c>
    </row>
    <row r="39" spans="1:26" ht="15" x14ac:dyDescent="0.25">
      <c r="A39" s="311">
        <f>'Comm Input'!J204</f>
        <v>0</v>
      </c>
      <c r="B39">
        <f>'Comm Input'!K204</f>
        <v>0</v>
      </c>
      <c r="C39" s="17">
        <f>'Comm Input'!L204</f>
        <v>0</v>
      </c>
      <c r="D39" t="str">
        <f>'Comm Input'!M204</f>
        <v>MN 8810</v>
      </c>
      <c r="E39" s="494">
        <f>'Comm Input'!N204</f>
        <v>12019.25</v>
      </c>
      <c r="F39" s="366">
        <f>'Comm Input'!O204</f>
        <v>0</v>
      </c>
      <c r="G39" s="321">
        <f>'Comm Input'!P204</f>
        <v>0</v>
      </c>
      <c r="H39" s="307">
        <f>'Comm Input'!Q204</f>
        <v>0</v>
      </c>
      <c r="I39" s="307">
        <f>'Comm Input'!R204</f>
        <v>0</v>
      </c>
      <c r="J39" s="307">
        <f>'Comm Input'!S204</f>
        <v>0</v>
      </c>
      <c r="K39" s="307">
        <f>'Comm Input'!T204</f>
        <v>0</v>
      </c>
      <c r="L39" s="38">
        <f>'Comm Input'!U204</f>
        <v>0</v>
      </c>
      <c r="M39" s="38">
        <f>'Comm Input'!V204</f>
        <v>0</v>
      </c>
      <c r="N39" s="22">
        <f>'Comm Input'!W204</f>
        <v>180.28874999999999</v>
      </c>
      <c r="O39" s="22">
        <f>'Comm Input'!X204</f>
        <v>0</v>
      </c>
      <c r="P39" s="23">
        <f>'Comm Input'!Y204</f>
        <v>0</v>
      </c>
      <c r="Q39" s="22">
        <f>'Comm Input'!Z204</f>
        <v>0</v>
      </c>
      <c r="R39" s="23">
        <f>'Comm Input'!AA204</f>
        <v>0</v>
      </c>
      <c r="S39" s="23">
        <f>'Comm Input'!AB204</f>
        <v>0</v>
      </c>
      <c r="T39">
        <f>'Comm Input'!AC204</f>
        <v>0</v>
      </c>
      <c r="U39">
        <f>'Comm Input'!AD204</f>
        <v>0</v>
      </c>
      <c r="V39">
        <f>'Comm Input'!AE204</f>
        <v>0</v>
      </c>
      <c r="W39" s="49">
        <f>'Comm Input'!AF204</f>
        <v>0</v>
      </c>
      <c r="X39" s="23">
        <f>'Comm Input'!AG204</f>
        <v>0</v>
      </c>
      <c r="Y39" s="23">
        <f>'Comm Input'!AH204</f>
        <v>0</v>
      </c>
      <c r="Z39" s="23">
        <f>'Comm Input'!AI204</f>
        <v>0</v>
      </c>
    </row>
    <row r="40" spans="1:26" ht="15" x14ac:dyDescent="0.25">
      <c r="A40" s="311">
        <f>'Comm Input'!J205</f>
        <v>0</v>
      </c>
      <c r="B40">
        <f>'Comm Input'!K205</f>
        <v>0</v>
      </c>
      <c r="C40">
        <f>'Comm Input'!L205</f>
        <v>0</v>
      </c>
      <c r="D40">
        <f>'Comm Input'!M205</f>
        <v>0</v>
      </c>
      <c r="E40" s="626">
        <f>'Comm Input'!N205</f>
        <v>0</v>
      </c>
      <c r="F40" s="13">
        <f>'Comm Input'!O205</f>
        <v>0</v>
      </c>
      <c r="G40" s="38">
        <f>'Comm Input'!P205</f>
        <v>0</v>
      </c>
      <c r="H40" s="307">
        <f>'Comm Input'!Q205</f>
        <v>0</v>
      </c>
      <c r="I40" s="307">
        <f>'Comm Input'!R205</f>
        <v>0</v>
      </c>
      <c r="J40" s="307">
        <f>'Comm Input'!S205</f>
        <v>0</v>
      </c>
      <c r="K40" s="307">
        <f>'Comm Input'!T205</f>
        <v>0</v>
      </c>
      <c r="L40" s="38">
        <f>'Comm Input'!U205</f>
        <v>0</v>
      </c>
      <c r="M40" s="38">
        <f>'Comm Input'!V205</f>
        <v>0</v>
      </c>
      <c r="N40" s="22">
        <f>'Comm Input'!W205</f>
        <v>0</v>
      </c>
      <c r="O40" s="22">
        <f>'Comm Input'!X205</f>
        <v>0</v>
      </c>
      <c r="P40" s="23">
        <f>'Comm Input'!Y205</f>
        <v>0</v>
      </c>
      <c r="Q40" s="22">
        <f>'Comm Input'!Z205</f>
        <v>0</v>
      </c>
      <c r="R40" s="23">
        <f>'Comm Input'!AA205</f>
        <v>0</v>
      </c>
      <c r="S40" s="23">
        <f>'Comm Input'!AB205</f>
        <v>0</v>
      </c>
      <c r="T40">
        <f>'Comm Input'!AC205</f>
        <v>0</v>
      </c>
      <c r="U40">
        <f>'Comm Input'!AD205</f>
        <v>0</v>
      </c>
      <c r="V40">
        <f>'Comm Input'!AE205</f>
        <v>0</v>
      </c>
      <c r="W40" s="49">
        <f>'Comm Input'!AF205</f>
        <v>0</v>
      </c>
      <c r="X40" s="23">
        <f>'Comm Input'!AG205</f>
        <v>0</v>
      </c>
      <c r="Y40" s="23">
        <f>'Comm Input'!AH205</f>
        <v>0</v>
      </c>
      <c r="Z40" s="23">
        <f>'Comm Input'!AI205</f>
        <v>0</v>
      </c>
    </row>
    <row r="41" spans="1:26" ht="15.75" thickBot="1" x14ac:dyDescent="0.3">
      <c r="A41" s="311">
        <f>'Comm Input'!J206</f>
        <v>0</v>
      </c>
      <c r="B41">
        <f>'Comm Input'!K206</f>
        <v>0</v>
      </c>
      <c r="C41">
        <f>'Comm Input'!L206</f>
        <v>0</v>
      </c>
      <c r="D41">
        <f>'Comm Input'!M206</f>
        <v>0</v>
      </c>
      <c r="E41" s="49">
        <f>'Comm Input'!N206</f>
        <v>0</v>
      </c>
      <c r="F41" s="50">
        <f>'Comm Input'!O206</f>
        <v>0</v>
      </c>
      <c r="G41" s="38">
        <f>'Comm Input'!P206</f>
        <v>0</v>
      </c>
      <c r="H41" s="307">
        <f>'Comm Input'!Q206</f>
        <v>0</v>
      </c>
      <c r="I41" s="307">
        <f>'Comm Input'!R206</f>
        <v>0</v>
      </c>
      <c r="J41" s="307">
        <f>'Comm Input'!S206</f>
        <v>0</v>
      </c>
      <c r="K41" s="307">
        <f>'Comm Input'!T206</f>
        <v>0</v>
      </c>
      <c r="L41" s="38">
        <f>'Comm Input'!U206</f>
        <v>0</v>
      </c>
      <c r="M41" s="38">
        <f>'Comm Input'!V206</f>
        <v>0</v>
      </c>
      <c r="N41" s="38">
        <f>'Comm Input'!W206</f>
        <v>0</v>
      </c>
      <c r="O41" s="22">
        <f>'Comm Input'!X206</f>
        <v>0</v>
      </c>
      <c r="P41" s="11">
        <f>'Comm Input'!Y206</f>
        <v>0</v>
      </c>
      <c r="Q41" s="22">
        <f>'Comm Input'!Z206</f>
        <v>0</v>
      </c>
      <c r="R41" s="22">
        <f>'Comm Input'!AA206</f>
        <v>0</v>
      </c>
      <c r="S41" s="22">
        <f>'Comm Input'!AB206</f>
        <v>0</v>
      </c>
      <c r="T41" s="22">
        <f>'Comm Input'!AC206</f>
        <v>0</v>
      </c>
      <c r="U41" s="22">
        <f>'Comm Input'!AD206</f>
        <v>0</v>
      </c>
      <c r="V41" s="22">
        <f>'Comm Input'!AE206</f>
        <v>0</v>
      </c>
      <c r="W41" s="49">
        <f>'Comm Input'!AF206</f>
        <v>0</v>
      </c>
      <c r="X41" s="22">
        <f>'Comm Input'!AG206</f>
        <v>0</v>
      </c>
      <c r="Y41" s="22">
        <f>'Comm Input'!AH206</f>
        <v>0</v>
      </c>
      <c r="Z41" s="22">
        <f>'Comm Input'!AI206</f>
        <v>0</v>
      </c>
    </row>
    <row r="42" spans="1:26" ht="15.75" thickBot="1" x14ac:dyDescent="0.3">
      <c r="A42" s="311">
        <f>'Comm Input'!J207</f>
        <v>0</v>
      </c>
      <c r="B42">
        <f>'Comm Input'!K207</f>
        <v>0</v>
      </c>
      <c r="C42">
        <f>'Comm Input'!L207</f>
        <v>0</v>
      </c>
      <c r="D42">
        <f>'Comm Input'!M207</f>
        <v>0</v>
      </c>
      <c r="E42" s="49">
        <f>'Comm Input'!N207</f>
        <v>0</v>
      </c>
      <c r="F42" s="50">
        <f>'Comm Input'!O207</f>
        <v>0</v>
      </c>
      <c r="G42" s="38">
        <f>'Comm Input'!P207</f>
        <v>0</v>
      </c>
      <c r="H42" s="38">
        <f>'Comm Input'!Q207</f>
        <v>0</v>
      </c>
      <c r="I42" s="38">
        <f>'Comm Input'!R207</f>
        <v>0</v>
      </c>
      <c r="J42" s="38">
        <f>'Comm Input'!S207</f>
        <v>0</v>
      </c>
      <c r="K42" s="38">
        <f>'Comm Input'!T207</f>
        <v>0</v>
      </c>
      <c r="L42" s="38">
        <f>'Comm Input'!U207</f>
        <v>0</v>
      </c>
      <c r="M42" s="38">
        <f>'Comm Input'!V207</f>
        <v>0</v>
      </c>
      <c r="N42" s="488">
        <f>'Comm Input'!W207</f>
        <v>367.78800000000001</v>
      </c>
      <c r="O42" s="489">
        <f>'Comm Input'!X207</f>
        <v>0</v>
      </c>
      <c r="P42" s="490">
        <f>'Comm Input'!Y207</f>
        <v>0</v>
      </c>
      <c r="Q42" s="829">
        <f>'Comm Input'!Z207</f>
        <v>367.78800000000001</v>
      </c>
      <c r="R42" s="387">
        <f>'Comm Input'!AA207</f>
        <v>0</v>
      </c>
      <c r="S42" s="387">
        <f>'Comm Input'!AB207</f>
        <v>0</v>
      </c>
      <c r="T42" s="1087">
        <f>'Comm Input'!AC207</f>
        <v>0</v>
      </c>
      <c r="U42" s="89">
        <f>'Comm Input'!AD207</f>
        <v>0</v>
      </c>
      <c r="V42" s="89">
        <f>'Comm Input'!AE207</f>
        <v>0</v>
      </c>
      <c r="W42" s="49">
        <f>'Comm Input'!AF207</f>
        <v>0</v>
      </c>
      <c r="X42" s="387">
        <f>'Comm Input'!AG207</f>
        <v>0</v>
      </c>
      <c r="Y42" s="387">
        <f>'Comm Input'!AH207</f>
        <v>0</v>
      </c>
      <c r="Z42" s="1087">
        <f>'Comm Input'!AI207</f>
        <v>0</v>
      </c>
    </row>
    <row r="43" spans="1:26" ht="15" x14ac:dyDescent="0.25">
      <c r="A43" s="311">
        <f>'Comm Input'!J208</f>
        <v>0</v>
      </c>
      <c r="B43">
        <f>'Comm Input'!K208</f>
        <v>0</v>
      </c>
      <c r="C43">
        <f>'Comm Input'!L208</f>
        <v>0</v>
      </c>
      <c r="D43">
        <f>'Comm Input'!M208</f>
        <v>0</v>
      </c>
      <c r="E43" s="49">
        <f>'Comm Input'!N208</f>
        <v>0</v>
      </c>
      <c r="F43" s="50">
        <f>'Comm Input'!O208</f>
        <v>0</v>
      </c>
      <c r="G43" s="38">
        <f>'Comm Input'!P208</f>
        <v>0</v>
      </c>
      <c r="H43" s="38">
        <f>'Comm Input'!Q208</f>
        <v>0</v>
      </c>
      <c r="I43" s="38">
        <f>'Comm Input'!R208</f>
        <v>0</v>
      </c>
      <c r="J43" s="38">
        <f>'Comm Input'!S208</f>
        <v>0</v>
      </c>
      <c r="K43" s="38">
        <f>'Comm Input'!T208</f>
        <v>0</v>
      </c>
      <c r="L43" s="38">
        <f>'Comm Input'!U208</f>
        <v>0</v>
      </c>
      <c r="M43" s="38">
        <f>'Comm Input'!V208</f>
        <v>0</v>
      </c>
      <c r="N43" s="116">
        <f>'Comm Input'!W208</f>
        <v>0</v>
      </c>
      <c r="O43" s="22">
        <f>'Comm Input'!X208</f>
        <v>0</v>
      </c>
      <c r="P43" s="28">
        <f>'Comm Input'!Y208</f>
        <v>0</v>
      </c>
      <c r="Q43" s="22">
        <f>'Comm Input'!Z208</f>
        <v>0</v>
      </c>
      <c r="R43" s="22">
        <f>'Comm Input'!AA208</f>
        <v>0</v>
      </c>
      <c r="S43" s="22">
        <f>'Comm Input'!AB208</f>
        <v>0</v>
      </c>
      <c r="T43" s="89">
        <f>'Comm Input'!AC208</f>
        <v>0</v>
      </c>
      <c r="U43" s="89">
        <f>'Comm Input'!AD208</f>
        <v>0</v>
      </c>
      <c r="V43" s="89">
        <f>'Comm Input'!AE208</f>
        <v>0</v>
      </c>
      <c r="W43" s="49">
        <f>'Comm Input'!AF208</f>
        <v>0</v>
      </c>
      <c r="X43" s="22">
        <f>'Comm Input'!AG208</f>
        <v>0</v>
      </c>
      <c r="Y43" s="22">
        <f>'Comm Input'!AH208</f>
        <v>0</v>
      </c>
      <c r="Z43" s="89">
        <f>'Comm Input'!AI208</f>
        <v>0</v>
      </c>
    </row>
    <row r="44" spans="1:26" ht="15" x14ac:dyDescent="0.25">
      <c r="A44" s="495">
        <f>'Comm Input'!J209</f>
        <v>0</v>
      </c>
      <c r="B44" s="171">
        <f>'Comm Input'!K209</f>
        <v>0</v>
      </c>
      <c r="C44" s="171">
        <f>'Comm Input'!L209</f>
        <v>0</v>
      </c>
      <c r="D44" s="176">
        <f>'Comm Input'!M209</f>
        <v>0</v>
      </c>
      <c r="E44" s="449">
        <f>'Comm Input'!N209</f>
        <v>0</v>
      </c>
      <c r="F44" s="335">
        <f>'Comm Input'!O209</f>
        <v>0</v>
      </c>
      <c r="G44" s="177">
        <f>'Comm Input'!P209</f>
        <v>0</v>
      </c>
      <c r="H44" s="177">
        <f>'Comm Input'!Q209</f>
        <v>0</v>
      </c>
      <c r="I44" s="177">
        <f>'Comm Input'!R209</f>
        <v>0</v>
      </c>
      <c r="J44" s="177">
        <f>'Comm Input'!S209</f>
        <v>0</v>
      </c>
      <c r="K44" s="177">
        <f>'Comm Input'!T209</f>
        <v>0</v>
      </c>
      <c r="L44" s="177">
        <f>'Comm Input'!U209</f>
        <v>0</v>
      </c>
      <c r="M44" s="177">
        <f>'Comm Input'!V209</f>
        <v>0</v>
      </c>
      <c r="N44" s="364" t="str">
        <f>'Comm Input'!W209</f>
        <v>JG</v>
      </c>
      <c r="O44" s="178">
        <f>'Comm Input'!X209</f>
        <v>0</v>
      </c>
      <c r="P44" s="365">
        <f>'Comm Input'!Y209</f>
        <v>0</v>
      </c>
      <c r="Q44" s="178">
        <f>'Comm Input'!Z209</f>
        <v>0</v>
      </c>
      <c r="R44" s="178" t="str">
        <f>'Comm Input'!AA209</f>
        <v>PCS</v>
      </c>
      <c r="S44" s="337">
        <f>'Comm Input'!AB209</f>
        <v>0</v>
      </c>
      <c r="T44" s="171">
        <f>'Comm Input'!AC209</f>
        <v>0</v>
      </c>
      <c r="U44" s="171">
        <f>'Comm Input'!AD209</f>
        <v>0</v>
      </c>
      <c r="V44" s="171">
        <f>'Comm Input'!AE209</f>
        <v>0</v>
      </c>
      <c r="W44" s="171">
        <f>'Comm Input'!AF209</f>
        <v>0</v>
      </c>
      <c r="X44" s="171">
        <f>'Comm Input'!AG209</f>
        <v>0</v>
      </c>
      <c r="Y44" s="337">
        <f>'Comm Input'!AH209</f>
        <v>0</v>
      </c>
      <c r="Z44" s="171">
        <f>'Comm Input'!AI209</f>
        <v>0</v>
      </c>
    </row>
    <row r="45" spans="1:26" ht="15" x14ac:dyDescent="0.25">
      <c r="A45" s="310" t="str">
        <f>'Comm Input'!J210</f>
        <v>SA</v>
      </c>
      <c r="B45" s="35" t="str">
        <f>'Comm Input'!K210</f>
        <v xml:space="preserve">Broker: </v>
      </c>
      <c r="C45" s="35">
        <f>'Comm Input'!L210</f>
        <v>0</v>
      </c>
      <c r="D45" s="158">
        <f>'Comm Input'!M210</f>
        <v>0</v>
      </c>
      <c r="E45" s="117">
        <f>'Comm Input'!N210</f>
        <v>0</v>
      </c>
      <c r="F45" s="316">
        <f>'Comm Input'!O210</f>
        <v>0</v>
      </c>
      <c r="G45" s="158">
        <f>'Comm Input'!P210</f>
        <v>0</v>
      </c>
      <c r="H45" s="158">
        <f>'Comm Input'!Q210</f>
        <v>0</v>
      </c>
      <c r="I45" s="158">
        <f>'Comm Input'!R210</f>
        <v>0</v>
      </c>
      <c r="J45" s="319">
        <f>'Comm Input'!S210</f>
        <v>0</v>
      </c>
      <c r="K45" s="319">
        <f>'Comm Input'!T210</f>
        <v>0</v>
      </c>
      <c r="L45" s="319" t="str">
        <f>'Comm Input'!U210</f>
        <v>Bundled</v>
      </c>
      <c r="M45" s="158">
        <f>'Comm Input'!V210</f>
        <v>0</v>
      </c>
      <c r="N45" s="319">
        <f>'Comm Input'!W210</f>
        <v>1.8749999999999999E-2</v>
      </c>
      <c r="O45" s="117">
        <f>'Comm Input'!X210</f>
        <v>0</v>
      </c>
      <c r="P45" s="157">
        <f>'Comm Input'!Y210</f>
        <v>0</v>
      </c>
      <c r="Q45" s="158">
        <f>'Comm Input'!Z210</f>
        <v>0</v>
      </c>
      <c r="R45" s="319">
        <f>'Comm Input'!AA210</f>
        <v>6.2500000000000003E-3</v>
      </c>
      <c r="S45" s="157">
        <f>'Comm Input'!AB210</f>
        <v>0</v>
      </c>
      <c r="T45" s="7">
        <f>'Comm Input'!AC210</f>
        <v>0</v>
      </c>
      <c r="U45" s="7">
        <f>'Comm Input'!AD210</f>
        <v>0</v>
      </c>
      <c r="V45" s="7">
        <f>'Comm Input'!AE210</f>
        <v>0</v>
      </c>
      <c r="W45" s="7">
        <f>'Comm Input'!AF210</f>
        <v>0</v>
      </c>
      <c r="X45" s="158">
        <f>'Comm Input'!AG210</f>
        <v>0</v>
      </c>
      <c r="Y45" s="322">
        <f>'Comm Input'!AH210</f>
        <v>0</v>
      </c>
      <c r="Z45" s="7">
        <f>'Comm Input'!AI210</f>
        <v>0</v>
      </c>
    </row>
    <row r="46" spans="1:26" ht="15" x14ac:dyDescent="0.25">
      <c r="A46" s="311">
        <f>'Comm Input'!J211</f>
        <v>0</v>
      </c>
      <c r="B46" t="str">
        <f>'Comm Input'!K211</f>
        <v xml:space="preserve"> R &amp; J Contracting</v>
      </c>
      <c r="C46" s="17">
        <f>'Comm Input'!L211</f>
        <v>0</v>
      </c>
      <c r="D46" t="str">
        <f>'Comm Input'!M211</f>
        <v>FL5645</v>
      </c>
      <c r="E46" s="494">
        <f>'Comm Input'!N211</f>
        <v>0</v>
      </c>
      <c r="F46" s="366">
        <f>'Comm Input'!O211</f>
        <v>0</v>
      </c>
      <c r="G46" s="321">
        <f>'Comm Input'!P211</f>
        <v>0</v>
      </c>
      <c r="H46" s="307">
        <f>'Comm Input'!Q211</f>
        <v>0</v>
      </c>
      <c r="I46" s="307">
        <f>'Comm Input'!R211</f>
        <v>0</v>
      </c>
      <c r="J46" s="307">
        <f>'Comm Input'!S211</f>
        <v>0</v>
      </c>
      <c r="K46" s="307">
        <f>'Comm Input'!T211</f>
        <v>0</v>
      </c>
      <c r="L46" s="38">
        <f>'Comm Input'!U211</f>
        <v>0</v>
      </c>
      <c r="M46" s="38">
        <f>'Comm Input'!V211</f>
        <v>0</v>
      </c>
      <c r="N46" s="22">
        <f>'Comm Input'!W211</f>
        <v>0</v>
      </c>
      <c r="O46" s="22">
        <f>'Comm Input'!X211</f>
        <v>0</v>
      </c>
      <c r="P46" s="23">
        <f>'Comm Input'!Y211</f>
        <v>0</v>
      </c>
      <c r="Q46" s="22">
        <f>'Comm Input'!Z211</f>
        <v>0</v>
      </c>
      <c r="R46" s="23">
        <f>'Comm Input'!AA211</f>
        <v>0</v>
      </c>
      <c r="S46" s="23">
        <f>'Comm Input'!AB211</f>
        <v>0</v>
      </c>
      <c r="T46">
        <f>'Comm Input'!AC211</f>
        <v>0</v>
      </c>
      <c r="U46">
        <f>'Comm Input'!AD211</f>
        <v>0</v>
      </c>
      <c r="V46">
        <f>'Comm Input'!AE211</f>
        <v>0</v>
      </c>
      <c r="W46" s="49">
        <f>'Comm Input'!AF211</f>
        <v>0</v>
      </c>
      <c r="X46" s="23">
        <f>'Comm Input'!AG211</f>
        <v>0</v>
      </c>
      <c r="Y46" s="23">
        <f>'Comm Input'!AH211</f>
        <v>0</v>
      </c>
      <c r="Z46">
        <f>'Comm Input'!AI211</f>
        <v>0</v>
      </c>
    </row>
    <row r="47" spans="1:26" ht="15" x14ac:dyDescent="0.25">
      <c r="A47" s="311">
        <f>'Comm Input'!J212</f>
        <v>0</v>
      </c>
      <c r="B47">
        <f>'Comm Input'!K212</f>
        <v>0</v>
      </c>
      <c r="C47">
        <f>'Comm Input'!L212</f>
        <v>0</v>
      </c>
      <c r="D47">
        <f>'Comm Input'!M212</f>
        <v>0</v>
      </c>
      <c r="E47" s="494">
        <f>'Comm Input'!N212</f>
        <v>0</v>
      </c>
      <c r="F47" s="17">
        <f>'Comm Input'!O212</f>
        <v>0</v>
      </c>
      <c r="G47" s="38">
        <f>'Comm Input'!P212</f>
        <v>0</v>
      </c>
      <c r="H47" s="307">
        <f>'Comm Input'!Q212</f>
        <v>0</v>
      </c>
      <c r="I47" s="307">
        <f>'Comm Input'!R212</f>
        <v>0</v>
      </c>
      <c r="J47" s="307">
        <f>'Comm Input'!S212</f>
        <v>0</v>
      </c>
      <c r="K47" s="307">
        <f>'Comm Input'!T212</f>
        <v>0</v>
      </c>
      <c r="L47" s="38">
        <f>'Comm Input'!U212</f>
        <v>0</v>
      </c>
      <c r="M47" s="38">
        <f>'Comm Input'!V212</f>
        <v>0</v>
      </c>
      <c r="N47" s="22">
        <f>'Comm Input'!W212</f>
        <v>0</v>
      </c>
      <c r="O47" s="22">
        <f>'Comm Input'!X212</f>
        <v>0</v>
      </c>
      <c r="P47" s="23">
        <f>'Comm Input'!Y212</f>
        <v>0</v>
      </c>
      <c r="Q47" s="22">
        <f>'Comm Input'!Z212</f>
        <v>0</v>
      </c>
      <c r="R47" s="23">
        <f>'Comm Input'!AA212</f>
        <v>0</v>
      </c>
      <c r="S47" s="23">
        <f>'Comm Input'!AB212</f>
        <v>0</v>
      </c>
      <c r="T47">
        <f>'Comm Input'!AC212</f>
        <v>0</v>
      </c>
      <c r="U47">
        <f>'Comm Input'!AD212</f>
        <v>0</v>
      </c>
      <c r="V47">
        <f>'Comm Input'!AE212</f>
        <v>0</v>
      </c>
      <c r="W47" s="49">
        <f>'Comm Input'!AF212</f>
        <v>0</v>
      </c>
      <c r="X47" s="23">
        <f>'Comm Input'!AG212</f>
        <v>0</v>
      </c>
      <c r="Y47" s="23">
        <f>'Comm Input'!AH212</f>
        <v>0</v>
      </c>
      <c r="Z47">
        <f>'Comm Input'!AI212</f>
        <v>0</v>
      </c>
    </row>
    <row r="48" spans="1:26" ht="15" x14ac:dyDescent="0.25">
      <c r="A48" s="311">
        <f>'Comm Input'!J213</f>
        <v>0</v>
      </c>
      <c r="B48">
        <f>'Comm Input'!K213</f>
        <v>0</v>
      </c>
      <c r="C48" s="17">
        <f>'Comm Input'!L213</f>
        <v>0</v>
      </c>
      <c r="D48" t="str">
        <f>'Comm Input'!M213</f>
        <v>FL5445</v>
      </c>
      <c r="E48" s="494">
        <f>'Comm Input'!N213</f>
        <v>0</v>
      </c>
      <c r="F48" s="366">
        <f>'Comm Input'!O213</f>
        <v>0</v>
      </c>
      <c r="G48" s="321">
        <f>'Comm Input'!P213</f>
        <v>0</v>
      </c>
      <c r="H48" s="307">
        <f>'Comm Input'!Q213</f>
        <v>0</v>
      </c>
      <c r="I48" s="307">
        <f>'Comm Input'!R213</f>
        <v>0</v>
      </c>
      <c r="J48" s="307">
        <f>'Comm Input'!S213</f>
        <v>0</v>
      </c>
      <c r="K48" s="307">
        <f>'Comm Input'!T213</f>
        <v>0</v>
      </c>
      <c r="L48" s="38">
        <f>'Comm Input'!U213</f>
        <v>0</v>
      </c>
      <c r="M48" s="38">
        <f>'Comm Input'!V213</f>
        <v>0</v>
      </c>
      <c r="N48" s="22">
        <f>'Comm Input'!W213</f>
        <v>0</v>
      </c>
      <c r="O48" s="22">
        <f>'Comm Input'!X213</f>
        <v>0</v>
      </c>
      <c r="P48" s="23">
        <f>'Comm Input'!Y213</f>
        <v>0</v>
      </c>
      <c r="Q48" s="22">
        <f>'Comm Input'!Z213</f>
        <v>0</v>
      </c>
      <c r="R48" s="23">
        <f>'Comm Input'!AA213</f>
        <v>0</v>
      </c>
      <c r="S48" s="23">
        <f>'Comm Input'!AB213</f>
        <v>0</v>
      </c>
      <c r="T48">
        <f>'Comm Input'!AC213</f>
        <v>0</v>
      </c>
      <c r="U48">
        <f>'Comm Input'!AD213</f>
        <v>0</v>
      </c>
      <c r="V48">
        <f>'Comm Input'!AE213</f>
        <v>0</v>
      </c>
      <c r="W48" s="49">
        <f>'Comm Input'!AF213</f>
        <v>0</v>
      </c>
      <c r="X48" s="23">
        <f>'Comm Input'!AG213</f>
        <v>0</v>
      </c>
      <c r="Y48" s="23">
        <f>'Comm Input'!AH213</f>
        <v>0</v>
      </c>
      <c r="Z48">
        <f>'Comm Input'!AI213</f>
        <v>0</v>
      </c>
    </row>
    <row r="49" spans="1:26" ht="15" x14ac:dyDescent="0.25">
      <c r="A49" s="311">
        <f>'Comm Input'!J214</f>
        <v>0</v>
      </c>
      <c r="B49">
        <f>'Comm Input'!K214</f>
        <v>0</v>
      </c>
      <c r="C49">
        <f>'Comm Input'!L214</f>
        <v>0</v>
      </c>
      <c r="D49">
        <f>'Comm Input'!M214</f>
        <v>0</v>
      </c>
      <c r="E49" s="494">
        <f>'Comm Input'!N214</f>
        <v>0</v>
      </c>
      <c r="F49" s="17">
        <f>'Comm Input'!O214</f>
        <v>0</v>
      </c>
      <c r="G49" s="38">
        <f>'Comm Input'!P214</f>
        <v>0</v>
      </c>
      <c r="H49" s="307">
        <f>'Comm Input'!Q214</f>
        <v>0</v>
      </c>
      <c r="I49" s="307">
        <f>'Comm Input'!R214</f>
        <v>0</v>
      </c>
      <c r="J49" s="307">
        <f>'Comm Input'!S214</f>
        <v>0</v>
      </c>
      <c r="K49" s="307">
        <f>'Comm Input'!T214</f>
        <v>0</v>
      </c>
      <c r="L49" s="38">
        <f>'Comm Input'!U214</f>
        <v>0</v>
      </c>
      <c r="M49" s="38">
        <f>'Comm Input'!V214</f>
        <v>0</v>
      </c>
      <c r="N49" s="22">
        <f>'Comm Input'!W214</f>
        <v>0</v>
      </c>
      <c r="O49" s="22">
        <f>'Comm Input'!X214</f>
        <v>0</v>
      </c>
      <c r="P49" s="23">
        <f>'Comm Input'!Y214</f>
        <v>0</v>
      </c>
      <c r="Q49" s="22">
        <f>'Comm Input'!Z214</f>
        <v>0</v>
      </c>
      <c r="R49" s="23">
        <f>'Comm Input'!AA214</f>
        <v>0</v>
      </c>
      <c r="S49" s="23">
        <f>'Comm Input'!AB214</f>
        <v>0</v>
      </c>
      <c r="T49">
        <f>'Comm Input'!AC214</f>
        <v>0</v>
      </c>
      <c r="U49">
        <f>'Comm Input'!AD214</f>
        <v>0</v>
      </c>
      <c r="V49">
        <f>'Comm Input'!AE214</f>
        <v>0</v>
      </c>
      <c r="W49" s="49">
        <f>'Comm Input'!AF214</f>
        <v>0</v>
      </c>
      <c r="X49" s="23">
        <f>'Comm Input'!AG214</f>
        <v>0</v>
      </c>
      <c r="Y49" s="23">
        <f>'Comm Input'!AH214</f>
        <v>0</v>
      </c>
      <c r="Z49">
        <f>'Comm Input'!AI214</f>
        <v>0</v>
      </c>
    </row>
    <row r="50" spans="1:26" ht="15" x14ac:dyDescent="0.25">
      <c r="A50" s="311">
        <f>'Comm Input'!J215</f>
        <v>0</v>
      </c>
      <c r="B50">
        <f>'Comm Input'!K215</f>
        <v>0</v>
      </c>
      <c r="C50" s="17">
        <f>'Comm Input'!L215</f>
        <v>0</v>
      </c>
      <c r="D50" t="str">
        <f>'Comm Input'!M215</f>
        <v>FL5606</v>
      </c>
      <c r="E50" s="494">
        <f>'Comm Input'!N215</f>
        <v>0</v>
      </c>
      <c r="F50" s="366">
        <f>'Comm Input'!O215</f>
        <v>0</v>
      </c>
      <c r="G50" s="321">
        <f>'Comm Input'!P215</f>
        <v>0</v>
      </c>
      <c r="H50" s="307">
        <f>'Comm Input'!Q215</f>
        <v>0</v>
      </c>
      <c r="I50" s="307">
        <f>'Comm Input'!R215</f>
        <v>0</v>
      </c>
      <c r="J50" s="307">
        <f>'Comm Input'!S215</f>
        <v>0</v>
      </c>
      <c r="K50" s="307">
        <f>'Comm Input'!T215</f>
        <v>0</v>
      </c>
      <c r="L50" s="38">
        <f>'Comm Input'!U215</f>
        <v>0</v>
      </c>
      <c r="M50" s="38">
        <f>'Comm Input'!V215</f>
        <v>0</v>
      </c>
      <c r="N50" s="22">
        <f>'Comm Input'!W215</f>
        <v>0</v>
      </c>
      <c r="O50" s="22">
        <f>'Comm Input'!X215</f>
        <v>0</v>
      </c>
      <c r="P50" s="23">
        <f>'Comm Input'!Y215</f>
        <v>0</v>
      </c>
      <c r="Q50" s="22">
        <f>'Comm Input'!Z215</f>
        <v>0</v>
      </c>
      <c r="R50" s="23">
        <f>'Comm Input'!AA215</f>
        <v>0</v>
      </c>
      <c r="S50" s="23">
        <f>'Comm Input'!AB215</f>
        <v>0</v>
      </c>
      <c r="T50">
        <f>'Comm Input'!AC215</f>
        <v>0</v>
      </c>
      <c r="U50">
        <f>'Comm Input'!AD215</f>
        <v>0</v>
      </c>
      <c r="V50">
        <f>'Comm Input'!AE215</f>
        <v>0</v>
      </c>
      <c r="W50" s="49">
        <f>'Comm Input'!AF215</f>
        <v>0</v>
      </c>
      <c r="X50" s="23">
        <f>'Comm Input'!AG215</f>
        <v>0</v>
      </c>
      <c r="Y50" s="23">
        <f>'Comm Input'!AH215</f>
        <v>0</v>
      </c>
      <c r="Z50" s="23">
        <f>'Comm Input'!AI215</f>
        <v>0</v>
      </c>
    </row>
    <row r="51" spans="1:26" ht="15" x14ac:dyDescent="0.25">
      <c r="A51" s="311">
        <f>'Comm Input'!J216</f>
        <v>0</v>
      </c>
      <c r="B51">
        <f>'Comm Input'!K216</f>
        <v>0</v>
      </c>
      <c r="C51">
        <f>'Comm Input'!L216</f>
        <v>0</v>
      </c>
      <c r="D51">
        <f>'Comm Input'!M216</f>
        <v>0</v>
      </c>
      <c r="E51" s="626">
        <f>'Comm Input'!N216</f>
        <v>0</v>
      </c>
      <c r="F51" s="13">
        <f>'Comm Input'!O216</f>
        <v>0</v>
      </c>
      <c r="G51" s="38">
        <f>'Comm Input'!P216</f>
        <v>0</v>
      </c>
      <c r="H51" s="307">
        <f>'Comm Input'!Q216</f>
        <v>0</v>
      </c>
      <c r="I51" s="307">
        <f>'Comm Input'!R216</f>
        <v>0</v>
      </c>
      <c r="J51" s="307">
        <f>'Comm Input'!S216</f>
        <v>0</v>
      </c>
      <c r="K51" s="307">
        <f>'Comm Input'!T216</f>
        <v>0</v>
      </c>
      <c r="L51" s="38">
        <f>'Comm Input'!U216</f>
        <v>0</v>
      </c>
      <c r="M51" s="38">
        <f>'Comm Input'!V216</f>
        <v>0</v>
      </c>
      <c r="N51" s="22">
        <f>'Comm Input'!W216</f>
        <v>0</v>
      </c>
      <c r="O51" s="22">
        <f>'Comm Input'!X216</f>
        <v>0</v>
      </c>
      <c r="P51" s="23">
        <f>'Comm Input'!Y216</f>
        <v>0</v>
      </c>
      <c r="Q51" s="22">
        <f>'Comm Input'!Z216</f>
        <v>0</v>
      </c>
      <c r="R51" s="23">
        <f>'Comm Input'!AA216</f>
        <v>0</v>
      </c>
      <c r="S51" s="23">
        <f>'Comm Input'!AB216</f>
        <v>0</v>
      </c>
      <c r="T51">
        <f>'Comm Input'!AC216</f>
        <v>0</v>
      </c>
      <c r="U51">
        <f>'Comm Input'!AD216</f>
        <v>0</v>
      </c>
      <c r="V51">
        <f>'Comm Input'!AE216</f>
        <v>0</v>
      </c>
      <c r="W51" s="49">
        <f>'Comm Input'!AF216</f>
        <v>0</v>
      </c>
      <c r="X51" s="23">
        <f>'Comm Input'!AG216</f>
        <v>0</v>
      </c>
      <c r="Y51" s="23">
        <f>'Comm Input'!AH216</f>
        <v>0</v>
      </c>
      <c r="Z51" s="23">
        <f>'Comm Input'!AI216</f>
        <v>0</v>
      </c>
    </row>
    <row r="52" spans="1:26" ht="15.75" thickBot="1" x14ac:dyDescent="0.3">
      <c r="A52" s="311">
        <f>'Comm Input'!J217</f>
        <v>0</v>
      </c>
      <c r="B52">
        <f>'Comm Input'!K217</f>
        <v>0</v>
      </c>
      <c r="C52">
        <f>'Comm Input'!L217</f>
        <v>0</v>
      </c>
      <c r="D52">
        <f>'Comm Input'!M217</f>
        <v>0</v>
      </c>
      <c r="E52" s="49">
        <f>'Comm Input'!N217</f>
        <v>0</v>
      </c>
      <c r="F52" s="50">
        <f>'Comm Input'!O217</f>
        <v>0</v>
      </c>
      <c r="G52" s="38">
        <f>'Comm Input'!P217</f>
        <v>0</v>
      </c>
      <c r="H52" s="307">
        <f>'Comm Input'!Q217</f>
        <v>0</v>
      </c>
      <c r="I52" s="307">
        <f>'Comm Input'!R217</f>
        <v>0</v>
      </c>
      <c r="J52" s="307">
        <f>'Comm Input'!S217</f>
        <v>0</v>
      </c>
      <c r="K52" s="307">
        <f>'Comm Input'!T217</f>
        <v>0</v>
      </c>
      <c r="L52" s="38">
        <f>'Comm Input'!U217</f>
        <v>0</v>
      </c>
      <c r="M52" s="38">
        <f>'Comm Input'!V217</f>
        <v>0</v>
      </c>
      <c r="N52" s="38">
        <f>'Comm Input'!W217</f>
        <v>0</v>
      </c>
      <c r="O52" s="22">
        <f>'Comm Input'!X217</f>
        <v>0</v>
      </c>
      <c r="P52" s="11">
        <f>'Comm Input'!Y217</f>
        <v>0</v>
      </c>
      <c r="Q52" s="22">
        <f>'Comm Input'!Z217</f>
        <v>0</v>
      </c>
      <c r="R52" s="22">
        <f>'Comm Input'!AA217</f>
        <v>0</v>
      </c>
      <c r="S52" s="22">
        <f>'Comm Input'!AB217</f>
        <v>0</v>
      </c>
      <c r="T52" s="22">
        <f>'Comm Input'!AC217</f>
        <v>0</v>
      </c>
      <c r="U52" s="22">
        <f>'Comm Input'!AD217</f>
        <v>0</v>
      </c>
      <c r="V52" s="22">
        <f>'Comm Input'!AE217</f>
        <v>0</v>
      </c>
      <c r="W52" s="49">
        <f>'Comm Input'!AF217</f>
        <v>0</v>
      </c>
      <c r="X52" s="22">
        <f>'Comm Input'!AG217</f>
        <v>0</v>
      </c>
      <c r="Y52" s="22">
        <f>'Comm Input'!AH217</f>
        <v>0</v>
      </c>
      <c r="Z52" s="22">
        <f>'Comm Input'!AI217</f>
        <v>0</v>
      </c>
    </row>
    <row r="53" spans="1:26" ht="15.75" thickBot="1" x14ac:dyDescent="0.3">
      <c r="A53" s="311">
        <f>'Comm Input'!J218</f>
        <v>0</v>
      </c>
      <c r="B53">
        <f>'Comm Input'!K218</f>
        <v>0</v>
      </c>
      <c r="C53">
        <f>'Comm Input'!L218</f>
        <v>0</v>
      </c>
      <c r="D53">
        <f>'Comm Input'!M218</f>
        <v>0</v>
      </c>
      <c r="E53" s="49">
        <f>'Comm Input'!N218</f>
        <v>0</v>
      </c>
      <c r="F53" s="50">
        <f>'Comm Input'!O218</f>
        <v>0</v>
      </c>
      <c r="G53" s="38">
        <f>'Comm Input'!P218</f>
        <v>0</v>
      </c>
      <c r="H53" s="38">
        <f>'Comm Input'!Q218</f>
        <v>0</v>
      </c>
      <c r="I53" s="38">
        <f>'Comm Input'!R218</f>
        <v>0</v>
      </c>
      <c r="J53" s="38">
        <f>'Comm Input'!S218</f>
        <v>0</v>
      </c>
      <c r="K53" s="38">
        <f>'Comm Input'!T218</f>
        <v>0</v>
      </c>
      <c r="L53" s="38">
        <f>'Comm Input'!U218</f>
        <v>0</v>
      </c>
      <c r="M53" s="38">
        <f>'Comm Input'!V218</f>
        <v>0</v>
      </c>
      <c r="N53" s="488">
        <f>'Comm Input'!W218</f>
        <v>0</v>
      </c>
      <c r="O53" s="489">
        <f>'Comm Input'!X218</f>
        <v>0</v>
      </c>
      <c r="P53" s="490">
        <f>'Comm Input'!Y218</f>
        <v>0</v>
      </c>
      <c r="Q53" s="829">
        <f>'Comm Input'!Z218</f>
        <v>0</v>
      </c>
      <c r="R53" s="387">
        <f>'Comm Input'!AA218</f>
        <v>0</v>
      </c>
      <c r="S53" s="387">
        <f>'Comm Input'!AB218</f>
        <v>0</v>
      </c>
      <c r="T53" s="1087">
        <f>'Comm Input'!AC218</f>
        <v>0</v>
      </c>
      <c r="U53" s="89">
        <f>'Comm Input'!AD218</f>
        <v>0</v>
      </c>
      <c r="V53" s="89">
        <f>'Comm Input'!AE218</f>
        <v>0</v>
      </c>
      <c r="W53" s="49">
        <f>'Comm Input'!AF218</f>
        <v>0</v>
      </c>
      <c r="X53" s="387">
        <f>'Comm Input'!AG218</f>
        <v>0</v>
      </c>
      <c r="Y53" s="387">
        <f>'Comm Input'!AH218</f>
        <v>0</v>
      </c>
      <c r="Z53" s="1087">
        <f>'Comm Input'!AI218</f>
        <v>0</v>
      </c>
    </row>
    <row r="54" spans="1:26" ht="15" x14ac:dyDescent="0.25">
      <c r="A54" s="431">
        <f>'Comm Input'!J219</f>
        <v>0</v>
      </c>
      <c r="B54">
        <f>'Comm Input'!K219</f>
        <v>0</v>
      </c>
      <c r="C54">
        <f>'Comm Input'!L219</f>
        <v>0</v>
      </c>
      <c r="D54">
        <f>'Comm Input'!M219</f>
        <v>0</v>
      </c>
      <c r="E54" s="49">
        <f>'Comm Input'!N219</f>
        <v>0</v>
      </c>
      <c r="F54" s="50">
        <f>'Comm Input'!O219</f>
        <v>0</v>
      </c>
      <c r="G54" s="38">
        <f>'Comm Input'!P219</f>
        <v>0</v>
      </c>
      <c r="H54" s="38">
        <f>'Comm Input'!Q219</f>
        <v>0</v>
      </c>
      <c r="I54" s="38">
        <f>'Comm Input'!R219</f>
        <v>0</v>
      </c>
      <c r="J54" s="38">
        <f>'Comm Input'!S219</f>
        <v>0</v>
      </c>
      <c r="K54" s="38">
        <f>'Comm Input'!T219</f>
        <v>0</v>
      </c>
      <c r="L54" s="38">
        <f>'Comm Input'!U219</f>
        <v>0</v>
      </c>
      <c r="M54" s="38">
        <f>'Comm Input'!V219</f>
        <v>0</v>
      </c>
      <c r="N54" s="116">
        <f>'Comm Input'!W219</f>
        <v>0</v>
      </c>
      <c r="O54" s="22">
        <f>'Comm Input'!X219</f>
        <v>0</v>
      </c>
      <c r="P54" s="28">
        <f>'Comm Input'!Y219</f>
        <v>0</v>
      </c>
      <c r="Q54" s="22">
        <f>'Comm Input'!Z219</f>
        <v>0</v>
      </c>
      <c r="R54" s="22">
        <f>'Comm Input'!AA219</f>
        <v>0</v>
      </c>
      <c r="S54" s="22">
        <f>'Comm Input'!AB219</f>
        <v>0</v>
      </c>
      <c r="T54" s="89">
        <f>'Comm Input'!AC219</f>
        <v>0</v>
      </c>
      <c r="U54" s="89">
        <f>'Comm Input'!AD219</f>
        <v>0</v>
      </c>
      <c r="V54" s="89">
        <f>'Comm Input'!AE219</f>
        <v>0</v>
      </c>
      <c r="W54" s="49">
        <f>'Comm Input'!AF219</f>
        <v>0</v>
      </c>
      <c r="X54" s="22">
        <f>'Comm Input'!AG219</f>
        <v>0</v>
      </c>
      <c r="Y54" s="22">
        <f>'Comm Input'!AH219</f>
        <v>0</v>
      </c>
      <c r="Z54" s="89">
        <f>'Comm Input'!AI219</f>
        <v>0</v>
      </c>
    </row>
    <row r="55" spans="1:26" ht="15" x14ac:dyDescent="0.25">
      <c r="A55" s="495">
        <f>'Comm Input'!J220</f>
        <v>0</v>
      </c>
      <c r="B55" s="171">
        <f>'Comm Input'!K220</f>
        <v>0</v>
      </c>
      <c r="C55" s="171">
        <f>'Comm Input'!L220</f>
        <v>0</v>
      </c>
      <c r="D55" s="176">
        <f>'Comm Input'!M220</f>
        <v>0</v>
      </c>
      <c r="E55" s="449">
        <f>'Comm Input'!N220</f>
        <v>0</v>
      </c>
      <c r="F55" s="335">
        <f>'Comm Input'!O220</f>
        <v>0</v>
      </c>
      <c r="G55" s="177">
        <f>'Comm Input'!P220</f>
        <v>0</v>
      </c>
      <c r="H55" s="177">
        <f>'Comm Input'!Q220</f>
        <v>0</v>
      </c>
      <c r="I55" s="177">
        <f>'Comm Input'!R220</f>
        <v>0</v>
      </c>
      <c r="J55" s="177">
        <f>'Comm Input'!S220</f>
        <v>0</v>
      </c>
      <c r="K55" s="177">
        <f>'Comm Input'!T220</f>
        <v>0</v>
      </c>
      <c r="L55" s="177">
        <f>'Comm Input'!U220</f>
        <v>0</v>
      </c>
      <c r="M55" s="177">
        <f>'Comm Input'!V220</f>
        <v>0</v>
      </c>
      <c r="N55" s="364">
        <f>'Comm Input'!W220</f>
        <v>0</v>
      </c>
      <c r="O55" s="178">
        <f>'Comm Input'!X220</f>
        <v>0</v>
      </c>
      <c r="P55" s="365">
        <f>'Comm Input'!Y220</f>
        <v>0</v>
      </c>
      <c r="Q55" s="178">
        <f>'Comm Input'!Z220</f>
        <v>0</v>
      </c>
      <c r="R55" s="178">
        <f>'Comm Input'!AA220</f>
        <v>0</v>
      </c>
      <c r="S55" s="337">
        <f>'Comm Input'!AB220</f>
        <v>0</v>
      </c>
      <c r="T55" s="171">
        <f>'Comm Input'!AC220</f>
        <v>0</v>
      </c>
      <c r="U55" s="171">
        <f>'Comm Input'!AD220</f>
        <v>0</v>
      </c>
      <c r="V55" s="171">
        <f>'Comm Input'!AE220</f>
        <v>0</v>
      </c>
      <c r="W55" s="448">
        <f>'Comm Input'!AF220</f>
        <v>0</v>
      </c>
      <c r="X55" s="171">
        <f>'Comm Input'!AG220</f>
        <v>0</v>
      </c>
      <c r="Y55" s="337">
        <f>'Comm Input'!AH220</f>
        <v>0</v>
      </c>
      <c r="Z55" s="171">
        <f>'Comm Input'!AI220</f>
        <v>0</v>
      </c>
    </row>
    <row r="56" spans="1:26" ht="15" x14ac:dyDescent="0.25">
      <c r="A56" s="310" t="str">
        <f>'Comm Input'!J221</f>
        <v>SA</v>
      </c>
      <c r="B56" s="35" t="str">
        <f>'Comm Input'!K221</f>
        <v>Brokers: Owen Adv &amp; Performance</v>
      </c>
      <c r="C56" s="35">
        <f>'Comm Input'!L221</f>
        <v>0</v>
      </c>
      <c r="D56" s="158">
        <f>'Comm Input'!M221</f>
        <v>0</v>
      </c>
      <c r="E56" s="117">
        <f>'Comm Input'!N221</f>
        <v>0</v>
      </c>
      <c r="F56" s="316">
        <f>'Comm Input'!O221</f>
        <v>0</v>
      </c>
      <c r="G56" s="158">
        <f>'Comm Input'!P221</f>
        <v>0</v>
      </c>
      <c r="H56" s="158">
        <f>'Comm Input'!Q221</f>
        <v>0</v>
      </c>
      <c r="I56" s="158">
        <f>'Comm Input'!R221</f>
        <v>0</v>
      </c>
      <c r="J56" s="319">
        <f>'Comm Input'!S221</f>
        <v>0</v>
      </c>
      <c r="K56" s="319">
        <f>'Comm Input'!T221</f>
        <v>0</v>
      </c>
      <c r="L56" s="319" t="str">
        <f>'Comm Input'!U221</f>
        <v>Bundled</v>
      </c>
      <c r="M56" s="158">
        <f>'Comm Input'!V221</f>
        <v>0</v>
      </c>
      <c r="N56" s="319">
        <f>'Comm Input'!W221</f>
        <v>0.02</v>
      </c>
      <c r="O56" s="117">
        <f>'Comm Input'!X221</f>
        <v>0</v>
      </c>
      <c r="P56" s="157">
        <f>'Comm Input'!Y221</f>
        <v>0</v>
      </c>
      <c r="Q56" s="158">
        <f>'Comm Input'!Z221</f>
        <v>0</v>
      </c>
      <c r="R56" s="319">
        <f>'Comm Input'!AA221</f>
        <v>0.02</v>
      </c>
      <c r="S56" s="157">
        <f>'Comm Input'!AB221</f>
        <v>0</v>
      </c>
      <c r="T56" s="7">
        <f>'Comm Input'!AC221</f>
        <v>0</v>
      </c>
      <c r="U56" s="319">
        <f>'Comm Input'!AD221</f>
        <v>0</v>
      </c>
      <c r="V56" s="157">
        <f>'Comm Input'!AE221</f>
        <v>0</v>
      </c>
      <c r="W56" s="449">
        <f>'Comm Input'!AF221</f>
        <v>0</v>
      </c>
      <c r="X56" s="158">
        <f>'Comm Input'!AG221</f>
        <v>0</v>
      </c>
      <c r="Y56" s="322">
        <f>'Comm Input'!AH221</f>
        <v>0</v>
      </c>
      <c r="Z56" s="7">
        <f>'Comm Input'!AI221</f>
        <v>0</v>
      </c>
    </row>
    <row r="57" spans="1:26" ht="15" x14ac:dyDescent="0.25">
      <c r="A57" s="311">
        <f>'Comm Input'!J222</f>
        <v>0</v>
      </c>
      <c r="B57" t="str">
        <f>'Comm Input'!K222</f>
        <v>ENA Trades: Roofing Division</v>
      </c>
      <c r="C57" s="17">
        <f>'Comm Input'!L222</f>
        <v>0</v>
      </c>
      <c r="D57" t="str">
        <f>'Comm Input'!M222</f>
        <v>IL5551 Roofers</v>
      </c>
      <c r="E57" s="494">
        <f>'Comm Input'!N222</f>
        <v>0</v>
      </c>
      <c r="F57" s="366">
        <f>'Comm Input'!O222</f>
        <v>0</v>
      </c>
      <c r="G57" s="321">
        <f>'Comm Input'!P222</f>
        <v>0</v>
      </c>
      <c r="H57" s="307">
        <f>'Comm Input'!Q222</f>
        <v>0</v>
      </c>
      <c r="I57" s="307">
        <f>'Comm Input'!R222</f>
        <v>0</v>
      </c>
      <c r="J57" s="307">
        <f>'Comm Input'!S222</f>
        <v>0</v>
      </c>
      <c r="K57" s="307">
        <f>'Comm Input'!T222</f>
        <v>0</v>
      </c>
      <c r="L57" s="38">
        <f>'Comm Input'!U222</f>
        <v>0</v>
      </c>
      <c r="M57" s="38">
        <f>'Comm Input'!V222</f>
        <v>0</v>
      </c>
      <c r="N57" s="22">
        <f>'Comm Input'!W222</f>
        <v>0</v>
      </c>
      <c r="O57" s="22">
        <f>'Comm Input'!X222</f>
        <v>0</v>
      </c>
      <c r="P57" s="23">
        <f>'Comm Input'!Y222</f>
        <v>0</v>
      </c>
      <c r="Q57" s="22">
        <f>'Comm Input'!Z222</f>
        <v>0</v>
      </c>
      <c r="R57" s="23">
        <f>'Comm Input'!AA222</f>
        <v>0</v>
      </c>
      <c r="S57" s="23">
        <f>'Comm Input'!AB222</f>
        <v>0</v>
      </c>
      <c r="T57">
        <f>'Comm Input'!AC222</f>
        <v>0</v>
      </c>
      <c r="U57" s="23">
        <f>'Comm Input'!AD222</f>
        <v>0</v>
      </c>
      <c r="V57" s="23">
        <f>'Comm Input'!AE222</f>
        <v>0</v>
      </c>
      <c r="W57">
        <f>'Comm Input'!AF222</f>
        <v>0</v>
      </c>
      <c r="X57" s="23">
        <f>'Comm Input'!AG222</f>
        <v>0</v>
      </c>
      <c r="Y57" s="23">
        <f>'Comm Input'!AH222</f>
        <v>0</v>
      </c>
      <c r="Z57">
        <f>'Comm Input'!AI222</f>
        <v>0</v>
      </c>
    </row>
    <row r="58" spans="1:26" ht="15" x14ac:dyDescent="0.25">
      <c r="A58" s="311">
        <f>'Comm Input'!J223</f>
        <v>0</v>
      </c>
      <c r="B58">
        <f>'Comm Input'!K223</f>
        <v>0</v>
      </c>
      <c r="C58">
        <f>'Comm Input'!L223</f>
        <v>0</v>
      </c>
      <c r="D58">
        <f>'Comm Input'!M223</f>
        <v>0</v>
      </c>
      <c r="E58" s="494">
        <f>'Comm Input'!N223</f>
        <v>0</v>
      </c>
      <c r="F58" s="17">
        <f>'Comm Input'!O223</f>
        <v>0</v>
      </c>
      <c r="G58" s="38">
        <f>'Comm Input'!P223</f>
        <v>0</v>
      </c>
      <c r="H58" s="307">
        <f>'Comm Input'!Q223</f>
        <v>0</v>
      </c>
      <c r="I58" s="307">
        <f>'Comm Input'!R223</f>
        <v>0</v>
      </c>
      <c r="J58" s="307">
        <f>'Comm Input'!S223</f>
        <v>0</v>
      </c>
      <c r="K58" s="307">
        <f>'Comm Input'!T223</f>
        <v>0</v>
      </c>
      <c r="L58" s="38">
        <f>'Comm Input'!U223</f>
        <v>0</v>
      </c>
      <c r="M58" s="38">
        <f>'Comm Input'!V223</f>
        <v>0</v>
      </c>
      <c r="N58" s="22">
        <f>'Comm Input'!W223</f>
        <v>0</v>
      </c>
      <c r="O58" s="22">
        <f>'Comm Input'!X223</f>
        <v>0</v>
      </c>
      <c r="P58" s="23">
        <f>'Comm Input'!Y223</f>
        <v>0</v>
      </c>
      <c r="Q58" s="22">
        <f>'Comm Input'!Z223</f>
        <v>0</v>
      </c>
      <c r="R58" s="23">
        <f>'Comm Input'!AA223</f>
        <v>0</v>
      </c>
      <c r="S58" s="23">
        <f>'Comm Input'!AB223</f>
        <v>0</v>
      </c>
      <c r="T58">
        <f>'Comm Input'!AC223</f>
        <v>0</v>
      </c>
      <c r="U58" s="23">
        <f>'Comm Input'!AD223</f>
        <v>0</v>
      </c>
      <c r="V58" s="23">
        <f>'Comm Input'!AE223</f>
        <v>0</v>
      </c>
      <c r="W58">
        <f>'Comm Input'!AF223</f>
        <v>0</v>
      </c>
      <c r="X58" s="23">
        <f>'Comm Input'!AG223</f>
        <v>0</v>
      </c>
      <c r="Y58" s="23">
        <f>'Comm Input'!AH223</f>
        <v>0</v>
      </c>
      <c r="Z58">
        <f>'Comm Input'!AI223</f>
        <v>0</v>
      </c>
    </row>
    <row r="59" spans="1:26" ht="15" x14ac:dyDescent="0.25">
      <c r="A59" s="311">
        <f>'Comm Input'!J224</f>
        <v>0</v>
      </c>
      <c r="B59" t="str">
        <f>'Comm Input'!K224</f>
        <v>TERMED</v>
      </c>
      <c r="C59" s="17">
        <f>'Comm Input'!L224</f>
        <v>0</v>
      </c>
      <c r="D59" t="str">
        <f>'Comm Input'!M224</f>
        <v>XX0000</v>
      </c>
      <c r="E59" s="494">
        <f>'Comm Input'!N224</f>
        <v>0</v>
      </c>
      <c r="F59" s="366">
        <f>'Comm Input'!O224</f>
        <v>0</v>
      </c>
      <c r="G59" s="321">
        <f>'Comm Input'!P224</f>
        <v>0</v>
      </c>
      <c r="H59" s="307">
        <f>'Comm Input'!Q224</f>
        <v>0</v>
      </c>
      <c r="I59" s="307">
        <f>'Comm Input'!R224</f>
        <v>0</v>
      </c>
      <c r="J59" s="307">
        <f>'Comm Input'!S224</f>
        <v>0</v>
      </c>
      <c r="K59" s="307">
        <f>'Comm Input'!T224</f>
        <v>0</v>
      </c>
      <c r="L59" s="38">
        <f>'Comm Input'!U224</f>
        <v>0</v>
      </c>
      <c r="M59" s="38">
        <f>'Comm Input'!V224</f>
        <v>0</v>
      </c>
      <c r="N59" s="22">
        <f>'Comm Input'!W224</f>
        <v>0</v>
      </c>
      <c r="O59" s="22">
        <f>'Comm Input'!X224</f>
        <v>0</v>
      </c>
      <c r="P59" s="23">
        <f>'Comm Input'!Y224</f>
        <v>0</v>
      </c>
      <c r="Q59" s="22">
        <f>'Comm Input'!Z224</f>
        <v>0</v>
      </c>
      <c r="R59" s="23">
        <f>'Comm Input'!AA224</f>
        <v>0</v>
      </c>
      <c r="S59" s="23">
        <f>'Comm Input'!AB224</f>
        <v>0</v>
      </c>
      <c r="T59">
        <f>'Comm Input'!AC224</f>
        <v>0</v>
      </c>
      <c r="U59" s="23">
        <f>'Comm Input'!AD224</f>
        <v>0</v>
      </c>
      <c r="V59" s="23">
        <f>'Comm Input'!AE224</f>
        <v>0</v>
      </c>
      <c r="W59">
        <f>'Comm Input'!AF224</f>
        <v>0</v>
      </c>
      <c r="X59" s="23">
        <f>'Comm Input'!AG224</f>
        <v>0</v>
      </c>
      <c r="Y59" s="23">
        <f>'Comm Input'!AH224</f>
        <v>0</v>
      </c>
      <c r="Z59">
        <f>'Comm Input'!AI224</f>
        <v>0</v>
      </c>
    </row>
    <row r="60" spans="1:26" ht="15" x14ac:dyDescent="0.25">
      <c r="A60" s="311">
        <f>'Comm Input'!J225</f>
        <v>0</v>
      </c>
      <c r="B60">
        <f>'Comm Input'!K225</f>
        <v>0</v>
      </c>
      <c r="C60">
        <f>'Comm Input'!L225</f>
        <v>0</v>
      </c>
      <c r="D60">
        <f>'Comm Input'!M225</f>
        <v>0</v>
      </c>
      <c r="E60" s="494">
        <f>'Comm Input'!N225</f>
        <v>0</v>
      </c>
      <c r="F60" s="17">
        <f>'Comm Input'!O225</f>
        <v>0</v>
      </c>
      <c r="G60" s="38">
        <f>'Comm Input'!P225</f>
        <v>0</v>
      </c>
      <c r="H60" s="307">
        <f>'Comm Input'!Q225</f>
        <v>0</v>
      </c>
      <c r="I60" s="307">
        <f>'Comm Input'!R225</f>
        <v>0</v>
      </c>
      <c r="J60" s="307">
        <f>'Comm Input'!S225</f>
        <v>0</v>
      </c>
      <c r="K60" s="307">
        <f>'Comm Input'!T225</f>
        <v>0</v>
      </c>
      <c r="L60" s="38">
        <f>'Comm Input'!U225</f>
        <v>0</v>
      </c>
      <c r="M60" s="38">
        <f>'Comm Input'!V225</f>
        <v>0</v>
      </c>
      <c r="N60" s="22">
        <f>'Comm Input'!W225</f>
        <v>0</v>
      </c>
      <c r="O60" s="22">
        <f>'Comm Input'!X225</f>
        <v>0</v>
      </c>
      <c r="P60" s="23">
        <f>'Comm Input'!Y225</f>
        <v>0</v>
      </c>
      <c r="Q60" s="22">
        <f>'Comm Input'!Z225</f>
        <v>0</v>
      </c>
      <c r="R60" s="23">
        <f>'Comm Input'!AA225</f>
        <v>0</v>
      </c>
      <c r="S60" s="23">
        <f>'Comm Input'!AB225</f>
        <v>0</v>
      </c>
      <c r="T60">
        <f>'Comm Input'!AC225</f>
        <v>0</v>
      </c>
      <c r="U60" s="23">
        <f>'Comm Input'!AD225</f>
        <v>0</v>
      </c>
      <c r="V60" s="23">
        <f>'Comm Input'!AE225</f>
        <v>0</v>
      </c>
      <c r="W60">
        <f>'Comm Input'!AF225</f>
        <v>0</v>
      </c>
      <c r="X60" s="23">
        <f>'Comm Input'!AG225</f>
        <v>0</v>
      </c>
      <c r="Y60" s="23">
        <f>'Comm Input'!AH225</f>
        <v>0</v>
      </c>
      <c r="Z60">
        <f>'Comm Input'!AI225</f>
        <v>0</v>
      </c>
    </row>
    <row r="61" spans="1:26" ht="15" x14ac:dyDescent="0.25">
      <c r="A61" s="311">
        <f>'Comm Input'!J226</f>
        <v>0</v>
      </c>
      <c r="B61">
        <f>'Comm Input'!K226</f>
        <v>0</v>
      </c>
      <c r="C61" s="17">
        <f>'Comm Input'!L226</f>
        <v>0</v>
      </c>
      <c r="D61">
        <f>'Comm Input'!M226</f>
        <v>0</v>
      </c>
      <c r="E61" s="494">
        <f>'Comm Input'!N226</f>
        <v>0</v>
      </c>
      <c r="F61" s="366">
        <f>'Comm Input'!O226</f>
        <v>0</v>
      </c>
      <c r="G61" s="321">
        <f>'Comm Input'!P226</f>
        <v>0</v>
      </c>
      <c r="H61" s="307">
        <f>'Comm Input'!Q226</f>
        <v>0</v>
      </c>
      <c r="I61" s="307">
        <f>'Comm Input'!R226</f>
        <v>0</v>
      </c>
      <c r="J61" s="307">
        <f>'Comm Input'!S226</f>
        <v>0</v>
      </c>
      <c r="K61" s="307">
        <f>'Comm Input'!T226</f>
        <v>0</v>
      </c>
      <c r="L61" s="38">
        <f>'Comm Input'!U226</f>
        <v>0</v>
      </c>
      <c r="M61" s="38">
        <f>'Comm Input'!V226</f>
        <v>0</v>
      </c>
      <c r="N61" s="22">
        <f>'Comm Input'!W226</f>
        <v>0</v>
      </c>
      <c r="O61" s="22">
        <f>'Comm Input'!X226</f>
        <v>0</v>
      </c>
      <c r="P61" s="23">
        <f>'Comm Input'!Y226</f>
        <v>0</v>
      </c>
      <c r="Q61" s="22">
        <f>'Comm Input'!Z226</f>
        <v>0</v>
      </c>
      <c r="R61" s="23">
        <f>'Comm Input'!AA226</f>
        <v>0</v>
      </c>
      <c r="S61" s="23">
        <f>'Comm Input'!AB226</f>
        <v>0</v>
      </c>
      <c r="T61">
        <f>'Comm Input'!AC226</f>
        <v>0</v>
      </c>
      <c r="U61" s="23">
        <f>'Comm Input'!AD226</f>
        <v>0</v>
      </c>
      <c r="V61" s="23">
        <f>'Comm Input'!AE226</f>
        <v>0</v>
      </c>
      <c r="W61">
        <f>'Comm Input'!AF226</f>
        <v>0</v>
      </c>
      <c r="X61" s="23">
        <f>'Comm Input'!AG226</f>
        <v>0</v>
      </c>
      <c r="Y61" s="23">
        <f>'Comm Input'!AH226</f>
        <v>0</v>
      </c>
      <c r="Z61" s="23">
        <f>'Comm Input'!AI226</f>
        <v>0</v>
      </c>
    </row>
    <row r="62" spans="1:26" ht="15" x14ac:dyDescent="0.25">
      <c r="A62" s="311">
        <f>'Comm Input'!J227</f>
        <v>0</v>
      </c>
      <c r="B62">
        <f>'Comm Input'!K227</f>
        <v>0</v>
      </c>
      <c r="C62">
        <f>'Comm Input'!L227</f>
        <v>0</v>
      </c>
      <c r="D62">
        <f>'Comm Input'!M227</f>
        <v>0</v>
      </c>
      <c r="E62" s="626">
        <f>'Comm Input'!N227</f>
        <v>0</v>
      </c>
      <c r="F62" s="13">
        <f>'Comm Input'!O227</f>
        <v>0</v>
      </c>
      <c r="G62" s="38">
        <f>'Comm Input'!P227</f>
        <v>0</v>
      </c>
      <c r="H62" s="307">
        <f>'Comm Input'!Q227</f>
        <v>0</v>
      </c>
      <c r="I62" s="307">
        <f>'Comm Input'!R227</f>
        <v>0</v>
      </c>
      <c r="J62" s="307">
        <f>'Comm Input'!S227</f>
        <v>0</v>
      </c>
      <c r="K62" s="307">
        <f>'Comm Input'!T227</f>
        <v>0</v>
      </c>
      <c r="L62" s="38">
        <f>'Comm Input'!U227</f>
        <v>0</v>
      </c>
      <c r="M62" s="38">
        <f>'Comm Input'!V227</f>
        <v>0</v>
      </c>
      <c r="N62" s="22">
        <f>'Comm Input'!W227</f>
        <v>0</v>
      </c>
      <c r="O62" s="22">
        <f>'Comm Input'!X227</f>
        <v>0</v>
      </c>
      <c r="P62" s="23">
        <f>'Comm Input'!Y227</f>
        <v>0</v>
      </c>
      <c r="Q62" s="22">
        <f>'Comm Input'!Z227</f>
        <v>0</v>
      </c>
      <c r="R62" s="23">
        <f>'Comm Input'!AA227</f>
        <v>0</v>
      </c>
      <c r="S62" s="23">
        <f>'Comm Input'!AB227</f>
        <v>0</v>
      </c>
      <c r="T62">
        <f>'Comm Input'!AC227</f>
        <v>0</v>
      </c>
      <c r="U62" s="23">
        <f>'Comm Input'!AD227</f>
        <v>0</v>
      </c>
      <c r="V62" s="23">
        <f>'Comm Input'!AE227</f>
        <v>0</v>
      </c>
      <c r="W62">
        <f>'Comm Input'!AF227</f>
        <v>0</v>
      </c>
      <c r="X62" s="23">
        <f>'Comm Input'!AG227</f>
        <v>0</v>
      </c>
      <c r="Y62" s="23">
        <f>'Comm Input'!AH227</f>
        <v>0</v>
      </c>
      <c r="Z62" s="23">
        <f>'Comm Input'!AI227</f>
        <v>0</v>
      </c>
    </row>
    <row r="63" spans="1:26" ht="15.75" thickBot="1" x14ac:dyDescent="0.3">
      <c r="A63" s="311">
        <f>'Comm Input'!J228</f>
        <v>0</v>
      </c>
      <c r="B63">
        <f>'Comm Input'!K228</f>
        <v>0</v>
      </c>
      <c r="C63">
        <f>'Comm Input'!L228</f>
        <v>0</v>
      </c>
      <c r="D63">
        <f>'Comm Input'!M228</f>
        <v>0</v>
      </c>
      <c r="E63" s="49">
        <f>'Comm Input'!N228</f>
        <v>0</v>
      </c>
      <c r="F63" s="50">
        <f>'Comm Input'!O228</f>
        <v>0</v>
      </c>
      <c r="G63" s="38">
        <f>'Comm Input'!P228</f>
        <v>0</v>
      </c>
      <c r="H63" s="307">
        <f>'Comm Input'!Q228</f>
        <v>0</v>
      </c>
      <c r="I63" s="307">
        <f>'Comm Input'!R228</f>
        <v>0</v>
      </c>
      <c r="J63" s="307">
        <f>'Comm Input'!S228</f>
        <v>0</v>
      </c>
      <c r="K63" s="307">
        <f>'Comm Input'!T228</f>
        <v>0</v>
      </c>
      <c r="L63" s="38">
        <f>'Comm Input'!U228</f>
        <v>0</v>
      </c>
      <c r="M63" s="38">
        <f>'Comm Input'!V228</f>
        <v>0</v>
      </c>
      <c r="N63" s="38">
        <f>'Comm Input'!W228</f>
        <v>0</v>
      </c>
      <c r="O63" s="22">
        <f>'Comm Input'!X228</f>
        <v>0</v>
      </c>
      <c r="P63" s="11">
        <f>'Comm Input'!Y228</f>
        <v>0</v>
      </c>
      <c r="Q63" s="22">
        <f>'Comm Input'!Z228</f>
        <v>0</v>
      </c>
      <c r="R63" s="22">
        <f>'Comm Input'!AA228</f>
        <v>0</v>
      </c>
      <c r="S63" s="22">
        <f>'Comm Input'!AB228</f>
        <v>0</v>
      </c>
      <c r="T63" s="22">
        <f>'Comm Input'!AC228</f>
        <v>0</v>
      </c>
      <c r="U63" s="22">
        <f>'Comm Input'!AD228</f>
        <v>0</v>
      </c>
      <c r="V63" s="22">
        <f>'Comm Input'!AE228</f>
        <v>0</v>
      </c>
      <c r="W63" s="22">
        <f>'Comm Input'!AF228</f>
        <v>0</v>
      </c>
      <c r="X63" s="22">
        <f>'Comm Input'!AG228</f>
        <v>0</v>
      </c>
      <c r="Y63" s="22">
        <f>'Comm Input'!AH228</f>
        <v>0</v>
      </c>
      <c r="Z63" s="22">
        <f>'Comm Input'!AI228</f>
        <v>0</v>
      </c>
    </row>
    <row r="64" spans="1:26" ht="15.75" thickBot="1" x14ac:dyDescent="0.3">
      <c r="A64" s="311">
        <f>'Comm Input'!J229</f>
        <v>0</v>
      </c>
      <c r="B64">
        <f>'Comm Input'!K229</f>
        <v>0</v>
      </c>
      <c r="C64">
        <f>'Comm Input'!L229</f>
        <v>0</v>
      </c>
      <c r="D64">
        <f>'Comm Input'!M229</f>
        <v>0</v>
      </c>
      <c r="E64" s="49">
        <f>'Comm Input'!N229</f>
        <v>0</v>
      </c>
      <c r="F64" s="50">
        <f>'Comm Input'!O229</f>
        <v>0</v>
      </c>
      <c r="G64" s="38">
        <f>'Comm Input'!P229</f>
        <v>0</v>
      </c>
      <c r="H64" s="38">
        <f>'Comm Input'!Q229</f>
        <v>0</v>
      </c>
      <c r="I64" s="38">
        <f>'Comm Input'!R229</f>
        <v>0</v>
      </c>
      <c r="J64" s="38">
        <f>'Comm Input'!S229</f>
        <v>0</v>
      </c>
      <c r="K64" s="38">
        <f>'Comm Input'!T229</f>
        <v>0</v>
      </c>
      <c r="L64" s="38">
        <f>'Comm Input'!U229</f>
        <v>0</v>
      </c>
      <c r="M64" s="38">
        <f>'Comm Input'!V229</f>
        <v>0</v>
      </c>
      <c r="N64" s="488">
        <f>'Comm Input'!W229</f>
        <v>0</v>
      </c>
      <c r="O64" s="489">
        <f>'Comm Input'!X229</f>
        <v>0</v>
      </c>
      <c r="P64" s="490">
        <f>'Comm Input'!Y229</f>
        <v>0</v>
      </c>
      <c r="Q64" s="829">
        <f>'Comm Input'!Z229</f>
        <v>0</v>
      </c>
      <c r="R64" s="387">
        <f>'Comm Input'!AA229</f>
        <v>0</v>
      </c>
      <c r="S64" s="387">
        <f>'Comm Input'!AB229</f>
        <v>0</v>
      </c>
      <c r="T64" s="1087">
        <f>'Comm Input'!AC229</f>
        <v>0</v>
      </c>
      <c r="U64" s="387">
        <f>'Comm Input'!AD229</f>
        <v>0</v>
      </c>
      <c r="V64" s="387">
        <f>'Comm Input'!AE229</f>
        <v>0</v>
      </c>
      <c r="W64" s="1087">
        <f>'Comm Input'!AF229</f>
        <v>0</v>
      </c>
      <c r="X64" s="387">
        <f>'Comm Input'!AG229</f>
        <v>0</v>
      </c>
      <c r="Y64" s="387">
        <f>'Comm Input'!AH229</f>
        <v>0</v>
      </c>
      <c r="Z64" s="1087">
        <f>'Comm Input'!AI229</f>
        <v>0</v>
      </c>
    </row>
    <row r="65" spans="1:26" ht="15" x14ac:dyDescent="0.25">
      <c r="A65" s="134">
        <f>'Comm Input'!J230</f>
        <v>0</v>
      </c>
      <c r="B65">
        <f>'Comm Input'!K230</f>
        <v>0</v>
      </c>
      <c r="C65">
        <f>'Comm Input'!L230</f>
        <v>0</v>
      </c>
      <c r="D65" s="22">
        <f>'Comm Input'!M230</f>
        <v>0</v>
      </c>
      <c r="E65" s="22">
        <f>'Comm Input'!N230</f>
        <v>0</v>
      </c>
      <c r="F65" s="17">
        <f>'Comm Input'!O230</f>
        <v>0</v>
      </c>
      <c r="G65" s="22">
        <f>'Comm Input'!P230</f>
        <v>0</v>
      </c>
      <c r="H65" s="306">
        <f>'Comm Input'!Q230</f>
        <v>0</v>
      </c>
      <c r="I65" s="306">
        <f>'Comm Input'!R230</f>
        <v>0</v>
      </c>
      <c r="J65" s="306">
        <f>'Comm Input'!S230</f>
        <v>0</v>
      </c>
      <c r="K65" s="306">
        <f>'Comm Input'!T230</f>
        <v>0</v>
      </c>
      <c r="L65">
        <f>'Comm Input'!U230</f>
        <v>0</v>
      </c>
      <c r="M65">
        <f>'Comm Input'!V230</f>
        <v>0</v>
      </c>
      <c r="N65">
        <f>'Comm Input'!W230</f>
        <v>0</v>
      </c>
      <c r="O65">
        <f>'Comm Input'!X230</f>
        <v>0</v>
      </c>
      <c r="P65" s="11">
        <f>'Comm Input'!Y230</f>
        <v>0</v>
      </c>
      <c r="Q65">
        <f>'Comm Input'!Z230</f>
        <v>0</v>
      </c>
      <c r="R65">
        <f>'Comm Input'!AA230</f>
        <v>0</v>
      </c>
      <c r="S65" s="11">
        <f>'Comm Input'!AB230</f>
        <v>0</v>
      </c>
      <c r="T65">
        <f>'Comm Input'!AC230</f>
        <v>0</v>
      </c>
      <c r="U65">
        <f>'Comm Input'!AD230</f>
        <v>0</v>
      </c>
      <c r="V65">
        <f>'Comm Input'!AE230</f>
        <v>0</v>
      </c>
      <c r="W65">
        <f>'Comm Input'!AF230</f>
        <v>0</v>
      </c>
      <c r="X65">
        <f>'Comm Input'!AG230</f>
        <v>0</v>
      </c>
      <c r="Y65">
        <f>'Comm Input'!AH230</f>
        <v>0</v>
      </c>
      <c r="Z65">
        <f>'Comm Input'!AI230</f>
        <v>0</v>
      </c>
    </row>
    <row r="66" spans="1:26" ht="15" x14ac:dyDescent="0.25">
      <c r="A66" s="495">
        <f>'Comm Input'!J231</f>
        <v>0</v>
      </c>
      <c r="B66" s="171">
        <f>'Comm Input'!K231</f>
        <v>0</v>
      </c>
      <c r="C66" s="171">
        <f>'Comm Input'!L231</f>
        <v>0</v>
      </c>
      <c r="D66" s="176">
        <f>'Comm Input'!M231</f>
        <v>0</v>
      </c>
      <c r="E66" s="449">
        <f>'Comm Input'!N231</f>
        <v>0</v>
      </c>
      <c r="F66" s="335">
        <f>'Comm Input'!O231</f>
        <v>0</v>
      </c>
      <c r="G66" s="177">
        <f>'Comm Input'!P231</f>
        <v>0</v>
      </c>
      <c r="H66" s="177">
        <f>'Comm Input'!Q231</f>
        <v>0</v>
      </c>
      <c r="I66" s="177">
        <f>'Comm Input'!R231</f>
        <v>0</v>
      </c>
      <c r="J66" s="177">
        <f>'Comm Input'!S231</f>
        <v>0</v>
      </c>
      <c r="K66" s="177">
        <f>'Comm Input'!T231</f>
        <v>0</v>
      </c>
      <c r="L66" s="177">
        <f>'Comm Input'!U231</f>
        <v>0</v>
      </c>
      <c r="M66" s="177">
        <f>'Comm Input'!V231</f>
        <v>0</v>
      </c>
      <c r="N66" s="364">
        <f>'Comm Input'!W231</f>
        <v>0</v>
      </c>
      <c r="O66" s="178">
        <f>'Comm Input'!X231</f>
        <v>0</v>
      </c>
      <c r="P66" s="365">
        <f>'Comm Input'!Y231</f>
        <v>0</v>
      </c>
      <c r="Q66" s="178">
        <f>'Comm Input'!Z231</f>
        <v>0</v>
      </c>
      <c r="R66" s="178">
        <f>'Comm Input'!AA231</f>
        <v>0</v>
      </c>
      <c r="S66" s="337">
        <f>'Comm Input'!AB231</f>
        <v>0</v>
      </c>
      <c r="T66" s="171">
        <f>'Comm Input'!AC231</f>
        <v>0</v>
      </c>
      <c r="U66" s="171">
        <f>'Comm Input'!AD231</f>
        <v>0</v>
      </c>
      <c r="V66" s="171">
        <f>'Comm Input'!AE231</f>
        <v>0</v>
      </c>
      <c r="W66" s="448">
        <f>'Comm Input'!AF231</f>
        <v>0</v>
      </c>
      <c r="X66" s="171">
        <f>'Comm Input'!AG231</f>
        <v>0</v>
      </c>
      <c r="Y66" s="337">
        <f>'Comm Input'!AH231</f>
        <v>0</v>
      </c>
      <c r="Z66" s="171">
        <f>'Comm Input'!AI231</f>
        <v>0</v>
      </c>
    </row>
    <row r="67" spans="1:26" ht="15" x14ac:dyDescent="0.25">
      <c r="A67" s="310" t="str">
        <f>'Comm Input'!J232</f>
        <v>SA</v>
      </c>
      <c r="B67" s="35" t="str">
        <f>'Comm Input'!K232</f>
        <v>Brokers: Owen Adv &amp; Performance</v>
      </c>
      <c r="C67" s="35">
        <f>'Comm Input'!L232</f>
        <v>0</v>
      </c>
      <c r="D67" s="158">
        <f>'Comm Input'!M232</f>
        <v>0</v>
      </c>
      <c r="E67" s="117">
        <f>'Comm Input'!N232</f>
        <v>0</v>
      </c>
      <c r="F67" s="316">
        <f>'Comm Input'!O232</f>
        <v>0</v>
      </c>
      <c r="G67" s="158">
        <f>'Comm Input'!P232</f>
        <v>0</v>
      </c>
      <c r="H67" s="158">
        <f>'Comm Input'!Q232</f>
        <v>0</v>
      </c>
      <c r="I67" s="158">
        <f>'Comm Input'!R232</f>
        <v>0</v>
      </c>
      <c r="J67" s="319">
        <f>'Comm Input'!S232</f>
        <v>0</v>
      </c>
      <c r="K67" s="319">
        <f>'Comm Input'!T232</f>
        <v>0</v>
      </c>
      <c r="L67" s="319" t="str">
        <f>'Comm Input'!U232</f>
        <v>Bundled</v>
      </c>
      <c r="M67" s="158">
        <f>'Comm Input'!V232</f>
        <v>0</v>
      </c>
      <c r="N67" s="319">
        <f>'Comm Input'!W232</f>
        <v>0.01</v>
      </c>
      <c r="O67" s="117">
        <f>'Comm Input'!X232</f>
        <v>0</v>
      </c>
      <c r="P67" s="157">
        <f>'Comm Input'!Y232</f>
        <v>0</v>
      </c>
      <c r="Q67" s="158">
        <f>'Comm Input'!Z232</f>
        <v>0</v>
      </c>
      <c r="R67" s="319">
        <f>'Comm Input'!AA232</f>
        <v>0.01</v>
      </c>
      <c r="S67" s="157">
        <f>'Comm Input'!AB232</f>
        <v>0</v>
      </c>
      <c r="T67" s="7">
        <f>'Comm Input'!AC232</f>
        <v>0</v>
      </c>
      <c r="U67" s="319">
        <f>'Comm Input'!AD232</f>
        <v>0</v>
      </c>
      <c r="V67" s="157">
        <f>'Comm Input'!AE232</f>
        <v>0</v>
      </c>
      <c r="W67" s="449">
        <f>'Comm Input'!AF232</f>
        <v>0</v>
      </c>
      <c r="X67" s="158">
        <f>'Comm Input'!AG232</f>
        <v>0</v>
      </c>
      <c r="Y67" s="322">
        <f>'Comm Input'!AH232</f>
        <v>0</v>
      </c>
      <c r="Z67" s="7">
        <f>'Comm Input'!AI232</f>
        <v>0</v>
      </c>
    </row>
    <row r="68" spans="1:26" ht="15" x14ac:dyDescent="0.25">
      <c r="A68" s="311">
        <f>'Comm Input'!J233</f>
        <v>0</v>
      </c>
      <c r="B68" t="str">
        <f>'Comm Input'!K233</f>
        <v>ENA Trades: Junk / Debris Division</v>
      </c>
      <c r="C68" s="17">
        <f>'Comm Input'!L233</f>
        <v>0</v>
      </c>
      <c r="D68" t="str">
        <f>'Comm Input'!M233</f>
        <v>IL 5551 Junk</v>
      </c>
      <c r="E68" s="494">
        <f>'Comm Input'!N233</f>
        <v>0</v>
      </c>
      <c r="F68" s="366">
        <f>'Comm Input'!O233</f>
        <v>0</v>
      </c>
      <c r="G68" s="321">
        <f>'Comm Input'!P233</f>
        <v>0</v>
      </c>
      <c r="H68" s="307">
        <f>'Comm Input'!Q233</f>
        <v>0</v>
      </c>
      <c r="I68" s="307">
        <f>'Comm Input'!R233</f>
        <v>0</v>
      </c>
      <c r="J68" s="307">
        <f>'Comm Input'!S233</f>
        <v>0</v>
      </c>
      <c r="K68" s="307">
        <f>'Comm Input'!T233</f>
        <v>0</v>
      </c>
      <c r="L68" s="38">
        <f>'Comm Input'!U233</f>
        <v>0</v>
      </c>
      <c r="M68" s="38">
        <f>'Comm Input'!V233</f>
        <v>0</v>
      </c>
      <c r="N68" s="22">
        <f>'Comm Input'!W233</f>
        <v>0</v>
      </c>
      <c r="O68" s="22">
        <f>'Comm Input'!X233</f>
        <v>0</v>
      </c>
      <c r="P68" s="23">
        <f>'Comm Input'!Y233</f>
        <v>0</v>
      </c>
      <c r="Q68" s="22">
        <f>'Comm Input'!Z233</f>
        <v>0</v>
      </c>
      <c r="R68" s="23">
        <f>'Comm Input'!AA233</f>
        <v>0</v>
      </c>
      <c r="S68" s="23">
        <f>'Comm Input'!AB233</f>
        <v>0</v>
      </c>
      <c r="T68">
        <f>'Comm Input'!AC233</f>
        <v>0</v>
      </c>
      <c r="U68" s="23">
        <f>'Comm Input'!AD233</f>
        <v>0</v>
      </c>
      <c r="V68" s="23">
        <f>'Comm Input'!AE233</f>
        <v>0</v>
      </c>
      <c r="W68">
        <f>'Comm Input'!AF233</f>
        <v>0</v>
      </c>
      <c r="X68" s="23">
        <f>'Comm Input'!AG233</f>
        <v>0</v>
      </c>
      <c r="Y68" s="23">
        <f>'Comm Input'!AH233</f>
        <v>0</v>
      </c>
      <c r="Z68">
        <f>'Comm Input'!AI233</f>
        <v>0</v>
      </c>
    </row>
    <row r="69" spans="1:26" ht="15" x14ac:dyDescent="0.25">
      <c r="A69" s="311">
        <f>'Comm Input'!J234</f>
        <v>0</v>
      </c>
      <c r="B69">
        <f>'Comm Input'!K234</f>
        <v>0</v>
      </c>
      <c r="C69">
        <f>'Comm Input'!L234</f>
        <v>0</v>
      </c>
      <c r="D69">
        <f>'Comm Input'!M234</f>
        <v>0</v>
      </c>
      <c r="E69" s="494">
        <f>'Comm Input'!N234</f>
        <v>0</v>
      </c>
      <c r="F69" s="17">
        <f>'Comm Input'!O234</f>
        <v>0</v>
      </c>
      <c r="G69" s="38">
        <f>'Comm Input'!P234</f>
        <v>0</v>
      </c>
      <c r="H69" s="307">
        <f>'Comm Input'!Q234</f>
        <v>0</v>
      </c>
      <c r="I69" s="307">
        <f>'Comm Input'!R234</f>
        <v>0</v>
      </c>
      <c r="J69" s="307">
        <f>'Comm Input'!S234</f>
        <v>0</v>
      </c>
      <c r="K69" s="307">
        <f>'Comm Input'!T234</f>
        <v>0</v>
      </c>
      <c r="L69" s="38">
        <f>'Comm Input'!U234</f>
        <v>0</v>
      </c>
      <c r="M69" s="38">
        <f>'Comm Input'!V234</f>
        <v>0</v>
      </c>
      <c r="N69" s="22">
        <f>'Comm Input'!W234</f>
        <v>0</v>
      </c>
      <c r="O69" s="22">
        <f>'Comm Input'!X234</f>
        <v>0</v>
      </c>
      <c r="P69" s="23">
        <f>'Comm Input'!Y234</f>
        <v>0</v>
      </c>
      <c r="Q69" s="22">
        <f>'Comm Input'!Z234</f>
        <v>0</v>
      </c>
      <c r="R69" s="23">
        <f>'Comm Input'!AA234</f>
        <v>0</v>
      </c>
      <c r="S69" s="23">
        <f>'Comm Input'!AB234</f>
        <v>0</v>
      </c>
      <c r="T69">
        <f>'Comm Input'!AC234</f>
        <v>0</v>
      </c>
      <c r="U69" s="23">
        <f>'Comm Input'!AD234</f>
        <v>0</v>
      </c>
      <c r="V69" s="23">
        <f>'Comm Input'!AE234</f>
        <v>0</v>
      </c>
      <c r="W69">
        <f>'Comm Input'!AF234</f>
        <v>0</v>
      </c>
      <c r="X69" s="23">
        <f>'Comm Input'!AG234</f>
        <v>0</v>
      </c>
      <c r="Y69" s="23">
        <f>'Comm Input'!AH234</f>
        <v>0</v>
      </c>
      <c r="Z69">
        <f>'Comm Input'!AI234</f>
        <v>0</v>
      </c>
    </row>
    <row r="70" spans="1:26" ht="15" x14ac:dyDescent="0.25">
      <c r="A70" s="311">
        <f>'Comm Input'!J235</f>
        <v>0</v>
      </c>
      <c r="B70" t="str">
        <f>'Comm Input'!K235</f>
        <v>TERMED</v>
      </c>
      <c r="C70" s="17">
        <f>'Comm Input'!L235</f>
        <v>0</v>
      </c>
      <c r="D70" t="str">
        <f>'Comm Input'!M235</f>
        <v>XX0000</v>
      </c>
      <c r="E70" s="494">
        <f>'Comm Input'!N235</f>
        <v>0</v>
      </c>
      <c r="F70" s="366">
        <f>'Comm Input'!O235</f>
        <v>0</v>
      </c>
      <c r="G70" s="321">
        <f>'Comm Input'!P235</f>
        <v>0</v>
      </c>
      <c r="H70" s="307">
        <f>'Comm Input'!Q235</f>
        <v>0</v>
      </c>
      <c r="I70" s="307">
        <f>'Comm Input'!R235</f>
        <v>0</v>
      </c>
      <c r="J70" s="307">
        <f>'Comm Input'!S235</f>
        <v>0</v>
      </c>
      <c r="K70" s="307">
        <f>'Comm Input'!T235</f>
        <v>0</v>
      </c>
      <c r="L70" s="38">
        <f>'Comm Input'!U235</f>
        <v>0</v>
      </c>
      <c r="M70" s="38">
        <f>'Comm Input'!V235</f>
        <v>0</v>
      </c>
      <c r="N70" s="22">
        <f>'Comm Input'!W235</f>
        <v>0</v>
      </c>
      <c r="O70" s="22">
        <f>'Comm Input'!X235</f>
        <v>0</v>
      </c>
      <c r="P70" s="23">
        <f>'Comm Input'!Y235</f>
        <v>0</v>
      </c>
      <c r="Q70" s="22">
        <f>'Comm Input'!Z235</f>
        <v>0</v>
      </c>
      <c r="R70" s="23">
        <f>'Comm Input'!AA235</f>
        <v>0</v>
      </c>
      <c r="S70" s="23">
        <f>'Comm Input'!AB235</f>
        <v>0</v>
      </c>
      <c r="T70">
        <f>'Comm Input'!AC235</f>
        <v>0</v>
      </c>
      <c r="U70" s="23">
        <f>'Comm Input'!AD235</f>
        <v>0</v>
      </c>
      <c r="V70" s="23">
        <f>'Comm Input'!AE235</f>
        <v>0</v>
      </c>
      <c r="W70">
        <f>'Comm Input'!AF235</f>
        <v>0</v>
      </c>
      <c r="X70" s="23">
        <f>'Comm Input'!AG235</f>
        <v>0</v>
      </c>
      <c r="Y70" s="23">
        <f>'Comm Input'!AH235</f>
        <v>0</v>
      </c>
      <c r="Z70">
        <f>'Comm Input'!AI235</f>
        <v>0</v>
      </c>
    </row>
    <row r="71" spans="1:26" ht="15" x14ac:dyDescent="0.25">
      <c r="A71" s="311">
        <f>'Comm Input'!J236</f>
        <v>0</v>
      </c>
      <c r="B71">
        <f>'Comm Input'!K236</f>
        <v>0</v>
      </c>
      <c r="C71">
        <f>'Comm Input'!L236</f>
        <v>0</v>
      </c>
      <c r="D71">
        <f>'Comm Input'!M236</f>
        <v>0</v>
      </c>
      <c r="E71" s="494">
        <f>'Comm Input'!N236</f>
        <v>0</v>
      </c>
      <c r="F71" s="17">
        <f>'Comm Input'!O236</f>
        <v>0</v>
      </c>
      <c r="G71" s="38">
        <f>'Comm Input'!P236</f>
        <v>0</v>
      </c>
      <c r="H71" s="307">
        <f>'Comm Input'!Q236</f>
        <v>0</v>
      </c>
      <c r="I71" s="307">
        <f>'Comm Input'!R236</f>
        <v>0</v>
      </c>
      <c r="J71" s="307">
        <f>'Comm Input'!S236</f>
        <v>0</v>
      </c>
      <c r="K71" s="307">
        <f>'Comm Input'!T236</f>
        <v>0</v>
      </c>
      <c r="L71" s="38">
        <f>'Comm Input'!U236</f>
        <v>0</v>
      </c>
      <c r="M71" s="38">
        <f>'Comm Input'!V236</f>
        <v>0</v>
      </c>
      <c r="N71" s="22">
        <f>'Comm Input'!W236</f>
        <v>0</v>
      </c>
      <c r="O71" s="22">
        <f>'Comm Input'!X236</f>
        <v>0</v>
      </c>
      <c r="P71" s="23">
        <f>'Comm Input'!Y236</f>
        <v>0</v>
      </c>
      <c r="Q71" s="22">
        <f>'Comm Input'!Z236</f>
        <v>0</v>
      </c>
      <c r="R71" s="23">
        <f>'Comm Input'!AA236</f>
        <v>0</v>
      </c>
      <c r="S71" s="23">
        <f>'Comm Input'!AB236</f>
        <v>0</v>
      </c>
      <c r="T71">
        <f>'Comm Input'!AC236</f>
        <v>0</v>
      </c>
      <c r="U71" s="23">
        <f>'Comm Input'!AD236</f>
        <v>0</v>
      </c>
      <c r="V71" s="23">
        <f>'Comm Input'!AE236</f>
        <v>0</v>
      </c>
      <c r="W71">
        <f>'Comm Input'!AF236</f>
        <v>0</v>
      </c>
      <c r="X71" s="23">
        <f>'Comm Input'!AG236</f>
        <v>0</v>
      </c>
      <c r="Y71" s="23">
        <f>'Comm Input'!AH236</f>
        <v>0</v>
      </c>
      <c r="Z71">
        <f>'Comm Input'!AI236</f>
        <v>0</v>
      </c>
    </row>
    <row r="72" spans="1:26" ht="15" x14ac:dyDescent="0.25">
      <c r="A72" s="311">
        <f>'Comm Input'!J237</f>
        <v>0</v>
      </c>
      <c r="B72">
        <f>'Comm Input'!K237</f>
        <v>0</v>
      </c>
      <c r="C72" s="17">
        <f>'Comm Input'!L237</f>
        <v>0</v>
      </c>
      <c r="D72">
        <f>'Comm Input'!M237</f>
        <v>0</v>
      </c>
      <c r="E72" s="494">
        <f>'Comm Input'!N237</f>
        <v>0</v>
      </c>
      <c r="F72" s="366">
        <f>'Comm Input'!O237</f>
        <v>0</v>
      </c>
      <c r="G72" s="321">
        <f>'Comm Input'!P237</f>
        <v>0</v>
      </c>
      <c r="H72" s="307">
        <f>'Comm Input'!Q237</f>
        <v>0</v>
      </c>
      <c r="I72" s="307">
        <f>'Comm Input'!R237</f>
        <v>0</v>
      </c>
      <c r="J72" s="307">
        <f>'Comm Input'!S237</f>
        <v>0</v>
      </c>
      <c r="K72" s="307">
        <f>'Comm Input'!T237</f>
        <v>0</v>
      </c>
      <c r="L72" s="38">
        <f>'Comm Input'!U237</f>
        <v>0</v>
      </c>
      <c r="M72" s="38">
        <f>'Comm Input'!V237</f>
        <v>0</v>
      </c>
      <c r="N72" s="22">
        <f>'Comm Input'!W237</f>
        <v>0</v>
      </c>
      <c r="O72" s="22">
        <f>'Comm Input'!X237</f>
        <v>0</v>
      </c>
      <c r="P72" s="23">
        <f>'Comm Input'!Y237</f>
        <v>0</v>
      </c>
      <c r="Q72" s="22">
        <f>'Comm Input'!Z237</f>
        <v>0</v>
      </c>
      <c r="R72" s="23">
        <f>'Comm Input'!AA237</f>
        <v>0</v>
      </c>
      <c r="S72" s="23">
        <f>'Comm Input'!AB237</f>
        <v>0</v>
      </c>
      <c r="T72">
        <f>'Comm Input'!AC237</f>
        <v>0</v>
      </c>
      <c r="U72" s="23">
        <f>'Comm Input'!AD237</f>
        <v>0</v>
      </c>
      <c r="V72" s="23">
        <f>'Comm Input'!AE237</f>
        <v>0</v>
      </c>
      <c r="W72">
        <f>'Comm Input'!AF237</f>
        <v>0</v>
      </c>
      <c r="X72" s="23">
        <f>'Comm Input'!AG237</f>
        <v>0</v>
      </c>
      <c r="Y72" s="23">
        <f>'Comm Input'!AH237</f>
        <v>0</v>
      </c>
      <c r="Z72" s="23">
        <f>'Comm Input'!AI237</f>
        <v>0</v>
      </c>
    </row>
    <row r="73" spans="1:26" ht="15" x14ac:dyDescent="0.25">
      <c r="A73" s="311">
        <f>'Comm Input'!J238</f>
        <v>0</v>
      </c>
      <c r="B73">
        <f>'Comm Input'!K238</f>
        <v>0</v>
      </c>
      <c r="C73">
        <f>'Comm Input'!L238</f>
        <v>0</v>
      </c>
      <c r="D73">
        <f>'Comm Input'!M238</f>
        <v>0</v>
      </c>
      <c r="E73" s="626">
        <f>'Comm Input'!N238</f>
        <v>0</v>
      </c>
      <c r="F73" s="13">
        <f>'Comm Input'!O238</f>
        <v>0</v>
      </c>
      <c r="G73" s="38">
        <f>'Comm Input'!P238</f>
        <v>0</v>
      </c>
      <c r="H73" s="307">
        <f>'Comm Input'!Q238</f>
        <v>0</v>
      </c>
      <c r="I73" s="307">
        <f>'Comm Input'!R238</f>
        <v>0</v>
      </c>
      <c r="J73" s="307">
        <f>'Comm Input'!S238</f>
        <v>0</v>
      </c>
      <c r="K73" s="307">
        <f>'Comm Input'!T238</f>
        <v>0</v>
      </c>
      <c r="L73" s="38">
        <f>'Comm Input'!U238</f>
        <v>0</v>
      </c>
      <c r="M73" s="38">
        <f>'Comm Input'!V238</f>
        <v>0</v>
      </c>
      <c r="N73" s="22">
        <f>'Comm Input'!W238</f>
        <v>0</v>
      </c>
      <c r="O73" s="22">
        <f>'Comm Input'!X238</f>
        <v>0</v>
      </c>
      <c r="P73" s="23">
        <f>'Comm Input'!Y238</f>
        <v>0</v>
      </c>
      <c r="Q73" s="22">
        <f>'Comm Input'!Z238</f>
        <v>0</v>
      </c>
      <c r="R73" s="23">
        <f>'Comm Input'!AA238</f>
        <v>0</v>
      </c>
      <c r="S73" s="23">
        <f>'Comm Input'!AB238</f>
        <v>0</v>
      </c>
      <c r="T73">
        <f>'Comm Input'!AC238</f>
        <v>0</v>
      </c>
      <c r="U73" s="23">
        <f>'Comm Input'!AD238</f>
        <v>0</v>
      </c>
      <c r="V73" s="23">
        <f>'Comm Input'!AE238</f>
        <v>0</v>
      </c>
      <c r="W73">
        <f>'Comm Input'!AF238</f>
        <v>0</v>
      </c>
      <c r="X73" s="23">
        <f>'Comm Input'!AG238</f>
        <v>0</v>
      </c>
      <c r="Y73" s="23">
        <f>'Comm Input'!AH238</f>
        <v>0</v>
      </c>
      <c r="Z73" s="23">
        <f>'Comm Input'!AI238</f>
        <v>0</v>
      </c>
    </row>
    <row r="74" spans="1:26" ht="15.75" thickBot="1" x14ac:dyDescent="0.3">
      <c r="A74" s="311">
        <f>'Comm Input'!J239</f>
        <v>0</v>
      </c>
      <c r="B74">
        <f>'Comm Input'!K239</f>
        <v>0</v>
      </c>
      <c r="C74">
        <f>'Comm Input'!L239</f>
        <v>0</v>
      </c>
      <c r="D74">
        <f>'Comm Input'!M239</f>
        <v>0</v>
      </c>
      <c r="E74" s="49">
        <f>'Comm Input'!N239</f>
        <v>0</v>
      </c>
      <c r="F74" s="50">
        <f>'Comm Input'!O239</f>
        <v>0</v>
      </c>
      <c r="G74" s="38">
        <f>'Comm Input'!P239</f>
        <v>0</v>
      </c>
      <c r="H74" s="307">
        <f>'Comm Input'!Q239</f>
        <v>0</v>
      </c>
      <c r="I74" s="307">
        <f>'Comm Input'!R239</f>
        <v>0</v>
      </c>
      <c r="J74" s="307">
        <f>'Comm Input'!S239</f>
        <v>0</v>
      </c>
      <c r="K74" s="307">
        <f>'Comm Input'!T239</f>
        <v>0</v>
      </c>
      <c r="L74" s="38">
        <f>'Comm Input'!U239</f>
        <v>0</v>
      </c>
      <c r="M74" s="38">
        <f>'Comm Input'!V239</f>
        <v>0</v>
      </c>
      <c r="N74" s="38">
        <f>'Comm Input'!W239</f>
        <v>0</v>
      </c>
      <c r="O74" s="22">
        <f>'Comm Input'!X239</f>
        <v>0</v>
      </c>
      <c r="P74" s="11">
        <f>'Comm Input'!Y239</f>
        <v>0</v>
      </c>
      <c r="Q74" s="22">
        <f>'Comm Input'!Z239</f>
        <v>0</v>
      </c>
      <c r="R74" s="22">
        <f>'Comm Input'!AA239</f>
        <v>0</v>
      </c>
      <c r="S74" s="22">
        <f>'Comm Input'!AB239</f>
        <v>0</v>
      </c>
      <c r="T74" s="22">
        <f>'Comm Input'!AC239</f>
        <v>0</v>
      </c>
      <c r="U74" s="22">
        <f>'Comm Input'!AD239</f>
        <v>0</v>
      </c>
      <c r="V74" s="22">
        <f>'Comm Input'!AE239</f>
        <v>0</v>
      </c>
      <c r="W74" s="22">
        <f>'Comm Input'!AF239</f>
        <v>0</v>
      </c>
      <c r="X74" s="22">
        <f>'Comm Input'!AG239</f>
        <v>0</v>
      </c>
      <c r="Y74" s="22">
        <f>'Comm Input'!AH239</f>
        <v>0</v>
      </c>
      <c r="Z74" s="22">
        <f>'Comm Input'!AI239</f>
        <v>0</v>
      </c>
    </row>
    <row r="75" spans="1:26" ht="15.75" thickBot="1" x14ac:dyDescent="0.3">
      <c r="A75" s="311">
        <f>'Comm Input'!J240</f>
        <v>0</v>
      </c>
      <c r="B75">
        <f>'Comm Input'!K240</f>
        <v>0</v>
      </c>
      <c r="C75">
        <f>'Comm Input'!L240</f>
        <v>0</v>
      </c>
      <c r="D75">
        <f>'Comm Input'!M240</f>
        <v>0</v>
      </c>
      <c r="E75" s="49">
        <f>'Comm Input'!N240</f>
        <v>0</v>
      </c>
      <c r="F75" s="50">
        <f>'Comm Input'!O240</f>
        <v>0</v>
      </c>
      <c r="G75" s="38">
        <f>'Comm Input'!P240</f>
        <v>0</v>
      </c>
      <c r="H75" s="38">
        <f>'Comm Input'!Q240</f>
        <v>0</v>
      </c>
      <c r="I75" s="38">
        <f>'Comm Input'!R240</f>
        <v>0</v>
      </c>
      <c r="J75" s="38">
        <f>'Comm Input'!S240</f>
        <v>0</v>
      </c>
      <c r="K75" s="38">
        <f>'Comm Input'!T240</f>
        <v>0</v>
      </c>
      <c r="L75" s="38">
        <f>'Comm Input'!U240</f>
        <v>0</v>
      </c>
      <c r="M75" s="38">
        <f>'Comm Input'!V240</f>
        <v>0</v>
      </c>
      <c r="N75" s="488">
        <f>'Comm Input'!W240</f>
        <v>0</v>
      </c>
      <c r="O75" s="489">
        <f>'Comm Input'!X240</f>
        <v>0</v>
      </c>
      <c r="P75" s="490">
        <f>'Comm Input'!Y240</f>
        <v>0</v>
      </c>
      <c r="Q75" s="829">
        <f>'Comm Input'!Z240</f>
        <v>0</v>
      </c>
      <c r="R75" s="387">
        <f>'Comm Input'!AA240</f>
        <v>0</v>
      </c>
      <c r="S75" s="387">
        <f>'Comm Input'!AB240</f>
        <v>0</v>
      </c>
      <c r="T75" s="1087">
        <f>'Comm Input'!AC240</f>
        <v>0</v>
      </c>
      <c r="U75" s="387">
        <f>'Comm Input'!AD240</f>
        <v>0</v>
      </c>
      <c r="V75" s="387">
        <f>'Comm Input'!AE240</f>
        <v>0</v>
      </c>
      <c r="W75" s="1087">
        <f>'Comm Input'!AF240</f>
        <v>0</v>
      </c>
      <c r="X75" s="387">
        <f>'Comm Input'!AG240</f>
        <v>0</v>
      </c>
      <c r="Y75" s="387">
        <f>'Comm Input'!AH240</f>
        <v>0</v>
      </c>
      <c r="Z75" s="1087">
        <f>'Comm Input'!AI240</f>
        <v>0</v>
      </c>
    </row>
    <row r="76" spans="1:26" ht="15" x14ac:dyDescent="0.25">
      <c r="A76" s="134">
        <f>'Comm Input'!J241</f>
        <v>0</v>
      </c>
      <c r="B76">
        <f>'Comm Input'!K241</f>
        <v>0</v>
      </c>
      <c r="C76">
        <f>'Comm Input'!L241</f>
        <v>0</v>
      </c>
      <c r="D76" s="22">
        <f>'Comm Input'!M241</f>
        <v>0</v>
      </c>
      <c r="E76" s="22">
        <f>'Comm Input'!N241</f>
        <v>0</v>
      </c>
      <c r="F76" s="17">
        <f>'Comm Input'!O241</f>
        <v>0</v>
      </c>
      <c r="G76" s="22">
        <f>'Comm Input'!P241</f>
        <v>0</v>
      </c>
      <c r="H76" s="306">
        <f>'Comm Input'!Q241</f>
        <v>0</v>
      </c>
      <c r="I76" s="306">
        <f>'Comm Input'!R241</f>
        <v>0</v>
      </c>
      <c r="J76" s="306">
        <f>'Comm Input'!S241</f>
        <v>0</v>
      </c>
      <c r="K76" s="306">
        <f>'Comm Input'!T241</f>
        <v>0</v>
      </c>
      <c r="L76">
        <f>'Comm Input'!U241</f>
        <v>0</v>
      </c>
      <c r="M76">
        <f>'Comm Input'!V241</f>
        <v>0</v>
      </c>
      <c r="N76">
        <f>'Comm Input'!W241</f>
        <v>0</v>
      </c>
      <c r="O76">
        <f>'Comm Input'!X241</f>
        <v>0</v>
      </c>
      <c r="P76" s="11">
        <f>'Comm Input'!Y241</f>
        <v>0</v>
      </c>
      <c r="Q76">
        <f>'Comm Input'!Z241</f>
        <v>0</v>
      </c>
      <c r="R76">
        <f>'Comm Input'!AA241</f>
        <v>0</v>
      </c>
      <c r="S76" s="11">
        <f>'Comm Input'!AB241</f>
        <v>0</v>
      </c>
      <c r="T76">
        <f>'Comm Input'!AC241</f>
        <v>0</v>
      </c>
      <c r="U76">
        <f>'Comm Input'!AD241</f>
        <v>0</v>
      </c>
      <c r="V76">
        <f>'Comm Input'!AE241</f>
        <v>0</v>
      </c>
      <c r="W76">
        <f>'Comm Input'!AF241</f>
        <v>0</v>
      </c>
      <c r="X76">
        <f>'Comm Input'!AG241</f>
        <v>0</v>
      </c>
      <c r="Y76">
        <f>'Comm Input'!AH241</f>
        <v>0</v>
      </c>
      <c r="Z76">
        <f>'Comm Input'!AI241</f>
        <v>0</v>
      </c>
    </row>
    <row r="77" spans="1:26" ht="15" x14ac:dyDescent="0.25">
      <c r="A77" s="495">
        <f>'Comm Input'!J242</f>
        <v>0</v>
      </c>
      <c r="B77" s="171">
        <f>'Comm Input'!K242</f>
        <v>0</v>
      </c>
      <c r="C77" s="171">
        <f>'Comm Input'!L242</f>
        <v>0</v>
      </c>
      <c r="D77" s="176">
        <f>'Comm Input'!M242</f>
        <v>0</v>
      </c>
      <c r="E77" s="449">
        <f>'Comm Input'!N242</f>
        <v>0</v>
      </c>
      <c r="F77" s="335">
        <f>'Comm Input'!O242</f>
        <v>0</v>
      </c>
      <c r="G77" s="177">
        <f>'Comm Input'!P242</f>
        <v>0</v>
      </c>
      <c r="H77" s="177">
        <f>'Comm Input'!Q242</f>
        <v>0</v>
      </c>
      <c r="I77" s="177">
        <f>'Comm Input'!R242</f>
        <v>0</v>
      </c>
      <c r="J77" s="177">
        <f>'Comm Input'!S242</f>
        <v>0</v>
      </c>
      <c r="K77" s="177">
        <f>'Comm Input'!T242</f>
        <v>0</v>
      </c>
      <c r="L77" s="177">
        <f>'Comm Input'!U242</f>
        <v>0</v>
      </c>
      <c r="M77" s="177">
        <f>'Comm Input'!V242</f>
        <v>0</v>
      </c>
      <c r="N77" s="364">
        <f>'Comm Input'!W242</f>
        <v>0</v>
      </c>
      <c r="O77" s="178">
        <f>'Comm Input'!X242</f>
        <v>0</v>
      </c>
      <c r="P77" s="365">
        <f>'Comm Input'!Y242</f>
        <v>0</v>
      </c>
      <c r="Q77" s="178">
        <f>'Comm Input'!Z242</f>
        <v>0</v>
      </c>
      <c r="R77" s="178" t="str">
        <f>'Comm Input'!AA242</f>
        <v>JG</v>
      </c>
      <c r="S77" s="337">
        <f>'Comm Input'!AB242</f>
        <v>0</v>
      </c>
      <c r="T77" s="171">
        <f>'Comm Input'!AC242</f>
        <v>0</v>
      </c>
      <c r="U77" s="171">
        <f>'Comm Input'!AD242</f>
        <v>0</v>
      </c>
      <c r="V77" s="171">
        <f>'Comm Input'!AE242</f>
        <v>0</v>
      </c>
      <c r="W77" s="171">
        <f>'Comm Input'!AF242</f>
        <v>0</v>
      </c>
      <c r="X77" s="171">
        <f>'Comm Input'!AG242</f>
        <v>0</v>
      </c>
      <c r="Y77" s="337">
        <f>'Comm Input'!AH242</f>
        <v>0</v>
      </c>
      <c r="Z77" s="171">
        <f>'Comm Input'!AI242</f>
        <v>0</v>
      </c>
    </row>
    <row r="78" spans="1:26" ht="15" x14ac:dyDescent="0.25">
      <c r="A78" s="310" t="str">
        <f>'Comm Input'!J243</f>
        <v>SA</v>
      </c>
      <c r="B78" s="35" t="str">
        <f>'Comm Input'!K243</f>
        <v>Broker: PEO Depot</v>
      </c>
      <c r="C78" s="35">
        <f>'Comm Input'!L243</f>
        <v>0</v>
      </c>
      <c r="D78" s="158">
        <f>'Comm Input'!M243</f>
        <v>0</v>
      </c>
      <c r="E78" s="117">
        <f>'Comm Input'!N243</f>
        <v>0</v>
      </c>
      <c r="F78" s="316">
        <f>'Comm Input'!O243</f>
        <v>0</v>
      </c>
      <c r="G78" s="158">
        <f>'Comm Input'!P243</f>
        <v>0</v>
      </c>
      <c r="H78" s="158">
        <f>'Comm Input'!Q243</f>
        <v>0</v>
      </c>
      <c r="I78" s="158">
        <f>'Comm Input'!R243</f>
        <v>0</v>
      </c>
      <c r="J78" s="319">
        <f>'Comm Input'!S243</f>
        <v>0</v>
      </c>
      <c r="K78" s="319">
        <f>'Comm Input'!T243</f>
        <v>0</v>
      </c>
      <c r="L78" s="319" t="str">
        <f>'Comm Input'!U243</f>
        <v>Bundled</v>
      </c>
      <c r="M78" s="158">
        <f>'Comm Input'!V243</f>
        <v>0</v>
      </c>
      <c r="N78" s="319">
        <f>'Comm Input'!W243</f>
        <v>1.2500000000000001E-2</v>
      </c>
      <c r="O78" s="117">
        <f>'Comm Input'!X243</f>
        <v>0</v>
      </c>
      <c r="P78" s="157">
        <f>'Comm Input'!Y243</f>
        <v>0</v>
      </c>
      <c r="Q78" s="158">
        <f>'Comm Input'!Z243</f>
        <v>0</v>
      </c>
      <c r="R78" s="319">
        <f>'Comm Input'!AA243</f>
        <v>4.0000000000000001E-3</v>
      </c>
      <c r="S78" s="157">
        <f>'Comm Input'!AB243</f>
        <v>0</v>
      </c>
      <c r="T78" s="7">
        <f>'Comm Input'!AC243</f>
        <v>0</v>
      </c>
      <c r="U78" s="7">
        <f>'Comm Input'!AD243</f>
        <v>0</v>
      </c>
      <c r="V78" s="7">
        <f>'Comm Input'!AE243</f>
        <v>0</v>
      </c>
      <c r="W78" s="7">
        <f>'Comm Input'!AF243</f>
        <v>0</v>
      </c>
      <c r="X78" s="158">
        <f>'Comm Input'!AG243</f>
        <v>0</v>
      </c>
      <c r="Y78" s="322">
        <f>'Comm Input'!AH243</f>
        <v>0</v>
      </c>
      <c r="Z78" s="7">
        <f>'Comm Input'!AI243</f>
        <v>0</v>
      </c>
    </row>
    <row r="79" spans="1:26" ht="15" x14ac:dyDescent="0.25">
      <c r="A79" s="311">
        <f>'Comm Input'!J244</f>
        <v>0</v>
      </c>
      <c r="B79" t="str">
        <f>'Comm Input'!K244</f>
        <v>Last Chance Enterprises</v>
      </c>
      <c r="C79" s="17">
        <f>'Comm Input'!L244</f>
        <v>0</v>
      </c>
      <c r="D79" t="str">
        <f>'Comm Input'!M244</f>
        <v>FL7720</v>
      </c>
      <c r="E79" s="494">
        <f>'Comm Input'!N244</f>
        <v>0</v>
      </c>
      <c r="F79" s="366">
        <f>'Comm Input'!O244</f>
        <v>0</v>
      </c>
      <c r="G79" s="321">
        <f>'Comm Input'!P244</f>
        <v>0</v>
      </c>
      <c r="H79" s="307">
        <f>'Comm Input'!Q244</f>
        <v>0</v>
      </c>
      <c r="I79" s="307">
        <f>'Comm Input'!R244</f>
        <v>0</v>
      </c>
      <c r="J79" s="307">
        <f>'Comm Input'!S244</f>
        <v>0</v>
      </c>
      <c r="K79" s="307">
        <f>'Comm Input'!T244</f>
        <v>0</v>
      </c>
      <c r="L79" s="38">
        <f>'Comm Input'!U244</f>
        <v>0</v>
      </c>
      <c r="M79" s="38">
        <f>'Comm Input'!V244</f>
        <v>0</v>
      </c>
      <c r="N79" s="22">
        <f>'Comm Input'!W244</f>
        <v>0</v>
      </c>
      <c r="O79" s="22">
        <f>'Comm Input'!X244</f>
        <v>0</v>
      </c>
      <c r="P79" s="23">
        <f>'Comm Input'!Y244</f>
        <v>0</v>
      </c>
      <c r="Q79" s="22">
        <f>'Comm Input'!Z244</f>
        <v>0</v>
      </c>
      <c r="R79" s="23">
        <f>'Comm Input'!AA244</f>
        <v>0</v>
      </c>
      <c r="S79" s="23">
        <f>'Comm Input'!AB244</f>
        <v>0</v>
      </c>
      <c r="T79">
        <f>'Comm Input'!AC244</f>
        <v>0</v>
      </c>
      <c r="U79">
        <f>'Comm Input'!AD244</f>
        <v>0</v>
      </c>
      <c r="V79">
        <f>'Comm Input'!AE244</f>
        <v>0</v>
      </c>
      <c r="W79" s="49">
        <f>'Comm Input'!AF244</f>
        <v>0</v>
      </c>
      <c r="X79" s="23">
        <f>'Comm Input'!AG244</f>
        <v>0</v>
      </c>
      <c r="Y79" s="23">
        <f>'Comm Input'!AH244</f>
        <v>0</v>
      </c>
      <c r="Z79">
        <f>'Comm Input'!AI244</f>
        <v>0</v>
      </c>
    </row>
    <row r="80" spans="1:26" ht="15" x14ac:dyDescent="0.25">
      <c r="A80" s="311">
        <f>'Comm Input'!J245</f>
        <v>0</v>
      </c>
      <c r="B80">
        <f>'Comm Input'!K245</f>
        <v>0</v>
      </c>
      <c r="C80">
        <f>'Comm Input'!L245</f>
        <v>0</v>
      </c>
      <c r="D80">
        <f>'Comm Input'!M245</f>
        <v>0</v>
      </c>
      <c r="E80" s="494">
        <f>'Comm Input'!N245</f>
        <v>0</v>
      </c>
      <c r="F80" s="17">
        <f>'Comm Input'!O245</f>
        <v>0</v>
      </c>
      <c r="G80" s="38">
        <f>'Comm Input'!P245</f>
        <v>0</v>
      </c>
      <c r="H80" s="307">
        <f>'Comm Input'!Q245</f>
        <v>0</v>
      </c>
      <c r="I80" s="307">
        <f>'Comm Input'!R245</f>
        <v>0</v>
      </c>
      <c r="J80" s="307">
        <f>'Comm Input'!S245</f>
        <v>0</v>
      </c>
      <c r="K80" s="307">
        <f>'Comm Input'!T245</f>
        <v>0</v>
      </c>
      <c r="L80" s="38">
        <f>'Comm Input'!U245</f>
        <v>0</v>
      </c>
      <c r="M80" s="38">
        <f>'Comm Input'!V245</f>
        <v>0</v>
      </c>
      <c r="N80" s="22">
        <f>'Comm Input'!W245</f>
        <v>0</v>
      </c>
      <c r="O80" s="22">
        <f>'Comm Input'!X245</f>
        <v>0</v>
      </c>
      <c r="P80" s="23">
        <f>'Comm Input'!Y245</f>
        <v>0</v>
      </c>
      <c r="Q80" s="22">
        <f>'Comm Input'!Z245</f>
        <v>0</v>
      </c>
      <c r="R80" s="23">
        <f>'Comm Input'!AA245</f>
        <v>0</v>
      </c>
      <c r="S80" s="23">
        <f>'Comm Input'!AB245</f>
        <v>0</v>
      </c>
      <c r="T80">
        <f>'Comm Input'!AC245</f>
        <v>0</v>
      </c>
      <c r="U80">
        <f>'Comm Input'!AD245</f>
        <v>0</v>
      </c>
      <c r="V80">
        <f>'Comm Input'!AE245</f>
        <v>0</v>
      </c>
      <c r="W80" s="49">
        <f>'Comm Input'!AF245</f>
        <v>0</v>
      </c>
      <c r="X80" s="23">
        <f>'Comm Input'!AG245</f>
        <v>0</v>
      </c>
      <c r="Y80" s="23">
        <f>'Comm Input'!AH245</f>
        <v>0</v>
      </c>
      <c r="Z80">
        <f>'Comm Input'!AI245</f>
        <v>0</v>
      </c>
    </row>
    <row r="81" spans="1:26" ht="15" x14ac:dyDescent="0.25">
      <c r="A81" s="311">
        <f>'Comm Input'!J246</f>
        <v>0</v>
      </c>
      <c r="B81" t="str">
        <f>'Comm Input'!K246</f>
        <v>TERMED</v>
      </c>
      <c r="C81" s="17">
        <f>'Comm Input'!L246</f>
        <v>0</v>
      </c>
      <c r="D81" t="str">
        <f>'Comm Input'!M246</f>
        <v>FL8742</v>
      </c>
      <c r="E81" s="494">
        <f>'Comm Input'!N246</f>
        <v>0</v>
      </c>
      <c r="F81" s="366">
        <f>'Comm Input'!O246</f>
        <v>0</v>
      </c>
      <c r="G81" s="321">
        <f>'Comm Input'!P246</f>
        <v>0</v>
      </c>
      <c r="H81" s="307">
        <f>'Comm Input'!Q246</f>
        <v>0</v>
      </c>
      <c r="I81" s="307">
        <f>'Comm Input'!R246</f>
        <v>0</v>
      </c>
      <c r="J81" s="307">
        <f>'Comm Input'!S246</f>
        <v>0</v>
      </c>
      <c r="K81" s="307">
        <f>'Comm Input'!T246</f>
        <v>0</v>
      </c>
      <c r="L81" s="38">
        <f>'Comm Input'!U246</f>
        <v>0</v>
      </c>
      <c r="M81" s="38">
        <f>'Comm Input'!V246</f>
        <v>0</v>
      </c>
      <c r="N81" s="22">
        <f>'Comm Input'!W246</f>
        <v>0</v>
      </c>
      <c r="O81" s="22">
        <f>'Comm Input'!X246</f>
        <v>0</v>
      </c>
      <c r="P81" s="23">
        <f>'Comm Input'!Y246</f>
        <v>0</v>
      </c>
      <c r="Q81" s="22">
        <f>'Comm Input'!Z246</f>
        <v>0</v>
      </c>
      <c r="R81" s="23">
        <f>'Comm Input'!AA246</f>
        <v>0</v>
      </c>
      <c r="S81" s="23">
        <f>'Comm Input'!AB246</f>
        <v>0</v>
      </c>
      <c r="T81">
        <f>'Comm Input'!AC246</f>
        <v>0</v>
      </c>
      <c r="U81">
        <f>'Comm Input'!AD246</f>
        <v>0</v>
      </c>
      <c r="V81">
        <f>'Comm Input'!AE246</f>
        <v>0</v>
      </c>
      <c r="W81" s="49">
        <f>'Comm Input'!AF246</f>
        <v>0</v>
      </c>
      <c r="X81" s="23">
        <f>'Comm Input'!AG246</f>
        <v>0</v>
      </c>
      <c r="Y81" s="23">
        <f>'Comm Input'!AH246</f>
        <v>0</v>
      </c>
      <c r="Z81">
        <f>'Comm Input'!AI246</f>
        <v>0</v>
      </c>
    </row>
    <row r="82" spans="1:26" ht="15" x14ac:dyDescent="0.25">
      <c r="A82" s="311">
        <f>'Comm Input'!J247</f>
        <v>0</v>
      </c>
      <c r="B82">
        <f>'Comm Input'!K247</f>
        <v>0</v>
      </c>
      <c r="C82">
        <f>'Comm Input'!L247</f>
        <v>0</v>
      </c>
      <c r="D82">
        <f>'Comm Input'!M247</f>
        <v>0</v>
      </c>
      <c r="E82" s="494">
        <f>'Comm Input'!N247</f>
        <v>0</v>
      </c>
      <c r="F82" s="17">
        <f>'Comm Input'!O247</f>
        <v>0</v>
      </c>
      <c r="G82" s="38">
        <f>'Comm Input'!P247</f>
        <v>0</v>
      </c>
      <c r="H82" s="307">
        <f>'Comm Input'!Q247</f>
        <v>0</v>
      </c>
      <c r="I82" s="307">
        <f>'Comm Input'!R247</f>
        <v>0</v>
      </c>
      <c r="J82" s="307">
        <f>'Comm Input'!S247</f>
        <v>0</v>
      </c>
      <c r="K82" s="307">
        <f>'Comm Input'!T247</f>
        <v>0</v>
      </c>
      <c r="L82" s="38">
        <f>'Comm Input'!U247</f>
        <v>0</v>
      </c>
      <c r="M82" s="38">
        <f>'Comm Input'!V247</f>
        <v>0</v>
      </c>
      <c r="N82" s="22">
        <f>'Comm Input'!W247</f>
        <v>0</v>
      </c>
      <c r="O82" s="22">
        <f>'Comm Input'!X247</f>
        <v>0</v>
      </c>
      <c r="P82" s="23">
        <f>'Comm Input'!Y247</f>
        <v>0</v>
      </c>
      <c r="Q82" s="22">
        <f>'Comm Input'!Z247</f>
        <v>0</v>
      </c>
      <c r="R82" s="23">
        <f>'Comm Input'!AA247</f>
        <v>0</v>
      </c>
      <c r="S82" s="23">
        <f>'Comm Input'!AB247</f>
        <v>0</v>
      </c>
      <c r="T82">
        <f>'Comm Input'!AC247</f>
        <v>0</v>
      </c>
      <c r="U82">
        <f>'Comm Input'!AD247</f>
        <v>0</v>
      </c>
      <c r="V82">
        <f>'Comm Input'!AE247</f>
        <v>0</v>
      </c>
      <c r="W82" s="49">
        <f>'Comm Input'!AF247</f>
        <v>0</v>
      </c>
      <c r="X82" s="23">
        <f>'Comm Input'!AG247</f>
        <v>0</v>
      </c>
      <c r="Y82" s="23">
        <f>'Comm Input'!AH247</f>
        <v>0</v>
      </c>
      <c r="Z82">
        <f>'Comm Input'!AI247</f>
        <v>0</v>
      </c>
    </row>
    <row r="83" spans="1:26" ht="15" x14ac:dyDescent="0.25">
      <c r="A83" s="311">
        <f>'Comm Input'!J248</f>
        <v>0</v>
      </c>
      <c r="B83">
        <f>'Comm Input'!K248</f>
        <v>0</v>
      </c>
      <c r="C83" s="17">
        <f>'Comm Input'!L248</f>
        <v>0</v>
      </c>
      <c r="D83">
        <f>'Comm Input'!M248</f>
        <v>0</v>
      </c>
      <c r="E83" s="494">
        <f>'Comm Input'!N248</f>
        <v>0</v>
      </c>
      <c r="F83" s="366">
        <f>'Comm Input'!O248</f>
        <v>0</v>
      </c>
      <c r="G83" s="321">
        <f>'Comm Input'!P248</f>
        <v>0</v>
      </c>
      <c r="H83" s="307">
        <f>'Comm Input'!Q248</f>
        <v>0</v>
      </c>
      <c r="I83" s="307">
        <f>'Comm Input'!R248</f>
        <v>0</v>
      </c>
      <c r="J83" s="307">
        <f>'Comm Input'!S248</f>
        <v>0</v>
      </c>
      <c r="K83" s="307">
        <f>'Comm Input'!T248</f>
        <v>0</v>
      </c>
      <c r="L83" s="38">
        <f>'Comm Input'!U248</f>
        <v>0</v>
      </c>
      <c r="M83" s="38">
        <f>'Comm Input'!V248</f>
        <v>0</v>
      </c>
      <c r="N83" s="22">
        <f>'Comm Input'!W248</f>
        <v>0</v>
      </c>
      <c r="O83" s="22">
        <f>'Comm Input'!X248</f>
        <v>0</v>
      </c>
      <c r="P83" s="23">
        <f>'Comm Input'!Y248</f>
        <v>0</v>
      </c>
      <c r="Q83" s="22">
        <f>'Comm Input'!Z248</f>
        <v>0</v>
      </c>
      <c r="R83" s="23">
        <f>'Comm Input'!AA248</f>
        <v>0</v>
      </c>
      <c r="S83" s="23">
        <f>'Comm Input'!AB248</f>
        <v>0</v>
      </c>
      <c r="T83">
        <f>'Comm Input'!AC248</f>
        <v>0</v>
      </c>
      <c r="U83">
        <f>'Comm Input'!AD248</f>
        <v>0</v>
      </c>
      <c r="V83">
        <f>'Comm Input'!AE248</f>
        <v>0</v>
      </c>
      <c r="W83" s="49">
        <f>'Comm Input'!AF248</f>
        <v>0</v>
      </c>
      <c r="X83" s="23">
        <f>'Comm Input'!AG248</f>
        <v>0</v>
      </c>
      <c r="Y83" s="23">
        <f>'Comm Input'!AH248</f>
        <v>0</v>
      </c>
      <c r="Z83" s="23">
        <f>'Comm Input'!AI248</f>
        <v>0</v>
      </c>
    </row>
    <row r="84" spans="1:26" ht="15" x14ac:dyDescent="0.25">
      <c r="A84" s="311">
        <f>'Comm Input'!J249</f>
        <v>0</v>
      </c>
      <c r="B84">
        <f>'Comm Input'!K249</f>
        <v>0</v>
      </c>
      <c r="C84">
        <f>'Comm Input'!L249</f>
        <v>0</v>
      </c>
      <c r="D84">
        <f>'Comm Input'!M249</f>
        <v>0</v>
      </c>
      <c r="E84" s="626">
        <f>'Comm Input'!N249</f>
        <v>0</v>
      </c>
      <c r="F84" s="13">
        <f>'Comm Input'!O249</f>
        <v>0</v>
      </c>
      <c r="G84" s="38">
        <f>'Comm Input'!P249</f>
        <v>0</v>
      </c>
      <c r="H84" s="307">
        <f>'Comm Input'!Q249</f>
        <v>0</v>
      </c>
      <c r="I84" s="307">
        <f>'Comm Input'!R249</f>
        <v>0</v>
      </c>
      <c r="J84" s="307">
        <f>'Comm Input'!S249</f>
        <v>0</v>
      </c>
      <c r="K84" s="307">
        <f>'Comm Input'!T249</f>
        <v>0</v>
      </c>
      <c r="L84" s="38">
        <f>'Comm Input'!U249</f>
        <v>0</v>
      </c>
      <c r="M84" s="38">
        <f>'Comm Input'!V249</f>
        <v>0</v>
      </c>
      <c r="N84" s="22">
        <f>'Comm Input'!W249</f>
        <v>0</v>
      </c>
      <c r="O84" s="22">
        <f>'Comm Input'!X249</f>
        <v>0</v>
      </c>
      <c r="P84" s="23">
        <f>'Comm Input'!Y249</f>
        <v>0</v>
      </c>
      <c r="Q84" s="22">
        <f>'Comm Input'!Z249</f>
        <v>0</v>
      </c>
      <c r="R84" s="23">
        <f>'Comm Input'!AA249</f>
        <v>0</v>
      </c>
      <c r="S84" s="23">
        <f>'Comm Input'!AB249</f>
        <v>0</v>
      </c>
      <c r="T84">
        <f>'Comm Input'!AC249</f>
        <v>0</v>
      </c>
      <c r="U84">
        <f>'Comm Input'!AD249</f>
        <v>0</v>
      </c>
      <c r="V84">
        <f>'Comm Input'!AE249</f>
        <v>0</v>
      </c>
      <c r="W84" s="49">
        <f>'Comm Input'!AF249</f>
        <v>0</v>
      </c>
      <c r="X84" s="23">
        <f>'Comm Input'!AG249</f>
        <v>0</v>
      </c>
      <c r="Y84" s="23">
        <f>'Comm Input'!AH249</f>
        <v>0</v>
      </c>
      <c r="Z84" s="23">
        <f>'Comm Input'!AI249</f>
        <v>0</v>
      </c>
    </row>
    <row r="85" spans="1:26" ht="15.75" thickBot="1" x14ac:dyDescent="0.3">
      <c r="A85" s="311">
        <f>'Comm Input'!J250</f>
        <v>0</v>
      </c>
      <c r="B85">
        <f>'Comm Input'!K250</f>
        <v>0</v>
      </c>
      <c r="C85">
        <f>'Comm Input'!L250</f>
        <v>0</v>
      </c>
      <c r="D85">
        <f>'Comm Input'!M250</f>
        <v>0</v>
      </c>
      <c r="E85" s="49">
        <f>'Comm Input'!N250</f>
        <v>0</v>
      </c>
      <c r="F85" s="50">
        <f>'Comm Input'!O250</f>
        <v>0</v>
      </c>
      <c r="G85" s="38">
        <f>'Comm Input'!P250</f>
        <v>0</v>
      </c>
      <c r="H85" s="307">
        <f>'Comm Input'!Q250</f>
        <v>0</v>
      </c>
      <c r="I85" s="307">
        <f>'Comm Input'!R250</f>
        <v>0</v>
      </c>
      <c r="J85" s="307">
        <f>'Comm Input'!S250</f>
        <v>0</v>
      </c>
      <c r="K85" s="307">
        <f>'Comm Input'!T250</f>
        <v>0</v>
      </c>
      <c r="L85" s="38">
        <f>'Comm Input'!U250</f>
        <v>0</v>
      </c>
      <c r="M85" s="38">
        <f>'Comm Input'!V250</f>
        <v>0</v>
      </c>
      <c r="N85" s="38">
        <f>'Comm Input'!W250</f>
        <v>0</v>
      </c>
      <c r="O85" s="22">
        <f>'Comm Input'!X250</f>
        <v>0</v>
      </c>
      <c r="P85" s="11">
        <f>'Comm Input'!Y250</f>
        <v>0</v>
      </c>
      <c r="Q85" s="22">
        <f>'Comm Input'!Z250</f>
        <v>0</v>
      </c>
      <c r="R85" s="22">
        <f>'Comm Input'!AA250</f>
        <v>0</v>
      </c>
      <c r="S85" s="22">
        <f>'Comm Input'!AB250</f>
        <v>0</v>
      </c>
      <c r="T85" s="22">
        <f>'Comm Input'!AC250</f>
        <v>0</v>
      </c>
      <c r="U85" s="22">
        <f>'Comm Input'!AD250</f>
        <v>0</v>
      </c>
      <c r="V85" s="22">
        <f>'Comm Input'!AE250</f>
        <v>0</v>
      </c>
      <c r="W85" s="49">
        <f>'Comm Input'!AF250</f>
        <v>0</v>
      </c>
      <c r="X85" s="22">
        <f>'Comm Input'!AG250</f>
        <v>0</v>
      </c>
      <c r="Y85" s="22">
        <f>'Comm Input'!AH250</f>
        <v>0</v>
      </c>
      <c r="Z85" s="22">
        <f>'Comm Input'!AI250</f>
        <v>0</v>
      </c>
    </row>
    <row r="86" spans="1:26" ht="15.75" thickBot="1" x14ac:dyDescent="0.3">
      <c r="A86" s="311">
        <f>'Comm Input'!J251</f>
        <v>0</v>
      </c>
      <c r="B86">
        <f>'Comm Input'!K251</f>
        <v>0</v>
      </c>
      <c r="C86">
        <f>'Comm Input'!L251</f>
        <v>0</v>
      </c>
      <c r="D86">
        <f>'Comm Input'!M251</f>
        <v>0</v>
      </c>
      <c r="E86" s="49">
        <f>'Comm Input'!N251</f>
        <v>0</v>
      </c>
      <c r="F86" s="50">
        <f>'Comm Input'!O251</f>
        <v>0</v>
      </c>
      <c r="G86" s="38">
        <f>'Comm Input'!P251</f>
        <v>0</v>
      </c>
      <c r="H86" s="38">
        <f>'Comm Input'!Q251</f>
        <v>0</v>
      </c>
      <c r="I86" s="38">
        <f>'Comm Input'!R251</f>
        <v>0</v>
      </c>
      <c r="J86" s="38">
        <f>'Comm Input'!S251</f>
        <v>0</v>
      </c>
      <c r="K86" s="38">
        <f>'Comm Input'!T251</f>
        <v>0</v>
      </c>
      <c r="L86" s="38">
        <f>'Comm Input'!U251</f>
        <v>0</v>
      </c>
      <c r="M86" s="38">
        <f>'Comm Input'!V251</f>
        <v>0</v>
      </c>
      <c r="N86" s="488">
        <f>'Comm Input'!W251</f>
        <v>0</v>
      </c>
      <c r="O86" s="489">
        <f>'Comm Input'!X251</f>
        <v>0</v>
      </c>
      <c r="P86" s="490">
        <f>'Comm Input'!Y251</f>
        <v>0</v>
      </c>
      <c r="Q86" s="829">
        <f>'Comm Input'!Z251</f>
        <v>0</v>
      </c>
      <c r="R86" s="387">
        <f>'Comm Input'!AA251</f>
        <v>0</v>
      </c>
      <c r="S86" s="387">
        <f>'Comm Input'!AB251</f>
        <v>0</v>
      </c>
      <c r="T86" s="1087">
        <f>'Comm Input'!AC251</f>
        <v>0</v>
      </c>
      <c r="U86" s="89">
        <f>'Comm Input'!AD251</f>
        <v>0</v>
      </c>
      <c r="V86" s="89">
        <f>'Comm Input'!AE251</f>
        <v>0</v>
      </c>
      <c r="W86" s="49">
        <f>'Comm Input'!AF251</f>
        <v>0</v>
      </c>
      <c r="X86" s="387">
        <f>'Comm Input'!AG251</f>
        <v>0</v>
      </c>
      <c r="Y86" s="387">
        <f>'Comm Input'!AH251</f>
        <v>0</v>
      </c>
      <c r="Z86" s="1087">
        <f>'Comm Input'!AI251</f>
        <v>0</v>
      </c>
    </row>
    <row r="87" spans="1:26" ht="15" x14ac:dyDescent="0.25">
      <c r="A87" s="134">
        <f>'Comm Input'!J252</f>
        <v>0</v>
      </c>
      <c r="B87">
        <f>'Comm Input'!K252</f>
        <v>0</v>
      </c>
      <c r="C87">
        <f>'Comm Input'!L252</f>
        <v>0</v>
      </c>
      <c r="D87" s="22">
        <f>'Comm Input'!M252</f>
        <v>0</v>
      </c>
      <c r="E87" s="22">
        <f>'Comm Input'!N252</f>
        <v>0</v>
      </c>
      <c r="F87" s="17">
        <f>'Comm Input'!O252</f>
        <v>0</v>
      </c>
      <c r="G87" s="22">
        <f>'Comm Input'!P252</f>
        <v>0</v>
      </c>
      <c r="H87" s="306">
        <f>'Comm Input'!Q252</f>
        <v>0</v>
      </c>
      <c r="I87" s="306">
        <f>'Comm Input'!R252</f>
        <v>0</v>
      </c>
      <c r="J87" s="306">
        <f>'Comm Input'!S252</f>
        <v>0</v>
      </c>
      <c r="K87" s="306">
        <f>'Comm Input'!T252</f>
        <v>0</v>
      </c>
      <c r="L87">
        <f>'Comm Input'!U252</f>
        <v>0</v>
      </c>
      <c r="M87">
        <f>'Comm Input'!V252</f>
        <v>0</v>
      </c>
      <c r="N87">
        <f>'Comm Input'!W252</f>
        <v>0</v>
      </c>
      <c r="O87">
        <f>'Comm Input'!X252</f>
        <v>0</v>
      </c>
      <c r="P87" s="11">
        <f>'Comm Input'!Y252</f>
        <v>0</v>
      </c>
      <c r="Q87">
        <f>'Comm Input'!Z252</f>
        <v>0</v>
      </c>
      <c r="R87">
        <f>'Comm Input'!AA252</f>
        <v>0</v>
      </c>
      <c r="S87" s="11">
        <f>'Comm Input'!AB252</f>
        <v>0</v>
      </c>
      <c r="T87">
        <f>'Comm Input'!AC252</f>
        <v>0</v>
      </c>
      <c r="U87">
        <f>'Comm Input'!AD252</f>
        <v>0</v>
      </c>
      <c r="V87">
        <f>'Comm Input'!AE252</f>
        <v>0</v>
      </c>
      <c r="W87">
        <f>'Comm Input'!AF252</f>
        <v>0</v>
      </c>
      <c r="X87">
        <f>'Comm Input'!AG252</f>
        <v>0</v>
      </c>
      <c r="Y87">
        <f>'Comm Input'!AH252</f>
        <v>0</v>
      </c>
      <c r="Z87">
        <f>'Comm Input'!AI252</f>
        <v>0</v>
      </c>
    </row>
    <row r="88" spans="1:26" ht="15" x14ac:dyDescent="0.25">
      <c r="A88" s="495">
        <f>'Comm Input'!J253</f>
        <v>0</v>
      </c>
      <c r="B88" s="171">
        <f>'Comm Input'!K253</f>
        <v>0</v>
      </c>
      <c r="C88" s="171">
        <f>'Comm Input'!L253</f>
        <v>0</v>
      </c>
      <c r="D88" s="176">
        <f>'Comm Input'!M253</f>
        <v>0</v>
      </c>
      <c r="E88" s="449">
        <f>'Comm Input'!N253</f>
        <v>0</v>
      </c>
      <c r="F88" s="335">
        <f>'Comm Input'!O253</f>
        <v>0</v>
      </c>
      <c r="G88" s="177">
        <f>'Comm Input'!P253</f>
        <v>0</v>
      </c>
      <c r="H88" s="177">
        <f>'Comm Input'!Q253</f>
        <v>0</v>
      </c>
      <c r="I88" s="177">
        <f>'Comm Input'!R253</f>
        <v>0</v>
      </c>
      <c r="J88" s="177">
        <f>'Comm Input'!S253</f>
        <v>0</v>
      </c>
      <c r="K88" s="177">
        <f>'Comm Input'!T253</f>
        <v>0</v>
      </c>
      <c r="L88" s="177">
        <f>'Comm Input'!U253</f>
        <v>0</v>
      </c>
      <c r="M88" s="177">
        <f>'Comm Input'!V253</f>
        <v>0</v>
      </c>
      <c r="N88" s="364">
        <f>'Comm Input'!W253</f>
        <v>0</v>
      </c>
      <c r="O88" s="178">
        <f>'Comm Input'!X253</f>
        <v>0</v>
      </c>
      <c r="P88" s="365">
        <f>'Comm Input'!Y253</f>
        <v>0</v>
      </c>
      <c r="Q88" s="178">
        <f>'Comm Input'!Z253</f>
        <v>0</v>
      </c>
      <c r="R88" s="178" t="str">
        <f>'Comm Input'!AA253</f>
        <v>JG</v>
      </c>
      <c r="S88" s="337">
        <f>'Comm Input'!AB253</f>
        <v>0</v>
      </c>
      <c r="T88" s="171">
        <f>'Comm Input'!AC253</f>
        <v>0</v>
      </c>
      <c r="U88" s="171" t="str">
        <f>'Comm Input'!AD253</f>
        <v>PCS</v>
      </c>
      <c r="V88" s="171">
        <f>'Comm Input'!AE253</f>
        <v>0</v>
      </c>
      <c r="W88" s="448">
        <f>'Comm Input'!AF253</f>
        <v>0</v>
      </c>
      <c r="X88" s="171">
        <f>'Comm Input'!AG253</f>
        <v>0</v>
      </c>
      <c r="Y88" s="337">
        <f>'Comm Input'!AH253</f>
        <v>0</v>
      </c>
      <c r="Z88" s="171">
        <f>'Comm Input'!AI253</f>
        <v>0</v>
      </c>
    </row>
    <row r="89" spans="1:26" ht="15" x14ac:dyDescent="0.25">
      <c r="A89" s="310" t="str">
        <f>'Comm Input'!J254</f>
        <v>SA</v>
      </c>
      <c r="B89" s="35" t="str">
        <f>'Comm Input'!K254</f>
        <v>Broker: PEO Depot</v>
      </c>
      <c r="C89" s="35">
        <f>'Comm Input'!L254</f>
        <v>0</v>
      </c>
      <c r="D89" s="158">
        <f>'Comm Input'!M254</f>
        <v>0</v>
      </c>
      <c r="E89" s="117">
        <f>'Comm Input'!N254</f>
        <v>0</v>
      </c>
      <c r="F89" s="316">
        <f>'Comm Input'!O254</f>
        <v>0</v>
      </c>
      <c r="G89" s="158">
        <f>'Comm Input'!P254</f>
        <v>0</v>
      </c>
      <c r="H89" s="158">
        <f>'Comm Input'!Q254</f>
        <v>0</v>
      </c>
      <c r="I89" s="158">
        <f>'Comm Input'!R254</f>
        <v>0</v>
      </c>
      <c r="J89" s="319">
        <f>'Comm Input'!S254</f>
        <v>0</v>
      </c>
      <c r="K89" s="319">
        <f>'Comm Input'!T254</f>
        <v>0</v>
      </c>
      <c r="L89" s="319" t="str">
        <f>'Comm Input'!U254</f>
        <v>Bundled</v>
      </c>
      <c r="M89" s="158">
        <f>'Comm Input'!V254</f>
        <v>0</v>
      </c>
      <c r="N89" s="319">
        <f>'Comm Input'!W254</f>
        <v>1.7500000000000002E-2</v>
      </c>
      <c r="O89" s="117">
        <f>'Comm Input'!X254</f>
        <v>0</v>
      </c>
      <c r="P89" s="157">
        <f>'Comm Input'!Y254</f>
        <v>0</v>
      </c>
      <c r="Q89" s="158">
        <f>'Comm Input'!Z254</f>
        <v>0</v>
      </c>
      <c r="R89" s="319">
        <f>'Comm Input'!AA254</f>
        <v>1.312E-2</v>
      </c>
      <c r="S89" s="157">
        <f>'Comm Input'!AB254</f>
        <v>0</v>
      </c>
      <c r="T89" s="7">
        <f>'Comm Input'!AC254</f>
        <v>0</v>
      </c>
      <c r="U89" s="319">
        <f>'Comm Input'!AD254</f>
        <v>4.3750000000000004E-3</v>
      </c>
      <c r="V89" s="157">
        <f>'Comm Input'!AE254</f>
        <v>0</v>
      </c>
      <c r="W89" s="449">
        <f>'Comm Input'!AF254</f>
        <v>0</v>
      </c>
      <c r="X89" s="158">
        <f>'Comm Input'!AG254</f>
        <v>0</v>
      </c>
      <c r="Y89" s="322">
        <f>'Comm Input'!AH254</f>
        <v>0</v>
      </c>
      <c r="Z89" s="7">
        <f>'Comm Input'!AI254</f>
        <v>0</v>
      </c>
    </row>
    <row r="90" spans="1:26" ht="15" x14ac:dyDescent="0.25">
      <c r="A90" s="311">
        <f>'Comm Input'!J255</f>
        <v>0</v>
      </c>
      <c r="B90" t="str">
        <f>'Comm Input'!K255</f>
        <v>Pat Green's Lawn Services</v>
      </c>
      <c r="C90" s="17">
        <f>'Comm Input'!L255</f>
        <v>0</v>
      </c>
      <c r="D90" t="str">
        <f>'Comm Input'!M255</f>
        <v>FL0106</v>
      </c>
      <c r="E90" s="494">
        <f>'Comm Input'!N255</f>
        <v>0</v>
      </c>
      <c r="F90" s="366">
        <f>'Comm Input'!O255</f>
        <v>0</v>
      </c>
      <c r="G90" s="321">
        <f>'Comm Input'!P255</f>
        <v>0</v>
      </c>
      <c r="H90" s="307">
        <f>'Comm Input'!Q255</f>
        <v>0</v>
      </c>
      <c r="I90" s="307">
        <f>'Comm Input'!R255</f>
        <v>0</v>
      </c>
      <c r="J90" s="307">
        <f>'Comm Input'!S255</f>
        <v>0</v>
      </c>
      <c r="K90" s="307">
        <f>'Comm Input'!T255</f>
        <v>0</v>
      </c>
      <c r="L90" s="38">
        <f>'Comm Input'!U255</f>
        <v>0</v>
      </c>
      <c r="M90" s="38">
        <f>'Comm Input'!V255</f>
        <v>0</v>
      </c>
      <c r="N90" s="22">
        <f>'Comm Input'!W255</f>
        <v>0</v>
      </c>
      <c r="O90" s="22">
        <f>'Comm Input'!X255</f>
        <v>0</v>
      </c>
      <c r="P90" s="23">
        <f>'Comm Input'!Y255</f>
        <v>0</v>
      </c>
      <c r="Q90" s="22">
        <f>'Comm Input'!Z255</f>
        <v>0</v>
      </c>
      <c r="R90" s="23">
        <f>'Comm Input'!AA255</f>
        <v>0</v>
      </c>
      <c r="S90" s="23">
        <f>'Comm Input'!AB255</f>
        <v>0</v>
      </c>
      <c r="T90">
        <f>'Comm Input'!AC255</f>
        <v>0</v>
      </c>
      <c r="U90" s="23">
        <f>'Comm Input'!AD255</f>
        <v>0</v>
      </c>
      <c r="V90" s="23">
        <f>'Comm Input'!AE255</f>
        <v>0</v>
      </c>
      <c r="W90">
        <f>'Comm Input'!AF255</f>
        <v>0</v>
      </c>
      <c r="X90" s="23">
        <f>'Comm Input'!AG255</f>
        <v>0</v>
      </c>
      <c r="Y90" s="23">
        <f>'Comm Input'!AH255</f>
        <v>0</v>
      </c>
      <c r="Z90">
        <f>'Comm Input'!AI255</f>
        <v>0</v>
      </c>
    </row>
    <row r="91" spans="1:26" ht="15" x14ac:dyDescent="0.25">
      <c r="A91" s="311">
        <f>'Comm Input'!J256</f>
        <v>0</v>
      </c>
      <c r="B91">
        <f>'Comm Input'!K256</f>
        <v>0</v>
      </c>
      <c r="C91">
        <f>'Comm Input'!L256</f>
        <v>0</v>
      </c>
      <c r="D91">
        <f>'Comm Input'!M256</f>
        <v>0</v>
      </c>
      <c r="E91" s="494">
        <f>'Comm Input'!N256</f>
        <v>0</v>
      </c>
      <c r="F91" s="17">
        <f>'Comm Input'!O256</f>
        <v>0</v>
      </c>
      <c r="G91" s="38">
        <f>'Comm Input'!P256</f>
        <v>0</v>
      </c>
      <c r="H91" s="307">
        <f>'Comm Input'!Q256</f>
        <v>0</v>
      </c>
      <c r="I91" s="307">
        <f>'Comm Input'!R256</f>
        <v>0</v>
      </c>
      <c r="J91" s="307">
        <f>'Comm Input'!S256</f>
        <v>0</v>
      </c>
      <c r="K91" s="307">
        <f>'Comm Input'!T256</f>
        <v>0</v>
      </c>
      <c r="L91" s="38">
        <f>'Comm Input'!U256</f>
        <v>0</v>
      </c>
      <c r="M91" s="38">
        <f>'Comm Input'!V256</f>
        <v>0</v>
      </c>
      <c r="N91" s="22">
        <f>'Comm Input'!W256</f>
        <v>0</v>
      </c>
      <c r="O91" s="22">
        <f>'Comm Input'!X256</f>
        <v>0</v>
      </c>
      <c r="P91" s="23">
        <f>'Comm Input'!Y256</f>
        <v>0</v>
      </c>
      <c r="Q91" s="22">
        <f>'Comm Input'!Z256</f>
        <v>0</v>
      </c>
      <c r="R91" s="23">
        <f>'Comm Input'!AA256</f>
        <v>0</v>
      </c>
      <c r="S91" s="23">
        <f>'Comm Input'!AB256</f>
        <v>0</v>
      </c>
      <c r="T91">
        <f>'Comm Input'!AC256</f>
        <v>0</v>
      </c>
      <c r="U91" s="23">
        <f>'Comm Input'!AD256</f>
        <v>0</v>
      </c>
      <c r="V91" s="23">
        <f>'Comm Input'!AE256</f>
        <v>0</v>
      </c>
      <c r="W91">
        <f>'Comm Input'!AF256</f>
        <v>0</v>
      </c>
      <c r="X91" s="23">
        <f>'Comm Input'!AG256</f>
        <v>0</v>
      </c>
      <c r="Y91" s="23">
        <f>'Comm Input'!AH256</f>
        <v>0</v>
      </c>
      <c r="Z91">
        <f>'Comm Input'!AI256</f>
        <v>0</v>
      </c>
    </row>
    <row r="92" spans="1:26" ht="15" x14ac:dyDescent="0.25">
      <c r="A92" s="311">
        <f>'Comm Input'!J257</f>
        <v>0</v>
      </c>
      <c r="B92" t="str">
        <f>'Comm Input'!K257</f>
        <v>TERMED</v>
      </c>
      <c r="C92" s="17">
        <f>'Comm Input'!L257</f>
        <v>0</v>
      </c>
      <c r="D92" t="str">
        <f>'Comm Input'!M257</f>
        <v>XX0000</v>
      </c>
      <c r="E92" s="494">
        <f>'Comm Input'!N257</f>
        <v>0</v>
      </c>
      <c r="F92" s="366">
        <f>'Comm Input'!O257</f>
        <v>0</v>
      </c>
      <c r="G92" s="321">
        <f>'Comm Input'!P257</f>
        <v>0</v>
      </c>
      <c r="H92" s="307">
        <f>'Comm Input'!Q257</f>
        <v>0</v>
      </c>
      <c r="I92" s="307">
        <f>'Comm Input'!R257</f>
        <v>0</v>
      </c>
      <c r="J92" s="307">
        <f>'Comm Input'!S257</f>
        <v>0</v>
      </c>
      <c r="K92" s="307">
        <f>'Comm Input'!T257</f>
        <v>0</v>
      </c>
      <c r="L92" s="38">
        <f>'Comm Input'!U257</f>
        <v>0</v>
      </c>
      <c r="M92" s="38">
        <f>'Comm Input'!V257</f>
        <v>0</v>
      </c>
      <c r="N92" s="22">
        <f>'Comm Input'!W257</f>
        <v>0</v>
      </c>
      <c r="O92" s="22">
        <f>'Comm Input'!X257</f>
        <v>0</v>
      </c>
      <c r="P92" s="23">
        <f>'Comm Input'!Y257</f>
        <v>0</v>
      </c>
      <c r="Q92" s="22">
        <f>'Comm Input'!Z257</f>
        <v>0</v>
      </c>
      <c r="R92" s="23">
        <f>'Comm Input'!AA257</f>
        <v>0</v>
      </c>
      <c r="S92" s="23">
        <f>'Comm Input'!AB257</f>
        <v>0</v>
      </c>
      <c r="T92">
        <f>'Comm Input'!AC257</f>
        <v>0</v>
      </c>
      <c r="U92" s="23">
        <f>'Comm Input'!AD257</f>
        <v>0</v>
      </c>
      <c r="V92" s="23">
        <f>'Comm Input'!AE257</f>
        <v>0</v>
      </c>
      <c r="W92">
        <f>'Comm Input'!AF257</f>
        <v>0</v>
      </c>
      <c r="X92" s="23">
        <f>'Comm Input'!AG257</f>
        <v>0</v>
      </c>
      <c r="Y92" s="23">
        <f>'Comm Input'!AH257</f>
        <v>0</v>
      </c>
      <c r="Z92">
        <f>'Comm Input'!AI257</f>
        <v>0</v>
      </c>
    </row>
    <row r="93" spans="1:26" ht="15" x14ac:dyDescent="0.25">
      <c r="A93" s="311">
        <f>'Comm Input'!J258</f>
        <v>0</v>
      </c>
      <c r="B93">
        <f>'Comm Input'!K258</f>
        <v>0</v>
      </c>
      <c r="C93">
        <f>'Comm Input'!L258</f>
        <v>0</v>
      </c>
      <c r="D93">
        <f>'Comm Input'!M258</f>
        <v>0</v>
      </c>
      <c r="E93" s="494">
        <f>'Comm Input'!N258</f>
        <v>0</v>
      </c>
      <c r="F93" s="17">
        <f>'Comm Input'!O258</f>
        <v>0</v>
      </c>
      <c r="G93" s="38">
        <f>'Comm Input'!P258</f>
        <v>0</v>
      </c>
      <c r="H93" s="307">
        <f>'Comm Input'!Q258</f>
        <v>0</v>
      </c>
      <c r="I93" s="307">
        <f>'Comm Input'!R258</f>
        <v>0</v>
      </c>
      <c r="J93" s="307">
        <f>'Comm Input'!S258</f>
        <v>0</v>
      </c>
      <c r="K93" s="307">
        <f>'Comm Input'!T258</f>
        <v>0</v>
      </c>
      <c r="L93" s="38">
        <f>'Comm Input'!U258</f>
        <v>0</v>
      </c>
      <c r="M93" s="38">
        <f>'Comm Input'!V258</f>
        <v>0</v>
      </c>
      <c r="N93" s="22">
        <f>'Comm Input'!W258</f>
        <v>0</v>
      </c>
      <c r="O93" s="22">
        <f>'Comm Input'!X258</f>
        <v>0</v>
      </c>
      <c r="P93" s="23">
        <f>'Comm Input'!Y258</f>
        <v>0</v>
      </c>
      <c r="Q93" s="22">
        <f>'Comm Input'!Z258</f>
        <v>0</v>
      </c>
      <c r="R93" s="23">
        <f>'Comm Input'!AA258</f>
        <v>0</v>
      </c>
      <c r="S93" s="23">
        <f>'Comm Input'!AB258</f>
        <v>0</v>
      </c>
      <c r="T93">
        <f>'Comm Input'!AC258</f>
        <v>0</v>
      </c>
      <c r="U93" s="23">
        <f>'Comm Input'!AD258</f>
        <v>0</v>
      </c>
      <c r="V93" s="23">
        <f>'Comm Input'!AE258</f>
        <v>0</v>
      </c>
      <c r="W93">
        <f>'Comm Input'!AF258</f>
        <v>0</v>
      </c>
      <c r="X93" s="23">
        <f>'Comm Input'!AG258</f>
        <v>0</v>
      </c>
      <c r="Y93" s="23">
        <f>'Comm Input'!AH258</f>
        <v>0</v>
      </c>
      <c r="Z93">
        <f>'Comm Input'!AI258</f>
        <v>0</v>
      </c>
    </row>
    <row r="94" spans="1:26" ht="15" x14ac:dyDescent="0.25">
      <c r="A94" s="311">
        <f>'Comm Input'!J259</f>
        <v>0</v>
      </c>
      <c r="B94">
        <f>'Comm Input'!K259</f>
        <v>0</v>
      </c>
      <c r="C94" s="17">
        <f>'Comm Input'!L259</f>
        <v>0</v>
      </c>
      <c r="D94">
        <f>'Comm Input'!M259</f>
        <v>0</v>
      </c>
      <c r="E94" s="494">
        <f>'Comm Input'!N259</f>
        <v>0</v>
      </c>
      <c r="F94" s="366">
        <f>'Comm Input'!O259</f>
        <v>0</v>
      </c>
      <c r="G94" s="321">
        <f>'Comm Input'!P259</f>
        <v>0</v>
      </c>
      <c r="H94" s="307">
        <f>'Comm Input'!Q259</f>
        <v>0</v>
      </c>
      <c r="I94" s="307">
        <f>'Comm Input'!R259</f>
        <v>0</v>
      </c>
      <c r="J94" s="307">
        <f>'Comm Input'!S259</f>
        <v>0</v>
      </c>
      <c r="K94" s="307">
        <f>'Comm Input'!T259</f>
        <v>0</v>
      </c>
      <c r="L94" s="38">
        <f>'Comm Input'!U259</f>
        <v>0</v>
      </c>
      <c r="M94" s="38">
        <f>'Comm Input'!V259</f>
        <v>0</v>
      </c>
      <c r="N94" s="22">
        <f>'Comm Input'!W259</f>
        <v>0</v>
      </c>
      <c r="O94" s="22">
        <f>'Comm Input'!X259</f>
        <v>0</v>
      </c>
      <c r="P94" s="23">
        <f>'Comm Input'!Y259</f>
        <v>0</v>
      </c>
      <c r="Q94" s="22">
        <f>'Comm Input'!Z259</f>
        <v>0</v>
      </c>
      <c r="R94" s="23">
        <f>'Comm Input'!AA259</f>
        <v>0</v>
      </c>
      <c r="S94" s="23">
        <f>'Comm Input'!AB259</f>
        <v>0</v>
      </c>
      <c r="T94">
        <f>'Comm Input'!AC259</f>
        <v>0</v>
      </c>
      <c r="U94" s="23">
        <f>'Comm Input'!AD259</f>
        <v>0</v>
      </c>
      <c r="V94" s="23">
        <f>'Comm Input'!AE259</f>
        <v>0</v>
      </c>
      <c r="W94">
        <f>'Comm Input'!AF259</f>
        <v>0</v>
      </c>
      <c r="X94" s="23">
        <f>'Comm Input'!AG259</f>
        <v>0</v>
      </c>
      <c r="Y94" s="23">
        <f>'Comm Input'!AH259</f>
        <v>0</v>
      </c>
      <c r="Z94" s="23">
        <f>'Comm Input'!AI259</f>
        <v>0</v>
      </c>
    </row>
    <row r="95" spans="1:26" ht="15" x14ac:dyDescent="0.25">
      <c r="A95" s="311">
        <f>'Comm Input'!J260</f>
        <v>0</v>
      </c>
      <c r="B95">
        <f>'Comm Input'!K260</f>
        <v>0</v>
      </c>
      <c r="C95">
        <f>'Comm Input'!L260</f>
        <v>0</v>
      </c>
      <c r="D95">
        <f>'Comm Input'!M260</f>
        <v>0</v>
      </c>
      <c r="E95" s="626">
        <f>'Comm Input'!N260</f>
        <v>0</v>
      </c>
      <c r="F95" s="13">
        <f>'Comm Input'!O260</f>
        <v>0</v>
      </c>
      <c r="G95" s="38">
        <f>'Comm Input'!P260</f>
        <v>0</v>
      </c>
      <c r="H95" s="307">
        <f>'Comm Input'!Q260</f>
        <v>0</v>
      </c>
      <c r="I95" s="307">
        <f>'Comm Input'!R260</f>
        <v>0</v>
      </c>
      <c r="J95" s="307">
        <f>'Comm Input'!S260</f>
        <v>0</v>
      </c>
      <c r="K95" s="307">
        <f>'Comm Input'!T260</f>
        <v>0</v>
      </c>
      <c r="L95" s="38">
        <f>'Comm Input'!U260</f>
        <v>0</v>
      </c>
      <c r="M95" s="38">
        <f>'Comm Input'!V260</f>
        <v>0</v>
      </c>
      <c r="N95" s="22">
        <f>'Comm Input'!W260</f>
        <v>0</v>
      </c>
      <c r="O95" s="22">
        <f>'Comm Input'!X260</f>
        <v>0</v>
      </c>
      <c r="P95" s="23">
        <f>'Comm Input'!Y260</f>
        <v>0</v>
      </c>
      <c r="Q95" s="22">
        <f>'Comm Input'!Z260</f>
        <v>0</v>
      </c>
      <c r="R95" s="23">
        <f>'Comm Input'!AA260</f>
        <v>0</v>
      </c>
      <c r="S95" s="23">
        <f>'Comm Input'!AB260</f>
        <v>0</v>
      </c>
      <c r="T95">
        <f>'Comm Input'!AC260</f>
        <v>0</v>
      </c>
      <c r="U95" s="23">
        <f>'Comm Input'!AD260</f>
        <v>0</v>
      </c>
      <c r="V95" s="23">
        <f>'Comm Input'!AE260</f>
        <v>0</v>
      </c>
      <c r="W95">
        <f>'Comm Input'!AF260</f>
        <v>0</v>
      </c>
      <c r="X95" s="23">
        <f>'Comm Input'!AG260</f>
        <v>0</v>
      </c>
      <c r="Y95" s="23">
        <f>'Comm Input'!AH260</f>
        <v>0</v>
      </c>
      <c r="Z95" s="23">
        <f>'Comm Input'!AI260</f>
        <v>0</v>
      </c>
    </row>
    <row r="96" spans="1:26" ht="15.75" thickBot="1" x14ac:dyDescent="0.3">
      <c r="A96" s="311">
        <f>'Comm Input'!J261</f>
        <v>0</v>
      </c>
      <c r="B96">
        <f>'Comm Input'!K261</f>
        <v>0</v>
      </c>
      <c r="C96">
        <f>'Comm Input'!L261</f>
        <v>0</v>
      </c>
      <c r="D96">
        <f>'Comm Input'!M261</f>
        <v>0</v>
      </c>
      <c r="E96" s="49">
        <f>'Comm Input'!N261</f>
        <v>0</v>
      </c>
      <c r="F96" s="50">
        <f>'Comm Input'!O261</f>
        <v>0</v>
      </c>
      <c r="G96" s="38">
        <f>'Comm Input'!P261</f>
        <v>0</v>
      </c>
      <c r="H96" s="307">
        <f>'Comm Input'!Q261</f>
        <v>0</v>
      </c>
      <c r="I96" s="307">
        <f>'Comm Input'!R261</f>
        <v>0</v>
      </c>
      <c r="J96" s="307">
        <f>'Comm Input'!S261</f>
        <v>0</v>
      </c>
      <c r="K96" s="307">
        <f>'Comm Input'!T261</f>
        <v>0</v>
      </c>
      <c r="L96" s="38">
        <f>'Comm Input'!U261</f>
        <v>0</v>
      </c>
      <c r="M96" s="38">
        <f>'Comm Input'!V261</f>
        <v>0</v>
      </c>
      <c r="N96" s="38">
        <f>'Comm Input'!W261</f>
        <v>0</v>
      </c>
      <c r="O96" s="22">
        <f>'Comm Input'!X261</f>
        <v>0</v>
      </c>
      <c r="P96" s="11">
        <f>'Comm Input'!Y261</f>
        <v>0</v>
      </c>
      <c r="Q96" s="22">
        <f>'Comm Input'!Z261</f>
        <v>0</v>
      </c>
      <c r="R96" s="22">
        <f>'Comm Input'!AA261</f>
        <v>0</v>
      </c>
      <c r="S96" s="22">
        <f>'Comm Input'!AB261</f>
        <v>0</v>
      </c>
      <c r="T96" s="22">
        <f>'Comm Input'!AC261</f>
        <v>0</v>
      </c>
      <c r="U96" s="22">
        <f>'Comm Input'!AD261</f>
        <v>0</v>
      </c>
      <c r="V96" s="22">
        <f>'Comm Input'!AE261</f>
        <v>0</v>
      </c>
      <c r="W96" s="22">
        <f>'Comm Input'!AF261</f>
        <v>0</v>
      </c>
      <c r="X96" s="22">
        <f>'Comm Input'!AG261</f>
        <v>0</v>
      </c>
      <c r="Y96" s="22">
        <f>'Comm Input'!AH261</f>
        <v>0</v>
      </c>
      <c r="Z96" s="22">
        <f>'Comm Input'!AI261</f>
        <v>0</v>
      </c>
    </row>
    <row r="97" spans="1:26" ht="15.75" thickBot="1" x14ac:dyDescent="0.3">
      <c r="A97" s="311">
        <f>'Comm Input'!J262</f>
        <v>0</v>
      </c>
      <c r="B97">
        <f>'Comm Input'!K262</f>
        <v>0</v>
      </c>
      <c r="C97">
        <f>'Comm Input'!L262</f>
        <v>0</v>
      </c>
      <c r="D97">
        <f>'Comm Input'!M262</f>
        <v>0</v>
      </c>
      <c r="E97" s="49">
        <f>'Comm Input'!N262</f>
        <v>0</v>
      </c>
      <c r="F97" s="50">
        <f>'Comm Input'!O262</f>
        <v>0</v>
      </c>
      <c r="G97" s="38">
        <f>'Comm Input'!P262</f>
        <v>0</v>
      </c>
      <c r="H97" s="38">
        <f>'Comm Input'!Q262</f>
        <v>0</v>
      </c>
      <c r="I97" s="38">
        <f>'Comm Input'!R262</f>
        <v>0</v>
      </c>
      <c r="J97" s="38">
        <f>'Comm Input'!S262</f>
        <v>0</v>
      </c>
      <c r="K97" s="38">
        <f>'Comm Input'!T262</f>
        <v>0</v>
      </c>
      <c r="L97" s="38">
        <f>'Comm Input'!U262</f>
        <v>0</v>
      </c>
      <c r="M97" s="38">
        <f>'Comm Input'!V262</f>
        <v>0</v>
      </c>
      <c r="N97" s="488">
        <f>'Comm Input'!W262</f>
        <v>0</v>
      </c>
      <c r="O97" s="489">
        <f>'Comm Input'!X262</f>
        <v>0</v>
      </c>
      <c r="P97" s="490">
        <f>'Comm Input'!Y262</f>
        <v>0</v>
      </c>
      <c r="Q97" s="829">
        <f>'Comm Input'!Z262</f>
        <v>0</v>
      </c>
      <c r="R97" s="387">
        <f>'Comm Input'!AA262</f>
        <v>0</v>
      </c>
      <c r="S97" s="387">
        <f>'Comm Input'!AB262</f>
        <v>0</v>
      </c>
      <c r="T97" s="1087">
        <f>'Comm Input'!AC262</f>
        <v>0</v>
      </c>
      <c r="U97" s="387">
        <f>'Comm Input'!AD262</f>
        <v>0</v>
      </c>
      <c r="V97" s="387">
        <f>'Comm Input'!AE262</f>
        <v>0</v>
      </c>
      <c r="W97" s="1087">
        <f>'Comm Input'!AF262</f>
        <v>0</v>
      </c>
      <c r="X97" s="387">
        <f>'Comm Input'!AG262</f>
        <v>0</v>
      </c>
      <c r="Y97" s="387">
        <f>'Comm Input'!AH262</f>
        <v>0</v>
      </c>
      <c r="Z97" s="1087">
        <f>'Comm Input'!AI262</f>
        <v>0</v>
      </c>
    </row>
    <row r="98" spans="1:26" ht="15" x14ac:dyDescent="0.25">
      <c r="A98" s="311">
        <f>'Comm Input'!J263</f>
        <v>0</v>
      </c>
      <c r="B98">
        <f>'Comm Input'!K263</f>
        <v>0</v>
      </c>
      <c r="C98">
        <f>'Comm Input'!L263</f>
        <v>0</v>
      </c>
      <c r="D98">
        <f>'Comm Input'!M263</f>
        <v>0</v>
      </c>
      <c r="E98" s="49">
        <f>'Comm Input'!N263</f>
        <v>0</v>
      </c>
      <c r="F98" s="50">
        <f>'Comm Input'!O263</f>
        <v>0</v>
      </c>
      <c r="G98" s="38">
        <f>'Comm Input'!P263</f>
        <v>0</v>
      </c>
      <c r="H98" s="38">
        <f>'Comm Input'!Q263</f>
        <v>0</v>
      </c>
      <c r="I98" s="38">
        <f>'Comm Input'!R263</f>
        <v>0</v>
      </c>
      <c r="J98" s="38">
        <f>'Comm Input'!S263</f>
        <v>0</v>
      </c>
      <c r="K98" s="38">
        <f>'Comm Input'!T263</f>
        <v>0</v>
      </c>
      <c r="L98" s="38">
        <f>'Comm Input'!U263</f>
        <v>0</v>
      </c>
      <c r="M98" s="38">
        <f>'Comm Input'!V263</f>
        <v>0</v>
      </c>
      <c r="N98" s="116">
        <f>'Comm Input'!W263</f>
        <v>0</v>
      </c>
      <c r="O98" s="22">
        <f>'Comm Input'!X263</f>
        <v>0</v>
      </c>
      <c r="P98" s="28">
        <f>'Comm Input'!Y263</f>
        <v>0</v>
      </c>
      <c r="Q98" s="22">
        <f>'Comm Input'!Z263</f>
        <v>0</v>
      </c>
      <c r="R98" s="22">
        <f>'Comm Input'!AA263</f>
        <v>0</v>
      </c>
      <c r="S98" s="22">
        <f>'Comm Input'!AB263</f>
        <v>0</v>
      </c>
      <c r="T98" s="89">
        <f>'Comm Input'!AC263</f>
        <v>0</v>
      </c>
      <c r="U98" s="89">
        <f>'Comm Input'!AD263</f>
        <v>0</v>
      </c>
      <c r="V98" s="89">
        <f>'Comm Input'!AE263</f>
        <v>0</v>
      </c>
      <c r="W98" s="49">
        <f>'Comm Input'!AF263</f>
        <v>0</v>
      </c>
      <c r="X98" s="22">
        <f>'Comm Input'!AG263</f>
        <v>0</v>
      </c>
      <c r="Y98" s="22">
        <f>'Comm Input'!AH263</f>
        <v>0</v>
      </c>
      <c r="Z98" s="89">
        <f>'Comm Input'!AI263</f>
        <v>0</v>
      </c>
    </row>
    <row r="99" spans="1:26" ht="15" x14ac:dyDescent="0.25">
      <c r="A99" s="311">
        <f>'Comm Input'!J264</f>
        <v>0</v>
      </c>
      <c r="B99">
        <f>'Comm Input'!K264</f>
        <v>0</v>
      </c>
      <c r="C99">
        <f>'Comm Input'!L264</f>
        <v>0</v>
      </c>
      <c r="D99">
        <f>'Comm Input'!M264</f>
        <v>0</v>
      </c>
      <c r="E99" s="49">
        <f>'Comm Input'!N264</f>
        <v>0</v>
      </c>
      <c r="F99" s="50">
        <f>'Comm Input'!O264</f>
        <v>0</v>
      </c>
      <c r="G99" s="38">
        <f>'Comm Input'!P264</f>
        <v>0</v>
      </c>
      <c r="H99" s="38">
        <f>'Comm Input'!Q264</f>
        <v>0</v>
      </c>
      <c r="I99" s="38">
        <f>'Comm Input'!R264</f>
        <v>0</v>
      </c>
      <c r="J99" s="38">
        <f>'Comm Input'!S264</f>
        <v>0</v>
      </c>
      <c r="K99" s="38">
        <f>'Comm Input'!T264</f>
        <v>0</v>
      </c>
      <c r="L99" s="38">
        <f>'Comm Input'!U264</f>
        <v>0</v>
      </c>
      <c r="M99" s="38">
        <f>'Comm Input'!V264</f>
        <v>0</v>
      </c>
      <c r="N99" s="116">
        <f>'Comm Input'!W264</f>
        <v>0</v>
      </c>
      <c r="O99" s="22">
        <f>'Comm Input'!X264</f>
        <v>0</v>
      </c>
      <c r="P99" s="28">
        <f>'Comm Input'!Y264</f>
        <v>0</v>
      </c>
      <c r="Q99" s="22">
        <f>'Comm Input'!Z264</f>
        <v>0</v>
      </c>
      <c r="R99" s="22">
        <f>'Comm Input'!AA264</f>
        <v>0</v>
      </c>
      <c r="S99" s="22">
        <f>'Comm Input'!AB264</f>
        <v>0</v>
      </c>
      <c r="T99" s="89">
        <f>'Comm Input'!AC264</f>
        <v>0</v>
      </c>
      <c r="U99" s="89">
        <f>'Comm Input'!AD264</f>
        <v>0</v>
      </c>
      <c r="V99" s="89">
        <f>'Comm Input'!AE264</f>
        <v>0</v>
      </c>
      <c r="W99" s="49">
        <f>'Comm Input'!AF264</f>
        <v>0</v>
      </c>
      <c r="X99" s="22">
        <f>'Comm Input'!AG264</f>
        <v>0</v>
      </c>
      <c r="Y99" s="22">
        <f>'Comm Input'!AH264</f>
        <v>0</v>
      </c>
      <c r="Z99" s="89">
        <f>'Comm Input'!AI264</f>
        <v>0</v>
      </c>
    </row>
    <row r="100" spans="1:26" ht="15" x14ac:dyDescent="0.25">
      <c r="A100" s="495">
        <f>'Comm Input'!J265</f>
        <v>0</v>
      </c>
      <c r="B100" s="171">
        <f>'Comm Input'!K265</f>
        <v>0</v>
      </c>
      <c r="C100" s="171">
        <f>'Comm Input'!L265</f>
        <v>0</v>
      </c>
      <c r="D100" s="176">
        <f>'Comm Input'!M265</f>
        <v>0</v>
      </c>
      <c r="E100" s="449">
        <f>'Comm Input'!N265</f>
        <v>0</v>
      </c>
      <c r="F100" s="335">
        <f>'Comm Input'!O265</f>
        <v>0</v>
      </c>
      <c r="G100" s="177">
        <f>'Comm Input'!P265</f>
        <v>0</v>
      </c>
      <c r="H100" s="177">
        <f>'Comm Input'!Q265</f>
        <v>0</v>
      </c>
      <c r="I100" s="177">
        <f>'Comm Input'!R265</f>
        <v>0</v>
      </c>
      <c r="J100" s="177">
        <f>'Comm Input'!S265</f>
        <v>0</v>
      </c>
      <c r="K100" s="177">
        <f>'Comm Input'!T265</f>
        <v>0</v>
      </c>
      <c r="L100" s="177">
        <f>'Comm Input'!U265</f>
        <v>0</v>
      </c>
      <c r="M100" s="177">
        <f>'Comm Input'!V265</f>
        <v>0</v>
      </c>
      <c r="N100" s="364">
        <f>'Comm Input'!W265</f>
        <v>0</v>
      </c>
      <c r="O100" s="178">
        <f>'Comm Input'!X265</f>
        <v>0</v>
      </c>
      <c r="P100" s="365">
        <f>'Comm Input'!Y265</f>
        <v>0</v>
      </c>
      <c r="Q100" s="178">
        <f>'Comm Input'!Z265</f>
        <v>0</v>
      </c>
      <c r="R100" s="178">
        <f>'Comm Input'!AA265</f>
        <v>0</v>
      </c>
      <c r="S100" s="337">
        <f>'Comm Input'!AB265</f>
        <v>0</v>
      </c>
      <c r="T100" s="171">
        <f>'Comm Input'!AC265</f>
        <v>0</v>
      </c>
      <c r="U100" s="171">
        <f>'Comm Input'!AD265</f>
        <v>0</v>
      </c>
      <c r="V100" s="171">
        <f>'Comm Input'!AE265</f>
        <v>0</v>
      </c>
      <c r="W100" s="448">
        <f>'Comm Input'!AF265</f>
        <v>0</v>
      </c>
      <c r="X100" s="171">
        <f>'Comm Input'!AG265</f>
        <v>0</v>
      </c>
      <c r="Y100" s="337">
        <f>'Comm Input'!AH265</f>
        <v>0</v>
      </c>
      <c r="Z100" s="171">
        <f>'Comm Input'!AI265</f>
        <v>0</v>
      </c>
    </row>
    <row r="101" spans="1:26" ht="15" x14ac:dyDescent="0.25">
      <c r="A101" s="310" t="str">
        <f>'Comm Input'!J266</f>
        <v>SA</v>
      </c>
      <c r="B101" s="35" t="str">
        <f>'Comm Input'!K266</f>
        <v>Broker: Axis Group</v>
      </c>
      <c r="C101" s="35">
        <f>'Comm Input'!L266</f>
        <v>0</v>
      </c>
      <c r="D101" s="158">
        <f>'Comm Input'!M266</f>
        <v>0</v>
      </c>
      <c r="E101" s="117">
        <f>'Comm Input'!N266</f>
        <v>0</v>
      </c>
      <c r="F101" s="316">
        <f>'Comm Input'!O266</f>
        <v>0</v>
      </c>
      <c r="G101" s="158">
        <f>'Comm Input'!P266</f>
        <v>0</v>
      </c>
      <c r="H101" s="158">
        <f>'Comm Input'!Q266</f>
        <v>0</v>
      </c>
      <c r="I101" s="158">
        <f>'Comm Input'!R266</f>
        <v>0</v>
      </c>
      <c r="J101" s="319">
        <f>'Comm Input'!S266</f>
        <v>0</v>
      </c>
      <c r="K101" s="319">
        <f>'Comm Input'!T266</f>
        <v>0</v>
      </c>
      <c r="L101" s="319" t="str">
        <f>'Comm Input'!U266</f>
        <v>Bundled</v>
      </c>
      <c r="M101" s="158">
        <f>'Comm Input'!V266</f>
        <v>0</v>
      </c>
      <c r="N101" s="319">
        <f>'Comm Input'!W266</f>
        <v>2.5000000000000001E-2</v>
      </c>
      <c r="O101" s="117">
        <f>'Comm Input'!X266</f>
        <v>0</v>
      </c>
      <c r="P101" s="157">
        <f>'Comm Input'!Y266</f>
        <v>0</v>
      </c>
      <c r="Q101" s="158">
        <f>'Comm Input'!Z266</f>
        <v>0</v>
      </c>
      <c r="R101" s="319">
        <f>'Comm Input'!AA266</f>
        <v>0</v>
      </c>
      <c r="S101" s="157">
        <f>'Comm Input'!AB266</f>
        <v>0</v>
      </c>
      <c r="T101" s="7">
        <f>'Comm Input'!AC266</f>
        <v>0</v>
      </c>
      <c r="U101" s="319">
        <f>'Comm Input'!AD266</f>
        <v>0</v>
      </c>
      <c r="V101" s="157">
        <f>'Comm Input'!AE266</f>
        <v>0</v>
      </c>
      <c r="W101" s="449">
        <f>'Comm Input'!AF266</f>
        <v>0</v>
      </c>
      <c r="X101" s="158">
        <f>'Comm Input'!AG266</f>
        <v>0</v>
      </c>
      <c r="Y101" s="322">
        <f>'Comm Input'!AH266</f>
        <v>0</v>
      </c>
      <c r="Z101" s="7">
        <f>'Comm Input'!AI266</f>
        <v>0</v>
      </c>
    </row>
    <row r="102" spans="1:26" ht="15" x14ac:dyDescent="0.25">
      <c r="A102" s="311">
        <f>'Comm Input'!J267</f>
        <v>0</v>
      </c>
      <c r="B102" t="str">
        <f>'Comm Input'!K267</f>
        <v>North American Chimney &amp; Gutter Corp</v>
      </c>
      <c r="C102" s="17">
        <f>'Comm Input'!L267</f>
        <v>0</v>
      </c>
      <c r="D102" t="str">
        <f>'Comm Input'!M267</f>
        <v>NY5445</v>
      </c>
      <c r="E102" s="494">
        <f>'Comm Input'!N267</f>
        <v>0</v>
      </c>
      <c r="F102" s="366">
        <f>'Comm Input'!O267</f>
        <v>0</v>
      </c>
      <c r="G102" s="321">
        <f>'Comm Input'!P267</f>
        <v>0</v>
      </c>
      <c r="H102" s="307">
        <f>'Comm Input'!Q267</f>
        <v>0</v>
      </c>
      <c r="I102" s="307">
        <f>'Comm Input'!R267</f>
        <v>0</v>
      </c>
      <c r="J102" s="307">
        <f>'Comm Input'!S267</f>
        <v>0</v>
      </c>
      <c r="K102" s="307">
        <f>'Comm Input'!T267</f>
        <v>0</v>
      </c>
      <c r="L102" s="38">
        <f>'Comm Input'!U267</f>
        <v>0</v>
      </c>
      <c r="M102" s="38">
        <f>'Comm Input'!V267</f>
        <v>0</v>
      </c>
      <c r="N102" s="22">
        <f>'Comm Input'!W267</f>
        <v>0</v>
      </c>
      <c r="O102" s="22">
        <f>'Comm Input'!X267</f>
        <v>0</v>
      </c>
      <c r="P102" s="23">
        <f>'Comm Input'!Y267</f>
        <v>0</v>
      </c>
      <c r="Q102" s="22">
        <f>'Comm Input'!Z267</f>
        <v>0</v>
      </c>
      <c r="R102" s="23">
        <f>'Comm Input'!AA267</f>
        <v>0</v>
      </c>
      <c r="S102" s="23">
        <f>'Comm Input'!AB267</f>
        <v>0</v>
      </c>
      <c r="T102">
        <f>'Comm Input'!AC267</f>
        <v>0</v>
      </c>
      <c r="U102" s="23">
        <f>'Comm Input'!AD267</f>
        <v>0</v>
      </c>
      <c r="V102" s="23">
        <f>'Comm Input'!AE267</f>
        <v>0</v>
      </c>
      <c r="W102">
        <f>'Comm Input'!AF267</f>
        <v>0</v>
      </c>
      <c r="X102" s="23">
        <f>'Comm Input'!AG267</f>
        <v>0</v>
      </c>
      <c r="Y102" s="23">
        <f>'Comm Input'!AH267</f>
        <v>0</v>
      </c>
      <c r="Z102">
        <f>'Comm Input'!AI267</f>
        <v>0</v>
      </c>
    </row>
    <row r="103" spans="1:26" ht="15" x14ac:dyDescent="0.25">
      <c r="A103" s="311">
        <f>'Comm Input'!J268</f>
        <v>0</v>
      </c>
      <c r="B103">
        <f>'Comm Input'!K268</f>
        <v>0</v>
      </c>
      <c r="C103">
        <f>'Comm Input'!L268</f>
        <v>0</v>
      </c>
      <c r="D103">
        <f>'Comm Input'!M268</f>
        <v>0</v>
      </c>
      <c r="E103" s="494">
        <f>'Comm Input'!N268</f>
        <v>0</v>
      </c>
      <c r="F103" s="17">
        <f>'Comm Input'!O268</f>
        <v>0</v>
      </c>
      <c r="G103" s="38">
        <f>'Comm Input'!P268</f>
        <v>0</v>
      </c>
      <c r="H103" s="307">
        <f>'Comm Input'!Q268</f>
        <v>0</v>
      </c>
      <c r="I103" s="307">
        <f>'Comm Input'!R268</f>
        <v>0</v>
      </c>
      <c r="J103" s="307">
        <f>'Comm Input'!S268</f>
        <v>0</v>
      </c>
      <c r="K103" s="307">
        <f>'Comm Input'!T268</f>
        <v>0</v>
      </c>
      <c r="L103" s="38">
        <f>'Comm Input'!U268</f>
        <v>0</v>
      </c>
      <c r="M103" s="38">
        <f>'Comm Input'!V268</f>
        <v>0</v>
      </c>
      <c r="N103" s="22">
        <f>'Comm Input'!W268</f>
        <v>0</v>
      </c>
      <c r="O103" s="22">
        <f>'Comm Input'!X268</f>
        <v>0</v>
      </c>
      <c r="P103" s="23">
        <f>'Comm Input'!Y268</f>
        <v>0</v>
      </c>
      <c r="Q103" s="22">
        <f>'Comm Input'!Z268</f>
        <v>0</v>
      </c>
      <c r="R103" s="23">
        <f>'Comm Input'!AA268</f>
        <v>0</v>
      </c>
      <c r="S103" s="23">
        <f>'Comm Input'!AB268</f>
        <v>0</v>
      </c>
      <c r="T103">
        <f>'Comm Input'!AC268</f>
        <v>0</v>
      </c>
      <c r="U103" s="23">
        <f>'Comm Input'!AD268</f>
        <v>0</v>
      </c>
      <c r="V103" s="23">
        <f>'Comm Input'!AE268</f>
        <v>0</v>
      </c>
      <c r="W103">
        <f>'Comm Input'!AF268</f>
        <v>0</v>
      </c>
      <c r="X103" s="23">
        <f>'Comm Input'!AG268</f>
        <v>0</v>
      </c>
      <c r="Y103" s="23">
        <f>'Comm Input'!AH268</f>
        <v>0</v>
      </c>
      <c r="Z103">
        <f>'Comm Input'!AI268</f>
        <v>0</v>
      </c>
    </row>
    <row r="104" spans="1:26" ht="15" x14ac:dyDescent="0.25">
      <c r="A104" s="311">
        <f>'Comm Input'!J269</f>
        <v>0</v>
      </c>
      <c r="B104" t="str">
        <f>'Comm Input'!K269</f>
        <v>Moved to CES 1/2021</v>
      </c>
      <c r="C104" s="17">
        <f>'Comm Input'!L269</f>
        <v>0</v>
      </c>
      <c r="D104" t="str">
        <f>'Comm Input'!M269</f>
        <v>XX0000</v>
      </c>
      <c r="E104" s="494">
        <f>'Comm Input'!N269</f>
        <v>0</v>
      </c>
      <c r="F104" s="366">
        <f>'Comm Input'!O269</f>
        <v>0</v>
      </c>
      <c r="G104" s="321">
        <f>'Comm Input'!P269</f>
        <v>0</v>
      </c>
      <c r="H104" s="307">
        <f>'Comm Input'!Q269</f>
        <v>0</v>
      </c>
      <c r="I104" s="307">
        <f>'Comm Input'!R269</f>
        <v>0</v>
      </c>
      <c r="J104" s="307">
        <f>'Comm Input'!S269</f>
        <v>0</v>
      </c>
      <c r="K104" s="307">
        <f>'Comm Input'!T269</f>
        <v>0</v>
      </c>
      <c r="L104" s="38">
        <f>'Comm Input'!U269</f>
        <v>0</v>
      </c>
      <c r="M104" s="38">
        <f>'Comm Input'!V269</f>
        <v>0</v>
      </c>
      <c r="N104" s="22">
        <f>'Comm Input'!W269</f>
        <v>0</v>
      </c>
      <c r="O104" s="22">
        <f>'Comm Input'!X269</f>
        <v>0</v>
      </c>
      <c r="P104" s="23">
        <f>'Comm Input'!Y269</f>
        <v>0</v>
      </c>
      <c r="Q104" s="22">
        <f>'Comm Input'!Z269</f>
        <v>0</v>
      </c>
      <c r="R104" s="23">
        <f>'Comm Input'!AA269</f>
        <v>0</v>
      </c>
      <c r="S104" s="23">
        <f>'Comm Input'!AB269</f>
        <v>0</v>
      </c>
      <c r="T104">
        <f>'Comm Input'!AC269</f>
        <v>0</v>
      </c>
      <c r="U104" s="23">
        <f>'Comm Input'!AD269</f>
        <v>0</v>
      </c>
      <c r="V104" s="23">
        <f>'Comm Input'!AE269</f>
        <v>0</v>
      </c>
      <c r="W104">
        <f>'Comm Input'!AF269</f>
        <v>0</v>
      </c>
      <c r="X104" s="23">
        <f>'Comm Input'!AG269</f>
        <v>0</v>
      </c>
      <c r="Y104" s="23">
        <f>'Comm Input'!AH269</f>
        <v>0</v>
      </c>
      <c r="Z104">
        <f>'Comm Input'!AI269</f>
        <v>0</v>
      </c>
    </row>
    <row r="105" spans="1:26" ht="15" x14ac:dyDescent="0.25">
      <c r="A105" s="311">
        <f>'Comm Input'!J270</f>
        <v>0</v>
      </c>
      <c r="B105">
        <f>'Comm Input'!K270</f>
        <v>0</v>
      </c>
      <c r="C105">
        <f>'Comm Input'!L270</f>
        <v>0</v>
      </c>
      <c r="D105">
        <f>'Comm Input'!M270</f>
        <v>0</v>
      </c>
      <c r="E105" s="494">
        <f>'Comm Input'!N270</f>
        <v>0</v>
      </c>
      <c r="F105" s="17">
        <f>'Comm Input'!O270</f>
        <v>0</v>
      </c>
      <c r="G105" s="38">
        <f>'Comm Input'!P270</f>
        <v>0</v>
      </c>
      <c r="H105" s="307">
        <f>'Comm Input'!Q270</f>
        <v>0</v>
      </c>
      <c r="I105" s="307">
        <f>'Comm Input'!R270</f>
        <v>0</v>
      </c>
      <c r="J105" s="307">
        <f>'Comm Input'!S270</f>
        <v>0</v>
      </c>
      <c r="K105" s="307">
        <f>'Comm Input'!T270</f>
        <v>0</v>
      </c>
      <c r="L105" s="38">
        <f>'Comm Input'!U270</f>
        <v>0</v>
      </c>
      <c r="M105" s="38">
        <f>'Comm Input'!V270</f>
        <v>0</v>
      </c>
      <c r="N105" s="22">
        <f>'Comm Input'!W270</f>
        <v>0</v>
      </c>
      <c r="O105" s="22">
        <f>'Comm Input'!X270</f>
        <v>0</v>
      </c>
      <c r="P105" s="23">
        <f>'Comm Input'!Y270</f>
        <v>0</v>
      </c>
      <c r="Q105" s="22">
        <f>'Comm Input'!Z270</f>
        <v>0</v>
      </c>
      <c r="R105" s="23">
        <f>'Comm Input'!AA270</f>
        <v>0</v>
      </c>
      <c r="S105" s="23">
        <f>'Comm Input'!AB270</f>
        <v>0</v>
      </c>
      <c r="T105">
        <f>'Comm Input'!AC270</f>
        <v>0</v>
      </c>
      <c r="U105" s="23">
        <f>'Comm Input'!AD270</f>
        <v>0</v>
      </c>
      <c r="V105" s="23">
        <f>'Comm Input'!AE270</f>
        <v>0</v>
      </c>
      <c r="W105">
        <f>'Comm Input'!AF270</f>
        <v>0</v>
      </c>
      <c r="X105" s="23">
        <f>'Comm Input'!AG270</f>
        <v>0</v>
      </c>
      <c r="Y105" s="23">
        <f>'Comm Input'!AH270</f>
        <v>0</v>
      </c>
      <c r="Z105">
        <f>'Comm Input'!AI270</f>
        <v>0</v>
      </c>
    </row>
    <row r="106" spans="1:26" ht="15" x14ac:dyDescent="0.25">
      <c r="A106" s="311">
        <f>'Comm Input'!J271</f>
        <v>0</v>
      </c>
      <c r="B106">
        <f>'Comm Input'!K271</f>
        <v>0</v>
      </c>
      <c r="C106" s="17">
        <f>'Comm Input'!L271</f>
        <v>0</v>
      </c>
      <c r="D106">
        <f>'Comm Input'!M271</f>
        <v>0</v>
      </c>
      <c r="E106" s="494">
        <f>'Comm Input'!N271</f>
        <v>0</v>
      </c>
      <c r="F106" s="366">
        <f>'Comm Input'!O271</f>
        <v>0</v>
      </c>
      <c r="G106" s="321">
        <f>'Comm Input'!P271</f>
        <v>0</v>
      </c>
      <c r="H106" s="307">
        <f>'Comm Input'!Q271</f>
        <v>0</v>
      </c>
      <c r="I106" s="307">
        <f>'Comm Input'!R271</f>
        <v>0</v>
      </c>
      <c r="J106" s="307">
        <f>'Comm Input'!S271</f>
        <v>0</v>
      </c>
      <c r="K106" s="307">
        <f>'Comm Input'!T271</f>
        <v>0</v>
      </c>
      <c r="L106" s="38">
        <f>'Comm Input'!U271</f>
        <v>0</v>
      </c>
      <c r="M106" s="38">
        <f>'Comm Input'!V271</f>
        <v>0</v>
      </c>
      <c r="N106" s="22">
        <f>'Comm Input'!W271</f>
        <v>0</v>
      </c>
      <c r="O106" s="22">
        <f>'Comm Input'!X271</f>
        <v>0</v>
      </c>
      <c r="P106" s="23">
        <f>'Comm Input'!Y271</f>
        <v>0</v>
      </c>
      <c r="Q106" s="22">
        <f>'Comm Input'!Z271</f>
        <v>0</v>
      </c>
      <c r="R106" s="23">
        <f>'Comm Input'!AA271</f>
        <v>0</v>
      </c>
      <c r="S106" s="23">
        <f>'Comm Input'!AB271</f>
        <v>0</v>
      </c>
      <c r="T106">
        <f>'Comm Input'!AC271</f>
        <v>0</v>
      </c>
      <c r="U106" s="23">
        <f>'Comm Input'!AD271</f>
        <v>0</v>
      </c>
      <c r="V106" s="23">
        <f>'Comm Input'!AE271</f>
        <v>0</v>
      </c>
      <c r="W106">
        <f>'Comm Input'!AF271</f>
        <v>0</v>
      </c>
      <c r="X106" s="23">
        <f>'Comm Input'!AG271</f>
        <v>0</v>
      </c>
      <c r="Y106" s="23">
        <f>'Comm Input'!AH271</f>
        <v>0</v>
      </c>
      <c r="Z106" s="23">
        <f>'Comm Input'!AI271</f>
        <v>0</v>
      </c>
    </row>
    <row r="107" spans="1:26" ht="15" x14ac:dyDescent="0.25">
      <c r="A107" s="311">
        <f>'Comm Input'!J272</f>
        <v>0</v>
      </c>
      <c r="B107">
        <f>'Comm Input'!K272</f>
        <v>0</v>
      </c>
      <c r="C107">
        <f>'Comm Input'!L272</f>
        <v>0</v>
      </c>
      <c r="D107">
        <f>'Comm Input'!M272</f>
        <v>0</v>
      </c>
      <c r="E107" s="626">
        <f>'Comm Input'!N272</f>
        <v>0</v>
      </c>
      <c r="F107" s="13">
        <f>'Comm Input'!O272</f>
        <v>0</v>
      </c>
      <c r="G107" s="38">
        <f>'Comm Input'!P272</f>
        <v>0</v>
      </c>
      <c r="H107" s="307">
        <f>'Comm Input'!Q272</f>
        <v>0</v>
      </c>
      <c r="I107" s="307">
        <f>'Comm Input'!R272</f>
        <v>0</v>
      </c>
      <c r="J107" s="307">
        <f>'Comm Input'!S272</f>
        <v>0</v>
      </c>
      <c r="K107" s="307">
        <f>'Comm Input'!T272</f>
        <v>0</v>
      </c>
      <c r="L107" s="38">
        <f>'Comm Input'!U272</f>
        <v>0</v>
      </c>
      <c r="M107" s="38">
        <f>'Comm Input'!V272</f>
        <v>0</v>
      </c>
      <c r="N107" s="22">
        <f>'Comm Input'!W272</f>
        <v>0</v>
      </c>
      <c r="O107" s="22">
        <f>'Comm Input'!X272</f>
        <v>0</v>
      </c>
      <c r="P107" s="23">
        <f>'Comm Input'!Y272</f>
        <v>0</v>
      </c>
      <c r="Q107" s="22">
        <f>'Comm Input'!Z272</f>
        <v>0</v>
      </c>
      <c r="R107" s="23">
        <f>'Comm Input'!AA272</f>
        <v>0</v>
      </c>
      <c r="S107" s="23">
        <f>'Comm Input'!AB272</f>
        <v>0</v>
      </c>
      <c r="T107">
        <f>'Comm Input'!AC272</f>
        <v>0</v>
      </c>
      <c r="U107" s="23">
        <f>'Comm Input'!AD272</f>
        <v>0</v>
      </c>
      <c r="V107" s="23">
        <f>'Comm Input'!AE272</f>
        <v>0</v>
      </c>
      <c r="W107">
        <f>'Comm Input'!AF272</f>
        <v>0</v>
      </c>
      <c r="X107" s="23">
        <f>'Comm Input'!AG272</f>
        <v>0</v>
      </c>
      <c r="Y107" s="23">
        <f>'Comm Input'!AH272</f>
        <v>0</v>
      </c>
      <c r="Z107" s="23">
        <f>'Comm Input'!AI272</f>
        <v>0</v>
      </c>
    </row>
    <row r="108" spans="1:26" ht="15.75" thickBot="1" x14ac:dyDescent="0.3">
      <c r="A108" s="311">
        <f>'Comm Input'!J273</f>
        <v>0</v>
      </c>
      <c r="B108">
        <f>'Comm Input'!K273</f>
        <v>0</v>
      </c>
      <c r="C108">
        <f>'Comm Input'!L273</f>
        <v>0</v>
      </c>
      <c r="D108">
        <f>'Comm Input'!M273</f>
        <v>0</v>
      </c>
      <c r="E108" s="49">
        <f>'Comm Input'!N273</f>
        <v>0</v>
      </c>
      <c r="F108" s="50">
        <f>'Comm Input'!O273</f>
        <v>0</v>
      </c>
      <c r="G108" s="38">
        <f>'Comm Input'!P273</f>
        <v>0</v>
      </c>
      <c r="H108" s="307">
        <f>'Comm Input'!Q273</f>
        <v>0</v>
      </c>
      <c r="I108" s="307">
        <f>'Comm Input'!R273</f>
        <v>0</v>
      </c>
      <c r="J108" s="307">
        <f>'Comm Input'!S273</f>
        <v>0</v>
      </c>
      <c r="K108" s="307">
        <f>'Comm Input'!T273</f>
        <v>0</v>
      </c>
      <c r="L108" s="38">
        <f>'Comm Input'!U273</f>
        <v>0</v>
      </c>
      <c r="M108" s="38">
        <f>'Comm Input'!V273</f>
        <v>0</v>
      </c>
      <c r="N108" s="38">
        <f>'Comm Input'!W273</f>
        <v>0</v>
      </c>
      <c r="O108" s="22">
        <f>'Comm Input'!X273</f>
        <v>0</v>
      </c>
      <c r="P108" s="11">
        <f>'Comm Input'!Y273</f>
        <v>0</v>
      </c>
      <c r="Q108" s="22">
        <f>'Comm Input'!Z273</f>
        <v>0</v>
      </c>
      <c r="R108" s="22">
        <f>'Comm Input'!AA273</f>
        <v>0</v>
      </c>
      <c r="S108" s="22">
        <f>'Comm Input'!AB273</f>
        <v>0</v>
      </c>
      <c r="T108" s="22">
        <f>'Comm Input'!AC273</f>
        <v>0</v>
      </c>
      <c r="U108" s="22">
        <f>'Comm Input'!AD273</f>
        <v>0</v>
      </c>
      <c r="V108" s="22">
        <f>'Comm Input'!AE273</f>
        <v>0</v>
      </c>
      <c r="W108" s="22">
        <f>'Comm Input'!AF273</f>
        <v>0</v>
      </c>
      <c r="X108" s="22">
        <f>'Comm Input'!AG273</f>
        <v>0</v>
      </c>
      <c r="Y108" s="22">
        <f>'Comm Input'!AH273</f>
        <v>0</v>
      </c>
      <c r="Z108" s="22">
        <f>'Comm Input'!AI273</f>
        <v>0</v>
      </c>
    </row>
    <row r="109" spans="1:26" ht="15.75" thickBot="1" x14ac:dyDescent="0.3">
      <c r="A109" s="311">
        <f>'Comm Input'!J274</f>
        <v>0</v>
      </c>
      <c r="B109">
        <f>'Comm Input'!K274</f>
        <v>0</v>
      </c>
      <c r="C109">
        <f>'Comm Input'!L274</f>
        <v>0</v>
      </c>
      <c r="D109">
        <f>'Comm Input'!M274</f>
        <v>0</v>
      </c>
      <c r="E109" s="49">
        <f>'Comm Input'!N274</f>
        <v>0</v>
      </c>
      <c r="F109" s="50">
        <f>'Comm Input'!O274</f>
        <v>0</v>
      </c>
      <c r="G109" s="38">
        <f>'Comm Input'!P274</f>
        <v>0</v>
      </c>
      <c r="H109" s="38">
        <f>'Comm Input'!Q274</f>
        <v>0</v>
      </c>
      <c r="I109" s="38">
        <f>'Comm Input'!R274</f>
        <v>0</v>
      </c>
      <c r="J109" s="38">
        <f>'Comm Input'!S274</f>
        <v>0</v>
      </c>
      <c r="K109" s="38">
        <f>'Comm Input'!T274</f>
        <v>0</v>
      </c>
      <c r="L109" s="38">
        <f>'Comm Input'!U274</f>
        <v>0</v>
      </c>
      <c r="M109" s="38">
        <f>'Comm Input'!V274</f>
        <v>0</v>
      </c>
      <c r="N109" s="488">
        <f>'Comm Input'!W274</f>
        <v>0</v>
      </c>
      <c r="O109" s="489">
        <f>'Comm Input'!X274</f>
        <v>0</v>
      </c>
      <c r="P109" s="490">
        <f>'Comm Input'!Y274</f>
        <v>0</v>
      </c>
      <c r="Q109" s="829">
        <f>'Comm Input'!Z274</f>
        <v>0</v>
      </c>
      <c r="R109" s="387">
        <f>'Comm Input'!AA274</f>
        <v>0</v>
      </c>
      <c r="S109" s="387">
        <f>'Comm Input'!AB274</f>
        <v>0</v>
      </c>
      <c r="T109" s="1087">
        <f>'Comm Input'!AC274</f>
        <v>0</v>
      </c>
      <c r="U109" s="387">
        <f>'Comm Input'!AD274</f>
        <v>0</v>
      </c>
      <c r="V109" s="387">
        <f>'Comm Input'!AE274</f>
        <v>0</v>
      </c>
      <c r="W109" s="1087">
        <f>'Comm Input'!AF274</f>
        <v>0</v>
      </c>
      <c r="X109" s="387">
        <f>'Comm Input'!AG274</f>
        <v>0</v>
      </c>
      <c r="Y109" s="387">
        <f>'Comm Input'!AH274</f>
        <v>0</v>
      </c>
      <c r="Z109" s="1087">
        <f>'Comm Input'!AI274</f>
        <v>0</v>
      </c>
    </row>
    <row r="110" spans="1:26" ht="15" x14ac:dyDescent="0.25">
      <c r="A110" s="311">
        <f>'Comm Input'!J275</f>
        <v>0</v>
      </c>
      <c r="B110">
        <f>'Comm Input'!K275</f>
        <v>0</v>
      </c>
      <c r="C110">
        <f>'Comm Input'!L275</f>
        <v>0</v>
      </c>
      <c r="D110">
        <f>'Comm Input'!M275</f>
        <v>0</v>
      </c>
      <c r="E110" s="49">
        <f>'Comm Input'!N275</f>
        <v>0</v>
      </c>
      <c r="F110" s="50">
        <f>'Comm Input'!O275</f>
        <v>0</v>
      </c>
      <c r="G110" s="38">
        <f>'Comm Input'!P275</f>
        <v>0</v>
      </c>
      <c r="H110" s="38">
        <f>'Comm Input'!Q275</f>
        <v>0</v>
      </c>
      <c r="I110" s="38">
        <f>'Comm Input'!R275</f>
        <v>0</v>
      </c>
      <c r="J110" s="38">
        <f>'Comm Input'!S275</f>
        <v>0</v>
      </c>
      <c r="K110" s="38">
        <f>'Comm Input'!T275</f>
        <v>0</v>
      </c>
      <c r="L110" s="38">
        <f>'Comm Input'!U275</f>
        <v>0</v>
      </c>
      <c r="M110" s="38">
        <f>'Comm Input'!V275</f>
        <v>0</v>
      </c>
      <c r="N110" s="116">
        <f>'Comm Input'!W275</f>
        <v>0</v>
      </c>
      <c r="O110" s="22">
        <f>'Comm Input'!X275</f>
        <v>0</v>
      </c>
      <c r="P110" s="28">
        <f>'Comm Input'!Y275</f>
        <v>0</v>
      </c>
      <c r="Q110" s="22">
        <f>'Comm Input'!Z275</f>
        <v>0</v>
      </c>
      <c r="R110" s="22">
        <f>'Comm Input'!AA275</f>
        <v>0</v>
      </c>
      <c r="S110" s="22">
        <f>'Comm Input'!AB275</f>
        <v>0</v>
      </c>
      <c r="T110" s="89">
        <f>'Comm Input'!AC275</f>
        <v>0</v>
      </c>
      <c r="U110" s="89">
        <f>'Comm Input'!AD275</f>
        <v>0</v>
      </c>
      <c r="V110" s="89">
        <f>'Comm Input'!AE275</f>
        <v>0</v>
      </c>
      <c r="W110" s="49">
        <f>'Comm Input'!AF275</f>
        <v>0</v>
      </c>
      <c r="X110" s="22">
        <f>'Comm Input'!AG275</f>
        <v>0</v>
      </c>
      <c r="Y110" s="22">
        <f>'Comm Input'!AH275</f>
        <v>0</v>
      </c>
      <c r="Z110" s="89">
        <f>'Comm Input'!AI275</f>
        <v>0</v>
      </c>
    </row>
    <row r="111" spans="1:26" ht="15" x14ac:dyDescent="0.25">
      <c r="A111" s="495">
        <f>'Comm Input'!J276</f>
        <v>0</v>
      </c>
      <c r="B111" s="171">
        <f>'Comm Input'!K276</f>
        <v>0</v>
      </c>
      <c r="C111" s="171">
        <f>'Comm Input'!L276</f>
        <v>0</v>
      </c>
      <c r="D111" s="176">
        <f>'Comm Input'!M276</f>
        <v>0</v>
      </c>
      <c r="E111" s="449">
        <f>'Comm Input'!N276</f>
        <v>0</v>
      </c>
      <c r="F111" s="335">
        <f>'Comm Input'!O276</f>
        <v>0</v>
      </c>
      <c r="G111" s="177">
        <f>'Comm Input'!P276</f>
        <v>0</v>
      </c>
      <c r="H111" s="177">
        <f>'Comm Input'!Q276</f>
        <v>0</v>
      </c>
      <c r="I111" s="177">
        <f>'Comm Input'!R276</f>
        <v>0</v>
      </c>
      <c r="J111" s="177">
        <f>'Comm Input'!S276</f>
        <v>0</v>
      </c>
      <c r="K111" s="177">
        <f>'Comm Input'!T276</f>
        <v>0</v>
      </c>
      <c r="L111" s="177">
        <f>'Comm Input'!U276</f>
        <v>0</v>
      </c>
      <c r="M111" s="177">
        <f>'Comm Input'!V276</f>
        <v>0</v>
      </c>
      <c r="N111" s="364">
        <f>'Comm Input'!W276</f>
        <v>0</v>
      </c>
      <c r="O111" s="178">
        <f>'Comm Input'!X276</f>
        <v>0</v>
      </c>
      <c r="P111" s="365">
        <f>'Comm Input'!Y276</f>
        <v>0</v>
      </c>
      <c r="Q111" s="178">
        <f>'Comm Input'!Z276</f>
        <v>0</v>
      </c>
      <c r="R111" s="178">
        <f>'Comm Input'!AA276</f>
        <v>0</v>
      </c>
      <c r="S111" s="337">
        <f>'Comm Input'!AB276</f>
        <v>0</v>
      </c>
      <c r="T111" s="171">
        <f>'Comm Input'!AC276</f>
        <v>0</v>
      </c>
      <c r="U111" s="171">
        <f>'Comm Input'!AD276</f>
        <v>0</v>
      </c>
      <c r="V111" s="171">
        <f>'Comm Input'!AE276</f>
        <v>0</v>
      </c>
      <c r="W111" s="171">
        <f>'Comm Input'!AF276</f>
        <v>0</v>
      </c>
      <c r="X111" s="171">
        <f>'Comm Input'!AG276</f>
        <v>0</v>
      </c>
      <c r="Y111" s="337">
        <f>'Comm Input'!AH276</f>
        <v>0</v>
      </c>
      <c r="Z111" s="171">
        <f>'Comm Input'!AI276</f>
        <v>0</v>
      </c>
    </row>
    <row r="112" spans="1:26" ht="15" x14ac:dyDescent="0.25">
      <c r="A112" s="310" t="str">
        <f>'Comm Input'!J277</f>
        <v>SA</v>
      </c>
      <c r="B112" s="35" t="str">
        <f>'Comm Input'!K277</f>
        <v>Broker: Jeff Kaplan</v>
      </c>
      <c r="C112" s="35">
        <f>'Comm Input'!L277</f>
        <v>0</v>
      </c>
      <c r="D112" s="158">
        <f>'Comm Input'!M277</f>
        <v>0</v>
      </c>
      <c r="E112" s="117">
        <f>'Comm Input'!N277</f>
        <v>0</v>
      </c>
      <c r="F112" s="316">
        <f>'Comm Input'!O277</f>
        <v>0</v>
      </c>
      <c r="G112" s="158">
        <f>'Comm Input'!P277</f>
        <v>0</v>
      </c>
      <c r="H112" s="158">
        <f>'Comm Input'!Q277</f>
        <v>0</v>
      </c>
      <c r="I112" s="158">
        <f>'Comm Input'!R277</f>
        <v>0</v>
      </c>
      <c r="J112" s="319">
        <f>'Comm Input'!S277</f>
        <v>0</v>
      </c>
      <c r="K112" s="319">
        <f>'Comm Input'!T277</f>
        <v>0</v>
      </c>
      <c r="L112" s="319" t="str">
        <f>'Comm Input'!U277</f>
        <v>Bundled</v>
      </c>
      <c r="M112" s="158">
        <f>'Comm Input'!V277</f>
        <v>0</v>
      </c>
      <c r="N112" s="319">
        <f>'Comm Input'!W277</f>
        <v>0.04</v>
      </c>
      <c r="O112" s="117">
        <f>'Comm Input'!X277</f>
        <v>0</v>
      </c>
      <c r="P112" s="157">
        <f>'Comm Input'!Y277</f>
        <v>0</v>
      </c>
      <c r="Q112" s="158">
        <f>'Comm Input'!Z277</f>
        <v>0</v>
      </c>
      <c r="R112" s="319">
        <f>'Comm Input'!AA277</f>
        <v>0</v>
      </c>
      <c r="S112" s="157">
        <f>'Comm Input'!AB277</f>
        <v>0</v>
      </c>
      <c r="T112" s="7">
        <f>'Comm Input'!AC277</f>
        <v>0</v>
      </c>
      <c r="U112" s="7">
        <f>'Comm Input'!AD277</f>
        <v>0</v>
      </c>
      <c r="V112" s="7">
        <f>'Comm Input'!AE277</f>
        <v>0</v>
      </c>
      <c r="W112" s="7">
        <f>'Comm Input'!AF277</f>
        <v>0</v>
      </c>
      <c r="X112" s="158">
        <f>'Comm Input'!AG277</f>
        <v>0</v>
      </c>
      <c r="Y112" s="322">
        <f>'Comm Input'!AH277</f>
        <v>0</v>
      </c>
      <c r="Z112" s="7">
        <f>'Comm Input'!AI277</f>
        <v>0</v>
      </c>
    </row>
    <row r="113" spans="1:26" ht="15" x14ac:dyDescent="0.25">
      <c r="A113" s="311" t="str">
        <f>'Comm Input'!J278</f>
        <v>Effective Dec commission check, add 4 points in for Jeff's commission on both codes (Greg, to-do list)</v>
      </c>
      <c r="B113" t="str">
        <f>'Comm Input'!K278</f>
        <v>Triton Recovery and Commercial Svcs, LLC</v>
      </c>
      <c r="C113" s="17">
        <f>'Comm Input'!L278</f>
        <v>0</v>
      </c>
      <c r="D113" t="str">
        <f>'Comm Input'!M278</f>
        <v>GA7228</v>
      </c>
      <c r="E113" s="494">
        <f>'Comm Input'!N278</f>
        <v>0</v>
      </c>
      <c r="F113" s="366">
        <f>'Comm Input'!O278</f>
        <v>0</v>
      </c>
      <c r="G113" s="321">
        <f>'Comm Input'!P278</f>
        <v>0</v>
      </c>
      <c r="H113" s="307">
        <f>'Comm Input'!Q278</f>
        <v>0</v>
      </c>
      <c r="I113" s="307">
        <f>'Comm Input'!R278</f>
        <v>0</v>
      </c>
      <c r="J113" s="307">
        <f>'Comm Input'!S278</f>
        <v>0</v>
      </c>
      <c r="K113" s="307">
        <f>'Comm Input'!T278</f>
        <v>0</v>
      </c>
      <c r="L113" s="38">
        <f>'Comm Input'!U278</f>
        <v>0</v>
      </c>
      <c r="M113" s="38">
        <f>'Comm Input'!V278</f>
        <v>0</v>
      </c>
      <c r="N113" s="22">
        <f>'Comm Input'!W278</f>
        <v>0</v>
      </c>
      <c r="O113" s="22">
        <f>'Comm Input'!X278</f>
        <v>0</v>
      </c>
      <c r="P113" s="23">
        <f>'Comm Input'!Y278</f>
        <v>0</v>
      </c>
      <c r="Q113" s="22">
        <f>'Comm Input'!Z278</f>
        <v>0</v>
      </c>
      <c r="R113" s="23">
        <f>'Comm Input'!AA278</f>
        <v>0</v>
      </c>
      <c r="S113" s="23">
        <f>'Comm Input'!AB278</f>
        <v>0</v>
      </c>
      <c r="T113">
        <f>'Comm Input'!AC278</f>
        <v>0</v>
      </c>
      <c r="U113">
        <f>'Comm Input'!AD278</f>
        <v>0</v>
      </c>
      <c r="V113">
        <f>'Comm Input'!AE278</f>
        <v>0</v>
      </c>
      <c r="W113" s="49">
        <f>'Comm Input'!AF278</f>
        <v>0</v>
      </c>
      <c r="X113" s="23">
        <f>'Comm Input'!AG278</f>
        <v>0</v>
      </c>
      <c r="Y113" s="23">
        <f>'Comm Input'!AH278</f>
        <v>0</v>
      </c>
      <c r="Z113">
        <f>'Comm Input'!AI278</f>
        <v>0</v>
      </c>
    </row>
    <row r="114" spans="1:26" ht="15" x14ac:dyDescent="0.25">
      <c r="A114" s="311">
        <f>'Comm Input'!J279</f>
        <v>0</v>
      </c>
      <c r="B114">
        <f>'Comm Input'!K279</f>
        <v>0</v>
      </c>
      <c r="C114">
        <f>'Comm Input'!L279</f>
        <v>0</v>
      </c>
      <c r="D114">
        <f>'Comm Input'!M279</f>
        <v>0</v>
      </c>
      <c r="E114" s="494">
        <f>'Comm Input'!N279</f>
        <v>0</v>
      </c>
      <c r="F114" s="17">
        <f>'Comm Input'!O279</f>
        <v>0</v>
      </c>
      <c r="G114" s="38">
        <f>'Comm Input'!P279</f>
        <v>0</v>
      </c>
      <c r="H114" s="307">
        <f>'Comm Input'!Q279</f>
        <v>0</v>
      </c>
      <c r="I114" s="307">
        <f>'Comm Input'!R279</f>
        <v>0</v>
      </c>
      <c r="J114" s="307">
        <f>'Comm Input'!S279</f>
        <v>0</v>
      </c>
      <c r="K114" s="307">
        <f>'Comm Input'!T279</f>
        <v>0</v>
      </c>
      <c r="L114" s="38">
        <f>'Comm Input'!U279</f>
        <v>0</v>
      </c>
      <c r="M114" s="38">
        <f>'Comm Input'!V279</f>
        <v>0</v>
      </c>
      <c r="N114" s="22">
        <f>'Comm Input'!W279</f>
        <v>0</v>
      </c>
      <c r="O114" s="22">
        <f>'Comm Input'!X279</f>
        <v>0</v>
      </c>
      <c r="P114" s="23">
        <f>'Comm Input'!Y279</f>
        <v>0</v>
      </c>
      <c r="Q114" s="22">
        <f>'Comm Input'!Z279</f>
        <v>0</v>
      </c>
      <c r="R114" s="23">
        <f>'Comm Input'!AA279</f>
        <v>0</v>
      </c>
      <c r="S114" s="23">
        <f>'Comm Input'!AB279</f>
        <v>0</v>
      </c>
      <c r="T114">
        <f>'Comm Input'!AC279</f>
        <v>0</v>
      </c>
      <c r="U114">
        <f>'Comm Input'!AD279</f>
        <v>0</v>
      </c>
      <c r="V114">
        <f>'Comm Input'!AE279</f>
        <v>0</v>
      </c>
      <c r="W114" s="49">
        <f>'Comm Input'!AF279</f>
        <v>0</v>
      </c>
      <c r="X114" s="23">
        <f>'Comm Input'!AG279</f>
        <v>0</v>
      </c>
      <c r="Y114" s="23">
        <f>'Comm Input'!AH279</f>
        <v>0</v>
      </c>
      <c r="Z114">
        <f>'Comm Input'!AI279</f>
        <v>0</v>
      </c>
    </row>
    <row r="115" spans="1:26" ht="15" x14ac:dyDescent="0.25">
      <c r="A115" s="311">
        <f>'Comm Input'!J280</f>
        <v>0</v>
      </c>
      <c r="B115" t="str">
        <f>'Comm Input'!K280</f>
        <v>no commissions to be paid in office or sales</v>
      </c>
      <c r="C115" s="17">
        <f>'Comm Input'!L280</f>
        <v>0</v>
      </c>
      <c r="D115" t="str">
        <f>'Comm Input'!M280</f>
        <v>GA8810</v>
      </c>
      <c r="E115" s="494">
        <f>'Comm Input'!N280</f>
        <v>0</v>
      </c>
      <c r="F115" s="366">
        <f>'Comm Input'!O280</f>
        <v>0</v>
      </c>
      <c r="G115" s="321">
        <f>'Comm Input'!P280</f>
        <v>0</v>
      </c>
      <c r="H115" s="307">
        <f>'Comm Input'!Q280</f>
        <v>0</v>
      </c>
      <c r="I115" s="307">
        <f>'Comm Input'!R280</f>
        <v>0</v>
      </c>
      <c r="J115" s="307">
        <f>'Comm Input'!S280</f>
        <v>0</v>
      </c>
      <c r="K115" s="307">
        <f>'Comm Input'!T280</f>
        <v>0</v>
      </c>
      <c r="L115" s="38">
        <f>'Comm Input'!U280</f>
        <v>0</v>
      </c>
      <c r="M115" s="38">
        <f>'Comm Input'!V280</f>
        <v>0</v>
      </c>
      <c r="N115" s="22">
        <f>'Comm Input'!W280</f>
        <v>0</v>
      </c>
      <c r="O115" s="22">
        <f>'Comm Input'!X280</f>
        <v>0</v>
      </c>
      <c r="P115" s="23">
        <f>'Comm Input'!Y280</f>
        <v>0</v>
      </c>
      <c r="Q115" s="22">
        <f>'Comm Input'!Z280</f>
        <v>0</v>
      </c>
      <c r="R115" s="23">
        <f>'Comm Input'!AA280</f>
        <v>0</v>
      </c>
      <c r="S115" s="23">
        <f>'Comm Input'!AB280</f>
        <v>0</v>
      </c>
      <c r="T115">
        <f>'Comm Input'!AC280</f>
        <v>0</v>
      </c>
      <c r="U115">
        <f>'Comm Input'!AD280</f>
        <v>0</v>
      </c>
      <c r="V115">
        <f>'Comm Input'!AE280</f>
        <v>0</v>
      </c>
      <c r="W115" s="49">
        <f>'Comm Input'!AF280</f>
        <v>0</v>
      </c>
      <c r="X115" s="23">
        <f>'Comm Input'!AG280</f>
        <v>0</v>
      </c>
      <c r="Y115" s="23">
        <f>'Comm Input'!AH280</f>
        <v>0</v>
      </c>
      <c r="Z115">
        <f>'Comm Input'!AI280</f>
        <v>0</v>
      </c>
    </row>
    <row r="116" spans="1:26" ht="15" x14ac:dyDescent="0.25">
      <c r="A116" s="311">
        <f>'Comm Input'!J281</f>
        <v>0</v>
      </c>
      <c r="B116">
        <f>'Comm Input'!K281</f>
        <v>0</v>
      </c>
      <c r="C116">
        <f>'Comm Input'!L281</f>
        <v>0</v>
      </c>
      <c r="D116">
        <f>'Comm Input'!M281</f>
        <v>0</v>
      </c>
      <c r="E116" s="494">
        <f>'Comm Input'!N281</f>
        <v>0</v>
      </c>
      <c r="F116" s="17">
        <f>'Comm Input'!O281</f>
        <v>0</v>
      </c>
      <c r="G116" s="38">
        <f>'Comm Input'!P281</f>
        <v>0</v>
      </c>
      <c r="H116" s="307">
        <f>'Comm Input'!Q281</f>
        <v>0</v>
      </c>
      <c r="I116" s="307">
        <f>'Comm Input'!R281</f>
        <v>0</v>
      </c>
      <c r="J116" s="307">
        <f>'Comm Input'!S281</f>
        <v>0</v>
      </c>
      <c r="K116" s="307">
        <f>'Comm Input'!T281</f>
        <v>0</v>
      </c>
      <c r="L116" s="38">
        <f>'Comm Input'!U281</f>
        <v>0</v>
      </c>
      <c r="M116" s="38">
        <f>'Comm Input'!V281</f>
        <v>0</v>
      </c>
      <c r="N116" s="22">
        <f>'Comm Input'!W281</f>
        <v>0</v>
      </c>
      <c r="O116" s="22">
        <f>'Comm Input'!X281</f>
        <v>0</v>
      </c>
      <c r="P116" s="23">
        <f>'Comm Input'!Y281</f>
        <v>0</v>
      </c>
      <c r="Q116" s="22">
        <f>'Comm Input'!Z281</f>
        <v>0</v>
      </c>
      <c r="R116" s="23">
        <f>'Comm Input'!AA281</f>
        <v>0</v>
      </c>
      <c r="S116" s="23">
        <f>'Comm Input'!AB281</f>
        <v>0</v>
      </c>
      <c r="T116">
        <f>'Comm Input'!AC281</f>
        <v>0</v>
      </c>
      <c r="U116">
        <f>'Comm Input'!AD281</f>
        <v>0</v>
      </c>
      <c r="V116">
        <f>'Comm Input'!AE281</f>
        <v>0</v>
      </c>
      <c r="W116" s="49">
        <f>'Comm Input'!AF281</f>
        <v>0</v>
      </c>
      <c r="X116" s="23">
        <f>'Comm Input'!AG281</f>
        <v>0</v>
      </c>
      <c r="Y116" s="23">
        <f>'Comm Input'!AH281</f>
        <v>0</v>
      </c>
      <c r="Z116">
        <f>'Comm Input'!AI281</f>
        <v>0</v>
      </c>
    </row>
    <row r="117" spans="1:26" ht="15" x14ac:dyDescent="0.25">
      <c r="A117" s="311">
        <f>'Comm Input'!J282</f>
        <v>0</v>
      </c>
      <c r="B117" t="str">
        <f>'Comm Input'!K282</f>
        <v>moved to CES 1/2021</v>
      </c>
      <c r="C117" s="17">
        <f>'Comm Input'!L282</f>
        <v>0</v>
      </c>
      <c r="D117">
        <f>'Comm Input'!M282</f>
        <v>0</v>
      </c>
      <c r="E117" s="494">
        <f>'Comm Input'!N282</f>
        <v>0</v>
      </c>
      <c r="F117" s="366">
        <f>'Comm Input'!O282</f>
        <v>0</v>
      </c>
      <c r="G117" s="321">
        <f>'Comm Input'!P282</f>
        <v>0</v>
      </c>
      <c r="H117" s="307">
        <f>'Comm Input'!Q282</f>
        <v>0</v>
      </c>
      <c r="I117" s="307">
        <f>'Comm Input'!R282</f>
        <v>0</v>
      </c>
      <c r="J117" s="307">
        <f>'Comm Input'!S282</f>
        <v>0</v>
      </c>
      <c r="K117" s="307">
        <f>'Comm Input'!T282</f>
        <v>0</v>
      </c>
      <c r="L117" s="38">
        <f>'Comm Input'!U282</f>
        <v>0</v>
      </c>
      <c r="M117" s="38">
        <f>'Comm Input'!V282</f>
        <v>0</v>
      </c>
      <c r="N117" s="22">
        <f>'Comm Input'!W282</f>
        <v>0</v>
      </c>
      <c r="O117" s="22">
        <f>'Comm Input'!X282</f>
        <v>0</v>
      </c>
      <c r="P117" s="23">
        <f>'Comm Input'!Y282</f>
        <v>0</v>
      </c>
      <c r="Q117" s="22">
        <f>'Comm Input'!Z282</f>
        <v>0</v>
      </c>
      <c r="R117" s="23">
        <f>'Comm Input'!AA282</f>
        <v>0</v>
      </c>
      <c r="S117" s="23">
        <f>'Comm Input'!AB282</f>
        <v>0</v>
      </c>
      <c r="T117">
        <f>'Comm Input'!AC282</f>
        <v>0</v>
      </c>
      <c r="U117">
        <f>'Comm Input'!AD282</f>
        <v>0</v>
      </c>
      <c r="V117">
        <f>'Comm Input'!AE282</f>
        <v>0</v>
      </c>
      <c r="W117" s="49">
        <f>'Comm Input'!AF282</f>
        <v>0</v>
      </c>
      <c r="X117" s="23">
        <f>'Comm Input'!AG282</f>
        <v>0</v>
      </c>
      <c r="Y117" s="23">
        <f>'Comm Input'!AH282</f>
        <v>0</v>
      </c>
      <c r="Z117" s="23">
        <f>'Comm Input'!AI282</f>
        <v>0</v>
      </c>
    </row>
    <row r="118" spans="1:26" ht="15" x14ac:dyDescent="0.25">
      <c r="A118" s="311">
        <f>'Comm Input'!J283</f>
        <v>0</v>
      </c>
      <c r="B118">
        <f>'Comm Input'!K283</f>
        <v>0</v>
      </c>
      <c r="C118">
        <f>'Comm Input'!L283</f>
        <v>0</v>
      </c>
      <c r="D118">
        <f>'Comm Input'!M283</f>
        <v>0</v>
      </c>
      <c r="E118" s="626">
        <f>'Comm Input'!N283</f>
        <v>0</v>
      </c>
      <c r="F118" s="13">
        <f>'Comm Input'!O283</f>
        <v>0</v>
      </c>
      <c r="G118" s="38">
        <f>'Comm Input'!P283</f>
        <v>0</v>
      </c>
      <c r="H118" s="307">
        <f>'Comm Input'!Q283</f>
        <v>0</v>
      </c>
      <c r="I118" s="307">
        <f>'Comm Input'!R283</f>
        <v>0</v>
      </c>
      <c r="J118" s="307">
        <f>'Comm Input'!S283</f>
        <v>0</v>
      </c>
      <c r="K118" s="307">
        <f>'Comm Input'!T283</f>
        <v>0</v>
      </c>
      <c r="L118" s="38">
        <f>'Comm Input'!U283</f>
        <v>0</v>
      </c>
      <c r="M118" s="38">
        <f>'Comm Input'!V283</f>
        <v>0</v>
      </c>
      <c r="N118" s="22">
        <f>'Comm Input'!W283</f>
        <v>0</v>
      </c>
      <c r="O118" s="22">
        <f>'Comm Input'!X283</f>
        <v>0</v>
      </c>
      <c r="P118" s="23">
        <f>'Comm Input'!Y283</f>
        <v>0</v>
      </c>
      <c r="Q118" s="22">
        <f>'Comm Input'!Z283</f>
        <v>0</v>
      </c>
      <c r="R118" s="23">
        <f>'Comm Input'!AA283</f>
        <v>0</v>
      </c>
      <c r="S118" s="23">
        <f>'Comm Input'!AB283</f>
        <v>0</v>
      </c>
      <c r="T118">
        <f>'Comm Input'!AC283</f>
        <v>0</v>
      </c>
      <c r="U118">
        <f>'Comm Input'!AD283</f>
        <v>0</v>
      </c>
      <c r="V118">
        <f>'Comm Input'!AE283</f>
        <v>0</v>
      </c>
      <c r="W118" s="49">
        <f>'Comm Input'!AF283</f>
        <v>0</v>
      </c>
      <c r="X118" s="23">
        <f>'Comm Input'!AG283</f>
        <v>0</v>
      </c>
      <c r="Y118" s="23">
        <f>'Comm Input'!AH283</f>
        <v>0</v>
      </c>
      <c r="Z118" s="23">
        <f>'Comm Input'!AI283</f>
        <v>0</v>
      </c>
    </row>
    <row r="119" spans="1:26" ht="15.75" thickBot="1" x14ac:dyDescent="0.3">
      <c r="A119" s="311">
        <f>'Comm Input'!J284</f>
        <v>0</v>
      </c>
      <c r="B119">
        <f>'Comm Input'!K284</f>
        <v>0</v>
      </c>
      <c r="C119">
        <f>'Comm Input'!L284</f>
        <v>0</v>
      </c>
      <c r="D119">
        <f>'Comm Input'!M284</f>
        <v>0</v>
      </c>
      <c r="E119" s="49">
        <f>'Comm Input'!N284</f>
        <v>0</v>
      </c>
      <c r="F119" s="50">
        <f>'Comm Input'!O284</f>
        <v>0</v>
      </c>
      <c r="G119" s="38">
        <f>'Comm Input'!P284</f>
        <v>0</v>
      </c>
      <c r="H119" s="307">
        <f>'Comm Input'!Q284</f>
        <v>0</v>
      </c>
      <c r="I119" s="307">
        <f>'Comm Input'!R284</f>
        <v>0</v>
      </c>
      <c r="J119" s="307">
        <f>'Comm Input'!S284</f>
        <v>0</v>
      </c>
      <c r="K119" s="307">
        <f>'Comm Input'!T284</f>
        <v>0</v>
      </c>
      <c r="L119" s="38">
        <f>'Comm Input'!U284</f>
        <v>0</v>
      </c>
      <c r="M119" s="38">
        <f>'Comm Input'!V284</f>
        <v>0</v>
      </c>
      <c r="N119" s="38">
        <f>'Comm Input'!W284</f>
        <v>0</v>
      </c>
      <c r="O119" s="22">
        <f>'Comm Input'!X284</f>
        <v>0</v>
      </c>
      <c r="P119" s="11">
        <f>'Comm Input'!Y284</f>
        <v>0</v>
      </c>
      <c r="Q119" s="22">
        <f>'Comm Input'!Z284</f>
        <v>0</v>
      </c>
      <c r="R119" s="22">
        <f>'Comm Input'!AA284</f>
        <v>0</v>
      </c>
      <c r="S119" s="22">
        <f>'Comm Input'!AB284</f>
        <v>0</v>
      </c>
      <c r="T119" s="22">
        <f>'Comm Input'!AC284</f>
        <v>0</v>
      </c>
      <c r="U119" s="22">
        <f>'Comm Input'!AD284</f>
        <v>0</v>
      </c>
      <c r="V119" s="22">
        <f>'Comm Input'!AE284</f>
        <v>0</v>
      </c>
      <c r="W119" s="49">
        <f>'Comm Input'!AF284</f>
        <v>0</v>
      </c>
      <c r="X119" s="22">
        <f>'Comm Input'!AG284</f>
        <v>0</v>
      </c>
      <c r="Y119" s="22">
        <f>'Comm Input'!AH284</f>
        <v>0</v>
      </c>
      <c r="Z119" s="22">
        <f>'Comm Input'!AI284</f>
        <v>0</v>
      </c>
    </row>
    <row r="120" spans="1:26" ht="15.75" thickBot="1" x14ac:dyDescent="0.3">
      <c r="A120" s="311">
        <f>'Comm Input'!J285</f>
        <v>0</v>
      </c>
      <c r="B120">
        <f>'Comm Input'!K285</f>
        <v>0</v>
      </c>
      <c r="C120">
        <f>'Comm Input'!L285</f>
        <v>0</v>
      </c>
      <c r="D120">
        <f>'Comm Input'!M285</f>
        <v>0</v>
      </c>
      <c r="E120" s="49">
        <f>'Comm Input'!N285</f>
        <v>0</v>
      </c>
      <c r="F120" s="50">
        <f>'Comm Input'!O285</f>
        <v>0</v>
      </c>
      <c r="G120" s="38">
        <f>'Comm Input'!P285</f>
        <v>0</v>
      </c>
      <c r="H120" s="38">
        <f>'Comm Input'!Q285</f>
        <v>0</v>
      </c>
      <c r="I120" s="38">
        <f>'Comm Input'!R285</f>
        <v>0</v>
      </c>
      <c r="J120" s="38">
        <f>'Comm Input'!S285</f>
        <v>0</v>
      </c>
      <c r="K120" s="38">
        <f>'Comm Input'!T285</f>
        <v>0</v>
      </c>
      <c r="L120" s="38">
        <f>'Comm Input'!U285</f>
        <v>0</v>
      </c>
      <c r="M120" s="38">
        <f>'Comm Input'!V285</f>
        <v>0</v>
      </c>
      <c r="N120" s="488">
        <f>'Comm Input'!W285</f>
        <v>0</v>
      </c>
      <c r="O120" s="489">
        <f>'Comm Input'!X285</f>
        <v>0</v>
      </c>
      <c r="P120" s="490">
        <f>'Comm Input'!Y285</f>
        <v>0</v>
      </c>
      <c r="Q120" s="829">
        <f>'Comm Input'!Z285</f>
        <v>0</v>
      </c>
      <c r="R120" s="387">
        <f>'Comm Input'!AA285</f>
        <v>0</v>
      </c>
      <c r="S120" s="387">
        <f>'Comm Input'!AB285</f>
        <v>0</v>
      </c>
      <c r="T120" s="1087">
        <f>'Comm Input'!AC285</f>
        <v>0</v>
      </c>
      <c r="U120" s="89">
        <f>'Comm Input'!AD285</f>
        <v>0</v>
      </c>
      <c r="V120" s="89">
        <f>'Comm Input'!AE285</f>
        <v>0</v>
      </c>
      <c r="W120" s="49">
        <f>'Comm Input'!AF285</f>
        <v>0</v>
      </c>
      <c r="X120" s="387">
        <f>'Comm Input'!AG285</f>
        <v>0</v>
      </c>
      <c r="Y120" s="387">
        <f>'Comm Input'!AH285</f>
        <v>0</v>
      </c>
      <c r="Z120" s="1087">
        <f>'Comm Input'!AI285</f>
        <v>0</v>
      </c>
    </row>
    <row r="121" spans="1:26" ht="15" x14ac:dyDescent="0.25">
      <c r="A121" s="311">
        <f>'Comm Input'!J286</f>
        <v>0</v>
      </c>
      <c r="B121">
        <f>'Comm Input'!K286</f>
        <v>0</v>
      </c>
      <c r="C121">
        <f>'Comm Input'!L286</f>
        <v>0</v>
      </c>
      <c r="D121">
        <f>'Comm Input'!M286</f>
        <v>0</v>
      </c>
      <c r="E121" s="49">
        <f>'Comm Input'!N286</f>
        <v>0</v>
      </c>
      <c r="F121" s="50">
        <f>'Comm Input'!O286</f>
        <v>0</v>
      </c>
      <c r="G121" s="38">
        <f>'Comm Input'!P286</f>
        <v>0</v>
      </c>
      <c r="H121" s="38">
        <f>'Comm Input'!Q286</f>
        <v>0</v>
      </c>
      <c r="I121" s="38">
        <f>'Comm Input'!R286</f>
        <v>0</v>
      </c>
      <c r="J121" s="38">
        <f>'Comm Input'!S286</f>
        <v>0</v>
      </c>
      <c r="K121" s="38">
        <f>'Comm Input'!T286</f>
        <v>0</v>
      </c>
      <c r="L121" s="38">
        <f>'Comm Input'!U286</f>
        <v>0</v>
      </c>
      <c r="M121" s="38">
        <f>'Comm Input'!V286</f>
        <v>0</v>
      </c>
      <c r="N121" s="116">
        <f>'Comm Input'!W286</f>
        <v>0</v>
      </c>
      <c r="O121" s="22">
        <f>'Comm Input'!X286</f>
        <v>0</v>
      </c>
      <c r="P121" s="28">
        <f>'Comm Input'!Y286</f>
        <v>0</v>
      </c>
      <c r="Q121" s="22">
        <f>'Comm Input'!Z286</f>
        <v>0</v>
      </c>
      <c r="R121" s="22">
        <f>'Comm Input'!AA286</f>
        <v>0</v>
      </c>
      <c r="S121" s="22">
        <f>'Comm Input'!AB286</f>
        <v>0</v>
      </c>
      <c r="T121" s="89">
        <f>'Comm Input'!AC286</f>
        <v>0</v>
      </c>
      <c r="U121" s="89">
        <f>'Comm Input'!AD286</f>
        <v>0</v>
      </c>
      <c r="V121" s="89">
        <f>'Comm Input'!AE286</f>
        <v>0</v>
      </c>
      <c r="W121" s="49">
        <f>'Comm Input'!AF286</f>
        <v>0</v>
      </c>
      <c r="X121" s="22">
        <f>'Comm Input'!AG286</f>
        <v>0</v>
      </c>
      <c r="Y121" s="22">
        <f>'Comm Input'!AH286</f>
        <v>0</v>
      </c>
      <c r="Z121" s="89">
        <f>'Comm Input'!AI286</f>
        <v>0</v>
      </c>
    </row>
    <row r="122" spans="1:26" ht="15" x14ac:dyDescent="0.25">
      <c r="A122" s="495">
        <f>'Comm Input'!J287</f>
        <v>0</v>
      </c>
      <c r="B122" s="171">
        <f>'Comm Input'!K287</f>
        <v>0</v>
      </c>
      <c r="C122" s="171">
        <f>'Comm Input'!L287</f>
        <v>0</v>
      </c>
      <c r="D122" s="176">
        <f>'Comm Input'!M287</f>
        <v>0</v>
      </c>
      <c r="E122" s="449">
        <f>'Comm Input'!N287</f>
        <v>0</v>
      </c>
      <c r="F122" s="335">
        <f>'Comm Input'!O287</f>
        <v>0</v>
      </c>
      <c r="G122" s="177">
        <f>'Comm Input'!P287</f>
        <v>0</v>
      </c>
      <c r="H122" s="177">
        <f>'Comm Input'!Q287</f>
        <v>0</v>
      </c>
      <c r="I122" s="177">
        <f>'Comm Input'!R287</f>
        <v>0</v>
      </c>
      <c r="J122" s="177">
        <f>'Comm Input'!S287</f>
        <v>0</v>
      </c>
      <c r="K122" s="177">
        <f>'Comm Input'!T287</f>
        <v>0</v>
      </c>
      <c r="L122" s="177">
        <f>'Comm Input'!U287</f>
        <v>0</v>
      </c>
      <c r="M122" s="177">
        <f>'Comm Input'!V287</f>
        <v>0</v>
      </c>
      <c r="N122" s="364">
        <f>'Comm Input'!W287</f>
        <v>0</v>
      </c>
      <c r="O122" s="178">
        <f>'Comm Input'!X287</f>
        <v>0</v>
      </c>
      <c r="P122" s="365">
        <f>'Comm Input'!Y287</f>
        <v>0</v>
      </c>
      <c r="Q122" s="178">
        <f>'Comm Input'!Z287</f>
        <v>0</v>
      </c>
      <c r="R122" s="178">
        <f>'Comm Input'!AA287</f>
        <v>0</v>
      </c>
      <c r="S122" s="337">
        <f>'Comm Input'!AB287</f>
        <v>0</v>
      </c>
      <c r="T122" s="171">
        <f>'Comm Input'!AC287</f>
        <v>0</v>
      </c>
      <c r="U122" s="171">
        <f>'Comm Input'!AD287</f>
        <v>0</v>
      </c>
      <c r="V122" s="171">
        <f>'Comm Input'!AE287</f>
        <v>0</v>
      </c>
      <c r="W122" s="171">
        <f>'Comm Input'!AF287</f>
        <v>0</v>
      </c>
      <c r="X122" s="171">
        <f>'Comm Input'!AG287</f>
        <v>0</v>
      </c>
      <c r="Y122" s="337">
        <f>'Comm Input'!AH287</f>
        <v>0</v>
      </c>
      <c r="Z122" s="171">
        <f>'Comm Input'!AI287</f>
        <v>0</v>
      </c>
    </row>
    <row r="123" spans="1:26" ht="15" x14ac:dyDescent="0.25">
      <c r="A123" s="310" t="str">
        <f>'Comm Input'!J288</f>
        <v>SA</v>
      </c>
      <c r="B123" s="35" t="str">
        <f>'Comm Input'!K288</f>
        <v>Broker: Axis Group</v>
      </c>
      <c r="C123" s="35">
        <f>'Comm Input'!L288</f>
        <v>0</v>
      </c>
      <c r="D123" s="158">
        <f>'Comm Input'!M288</f>
        <v>0</v>
      </c>
      <c r="E123" s="117">
        <f>'Comm Input'!N288</f>
        <v>0</v>
      </c>
      <c r="F123" s="316">
        <f>'Comm Input'!O288</f>
        <v>0</v>
      </c>
      <c r="G123" s="158">
        <f>'Comm Input'!P288</f>
        <v>0</v>
      </c>
      <c r="H123" s="158">
        <f>'Comm Input'!Q288</f>
        <v>0</v>
      </c>
      <c r="I123" s="158">
        <f>'Comm Input'!R288</f>
        <v>0</v>
      </c>
      <c r="J123" s="319">
        <f>'Comm Input'!S288</f>
        <v>0</v>
      </c>
      <c r="K123" s="319">
        <f>'Comm Input'!T288</f>
        <v>0</v>
      </c>
      <c r="L123" s="319" t="str">
        <f>'Comm Input'!U288</f>
        <v>Bundled</v>
      </c>
      <c r="M123" s="158">
        <f>'Comm Input'!V288</f>
        <v>0</v>
      </c>
      <c r="N123" s="319">
        <f>'Comm Input'!W288</f>
        <v>2.5000000000000001E-2</v>
      </c>
      <c r="O123" s="117">
        <f>'Comm Input'!X288</f>
        <v>0</v>
      </c>
      <c r="P123" s="157">
        <f>'Comm Input'!Y288</f>
        <v>0</v>
      </c>
      <c r="Q123" s="158">
        <f>'Comm Input'!Z288</f>
        <v>0</v>
      </c>
      <c r="R123" s="319">
        <f>'Comm Input'!AA288</f>
        <v>0</v>
      </c>
      <c r="S123" s="157">
        <f>'Comm Input'!AB288</f>
        <v>0</v>
      </c>
      <c r="T123" s="7">
        <f>'Comm Input'!AC288</f>
        <v>0</v>
      </c>
      <c r="U123" s="7">
        <f>'Comm Input'!AD288</f>
        <v>0</v>
      </c>
      <c r="V123" s="7">
        <f>'Comm Input'!AE288</f>
        <v>0</v>
      </c>
      <c r="W123" s="7">
        <f>'Comm Input'!AF288</f>
        <v>0</v>
      </c>
      <c r="X123" s="158">
        <f>'Comm Input'!AG288</f>
        <v>0</v>
      </c>
      <c r="Y123" s="322">
        <f>'Comm Input'!AH288</f>
        <v>0</v>
      </c>
      <c r="Z123" s="7">
        <f>'Comm Input'!AI288</f>
        <v>0</v>
      </c>
    </row>
    <row r="124" spans="1:26" ht="15" x14ac:dyDescent="0.25">
      <c r="A124" s="311">
        <f>'Comm Input'!J289</f>
        <v>0</v>
      </c>
      <c r="B124" t="str">
        <f>'Comm Input'!K289</f>
        <v>WERX</v>
      </c>
      <c r="C124" s="17">
        <f>'Comm Input'!L289</f>
        <v>0</v>
      </c>
      <c r="D124" t="str">
        <f>'Comm Input'!M289</f>
        <v>FL5102</v>
      </c>
      <c r="E124" s="494">
        <f>'Comm Input'!N289</f>
        <v>0</v>
      </c>
      <c r="F124" s="366">
        <f>'Comm Input'!O289</f>
        <v>0</v>
      </c>
      <c r="G124" s="321">
        <f>'Comm Input'!P289</f>
        <v>0</v>
      </c>
      <c r="H124" s="307">
        <f>'Comm Input'!Q289</f>
        <v>0</v>
      </c>
      <c r="I124" s="307">
        <f>'Comm Input'!R289</f>
        <v>0</v>
      </c>
      <c r="J124" s="307">
        <f>'Comm Input'!S289</f>
        <v>0</v>
      </c>
      <c r="K124" s="307">
        <f>'Comm Input'!T289</f>
        <v>0</v>
      </c>
      <c r="L124" s="38">
        <f>'Comm Input'!U289</f>
        <v>0</v>
      </c>
      <c r="M124" s="38">
        <f>'Comm Input'!V289</f>
        <v>0</v>
      </c>
      <c r="N124" s="22">
        <f>'Comm Input'!W289</f>
        <v>0</v>
      </c>
      <c r="O124" s="22">
        <f>'Comm Input'!X289</f>
        <v>0</v>
      </c>
      <c r="P124" s="23">
        <f>'Comm Input'!Y289</f>
        <v>0</v>
      </c>
      <c r="Q124" s="22">
        <f>'Comm Input'!Z289</f>
        <v>0</v>
      </c>
      <c r="R124" s="23">
        <f>'Comm Input'!AA289</f>
        <v>0</v>
      </c>
      <c r="S124" s="23">
        <f>'Comm Input'!AB289</f>
        <v>0</v>
      </c>
      <c r="T124">
        <f>'Comm Input'!AC289</f>
        <v>0</v>
      </c>
      <c r="U124">
        <f>'Comm Input'!AD289</f>
        <v>0</v>
      </c>
      <c r="V124">
        <f>'Comm Input'!AE289</f>
        <v>0</v>
      </c>
      <c r="W124" s="49">
        <f>'Comm Input'!AF289</f>
        <v>0</v>
      </c>
      <c r="X124" s="23">
        <f>'Comm Input'!AG289</f>
        <v>0</v>
      </c>
      <c r="Y124" s="23">
        <f>'Comm Input'!AH289</f>
        <v>0</v>
      </c>
      <c r="Z124">
        <f>'Comm Input'!AI289</f>
        <v>0</v>
      </c>
    </row>
    <row r="125" spans="1:26" ht="15" x14ac:dyDescent="0.25">
      <c r="A125" s="311">
        <f>'Comm Input'!J290</f>
        <v>0</v>
      </c>
      <c r="B125">
        <f>'Comm Input'!K290</f>
        <v>0</v>
      </c>
      <c r="C125">
        <f>'Comm Input'!L290</f>
        <v>0</v>
      </c>
      <c r="D125">
        <f>'Comm Input'!M290</f>
        <v>0</v>
      </c>
      <c r="E125" s="494">
        <f>'Comm Input'!N290</f>
        <v>0</v>
      </c>
      <c r="F125" s="17">
        <f>'Comm Input'!O290</f>
        <v>0</v>
      </c>
      <c r="G125" s="38">
        <f>'Comm Input'!P290</f>
        <v>0</v>
      </c>
      <c r="H125" s="307">
        <f>'Comm Input'!Q290</f>
        <v>0</v>
      </c>
      <c r="I125" s="307">
        <f>'Comm Input'!R290</f>
        <v>0</v>
      </c>
      <c r="J125" s="307">
        <f>'Comm Input'!S290</f>
        <v>0</v>
      </c>
      <c r="K125" s="307">
        <f>'Comm Input'!T290</f>
        <v>0</v>
      </c>
      <c r="L125" s="38">
        <f>'Comm Input'!U290</f>
        <v>0</v>
      </c>
      <c r="M125" s="38">
        <f>'Comm Input'!V290</f>
        <v>0</v>
      </c>
      <c r="N125" s="22">
        <f>'Comm Input'!W290</f>
        <v>0</v>
      </c>
      <c r="O125" s="22">
        <f>'Comm Input'!X290</f>
        <v>0</v>
      </c>
      <c r="P125" s="23">
        <f>'Comm Input'!Y290</f>
        <v>0</v>
      </c>
      <c r="Q125" s="22">
        <f>'Comm Input'!Z290</f>
        <v>0</v>
      </c>
      <c r="R125" s="23">
        <f>'Comm Input'!AA290</f>
        <v>0</v>
      </c>
      <c r="S125" s="23">
        <f>'Comm Input'!AB290</f>
        <v>0</v>
      </c>
      <c r="T125">
        <f>'Comm Input'!AC290</f>
        <v>0</v>
      </c>
      <c r="U125">
        <f>'Comm Input'!AD290</f>
        <v>0</v>
      </c>
      <c r="V125">
        <f>'Comm Input'!AE290</f>
        <v>0</v>
      </c>
      <c r="W125" s="49">
        <f>'Comm Input'!AF290</f>
        <v>0</v>
      </c>
      <c r="X125" s="23">
        <f>'Comm Input'!AG290</f>
        <v>0</v>
      </c>
      <c r="Y125" s="23">
        <f>'Comm Input'!AH290</f>
        <v>0</v>
      </c>
      <c r="Z125">
        <f>'Comm Input'!AI290</f>
        <v>0</v>
      </c>
    </row>
    <row r="126" spans="1:26" ht="15" x14ac:dyDescent="0.25">
      <c r="A126" s="311">
        <f>'Comm Input'!J291</f>
        <v>0</v>
      </c>
      <c r="B126" t="str">
        <f>'Comm Input'!K291</f>
        <v>TERMED</v>
      </c>
      <c r="C126" s="17">
        <f>'Comm Input'!L291</f>
        <v>0</v>
      </c>
      <c r="D126" t="str">
        <f>'Comm Input'!M291</f>
        <v>FL8810</v>
      </c>
      <c r="E126" s="494">
        <f>'Comm Input'!N291</f>
        <v>0</v>
      </c>
      <c r="F126" s="366">
        <f>'Comm Input'!O291</f>
        <v>0</v>
      </c>
      <c r="G126" s="321">
        <f>'Comm Input'!P291</f>
        <v>0</v>
      </c>
      <c r="H126" s="307">
        <f>'Comm Input'!Q291</f>
        <v>0</v>
      </c>
      <c r="I126" s="307">
        <f>'Comm Input'!R291</f>
        <v>0</v>
      </c>
      <c r="J126" s="307">
        <f>'Comm Input'!S291</f>
        <v>0</v>
      </c>
      <c r="K126" s="307">
        <f>'Comm Input'!T291</f>
        <v>0</v>
      </c>
      <c r="L126" s="38">
        <f>'Comm Input'!U291</f>
        <v>0</v>
      </c>
      <c r="M126" s="38">
        <f>'Comm Input'!V291</f>
        <v>0</v>
      </c>
      <c r="N126" s="22">
        <f>'Comm Input'!W291</f>
        <v>0</v>
      </c>
      <c r="O126" s="22">
        <f>'Comm Input'!X291</f>
        <v>0</v>
      </c>
      <c r="P126" s="23">
        <f>'Comm Input'!Y291</f>
        <v>0</v>
      </c>
      <c r="Q126" s="22">
        <f>'Comm Input'!Z291</f>
        <v>0</v>
      </c>
      <c r="R126" s="23">
        <f>'Comm Input'!AA291</f>
        <v>0</v>
      </c>
      <c r="S126" s="23">
        <f>'Comm Input'!AB291</f>
        <v>0</v>
      </c>
      <c r="T126">
        <f>'Comm Input'!AC291</f>
        <v>0</v>
      </c>
      <c r="U126">
        <f>'Comm Input'!AD291</f>
        <v>0</v>
      </c>
      <c r="V126">
        <f>'Comm Input'!AE291</f>
        <v>0</v>
      </c>
      <c r="W126" s="49">
        <f>'Comm Input'!AF291</f>
        <v>0</v>
      </c>
      <c r="X126" s="23">
        <f>'Comm Input'!AG291</f>
        <v>0</v>
      </c>
      <c r="Y126" s="23">
        <f>'Comm Input'!AH291</f>
        <v>0</v>
      </c>
      <c r="Z126">
        <f>'Comm Input'!AI291</f>
        <v>0</v>
      </c>
    </row>
    <row r="127" spans="1:26" ht="15" x14ac:dyDescent="0.25">
      <c r="A127" s="311">
        <f>'Comm Input'!J292</f>
        <v>0</v>
      </c>
      <c r="B127">
        <f>'Comm Input'!K292</f>
        <v>0</v>
      </c>
      <c r="C127">
        <f>'Comm Input'!L292</f>
        <v>0</v>
      </c>
      <c r="D127">
        <f>'Comm Input'!M292</f>
        <v>0</v>
      </c>
      <c r="E127" s="494">
        <f>'Comm Input'!N292</f>
        <v>0</v>
      </c>
      <c r="F127" s="17">
        <f>'Comm Input'!O292</f>
        <v>0</v>
      </c>
      <c r="G127" s="38">
        <f>'Comm Input'!P292</f>
        <v>0</v>
      </c>
      <c r="H127" s="307">
        <f>'Comm Input'!Q292</f>
        <v>0</v>
      </c>
      <c r="I127" s="307">
        <f>'Comm Input'!R292</f>
        <v>0</v>
      </c>
      <c r="J127" s="307">
        <f>'Comm Input'!S292</f>
        <v>0</v>
      </c>
      <c r="K127" s="307">
        <f>'Comm Input'!T292</f>
        <v>0</v>
      </c>
      <c r="L127" s="38">
        <f>'Comm Input'!U292</f>
        <v>0</v>
      </c>
      <c r="M127" s="38">
        <f>'Comm Input'!V292</f>
        <v>0</v>
      </c>
      <c r="N127" s="22">
        <f>'Comm Input'!W292</f>
        <v>0</v>
      </c>
      <c r="O127" s="22">
        <f>'Comm Input'!X292</f>
        <v>0</v>
      </c>
      <c r="P127" s="23">
        <f>'Comm Input'!Y292</f>
        <v>0</v>
      </c>
      <c r="Q127" s="22">
        <f>'Comm Input'!Z292</f>
        <v>0</v>
      </c>
      <c r="R127" s="23">
        <f>'Comm Input'!AA292</f>
        <v>0</v>
      </c>
      <c r="S127" s="23">
        <f>'Comm Input'!AB292</f>
        <v>0</v>
      </c>
      <c r="T127">
        <f>'Comm Input'!AC292</f>
        <v>0</v>
      </c>
      <c r="U127">
        <f>'Comm Input'!AD292</f>
        <v>0</v>
      </c>
      <c r="V127">
        <f>'Comm Input'!AE292</f>
        <v>0</v>
      </c>
      <c r="W127" s="49">
        <f>'Comm Input'!AF292</f>
        <v>0</v>
      </c>
      <c r="X127" s="23">
        <f>'Comm Input'!AG292</f>
        <v>0</v>
      </c>
      <c r="Y127" s="23">
        <f>'Comm Input'!AH292</f>
        <v>0</v>
      </c>
      <c r="Z127">
        <f>'Comm Input'!AI292</f>
        <v>0</v>
      </c>
    </row>
    <row r="128" spans="1:26" ht="15" x14ac:dyDescent="0.25">
      <c r="A128" s="311">
        <f>'Comm Input'!J293</f>
        <v>0</v>
      </c>
      <c r="B128">
        <f>'Comm Input'!K293</f>
        <v>0</v>
      </c>
      <c r="C128" s="17">
        <f>'Comm Input'!L293</f>
        <v>0</v>
      </c>
      <c r="D128">
        <f>'Comm Input'!M293</f>
        <v>0</v>
      </c>
      <c r="E128" s="494">
        <f>'Comm Input'!N293</f>
        <v>0</v>
      </c>
      <c r="F128" s="366">
        <f>'Comm Input'!O293</f>
        <v>0</v>
      </c>
      <c r="G128" s="321">
        <f>'Comm Input'!P293</f>
        <v>0</v>
      </c>
      <c r="H128" s="307">
        <f>'Comm Input'!Q293</f>
        <v>0</v>
      </c>
      <c r="I128" s="307">
        <f>'Comm Input'!R293</f>
        <v>0</v>
      </c>
      <c r="J128" s="307">
        <f>'Comm Input'!S293</f>
        <v>0</v>
      </c>
      <c r="K128" s="307">
        <f>'Comm Input'!T293</f>
        <v>0</v>
      </c>
      <c r="L128" s="38">
        <f>'Comm Input'!U293</f>
        <v>0</v>
      </c>
      <c r="M128" s="38">
        <f>'Comm Input'!V293</f>
        <v>0</v>
      </c>
      <c r="N128" s="22">
        <f>'Comm Input'!W293</f>
        <v>0</v>
      </c>
      <c r="O128" s="22">
        <f>'Comm Input'!X293</f>
        <v>0</v>
      </c>
      <c r="P128" s="23">
        <f>'Comm Input'!Y293</f>
        <v>0</v>
      </c>
      <c r="Q128" s="22">
        <f>'Comm Input'!Z293</f>
        <v>0</v>
      </c>
      <c r="R128" s="23">
        <f>'Comm Input'!AA293</f>
        <v>0</v>
      </c>
      <c r="S128" s="23">
        <f>'Comm Input'!AB293</f>
        <v>0</v>
      </c>
      <c r="T128">
        <f>'Comm Input'!AC293</f>
        <v>0</v>
      </c>
      <c r="U128">
        <f>'Comm Input'!AD293</f>
        <v>0</v>
      </c>
      <c r="V128">
        <f>'Comm Input'!AE293</f>
        <v>0</v>
      </c>
      <c r="W128" s="49">
        <f>'Comm Input'!AF293</f>
        <v>0</v>
      </c>
      <c r="X128" s="23">
        <f>'Comm Input'!AG293</f>
        <v>0</v>
      </c>
      <c r="Y128" s="23">
        <f>'Comm Input'!AH293</f>
        <v>0</v>
      </c>
      <c r="Z128" s="23">
        <f>'Comm Input'!AI293</f>
        <v>0</v>
      </c>
    </row>
    <row r="129" spans="1:26" ht="15" x14ac:dyDescent="0.25">
      <c r="A129" s="311">
        <f>'Comm Input'!J294</f>
        <v>0</v>
      </c>
      <c r="B129">
        <f>'Comm Input'!K294</f>
        <v>0</v>
      </c>
      <c r="C129">
        <f>'Comm Input'!L294</f>
        <v>0</v>
      </c>
      <c r="D129">
        <f>'Comm Input'!M294</f>
        <v>0</v>
      </c>
      <c r="E129" s="626">
        <f>'Comm Input'!N294</f>
        <v>0</v>
      </c>
      <c r="F129" s="13">
        <f>'Comm Input'!O294</f>
        <v>0</v>
      </c>
      <c r="G129" s="38">
        <f>'Comm Input'!P294</f>
        <v>0</v>
      </c>
      <c r="H129" s="307">
        <f>'Comm Input'!Q294</f>
        <v>0</v>
      </c>
      <c r="I129" s="307">
        <f>'Comm Input'!R294</f>
        <v>0</v>
      </c>
      <c r="J129" s="307">
        <f>'Comm Input'!S294</f>
        <v>0</v>
      </c>
      <c r="K129" s="307">
        <f>'Comm Input'!T294</f>
        <v>0</v>
      </c>
      <c r="L129" s="38">
        <f>'Comm Input'!U294</f>
        <v>0</v>
      </c>
      <c r="M129" s="38">
        <f>'Comm Input'!V294</f>
        <v>0</v>
      </c>
      <c r="N129" s="22">
        <f>'Comm Input'!W294</f>
        <v>0</v>
      </c>
      <c r="O129" s="22">
        <f>'Comm Input'!X294</f>
        <v>0</v>
      </c>
      <c r="P129" s="23">
        <f>'Comm Input'!Y294</f>
        <v>0</v>
      </c>
      <c r="Q129" s="22">
        <f>'Comm Input'!Z294</f>
        <v>0</v>
      </c>
      <c r="R129" s="23">
        <f>'Comm Input'!AA294</f>
        <v>0</v>
      </c>
      <c r="S129" s="23">
        <f>'Comm Input'!AB294</f>
        <v>0</v>
      </c>
      <c r="T129">
        <f>'Comm Input'!AC294</f>
        <v>0</v>
      </c>
      <c r="U129">
        <f>'Comm Input'!AD294</f>
        <v>0</v>
      </c>
      <c r="V129">
        <f>'Comm Input'!AE294</f>
        <v>0</v>
      </c>
      <c r="W129" s="49">
        <f>'Comm Input'!AF294</f>
        <v>0</v>
      </c>
      <c r="X129" s="23">
        <f>'Comm Input'!AG294</f>
        <v>0</v>
      </c>
      <c r="Y129" s="23">
        <f>'Comm Input'!AH294</f>
        <v>0</v>
      </c>
      <c r="Z129" s="23">
        <f>'Comm Input'!AI294</f>
        <v>0</v>
      </c>
    </row>
    <row r="130" spans="1:26" ht="15.75" thickBot="1" x14ac:dyDescent="0.3">
      <c r="A130" s="311">
        <f>'Comm Input'!J295</f>
        <v>0</v>
      </c>
      <c r="B130">
        <f>'Comm Input'!K295</f>
        <v>0</v>
      </c>
      <c r="C130">
        <f>'Comm Input'!L295</f>
        <v>0</v>
      </c>
      <c r="D130">
        <f>'Comm Input'!M295</f>
        <v>0</v>
      </c>
      <c r="E130" s="49">
        <f>'Comm Input'!N295</f>
        <v>0</v>
      </c>
      <c r="F130" s="50">
        <f>'Comm Input'!O295</f>
        <v>0</v>
      </c>
      <c r="G130" s="38">
        <f>'Comm Input'!P295</f>
        <v>0</v>
      </c>
      <c r="H130" s="307">
        <f>'Comm Input'!Q295</f>
        <v>0</v>
      </c>
      <c r="I130" s="307">
        <f>'Comm Input'!R295</f>
        <v>0</v>
      </c>
      <c r="J130" s="307">
        <f>'Comm Input'!S295</f>
        <v>0</v>
      </c>
      <c r="K130" s="307">
        <f>'Comm Input'!T295</f>
        <v>0</v>
      </c>
      <c r="L130" s="38">
        <f>'Comm Input'!U295</f>
        <v>0</v>
      </c>
      <c r="M130" s="38">
        <f>'Comm Input'!V295</f>
        <v>0</v>
      </c>
      <c r="N130" s="38">
        <f>'Comm Input'!W295</f>
        <v>0</v>
      </c>
      <c r="O130" s="22">
        <f>'Comm Input'!X295</f>
        <v>0</v>
      </c>
      <c r="P130" s="11">
        <f>'Comm Input'!Y295</f>
        <v>0</v>
      </c>
      <c r="Q130" s="22">
        <f>'Comm Input'!Z295</f>
        <v>0</v>
      </c>
      <c r="R130" s="22">
        <f>'Comm Input'!AA295</f>
        <v>0</v>
      </c>
      <c r="S130" s="22">
        <f>'Comm Input'!AB295</f>
        <v>0</v>
      </c>
      <c r="T130" s="22">
        <f>'Comm Input'!AC295</f>
        <v>0</v>
      </c>
      <c r="U130" s="22">
        <f>'Comm Input'!AD295</f>
        <v>0</v>
      </c>
      <c r="V130" s="22">
        <f>'Comm Input'!AE295</f>
        <v>0</v>
      </c>
      <c r="W130" s="49">
        <f>'Comm Input'!AF295</f>
        <v>0</v>
      </c>
      <c r="X130" s="22">
        <f>'Comm Input'!AG295</f>
        <v>0</v>
      </c>
      <c r="Y130" s="22">
        <f>'Comm Input'!AH295</f>
        <v>0</v>
      </c>
      <c r="Z130" s="22">
        <f>'Comm Input'!AI295</f>
        <v>0</v>
      </c>
    </row>
    <row r="131" spans="1:26" ht="15.75" thickBot="1" x14ac:dyDescent="0.3">
      <c r="A131" s="311">
        <f>'Comm Input'!J296</f>
        <v>0</v>
      </c>
      <c r="B131">
        <f>'Comm Input'!K296</f>
        <v>0</v>
      </c>
      <c r="C131">
        <f>'Comm Input'!L296</f>
        <v>0</v>
      </c>
      <c r="D131">
        <f>'Comm Input'!M296</f>
        <v>0</v>
      </c>
      <c r="E131" s="49">
        <f>'Comm Input'!N296</f>
        <v>0</v>
      </c>
      <c r="F131" s="50">
        <f>'Comm Input'!O296</f>
        <v>0</v>
      </c>
      <c r="G131" s="38">
        <f>'Comm Input'!P296</f>
        <v>0</v>
      </c>
      <c r="H131" s="38">
        <f>'Comm Input'!Q296</f>
        <v>0</v>
      </c>
      <c r="I131" s="38">
        <f>'Comm Input'!R296</f>
        <v>0</v>
      </c>
      <c r="J131" s="38">
        <f>'Comm Input'!S296</f>
        <v>0</v>
      </c>
      <c r="K131" s="38">
        <f>'Comm Input'!T296</f>
        <v>0</v>
      </c>
      <c r="L131" s="38">
        <f>'Comm Input'!U296</f>
        <v>0</v>
      </c>
      <c r="M131" s="38">
        <f>'Comm Input'!V296</f>
        <v>0</v>
      </c>
      <c r="N131" s="488">
        <f>'Comm Input'!W296</f>
        <v>0</v>
      </c>
      <c r="O131" s="489">
        <f>'Comm Input'!X296</f>
        <v>0</v>
      </c>
      <c r="P131" s="490">
        <f>'Comm Input'!Y296</f>
        <v>0</v>
      </c>
      <c r="Q131" s="829">
        <f>'Comm Input'!Z296</f>
        <v>0</v>
      </c>
      <c r="R131" s="387">
        <f>'Comm Input'!AA296</f>
        <v>0</v>
      </c>
      <c r="S131" s="387">
        <f>'Comm Input'!AB296</f>
        <v>0</v>
      </c>
      <c r="T131" s="1087">
        <f>'Comm Input'!AC296</f>
        <v>0</v>
      </c>
      <c r="U131" s="89">
        <f>'Comm Input'!AD296</f>
        <v>0</v>
      </c>
      <c r="V131" s="89">
        <f>'Comm Input'!AE296</f>
        <v>0</v>
      </c>
      <c r="W131" s="49">
        <f>'Comm Input'!AF296</f>
        <v>0</v>
      </c>
      <c r="X131" s="387">
        <f>'Comm Input'!AG296</f>
        <v>0</v>
      </c>
      <c r="Y131" s="387">
        <f>'Comm Input'!AH296</f>
        <v>0</v>
      </c>
      <c r="Z131" s="1087">
        <f>'Comm Input'!AI296</f>
        <v>0</v>
      </c>
    </row>
    <row r="132" spans="1:26" ht="15" x14ac:dyDescent="0.25">
      <c r="A132" s="311">
        <f>'Comm Input'!J297</f>
        <v>0</v>
      </c>
      <c r="B132">
        <f>'Comm Input'!K297</f>
        <v>0</v>
      </c>
      <c r="C132">
        <f>'Comm Input'!L297</f>
        <v>0</v>
      </c>
      <c r="D132">
        <f>'Comm Input'!M297</f>
        <v>0</v>
      </c>
      <c r="E132" s="49">
        <f>'Comm Input'!N297</f>
        <v>0</v>
      </c>
      <c r="F132" s="50">
        <f>'Comm Input'!O297</f>
        <v>0</v>
      </c>
      <c r="G132" s="38">
        <f>'Comm Input'!P297</f>
        <v>0</v>
      </c>
      <c r="H132" s="38">
        <f>'Comm Input'!Q297</f>
        <v>0</v>
      </c>
      <c r="I132" s="38">
        <f>'Comm Input'!R297</f>
        <v>0</v>
      </c>
      <c r="J132" s="38">
        <f>'Comm Input'!S297</f>
        <v>0</v>
      </c>
      <c r="K132" s="38">
        <f>'Comm Input'!T297</f>
        <v>0</v>
      </c>
      <c r="L132" s="38">
        <f>'Comm Input'!U297</f>
        <v>0</v>
      </c>
      <c r="M132" s="38">
        <f>'Comm Input'!V297</f>
        <v>0</v>
      </c>
      <c r="N132" s="116">
        <f>'Comm Input'!W297</f>
        <v>0</v>
      </c>
      <c r="O132" s="22">
        <f>'Comm Input'!X297</f>
        <v>0</v>
      </c>
      <c r="P132" s="28">
        <f>'Comm Input'!Y297</f>
        <v>0</v>
      </c>
      <c r="Q132" s="22">
        <f>'Comm Input'!Z297</f>
        <v>0</v>
      </c>
      <c r="R132" s="22">
        <f>'Comm Input'!AA297</f>
        <v>0</v>
      </c>
      <c r="S132" s="22">
        <f>'Comm Input'!AB297</f>
        <v>0</v>
      </c>
      <c r="T132" s="89">
        <f>'Comm Input'!AC297</f>
        <v>0</v>
      </c>
      <c r="U132" s="89">
        <f>'Comm Input'!AD297</f>
        <v>0</v>
      </c>
      <c r="V132" s="89">
        <f>'Comm Input'!AE297</f>
        <v>0</v>
      </c>
      <c r="W132" s="49">
        <f>'Comm Input'!AF297</f>
        <v>0</v>
      </c>
      <c r="X132" s="22">
        <f>'Comm Input'!AG297</f>
        <v>0</v>
      </c>
      <c r="Y132" s="22">
        <f>'Comm Input'!AH297</f>
        <v>0</v>
      </c>
      <c r="Z132" s="89">
        <f>'Comm Input'!AI297</f>
        <v>0</v>
      </c>
    </row>
    <row r="133" spans="1:26" ht="15" x14ac:dyDescent="0.25">
      <c r="A133" s="334">
        <f>'Comm Input'!J298</f>
        <v>0</v>
      </c>
      <c r="B133" s="171">
        <f>'Comm Input'!K298</f>
        <v>0</v>
      </c>
      <c r="C133" s="171">
        <f>'Comm Input'!L298</f>
        <v>0</v>
      </c>
      <c r="D133" s="176">
        <f>'Comm Input'!M298</f>
        <v>0</v>
      </c>
      <c r="E133" s="449">
        <f>'Comm Input'!N298</f>
        <v>0</v>
      </c>
      <c r="F133" s="335">
        <f>'Comm Input'!O298</f>
        <v>0</v>
      </c>
      <c r="G133" s="177">
        <f>'Comm Input'!P298</f>
        <v>0</v>
      </c>
      <c r="H133" s="177">
        <f>'Comm Input'!Q298</f>
        <v>0</v>
      </c>
      <c r="I133" s="177">
        <f>'Comm Input'!R298</f>
        <v>0</v>
      </c>
      <c r="J133" s="177">
        <f>'Comm Input'!S298</f>
        <v>0</v>
      </c>
      <c r="K133" s="177">
        <f>'Comm Input'!T298</f>
        <v>0</v>
      </c>
      <c r="L133" s="177">
        <f>'Comm Input'!U298</f>
        <v>0</v>
      </c>
      <c r="M133" s="177">
        <f>'Comm Input'!V298</f>
        <v>0</v>
      </c>
      <c r="N133" s="364">
        <f>'Comm Input'!W298</f>
        <v>0</v>
      </c>
      <c r="O133" s="178">
        <f>'Comm Input'!X298</f>
        <v>0</v>
      </c>
      <c r="P133" s="365">
        <f>'Comm Input'!Y298</f>
        <v>0</v>
      </c>
      <c r="Q133" s="178">
        <f>'Comm Input'!Z298</f>
        <v>0</v>
      </c>
      <c r="R133" s="178">
        <f>'Comm Input'!AA298</f>
        <v>0</v>
      </c>
      <c r="S133" s="337">
        <f>'Comm Input'!AB298</f>
        <v>0</v>
      </c>
      <c r="T133" s="171">
        <f>'Comm Input'!AC298</f>
        <v>0</v>
      </c>
      <c r="U133" s="171">
        <f>'Comm Input'!AD298</f>
        <v>0</v>
      </c>
      <c r="V133" s="171">
        <f>'Comm Input'!AE298</f>
        <v>0</v>
      </c>
      <c r="W133" s="171">
        <f>'Comm Input'!AF298</f>
        <v>0</v>
      </c>
      <c r="X133" s="171">
        <f>'Comm Input'!AG298</f>
        <v>0</v>
      </c>
      <c r="Y133" s="337">
        <f>'Comm Input'!AH298</f>
        <v>0</v>
      </c>
      <c r="Z133" s="171">
        <f>'Comm Input'!AI298</f>
        <v>0</v>
      </c>
    </row>
    <row r="134" spans="1:26" ht="15" x14ac:dyDescent="0.25">
      <c r="A134" s="310" t="str">
        <f>'Comm Input'!J299</f>
        <v>SA</v>
      </c>
      <c r="B134" s="35" t="str">
        <f>'Comm Input'!K299</f>
        <v>Broker: Axis Group</v>
      </c>
      <c r="C134" s="35">
        <f>'Comm Input'!L299</f>
        <v>0</v>
      </c>
      <c r="D134" s="158">
        <f>'Comm Input'!M299</f>
        <v>0</v>
      </c>
      <c r="E134" s="117">
        <f>'Comm Input'!N299</f>
        <v>0</v>
      </c>
      <c r="F134" s="316">
        <f>'Comm Input'!O299</f>
        <v>0</v>
      </c>
      <c r="G134" s="158">
        <f>'Comm Input'!P299</f>
        <v>0</v>
      </c>
      <c r="H134" s="158">
        <f>'Comm Input'!Q299</f>
        <v>0</v>
      </c>
      <c r="I134" s="158">
        <f>'Comm Input'!R299</f>
        <v>0</v>
      </c>
      <c r="J134" s="319">
        <f>'Comm Input'!S299</f>
        <v>0</v>
      </c>
      <c r="K134" s="319">
        <f>'Comm Input'!T299</f>
        <v>0</v>
      </c>
      <c r="L134" s="319" t="str">
        <f>'Comm Input'!U299</f>
        <v>Bundled</v>
      </c>
      <c r="M134" s="158">
        <f>'Comm Input'!V299</f>
        <v>0</v>
      </c>
      <c r="N134" s="319">
        <f>'Comm Input'!W299</f>
        <v>0.03</v>
      </c>
      <c r="O134" s="117">
        <f>'Comm Input'!X299</f>
        <v>0</v>
      </c>
      <c r="P134" s="157">
        <f>'Comm Input'!Y299</f>
        <v>0</v>
      </c>
      <c r="Q134" s="158">
        <f>'Comm Input'!Z299</f>
        <v>0</v>
      </c>
      <c r="R134" s="319">
        <f>'Comm Input'!AA299</f>
        <v>0</v>
      </c>
      <c r="S134" s="157">
        <f>'Comm Input'!AB299</f>
        <v>0</v>
      </c>
      <c r="T134" s="7">
        <f>'Comm Input'!AC299</f>
        <v>0</v>
      </c>
      <c r="U134" s="7">
        <f>'Comm Input'!AD299</f>
        <v>0</v>
      </c>
      <c r="V134" s="7">
        <f>'Comm Input'!AE299</f>
        <v>0</v>
      </c>
      <c r="W134" s="7">
        <f>'Comm Input'!AF299</f>
        <v>0</v>
      </c>
      <c r="X134" s="158">
        <f>'Comm Input'!AG299</f>
        <v>0</v>
      </c>
      <c r="Y134" s="322">
        <f>'Comm Input'!AH299</f>
        <v>0</v>
      </c>
      <c r="Z134" s="7">
        <f>'Comm Input'!AI299</f>
        <v>0</v>
      </c>
    </row>
    <row r="135" spans="1:26" ht="15" x14ac:dyDescent="0.25">
      <c r="A135" s="311">
        <f>'Comm Input'!J300</f>
        <v>0</v>
      </c>
      <c r="B135" t="str">
        <f>'Comm Input'!K300</f>
        <v>Select Interiors Corp</v>
      </c>
      <c r="C135" s="17">
        <f>'Comm Input'!L300</f>
        <v>0</v>
      </c>
      <c r="D135" t="str">
        <f>'Comm Input'!M300</f>
        <v>NY5474</v>
      </c>
      <c r="E135" s="494">
        <f>'Comm Input'!N300</f>
        <v>0</v>
      </c>
      <c r="F135" s="366">
        <f>'Comm Input'!O300</f>
        <v>0</v>
      </c>
      <c r="G135" s="321">
        <f>'Comm Input'!P300</f>
        <v>0</v>
      </c>
      <c r="H135" s="307">
        <f>'Comm Input'!Q300</f>
        <v>0</v>
      </c>
      <c r="I135" s="307">
        <f>'Comm Input'!R300</f>
        <v>0</v>
      </c>
      <c r="J135" s="307">
        <f>'Comm Input'!S300</f>
        <v>0</v>
      </c>
      <c r="K135" s="307">
        <f>'Comm Input'!T300</f>
        <v>0</v>
      </c>
      <c r="L135" s="38">
        <f>'Comm Input'!U300</f>
        <v>0</v>
      </c>
      <c r="M135" s="38">
        <f>'Comm Input'!V300</f>
        <v>0</v>
      </c>
      <c r="N135" s="22">
        <f>'Comm Input'!W300</f>
        <v>0</v>
      </c>
      <c r="O135" s="22">
        <f>'Comm Input'!X300</f>
        <v>0</v>
      </c>
      <c r="P135" s="23">
        <f>'Comm Input'!Y300</f>
        <v>0</v>
      </c>
      <c r="Q135" s="22">
        <f>'Comm Input'!Z300</f>
        <v>0</v>
      </c>
      <c r="R135" s="23">
        <f>'Comm Input'!AA300</f>
        <v>0</v>
      </c>
      <c r="S135" s="23">
        <f>'Comm Input'!AB300</f>
        <v>0</v>
      </c>
      <c r="T135">
        <f>'Comm Input'!AC300</f>
        <v>0</v>
      </c>
      <c r="U135">
        <f>'Comm Input'!AD300</f>
        <v>0</v>
      </c>
      <c r="V135">
        <f>'Comm Input'!AE300</f>
        <v>0</v>
      </c>
      <c r="W135" s="49">
        <f>'Comm Input'!AF300</f>
        <v>0</v>
      </c>
      <c r="X135" s="23">
        <f>'Comm Input'!AG300</f>
        <v>0</v>
      </c>
      <c r="Y135" s="23">
        <f>'Comm Input'!AH300</f>
        <v>0</v>
      </c>
      <c r="Z135">
        <f>'Comm Input'!AI300</f>
        <v>0</v>
      </c>
    </row>
    <row r="136" spans="1:26" ht="15" x14ac:dyDescent="0.25">
      <c r="A136" s="311">
        <f>'Comm Input'!J301</f>
        <v>0</v>
      </c>
      <c r="B136">
        <f>'Comm Input'!K301</f>
        <v>0</v>
      </c>
      <c r="C136">
        <f>'Comm Input'!L301</f>
        <v>0</v>
      </c>
      <c r="D136">
        <f>'Comm Input'!M301</f>
        <v>0</v>
      </c>
      <c r="E136" s="494">
        <f>'Comm Input'!N301</f>
        <v>0</v>
      </c>
      <c r="F136" s="17">
        <f>'Comm Input'!O301</f>
        <v>0</v>
      </c>
      <c r="G136" s="38">
        <f>'Comm Input'!P301</f>
        <v>0</v>
      </c>
      <c r="H136" s="307">
        <f>'Comm Input'!Q301</f>
        <v>0</v>
      </c>
      <c r="I136" s="307">
        <f>'Comm Input'!R301</f>
        <v>0</v>
      </c>
      <c r="J136" s="307">
        <f>'Comm Input'!S301</f>
        <v>0</v>
      </c>
      <c r="K136" s="307">
        <f>'Comm Input'!T301</f>
        <v>0</v>
      </c>
      <c r="L136" s="38">
        <f>'Comm Input'!U301</f>
        <v>0</v>
      </c>
      <c r="M136" s="38">
        <f>'Comm Input'!V301</f>
        <v>0</v>
      </c>
      <c r="N136" s="22">
        <f>'Comm Input'!W301</f>
        <v>0</v>
      </c>
      <c r="O136" s="22">
        <f>'Comm Input'!X301</f>
        <v>0</v>
      </c>
      <c r="P136" s="23">
        <f>'Comm Input'!Y301</f>
        <v>0</v>
      </c>
      <c r="Q136" s="22">
        <f>'Comm Input'!Z301</f>
        <v>0</v>
      </c>
      <c r="R136" s="23">
        <f>'Comm Input'!AA301</f>
        <v>0</v>
      </c>
      <c r="S136" s="23">
        <f>'Comm Input'!AB301</f>
        <v>0</v>
      </c>
      <c r="T136">
        <f>'Comm Input'!AC301</f>
        <v>0</v>
      </c>
      <c r="U136">
        <f>'Comm Input'!AD301</f>
        <v>0</v>
      </c>
      <c r="V136">
        <f>'Comm Input'!AE301</f>
        <v>0</v>
      </c>
      <c r="W136" s="49">
        <f>'Comm Input'!AF301</f>
        <v>0</v>
      </c>
      <c r="X136" s="23">
        <f>'Comm Input'!AG301</f>
        <v>0</v>
      </c>
      <c r="Y136" s="23">
        <f>'Comm Input'!AH301</f>
        <v>0</v>
      </c>
      <c r="Z136">
        <f>'Comm Input'!AI301</f>
        <v>0</v>
      </c>
    </row>
    <row r="137" spans="1:26" ht="15" x14ac:dyDescent="0.25">
      <c r="A137" s="311">
        <f>'Comm Input'!J302</f>
        <v>0</v>
      </c>
      <c r="B137" t="str">
        <f>'Comm Input'!K302</f>
        <v>TERMED</v>
      </c>
      <c r="C137" s="17">
        <f>'Comm Input'!L302</f>
        <v>0</v>
      </c>
      <c r="D137">
        <f>'Comm Input'!M302</f>
        <v>0</v>
      </c>
      <c r="E137" s="494">
        <f>'Comm Input'!N302</f>
        <v>0</v>
      </c>
      <c r="F137" s="366">
        <f>'Comm Input'!O302</f>
        <v>0</v>
      </c>
      <c r="G137" s="321">
        <f>'Comm Input'!P302</f>
        <v>0</v>
      </c>
      <c r="H137" s="307">
        <f>'Comm Input'!Q302</f>
        <v>0</v>
      </c>
      <c r="I137" s="307">
        <f>'Comm Input'!R302</f>
        <v>0</v>
      </c>
      <c r="J137" s="307">
        <f>'Comm Input'!S302</f>
        <v>0</v>
      </c>
      <c r="K137" s="307">
        <f>'Comm Input'!T302</f>
        <v>0</v>
      </c>
      <c r="L137" s="38">
        <f>'Comm Input'!U302</f>
        <v>0</v>
      </c>
      <c r="M137" s="38">
        <f>'Comm Input'!V302</f>
        <v>0</v>
      </c>
      <c r="N137" s="22">
        <f>'Comm Input'!W302</f>
        <v>0</v>
      </c>
      <c r="O137" s="22">
        <f>'Comm Input'!X302</f>
        <v>0</v>
      </c>
      <c r="P137" s="23">
        <f>'Comm Input'!Y302</f>
        <v>0</v>
      </c>
      <c r="Q137" s="22">
        <f>'Comm Input'!Z302</f>
        <v>0</v>
      </c>
      <c r="R137" s="23">
        <f>'Comm Input'!AA302</f>
        <v>0</v>
      </c>
      <c r="S137" s="23">
        <f>'Comm Input'!AB302</f>
        <v>0</v>
      </c>
      <c r="T137">
        <f>'Comm Input'!AC302</f>
        <v>0</v>
      </c>
      <c r="U137">
        <f>'Comm Input'!AD302</f>
        <v>0</v>
      </c>
      <c r="V137">
        <f>'Comm Input'!AE302</f>
        <v>0</v>
      </c>
      <c r="W137" s="49">
        <f>'Comm Input'!AF302</f>
        <v>0</v>
      </c>
      <c r="X137" s="23">
        <f>'Comm Input'!AG302</f>
        <v>0</v>
      </c>
      <c r="Y137" s="23">
        <f>'Comm Input'!AH302</f>
        <v>0</v>
      </c>
      <c r="Z137">
        <f>'Comm Input'!AI302</f>
        <v>0</v>
      </c>
    </row>
    <row r="138" spans="1:26" ht="15" x14ac:dyDescent="0.25">
      <c r="A138" s="311">
        <f>'Comm Input'!J303</f>
        <v>0</v>
      </c>
      <c r="B138">
        <f>'Comm Input'!K303</f>
        <v>0</v>
      </c>
      <c r="C138">
        <f>'Comm Input'!L303</f>
        <v>0</v>
      </c>
      <c r="D138">
        <f>'Comm Input'!M303</f>
        <v>0</v>
      </c>
      <c r="E138" s="494">
        <f>'Comm Input'!N303</f>
        <v>0</v>
      </c>
      <c r="F138" s="17">
        <f>'Comm Input'!O303</f>
        <v>0</v>
      </c>
      <c r="G138" s="38">
        <f>'Comm Input'!P303</f>
        <v>0</v>
      </c>
      <c r="H138" s="307">
        <f>'Comm Input'!Q303</f>
        <v>0</v>
      </c>
      <c r="I138" s="307">
        <f>'Comm Input'!R303</f>
        <v>0</v>
      </c>
      <c r="J138" s="307">
        <f>'Comm Input'!S303</f>
        <v>0</v>
      </c>
      <c r="K138" s="307">
        <f>'Comm Input'!T303</f>
        <v>0</v>
      </c>
      <c r="L138" s="38">
        <f>'Comm Input'!U303</f>
        <v>0</v>
      </c>
      <c r="M138" s="38">
        <f>'Comm Input'!V303</f>
        <v>0</v>
      </c>
      <c r="N138" s="22">
        <f>'Comm Input'!W303</f>
        <v>0</v>
      </c>
      <c r="O138" s="22">
        <f>'Comm Input'!X303</f>
        <v>0</v>
      </c>
      <c r="P138" s="23">
        <f>'Comm Input'!Y303</f>
        <v>0</v>
      </c>
      <c r="Q138" s="22">
        <f>'Comm Input'!Z303</f>
        <v>0</v>
      </c>
      <c r="R138" s="23">
        <f>'Comm Input'!AA303</f>
        <v>0</v>
      </c>
      <c r="S138" s="23">
        <f>'Comm Input'!AB303</f>
        <v>0</v>
      </c>
      <c r="T138">
        <f>'Comm Input'!AC303</f>
        <v>0</v>
      </c>
      <c r="U138">
        <f>'Comm Input'!AD303</f>
        <v>0</v>
      </c>
      <c r="V138">
        <f>'Comm Input'!AE303</f>
        <v>0</v>
      </c>
      <c r="W138" s="49">
        <f>'Comm Input'!AF303</f>
        <v>0</v>
      </c>
      <c r="X138" s="23">
        <f>'Comm Input'!AG303</f>
        <v>0</v>
      </c>
      <c r="Y138" s="23">
        <f>'Comm Input'!AH303</f>
        <v>0</v>
      </c>
      <c r="Z138">
        <f>'Comm Input'!AI303</f>
        <v>0</v>
      </c>
    </row>
    <row r="139" spans="1:26" ht="15" x14ac:dyDescent="0.25">
      <c r="A139" s="311">
        <f>'Comm Input'!J304</f>
        <v>0</v>
      </c>
      <c r="B139">
        <f>'Comm Input'!K304</f>
        <v>0</v>
      </c>
      <c r="C139" s="17">
        <f>'Comm Input'!L304</f>
        <v>0</v>
      </c>
      <c r="D139">
        <f>'Comm Input'!M304</f>
        <v>0</v>
      </c>
      <c r="E139" s="494">
        <f>'Comm Input'!N304</f>
        <v>0</v>
      </c>
      <c r="F139" s="366">
        <f>'Comm Input'!O304</f>
        <v>0</v>
      </c>
      <c r="G139" s="321">
        <f>'Comm Input'!P304</f>
        <v>0</v>
      </c>
      <c r="H139" s="307">
        <f>'Comm Input'!Q304</f>
        <v>0</v>
      </c>
      <c r="I139" s="307">
        <f>'Comm Input'!R304</f>
        <v>0</v>
      </c>
      <c r="J139" s="307">
        <f>'Comm Input'!S304</f>
        <v>0</v>
      </c>
      <c r="K139" s="307">
        <f>'Comm Input'!T304</f>
        <v>0</v>
      </c>
      <c r="L139" s="38">
        <f>'Comm Input'!U304</f>
        <v>0</v>
      </c>
      <c r="M139" s="38">
        <f>'Comm Input'!V304</f>
        <v>0</v>
      </c>
      <c r="N139" s="22">
        <f>'Comm Input'!W304</f>
        <v>0</v>
      </c>
      <c r="O139" s="22">
        <f>'Comm Input'!X304</f>
        <v>0</v>
      </c>
      <c r="P139" s="23">
        <f>'Comm Input'!Y304</f>
        <v>0</v>
      </c>
      <c r="Q139" s="22">
        <f>'Comm Input'!Z304</f>
        <v>0</v>
      </c>
      <c r="R139" s="23">
        <f>'Comm Input'!AA304</f>
        <v>0</v>
      </c>
      <c r="S139" s="23">
        <f>'Comm Input'!AB304</f>
        <v>0</v>
      </c>
      <c r="T139">
        <f>'Comm Input'!AC304</f>
        <v>0</v>
      </c>
      <c r="U139">
        <f>'Comm Input'!AD304</f>
        <v>0</v>
      </c>
      <c r="V139">
        <f>'Comm Input'!AE304</f>
        <v>0</v>
      </c>
      <c r="W139" s="49">
        <f>'Comm Input'!AF304</f>
        <v>0</v>
      </c>
      <c r="X139" s="23">
        <f>'Comm Input'!AG304</f>
        <v>0</v>
      </c>
      <c r="Y139" s="23">
        <f>'Comm Input'!AH304</f>
        <v>0</v>
      </c>
      <c r="Z139" s="23">
        <f>'Comm Input'!AI304</f>
        <v>0</v>
      </c>
    </row>
    <row r="140" spans="1:26" ht="15" x14ac:dyDescent="0.25">
      <c r="A140" s="311">
        <f>'Comm Input'!J305</f>
        <v>0</v>
      </c>
      <c r="B140">
        <f>'Comm Input'!K305</f>
        <v>0</v>
      </c>
      <c r="C140">
        <f>'Comm Input'!L305</f>
        <v>0</v>
      </c>
      <c r="D140">
        <f>'Comm Input'!M305</f>
        <v>0</v>
      </c>
      <c r="E140" s="626">
        <f>'Comm Input'!N305</f>
        <v>0</v>
      </c>
      <c r="F140" s="13">
        <f>'Comm Input'!O305</f>
        <v>0</v>
      </c>
      <c r="G140" s="38">
        <f>'Comm Input'!P305</f>
        <v>0</v>
      </c>
      <c r="H140" s="307">
        <f>'Comm Input'!Q305</f>
        <v>0</v>
      </c>
      <c r="I140" s="307">
        <f>'Comm Input'!R305</f>
        <v>0</v>
      </c>
      <c r="J140" s="307">
        <f>'Comm Input'!S305</f>
        <v>0</v>
      </c>
      <c r="K140" s="307">
        <f>'Comm Input'!T305</f>
        <v>0</v>
      </c>
      <c r="L140" s="38">
        <f>'Comm Input'!U305</f>
        <v>0</v>
      </c>
      <c r="M140" s="38">
        <f>'Comm Input'!V305</f>
        <v>0</v>
      </c>
      <c r="N140" s="22">
        <f>'Comm Input'!W305</f>
        <v>0</v>
      </c>
      <c r="O140" s="22">
        <f>'Comm Input'!X305</f>
        <v>0</v>
      </c>
      <c r="P140" s="23">
        <f>'Comm Input'!Y305</f>
        <v>0</v>
      </c>
      <c r="Q140" s="22">
        <f>'Comm Input'!Z305</f>
        <v>0</v>
      </c>
      <c r="R140" s="23">
        <f>'Comm Input'!AA305</f>
        <v>0</v>
      </c>
      <c r="S140" s="23">
        <f>'Comm Input'!AB305</f>
        <v>0</v>
      </c>
      <c r="T140">
        <f>'Comm Input'!AC305</f>
        <v>0</v>
      </c>
      <c r="U140">
        <f>'Comm Input'!AD305</f>
        <v>0</v>
      </c>
      <c r="V140">
        <f>'Comm Input'!AE305</f>
        <v>0</v>
      </c>
      <c r="W140" s="49">
        <f>'Comm Input'!AF305</f>
        <v>0</v>
      </c>
      <c r="X140" s="23">
        <f>'Comm Input'!AG305</f>
        <v>0</v>
      </c>
      <c r="Y140" s="23">
        <f>'Comm Input'!AH305</f>
        <v>0</v>
      </c>
      <c r="Z140" s="23">
        <f>'Comm Input'!AI305</f>
        <v>0</v>
      </c>
    </row>
    <row r="141" spans="1:26" ht="15.75" thickBot="1" x14ac:dyDescent="0.3">
      <c r="A141" s="311">
        <f>'Comm Input'!J306</f>
        <v>0</v>
      </c>
      <c r="B141">
        <f>'Comm Input'!K306</f>
        <v>0</v>
      </c>
      <c r="C141">
        <f>'Comm Input'!L306</f>
        <v>0</v>
      </c>
      <c r="D141">
        <f>'Comm Input'!M306</f>
        <v>0</v>
      </c>
      <c r="E141" s="49">
        <f>'Comm Input'!N306</f>
        <v>0</v>
      </c>
      <c r="F141" s="50">
        <f>'Comm Input'!O306</f>
        <v>0</v>
      </c>
      <c r="G141" s="38">
        <f>'Comm Input'!P306</f>
        <v>0</v>
      </c>
      <c r="H141" s="307">
        <f>'Comm Input'!Q306</f>
        <v>0</v>
      </c>
      <c r="I141" s="307">
        <f>'Comm Input'!R306</f>
        <v>0</v>
      </c>
      <c r="J141" s="307">
        <f>'Comm Input'!S306</f>
        <v>0</v>
      </c>
      <c r="K141" s="307">
        <f>'Comm Input'!T306</f>
        <v>0</v>
      </c>
      <c r="L141" s="38">
        <f>'Comm Input'!U306</f>
        <v>0</v>
      </c>
      <c r="M141" s="38">
        <f>'Comm Input'!V306</f>
        <v>0</v>
      </c>
      <c r="N141" s="38">
        <f>'Comm Input'!W306</f>
        <v>0</v>
      </c>
      <c r="O141" s="22">
        <f>'Comm Input'!X306</f>
        <v>0</v>
      </c>
      <c r="P141" s="11">
        <f>'Comm Input'!Y306</f>
        <v>0</v>
      </c>
      <c r="Q141" s="22">
        <f>'Comm Input'!Z306</f>
        <v>0</v>
      </c>
      <c r="R141" s="22">
        <f>'Comm Input'!AA306</f>
        <v>0</v>
      </c>
      <c r="S141" s="22">
        <f>'Comm Input'!AB306</f>
        <v>0</v>
      </c>
      <c r="T141" s="22">
        <f>'Comm Input'!AC306</f>
        <v>0</v>
      </c>
      <c r="U141" s="22">
        <f>'Comm Input'!AD306</f>
        <v>0</v>
      </c>
      <c r="V141" s="22">
        <f>'Comm Input'!AE306</f>
        <v>0</v>
      </c>
      <c r="W141" s="49">
        <f>'Comm Input'!AF306</f>
        <v>0</v>
      </c>
      <c r="X141" s="22">
        <f>'Comm Input'!AG306</f>
        <v>0</v>
      </c>
      <c r="Y141" s="22">
        <f>'Comm Input'!AH306</f>
        <v>0</v>
      </c>
      <c r="Z141" s="22">
        <f>'Comm Input'!AI306</f>
        <v>0</v>
      </c>
    </row>
    <row r="142" spans="1:26" ht="15.75" thickBot="1" x14ac:dyDescent="0.3">
      <c r="A142" s="311">
        <f>'Comm Input'!J307</f>
        <v>0</v>
      </c>
      <c r="B142">
        <f>'Comm Input'!K307</f>
        <v>0</v>
      </c>
      <c r="C142">
        <f>'Comm Input'!L307</f>
        <v>0</v>
      </c>
      <c r="D142">
        <f>'Comm Input'!M307</f>
        <v>0</v>
      </c>
      <c r="E142" s="49">
        <f>'Comm Input'!N307</f>
        <v>0</v>
      </c>
      <c r="F142" s="50">
        <f>'Comm Input'!O307</f>
        <v>0</v>
      </c>
      <c r="G142" s="38">
        <f>'Comm Input'!P307</f>
        <v>0</v>
      </c>
      <c r="H142" s="38">
        <f>'Comm Input'!Q307</f>
        <v>0</v>
      </c>
      <c r="I142" s="38">
        <f>'Comm Input'!R307</f>
        <v>0</v>
      </c>
      <c r="J142" s="38">
        <f>'Comm Input'!S307</f>
        <v>0</v>
      </c>
      <c r="K142" s="38">
        <f>'Comm Input'!T307</f>
        <v>0</v>
      </c>
      <c r="L142" s="38">
        <f>'Comm Input'!U307</f>
        <v>0</v>
      </c>
      <c r="M142" s="38">
        <f>'Comm Input'!V307</f>
        <v>0</v>
      </c>
      <c r="N142" s="488">
        <f>'Comm Input'!W307</f>
        <v>0</v>
      </c>
      <c r="O142" s="489">
        <f>'Comm Input'!X307</f>
        <v>0</v>
      </c>
      <c r="P142" s="490">
        <f>'Comm Input'!Y307</f>
        <v>0</v>
      </c>
      <c r="Q142" s="829">
        <f>'Comm Input'!Z307</f>
        <v>0</v>
      </c>
      <c r="R142" s="387">
        <f>'Comm Input'!AA307</f>
        <v>0</v>
      </c>
      <c r="S142" s="387">
        <f>'Comm Input'!AB307</f>
        <v>0</v>
      </c>
      <c r="T142" s="1087">
        <f>'Comm Input'!AC307</f>
        <v>0</v>
      </c>
      <c r="U142" s="89">
        <f>'Comm Input'!AD307</f>
        <v>0</v>
      </c>
      <c r="V142" s="89">
        <f>'Comm Input'!AE307</f>
        <v>0</v>
      </c>
      <c r="W142" s="49">
        <f>'Comm Input'!AF307</f>
        <v>0</v>
      </c>
      <c r="X142" s="387">
        <f>'Comm Input'!AG307</f>
        <v>0</v>
      </c>
      <c r="Y142" s="387">
        <f>'Comm Input'!AH307</f>
        <v>0</v>
      </c>
      <c r="Z142" s="1087">
        <f>'Comm Input'!AI307</f>
        <v>0</v>
      </c>
    </row>
    <row r="143" spans="1:26" ht="15" x14ac:dyDescent="0.25">
      <c r="A143" s="311">
        <f>'Comm Input'!J308</f>
        <v>0</v>
      </c>
      <c r="B143">
        <f>'Comm Input'!K308</f>
        <v>0</v>
      </c>
      <c r="C143">
        <f>'Comm Input'!L308</f>
        <v>0</v>
      </c>
      <c r="D143">
        <f>'Comm Input'!M308</f>
        <v>0</v>
      </c>
      <c r="E143" s="49">
        <f>'Comm Input'!N308</f>
        <v>0</v>
      </c>
      <c r="F143" s="50">
        <f>'Comm Input'!O308</f>
        <v>0</v>
      </c>
      <c r="G143" s="38">
        <f>'Comm Input'!P308</f>
        <v>0</v>
      </c>
      <c r="H143" s="38">
        <f>'Comm Input'!Q308</f>
        <v>0</v>
      </c>
      <c r="I143" s="38">
        <f>'Comm Input'!R308</f>
        <v>0</v>
      </c>
      <c r="J143" s="38">
        <f>'Comm Input'!S308</f>
        <v>0</v>
      </c>
      <c r="K143" s="38">
        <f>'Comm Input'!T308</f>
        <v>0</v>
      </c>
      <c r="L143" s="38">
        <f>'Comm Input'!U308</f>
        <v>0</v>
      </c>
      <c r="M143" s="38">
        <f>'Comm Input'!V308</f>
        <v>0</v>
      </c>
      <c r="N143" s="116">
        <f>'Comm Input'!W308</f>
        <v>0</v>
      </c>
      <c r="O143" s="22">
        <f>'Comm Input'!X308</f>
        <v>0</v>
      </c>
      <c r="P143" s="28">
        <f>'Comm Input'!Y308</f>
        <v>0</v>
      </c>
      <c r="Q143" s="22">
        <f>'Comm Input'!Z308</f>
        <v>0</v>
      </c>
      <c r="R143" s="22">
        <f>'Comm Input'!AA308</f>
        <v>0</v>
      </c>
      <c r="S143" s="22">
        <f>'Comm Input'!AB308</f>
        <v>0</v>
      </c>
      <c r="T143" s="89">
        <f>'Comm Input'!AC308</f>
        <v>0</v>
      </c>
      <c r="U143" s="89">
        <f>'Comm Input'!AD308</f>
        <v>0</v>
      </c>
      <c r="V143" s="89">
        <f>'Comm Input'!AE308</f>
        <v>0</v>
      </c>
      <c r="W143" s="49">
        <f>'Comm Input'!AF308</f>
        <v>0</v>
      </c>
      <c r="X143" s="22">
        <f>'Comm Input'!AG308</f>
        <v>0</v>
      </c>
      <c r="Y143" s="22">
        <f>'Comm Input'!AH308</f>
        <v>0</v>
      </c>
      <c r="Z143" s="89">
        <f>'Comm Input'!AI308</f>
        <v>0</v>
      </c>
    </row>
    <row r="144" spans="1:26" ht="15" x14ac:dyDescent="0.25">
      <c r="A144" s="334">
        <f>'Comm Input'!J309</f>
        <v>0</v>
      </c>
      <c r="B144" s="171">
        <f>'Comm Input'!K309</f>
        <v>0</v>
      </c>
      <c r="C144" s="171">
        <f>'Comm Input'!L309</f>
        <v>0</v>
      </c>
      <c r="D144" s="176">
        <f>'Comm Input'!M309</f>
        <v>0</v>
      </c>
      <c r="E144" s="449">
        <f>'Comm Input'!N309</f>
        <v>0</v>
      </c>
      <c r="F144" s="335">
        <f>'Comm Input'!O309</f>
        <v>0</v>
      </c>
      <c r="G144" s="177">
        <f>'Comm Input'!P309</f>
        <v>0</v>
      </c>
      <c r="H144" s="177">
        <f>'Comm Input'!Q309</f>
        <v>0</v>
      </c>
      <c r="I144" s="177">
        <f>'Comm Input'!R309</f>
        <v>0</v>
      </c>
      <c r="J144" s="177">
        <f>'Comm Input'!S309</f>
        <v>0</v>
      </c>
      <c r="K144" s="177">
        <f>'Comm Input'!T309</f>
        <v>0</v>
      </c>
      <c r="L144" s="177">
        <f>'Comm Input'!U309</f>
        <v>0</v>
      </c>
      <c r="M144" s="177">
        <f>'Comm Input'!V309</f>
        <v>0</v>
      </c>
      <c r="N144" s="364">
        <f>'Comm Input'!W309</f>
        <v>0</v>
      </c>
      <c r="O144" s="178">
        <f>'Comm Input'!X309</f>
        <v>0</v>
      </c>
      <c r="P144" s="365">
        <f>'Comm Input'!Y309</f>
        <v>0</v>
      </c>
      <c r="Q144" s="178">
        <f>'Comm Input'!Z309</f>
        <v>0</v>
      </c>
      <c r="R144" s="178">
        <f>'Comm Input'!AA309</f>
        <v>0</v>
      </c>
      <c r="S144" s="337">
        <f>'Comm Input'!AB309</f>
        <v>0</v>
      </c>
      <c r="T144" s="171">
        <f>'Comm Input'!AC309</f>
        <v>0</v>
      </c>
      <c r="U144" s="171">
        <f>'Comm Input'!AD309</f>
        <v>0</v>
      </c>
      <c r="V144" s="171">
        <f>'Comm Input'!AE309</f>
        <v>0</v>
      </c>
      <c r="W144" s="171">
        <f>'Comm Input'!AF309</f>
        <v>0</v>
      </c>
      <c r="X144" s="171">
        <f>'Comm Input'!AG309</f>
        <v>0</v>
      </c>
      <c r="Y144" s="337">
        <f>'Comm Input'!AH309</f>
        <v>0</v>
      </c>
      <c r="Z144" s="171">
        <f>'Comm Input'!AI309</f>
        <v>0</v>
      </c>
    </row>
    <row r="145" spans="1:26" ht="15" x14ac:dyDescent="0.25">
      <c r="A145" s="310" t="str">
        <f>'Comm Input'!J310</f>
        <v>Waterfront Staffing</v>
      </c>
      <c r="B145" s="35" t="str">
        <f>'Comm Input'!K310</f>
        <v xml:space="preserve">Broker: EZ WCS </v>
      </c>
      <c r="C145" s="35">
        <f>'Comm Input'!L310</f>
        <v>0</v>
      </c>
      <c r="D145" s="158">
        <f>'Comm Input'!M310</f>
        <v>0</v>
      </c>
      <c r="E145" s="117">
        <f>'Comm Input'!N310</f>
        <v>0</v>
      </c>
      <c r="F145" s="316">
        <f>'Comm Input'!O310</f>
        <v>0</v>
      </c>
      <c r="G145" s="158">
        <f>'Comm Input'!P310</f>
        <v>0</v>
      </c>
      <c r="H145" s="158">
        <f>'Comm Input'!Q310</f>
        <v>0</v>
      </c>
      <c r="I145" s="158">
        <f>'Comm Input'!R310</f>
        <v>0</v>
      </c>
      <c r="J145" s="319">
        <f>'Comm Input'!S310</f>
        <v>0</v>
      </c>
      <c r="K145" s="319">
        <f>'Comm Input'!T310</f>
        <v>0</v>
      </c>
      <c r="L145" s="319" t="str">
        <f>'Comm Input'!U310</f>
        <v>Bundled</v>
      </c>
      <c r="M145" s="158">
        <f>'Comm Input'!V310</f>
        <v>0</v>
      </c>
      <c r="N145" s="319">
        <f>'Comm Input'!W310</f>
        <v>5.1900000000000002E-2</v>
      </c>
      <c r="O145" s="117">
        <f>'Comm Input'!X310</f>
        <v>0</v>
      </c>
      <c r="P145" s="157">
        <f>'Comm Input'!Y310</f>
        <v>0</v>
      </c>
      <c r="Q145" s="158">
        <f>'Comm Input'!Z310</f>
        <v>0</v>
      </c>
      <c r="R145" s="319">
        <f>'Comm Input'!AA310</f>
        <v>0</v>
      </c>
      <c r="S145" s="157">
        <f>'Comm Input'!AB310</f>
        <v>0</v>
      </c>
      <c r="T145" s="7">
        <f>'Comm Input'!AC310</f>
        <v>0</v>
      </c>
      <c r="U145" s="7">
        <f>'Comm Input'!AD310</f>
        <v>0</v>
      </c>
      <c r="V145" s="7">
        <f>'Comm Input'!AE310</f>
        <v>0</v>
      </c>
      <c r="W145" s="7">
        <f>'Comm Input'!AF310</f>
        <v>0</v>
      </c>
      <c r="X145" s="158">
        <f>'Comm Input'!AG310</f>
        <v>0</v>
      </c>
      <c r="Y145" s="322">
        <f>'Comm Input'!AH310</f>
        <v>0</v>
      </c>
      <c r="Z145" s="7">
        <f>'Comm Input'!AI310</f>
        <v>0</v>
      </c>
    </row>
    <row r="146" spans="1:26" ht="15" x14ac:dyDescent="0.25">
      <c r="A146" s="311">
        <f>'Comm Input'!J311</f>
        <v>0</v>
      </c>
      <c r="B146" t="str">
        <f>'Comm Input'!K311</f>
        <v>G&amp;R Yacht</v>
      </c>
      <c r="C146" s="17">
        <f>'Comm Input'!L311</f>
        <v>0</v>
      </c>
      <c r="D146" t="str">
        <f>'Comm Input'!M311</f>
        <v>FL6824</v>
      </c>
      <c r="E146" s="494">
        <f>'Comm Input'!N311</f>
        <v>0</v>
      </c>
      <c r="F146" s="366">
        <f>'Comm Input'!O311</f>
        <v>0</v>
      </c>
      <c r="G146" s="321">
        <f>'Comm Input'!P311</f>
        <v>0</v>
      </c>
      <c r="H146" s="307">
        <f>'Comm Input'!Q311</f>
        <v>0</v>
      </c>
      <c r="I146" s="307">
        <f>'Comm Input'!R311</f>
        <v>0</v>
      </c>
      <c r="J146" s="307">
        <f>'Comm Input'!S311</f>
        <v>0</v>
      </c>
      <c r="K146" s="307">
        <f>'Comm Input'!T311</f>
        <v>0</v>
      </c>
      <c r="L146" s="38">
        <f>'Comm Input'!U311</f>
        <v>0</v>
      </c>
      <c r="M146" s="38">
        <f>'Comm Input'!V311</f>
        <v>0</v>
      </c>
      <c r="N146" s="22">
        <f>'Comm Input'!W311</f>
        <v>0</v>
      </c>
      <c r="O146" s="22">
        <f>'Comm Input'!X311</f>
        <v>0</v>
      </c>
      <c r="P146" s="23">
        <f>'Comm Input'!Y311</f>
        <v>0</v>
      </c>
      <c r="Q146" s="22">
        <f>'Comm Input'!Z311</f>
        <v>0</v>
      </c>
      <c r="R146" s="23">
        <f>'Comm Input'!AA311</f>
        <v>0</v>
      </c>
      <c r="S146" s="23">
        <f>'Comm Input'!AB311</f>
        <v>0</v>
      </c>
      <c r="T146">
        <f>'Comm Input'!AC311</f>
        <v>0</v>
      </c>
      <c r="U146">
        <f>'Comm Input'!AD311</f>
        <v>0</v>
      </c>
      <c r="V146">
        <f>'Comm Input'!AE311</f>
        <v>0</v>
      </c>
      <c r="W146" s="49">
        <f>'Comm Input'!AF311</f>
        <v>0</v>
      </c>
      <c r="X146" s="23">
        <f>'Comm Input'!AG311</f>
        <v>0</v>
      </c>
      <c r="Y146" s="23">
        <f>'Comm Input'!AH311</f>
        <v>0</v>
      </c>
      <c r="Z146">
        <f>'Comm Input'!AI311</f>
        <v>0</v>
      </c>
    </row>
    <row r="147" spans="1:26" ht="15" x14ac:dyDescent="0.25">
      <c r="A147" s="311">
        <f>'Comm Input'!J312</f>
        <v>0</v>
      </c>
      <c r="B147" t="str">
        <f>'Comm Input'!K313</f>
        <v>Chargeback to commmissioned payroll</v>
      </c>
      <c r="C147">
        <f>'Comm Input'!L312</f>
        <v>0</v>
      </c>
      <c r="D147">
        <f>'Comm Input'!M312</f>
        <v>0</v>
      </c>
      <c r="E147" s="494">
        <f>'Comm Input'!N312</f>
        <v>0</v>
      </c>
      <c r="F147" s="17">
        <f>'Comm Input'!O312</f>
        <v>0</v>
      </c>
      <c r="G147" s="38">
        <f>'Comm Input'!P312</f>
        <v>0</v>
      </c>
      <c r="H147" s="307">
        <f>'Comm Input'!Q312</f>
        <v>0</v>
      </c>
      <c r="I147" s="307">
        <f>'Comm Input'!R312</f>
        <v>0</v>
      </c>
      <c r="J147" s="307">
        <f>'Comm Input'!S312</f>
        <v>0</v>
      </c>
      <c r="K147" s="307">
        <f>'Comm Input'!T312</f>
        <v>0</v>
      </c>
      <c r="L147" s="38">
        <f>'Comm Input'!U312</f>
        <v>0</v>
      </c>
      <c r="M147" s="38">
        <f>'Comm Input'!V312</f>
        <v>0</v>
      </c>
      <c r="N147" s="22">
        <f>'Comm Input'!W312</f>
        <v>0</v>
      </c>
      <c r="O147" s="22">
        <f>'Comm Input'!X312</f>
        <v>0</v>
      </c>
      <c r="P147" s="23">
        <f>'Comm Input'!Y312</f>
        <v>0</v>
      </c>
      <c r="Q147" s="22">
        <f>'Comm Input'!Z312</f>
        <v>0</v>
      </c>
      <c r="R147" s="23">
        <f>'Comm Input'!AA312</f>
        <v>0</v>
      </c>
      <c r="S147" s="23">
        <f>'Comm Input'!AB312</f>
        <v>0</v>
      </c>
      <c r="T147">
        <f>'Comm Input'!AC312</f>
        <v>0</v>
      </c>
      <c r="U147">
        <f>'Comm Input'!AD312</f>
        <v>0</v>
      </c>
      <c r="V147">
        <f>'Comm Input'!AE312</f>
        <v>0</v>
      </c>
      <c r="W147" s="49">
        <f>'Comm Input'!AF312</f>
        <v>0</v>
      </c>
      <c r="X147" s="23">
        <f>'Comm Input'!AG312</f>
        <v>0</v>
      </c>
      <c r="Y147" s="23">
        <f>'Comm Input'!AH312</f>
        <v>0</v>
      </c>
      <c r="Z147">
        <f>'Comm Input'!AI312</f>
        <v>0</v>
      </c>
    </row>
    <row r="148" spans="1:26" ht="15" x14ac:dyDescent="0.25">
      <c r="A148" s="311">
        <f>'Comm Input'!J313</f>
        <v>0</v>
      </c>
      <c r="B148" t="str">
        <f>'Comm Input'!K314</f>
        <v>TERMED FOR NONPAYMENT</v>
      </c>
      <c r="C148" s="17">
        <f>'Comm Input'!L313</f>
        <v>0</v>
      </c>
      <c r="D148" t="str">
        <f>'Comm Input'!M313</f>
        <v>FL3057</v>
      </c>
      <c r="E148" s="494">
        <f>'Comm Input'!N313</f>
        <v>0</v>
      </c>
      <c r="F148" s="366">
        <f>'Comm Input'!O313</f>
        <v>0</v>
      </c>
      <c r="G148" s="321">
        <f>'Comm Input'!P313</f>
        <v>0</v>
      </c>
      <c r="H148" s="307">
        <f>'Comm Input'!Q313</f>
        <v>0</v>
      </c>
      <c r="I148" s="307">
        <f>'Comm Input'!R313</f>
        <v>0</v>
      </c>
      <c r="J148" s="307">
        <f>'Comm Input'!S313</f>
        <v>0</v>
      </c>
      <c r="K148" s="307">
        <f>'Comm Input'!T313</f>
        <v>0</v>
      </c>
      <c r="L148" s="38">
        <f>'Comm Input'!U313</f>
        <v>0</v>
      </c>
      <c r="M148" s="38">
        <f>'Comm Input'!V313</f>
        <v>0</v>
      </c>
      <c r="N148" s="22">
        <f>'Comm Input'!W313</f>
        <v>0</v>
      </c>
      <c r="O148" s="22">
        <f>'Comm Input'!X313</f>
        <v>0</v>
      </c>
      <c r="P148" s="23">
        <f>'Comm Input'!Y313</f>
        <v>0</v>
      </c>
      <c r="Q148" s="22">
        <f>'Comm Input'!Z313</f>
        <v>0</v>
      </c>
      <c r="R148" s="23">
        <f>'Comm Input'!AA313</f>
        <v>0</v>
      </c>
      <c r="S148" s="23">
        <f>'Comm Input'!AB313</f>
        <v>0</v>
      </c>
      <c r="T148">
        <f>'Comm Input'!AC313</f>
        <v>0</v>
      </c>
      <c r="U148">
        <f>'Comm Input'!AD313</f>
        <v>0</v>
      </c>
      <c r="V148">
        <f>'Comm Input'!AE313</f>
        <v>0</v>
      </c>
      <c r="W148" s="49">
        <f>'Comm Input'!AF313</f>
        <v>0</v>
      </c>
      <c r="X148" s="23">
        <f>'Comm Input'!AG313</f>
        <v>0</v>
      </c>
      <c r="Y148" s="23">
        <f>'Comm Input'!AH313</f>
        <v>0</v>
      </c>
      <c r="Z148">
        <f>'Comm Input'!AI313</f>
        <v>0</v>
      </c>
    </row>
    <row r="149" spans="1:26" ht="15" x14ac:dyDescent="0.25">
      <c r="A149" s="311">
        <f>'Comm Input'!J314</f>
        <v>0</v>
      </c>
      <c r="B149" t="e">
        <f>'Comm Input'!#REF!</f>
        <v>#REF!</v>
      </c>
      <c r="C149">
        <f>'Comm Input'!L314</f>
        <v>0</v>
      </c>
      <c r="D149">
        <f>'Comm Input'!M314</f>
        <v>0</v>
      </c>
      <c r="E149" s="494">
        <f>'Comm Input'!N314</f>
        <v>0</v>
      </c>
      <c r="F149" s="17">
        <f>'Comm Input'!O314</f>
        <v>0</v>
      </c>
      <c r="G149" s="38">
        <f>'Comm Input'!P314</f>
        <v>0</v>
      </c>
      <c r="H149" s="307">
        <f>'Comm Input'!Q314</f>
        <v>0</v>
      </c>
      <c r="I149" s="307">
        <f>'Comm Input'!R314</f>
        <v>0</v>
      </c>
      <c r="J149" s="307">
        <f>'Comm Input'!S314</f>
        <v>0</v>
      </c>
      <c r="K149" s="307">
        <f>'Comm Input'!T314</f>
        <v>0</v>
      </c>
      <c r="L149" s="38">
        <f>'Comm Input'!U314</f>
        <v>0</v>
      </c>
      <c r="M149" s="38">
        <f>'Comm Input'!V314</f>
        <v>0</v>
      </c>
      <c r="N149" s="22">
        <f>'Comm Input'!W314</f>
        <v>0</v>
      </c>
      <c r="O149" s="22">
        <f>'Comm Input'!X314</f>
        <v>0</v>
      </c>
      <c r="P149" s="23">
        <f>'Comm Input'!Y314</f>
        <v>0</v>
      </c>
      <c r="Q149" s="22">
        <f>'Comm Input'!Z314</f>
        <v>0</v>
      </c>
      <c r="R149" s="23">
        <f>'Comm Input'!AA314</f>
        <v>0</v>
      </c>
      <c r="S149" s="23">
        <f>'Comm Input'!AB314</f>
        <v>0</v>
      </c>
      <c r="T149">
        <f>'Comm Input'!AC314</f>
        <v>0</v>
      </c>
      <c r="U149">
        <f>'Comm Input'!AD314</f>
        <v>0</v>
      </c>
      <c r="V149">
        <f>'Comm Input'!AE314</f>
        <v>0</v>
      </c>
      <c r="W149" s="49">
        <f>'Comm Input'!AF314</f>
        <v>0</v>
      </c>
      <c r="X149" s="23">
        <f>'Comm Input'!AG314</f>
        <v>0</v>
      </c>
      <c r="Y149" s="23">
        <f>'Comm Input'!AH314</f>
        <v>0</v>
      </c>
      <c r="Z149">
        <f>'Comm Input'!AI314</f>
        <v>0</v>
      </c>
    </row>
    <row r="150" spans="1:26" ht="15" x14ac:dyDescent="0.25">
      <c r="A150" s="311">
        <f>'Comm Input'!J315</f>
        <v>0</v>
      </c>
      <c r="B150">
        <f>'Comm Input'!K315</f>
        <v>0</v>
      </c>
      <c r="C150" s="17">
        <f>'Comm Input'!L315</f>
        <v>0</v>
      </c>
      <c r="D150">
        <f>'Comm Input'!M315</f>
        <v>0</v>
      </c>
      <c r="E150" s="494">
        <f>'Comm Input'!N315</f>
        <v>0</v>
      </c>
      <c r="F150" s="366">
        <f>'Comm Input'!O315</f>
        <v>0</v>
      </c>
      <c r="G150" s="321">
        <f>'Comm Input'!P315</f>
        <v>0</v>
      </c>
      <c r="H150" s="307">
        <f>'Comm Input'!Q315</f>
        <v>0</v>
      </c>
      <c r="I150" s="307">
        <f>'Comm Input'!R315</f>
        <v>0</v>
      </c>
      <c r="J150" s="307">
        <f>'Comm Input'!S315</f>
        <v>0</v>
      </c>
      <c r="K150" s="307">
        <f>'Comm Input'!T315</f>
        <v>0</v>
      </c>
      <c r="L150" s="38">
        <f>'Comm Input'!U315</f>
        <v>0</v>
      </c>
      <c r="M150" s="38">
        <f>'Comm Input'!V315</f>
        <v>0</v>
      </c>
      <c r="N150" s="22">
        <f>'Comm Input'!W315</f>
        <v>0</v>
      </c>
      <c r="O150" s="22">
        <f>'Comm Input'!X315</f>
        <v>0</v>
      </c>
      <c r="P150" s="23">
        <f>'Comm Input'!Y315</f>
        <v>0</v>
      </c>
      <c r="Q150" s="22">
        <f>'Comm Input'!Z315</f>
        <v>0</v>
      </c>
      <c r="R150" s="23">
        <f>'Comm Input'!AA315</f>
        <v>0</v>
      </c>
      <c r="S150" s="23">
        <f>'Comm Input'!AB315</f>
        <v>0</v>
      </c>
      <c r="T150">
        <f>'Comm Input'!AC315</f>
        <v>0</v>
      </c>
      <c r="U150">
        <f>'Comm Input'!AD315</f>
        <v>0</v>
      </c>
      <c r="V150">
        <f>'Comm Input'!AE315</f>
        <v>0</v>
      </c>
      <c r="W150" s="49">
        <f>'Comm Input'!AF315</f>
        <v>0</v>
      </c>
      <c r="X150" s="23">
        <f>'Comm Input'!AG315</f>
        <v>0</v>
      </c>
      <c r="Y150" s="23">
        <f>'Comm Input'!AH315</f>
        <v>0</v>
      </c>
      <c r="Z150" s="23">
        <f>'Comm Input'!AI315</f>
        <v>0</v>
      </c>
    </row>
    <row r="151" spans="1:26" ht="15" x14ac:dyDescent="0.25">
      <c r="A151" s="311">
        <f>'Comm Input'!J316</f>
        <v>0</v>
      </c>
      <c r="B151">
        <f>'Comm Input'!K316</f>
        <v>0</v>
      </c>
      <c r="C151">
        <f>'Comm Input'!L316</f>
        <v>0</v>
      </c>
      <c r="D151">
        <f>'Comm Input'!M316</f>
        <v>0</v>
      </c>
      <c r="E151" s="626">
        <f>'Comm Input'!N316</f>
        <v>0</v>
      </c>
      <c r="F151" s="13">
        <f>'Comm Input'!O316</f>
        <v>0</v>
      </c>
      <c r="G151" s="38">
        <f>'Comm Input'!P316</f>
        <v>0</v>
      </c>
      <c r="H151" s="307">
        <f>'Comm Input'!Q316</f>
        <v>0</v>
      </c>
      <c r="I151" s="307">
        <f>'Comm Input'!R316</f>
        <v>0</v>
      </c>
      <c r="J151" s="307">
        <f>'Comm Input'!S316</f>
        <v>0</v>
      </c>
      <c r="K151" s="307">
        <f>'Comm Input'!T316</f>
        <v>0</v>
      </c>
      <c r="L151" s="38">
        <f>'Comm Input'!U316</f>
        <v>0</v>
      </c>
      <c r="M151" s="38">
        <f>'Comm Input'!V316</f>
        <v>0</v>
      </c>
      <c r="N151" s="22">
        <f>'Comm Input'!W316</f>
        <v>0</v>
      </c>
      <c r="O151" s="22">
        <f>'Comm Input'!X316</f>
        <v>0</v>
      </c>
      <c r="P151" s="23">
        <f>'Comm Input'!Y316</f>
        <v>0</v>
      </c>
      <c r="Q151" s="22">
        <f>'Comm Input'!Z316</f>
        <v>0</v>
      </c>
      <c r="R151" s="23">
        <f>'Comm Input'!AA316</f>
        <v>0</v>
      </c>
      <c r="S151" s="23">
        <f>'Comm Input'!AB316</f>
        <v>0</v>
      </c>
      <c r="T151">
        <f>'Comm Input'!AC316</f>
        <v>0</v>
      </c>
      <c r="U151">
        <f>'Comm Input'!AD316</f>
        <v>0</v>
      </c>
      <c r="V151">
        <f>'Comm Input'!AE316</f>
        <v>0</v>
      </c>
      <c r="W151" s="49">
        <f>'Comm Input'!AF316</f>
        <v>0</v>
      </c>
      <c r="X151" s="23">
        <f>'Comm Input'!AG316</f>
        <v>0</v>
      </c>
      <c r="Y151" s="23">
        <f>'Comm Input'!AH316</f>
        <v>0</v>
      </c>
      <c r="Z151" s="23">
        <f>'Comm Input'!AI316</f>
        <v>0</v>
      </c>
    </row>
    <row r="152" spans="1:26" ht="15.75" thickBot="1" x14ac:dyDescent="0.3">
      <c r="A152" s="311">
        <f>'Comm Input'!J317</f>
        <v>0</v>
      </c>
      <c r="B152">
        <f>'Comm Input'!K317</f>
        <v>0</v>
      </c>
      <c r="C152">
        <f>'Comm Input'!L317</f>
        <v>0</v>
      </c>
      <c r="D152">
        <f>'Comm Input'!M317</f>
        <v>0</v>
      </c>
      <c r="E152" s="49">
        <f>'Comm Input'!N317</f>
        <v>0</v>
      </c>
      <c r="F152" s="50">
        <f>'Comm Input'!O317</f>
        <v>0</v>
      </c>
      <c r="G152" s="38">
        <f>'Comm Input'!P317</f>
        <v>0</v>
      </c>
      <c r="H152" s="307">
        <f>'Comm Input'!Q317</f>
        <v>0</v>
      </c>
      <c r="I152" s="307">
        <f>'Comm Input'!R317</f>
        <v>0</v>
      </c>
      <c r="J152" s="307">
        <f>'Comm Input'!S317</f>
        <v>0</v>
      </c>
      <c r="K152" s="307">
        <f>'Comm Input'!T317</f>
        <v>0</v>
      </c>
      <c r="L152" s="38">
        <f>'Comm Input'!U317</f>
        <v>0</v>
      </c>
      <c r="M152" s="38">
        <f>'Comm Input'!V317</f>
        <v>0</v>
      </c>
      <c r="N152" s="38">
        <f>'Comm Input'!W317</f>
        <v>0</v>
      </c>
      <c r="O152" s="22">
        <f>'Comm Input'!X317</f>
        <v>0</v>
      </c>
      <c r="P152" s="11">
        <f>'Comm Input'!Y317</f>
        <v>0</v>
      </c>
      <c r="Q152" s="22">
        <f>'Comm Input'!Z317</f>
        <v>0</v>
      </c>
      <c r="R152" s="22">
        <f>'Comm Input'!AA317</f>
        <v>0</v>
      </c>
      <c r="S152" s="22">
        <f>'Comm Input'!AB317</f>
        <v>0</v>
      </c>
      <c r="T152" s="22">
        <f>'Comm Input'!AC317</f>
        <v>0</v>
      </c>
      <c r="U152" s="22">
        <f>'Comm Input'!AD317</f>
        <v>0</v>
      </c>
      <c r="V152" s="22">
        <f>'Comm Input'!AE317</f>
        <v>0</v>
      </c>
      <c r="W152" s="49">
        <f>'Comm Input'!AF317</f>
        <v>0</v>
      </c>
      <c r="X152" s="22">
        <f>'Comm Input'!AG317</f>
        <v>0</v>
      </c>
      <c r="Y152" s="22">
        <f>'Comm Input'!AH317</f>
        <v>0</v>
      </c>
      <c r="Z152" s="22">
        <f>'Comm Input'!AI317</f>
        <v>0</v>
      </c>
    </row>
    <row r="153" spans="1:26" ht="15.75" thickBot="1" x14ac:dyDescent="0.3">
      <c r="A153" s="311">
        <f>'Comm Input'!J318</f>
        <v>0</v>
      </c>
      <c r="B153">
        <f>'Comm Input'!K318</f>
        <v>0</v>
      </c>
      <c r="C153">
        <f>'Comm Input'!L318</f>
        <v>0</v>
      </c>
      <c r="D153">
        <f>'Comm Input'!M318</f>
        <v>0</v>
      </c>
      <c r="E153" s="49">
        <f>'Comm Input'!N318</f>
        <v>0</v>
      </c>
      <c r="F153" s="50">
        <f>'Comm Input'!O318</f>
        <v>0</v>
      </c>
      <c r="G153" s="38">
        <f>'Comm Input'!P318</f>
        <v>0</v>
      </c>
      <c r="H153" s="38">
        <f>'Comm Input'!Q318</f>
        <v>0</v>
      </c>
      <c r="I153" s="38">
        <f>'Comm Input'!R318</f>
        <v>0</v>
      </c>
      <c r="J153" s="38">
        <f>'Comm Input'!S318</f>
        <v>0</v>
      </c>
      <c r="K153" s="38">
        <f>'Comm Input'!T318</f>
        <v>0</v>
      </c>
      <c r="L153" s="38">
        <f>'Comm Input'!U318</f>
        <v>0</v>
      </c>
      <c r="M153" s="38">
        <f>'Comm Input'!V318</f>
        <v>0</v>
      </c>
      <c r="N153" s="488">
        <f>'Comm Input'!W318</f>
        <v>0</v>
      </c>
      <c r="O153" s="489">
        <f>'Comm Input'!X318</f>
        <v>0</v>
      </c>
      <c r="P153" s="490">
        <f>'Comm Input'!Y318</f>
        <v>0</v>
      </c>
      <c r="Q153" s="829">
        <f>'Comm Input'!Z318</f>
        <v>0</v>
      </c>
      <c r="R153" s="387">
        <f>'Comm Input'!AA318</f>
        <v>0</v>
      </c>
      <c r="S153" s="387">
        <f>'Comm Input'!AB318</f>
        <v>0</v>
      </c>
      <c r="T153" s="1087">
        <f>'Comm Input'!AC318</f>
        <v>0</v>
      </c>
      <c r="U153" s="89">
        <f>'Comm Input'!AD318</f>
        <v>0</v>
      </c>
      <c r="V153" s="89">
        <f>'Comm Input'!AE318</f>
        <v>0</v>
      </c>
      <c r="W153" s="49">
        <f>'Comm Input'!AF318</f>
        <v>0</v>
      </c>
      <c r="X153" s="387">
        <f>'Comm Input'!AG318</f>
        <v>0</v>
      </c>
      <c r="Y153" s="387">
        <f>'Comm Input'!AH318</f>
        <v>0</v>
      </c>
      <c r="Z153" s="1087">
        <f>'Comm Input'!AI318</f>
        <v>0</v>
      </c>
    </row>
    <row r="154" spans="1:26" ht="15" x14ac:dyDescent="0.25">
      <c r="A154" s="311">
        <f>'Comm Input'!J319</f>
        <v>0</v>
      </c>
      <c r="B154">
        <f>'Comm Input'!K319</f>
        <v>0</v>
      </c>
      <c r="C154">
        <f>'Comm Input'!L319</f>
        <v>0</v>
      </c>
      <c r="D154">
        <f>'Comm Input'!M319</f>
        <v>0</v>
      </c>
      <c r="E154" s="49">
        <f>'Comm Input'!N319</f>
        <v>0</v>
      </c>
      <c r="F154" s="50">
        <f>'Comm Input'!O319</f>
        <v>0</v>
      </c>
      <c r="G154" s="38">
        <f>'Comm Input'!P319</f>
        <v>0</v>
      </c>
      <c r="H154" s="38">
        <f>'Comm Input'!Q319</f>
        <v>0</v>
      </c>
      <c r="I154" s="38">
        <f>'Comm Input'!R319</f>
        <v>0</v>
      </c>
      <c r="J154" s="38">
        <f>'Comm Input'!S319</f>
        <v>0</v>
      </c>
      <c r="K154" s="38">
        <f>'Comm Input'!T319</f>
        <v>0</v>
      </c>
      <c r="L154" s="38">
        <f>'Comm Input'!U319</f>
        <v>0</v>
      </c>
      <c r="M154" s="38">
        <f>'Comm Input'!V319</f>
        <v>0</v>
      </c>
      <c r="N154" s="116">
        <f>'Comm Input'!W319</f>
        <v>0</v>
      </c>
      <c r="O154" s="22">
        <f>'Comm Input'!X319</f>
        <v>0</v>
      </c>
      <c r="P154" s="28">
        <f>'Comm Input'!Y319</f>
        <v>0</v>
      </c>
      <c r="Q154" s="22">
        <f>'Comm Input'!Z319</f>
        <v>0</v>
      </c>
      <c r="R154" s="22">
        <f>'Comm Input'!AA319</f>
        <v>0</v>
      </c>
      <c r="S154" s="22">
        <f>'Comm Input'!AB319</f>
        <v>0</v>
      </c>
      <c r="T154" s="89">
        <f>'Comm Input'!AC319</f>
        <v>0</v>
      </c>
      <c r="U154" s="89">
        <f>'Comm Input'!AD319</f>
        <v>0</v>
      </c>
      <c r="V154" s="89">
        <f>'Comm Input'!AE319</f>
        <v>0</v>
      </c>
      <c r="W154" s="49">
        <f>'Comm Input'!AF319</f>
        <v>0</v>
      </c>
      <c r="X154" s="22">
        <f>'Comm Input'!AG319</f>
        <v>0</v>
      </c>
      <c r="Y154" s="22">
        <f>'Comm Input'!AH319</f>
        <v>0</v>
      </c>
      <c r="Z154" s="89">
        <f>'Comm Input'!AI319</f>
        <v>0</v>
      </c>
    </row>
    <row r="155" spans="1:26" ht="15" x14ac:dyDescent="0.25">
      <c r="A155" s="334">
        <f>'Comm Input'!J320</f>
        <v>0</v>
      </c>
      <c r="B155" s="171">
        <f>'Comm Input'!K320</f>
        <v>0</v>
      </c>
      <c r="C155" s="171">
        <f>'Comm Input'!L320</f>
        <v>0</v>
      </c>
      <c r="D155" s="176">
        <f>'Comm Input'!M320</f>
        <v>0</v>
      </c>
      <c r="E155" s="449">
        <f>'Comm Input'!N320</f>
        <v>0</v>
      </c>
      <c r="F155" s="335">
        <f>'Comm Input'!O320</f>
        <v>0</v>
      </c>
      <c r="G155" s="177">
        <f>'Comm Input'!P320</f>
        <v>0</v>
      </c>
      <c r="H155" s="177">
        <f>'Comm Input'!Q320</f>
        <v>0</v>
      </c>
      <c r="I155" s="177">
        <f>'Comm Input'!R320</f>
        <v>0</v>
      </c>
      <c r="J155" s="177">
        <f>'Comm Input'!S320</f>
        <v>0</v>
      </c>
      <c r="K155" s="177">
        <f>'Comm Input'!T320</f>
        <v>0</v>
      </c>
      <c r="L155" s="177">
        <f>'Comm Input'!U320</f>
        <v>0</v>
      </c>
      <c r="M155" s="177">
        <f>'Comm Input'!V320</f>
        <v>0</v>
      </c>
      <c r="N155" s="364">
        <f>'Comm Input'!W320</f>
        <v>0</v>
      </c>
      <c r="O155" s="178">
        <f>'Comm Input'!X320</f>
        <v>0</v>
      </c>
      <c r="P155" s="365">
        <f>'Comm Input'!Y320</f>
        <v>0</v>
      </c>
      <c r="Q155" s="178">
        <f>'Comm Input'!Z320</f>
        <v>0</v>
      </c>
      <c r="R155" s="178">
        <f>'Comm Input'!AA320</f>
        <v>0</v>
      </c>
      <c r="S155" s="337">
        <f>'Comm Input'!AB320</f>
        <v>0</v>
      </c>
      <c r="T155" s="171">
        <f>'Comm Input'!AC320</f>
        <v>0</v>
      </c>
      <c r="U155" s="171">
        <f>'Comm Input'!AD320</f>
        <v>0</v>
      </c>
      <c r="V155" s="171">
        <f>'Comm Input'!AE320</f>
        <v>0</v>
      </c>
      <c r="W155" s="171">
        <f>'Comm Input'!AF320</f>
        <v>0</v>
      </c>
      <c r="X155" s="171">
        <f>'Comm Input'!AG320</f>
        <v>0</v>
      </c>
      <c r="Y155" s="337">
        <f>'Comm Input'!AH320</f>
        <v>0</v>
      </c>
      <c r="Z155" s="171">
        <f>'Comm Input'!AI320</f>
        <v>0</v>
      </c>
    </row>
    <row r="156" spans="1:26" ht="15" x14ac:dyDescent="0.25">
      <c r="A156" s="310" t="str">
        <f>'Comm Input'!J321</f>
        <v>SA</v>
      </c>
      <c r="B156" s="35" t="str">
        <f>'Comm Input'!K321</f>
        <v>Broker: PEO Exchange</v>
      </c>
      <c r="C156" s="35">
        <f>'Comm Input'!L321</f>
        <v>0</v>
      </c>
      <c r="D156" s="158">
        <f>'Comm Input'!M321</f>
        <v>0</v>
      </c>
      <c r="E156" s="117">
        <f>'Comm Input'!N321</f>
        <v>0</v>
      </c>
      <c r="F156" s="316">
        <f>'Comm Input'!O321</f>
        <v>0</v>
      </c>
      <c r="G156" s="158">
        <f>'Comm Input'!P321</f>
        <v>0</v>
      </c>
      <c r="H156" s="158">
        <f>'Comm Input'!Q321</f>
        <v>0</v>
      </c>
      <c r="I156" s="158">
        <f>'Comm Input'!R321</f>
        <v>0</v>
      </c>
      <c r="J156" s="319">
        <f>'Comm Input'!S321</f>
        <v>0</v>
      </c>
      <c r="K156" s="319">
        <f>'Comm Input'!T321</f>
        <v>0</v>
      </c>
      <c r="L156" s="319">
        <f>'Comm Input'!U321</f>
        <v>0.03</v>
      </c>
      <c r="M156" s="158">
        <f>'Comm Input'!V321</f>
        <v>0</v>
      </c>
      <c r="N156" s="319">
        <f>'Comm Input'!W321</f>
        <v>2.1000000000000001E-2</v>
      </c>
      <c r="O156" s="117">
        <f>'Comm Input'!X321</f>
        <v>0</v>
      </c>
      <c r="P156" s="157">
        <f>'Comm Input'!Y321</f>
        <v>0</v>
      </c>
      <c r="Q156" s="158">
        <f>'Comm Input'!Z321</f>
        <v>0</v>
      </c>
      <c r="R156" s="319">
        <f>'Comm Input'!AA321</f>
        <v>0</v>
      </c>
      <c r="S156" s="157">
        <f>'Comm Input'!AB321</f>
        <v>0</v>
      </c>
      <c r="T156" s="7">
        <f>'Comm Input'!AC321</f>
        <v>0</v>
      </c>
      <c r="U156" s="7">
        <f>'Comm Input'!AD321</f>
        <v>0</v>
      </c>
      <c r="V156" s="7">
        <f>'Comm Input'!AE321</f>
        <v>0</v>
      </c>
      <c r="W156" s="7">
        <f>'Comm Input'!AF321</f>
        <v>0</v>
      </c>
      <c r="X156" s="158">
        <f>'Comm Input'!AG321</f>
        <v>0</v>
      </c>
      <c r="Y156" s="322">
        <f>'Comm Input'!AH321</f>
        <v>0</v>
      </c>
      <c r="Z156" s="7">
        <f>'Comm Input'!AI321</f>
        <v>0</v>
      </c>
    </row>
    <row r="157" spans="1:26" ht="15" x14ac:dyDescent="0.25">
      <c r="A157" s="311">
        <f>'Comm Input'!J322</f>
        <v>0</v>
      </c>
      <c r="B157" t="str">
        <f>'Comm Input'!K322</f>
        <v>Suncoast Defensive Driving School</v>
      </c>
      <c r="C157" s="17">
        <f>'Comm Input'!L322</f>
        <v>0.17180000000000001</v>
      </c>
      <c r="D157" t="str">
        <f>'Comm Input'!M322</f>
        <v>FL8868</v>
      </c>
      <c r="E157" s="494">
        <f>'Comm Input'!N322</f>
        <v>0</v>
      </c>
      <c r="F157" s="366">
        <f>'Comm Input'!O322</f>
        <v>4.4999999999999997E-3</v>
      </c>
      <c r="G157" s="321">
        <f>'Comm Input'!P322</f>
        <v>5.3E-3</v>
      </c>
      <c r="H157" s="307">
        <f>'Comm Input'!Q322</f>
        <v>0</v>
      </c>
      <c r="I157" s="307">
        <f>'Comm Input'!R322</f>
        <v>0</v>
      </c>
      <c r="J157" s="307">
        <f>'Comm Input'!S322</f>
        <v>0</v>
      </c>
      <c r="K157" s="307">
        <f>'Comm Input'!T322</f>
        <v>0</v>
      </c>
      <c r="L157" s="38">
        <f>'Comm Input'!U322</f>
        <v>0.03</v>
      </c>
      <c r="M157" s="38">
        <f>'Comm Input'!V322</f>
        <v>0</v>
      </c>
      <c r="N157" s="22">
        <f>'Comm Input'!W322</f>
        <v>0</v>
      </c>
      <c r="O157" s="22">
        <f>'Comm Input'!X322</f>
        <v>0</v>
      </c>
      <c r="P157" s="23">
        <f>'Comm Input'!Y322</f>
        <v>0</v>
      </c>
      <c r="Q157" s="22">
        <f>'Comm Input'!Z322</f>
        <v>0</v>
      </c>
      <c r="R157" s="23">
        <f>'Comm Input'!AA322</f>
        <v>0</v>
      </c>
      <c r="S157" s="23">
        <f>'Comm Input'!AB322</f>
        <v>0</v>
      </c>
      <c r="T157">
        <f>'Comm Input'!AC322</f>
        <v>0</v>
      </c>
      <c r="U157">
        <f>'Comm Input'!AD322</f>
        <v>0</v>
      </c>
      <c r="V157">
        <f>'Comm Input'!AE322</f>
        <v>0</v>
      </c>
      <c r="W157" s="49">
        <f>'Comm Input'!AF322</f>
        <v>0</v>
      </c>
      <c r="X157" s="23">
        <f>'Comm Input'!AG322</f>
        <v>0</v>
      </c>
      <c r="Y157" s="23">
        <f>'Comm Input'!AH322</f>
        <v>0</v>
      </c>
      <c r="Z157">
        <f>'Comm Input'!AI322</f>
        <v>0</v>
      </c>
    </row>
    <row r="158" spans="1:26" ht="15" x14ac:dyDescent="0.25">
      <c r="A158" s="311">
        <f>'Comm Input'!J323</f>
        <v>0</v>
      </c>
      <c r="B158">
        <f>'Comm Input'!K323</f>
        <v>0</v>
      </c>
      <c r="C158">
        <f>'Comm Input'!L323</f>
        <v>0</v>
      </c>
      <c r="D158">
        <f>'Comm Input'!M323</f>
        <v>0</v>
      </c>
      <c r="E158" s="494">
        <f>'Comm Input'!N323</f>
        <v>0</v>
      </c>
      <c r="F158" s="17">
        <f>'Comm Input'!O323</f>
        <v>0</v>
      </c>
      <c r="G158" s="38">
        <f>'Comm Input'!P323</f>
        <v>3.4980000000000002E-3</v>
      </c>
      <c r="H158" s="307">
        <f>'Comm Input'!Q323</f>
        <v>0</v>
      </c>
      <c r="I158" s="307">
        <f>'Comm Input'!R323</f>
        <v>0</v>
      </c>
      <c r="J158" s="307">
        <f>'Comm Input'!S323</f>
        <v>0</v>
      </c>
      <c r="K158" s="307">
        <f>'Comm Input'!T323</f>
        <v>0</v>
      </c>
      <c r="L158" s="38">
        <f>'Comm Input'!U323</f>
        <v>0.03</v>
      </c>
      <c r="M158" s="38">
        <f>'Comm Input'!V323</f>
        <v>0</v>
      </c>
      <c r="N158" s="22">
        <f>'Comm Input'!W323</f>
        <v>0</v>
      </c>
      <c r="O158" s="22">
        <f>'Comm Input'!X323</f>
        <v>0</v>
      </c>
      <c r="P158" s="23">
        <f>'Comm Input'!Y323</f>
        <v>0</v>
      </c>
      <c r="Q158" s="22">
        <f>'Comm Input'!Z323</f>
        <v>0</v>
      </c>
      <c r="R158" s="23">
        <f>'Comm Input'!AA323</f>
        <v>0</v>
      </c>
      <c r="S158" s="23">
        <f>'Comm Input'!AB323</f>
        <v>0</v>
      </c>
      <c r="T158">
        <f>'Comm Input'!AC323</f>
        <v>0</v>
      </c>
      <c r="U158">
        <f>'Comm Input'!AD323</f>
        <v>0</v>
      </c>
      <c r="V158">
        <f>'Comm Input'!AE323</f>
        <v>0</v>
      </c>
      <c r="W158" s="49">
        <f>'Comm Input'!AF323</f>
        <v>0</v>
      </c>
      <c r="X158" s="23">
        <f>'Comm Input'!AG323</f>
        <v>0</v>
      </c>
      <c r="Y158" s="23">
        <f>'Comm Input'!AH323</f>
        <v>0</v>
      </c>
      <c r="Z158">
        <f>'Comm Input'!AI323</f>
        <v>0</v>
      </c>
    </row>
    <row r="159" spans="1:26" ht="15" x14ac:dyDescent="0.25">
      <c r="A159" s="311">
        <f>'Comm Input'!J324</f>
        <v>0</v>
      </c>
      <c r="B159" t="str">
        <f>'Comm Input'!K324</f>
        <v>Moved to CES 1/2021</v>
      </c>
      <c r="C159" s="17">
        <f>'Comm Input'!L324</f>
        <v>0</v>
      </c>
      <c r="D159">
        <f>'Comm Input'!M324</f>
        <v>0</v>
      </c>
      <c r="E159" s="494">
        <f>'Comm Input'!N324</f>
        <v>0</v>
      </c>
      <c r="F159" s="366">
        <f>'Comm Input'!O324</f>
        <v>0</v>
      </c>
      <c r="G159" s="321">
        <f>'Comm Input'!P324</f>
        <v>0</v>
      </c>
      <c r="H159" s="307">
        <f>'Comm Input'!Q324</f>
        <v>0</v>
      </c>
      <c r="I159" s="307">
        <f>'Comm Input'!R324</f>
        <v>0</v>
      </c>
      <c r="J159" s="307">
        <f>'Comm Input'!S324</f>
        <v>0</v>
      </c>
      <c r="K159" s="307">
        <f>'Comm Input'!T324</f>
        <v>0</v>
      </c>
      <c r="L159" s="38">
        <f>'Comm Input'!U324</f>
        <v>0.03</v>
      </c>
      <c r="M159" s="38">
        <f>'Comm Input'!V324</f>
        <v>0</v>
      </c>
      <c r="N159" s="22">
        <f>'Comm Input'!W324</f>
        <v>0</v>
      </c>
      <c r="O159" s="22">
        <f>'Comm Input'!X324</f>
        <v>0</v>
      </c>
      <c r="P159" s="23">
        <f>'Comm Input'!Y324</f>
        <v>0</v>
      </c>
      <c r="Q159" s="22">
        <f>'Comm Input'!Z324</f>
        <v>0</v>
      </c>
      <c r="R159" s="23">
        <f>'Comm Input'!AA324</f>
        <v>0</v>
      </c>
      <c r="S159" s="23">
        <f>'Comm Input'!AB324</f>
        <v>0</v>
      </c>
      <c r="T159">
        <f>'Comm Input'!AC324</f>
        <v>0</v>
      </c>
      <c r="U159">
        <f>'Comm Input'!AD324</f>
        <v>0</v>
      </c>
      <c r="V159">
        <f>'Comm Input'!AE324</f>
        <v>0</v>
      </c>
      <c r="W159" s="49">
        <f>'Comm Input'!AF324</f>
        <v>0</v>
      </c>
      <c r="X159" s="23">
        <f>'Comm Input'!AG324</f>
        <v>0</v>
      </c>
      <c r="Y159" s="23">
        <f>'Comm Input'!AH324</f>
        <v>0</v>
      </c>
      <c r="Z159">
        <f>'Comm Input'!AI324</f>
        <v>0</v>
      </c>
    </row>
    <row r="160" spans="1:26" ht="15" x14ac:dyDescent="0.25">
      <c r="A160" s="311">
        <f>'Comm Input'!J325</f>
        <v>0</v>
      </c>
      <c r="B160">
        <f>'Comm Input'!K325</f>
        <v>0</v>
      </c>
      <c r="C160">
        <f>'Comm Input'!L325</f>
        <v>0</v>
      </c>
      <c r="D160">
        <f>'Comm Input'!M325</f>
        <v>0</v>
      </c>
      <c r="E160" s="494">
        <f>'Comm Input'!N325</f>
        <v>0</v>
      </c>
      <c r="F160" s="17">
        <f>'Comm Input'!O325</f>
        <v>0</v>
      </c>
      <c r="G160" s="38">
        <f>'Comm Input'!P325</f>
        <v>0</v>
      </c>
      <c r="H160" s="307">
        <f>'Comm Input'!Q325</f>
        <v>0</v>
      </c>
      <c r="I160" s="307">
        <f>'Comm Input'!R325</f>
        <v>0</v>
      </c>
      <c r="J160" s="307">
        <f>'Comm Input'!S325</f>
        <v>0</v>
      </c>
      <c r="K160" s="307">
        <f>'Comm Input'!T325</f>
        <v>0</v>
      </c>
      <c r="L160" s="38">
        <f>'Comm Input'!U325</f>
        <v>0.03</v>
      </c>
      <c r="M160" s="38">
        <f>'Comm Input'!V325</f>
        <v>0</v>
      </c>
      <c r="N160" s="22">
        <f>'Comm Input'!W325</f>
        <v>0</v>
      </c>
      <c r="O160" s="22">
        <f>'Comm Input'!X325</f>
        <v>0</v>
      </c>
      <c r="P160" s="23">
        <f>'Comm Input'!Y325</f>
        <v>0</v>
      </c>
      <c r="Q160" s="22">
        <f>'Comm Input'!Z325</f>
        <v>0</v>
      </c>
      <c r="R160" s="23">
        <f>'Comm Input'!AA325</f>
        <v>0</v>
      </c>
      <c r="S160" s="23">
        <f>'Comm Input'!AB325</f>
        <v>0</v>
      </c>
      <c r="T160">
        <f>'Comm Input'!AC325</f>
        <v>0</v>
      </c>
      <c r="U160">
        <f>'Comm Input'!AD325</f>
        <v>0</v>
      </c>
      <c r="V160">
        <f>'Comm Input'!AE325</f>
        <v>0</v>
      </c>
      <c r="W160" s="49">
        <f>'Comm Input'!AF325</f>
        <v>0</v>
      </c>
      <c r="X160" s="23">
        <f>'Comm Input'!AG325</f>
        <v>0</v>
      </c>
      <c r="Y160" s="23">
        <f>'Comm Input'!AH325</f>
        <v>0</v>
      </c>
      <c r="Z160">
        <f>'Comm Input'!AI325</f>
        <v>0</v>
      </c>
    </row>
    <row r="161" spans="1:26" ht="15" x14ac:dyDescent="0.25">
      <c r="A161" s="311">
        <f>'Comm Input'!J326</f>
        <v>0</v>
      </c>
      <c r="B161">
        <f>'Comm Input'!K326</f>
        <v>0</v>
      </c>
      <c r="C161" s="17">
        <f>'Comm Input'!L326</f>
        <v>0</v>
      </c>
      <c r="D161">
        <f>'Comm Input'!M326</f>
        <v>0</v>
      </c>
      <c r="E161" s="494">
        <f>'Comm Input'!N326</f>
        <v>0</v>
      </c>
      <c r="F161" s="366">
        <f>'Comm Input'!O326</f>
        <v>0</v>
      </c>
      <c r="G161" s="321">
        <f>'Comm Input'!P326</f>
        <v>0</v>
      </c>
      <c r="H161" s="307">
        <f>'Comm Input'!Q326</f>
        <v>0</v>
      </c>
      <c r="I161" s="307">
        <f>'Comm Input'!R326</f>
        <v>0</v>
      </c>
      <c r="J161" s="307">
        <f>'Comm Input'!S326</f>
        <v>0</v>
      </c>
      <c r="K161" s="307">
        <f>'Comm Input'!T326</f>
        <v>0</v>
      </c>
      <c r="L161" s="38">
        <f>'Comm Input'!U326</f>
        <v>0</v>
      </c>
      <c r="M161" s="38">
        <f>'Comm Input'!V326</f>
        <v>0</v>
      </c>
      <c r="N161" s="22">
        <f>'Comm Input'!W326</f>
        <v>0</v>
      </c>
      <c r="O161" s="22">
        <f>'Comm Input'!X326</f>
        <v>0</v>
      </c>
      <c r="P161" s="23">
        <f>'Comm Input'!Y326</f>
        <v>0</v>
      </c>
      <c r="Q161" s="22">
        <f>'Comm Input'!Z326</f>
        <v>0</v>
      </c>
      <c r="R161" s="23">
        <f>'Comm Input'!AA326</f>
        <v>0</v>
      </c>
      <c r="S161" s="23">
        <f>'Comm Input'!AB326</f>
        <v>0</v>
      </c>
      <c r="T161">
        <f>'Comm Input'!AC326</f>
        <v>0</v>
      </c>
      <c r="U161">
        <f>'Comm Input'!AD326</f>
        <v>0</v>
      </c>
      <c r="V161">
        <f>'Comm Input'!AE326</f>
        <v>0</v>
      </c>
      <c r="W161" s="49">
        <f>'Comm Input'!AF326</f>
        <v>0</v>
      </c>
      <c r="X161" s="23">
        <f>'Comm Input'!AG326</f>
        <v>0</v>
      </c>
      <c r="Y161" s="23">
        <f>'Comm Input'!AH326</f>
        <v>0</v>
      </c>
      <c r="Z161" s="23">
        <f>'Comm Input'!AI326</f>
        <v>0</v>
      </c>
    </row>
    <row r="162" spans="1:26" ht="15" x14ac:dyDescent="0.25">
      <c r="A162" s="311">
        <f>'Comm Input'!J327</f>
        <v>0</v>
      </c>
      <c r="B162">
        <f>'Comm Input'!K327</f>
        <v>0</v>
      </c>
      <c r="C162">
        <f>'Comm Input'!L327</f>
        <v>0</v>
      </c>
      <c r="D162">
        <f>'Comm Input'!M327</f>
        <v>0</v>
      </c>
      <c r="E162" s="626">
        <f>'Comm Input'!N327</f>
        <v>0</v>
      </c>
      <c r="F162" s="13">
        <f>'Comm Input'!O327</f>
        <v>0</v>
      </c>
      <c r="G162" s="38">
        <f>'Comm Input'!P327</f>
        <v>0</v>
      </c>
      <c r="H162" s="307">
        <f>'Comm Input'!Q327</f>
        <v>0</v>
      </c>
      <c r="I162" s="307">
        <f>'Comm Input'!R327</f>
        <v>0</v>
      </c>
      <c r="J162" s="307">
        <f>'Comm Input'!S327</f>
        <v>0</v>
      </c>
      <c r="K162" s="307">
        <f>'Comm Input'!T327</f>
        <v>0</v>
      </c>
      <c r="L162" s="38">
        <f>'Comm Input'!U327</f>
        <v>0</v>
      </c>
      <c r="M162" s="38">
        <f>'Comm Input'!V327</f>
        <v>0</v>
      </c>
      <c r="N162" s="22">
        <f>'Comm Input'!W327</f>
        <v>0</v>
      </c>
      <c r="O162" s="22">
        <f>'Comm Input'!X327</f>
        <v>0</v>
      </c>
      <c r="P162" s="23">
        <f>'Comm Input'!Y327</f>
        <v>0</v>
      </c>
      <c r="Q162" s="22">
        <f>'Comm Input'!Z327</f>
        <v>0</v>
      </c>
      <c r="R162" s="23">
        <f>'Comm Input'!AA327</f>
        <v>0</v>
      </c>
      <c r="S162" s="23">
        <f>'Comm Input'!AB327</f>
        <v>0</v>
      </c>
      <c r="T162">
        <f>'Comm Input'!AC327</f>
        <v>0</v>
      </c>
      <c r="U162">
        <f>'Comm Input'!AD327</f>
        <v>0</v>
      </c>
      <c r="V162">
        <f>'Comm Input'!AE327</f>
        <v>0</v>
      </c>
      <c r="W162" s="49">
        <f>'Comm Input'!AF327</f>
        <v>0</v>
      </c>
      <c r="X162" s="23">
        <f>'Comm Input'!AG327</f>
        <v>0</v>
      </c>
      <c r="Y162" s="23">
        <f>'Comm Input'!AH327</f>
        <v>0</v>
      </c>
      <c r="Z162" s="23">
        <f>'Comm Input'!AI327</f>
        <v>0</v>
      </c>
    </row>
    <row r="163" spans="1:26" ht="15.75" thickBot="1" x14ac:dyDescent="0.3">
      <c r="A163" s="311">
        <f>'Comm Input'!J328</f>
        <v>0</v>
      </c>
      <c r="B163">
        <f>'Comm Input'!K328</f>
        <v>0</v>
      </c>
      <c r="C163">
        <f>'Comm Input'!L328</f>
        <v>0</v>
      </c>
      <c r="D163">
        <f>'Comm Input'!M328</f>
        <v>0</v>
      </c>
      <c r="E163" s="49">
        <f>'Comm Input'!N328</f>
        <v>0</v>
      </c>
      <c r="F163" s="50">
        <f>'Comm Input'!O328</f>
        <v>0</v>
      </c>
      <c r="G163" s="38">
        <f>'Comm Input'!P328</f>
        <v>0</v>
      </c>
      <c r="H163" s="307">
        <f>'Comm Input'!Q328</f>
        <v>0</v>
      </c>
      <c r="I163" s="307">
        <f>'Comm Input'!R328</f>
        <v>0</v>
      </c>
      <c r="J163" s="307">
        <f>'Comm Input'!S328</f>
        <v>0</v>
      </c>
      <c r="K163" s="307">
        <f>'Comm Input'!T328</f>
        <v>0</v>
      </c>
      <c r="L163" s="38">
        <f>'Comm Input'!U328</f>
        <v>0</v>
      </c>
      <c r="M163" s="38">
        <f>'Comm Input'!V328</f>
        <v>0</v>
      </c>
      <c r="N163" s="38">
        <f>'Comm Input'!W328</f>
        <v>0</v>
      </c>
      <c r="O163" s="22">
        <f>'Comm Input'!X328</f>
        <v>0</v>
      </c>
      <c r="P163" s="11">
        <f>'Comm Input'!Y328</f>
        <v>0</v>
      </c>
      <c r="Q163" s="22">
        <f>'Comm Input'!Z328</f>
        <v>0</v>
      </c>
      <c r="R163" s="22">
        <f>'Comm Input'!AA328</f>
        <v>0</v>
      </c>
      <c r="S163" s="22">
        <f>'Comm Input'!AB328</f>
        <v>0</v>
      </c>
      <c r="T163" s="22">
        <f>'Comm Input'!AC328</f>
        <v>0</v>
      </c>
      <c r="U163" s="22">
        <f>'Comm Input'!AD328</f>
        <v>0</v>
      </c>
      <c r="V163" s="22">
        <f>'Comm Input'!AE328</f>
        <v>0</v>
      </c>
      <c r="W163" s="49">
        <f>'Comm Input'!AF328</f>
        <v>0</v>
      </c>
      <c r="X163" s="22">
        <f>'Comm Input'!AG328</f>
        <v>0</v>
      </c>
      <c r="Y163" s="22">
        <f>'Comm Input'!AH328</f>
        <v>0</v>
      </c>
      <c r="Z163" s="22">
        <f>'Comm Input'!AI328</f>
        <v>0</v>
      </c>
    </row>
    <row r="164" spans="1:26" ht="15.75" thickBot="1" x14ac:dyDescent="0.3">
      <c r="A164" s="311">
        <f>'Comm Input'!J329</f>
        <v>0</v>
      </c>
      <c r="B164">
        <f>'Comm Input'!K329</f>
        <v>0</v>
      </c>
      <c r="C164">
        <f>'Comm Input'!L329</f>
        <v>0</v>
      </c>
      <c r="D164">
        <f>'Comm Input'!M329</f>
        <v>0</v>
      </c>
      <c r="E164" s="49">
        <f>'Comm Input'!N329</f>
        <v>0</v>
      </c>
      <c r="F164" s="50">
        <f>'Comm Input'!O329</f>
        <v>0</v>
      </c>
      <c r="G164" s="38">
        <f>'Comm Input'!P329</f>
        <v>0</v>
      </c>
      <c r="H164" s="38">
        <f>'Comm Input'!Q329</f>
        <v>0</v>
      </c>
      <c r="I164" s="38">
        <f>'Comm Input'!R329</f>
        <v>0</v>
      </c>
      <c r="J164" s="38">
        <f>'Comm Input'!S329</f>
        <v>0</v>
      </c>
      <c r="K164" s="38">
        <f>'Comm Input'!T329</f>
        <v>0</v>
      </c>
      <c r="L164" s="38">
        <f>'Comm Input'!U329</f>
        <v>0</v>
      </c>
      <c r="M164" s="38">
        <f>'Comm Input'!V329</f>
        <v>0</v>
      </c>
      <c r="N164" s="488">
        <f>'Comm Input'!W329</f>
        <v>0</v>
      </c>
      <c r="O164" s="489">
        <f>'Comm Input'!X329</f>
        <v>0</v>
      </c>
      <c r="P164" s="490">
        <f>'Comm Input'!Y329</f>
        <v>0</v>
      </c>
      <c r="Q164" s="829">
        <f>'Comm Input'!Z329</f>
        <v>0</v>
      </c>
      <c r="R164" s="387">
        <f>'Comm Input'!AA329</f>
        <v>0</v>
      </c>
      <c r="S164" s="387">
        <f>'Comm Input'!AB329</f>
        <v>0</v>
      </c>
      <c r="T164" s="1087">
        <f>'Comm Input'!AC329</f>
        <v>0</v>
      </c>
      <c r="U164" s="89">
        <f>'Comm Input'!AD329</f>
        <v>0</v>
      </c>
      <c r="V164" s="89">
        <f>'Comm Input'!AE329</f>
        <v>0</v>
      </c>
      <c r="W164" s="49">
        <f>'Comm Input'!AF329</f>
        <v>0</v>
      </c>
      <c r="X164" s="387">
        <f>'Comm Input'!AG329</f>
        <v>0</v>
      </c>
      <c r="Y164" s="387">
        <f>'Comm Input'!AH329</f>
        <v>0</v>
      </c>
      <c r="Z164" s="1087">
        <f>'Comm Input'!AI329</f>
        <v>0</v>
      </c>
    </row>
    <row r="165" spans="1:26" ht="15" x14ac:dyDescent="0.25">
      <c r="A165" s="311">
        <f>'Comm Input'!J330</f>
        <v>0</v>
      </c>
      <c r="B165">
        <f>'Comm Input'!K330</f>
        <v>0</v>
      </c>
      <c r="C165">
        <f>'Comm Input'!L330</f>
        <v>0</v>
      </c>
      <c r="D165">
        <f>'Comm Input'!M330</f>
        <v>0</v>
      </c>
      <c r="E165" s="49">
        <f>'Comm Input'!N330</f>
        <v>0</v>
      </c>
      <c r="F165" s="50">
        <f>'Comm Input'!O330</f>
        <v>0</v>
      </c>
      <c r="G165" s="38">
        <f>'Comm Input'!P330</f>
        <v>0</v>
      </c>
      <c r="H165" s="38">
        <f>'Comm Input'!Q330</f>
        <v>0</v>
      </c>
      <c r="I165" s="38">
        <f>'Comm Input'!R330</f>
        <v>0</v>
      </c>
      <c r="J165" s="38">
        <f>'Comm Input'!S330</f>
        <v>0</v>
      </c>
      <c r="K165" s="38">
        <f>'Comm Input'!T330</f>
        <v>0</v>
      </c>
      <c r="L165" s="38">
        <f>'Comm Input'!U330</f>
        <v>0</v>
      </c>
      <c r="M165" s="38">
        <f>'Comm Input'!V330</f>
        <v>0</v>
      </c>
      <c r="N165" s="116">
        <f>'Comm Input'!W330</f>
        <v>0</v>
      </c>
      <c r="O165" s="22">
        <f>'Comm Input'!X330</f>
        <v>0</v>
      </c>
      <c r="P165" s="28">
        <f>'Comm Input'!Y330</f>
        <v>0</v>
      </c>
      <c r="Q165" s="22">
        <f>'Comm Input'!Z330</f>
        <v>0</v>
      </c>
      <c r="R165" s="22">
        <f>'Comm Input'!AA330</f>
        <v>0</v>
      </c>
      <c r="S165" s="22">
        <f>'Comm Input'!AB330</f>
        <v>0</v>
      </c>
      <c r="T165" s="89">
        <f>'Comm Input'!AC330</f>
        <v>0</v>
      </c>
      <c r="U165" s="89">
        <f>'Comm Input'!AD330</f>
        <v>0</v>
      </c>
      <c r="V165" s="89">
        <f>'Comm Input'!AE330</f>
        <v>0</v>
      </c>
      <c r="W165" s="49">
        <f>'Comm Input'!AF330</f>
        <v>0</v>
      </c>
      <c r="X165" s="22">
        <f>'Comm Input'!AG330</f>
        <v>0</v>
      </c>
      <c r="Y165" s="22">
        <f>'Comm Input'!AH330</f>
        <v>0</v>
      </c>
      <c r="Z165" s="89">
        <f>'Comm Input'!AI330</f>
        <v>0</v>
      </c>
    </row>
    <row r="166" spans="1:26" ht="15" x14ac:dyDescent="0.25">
      <c r="A166" s="311">
        <f>'Comm Input'!J331</f>
        <v>0</v>
      </c>
      <c r="B166">
        <f>'Comm Input'!K331</f>
        <v>0</v>
      </c>
      <c r="C166">
        <f>'Comm Input'!L331</f>
        <v>0</v>
      </c>
      <c r="D166">
        <f>'Comm Input'!M331</f>
        <v>0</v>
      </c>
      <c r="E166" s="49">
        <f>'Comm Input'!N331</f>
        <v>0</v>
      </c>
      <c r="F166" s="50">
        <f>'Comm Input'!O331</f>
        <v>0</v>
      </c>
      <c r="G166" s="38">
        <f>'Comm Input'!P331</f>
        <v>0</v>
      </c>
      <c r="H166" s="38">
        <f>'Comm Input'!Q331</f>
        <v>0</v>
      </c>
      <c r="I166" s="38">
        <f>'Comm Input'!R331</f>
        <v>0</v>
      </c>
      <c r="J166" s="38">
        <f>'Comm Input'!S331</f>
        <v>0</v>
      </c>
      <c r="K166" s="38">
        <f>'Comm Input'!T331</f>
        <v>0</v>
      </c>
      <c r="L166" s="38">
        <f>'Comm Input'!U331</f>
        <v>0</v>
      </c>
      <c r="M166" s="38">
        <f>'Comm Input'!V331</f>
        <v>0</v>
      </c>
      <c r="N166" s="522">
        <f>'Comm Input'!W331</f>
        <v>0</v>
      </c>
      <c r="O166" s="523">
        <f>'Comm Input'!X331</f>
        <v>0</v>
      </c>
      <c r="P166" s="28">
        <f>'Comm Input'!Y331</f>
        <v>0</v>
      </c>
      <c r="Q166" s="523">
        <f>'Comm Input'!Z331</f>
        <v>0</v>
      </c>
      <c r="R166" s="523">
        <f>'Comm Input'!AA331</f>
        <v>0</v>
      </c>
      <c r="S166" s="523">
        <f>'Comm Input'!AB331</f>
        <v>0</v>
      </c>
      <c r="T166" s="89">
        <f>'Comm Input'!AC331</f>
        <v>0</v>
      </c>
      <c r="U166" s="89">
        <f>'Comm Input'!AD331</f>
        <v>0</v>
      </c>
      <c r="V166" s="89">
        <f>'Comm Input'!AE331</f>
        <v>0</v>
      </c>
      <c r="W166" s="49">
        <f>'Comm Input'!AF331</f>
        <v>0</v>
      </c>
      <c r="X166" s="523">
        <f>'Comm Input'!AG331</f>
        <v>0</v>
      </c>
      <c r="Y166" s="523">
        <f>'Comm Input'!AH331</f>
        <v>0</v>
      </c>
      <c r="Z166" s="89">
        <f>'Comm Input'!AI331</f>
        <v>0</v>
      </c>
    </row>
    <row r="167" spans="1:26" ht="15" x14ac:dyDescent="0.25">
      <c r="A167" s="334">
        <f>'Comm Input'!J332</f>
        <v>0</v>
      </c>
      <c r="B167" s="171">
        <f>'Comm Input'!K332</f>
        <v>0</v>
      </c>
      <c r="C167" s="171">
        <f>'Comm Input'!L332</f>
        <v>0</v>
      </c>
      <c r="D167" s="176">
        <f>'Comm Input'!M332</f>
        <v>0</v>
      </c>
      <c r="E167" s="449">
        <f>'Comm Input'!N332</f>
        <v>0</v>
      </c>
      <c r="F167" s="335">
        <f>'Comm Input'!O332</f>
        <v>0</v>
      </c>
      <c r="G167" s="177">
        <f>'Comm Input'!P332</f>
        <v>0</v>
      </c>
      <c r="H167" s="177">
        <f>'Comm Input'!Q332</f>
        <v>0</v>
      </c>
      <c r="I167" s="177">
        <f>'Comm Input'!R332</f>
        <v>0</v>
      </c>
      <c r="J167" s="177">
        <f>'Comm Input'!S332</f>
        <v>0</v>
      </c>
      <c r="K167" s="177">
        <f>'Comm Input'!T332</f>
        <v>0</v>
      </c>
      <c r="L167" s="177">
        <f>'Comm Input'!U332</f>
        <v>0</v>
      </c>
      <c r="M167" s="177">
        <f>'Comm Input'!V332</f>
        <v>0</v>
      </c>
      <c r="N167" s="364">
        <f>'Comm Input'!W332</f>
        <v>0</v>
      </c>
      <c r="O167" s="178">
        <f>'Comm Input'!X332</f>
        <v>0</v>
      </c>
      <c r="P167" s="365">
        <f>'Comm Input'!Y332</f>
        <v>0</v>
      </c>
      <c r="Q167" s="178">
        <f>'Comm Input'!Z332</f>
        <v>0</v>
      </c>
      <c r="R167" s="178">
        <f>'Comm Input'!AA332</f>
        <v>0</v>
      </c>
      <c r="S167" s="337">
        <f>'Comm Input'!AB332</f>
        <v>0</v>
      </c>
      <c r="T167" s="171">
        <f>'Comm Input'!AC332</f>
        <v>0</v>
      </c>
      <c r="U167" s="171">
        <f>'Comm Input'!AD332</f>
        <v>0</v>
      </c>
      <c r="V167" s="171">
        <f>'Comm Input'!AE332</f>
        <v>0</v>
      </c>
      <c r="W167" s="171">
        <f>'Comm Input'!AF332</f>
        <v>0</v>
      </c>
      <c r="X167" s="171">
        <f>'Comm Input'!AG332</f>
        <v>0</v>
      </c>
      <c r="Y167" s="337">
        <f>'Comm Input'!AH332</f>
        <v>0</v>
      </c>
      <c r="Z167" s="171">
        <f>'Comm Input'!AI332</f>
        <v>0</v>
      </c>
    </row>
    <row r="168" spans="1:26" ht="15" x14ac:dyDescent="0.25">
      <c r="A168" s="310" t="str">
        <f>'Comm Input'!J333</f>
        <v>SA</v>
      </c>
      <c r="B168" s="35" t="str">
        <f>'Comm Input'!K333</f>
        <v>Broker: PEO Exchange</v>
      </c>
      <c r="C168" s="35">
        <f>'Comm Input'!L333</f>
        <v>0</v>
      </c>
      <c r="D168" s="158">
        <f>'Comm Input'!M333</f>
        <v>0</v>
      </c>
      <c r="E168" s="117">
        <f>'Comm Input'!N333</f>
        <v>0</v>
      </c>
      <c r="F168" s="316">
        <f>'Comm Input'!O333</f>
        <v>0</v>
      </c>
      <c r="G168" s="158">
        <f>'Comm Input'!P333</f>
        <v>0</v>
      </c>
      <c r="H168" s="158">
        <f>'Comm Input'!Q333</f>
        <v>0</v>
      </c>
      <c r="I168" s="158">
        <f>'Comm Input'!R333</f>
        <v>0</v>
      </c>
      <c r="J168" s="319">
        <f>'Comm Input'!S333</f>
        <v>0</v>
      </c>
      <c r="K168" s="319">
        <f>'Comm Input'!T333</f>
        <v>0</v>
      </c>
      <c r="L168" s="319">
        <f>'Comm Input'!U333</f>
        <v>0.03</v>
      </c>
      <c r="M168" s="158">
        <f>'Comm Input'!V333</f>
        <v>0</v>
      </c>
      <c r="N168" s="319">
        <f>'Comm Input'!W333</f>
        <v>3.78E-2</v>
      </c>
      <c r="O168" s="117">
        <f>'Comm Input'!X333</f>
        <v>0</v>
      </c>
      <c r="P168" s="157">
        <f>'Comm Input'!Y333</f>
        <v>0</v>
      </c>
      <c r="Q168" s="158">
        <f>'Comm Input'!Z333</f>
        <v>0</v>
      </c>
      <c r="R168" s="319">
        <f>'Comm Input'!AA333</f>
        <v>0</v>
      </c>
      <c r="S168" s="157">
        <f>'Comm Input'!AB333</f>
        <v>0</v>
      </c>
      <c r="T168" s="7">
        <f>'Comm Input'!AC333</f>
        <v>0</v>
      </c>
      <c r="U168" s="7">
        <f>'Comm Input'!AD333</f>
        <v>0</v>
      </c>
      <c r="V168" s="7">
        <f>'Comm Input'!AE333</f>
        <v>0</v>
      </c>
      <c r="W168" s="7">
        <f>'Comm Input'!AF333</f>
        <v>0</v>
      </c>
      <c r="X168" s="158">
        <f>'Comm Input'!AG333</f>
        <v>0</v>
      </c>
      <c r="Y168" s="322">
        <f>'Comm Input'!AH333</f>
        <v>0</v>
      </c>
      <c r="Z168" s="7">
        <f>'Comm Input'!AI333</f>
        <v>0</v>
      </c>
    </row>
    <row r="169" spans="1:26" ht="15" x14ac:dyDescent="0.25">
      <c r="A169" s="311">
        <f>'Comm Input'!J334</f>
        <v>0</v>
      </c>
      <c r="B169" t="str">
        <f>'Comm Input'!K334</f>
        <v>Movealldotcom  - High Tier Commission</v>
      </c>
      <c r="C169" s="17">
        <f>'Comm Input'!L334</f>
        <v>0.3997</v>
      </c>
      <c r="D169" t="str">
        <f>'Comm Input'!M334</f>
        <v>CT8293</v>
      </c>
      <c r="E169" s="494">
        <f>'Comm Input'!N334</f>
        <v>0</v>
      </c>
      <c r="F169" s="366">
        <f>'Comm Input'!O334</f>
        <v>0</v>
      </c>
      <c r="G169" s="321">
        <f>'Comm Input'!P334</f>
        <v>0.21920000000000001</v>
      </c>
      <c r="H169" s="307">
        <f>'Comm Input'!Q334</f>
        <v>0</v>
      </c>
      <c r="I169" s="307">
        <f>'Comm Input'!R334</f>
        <v>0</v>
      </c>
      <c r="J169" s="307">
        <f>'Comm Input'!S334</f>
        <v>0</v>
      </c>
      <c r="K169" s="307">
        <f>'Comm Input'!T334</f>
        <v>0</v>
      </c>
      <c r="L169" s="38">
        <f>'Comm Input'!U334</f>
        <v>0.03</v>
      </c>
      <c r="M169" s="38">
        <f>'Comm Input'!V334</f>
        <v>0</v>
      </c>
      <c r="N169" s="22">
        <f>'Comm Input'!W334</f>
        <v>0</v>
      </c>
      <c r="O169" s="22">
        <f>'Comm Input'!X334</f>
        <v>0</v>
      </c>
      <c r="P169" s="23">
        <f>'Comm Input'!Y334</f>
        <v>0</v>
      </c>
      <c r="Q169" s="22">
        <f>'Comm Input'!Z334</f>
        <v>0</v>
      </c>
      <c r="R169" s="23">
        <f>'Comm Input'!AA334</f>
        <v>0</v>
      </c>
      <c r="S169" s="23">
        <f>'Comm Input'!AB334</f>
        <v>0</v>
      </c>
      <c r="T169">
        <f>'Comm Input'!AC334</f>
        <v>0</v>
      </c>
      <c r="U169">
        <f>'Comm Input'!AD334</f>
        <v>0</v>
      </c>
      <c r="V169">
        <f>'Comm Input'!AE334</f>
        <v>0</v>
      </c>
      <c r="W169" s="49">
        <f>'Comm Input'!AF334</f>
        <v>0</v>
      </c>
      <c r="X169" s="23">
        <f>'Comm Input'!AG334</f>
        <v>0</v>
      </c>
      <c r="Y169" s="23">
        <f>'Comm Input'!AH334</f>
        <v>0</v>
      </c>
      <c r="Z169">
        <f>'Comm Input'!AI334</f>
        <v>0</v>
      </c>
    </row>
    <row r="170" spans="1:26" ht="15" x14ac:dyDescent="0.25">
      <c r="A170" s="311">
        <f>'Comm Input'!J335</f>
        <v>0</v>
      </c>
      <c r="B170">
        <f>'Comm Input'!K335</f>
        <v>0</v>
      </c>
      <c r="C170">
        <f>'Comm Input'!L335</f>
        <v>0</v>
      </c>
      <c r="D170">
        <f>'Comm Input'!M335</f>
        <v>0</v>
      </c>
      <c r="E170" s="494">
        <f>'Comm Input'!N335</f>
        <v>0</v>
      </c>
      <c r="F170" s="17">
        <f>'Comm Input'!O335</f>
        <v>0</v>
      </c>
      <c r="G170" s="38">
        <f>'Comm Input'!P335</f>
        <v>0</v>
      </c>
      <c r="H170" s="307">
        <f>'Comm Input'!Q335</f>
        <v>0</v>
      </c>
      <c r="I170" s="307">
        <f>'Comm Input'!R335</f>
        <v>0</v>
      </c>
      <c r="J170" s="307">
        <f>'Comm Input'!S335</f>
        <v>0</v>
      </c>
      <c r="K170" s="307">
        <f>'Comm Input'!T335</f>
        <v>0</v>
      </c>
      <c r="L170" s="38">
        <f>'Comm Input'!U335</f>
        <v>0.03</v>
      </c>
      <c r="M170" s="38">
        <f>'Comm Input'!V335</f>
        <v>0</v>
      </c>
      <c r="N170" s="22">
        <f>'Comm Input'!W335</f>
        <v>0</v>
      </c>
      <c r="O170" s="22">
        <f>'Comm Input'!X335</f>
        <v>0</v>
      </c>
      <c r="P170" s="23">
        <f>'Comm Input'!Y335</f>
        <v>0</v>
      </c>
      <c r="Q170" s="22">
        <f>'Comm Input'!Z335</f>
        <v>0</v>
      </c>
      <c r="R170" s="23">
        <f>'Comm Input'!AA335</f>
        <v>0</v>
      </c>
      <c r="S170" s="23">
        <f>'Comm Input'!AB335</f>
        <v>0</v>
      </c>
      <c r="T170">
        <f>'Comm Input'!AC335</f>
        <v>0</v>
      </c>
      <c r="U170">
        <f>'Comm Input'!AD335</f>
        <v>0</v>
      </c>
      <c r="V170">
        <f>'Comm Input'!AE335</f>
        <v>0</v>
      </c>
      <c r="W170" s="49">
        <f>'Comm Input'!AF335</f>
        <v>0</v>
      </c>
      <c r="X170" s="23">
        <f>'Comm Input'!AG335</f>
        <v>0</v>
      </c>
      <c r="Y170" s="23">
        <f>'Comm Input'!AH335</f>
        <v>0</v>
      </c>
      <c r="Z170">
        <f>'Comm Input'!AI335</f>
        <v>0</v>
      </c>
    </row>
    <row r="171" spans="1:26" ht="15" x14ac:dyDescent="0.25">
      <c r="A171" s="311">
        <f>'Comm Input'!J336</f>
        <v>0</v>
      </c>
      <c r="B171" t="str">
        <f>'Comm Input'!K336</f>
        <v>EFFECTIVE 1/2021</v>
      </c>
      <c r="C171" s="17">
        <f>'Comm Input'!L336</f>
        <v>0</v>
      </c>
      <c r="D171">
        <f>'Comm Input'!M336</f>
        <v>0</v>
      </c>
      <c r="E171" s="494">
        <f>'Comm Input'!N336</f>
        <v>0</v>
      </c>
      <c r="F171" s="366">
        <f>'Comm Input'!O336</f>
        <v>0</v>
      </c>
      <c r="G171" s="321">
        <f>'Comm Input'!P336</f>
        <v>0</v>
      </c>
      <c r="H171" s="307">
        <f>'Comm Input'!Q336</f>
        <v>0</v>
      </c>
      <c r="I171" s="307">
        <f>'Comm Input'!R336</f>
        <v>0</v>
      </c>
      <c r="J171" s="307">
        <f>'Comm Input'!S336</f>
        <v>0</v>
      </c>
      <c r="K171" s="307">
        <f>'Comm Input'!T336</f>
        <v>0</v>
      </c>
      <c r="L171" s="38">
        <f>'Comm Input'!U336</f>
        <v>0.03</v>
      </c>
      <c r="M171" s="38">
        <f>'Comm Input'!V336</f>
        <v>0</v>
      </c>
      <c r="N171" s="22">
        <f>'Comm Input'!W336</f>
        <v>0</v>
      </c>
      <c r="O171" s="22">
        <f>'Comm Input'!X336</f>
        <v>0</v>
      </c>
      <c r="P171" s="23">
        <f>'Comm Input'!Y336</f>
        <v>0</v>
      </c>
      <c r="Q171" s="22">
        <f>'Comm Input'!Z336</f>
        <v>0</v>
      </c>
      <c r="R171" s="23">
        <f>'Comm Input'!AA336</f>
        <v>0</v>
      </c>
      <c r="S171" s="23">
        <f>'Comm Input'!AB336</f>
        <v>0</v>
      </c>
      <c r="T171">
        <f>'Comm Input'!AC336</f>
        <v>0</v>
      </c>
      <c r="U171">
        <f>'Comm Input'!AD336</f>
        <v>0</v>
      </c>
      <c r="V171">
        <f>'Comm Input'!AE336</f>
        <v>0</v>
      </c>
      <c r="W171" s="49">
        <f>'Comm Input'!AF336</f>
        <v>0</v>
      </c>
      <c r="X171" s="23">
        <f>'Comm Input'!AG336</f>
        <v>0</v>
      </c>
      <c r="Y171" s="23">
        <f>'Comm Input'!AH336</f>
        <v>0</v>
      </c>
      <c r="Z171">
        <f>'Comm Input'!AI336</f>
        <v>0</v>
      </c>
    </row>
    <row r="172" spans="1:26" ht="15" x14ac:dyDescent="0.25">
      <c r="A172" s="311">
        <f>'Comm Input'!J337</f>
        <v>0</v>
      </c>
      <c r="B172">
        <f>'Comm Input'!K337</f>
        <v>0</v>
      </c>
      <c r="C172">
        <f>'Comm Input'!L337</f>
        <v>0</v>
      </c>
      <c r="D172">
        <f>'Comm Input'!M337</f>
        <v>0</v>
      </c>
      <c r="E172" s="494">
        <f>'Comm Input'!N337</f>
        <v>0</v>
      </c>
      <c r="F172" s="17">
        <f>'Comm Input'!O337</f>
        <v>0</v>
      </c>
      <c r="G172" s="38">
        <f>'Comm Input'!P337</f>
        <v>0</v>
      </c>
      <c r="H172" s="307">
        <f>'Comm Input'!Q337</f>
        <v>0</v>
      </c>
      <c r="I172" s="307">
        <f>'Comm Input'!R337</f>
        <v>0</v>
      </c>
      <c r="J172" s="307">
        <f>'Comm Input'!S337</f>
        <v>0</v>
      </c>
      <c r="K172" s="307">
        <f>'Comm Input'!T337</f>
        <v>0</v>
      </c>
      <c r="L172" s="38">
        <f>'Comm Input'!U337</f>
        <v>0.03</v>
      </c>
      <c r="M172" s="38">
        <f>'Comm Input'!V337</f>
        <v>0</v>
      </c>
      <c r="N172" s="22">
        <f>'Comm Input'!W337</f>
        <v>0</v>
      </c>
      <c r="O172" s="22">
        <f>'Comm Input'!X337</f>
        <v>0</v>
      </c>
      <c r="P172" s="23">
        <f>'Comm Input'!Y337</f>
        <v>0</v>
      </c>
      <c r="Q172" s="22">
        <f>'Comm Input'!Z337</f>
        <v>0</v>
      </c>
      <c r="R172" s="23">
        <f>'Comm Input'!AA337</f>
        <v>0</v>
      </c>
      <c r="S172" s="23">
        <f>'Comm Input'!AB337</f>
        <v>0</v>
      </c>
      <c r="T172">
        <f>'Comm Input'!AC337</f>
        <v>0</v>
      </c>
      <c r="U172">
        <f>'Comm Input'!AD337</f>
        <v>0</v>
      </c>
      <c r="V172">
        <f>'Comm Input'!AE337</f>
        <v>0</v>
      </c>
      <c r="W172" s="49">
        <f>'Comm Input'!AF337</f>
        <v>0</v>
      </c>
      <c r="X172" s="23">
        <f>'Comm Input'!AG337</f>
        <v>0</v>
      </c>
      <c r="Y172" s="23">
        <f>'Comm Input'!AH337</f>
        <v>0</v>
      </c>
      <c r="Z172">
        <f>'Comm Input'!AI337</f>
        <v>0</v>
      </c>
    </row>
    <row r="173" spans="1:26" ht="15" x14ac:dyDescent="0.25">
      <c r="A173" s="311">
        <f>'Comm Input'!J338</f>
        <v>0</v>
      </c>
      <c r="B173">
        <f>'Comm Input'!K338</f>
        <v>0</v>
      </c>
      <c r="C173" s="17">
        <f>'Comm Input'!L338</f>
        <v>0</v>
      </c>
      <c r="D173">
        <f>'Comm Input'!M338</f>
        <v>0</v>
      </c>
      <c r="E173" s="494">
        <f>'Comm Input'!N338</f>
        <v>0</v>
      </c>
      <c r="F173" s="366">
        <f>'Comm Input'!O338</f>
        <v>0</v>
      </c>
      <c r="G173" s="321">
        <f>'Comm Input'!P338</f>
        <v>0</v>
      </c>
      <c r="H173" s="307">
        <f>'Comm Input'!Q338</f>
        <v>0</v>
      </c>
      <c r="I173" s="307">
        <f>'Comm Input'!R338</f>
        <v>0</v>
      </c>
      <c r="J173" s="307">
        <f>'Comm Input'!S338</f>
        <v>0</v>
      </c>
      <c r="K173" s="307">
        <f>'Comm Input'!T338</f>
        <v>0</v>
      </c>
      <c r="L173" s="38">
        <f>'Comm Input'!U338</f>
        <v>0.03</v>
      </c>
      <c r="M173" s="38">
        <f>'Comm Input'!V338</f>
        <v>0</v>
      </c>
      <c r="N173" s="22">
        <f>'Comm Input'!W338</f>
        <v>0</v>
      </c>
      <c r="O173" s="22">
        <f>'Comm Input'!X338</f>
        <v>0</v>
      </c>
      <c r="P173" s="23">
        <f>'Comm Input'!Y338</f>
        <v>0</v>
      </c>
      <c r="Q173" s="22">
        <f>'Comm Input'!Z338</f>
        <v>0</v>
      </c>
      <c r="R173" s="23">
        <f>'Comm Input'!AA338</f>
        <v>0</v>
      </c>
      <c r="S173" s="23">
        <f>'Comm Input'!AB338</f>
        <v>0</v>
      </c>
      <c r="T173">
        <f>'Comm Input'!AC338</f>
        <v>0</v>
      </c>
      <c r="U173">
        <f>'Comm Input'!AD338</f>
        <v>0</v>
      </c>
      <c r="V173">
        <f>'Comm Input'!AE338</f>
        <v>0</v>
      </c>
      <c r="W173" s="49">
        <f>'Comm Input'!AF338</f>
        <v>0</v>
      </c>
      <c r="X173" s="23">
        <f>'Comm Input'!AG338</f>
        <v>0</v>
      </c>
      <c r="Y173" s="23">
        <f>'Comm Input'!AH338</f>
        <v>0</v>
      </c>
      <c r="Z173" s="23">
        <f>'Comm Input'!AI338</f>
        <v>0</v>
      </c>
    </row>
    <row r="174" spans="1:26" ht="15" x14ac:dyDescent="0.25">
      <c r="A174" s="311">
        <f>'Comm Input'!J339</f>
        <v>0</v>
      </c>
      <c r="B174">
        <f>'Comm Input'!K339</f>
        <v>0</v>
      </c>
      <c r="C174">
        <f>'Comm Input'!L339</f>
        <v>0</v>
      </c>
      <c r="D174">
        <f>'Comm Input'!M339</f>
        <v>0</v>
      </c>
      <c r="E174" s="626">
        <f>'Comm Input'!N339</f>
        <v>0</v>
      </c>
      <c r="F174" s="13">
        <f>'Comm Input'!O339</f>
        <v>0</v>
      </c>
      <c r="G174" s="38">
        <f>'Comm Input'!P339</f>
        <v>0</v>
      </c>
      <c r="H174" s="307">
        <f>'Comm Input'!Q339</f>
        <v>0</v>
      </c>
      <c r="I174" s="307">
        <f>'Comm Input'!R339</f>
        <v>0</v>
      </c>
      <c r="J174" s="307">
        <f>'Comm Input'!S339</f>
        <v>0</v>
      </c>
      <c r="K174" s="307">
        <f>'Comm Input'!T339</f>
        <v>0</v>
      </c>
      <c r="L174" s="38">
        <f>'Comm Input'!U339</f>
        <v>0.03</v>
      </c>
      <c r="M174" s="38">
        <f>'Comm Input'!V339</f>
        <v>0</v>
      </c>
      <c r="N174" s="22">
        <f>'Comm Input'!W339</f>
        <v>0</v>
      </c>
      <c r="O174" s="22">
        <f>'Comm Input'!X339</f>
        <v>0</v>
      </c>
      <c r="P174" s="23">
        <f>'Comm Input'!Y339</f>
        <v>0</v>
      </c>
      <c r="Q174" s="22">
        <f>'Comm Input'!Z339</f>
        <v>0</v>
      </c>
      <c r="R174" s="23">
        <f>'Comm Input'!AA339</f>
        <v>0</v>
      </c>
      <c r="S174" s="23">
        <f>'Comm Input'!AB339</f>
        <v>0</v>
      </c>
      <c r="T174">
        <f>'Comm Input'!AC339</f>
        <v>0</v>
      </c>
      <c r="U174">
        <f>'Comm Input'!AD339</f>
        <v>0</v>
      </c>
      <c r="V174">
        <f>'Comm Input'!AE339</f>
        <v>0</v>
      </c>
      <c r="W174" s="49">
        <f>'Comm Input'!AF339</f>
        <v>0</v>
      </c>
      <c r="X174" s="23">
        <f>'Comm Input'!AG339</f>
        <v>0</v>
      </c>
      <c r="Y174" s="23">
        <f>'Comm Input'!AH339</f>
        <v>0</v>
      </c>
      <c r="Z174" s="23">
        <f>'Comm Input'!AI339</f>
        <v>0</v>
      </c>
    </row>
    <row r="175" spans="1:26" ht="15.75" thickBot="1" x14ac:dyDescent="0.3">
      <c r="A175" s="311">
        <f>'Comm Input'!J340</f>
        <v>0</v>
      </c>
      <c r="B175">
        <f>'Comm Input'!K340</f>
        <v>0</v>
      </c>
      <c r="C175">
        <f>'Comm Input'!L340</f>
        <v>0</v>
      </c>
      <c r="D175">
        <f>'Comm Input'!M340</f>
        <v>0</v>
      </c>
      <c r="E175" s="49">
        <f>'Comm Input'!N340</f>
        <v>0</v>
      </c>
      <c r="F175" s="50">
        <f>'Comm Input'!O340</f>
        <v>0</v>
      </c>
      <c r="G175" s="38">
        <f>'Comm Input'!P340</f>
        <v>0</v>
      </c>
      <c r="H175" s="307">
        <f>'Comm Input'!Q340</f>
        <v>0</v>
      </c>
      <c r="I175" s="307">
        <f>'Comm Input'!R340</f>
        <v>0</v>
      </c>
      <c r="J175" s="307">
        <f>'Comm Input'!S340</f>
        <v>0</v>
      </c>
      <c r="K175" s="307">
        <f>'Comm Input'!T340</f>
        <v>0</v>
      </c>
      <c r="L175" s="38">
        <f>'Comm Input'!U340</f>
        <v>0</v>
      </c>
      <c r="M175" s="38">
        <f>'Comm Input'!V340</f>
        <v>0</v>
      </c>
      <c r="N175" s="38">
        <f>'Comm Input'!W340</f>
        <v>0</v>
      </c>
      <c r="O175" s="22">
        <f>'Comm Input'!X340</f>
        <v>0</v>
      </c>
      <c r="P175" s="11">
        <f>'Comm Input'!Y340</f>
        <v>0</v>
      </c>
      <c r="Q175" s="22">
        <f>'Comm Input'!Z340</f>
        <v>0</v>
      </c>
      <c r="R175" s="22">
        <f>'Comm Input'!AA340</f>
        <v>0</v>
      </c>
      <c r="S175" s="22">
        <f>'Comm Input'!AB340</f>
        <v>0</v>
      </c>
      <c r="T175" s="22">
        <f>'Comm Input'!AC340</f>
        <v>0</v>
      </c>
      <c r="U175" s="22">
        <f>'Comm Input'!AD340</f>
        <v>0</v>
      </c>
      <c r="V175" s="22">
        <f>'Comm Input'!AE340</f>
        <v>0</v>
      </c>
      <c r="W175" s="49">
        <f>'Comm Input'!AF340</f>
        <v>0</v>
      </c>
      <c r="X175" s="22">
        <f>'Comm Input'!AG340</f>
        <v>0</v>
      </c>
      <c r="Y175" s="22">
        <f>'Comm Input'!AH340</f>
        <v>0</v>
      </c>
      <c r="Z175" s="22">
        <f>'Comm Input'!AI340</f>
        <v>0</v>
      </c>
    </row>
    <row r="176" spans="1:26" ht="15.75" thickBot="1" x14ac:dyDescent="0.3">
      <c r="A176" s="311">
        <f>'Comm Input'!J341</f>
        <v>0</v>
      </c>
      <c r="B176">
        <f>'Comm Input'!K341</f>
        <v>0</v>
      </c>
      <c r="C176">
        <f>'Comm Input'!L341</f>
        <v>0</v>
      </c>
      <c r="D176">
        <f>'Comm Input'!M341</f>
        <v>0</v>
      </c>
      <c r="E176" s="49">
        <f>'Comm Input'!N341</f>
        <v>0</v>
      </c>
      <c r="F176" s="50">
        <f>'Comm Input'!O341</f>
        <v>0</v>
      </c>
      <c r="G176" s="38">
        <f>'Comm Input'!P341</f>
        <v>0</v>
      </c>
      <c r="H176" s="38">
        <f>'Comm Input'!Q341</f>
        <v>0</v>
      </c>
      <c r="I176" s="38">
        <f>'Comm Input'!R341</f>
        <v>0</v>
      </c>
      <c r="J176" s="38">
        <f>'Comm Input'!S341</f>
        <v>0</v>
      </c>
      <c r="K176" s="38">
        <f>'Comm Input'!T341</f>
        <v>0</v>
      </c>
      <c r="L176" s="38">
        <f>'Comm Input'!U341</f>
        <v>0</v>
      </c>
      <c r="M176" s="38">
        <f>'Comm Input'!V341</f>
        <v>0</v>
      </c>
      <c r="N176" s="488">
        <f>'Comm Input'!W341</f>
        <v>0</v>
      </c>
      <c r="O176" s="489">
        <f>'Comm Input'!X341</f>
        <v>0</v>
      </c>
      <c r="P176" s="490">
        <f>'Comm Input'!Y341</f>
        <v>0</v>
      </c>
      <c r="Q176" s="829">
        <f>'Comm Input'!Z341</f>
        <v>0</v>
      </c>
      <c r="R176" s="387">
        <f>'Comm Input'!AA341</f>
        <v>0</v>
      </c>
      <c r="S176" s="387">
        <f>'Comm Input'!AB341</f>
        <v>0</v>
      </c>
      <c r="T176" s="1087">
        <f>'Comm Input'!AC341</f>
        <v>0</v>
      </c>
      <c r="U176" s="89">
        <f>'Comm Input'!AD341</f>
        <v>0</v>
      </c>
      <c r="V176" s="89">
        <f>'Comm Input'!AE341</f>
        <v>0</v>
      </c>
      <c r="W176" s="49">
        <f>'Comm Input'!AF341</f>
        <v>0</v>
      </c>
      <c r="X176" s="387">
        <f>'Comm Input'!AG341</f>
        <v>0</v>
      </c>
      <c r="Y176" s="387">
        <f>'Comm Input'!AH341</f>
        <v>0</v>
      </c>
      <c r="Z176" s="1087">
        <f>'Comm Input'!AI341</f>
        <v>0</v>
      </c>
    </row>
    <row r="177" spans="1:26" ht="15" x14ac:dyDescent="0.25">
      <c r="A177" s="311">
        <f>'Comm Input'!J342</f>
        <v>0</v>
      </c>
      <c r="B177">
        <f>'Comm Input'!K342</f>
        <v>0</v>
      </c>
      <c r="C177">
        <f>'Comm Input'!L342</f>
        <v>0</v>
      </c>
      <c r="D177">
        <f>'Comm Input'!M342</f>
        <v>0</v>
      </c>
      <c r="E177" s="49">
        <f>'Comm Input'!N342</f>
        <v>0</v>
      </c>
      <c r="F177" s="50">
        <f>'Comm Input'!O342</f>
        <v>0</v>
      </c>
      <c r="G177" s="38">
        <f>'Comm Input'!P342</f>
        <v>0</v>
      </c>
      <c r="H177" s="38">
        <f>'Comm Input'!Q342</f>
        <v>0</v>
      </c>
      <c r="I177" s="38">
        <f>'Comm Input'!R342</f>
        <v>0</v>
      </c>
      <c r="J177" s="38">
        <f>'Comm Input'!S342</f>
        <v>0</v>
      </c>
      <c r="K177" s="38">
        <f>'Comm Input'!T342</f>
        <v>0</v>
      </c>
      <c r="L177" s="38">
        <f>'Comm Input'!U342</f>
        <v>0</v>
      </c>
      <c r="M177" s="38">
        <f>'Comm Input'!V342</f>
        <v>0</v>
      </c>
      <c r="N177" s="522">
        <f>'Comm Input'!W342</f>
        <v>0</v>
      </c>
      <c r="O177" s="523">
        <f>'Comm Input'!X342</f>
        <v>0</v>
      </c>
      <c r="P177" s="28">
        <f>'Comm Input'!Y342</f>
        <v>0</v>
      </c>
      <c r="Q177" s="523">
        <f>'Comm Input'!Z342</f>
        <v>0</v>
      </c>
      <c r="R177" s="523">
        <f>'Comm Input'!AA342</f>
        <v>0</v>
      </c>
      <c r="S177" s="523">
        <f>'Comm Input'!AB342</f>
        <v>0</v>
      </c>
      <c r="T177" s="89">
        <f>'Comm Input'!AC342</f>
        <v>0</v>
      </c>
      <c r="U177" s="89">
        <f>'Comm Input'!AD342</f>
        <v>0</v>
      </c>
      <c r="V177" s="89">
        <f>'Comm Input'!AE342</f>
        <v>0</v>
      </c>
      <c r="W177" s="49">
        <f>'Comm Input'!AF342</f>
        <v>0</v>
      </c>
      <c r="X177" s="523">
        <f>'Comm Input'!AG342</f>
        <v>0</v>
      </c>
      <c r="Y177" s="523">
        <f>'Comm Input'!AH342</f>
        <v>0</v>
      </c>
      <c r="Z177" s="89">
        <f>'Comm Input'!AI342</f>
        <v>0</v>
      </c>
    </row>
    <row r="178" spans="1:26" ht="15" x14ac:dyDescent="0.25">
      <c r="A178" s="311">
        <f>'Comm Input'!J343</f>
        <v>0</v>
      </c>
      <c r="B178">
        <f>'Comm Input'!K343</f>
        <v>0</v>
      </c>
      <c r="C178">
        <f>'Comm Input'!L343</f>
        <v>0</v>
      </c>
      <c r="D178">
        <f>'Comm Input'!M343</f>
        <v>0</v>
      </c>
      <c r="E178" s="49">
        <f>'Comm Input'!N343</f>
        <v>0</v>
      </c>
      <c r="F178" s="50">
        <f>'Comm Input'!O343</f>
        <v>0</v>
      </c>
      <c r="G178" s="38">
        <f>'Comm Input'!P343</f>
        <v>0</v>
      </c>
      <c r="H178" s="38">
        <f>'Comm Input'!Q343</f>
        <v>0</v>
      </c>
      <c r="I178" s="38">
        <f>'Comm Input'!R343</f>
        <v>0</v>
      </c>
      <c r="J178" s="38">
        <f>'Comm Input'!S343</f>
        <v>0</v>
      </c>
      <c r="K178" s="38">
        <f>'Comm Input'!T343</f>
        <v>0</v>
      </c>
      <c r="L178" s="38">
        <f>'Comm Input'!U343</f>
        <v>0</v>
      </c>
      <c r="M178" s="38">
        <f>'Comm Input'!V343</f>
        <v>0</v>
      </c>
      <c r="N178" s="522">
        <f>'Comm Input'!W343</f>
        <v>0</v>
      </c>
      <c r="O178" s="523">
        <f>'Comm Input'!X343</f>
        <v>0</v>
      </c>
      <c r="P178" s="28">
        <f>'Comm Input'!Y343</f>
        <v>0</v>
      </c>
      <c r="Q178" s="523">
        <f>'Comm Input'!Z343</f>
        <v>0</v>
      </c>
      <c r="R178" s="523">
        <f>'Comm Input'!AA343</f>
        <v>0</v>
      </c>
      <c r="S178" s="523">
        <f>'Comm Input'!AB343</f>
        <v>0</v>
      </c>
      <c r="T178" s="89">
        <f>'Comm Input'!AC343</f>
        <v>0</v>
      </c>
      <c r="U178" s="89">
        <f>'Comm Input'!AD343</f>
        <v>0</v>
      </c>
      <c r="V178" s="89">
        <f>'Comm Input'!AE343</f>
        <v>0</v>
      </c>
      <c r="W178" s="49">
        <f>'Comm Input'!AF343</f>
        <v>0</v>
      </c>
      <c r="X178" s="523">
        <f>'Comm Input'!AG343</f>
        <v>0</v>
      </c>
      <c r="Y178" s="523">
        <f>'Comm Input'!AH343</f>
        <v>0</v>
      </c>
      <c r="Z178" s="89">
        <f>'Comm Input'!AI343</f>
        <v>0</v>
      </c>
    </row>
    <row r="179" spans="1:26" ht="15" x14ac:dyDescent="0.25">
      <c r="A179" s="334">
        <f>'Comm Input'!J344</f>
        <v>0</v>
      </c>
      <c r="B179" s="171">
        <f>'Comm Input'!K344</f>
        <v>0</v>
      </c>
      <c r="C179" s="171">
        <f>'Comm Input'!L344</f>
        <v>0</v>
      </c>
      <c r="D179" s="176">
        <f>'Comm Input'!M344</f>
        <v>0</v>
      </c>
      <c r="E179" s="449">
        <f>'Comm Input'!N344</f>
        <v>0</v>
      </c>
      <c r="F179" s="335">
        <f>'Comm Input'!O344</f>
        <v>0</v>
      </c>
      <c r="G179" s="177">
        <f>'Comm Input'!P344</f>
        <v>0</v>
      </c>
      <c r="H179" s="177">
        <f>'Comm Input'!Q344</f>
        <v>0</v>
      </c>
      <c r="I179" s="177">
        <f>'Comm Input'!R344</f>
        <v>0</v>
      </c>
      <c r="J179" s="177">
        <f>'Comm Input'!S344</f>
        <v>0</v>
      </c>
      <c r="K179" s="177">
        <f>'Comm Input'!T344</f>
        <v>0</v>
      </c>
      <c r="L179" s="177">
        <f>'Comm Input'!U344</f>
        <v>0</v>
      </c>
      <c r="M179" s="177">
        <f>'Comm Input'!V344</f>
        <v>0</v>
      </c>
      <c r="N179" s="364">
        <f>'Comm Input'!W344</f>
        <v>0</v>
      </c>
      <c r="O179" s="178">
        <f>'Comm Input'!X344</f>
        <v>0</v>
      </c>
      <c r="P179" s="365">
        <f>'Comm Input'!Y344</f>
        <v>0</v>
      </c>
      <c r="Q179" s="178">
        <f>'Comm Input'!Z344</f>
        <v>0</v>
      </c>
      <c r="R179" s="178">
        <f>'Comm Input'!AA344</f>
        <v>0</v>
      </c>
      <c r="S179" s="337">
        <f>'Comm Input'!AB344</f>
        <v>0</v>
      </c>
      <c r="T179" s="171">
        <f>'Comm Input'!AC344</f>
        <v>0</v>
      </c>
      <c r="U179" s="171">
        <f>'Comm Input'!AD344</f>
        <v>0</v>
      </c>
      <c r="V179" s="171">
        <f>'Comm Input'!AE344</f>
        <v>0</v>
      </c>
      <c r="W179" s="171">
        <f>'Comm Input'!AF344</f>
        <v>0</v>
      </c>
      <c r="X179" s="171">
        <f>'Comm Input'!AG344</f>
        <v>0</v>
      </c>
      <c r="Y179" s="337">
        <f>'Comm Input'!AH344</f>
        <v>0</v>
      </c>
      <c r="Z179" s="171">
        <f>'Comm Input'!AI344</f>
        <v>0</v>
      </c>
    </row>
    <row r="180" spans="1:26" ht="15" x14ac:dyDescent="0.25">
      <c r="A180" s="310" t="str">
        <f>'Comm Input'!J345</f>
        <v>SA</v>
      </c>
      <c r="B180" s="35" t="str">
        <f>'Comm Input'!K345</f>
        <v>Broker: PEO Exchange</v>
      </c>
      <c r="C180" s="35">
        <f>'Comm Input'!L345</f>
        <v>0</v>
      </c>
      <c r="D180" s="158">
        <f>'Comm Input'!M345</f>
        <v>0</v>
      </c>
      <c r="E180" s="117">
        <f>'Comm Input'!N345</f>
        <v>0</v>
      </c>
      <c r="F180" s="316">
        <f>'Comm Input'!O345</f>
        <v>0</v>
      </c>
      <c r="G180" s="158">
        <f>'Comm Input'!P345</f>
        <v>0</v>
      </c>
      <c r="H180" s="158">
        <f>'Comm Input'!Q345</f>
        <v>0</v>
      </c>
      <c r="I180" s="158">
        <f>'Comm Input'!R345</f>
        <v>0</v>
      </c>
      <c r="J180" s="319">
        <f>'Comm Input'!S345</f>
        <v>0</v>
      </c>
      <c r="K180" s="319">
        <f>'Comm Input'!T345</f>
        <v>0</v>
      </c>
      <c r="L180" s="319">
        <f>'Comm Input'!U345</f>
        <v>0.03</v>
      </c>
      <c r="M180" s="158">
        <f>'Comm Input'!V345</f>
        <v>0</v>
      </c>
      <c r="N180" s="319">
        <f>'Comm Input'!W345</f>
        <v>2.8199999999999999E-2</v>
      </c>
      <c r="O180" s="117">
        <f>'Comm Input'!X345</f>
        <v>0</v>
      </c>
      <c r="P180" s="157">
        <f>'Comm Input'!Y345</f>
        <v>0</v>
      </c>
      <c r="Q180" s="158">
        <f>'Comm Input'!Z345</f>
        <v>0</v>
      </c>
      <c r="R180" s="319">
        <f>'Comm Input'!AA345</f>
        <v>0</v>
      </c>
      <c r="S180" s="157">
        <f>'Comm Input'!AB345</f>
        <v>0</v>
      </c>
      <c r="T180" s="7">
        <f>'Comm Input'!AC345</f>
        <v>0</v>
      </c>
      <c r="U180" s="7">
        <f>'Comm Input'!AD345</f>
        <v>0</v>
      </c>
      <c r="V180" s="7">
        <f>'Comm Input'!AE345</f>
        <v>0</v>
      </c>
      <c r="W180" s="7">
        <f>'Comm Input'!AF345</f>
        <v>0</v>
      </c>
      <c r="X180" s="158">
        <f>'Comm Input'!AG345</f>
        <v>0</v>
      </c>
      <c r="Y180" s="322">
        <f>'Comm Input'!AH345</f>
        <v>0</v>
      </c>
      <c r="Z180" s="7">
        <f>'Comm Input'!AI345</f>
        <v>0</v>
      </c>
    </row>
    <row r="181" spans="1:26" ht="15" x14ac:dyDescent="0.25">
      <c r="A181" s="311">
        <f>'Comm Input'!J346</f>
        <v>0</v>
      </c>
      <c r="B181" t="str">
        <f>'Comm Input'!K346</f>
        <v>Movealldotcom - Mid Tier Commission</v>
      </c>
      <c r="C181" s="17" t="e">
        <f>'Comm Input'!#REF!</f>
        <v>#REF!</v>
      </c>
      <c r="D181" t="e">
        <f>'Comm Input'!#REF!</f>
        <v>#REF!</v>
      </c>
      <c r="E181" s="494">
        <f>'Comm Input'!N346</f>
        <v>0</v>
      </c>
      <c r="F181" s="366">
        <f>'Comm Input'!O346</f>
        <v>0</v>
      </c>
      <c r="G181" s="321">
        <f>'Comm Input'!P346</f>
        <v>0</v>
      </c>
      <c r="H181" s="307">
        <f>'Comm Input'!Q346</f>
        <v>0</v>
      </c>
      <c r="I181" s="307">
        <f>'Comm Input'!R346</f>
        <v>0</v>
      </c>
      <c r="J181" s="307">
        <f>'Comm Input'!S346</f>
        <v>0</v>
      </c>
      <c r="K181" s="307">
        <f>'Comm Input'!T346</f>
        <v>0</v>
      </c>
      <c r="L181" s="38">
        <f>'Comm Input'!U346</f>
        <v>0.03</v>
      </c>
      <c r="M181" s="38">
        <f>'Comm Input'!V346</f>
        <v>0</v>
      </c>
      <c r="N181" s="22">
        <f>'Comm Input'!W346</f>
        <v>0</v>
      </c>
      <c r="O181" s="22">
        <f>'Comm Input'!X346</f>
        <v>0</v>
      </c>
      <c r="P181" s="23">
        <f>'Comm Input'!Y346</f>
        <v>0</v>
      </c>
      <c r="Q181" s="22">
        <f>'Comm Input'!Z346</f>
        <v>0</v>
      </c>
      <c r="R181" s="23">
        <f>'Comm Input'!AA346</f>
        <v>0</v>
      </c>
      <c r="S181" s="23">
        <f>'Comm Input'!AB346</f>
        <v>0</v>
      </c>
      <c r="T181">
        <f>'Comm Input'!AC346</f>
        <v>0</v>
      </c>
      <c r="U181">
        <f>'Comm Input'!AD346</f>
        <v>0</v>
      </c>
      <c r="V181">
        <f>'Comm Input'!AE346</f>
        <v>0</v>
      </c>
      <c r="W181" s="49">
        <f>'Comm Input'!AF346</f>
        <v>0</v>
      </c>
      <c r="X181" s="23">
        <f>'Comm Input'!AG346</f>
        <v>0</v>
      </c>
      <c r="Y181" s="23">
        <f>'Comm Input'!AH346</f>
        <v>0</v>
      </c>
      <c r="Z181">
        <f>'Comm Input'!AI346</f>
        <v>0</v>
      </c>
    </row>
    <row r="182" spans="1:26" ht="15" x14ac:dyDescent="0.25">
      <c r="A182" s="311">
        <f>'Comm Input'!J347</f>
        <v>0</v>
      </c>
      <c r="B182">
        <f>'Comm Input'!K347</f>
        <v>0</v>
      </c>
      <c r="C182">
        <f>'Comm Input'!L347</f>
        <v>0</v>
      </c>
      <c r="D182">
        <f>'Comm Input'!M347</f>
        <v>0</v>
      </c>
      <c r="E182" s="494">
        <f>'Comm Input'!N347</f>
        <v>0</v>
      </c>
      <c r="F182" s="17">
        <f>'Comm Input'!O347</f>
        <v>0</v>
      </c>
      <c r="G182" s="38">
        <f>'Comm Input'!P347</f>
        <v>0</v>
      </c>
      <c r="H182" s="307">
        <f>'Comm Input'!Q347</f>
        <v>0</v>
      </c>
      <c r="I182" s="307">
        <f>'Comm Input'!R347</f>
        <v>0</v>
      </c>
      <c r="J182" s="307">
        <f>'Comm Input'!S347</f>
        <v>0</v>
      </c>
      <c r="K182" s="307">
        <f>'Comm Input'!T347</f>
        <v>0</v>
      </c>
      <c r="L182" s="38">
        <f>'Comm Input'!U347</f>
        <v>0.03</v>
      </c>
      <c r="M182" s="38">
        <f>'Comm Input'!V347</f>
        <v>0</v>
      </c>
      <c r="N182" s="22">
        <f>'Comm Input'!W347</f>
        <v>0</v>
      </c>
      <c r="O182" s="22">
        <f>'Comm Input'!X347</f>
        <v>0</v>
      </c>
      <c r="P182" s="23">
        <f>'Comm Input'!Y347</f>
        <v>0</v>
      </c>
      <c r="Q182" s="22">
        <f>'Comm Input'!Z347</f>
        <v>0</v>
      </c>
      <c r="R182" s="23">
        <f>'Comm Input'!AA347</f>
        <v>0</v>
      </c>
      <c r="S182" s="23">
        <f>'Comm Input'!AB347</f>
        <v>0</v>
      </c>
      <c r="T182">
        <f>'Comm Input'!AC347</f>
        <v>0</v>
      </c>
      <c r="U182">
        <f>'Comm Input'!AD347</f>
        <v>0</v>
      </c>
      <c r="V182">
        <f>'Comm Input'!AE347</f>
        <v>0</v>
      </c>
      <c r="W182" s="49">
        <f>'Comm Input'!AF347</f>
        <v>0</v>
      </c>
      <c r="X182" s="23">
        <f>'Comm Input'!AG347</f>
        <v>0</v>
      </c>
      <c r="Y182" s="23">
        <f>'Comm Input'!AH347</f>
        <v>0</v>
      </c>
      <c r="Z182">
        <f>'Comm Input'!AI347</f>
        <v>0</v>
      </c>
    </row>
    <row r="183" spans="1:26" ht="15" x14ac:dyDescent="0.25">
      <c r="A183" s="311">
        <f>'Comm Input'!J348</f>
        <v>0</v>
      </c>
      <c r="B183" t="str">
        <f>'Comm Input'!K348</f>
        <v>EFFECTIVE 1/2021</v>
      </c>
      <c r="C183" s="17">
        <f>'Comm Input'!L346</f>
        <v>0.25890000000000002</v>
      </c>
      <c r="D183" t="str">
        <f>'Comm Input'!M346</f>
        <v>NC8293</v>
      </c>
      <c r="E183" s="494">
        <f>'Comm Input'!N348</f>
        <v>0</v>
      </c>
      <c r="F183" s="366">
        <f>'Comm Input'!O348</f>
        <v>0</v>
      </c>
      <c r="G183" s="321">
        <f>'Comm Input'!P348</f>
        <v>0</v>
      </c>
      <c r="H183" s="307">
        <f>'Comm Input'!Q348</f>
        <v>0</v>
      </c>
      <c r="I183" s="307">
        <f>'Comm Input'!R348</f>
        <v>0</v>
      </c>
      <c r="J183" s="307">
        <f>'Comm Input'!S348</f>
        <v>0</v>
      </c>
      <c r="K183" s="307">
        <f>'Comm Input'!T348</f>
        <v>0</v>
      </c>
      <c r="L183" s="38">
        <f>'Comm Input'!U348</f>
        <v>0.03</v>
      </c>
      <c r="M183" s="38">
        <f>'Comm Input'!V348</f>
        <v>0</v>
      </c>
      <c r="N183" s="22">
        <f>'Comm Input'!W348</f>
        <v>0</v>
      </c>
      <c r="O183" s="22">
        <f>'Comm Input'!X348</f>
        <v>0</v>
      </c>
      <c r="P183" s="23">
        <f>'Comm Input'!Y348</f>
        <v>0</v>
      </c>
      <c r="Q183" s="22">
        <f>'Comm Input'!Z348</f>
        <v>0</v>
      </c>
      <c r="R183" s="23">
        <f>'Comm Input'!AA348</f>
        <v>0</v>
      </c>
      <c r="S183" s="23">
        <f>'Comm Input'!AB348</f>
        <v>0</v>
      </c>
      <c r="T183">
        <f>'Comm Input'!AC348</f>
        <v>0</v>
      </c>
      <c r="U183">
        <f>'Comm Input'!AD348</f>
        <v>0</v>
      </c>
      <c r="V183">
        <f>'Comm Input'!AE348</f>
        <v>0</v>
      </c>
      <c r="W183" s="49">
        <f>'Comm Input'!AF348</f>
        <v>0</v>
      </c>
      <c r="X183" s="23">
        <f>'Comm Input'!AG348</f>
        <v>0</v>
      </c>
      <c r="Y183" s="23">
        <f>'Comm Input'!AH348</f>
        <v>0</v>
      </c>
      <c r="Z183">
        <f>'Comm Input'!AI348</f>
        <v>0</v>
      </c>
    </row>
    <row r="184" spans="1:26" ht="15" x14ac:dyDescent="0.25">
      <c r="A184" s="311">
        <f>'Comm Input'!J349</f>
        <v>0</v>
      </c>
      <c r="B184">
        <f>'Comm Input'!K349</f>
        <v>0</v>
      </c>
      <c r="C184">
        <f>'Comm Input'!L349</f>
        <v>0</v>
      </c>
      <c r="D184">
        <f>'Comm Input'!M349</f>
        <v>0</v>
      </c>
      <c r="E184" s="494">
        <f>'Comm Input'!N349</f>
        <v>0</v>
      </c>
      <c r="F184" s="17">
        <f>'Comm Input'!O349</f>
        <v>0</v>
      </c>
      <c r="G184" s="38">
        <f>'Comm Input'!P349</f>
        <v>0</v>
      </c>
      <c r="H184" s="307">
        <f>'Comm Input'!Q349</f>
        <v>0</v>
      </c>
      <c r="I184" s="307">
        <f>'Comm Input'!R349</f>
        <v>0</v>
      </c>
      <c r="J184" s="307">
        <f>'Comm Input'!S349</f>
        <v>0</v>
      </c>
      <c r="K184" s="307">
        <f>'Comm Input'!T349</f>
        <v>0</v>
      </c>
      <c r="L184" s="38">
        <f>'Comm Input'!U349</f>
        <v>0.03</v>
      </c>
      <c r="M184" s="38">
        <f>'Comm Input'!V349</f>
        <v>0</v>
      </c>
      <c r="N184" s="22">
        <f>'Comm Input'!W349</f>
        <v>0</v>
      </c>
      <c r="O184" s="22">
        <f>'Comm Input'!X349</f>
        <v>0</v>
      </c>
      <c r="P184" s="23">
        <f>'Comm Input'!Y349</f>
        <v>0</v>
      </c>
      <c r="Q184" s="22">
        <f>'Comm Input'!Z349</f>
        <v>0</v>
      </c>
      <c r="R184" s="23">
        <f>'Comm Input'!AA349</f>
        <v>0</v>
      </c>
      <c r="S184" s="23">
        <f>'Comm Input'!AB349</f>
        <v>0</v>
      </c>
      <c r="T184">
        <f>'Comm Input'!AC349</f>
        <v>0</v>
      </c>
      <c r="U184">
        <f>'Comm Input'!AD349</f>
        <v>0</v>
      </c>
      <c r="V184">
        <f>'Comm Input'!AE349</f>
        <v>0</v>
      </c>
      <c r="W184" s="49">
        <f>'Comm Input'!AF349</f>
        <v>0</v>
      </c>
      <c r="X184" s="23">
        <f>'Comm Input'!AG349</f>
        <v>0</v>
      </c>
      <c r="Y184" s="23">
        <f>'Comm Input'!AH349</f>
        <v>0</v>
      </c>
      <c r="Z184">
        <f>'Comm Input'!AI349</f>
        <v>0</v>
      </c>
    </row>
    <row r="185" spans="1:26" ht="15" x14ac:dyDescent="0.25">
      <c r="A185" s="311">
        <f>'Comm Input'!J350</f>
        <v>0</v>
      </c>
      <c r="B185">
        <f>'Comm Input'!K350</f>
        <v>0</v>
      </c>
      <c r="C185" s="17">
        <f>'Comm Input'!L350</f>
        <v>0</v>
      </c>
      <c r="D185">
        <f>'Comm Input'!M350</f>
        <v>0</v>
      </c>
      <c r="E185" s="494">
        <f>'Comm Input'!N350</f>
        <v>0</v>
      </c>
      <c r="F185" s="366">
        <f>'Comm Input'!O350</f>
        <v>0</v>
      </c>
      <c r="G185" s="321">
        <f>'Comm Input'!P350</f>
        <v>0</v>
      </c>
      <c r="H185" s="307">
        <f>'Comm Input'!Q350</f>
        <v>0</v>
      </c>
      <c r="I185" s="307">
        <f>'Comm Input'!R350</f>
        <v>0</v>
      </c>
      <c r="J185" s="307">
        <f>'Comm Input'!S350</f>
        <v>0</v>
      </c>
      <c r="K185" s="307">
        <f>'Comm Input'!T350</f>
        <v>0</v>
      </c>
      <c r="L185" s="38">
        <f>'Comm Input'!U350</f>
        <v>0.03</v>
      </c>
      <c r="M185" s="38">
        <f>'Comm Input'!V350</f>
        <v>0</v>
      </c>
      <c r="N185" s="22">
        <f>'Comm Input'!W350</f>
        <v>0</v>
      </c>
      <c r="O185" s="22">
        <f>'Comm Input'!X350</f>
        <v>0</v>
      </c>
      <c r="P185" s="23">
        <f>'Comm Input'!Y350</f>
        <v>0</v>
      </c>
      <c r="Q185" s="22">
        <f>'Comm Input'!Z350</f>
        <v>0</v>
      </c>
      <c r="R185" s="23">
        <f>'Comm Input'!AA350</f>
        <v>0</v>
      </c>
      <c r="S185" s="23">
        <f>'Comm Input'!AB350</f>
        <v>0</v>
      </c>
      <c r="T185">
        <f>'Comm Input'!AC350</f>
        <v>0</v>
      </c>
      <c r="U185">
        <f>'Comm Input'!AD350</f>
        <v>0</v>
      </c>
      <c r="V185">
        <f>'Comm Input'!AE350</f>
        <v>0</v>
      </c>
      <c r="W185" s="49">
        <f>'Comm Input'!AF350</f>
        <v>0</v>
      </c>
      <c r="X185" s="23">
        <f>'Comm Input'!AG350</f>
        <v>0</v>
      </c>
      <c r="Y185" s="23">
        <f>'Comm Input'!AH350</f>
        <v>0</v>
      </c>
      <c r="Z185" s="23">
        <f>'Comm Input'!AI350</f>
        <v>0</v>
      </c>
    </row>
    <row r="186" spans="1:26" ht="15" x14ac:dyDescent="0.25">
      <c r="A186" s="311">
        <f>'Comm Input'!J351</f>
        <v>0</v>
      </c>
      <c r="B186">
        <f>'Comm Input'!K351</f>
        <v>0</v>
      </c>
      <c r="C186">
        <f>'Comm Input'!L351</f>
        <v>0</v>
      </c>
      <c r="D186">
        <f>'Comm Input'!M351</f>
        <v>0</v>
      </c>
      <c r="E186" s="626">
        <f>'Comm Input'!N351</f>
        <v>0</v>
      </c>
      <c r="F186" s="13">
        <f>'Comm Input'!O351</f>
        <v>0</v>
      </c>
      <c r="G186" s="38">
        <f>'Comm Input'!P351</f>
        <v>0</v>
      </c>
      <c r="H186" s="307">
        <f>'Comm Input'!Q351</f>
        <v>0</v>
      </c>
      <c r="I186" s="307">
        <f>'Comm Input'!R351</f>
        <v>0</v>
      </c>
      <c r="J186" s="307">
        <f>'Comm Input'!S351</f>
        <v>0</v>
      </c>
      <c r="K186" s="307">
        <f>'Comm Input'!T351</f>
        <v>0</v>
      </c>
      <c r="L186" s="38">
        <f>'Comm Input'!U351</f>
        <v>0.03</v>
      </c>
      <c r="M186" s="38">
        <f>'Comm Input'!V351</f>
        <v>0</v>
      </c>
      <c r="N186" s="22">
        <f>'Comm Input'!W351</f>
        <v>0</v>
      </c>
      <c r="O186" s="22">
        <f>'Comm Input'!X351</f>
        <v>0</v>
      </c>
      <c r="P186" s="23">
        <f>'Comm Input'!Y351</f>
        <v>0</v>
      </c>
      <c r="Q186" s="22">
        <f>'Comm Input'!Z351</f>
        <v>0</v>
      </c>
      <c r="R186" s="23">
        <f>'Comm Input'!AA351</f>
        <v>0</v>
      </c>
      <c r="S186" s="23">
        <f>'Comm Input'!AB351</f>
        <v>0</v>
      </c>
      <c r="T186">
        <f>'Comm Input'!AC351</f>
        <v>0</v>
      </c>
      <c r="U186">
        <f>'Comm Input'!AD351</f>
        <v>0</v>
      </c>
      <c r="V186">
        <f>'Comm Input'!AE351</f>
        <v>0</v>
      </c>
      <c r="W186" s="49">
        <f>'Comm Input'!AF351</f>
        <v>0</v>
      </c>
      <c r="X186" s="23">
        <f>'Comm Input'!AG351</f>
        <v>0</v>
      </c>
      <c r="Y186" s="23">
        <f>'Comm Input'!AH351</f>
        <v>0</v>
      </c>
      <c r="Z186" s="23">
        <f>'Comm Input'!AI351</f>
        <v>0</v>
      </c>
    </row>
    <row r="187" spans="1:26" ht="15.75" thickBot="1" x14ac:dyDescent="0.3">
      <c r="A187" s="311">
        <f>'Comm Input'!J352</f>
        <v>0</v>
      </c>
      <c r="B187">
        <f>'Comm Input'!K352</f>
        <v>0</v>
      </c>
      <c r="C187">
        <f>'Comm Input'!L352</f>
        <v>0</v>
      </c>
      <c r="D187">
        <f>'Comm Input'!M352</f>
        <v>0</v>
      </c>
      <c r="E187" s="49">
        <f>'Comm Input'!N352</f>
        <v>0</v>
      </c>
      <c r="F187" s="50">
        <f>'Comm Input'!O352</f>
        <v>0</v>
      </c>
      <c r="G187" s="38">
        <f>'Comm Input'!P352</f>
        <v>0</v>
      </c>
      <c r="H187" s="307">
        <f>'Comm Input'!Q352</f>
        <v>0</v>
      </c>
      <c r="I187" s="307">
        <f>'Comm Input'!R352</f>
        <v>0</v>
      </c>
      <c r="J187" s="307">
        <f>'Comm Input'!S352</f>
        <v>0</v>
      </c>
      <c r="K187" s="307">
        <f>'Comm Input'!T352</f>
        <v>0</v>
      </c>
      <c r="L187" s="38">
        <f>'Comm Input'!U352</f>
        <v>0</v>
      </c>
      <c r="M187" s="38">
        <f>'Comm Input'!V352</f>
        <v>0</v>
      </c>
      <c r="N187" s="38">
        <f>'Comm Input'!W352</f>
        <v>0</v>
      </c>
      <c r="O187" s="22">
        <f>'Comm Input'!X352</f>
        <v>0</v>
      </c>
      <c r="P187" s="11">
        <f>'Comm Input'!Y352</f>
        <v>0</v>
      </c>
      <c r="Q187" s="22">
        <f>'Comm Input'!Z352</f>
        <v>0</v>
      </c>
      <c r="R187" s="22">
        <f>'Comm Input'!AA352</f>
        <v>0</v>
      </c>
      <c r="S187" s="22">
        <f>'Comm Input'!AB352</f>
        <v>0</v>
      </c>
      <c r="T187" s="22">
        <f>'Comm Input'!AC352</f>
        <v>0</v>
      </c>
      <c r="U187" s="22">
        <f>'Comm Input'!AD352</f>
        <v>0</v>
      </c>
      <c r="V187" s="22">
        <f>'Comm Input'!AE352</f>
        <v>0</v>
      </c>
      <c r="W187" s="49">
        <f>'Comm Input'!AF352</f>
        <v>0</v>
      </c>
      <c r="X187" s="22">
        <f>'Comm Input'!AG352</f>
        <v>0</v>
      </c>
      <c r="Y187" s="22">
        <f>'Comm Input'!AH352</f>
        <v>0</v>
      </c>
      <c r="Z187" s="22">
        <f>'Comm Input'!AI352</f>
        <v>0</v>
      </c>
    </row>
    <row r="188" spans="1:26" ht="15.75" thickBot="1" x14ac:dyDescent="0.3">
      <c r="A188" s="311">
        <f>'Comm Input'!J353</f>
        <v>0</v>
      </c>
      <c r="B188">
        <f>'Comm Input'!K353</f>
        <v>0</v>
      </c>
      <c r="C188">
        <f>'Comm Input'!L353</f>
        <v>0</v>
      </c>
      <c r="D188">
        <f>'Comm Input'!M353</f>
        <v>0</v>
      </c>
      <c r="E188" s="49">
        <f>'Comm Input'!N353</f>
        <v>0</v>
      </c>
      <c r="F188" s="50">
        <f>'Comm Input'!O353</f>
        <v>0</v>
      </c>
      <c r="G188" s="38">
        <f>'Comm Input'!P353</f>
        <v>0</v>
      </c>
      <c r="H188" s="38">
        <f>'Comm Input'!Q353</f>
        <v>0</v>
      </c>
      <c r="I188" s="38">
        <f>'Comm Input'!R353</f>
        <v>0</v>
      </c>
      <c r="J188" s="38">
        <f>'Comm Input'!S353</f>
        <v>0</v>
      </c>
      <c r="K188" s="38">
        <f>'Comm Input'!T353</f>
        <v>0</v>
      </c>
      <c r="L188" s="38">
        <f>'Comm Input'!U353</f>
        <v>0</v>
      </c>
      <c r="M188" s="38">
        <f>'Comm Input'!V353</f>
        <v>0</v>
      </c>
      <c r="N188" s="488">
        <f>'Comm Input'!W353</f>
        <v>0</v>
      </c>
      <c r="O188" s="489">
        <f>'Comm Input'!X353</f>
        <v>0</v>
      </c>
      <c r="P188" s="490">
        <f>'Comm Input'!Y353</f>
        <v>0</v>
      </c>
      <c r="Q188" s="829">
        <f>'Comm Input'!Z353</f>
        <v>0</v>
      </c>
      <c r="R188" s="387">
        <f>'Comm Input'!AA353</f>
        <v>0</v>
      </c>
      <c r="S188" s="387">
        <f>'Comm Input'!AB353</f>
        <v>0</v>
      </c>
      <c r="T188" s="1087">
        <f>'Comm Input'!AC353</f>
        <v>0</v>
      </c>
      <c r="U188" s="89">
        <f>'Comm Input'!AD353</f>
        <v>0</v>
      </c>
      <c r="V188" s="89">
        <f>'Comm Input'!AE353</f>
        <v>0</v>
      </c>
      <c r="W188" s="49">
        <f>'Comm Input'!AF353</f>
        <v>0</v>
      </c>
      <c r="X188" s="387">
        <f>'Comm Input'!AG353</f>
        <v>0</v>
      </c>
      <c r="Y188" s="387">
        <f>'Comm Input'!AH353</f>
        <v>0</v>
      </c>
      <c r="Z188" s="1087">
        <f>'Comm Input'!AI353</f>
        <v>0</v>
      </c>
    </row>
    <row r="189" spans="1:26" ht="15" x14ac:dyDescent="0.25">
      <c r="A189" s="311">
        <f>'Comm Input'!J354</f>
        <v>0</v>
      </c>
      <c r="B189">
        <f>'Comm Input'!K354</f>
        <v>0</v>
      </c>
      <c r="C189">
        <f>'Comm Input'!L354</f>
        <v>0</v>
      </c>
      <c r="D189">
        <f>'Comm Input'!M354</f>
        <v>0</v>
      </c>
      <c r="E189" s="49">
        <f>'Comm Input'!N354</f>
        <v>0</v>
      </c>
      <c r="F189" s="50">
        <f>'Comm Input'!O354</f>
        <v>0</v>
      </c>
      <c r="G189" s="38">
        <f>'Comm Input'!P354</f>
        <v>0</v>
      </c>
      <c r="H189" s="38">
        <f>'Comm Input'!Q354</f>
        <v>0</v>
      </c>
      <c r="I189" s="38">
        <f>'Comm Input'!R354</f>
        <v>0</v>
      </c>
      <c r="J189" s="38">
        <f>'Comm Input'!S354</f>
        <v>0</v>
      </c>
      <c r="K189" s="38">
        <f>'Comm Input'!T354</f>
        <v>0</v>
      </c>
      <c r="L189" s="38">
        <f>'Comm Input'!U354</f>
        <v>0</v>
      </c>
      <c r="M189" s="38">
        <f>'Comm Input'!V354</f>
        <v>0</v>
      </c>
      <c r="N189" s="522">
        <f>'Comm Input'!W354</f>
        <v>0</v>
      </c>
      <c r="O189" s="523">
        <f>'Comm Input'!X354</f>
        <v>0</v>
      </c>
      <c r="P189" s="28">
        <f>'Comm Input'!Y354</f>
        <v>0</v>
      </c>
      <c r="Q189" s="523">
        <f>'Comm Input'!Z354</f>
        <v>0</v>
      </c>
      <c r="R189" s="523">
        <f>'Comm Input'!AA354</f>
        <v>0</v>
      </c>
      <c r="S189" s="523">
        <f>'Comm Input'!AB354</f>
        <v>0</v>
      </c>
      <c r="T189" s="89">
        <f>'Comm Input'!AC354</f>
        <v>0</v>
      </c>
      <c r="U189" s="89">
        <f>'Comm Input'!AD354</f>
        <v>0</v>
      </c>
      <c r="V189" s="89">
        <f>'Comm Input'!AE354</f>
        <v>0</v>
      </c>
      <c r="W189" s="49">
        <f>'Comm Input'!AF354</f>
        <v>0</v>
      </c>
      <c r="X189" s="523">
        <f>'Comm Input'!AG354</f>
        <v>0</v>
      </c>
      <c r="Y189" s="523">
        <f>'Comm Input'!AH354</f>
        <v>0</v>
      </c>
      <c r="Z189" s="89">
        <f>'Comm Input'!AI354</f>
        <v>0</v>
      </c>
    </row>
    <row r="190" spans="1:26" ht="15" x14ac:dyDescent="0.25">
      <c r="A190" s="311">
        <f>'Comm Input'!J355</f>
        <v>0</v>
      </c>
      <c r="B190">
        <f>'Comm Input'!K355</f>
        <v>0</v>
      </c>
      <c r="C190">
        <f>'Comm Input'!L355</f>
        <v>0</v>
      </c>
      <c r="D190">
        <f>'Comm Input'!M355</f>
        <v>0</v>
      </c>
      <c r="E190" s="49">
        <f>'Comm Input'!N355</f>
        <v>0</v>
      </c>
      <c r="F190" s="50">
        <f>'Comm Input'!O355</f>
        <v>0</v>
      </c>
      <c r="G190" s="38">
        <f>'Comm Input'!P355</f>
        <v>0</v>
      </c>
      <c r="H190" s="38">
        <f>'Comm Input'!Q355</f>
        <v>0</v>
      </c>
      <c r="I190" s="38">
        <f>'Comm Input'!R355</f>
        <v>0</v>
      </c>
      <c r="J190" s="38">
        <f>'Comm Input'!S355</f>
        <v>0</v>
      </c>
      <c r="K190" s="38">
        <f>'Comm Input'!T355</f>
        <v>0</v>
      </c>
      <c r="L190" s="38">
        <f>'Comm Input'!U355</f>
        <v>0</v>
      </c>
      <c r="M190" s="38">
        <f>'Comm Input'!V355</f>
        <v>0</v>
      </c>
      <c r="N190" s="522">
        <f>'Comm Input'!W355</f>
        <v>0</v>
      </c>
      <c r="O190" s="523">
        <f>'Comm Input'!X355</f>
        <v>0</v>
      </c>
      <c r="P190" s="28">
        <f>'Comm Input'!Y355</f>
        <v>0</v>
      </c>
      <c r="Q190" s="523">
        <f>'Comm Input'!Z355</f>
        <v>0</v>
      </c>
      <c r="R190" s="523">
        <f>'Comm Input'!AA355</f>
        <v>0</v>
      </c>
      <c r="S190" s="523">
        <f>'Comm Input'!AB355</f>
        <v>0</v>
      </c>
      <c r="T190" s="89">
        <f>'Comm Input'!AC355</f>
        <v>0</v>
      </c>
      <c r="U190" s="89">
        <f>'Comm Input'!AD355</f>
        <v>0</v>
      </c>
      <c r="V190" s="89">
        <f>'Comm Input'!AE355</f>
        <v>0</v>
      </c>
      <c r="W190" s="49">
        <f>'Comm Input'!AF355</f>
        <v>0</v>
      </c>
      <c r="X190" s="523">
        <f>'Comm Input'!AG355</f>
        <v>0</v>
      </c>
      <c r="Y190" s="523">
        <f>'Comm Input'!AH355</f>
        <v>0</v>
      </c>
      <c r="Z190" s="89">
        <f>'Comm Input'!AI355</f>
        <v>0</v>
      </c>
    </row>
    <row r="191" spans="1:26" ht="15" x14ac:dyDescent="0.25">
      <c r="A191" s="334">
        <f>'Comm Input'!J356</f>
        <v>0</v>
      </c>
      <c r="B191" s="171">
        <f>'Comm Input'!K356</f>
        <v>0</v>
      </c>
      <c r="C191" s="171">
        <f>'Comm Input'!L356</f>
        <v>0</v>
      </c>
      <c r="D191" s="176">
        <f>'Comm Input'!M356</f>
        <v>0</v>
      </c>
      <c r="E191" s="449">
        <f>'Comm Input'!N356</f>
        <v>0</v>
      </c>
      <c r="F191" s="335">
        <f>'Comm Input'!O356</f>
        <v>0</v>
      </c>
      <c r="G191" s="177">
        <f>'Comm Input'!P356</f>
        <v>0</v>
      </c>
      <c r="H191" s="177">
        <f>'Comm Input'!Q356</f>
        <v>0</v>
      </c>
      <c r="I191" s="177">
        <f>'Comm Input'!R356</f>
        <v>0</v>
      </c>
      <c r="J191" s="177">
        <f>'Comm Input'!S356</f>
        <v>0</v>
      </c>
      <c r="K191" s="177">
        <f>'Comm Input'!T356</f>
        <v>0</v>
      </c>
      <c r="L191" s="177">
        <f>'Comm Input'!U356</f>
        <v>0</v>
      </c>
      <c r="M191" s="177">
        <f>'Comm Input'!V356</f>
        <v>0</v>
      </c>
      <c r="N191" s="364">
        <f>'Comm Input'!W356</f>
        <v>0</v>
      </c>
      <c r="O191" s="178">
        <f>'Comm Input'!X356</f>
        <v>0</v>
      </c>
      <c r="P191" s="365">
        <f>'Comm Input'!Y356</f>
        <v>0</v>
      </c>
      <c r="Q191" s="178">
        <f>'Comm Input'!Z356</f>
        <v>0</v>
      </c>
      <c r="R191" s="178">
        <f>'Comm Input'!AA356</f>
        <v>0</v>
      </c>
      <c r="S191" s="337">
        <f>'Comm Input'!AB356</f>
        <v>0</v>
      </c>
      <c r="T191" s="171">
        <f>'Comm Input'!AC356</f>
        <v>0</v>
      </c>
      <c r="U191" s="171">
        <f>'Comm Input'!AD356</f>
        <v>0</v>
      </c>
      <c r="V191" s="171">
        <f>'Comm Input'!AE356</f>
        <v>0</v>
      </c>
      <c r="W191" s="171">
        <f>'Comm Input'!AF356</f>
        <v>0</v>
      </c>
      <c r="X191" s="171">
        <f>'Comm Input'!AG356</f>
        <v>0</v>
      </c>
      <c r="Y191" s="337">
        <f>'Comm Input'!AH356</f>
        <v>0</v>
      </c>
      <c r="Z191" s="171">
        <f>'Comm Input'!AI356</f>
        <v>0</v>
      </c>
    </row>
    <row r="192" spans="1:26" ht="15" x14ac:dyDescent="0.25">
      <c r="A192" s="310" t="str">
        <f>'Comm Input'!J357</f>
        <v>SA</v>
      </c>
      <c r="B192" s="35" t="str">
        <f>'Comm Input'!K357</f>
        <v>Broker: PEO Exchange</v>
      </c>
      <c r="C192" s="35">
        <f>'Comm Input'!L357</f>
        <v>0</v>
      </c>
      <c r="D192" s="158">
        <f>'Comm Input'!M357</f>
        <v>0</v>
      </c>
      <c r="E192" s="117">
        <f>'Comm Input'!N357</f>
        <v>0</v>
      </c>
      <c r="F192" s="316">
        <f>'Comm Input'!O357</f>
        <v>0</v>
      </c>
      <c r="G192" s="158">
        <f>'Comm Input'!P357</f>
        <v>0</v>
      </c>
      <c r="H192" s="158">
        <f>'Comm Input'!Q357</f>
        <v>0</v>
      </c>
      <c r="I192" s="158">
        <f>'Comm Input'!R357</f>
        <v>0</v>
      </c>
      <c r="J192" s="319">
        <f>'Comm Input'!S357</f>
        <v>0</v>
      </c>
      <c r="K192" s="319">
        <f>'Comm Input'!T357</f>
        <v>0</v>
      </c>
      <c r="L192" s="319">
        <f>'Comm Input'!U357</f>
        <v>0.03</v>
      </c>
      <c r="M192" s="158">
        <f>'Comm Input'!V357</f>
        <v>0</v>
      </c>
      <c r="N192" s="319">
        <f>'Comm Input'!W357</f>
        <v>2.325E-2</v>
      </c>
      <c r="O192" s="117">
        <f>'Comm Input'!X357</f>
        <v>0</v>
      </c>
      <c r="P192" s="157">
        <f>'Comm Input'!Y357</f>
        <v>0</v>
      </c>
      <c r="Q192" s="158">
        <f>'Comm Input'!Z357</f>
        <v>0</v>
      </c>
      <c r="R192" s="319">
        <f>'Comm Input'!AA357</f>
        <v>0</v>
      </c>
      <c r="S192" s="157">
        <f>'Comm Input'!AB357</f>
        <v>0</v>
      </c>
      <c r="T192" s="7">
        <f>'Comm Input'!AC357</f>
        <v>0</v>
      </c>
      <c r="U192" s="7">
        <f>'Comm Input'!AD357</f>
        <v>0</v>
      </c>
      <c r="V192" s="7">
        <f>'Comm Input'!AE357</f>
        <v>0</v>
      </c>
      <c r="W192" s="7">
        <f>'Comm Input'!AF357</f>
        <v>0</v>
      </c>
      <c r="X192" s="158">
        <f>'Comm Input'!AG357</f>
        <v>0</v>
      </c>
      <c r="Y192" s="322">
        <f>'Comm Input'!AH357</f>
        <v>0</v>
      </c>
      <c r="Z192" s="7">
        <f>'Comm Input'!AI357</f>
        <v>0</v>
      </c>
    </row>
    <row r="193" spans="1:26" ht="15" x14ac:dyDescent="0.25">
      <c r="A193" s="311">
        <f>'Comm Input'!J358</f>
        <v>0</v>
      </c>
      <c r="B193" t="str">
        <f>'Comm Input'!K358</f>
        <v>Movealldotcom - Low Tier Commission</v>
      </c>
      <c r="C193" s="17">
        <f>'Comm Input'!L358</f>
        <v>0.2072</v>
      </c>
      <c r="D193" t="str">
        <f>'Comm Input'!M358</f>
        <v>CT8017</v>
      </c>
      <c r="E193" s="494">
        <f>'Comm Input'!N358</f>
        <v>0</v>
      </c>
      <c r="F193" s="366">
        <f>'Comm Input'!O358</f>
        <v>0</v>
      </c>
      <c r="G193" s="321">
        <f>'Comm Input'!P358</f>
        <v>2.6700000000000002E-2</v>
      </c>
      <c r="H193" s="307">
        <f>'Comm Input'!Q358</f>
        <v>0</v>
      </c>
      <c r="I193" s="307">
        <f>'Comm Input'!R358</f>
        <v>0</v>
      </c>
      <c r="J193" s="307">
        <f>'Comm Input'!S358</f>
        <v>0</v>
      </c>
      <c r="K193" s="307">
        <f>'Comm Input'!T358</f>
        <v>0</v>
      </c>
      <c r="L193" s="38">
        <f>'Comm Input'!U358</f>
        <v>0.03</v>
      </c>
      <c r="M193" s="38">
        <f>'Comm Input'!V358</f>
        <v>0</v>
      </c>
      <c r="N193" s="22">
        <f>'Comm Input'!W358</f>
        <v>0</v>
      </c>
      <c r="O193" s="22">
        <f>'Comm Input'!X358</f>
        <v>0</v>
      </c>
      <c r="P193" s="23">
        <f>'Comm Input'!Y358</f>
        <v>0</v>
      </c>
      <c r="Q193" s="22">
        <f>'Comm Input'!Z358</f>
        <v>0</v>
      </c>
      <c r="R193" s="23">
        <f>'Comm Input'!AA358</f>
        <v>0</v>
      </c>
      <c r="S193" s="23">
        <f>'Comm Input'!AB358</f>
        <v>0</v>
      </c>
      <c r="T193">
        <f>'Comm Input'!AC358</f>
        <v>0</v>
      </c>
      <c r="U193">
        <f>'Comm Input'!AD358</f>
        <v>0</v>
      </c>
      <c r="V193">
        <f>'Comm Input'!AE358</f>
        <v>0</v>
      </c>
      <c r="W193" s="49">
        <f>'Comm Input'!AF358</f>
        <v>0</v>
      </c>
      <c r="X193" s="23">
        <f>'Comm Input'!AG358</f>
        <v>0</v>
      </c>
      <c r="Y193" s="23">
        <f>'Comm Input'!AH358</f>
        <v>0</v>
      </c>
      <c r="Z193">
        <f>'Comm Input'!AI358</f>
        <v>0</v>
      </c>
    </row>
    <row r="194" spans="1:26" ht="15" x14ac:dyDescent="0.25">
      <c r="A194" s="311">
        <f>'Comm Input'!J359</f>
        <v>0</v>
      </c>
      <c r="B194">
        <f>'Comm Input'!K359</f>
        <v>0</v>
      </c>
      <c r="C194">
        <f>'Comm Input'!L359</f>
        <v>0.17480000000000001</v>
      </c>
      <c r="D194" t="str">
        <f>'Comm Input'!M359</f>
        <v>NC8742</v>
      </c>
      <c r="E194" s="494">
        <f>'Comm Input'!N359</f>
        <v>0</v>
      </c>
      <c r="F194" s="17">
        <f>'Comm Input'!O359</f>
        <v>0</v>
      </c>
      <c r="G194" s="38">
        <f>'Comm Input'!P359</f>
        <v>4.7000000000000002E-3</v>
      </c>
      <c r="H194" s="307">
        <f>'Comm Input'!Q359</f>
        <v>0</v>
      </c>
      <c r="I194" s="307">
        <f>'Comm Input'!R359</f>
        <v>0</v>
      </c>
      <c r="J194" s="307">
        <f>'Comm Input'!S359</f>
        <v>0</v>
      </c>
      <c r="K194" s="307">
        <f>'Comm Input'!T359</f>
        <v>0</v>
      </c>
      <c r="L194" s="38">
        <f>'Comm Input'!U359</f>
        <v>0.03</v>
      </c>
      <c r="M194" s="38">
        <f>'Comm Input'!V359</f>
        <v>0</v>
      </c>
      <c r="N194" s="22">
        <f>'Comm Input'!W359</f>
        <v>0</v>
      </c>
      <c r="O194" s="22">
        <f>'Comm Input'!X359</f>
        <v>0</v>
      </c>
      <c r="P194" s="23">
        <f>'Comm Input'!Y359</f>
        <v>0</v>
      </c>
      <c r="Q194" s="22">
        <f>'Comm Input'!Z359</f>
        <v>0</v>
      </c>
      <c r="R194" s="23">
        <f>'Comm Input'!AA359</f>
        <v>0</v>
      </c>
      <c r="S194" s="23">
        <f>'Comm Input'!AB359</f>
        <v>0</v>
      </c>
      <c r="T194">
        <f>'Comm Input'!AC359</f>
        <v>0</v>
      </c>
      <c r="U194">
        <f>'Comm Input'!AD359</f>
        <v>0</v>
      </c>
      <c r="V194">
        <f>'Comm Input'!AE359</f>
        <v>0</v>
      </c>
      <c r="W194" s="49">
        <f>'Comm Input'!AF359</f>
        <v>0</v>
      </c>
      <c r="X194" s="23">
        <f>'Comm Input'!AG359</f>
        <v>0</v>
      </c>
      <c r="Y194" s="23">
        <f>'Comm Input'!AH359</f>
        <v>0</v>
      </c>
      <c r="Z194">
        <f>'Comm Input'!AI359</f>
        <v>0</v>
      </c>
    </row>
    <row r="195" spans="1:26" ht="15" x14ac:dyDescent="0.25">
      <c r="A195" s="311">
        <f>'Comm Input'!J360</f>
        <v>0</v>
      </c>
      <c r="B195" t="str">
        <f>'Comm Input'!K360</f>
        <v>EFFECTIVE 1/2021</v>
      </c>
      <c r="C195" s="17">
        <f>'Comm Input'!L360</f>
        <v>0.1822</v>
      </c>
      <c r="D195" t="str">
        <f>'Comm Input'!M360</f>
        <v>CT8810</v>
      </c>
      <c r="E195" s="494">
        <f>'Comm Input'!N360</f>
        <v>0</v>
      </c>
      <c r="F195" s="366">
        <f>'Comm Input'!O360</f>
        <v>0</v>
      </c>
      <c r="G195" s="321">
        <f>'Comm Input'!P360</f>
        <v>1.6999999999999999E-3</v>
      </c>
      <c r="H195" s="307">
        <f>'Comm Input'!Q360</f>
        <v>0</v>
      </c>
      <c r="I195" s="307">
        <f>'Comm Input'!R360</f>
        <v>0</v>
      </c>
      <c r="J195" s="307">
        <f>'Comm Input'!S360</f>
        <v>0</v>
      </c>
      <c r="K195" s="307">
        <f>'Comm Input'!T360</f>
        <v>0</v>
      </c>
      <c r="L195" s="38">
        <f>'Comm Input'!U360</f>
        <v>0.03</v>
      </c>
      <c r="M195" s="38">
        <f>'Comm Input'!V360</f>
        <v>0</v>
      </c>
      <c r="N195" s="22">
        <f>'Comm Input'!W360</f>
        <v>0</v>
      </c>
      <c r="O195" s="22">
        <f>'Comm Input'!X360</f>
        <v>0</v>
      </c>
      <c r="P195" s="23">
        <f>'Comm Input'!Y360</f>
        <v>0</v>
      </c>
      <c r="Q195" s="22">
        <f>'Comm Input'!Z360</f>
        <v>0</v>
      </c>
      <c r="R195" s="23">
        <f>'Comm Input'!AA360</f>
        <v>0</v>
      </c>
      <c r="S195" s="23">
        <f>'Comm Input'!AB360</f>
        <v>0</v>
      </c>
      <c r="T195">
        <f>'Comm Input'!AC360</f>
        <v>0</v>
      </c>
      <c r="U195">
        <f>'Comm Input'!AD360</f>
        <v>0</v>
      </c>
      <c r="V195">
        <f>'Comm Input'!AE360</f>
        <v>0</v>
      </c>
      <c r="W195" s="49">
        <f>'Comm Input'!AF360</f>
        <v>0</v>
      </c>
      <c r="X195" s="23">
        <f>'Comm Input'!AG360</f>
        <v>0</v>
      </c>
      <c r="Y195" s="23">
        <f>'Comm Input'!AH360</f>
        <v>0</v>
      </c>
      <c r="Z195">
        <f>'Comm Input'!AI360</f>
        <v>0</v>
      </c>
    </row>
    <row r="196" spans="1:26" ht="15" x14ac:dyDescent="0.25">
      <c r="A196" s="311">
        <f>'Comm Input'!J361</f>
        <v>0</v>
      </c>
      <c r="B196">
        <f>'Comm Input'!K361</f>
        <v>0</v>
      </c>
      <c r="C196">
        <f>'Comm Input'!L361</f>
        <v>0.1847</v>
      </c>
      <c r="D196" t="str">
        <f>'Comm Input'!M361</f>
        <v>CT8742</v>
      </c>
      <c r="E196" s="494">
        <f>'Comm Input'!N361</f>
        <v>0</v>
      </c>
      <c r="F196" s="17">
        <f>'Comm Input'!O361</f>
        <v>0</v>
      </c>
      <c r="G196" s="38">
        <f>'Comm Input'!P361</f>
        <v>4.1999999999999997E-3</v>
      </c>
      <c r="H196" s="307">
        <f>'Comm Input'!Q361</f>
        <v>0</v>
      </c>
      <c r="I196" s="307">
        <f>'Comm Input'!R361</f>
        <v>0</v>
      </c>
      <c r="J196" s="307">
        <f>'Comm Input'!S361</f>
        <v>0</v>
      </c>
      <c r="K196" s="307">
        <f>'Comm Input'!T361</f>
        <v>0</v>
      </c>
      <c r="L196" s="38">
        <f>'Comm Input'!U361</f>
        <v>0.03</v>
      </c>
      <c r="M196" s="38">
        <f>'Comm Input'!V361</f>
        <v>0</v>
      </c>
      <c r="N196" s="22">
        <f>'Comm Input'!W361</f>
        <v>0</v>
      </c>
      <c r="O196" s="22">
        <f>'Comm Input'!X361</f>
        <v>0</v>
      </c>
      <c r="P196" s="23">
        <f>'Comm Input'!Y361</f>
        <v>0</v>
      </c>
      <c r="Q196" s="22">
        <f>'Comm Input'!Z361</f>
        <v>0</v>
      </c>
      <c r="R196" s="23">
        <f>'Comm Input'!AA361</f>
        <v>0</v>
      </c>
      <c r="S196" s="23">
        <f>'Comm Input'!AB361</f>
        <v>0</v>
      </c>
      <c r="T196">
        <f>'Comm Input'!AC361</f>
        <v>0</v>
      </c>
      <c r="U196">
        <f>'Comm Input'!AD361</f>
        <v>0</v>
      </c>
      <c r="V196">
        <f>'Comm Input'!AE361</f>
        <v>0</v>
      </c>
      <c r="W196" s="49">
        <f>'Comm Input'!AF361</f>
        <v>0</v>
      </c>
      <c r="X196" s="23">
        <f>'Comm Input'!AG361</f>
        <v>0</v>
      </c>
      <c r="Y196" s="23">
        <f>'Comm Input'!AH361</f>
        <v>0</v>
      </c>
      <c r="Z196">
        <f>'Comm Input'!AI361</f>
        <v>0</v>
      </c>
    </row>
    <row r="197" spans="1:26" ht="15" x14ac:dyDescent="0.25">
      <c r="A197" s="311">
        <f>'Comm Input'!J362</f>
        <v>0</v>
      </c>
      <c r="B197">
        <f>'Comm Input'!K362</f>
        <v>0</v>
      </c>
      <c r="C197" s="17">
        <f>'Comm Input'!L362</f>
        <v>0.1822</v>
      </c>
      <c r="D197" t="str">
        <f>'Comm Input'!M362</f>
        <v>NC8810</v>
      </c>
      <c r="E197" s="494">
        <f>'Comm Input'!N362</f>
        <v>0</v>
      </c>
      <c r="F197" s="366">
        <f>'Comm Input'!O362</f>
        <v>0</v>
      </c>
      <c r="G197" s="321">
        <f>'Comm Input'!P362</f>
        <v>0</v>
      </c>
      <c r="H197" s="307">
        <f>'Comm Input'!Q362</f>
        <v>0</v>
      </c>
      <c r="I197" s="307">
        <f>'Comm Input'!R362</f>
        <v>0</v>
      </c>
      <c r="J197" s="307">
        <f>'Comm Input'!S362</f>
        <v>0</v>
      </c>
      <c r="K197" s="307">
        <f>'Comm Input'!T362</f>
        <v>0</v>
      </c>
      <c r="L197" s="38">
        <f>'Comm Input'!U362</f>
        <v>0.03</v>
      </c>
      <c r="M197" s="38">
        <f>'Comm Input'!V362</f>
        <v>0</v>
      </c>
      <c r="N197" s="22">
        <f>'Comm Input'!W362</f>
        <v>0</v>
      </c>
      <c r="O197" s="22">
        <f>'Comm Input'!X362</f>
        <v>0</v>
      </c>
      <c r="P197" s="23">
        <f>'Comm Input'!Y362</f>
        <v>0</v>
      </c>
      <c r="Q197" s="22">
        <f>'Comm Input'!Z362</f>
        <v>0</v>
      </c>
      <c r="R197" s="23">
        <f>'Comm Input'!AA362</f>
        <v>0</v>
      </c>
      <c r="S197" s="23">
        <f>'Comm Input'!AB362</f>
        <v>0</v>
      </c>
      <c r="T197">
        <f>'Comm Input'!AC362</f>
        <v>0</v>
      </c>
      <c r="U197">
        <f>'Comm Input'!AD362</f>
        <v>0</v>
      </c>
      <c r="V197">
        <f>'Comm Input'!AE362</f>
        <v>0</v>
      </c>
      <c r="W197" s="49">
        <f>'Comm Input'!AF362</f>
        <v>0</v>
      </c>
      <c r="X197" s="23">
        <f>'Comm Input'!AG362</f>
        <v>0</v>
      </c>
      <c r="Y197" s="23">
        <f>'Comm Input'!AH362</f>
        <v>0</v>
      </c>
      <c r="Z197" s="23">
        <f>'Comm Input'!AI362</f>
        <v>0</v>
      </c>
    </row>
    <row r="198" spans="1:26" ht="15" x14ac:dyDescent="0.25">
      <c r="A198" s="311">
        <f>'Comm Input'!J363</f>
        <v>0</v>
      </c>
      <c r="B198">
        <f>'Comm Input'!K363</f>
        <v>0</v>
      </c>
      <c r="C198">
        <f>'Comm Input'!L363</f>
        <v>0</v>
      </c>
      <c r="D198">
        <f>'Comm Input'!M363</f>
        <v>0</v>
      </c>
      <c r="E198" s="626">
        <f>'Comm Input'!N363</f>
        <v>0</v>
      </c>
      <c r="F198" s="13">
        <f>'Comm Input'!O363</f>
        <v>0</v>
      </c>
      <c r="G198" s="38">
        <f>'Comm Input'!P363</f>
        <v>0</v>
      </c>
      <c r="H198" s="307">
        <f>'Comm Input'!Q363</f>
        <v>0</v>
      </c>
      <c r="I198" s="307">
        <f>'Comm Input'!R363</f>
        <v>0</v>
      </c>
      <c r="J198" s="307">
        <f>'Comm Input'!S363</f>
        <v>0</v>
      </c>
      <c r="K198" s="307">
        <f>'Comm Input'!T363</f>
        <v>0</v>
      </c>
      <c r="L198" s="38">
        <f>'Comm Input'!U363</f>
        <v>0.03</v>
      </c>
      <c r="M198" s="38">
        <f>'Comm Input'!V363</f>
        <v>0</v>
      </c>
      <c r="N198" s="22">
        <f>'Comm Input'!W363</f>
        <v>0</v>
      </c>
      <c r="O198" s="22">
        <f>'Comm Input'!X363</f>
        <v>0</v>
      </c>
      <c r="P198" s="23">
        <f>'Comm Input'!Y363</f>
        <v>0</v>
      </c>
      <c r="Q198" s="22">
        <f>'Comm Input'!Z363</f>
        <v>0</v>
      </c>
      <c r="R198" s="23">
        <f>'Comm Input'!AA363</f>
        <v>0</v>
      </c>
      <c r="S198" s="23">
        <f>'Comm Input'!AB363</f>
        <v>0</v>
      </c>
      <c r="T198">
        <f>'Comm Input'!AC363</f>
        <v>0</v>
      </c>
      <c r="U198">
        <f>'Comm Input'!AD363</f>
        <v>0</v>
      </c>
      <c r="V198">
        <f>'Comm Input'!AE363</f>
        <v>0</v>
      </c>
      <c r="W198" s="49">
        <f>'Comm Input'!AF363</f>
        <v>0</v>
      </c>
      <c r="X198" s="23">
        <f>'Comm Input'!AG363</f>
        <v>0</v>
      </c>
      <c r="Y198" s="23">
        <f>'Comm Input'!AH363</f>
        <v>0</v>
      </c>
      <c r="Z198" s="23">
        <f>'Comm Input'!AI363</f>
        <v>0</v>
      </c>
    </row>
    <row r="199" spans="1:26" ht="15.75" thickBot="1" x14ac:dyDescent="0.3">
      <c r="A199" s="311">
        <f>'Comm Input'!J364</f>
        <v>0</v>
      </c>
      <c r="B199">
        <f>'Comm Input'!K364</f>
        <v>0</v>
      </c>
      <c r="C199">
        <f>'Comm Input'!L364</f>
        <v>0</v>
      </c>
      <c r="D199">
        <f>'Comm Input'!M364</f>
        <v>0</v>
      </c>
      <c r="E199" s="49">
        <f>'Comm Input'!N364</f>
        <v>0</v>
      </c>
      <c r="F199" s="50">
        <f>'Comm Input'!O364</f>
        <v>0</v>
      </c>
      <c r="G199" s="38">
        <f>'Comm Input'!P364</f>
        <v>0</v>
      </c>
      <c r="H199" s="307">
        <f>'Comm Input'!Q364</f>
        <v>0</v>
      </c>
      <c r="I199" s="307">
        <f>'Comm Input'!R364</f>
        <v>0</v>
      </c>
      <c r="J199" s="307">
        <f>'Comm Input'!S364</f>
        <v>0</v>
      </c>
      <c r="K199" s="307">
        <f>'Comm Input'!T364</f>
        <v>0</v>
      </c>
      <c r="L199" s="38">
        <f>'Comm Input'!U364</f>
        <v>0</v>
      </c>
      <c r="M199" s="38">
        <f>'Comm Input'!V364</f>
        <v>0</v>
      </c>
      <c r="N199" s="38">
        <f>'Comm Input'!W364</f>
        <v>0</v>
      </c>
      <c r="O199" s="22">
        <f>'Comm Input'!X364</f>
        <v>0</v>
      </c>
      <c r="P199" s="11">
        <f>'Comm Input'!Y364</f>
        <v>0</v>
      </c>
      <c r="Q199" s="22">
        <f>'Comm Input'!Z364</f>
        <v>0</v>
      </c>
      <c r="R199" s="22">
        <f>'Comm Input'!AA364</f>
        <v>0</v>
      </c>
      <c r="S199" s="22">
        <f>'Comm Input'!AB364</f>
        <v>0</v>
      </c>
      <c r="T199" s="22">
        <f>'Comm Input'!AC364</f>
        <v>0</v>
      </c>
      <c r="U199" s="22">
        <f>'Comm Input'!AD364</f>
        <v>0</v>
      </c>
      <c r="V199" s="22">
        <f>'Comm Input'!AE364</f>
        <v>0</v>
      </c>
      <c r="W199" s="49">
        <f>'Comm Input'!AF364</f>
        <v>0</v>
      </c>
      <c r="X199" s="22">
        <f>'Comm Input'!AG364</f>
        <v>0</v>
      </c>
      <c r="Y199" s="22">
        <f>'Comm Input'!AH364</f>
        <v>0</v>
      </c>
      <c r="Z199" s="22">
        <f>'Comm Input'!AI364</f>
        <v>0</v>
      </c>
    </row>
    <row r="200" spans="1:26" ht="15.75" thickBot="1" x14ac:dyDescent="0.3">
      <c r="A200" s="311">
        <f>'Comm Input'!J365</f>
        <v>0</v>
      </c>
      <c r="B200">
        <f>'Comm Input'!K365</f>
        <v>0</v>
      </c>
      <c r="C200">
        <f>'Comm Input'!L365</f>
        <v>0</v>
      </c>
      <c r="D200">
        <f>'Comm Input'!M365</f>
        <v>0</v>
      </c>
      <c r="E200" s="49">
        <f>'Comm Input'!N365</f>
        <v>0</v>
      </c>
      <c r="F200" s="50">
        <f>'Comm Input'!O365</f>
        <v>0</v>
      </c>
      <c r="G200" s="38">
        <f>'Comm Input'!P365</f>
        <v>0</v>
      </c>
      <c r="H200" s="38">
        <f>'Comm Input'!Q365</f>
        <v>0</v>
      </c>
      <c r="I200" s="38">
        <f>'Comm Input'!R365</f>
        <v>0</v>
      </c>
      <c r="J200" s="38">
        <f>'Comm Input'!S365</f>
        <v>0</v>
      </c>
      <c r="K200" s="38">
        <f>'Comm Input'!T365</f>
        <v>0</v>
      </c>
      <c r="L200" s="38">
        <f>'Comm Input'!U365</f>
        <v>0</v>
      </c>
      <c r="M200" s="38">
        <f>'Comm Input'!V365</f>
        <v>0</v>
      </c>
      <c r="N200" s="488">
        <f>'Comm Input'!W365</f>
        <v>0</v>
      </c>
      <c r="O200" s="489">
        <f>'Comm Input'!X365</f>
        <v>0</v>
      </c>
      <c r="P200" s="490">
        <f>'Comm Input'!Y365</f>
        <v>0</v>
      </c>
      <c r="Q200" s="829">
        <f>'Comm Input'!Z365</f>
        <v>0</v>
      </c>
      <c r="R200" s="387">
        <f>'Comm Input'!AA365</f>
        <v>0</v>
      </c>
      <c r="S200" s="387">
        <f>'Comm Input'!AB365</f>
        <v>0</v>
      </c>
      <c r="T200" s="1087">
        <f>'Comm Input'!AC365</f>
        <v>0</v>
      </c>
      <c r="U200" s="89">
        <f>'Comm Input'!AD365</f>
        <v>0</v>
      </c>
      <c r="V200" s="89">
        <f>'Comm Input'!AE365</f>
        <v>0</v>
      </c>
      <c r="W200" s="49">
        <f>'Comm Input'!AF365</f>
        <v>0</v>
      </c>
      <c r="X200" s="387">
        <f>'Comm Input'!AG365</f>
        <v>0</v>
      </c>
      <c r="Y200" s="387">
        <f>'Comm Input'!AH365</f>
        <v>0</v>
      </c>
      <c r="Z200" s="1087">
        <f>'Comm Input'!AI365</f>
        <v>0</v>
      </c>
    </row>
    <row r="201" spans="1:26" ht="15" x14ac:dyDescent="0.25">
      <c r="A201" s="311">
        <f>'Comm Input'!J366</f>
        <v>0</v>
      </c>
      <c r="B201">
        <f>'Comm Input'!K366</f>
        <v>0</v>
      </c>
      <c r="C201">
        <f>'Comm Input'!L366</f>
        <v>0</v>
      </c>
      <c r="D201">
        <f>'Comm Input'!M366</f>
        <v>0</v>
      </c>
      <c r="E201" s="49">
        <f>'Comm Input'!N366</f>
        <v>0</v>
      </c>
      <c r="F201" s="50">
        <f>'Comm Input'!O366</f>
        <v>0</v>
      </c>
      <c r="G201" s="38">
        <f>'Comm Input'!P366</f>
        <v>0</v>
      </c>
      <c r="H201" s="38">
        <f>'Comm Input'!Q366</f>
        <v>0</v>
      </c>
      <c r="I201" s="38">
        <f>'Comm Input'!R366</f>
        <v>0</v>
      </c>
      <c r="J201" s="38">
        <f>'Comm Input'!S366</f>
        <v>0</v>
      </c>
      <c r="K201" s="38">
        <f>'Comm Input'!T366</f>
        <v>0</v>
      </c>
      <c r="L201" s="38">
        <f>'Comm Input'!U366</f>
        <v>0</v>
      </c>
      <c r="M201" s="38">
        <f>'Comm Input'!V366</f>
        <v>0</v>
      </c>
      <c r="N201" s="522">
        <f>'Comm Input'!W366</f>
        <v>0</v>
      </c>
      <c r="O201" s="523">
        <f>'Comm Input'!X366</f>
        <v>0</v>
      </c>
      <c r="P201" s="28">
        <f>'Comm Input'!Y366</f>
        <v>0</v>
      </c>
      <c r="Q201" s="523">
        <f>'Comm Input'!Z366</f>
        <v>0</v>
      </c>
      <c r="R201" s="523">
        <f>'Comm Input'!AA366</f>
        <v>0</v>
      </c>
      <c r="S201" s="523">
        <f>'Comm Input'!AB366</f>
        <v>0</v>
      </c>
      <c r="T201" s="89">
        <f>'Comm Input'!AC366</f>
        <v>0</v>
      </c>
      <c r="U201" s="89">
        <f>'Comm Input'!AD366</f>
        <v>0</v>
      </c>
      <c r="V201" s="89">
        <f>'Comm Input'!AE366</f>
        <v>0</v>
      </c>
      <c r="W201" s="49">
        <f>'Comm Input'!AF366</f>
        <v>0</v>
      </c>
      <c r="X201" s="523">
        <f>'Comm Input'!AG366</f>
        <v>0</v>
      </c>
      <c r="Y201" s="523">
        <f>'Comm Input'!AH366</f>
        <v>0</v>
      </c>
      <c r="Z201" s="89">
        <f>'Comm Input'!AI366</f>
        <v>0</v>
      </c>
    </row>
    <row r="202" spans="1:26" ht="15" x14ac:dyDescent="0.25">
      <c r="A202" s="311">
        <f>'Comm Input'!J367</f>
        <v>0</v>
      </c>
      <c r="B202">
        <f>'Comm Input'!K367</f>
        <v>0</v>
      </c>
      <c r="C202">
        <f>'Comm Input'!L367</f>
        <v>0</v>
      </c>
      <c r="D202">
        <f>'Comm Input'!M367</f>
        <v>0</v>
      </c>
      <c r="E202" s="49">
        <f>'Comm Input'!N367</f>
        <v>0</v>
      </c>
      <c r="F202" s="50">
        <f>'Comm Input'!O367</f>
        <v>0</v>
      </c>
      <c r="G202" s="38">
        <f>'Comm Input'!P367</f>
        <v>0</v>
      </c>
      <c r="H202" s="38">
        <f>'Comm Input'!Q367</f>
        <v>0</v>
      </c>
      <c r="I202" s="38">
        <f>'Comm Input'!R367</f>
        <v>0</v>
      </c>
      <c r="J202" s="38">
        <f>'Comm Input'!S367</f>
        <v>0</v>
      </c>
      <c r="K202" s="38">
        <f>'Comm Input'!T367</f>
        <v>0</v>
      </c>
      <c r="L202" s="38">
        <f>'Comm Input'!U367</f>
        <v>0</v>
      </c>
      <c r="M202" s="38">
        <f>'Comm Input'!V367</f>
        <v>0</v>
      </c>
      <c r="N202" s="522">
        <f>'Comm Input'!W367</f>
        <v>0</v>
      </c>
      <c r="O202" s="523">
        <f>'Comm Input'!X367</f>
        <v>0</v>
      </c>
      <c r="P202" s="28">
        <f>'Comm Input'!Y367</f>
        <v>0</v>
      </c>
      <c r="Q202" s="523">
        <f>'Comm Input'!Z367</f>
        <v>0</v>
      </c>
      <c r="R202" s="523">
        <f>'Comm Input'!AA367</f>
        <v>0</v>
      </c>
      <c r="S202" s="523">
        <f>'Comm Input'!AB367</f>
        <v>0</v>
      </c>
      <c r="T202" s="89">
        <f>'Comm Input'!AC367</f>
        <v>0</v>
      </c>
      <c r="U202" s="89">
        <f>'Comm Input'!AD367</f>
        <v>0</v>
      </c>
      <c r="V202" s="89">
        <f>'Comm Input'!AE367</f>
        <v>0</v>
      </c>
      <c r="W202" s="49">
        <f>'Comm Input'!AF367</f>
        <v>0</v>
      </c>
      <c r="X202" s="523">
        <f>'Comm Input'!AG367</f>
        <v>0</v>
      </c>
      <c r="Y202" s="523">
        <f>'Comm Input'!AH367</f>
        <v>0</v>
      </c>
      <c r="Z202" s="89">
        <f>'Comm Input'!AI367</f>
        <v>0</v>
      </c>
    </row>
    <row r="203" spans="1:26" ht="15" x14ac:dyDescent="0.25">
      <c r="A203" s="334">
        <f>'Comm Input'!J368</f>
        <v>0</v>
      </c>
      <c r="B203" s="171">
        <f>'Comm Input'!K368</f>
        <v>0</v>
      </c>
      <c r="C203" s="171">
        <f>'Comm Input'!L368</f>
        <v>0</v>
      </c>
      <c r="D203" s="176">
        <f>'Comm Input'!M368</f>
        <v>0</v>
      </c>
      <c r="E203" s="449">
        <f>'Comm Input'!N368</f>
        <v>0</v>
      </c>
      <c r="F203" s="335">
        <f>'Comm Input'!O368</f>
        <v>0</v>
      </c>
      <c r="G203" s="177">
        <f>'Comm Input'!P368</f>
        <v>0</v>
      </c>
      <c r="H203" s="177">
        <f>'Comm Input'!Q368</f>
        <v>0</v>
      </c>
      <c r="I203" s="177">
        <f>'Comm Input'!R368</f>
        <v>0</v>
      </c>
      <c r="J203" s="177">
        <f>'Comm Input'!S368</f>
        <v>0</v>
      </c>
      <c r="K203" s="177">
        <f>'Comm Input'!T368</f>
        <v>0</v>
      </c>
      <c r="L203" s="177">
        <f>'Comm Input'!U368</f>
        <v>0</v>
      </c>
      <c r="M203" s="177">
        <f>'Comm Input'!V368</f>
        <v>0</v>
      </c>
      <c r="N203" s="364">
        <f>'Comm Input'!W368</f>
        <v>0</v>
      </c>
      <c r="O203" s="178">
        <f>'Comm Input'!X368</f>
        <v>0</v>
      </c>
      <c r="P203" s="365">
        <f>'Comm Input'!Y368</f>
        <v>0</v>
      </c>
      <c r="Q203" s="178">
        <f>'Comm Input'!Z368</f>
        <v>0</v>
      </c>
      <c r="R203" s="178">
        <f>'Comm Input'!AA368</f>
        <v>0</v>
      </c>
      <c r="S203" s="337">
        <f>'Comm Input'!AB368</f>
        <v>0</v>
      </c>
      <c r="T203" s="171">
        <f>'Comm Input'!AC368</f>
        <v>0</v>
      </c>
      <c r="U203" s="171">
        <f>'Comm Input'!AD368</f>
        <v>0</v>
      </c>
      <c r="V203" s="171">
        <f>'Comm Input'!AE368</f>
        <v>0</v>
      </c>
      <c r="W203" s="171">
        <f>'Comm Input'!AF368</f>
        <v>0</v>
      </c>
      <c r="X203" s="171">
        <f>'Comm Input'!AG368</f>
        <v>0</v>
      </c>
      <c r="Y203" s="337">
        <f>'Comm Input'!AH368</f>
        <v>0</v>
      </c>
      <c r="Z203" s="171">
        <f>'Comm Input'!AI368</f>
        <v>0</v>
      </c>
    </row>
    <row r="204" spans="1:26" ht="15" x14ac:dyDescent="0.25">
      <c r="A204" s="310" t="str">
        <f>'Comm Input'!J369</f>
        <v>SA</v>
      </c>
      <c r="B204" s="35" t="str">
        <f>'Comm Input'!K369</f>
        <v>Broker: PEO Exchange</v>
      </c>
      <c r="C204" s="35">
        <f>'Comm Input'!L369</f>
        <v>0</v>
      </c>
      <c r="D204" s="158">
        <f>'Comm Input'!M369</f>
        <v>0</v>
      </c>
      <c r="E204" s="117">
        <f>'Comm Input'!N369</f>
        <v>0</v>
      </c>
      <c r="F204" s="316">
        <f>'Comm Input'!O369</f>
        <v>0</v>
      </c>
      <c r="G204" s="158">
        <f>'Comm Input'!P369</f>
        <v>0</v>
      </c>
      <c r="H204" s="158">
        <f>'Comm Input'!Q369</f>
        <v>0</v>
      </c>
      <c r="I204" s="158">
        <f>'Comm Input'!R369</f>
        <v>0</v>
      </c>
      <c r="J204" s="319">
        <f>'Comm Input'!S369</f>
        <v>0</v>
      </c>
      <c r="K204" s="319">
        <f>'Comm Input'!T369</f>
        <v>0</v>
      </c>
      <c r="L204" s="319">
        <f>'Comm Input'!U369</f>
        <v>0</v>
      </c>
      <c r="M204" s="158">
        <f>'Comm Input'!V369</f>
        <v>0</v>
      </c>
      <c r="N204" s="319">
        <f>'Comm Input'!W369</f>
        <v>0</v>
      </c>
      <c r="O204" s="117">
        <f>'Comm Input'!X369</f>
        <v>0</v>
      </c>
      <c r="P204" s="157">
        <f>'Comm Input'!Y369</f>
        <v>0</v>
      </c>
      <c r="Q204" s="158">
        <f>'Comm Input'!Z369</f>
        <v>0</v>
      </c>
      <c r="R204" s="319">
        <f>'Comm Input'!AA369</f>
        <v>0</v>
      </c>
      <c r="S204" s="157">
        <f>'Comm Input'!AB369</f>
        <v>0</v>
      </c>
      <c r="T204" s="7">
        <f>'Comm Input'!AC369</f>
        <v>0</v>
      </c>
      <c r="U204" s="7">
        <f>'Comm Input'!AD369</f>
        <v>0</v>
      </c>
      <c r="V204" s="7">
        <f>'Comm Input'!AE369</f>
        <v>0</v>
      </c>
      <c r="W204" s="7">
        <f>'Comm Input'!AF369</f>
        <v>0</v>
      </c>
      <c r="X204" s="158">
        <f>'Comm Input'!AG369</f>
        <v>0</v>
      </c>
      <c r="Y204" s="322">
        <f>'Comm Input'!AH369</f>
        <v>0</v>
      </c>
      <c r="Z204" s="7">
        <f>'Comm Input'!AI369</f>
        <v>0</v>
      </c>
    </row>
    <row r="205" spans="1:26" ht="15" x14ac:dyDescent="0.25">
      <c r="A205" s="311">
        <f>'Comm Input'!J370</f>
        <v>0</v>
      </c>
      <c r="B205" t="str">
        <f>'Comm Input'!K370</f>
        <v>TFS Group Orlando FL 9052  Payroll</v>
      </c>
      <c r="C205" s="17">
        <f>'Comm Input'!L370</f>
        <v>0.20380000000000001</v>
      </c>
      <c r="D205" t="str">
        <f>'Comm Input'!M370</f>
        <v>FL9052</v>
      </c>
      <c r="E205" s="494">
        <f>'Comm Input'!N370</f>
        <v>0</v>
      </c>
      <c r="F205" s="366">
        <f>'Comm Input'!O370</f>
        <v>0</v>
      </c>
      <c r="G205" s="321">
        <f>'Comm Input'!P370</f>
        <v>9.4299999999999995E-2</v>
      </c>
      <c r="H205" s="307">
        <f>'Comm Input'!Q370</f>
        <v>0</v>
      </c>
      <c r="I205" s="307">
        <f>'Comm Input'!R370</f>
        <v>0</v>
      </c>
      <c r="J205" s="307">
        <f>'Comm Input'!S370</f>
        <v>0</v>
      </c>
      <c r="K205" s="307">
        <f>'Comm Input'!T370</f>
        <v>0</v>
      </c>
      <c r="L205" s="38">
        <f>'Comm Input'!U370</f>
        <v>0</v>
      </c>
      <c r="M205" s="38">
        <f>'Comm Input'!V370</f>
        <v>0</v>
      </c>
      <c r="N205" s="22">
        <f>'Comm Input'!W370</f>
        <v>0</v>
      </c>
      <c r="O205" s="22">
        <f>'Comm Input'!X370</f>
        <v>0</v>
      </c>
      <c r="P205" s="23">
        <f>'Comm Input'!Y370</f>
        <v>0</v>
      </c>
      <c r="Q205" s="22">
        <f>'Comm Input'!Z370</f>
        <v>0</v>
      </c>
      <c r="R205" s="23">
        <f>'Comm Input'!AA370</f>
        <v>0</v>
      </c>
      <c r="S205" s="23">
        <f>'Comm Input'!AB370</f>
        <v>0</v>
      </c>
      <c r="T205">
        <f>'Comm Input'!AC370</f>
        <v>0</v>
      </c>
      <c r="U205">
        <f>'Comm Input'!AD370</f>
        <v>0</v>
      </c>
      <c r="V205">
        <f>'Comm Input'!AE370</f>
        <v>0</v>
      </c>
      <c r="W205" s="49">
        <f>'Comm Input'!AF370</f>
        <v>0</v>
      </c>
      <c r="X205" s="23">
        <f>'Comm Input'!AG370</f>
        <v>0</v>
      </c>
      <c r="Y205" s="23">
        <f>'Comm Input'!AH370</f>
        <v>0</v>
      </c>
      <c r="Z205">
        <f>'Comm Input'!AI370</f>
        <v>0</v>
      </c>
    </row>
    <row r="206" spans="1:26" ht="15" x14ac:dyDescent="0.25">
      <c r="A206" s="311">
        <f>'Comm Input'!J371</f>
        <v>0</v>
      </c>
      <c r="B206">
        <f>'Comm Input'!K371</f>
        <v>0</v>
      </c>
      <c r="C206">
        <f>'Comm Input'!L371</f>
        <v>0</v>
      </c>
      <c r="D206">
        <f>'Comm Input'!M371</f>
        <v>0</v>
      </c>
      <c r="E206" s="494">
        <f>'Comm Input'!N371</f>
        <v>0</v>
      </c>
      <c r="F206" s="17">
        <f>'Comm Input'!O371</f>
        <v>0</v>
      </c>
      <c r="G206" s="38">
        <f>'Comm Input'!P371</f>
        <v>6.2238000000000002E-2</v>
      </c>
      <c r="H206" s="307">
        <f>'Comm Input'!Q371</f>
        <v>0</v>
      </c>
      <c r="I206" s="307">
        <f>'Comm Input'!R371</f>
        <v>0</v>
      </c>
      <c r="J206" s="307">
        <f>'Comm Input'!S371</f>
        <v>0</v>
      </c>
      <c r="K206" s="307">
        <f>'Comm Input'!T371</f>
        <v>0</v>
      </c>
      <c r="L206" s="38">
        <f>'Comm Input'!U371</f>
        <v>0</v>
      </c>
      <c r="M206" s="38">
        <f>'Comm Input'!V371</f>
        <v>0</v>
      </c>
      <c r="N206" s="22">
        <f>'Comm Input'!W371</f>
        <v>0</v>
      </c>
      <c r="O206" s="22">
        <f>'Comm Input'!X371</f>
        <v>0</v>
      </c>
      <c r="P206" s="23">
        <f>'Comm Input'!Y371</f>
        <v>0</v>
      </c>
      <c r="Q206" s="22">
        <f>'Comm Input'!Z371</f>
        <v>0</v>
      </c>
      <c r="R206" s="23">
        <f>'Comm Input'!AA371</f>
        <v>0</v>
      </c>
      <c r="S206" s="23">
        <f>'Comm Input'!AB371</f>
        <v>0</v>
      </c>
      <c r="T206">
        <f>'Comm Input'!AC371</f>
        <v>0</v>
      </c>
      <c r="U206">
        <f>'Comm Input'!AD371</f>
        <v>0</v>
      </c>
      <c r="V206">
        <f>'Comm Input'!AE371</f>
        <v>0</v>
      </c>
      <c r="W206" s="49">
        <f>'Comm Input'!AF371</f>
        <v>0</v>
      </c>
      <c r="X206" s="23">
        <f>'Comm Input'!AG371</f>
        <v>0</v>
      </c>
      <c r="Y206" s="23">
        <f>'Comm Input'!AH371</f>
        <v>0</v>
      </c>
      <c r="Z206">
        <f>'Comm Input'!AI371</f>
        <v>0</v>
      </c>
    </row>
    <row r="207" spans="1:26" ht="15" x14ac:dyDescent="0.25">
      <c r="A207" s="311">
        <f>'Comm Input'!J372</f>
        <v>0</v>
      </c>
      <c r="B207" t="str">
        <f>'Comm Input'!K372</f>
        <v xml:space="preserve">TFS Group Orlando II FL 9052 Payroll </v>
      </c>
      <c r="C207" s="17">
        <f>'Comm Input'!L372</f>
        <v>0.20380000000000001</v>
      </c>
      <c r="D207" t="str">
        <f>'Comm Input'!M372</f>
        <v>FL9052</v>
      </c>
      <c r="E207" s="494">
        <f>'Comm Input'!N372</f>
        <v>0</v>
      </c>
      <c r="F207" s="366">
        <f>'Comm Input'!O372</f>
        <v>0</v>
      </c>
      <c r="G207" s="321">
        <f>'Comm Input'!P372</f>
        <v>9.4299999999999995E-2</v>
      </c>
      <c r="H207" s="307">
        <f>'Comm Input'!Q372</f>
        <v>0</v>
      </c>
      <c r="I207" s="307">
        <f>'Comm Input'!R372</f>
        <v>0</v>
      </c>
      <c r="J207" s="307">
        <f>'Comm Input'!S372</f>
        <v>0</v>
      </c>
      <c r="K207" s="307">
        <f>'Comm Input'!T372</f>
        <v>0</v>
      </c>
      <c r="L207" s="38">
        <f>'Comm Input'!U372</f>
        <v>0</v>
      </c>
      <c r="M207" s="38">
        <f>'Comm Input'!V372</f>
        <v>0</v>
      </c>
      <c r="N207" s="22">
        <f>'Comm Input'!W372</f>
        <v>0</v>
      </c>
      <c r="O207" s="22">
        <f>'Comm Input'!X372</f>
        <v>0</v>
      </c>
      <c r="P207" s="23">
        <f>'Comm Input'!Y372</f>
        <v>0</v>
      </c>
      <c r="Q207" s="22">
        <f>'Comm Input'!Z372</f>
        <v>0</v>
      </c>
      <c r="R207" s="23">
        <f>'Comm Input'!AA372</f>
        <v>0</v>
      </c>
      <c r="S207" s="23">
        <f>'Comm Input'!AB372</f>
        <v>0</v>
      </c>
      <c r="T207">
        <f>'Comm Input'!AC372</f>
        <v>0</v>
      </c>
      <c r="U207">
        <f>'Comm Input'!AD372</f>
        <v>0</v>
      </c>
      <c r="V207">
        <f>'Comm Input'!AE372</f>
        <v>0</v>
      </c>
      <c r="W207" s="49">
        <f>'Comm Input'!AF372</f>
        <v>0</v>
      </c>
      <c r="X207" s="23">
        <f>'Comm Input'!AG372</f>
        <v>0</v>
      </c>
      <c r="Y207" s="23">
        <f>'Comm Input'!AH372</f>
        <v>0</v>
      </c>
      <c r="Z207">
        <f>'Comm Input'!AI372</f>
        <v>0</v>
      </c>
    </row>
    <row r="208" spans="1:26" ht="15" x14ac:dyDescent="0.25">
      <c r="A208" s="311">
        <f>'Comm Input'!J373</f>
        <v>0</v>
      </c>
      <c r="B208" s="90">
        <f>'Comm Input'!K373</f>
        <v>0</v>
      </c>
      <c r="C208">
        <f>'Comm Input'!L373</f>
        <v>0</v>
      </c>
      <c r="D208">
        <f>'Comm Input'!M373</f>
        <v>0</v>
      </c>
      <c r="E208" s="494">
        <f>'Comm Input'!N373</f>
        <v>0</v>
      </c>
      <c r="F208" s="17">
        <f>'Comm Input'!O373</f>
        <v>0</v>
      </c>
      <c r="G208" s="38">
        <f>'Comm Input'!P373</f>
        <v>6.2238000000000002E-2</v>
      </c>
      <c r="H208" s="307">
        <f>'Comm Input'!Q373</f>
        <v>0</v>
      </c>
      <c r="I208" s="307">
        <f>'Comm Input'!R373</f>
        <v>0</v>
      </c>
      <c r="J208" s="307">
        <f>'Comm Input'!S373</f>
        <v>0</v>
      </c>
      <c r="K208" s="307">
        <f>'Comm Input'!T373</f>
        <v>0</v>
      </c>
      <c r="L208" s="38">
        <f>'Comm Input'!U373</f>
        <v>0</v>
      </c>
      <c r="M208" s="38">
        <f>'Comm Input'!V373</f>
        <v>0</v>
      </c>
      <c r="N208" s="22">
        <f>'Comm Input'!W373</f>
        <v>0</v>
      </c>
      <c r="O208" s="22">
        <f>'Comm Input'!X373</f>
        <v>0</v>
      </c>
      <c r="P208" s="23">
        <f>'Comm Input'!Y373</f>
        <v>0</v>
      </c>
      <c r="Q208" s="22">
        <f>'Comm Input'!Z373</f>
        <v>0</v>
      </c>
      <c r="R208" s="23">
        <f>'Comm Input'!AA373</f>
        <v>0</v>
      </c>
      <c r="S208" s="23">
        <f>'Comm Input'!AB373</f>
        <v>0</v>
      </c>
      <c r="T208">
        <f>'Comm Input'!AC373</f>
        <v>0</v>
      </c>
      <c r="U208">
        <f>'Comm Input'!AD373</f>
        <v>0</v>
      </c>
      <c r="V208">
        <f>'Comm Input'!AE373</f>
        <v>0</v>
      </c>
      <c r="W208" s="49">
        <f>'Comm Input'!AF373</f>
        <v>0</v>
      </c>
      <c r="X208" s="23">
        <f>'Comm Input'!AG373</f>
        <v>0</v>
      </c>
      <c r="Y208" s="23">
        <f>'Comm Input'!AH373</f>
        <v>0</v>
      </c>
      <c r="Z208">
        <f>'Comm Input'!AI373</f>
        <v>0</v>
      </c>
    </row>
    <row r="209" spans="1:26" ht="15" x14ac:dyDescent="0.25">
      <c r="A209" s="311">
        <f>'Comm Input'!J374</f>
        <v>0</v>
      </c>
      <c r="B209" t="str">
        <f>'Comm Input'!K374</f>
        <v xml:space="preserve">TFS Group Orlando III FL 9052 Payroll </v>
      </c>
      <c r="C209" s="17">
        <f>'Comm Input'!L374</f>
        <v>0.20380000000000001</v>
      </c>
      <c r="D209" t="str">
        <f>'Comm Input'!M374</f>
        <v>FL9052</v>
      </c>
      <c r="E209" s="494">
        <f>'Comm Input'!N374</f>
        <v>0</v>
      </c>
      <c r="F209" s="366">
        <f>'Comm Input'!O374</f>
        <v>0</v>
      </c>
      <c r="G209" s="321">
        <f>'Comm Input'!P374</f>
        <v>9.4299999999999995E-2</v>
      </c>
      <c r="H209" s="307">
        <f>'Comm Input'!Q374</f>
        <v>0</v>
      </c>
      <c r="I209" s="307">
        <f>'Comm Input'!R374</f>
        <v>0</v>
      </c>
      <c r="J209" s="307">
        <f>'Comm Input'!S374</f>
        <v>0</v>
      </c>
      <c r="K209" s="307">
        <f>'Comm Input'!T374</f>
        <v>0</v>
      </c>
      <c r="L209" s="38">
        <f>'Comm Input'!U374</f>
        <v>0</v>
      </c>
      <c r="M209" s="38">
        <f>'Comm Input'!V374</f>
        <v>0</v>
      </c>
      <c r="N209" s="22">
        <f>'Comm Input'!W374</f>
        <v>0</v>
      </c>
      <c r="O209" s="22">
        <f>'Comm Input'!X374</f>
        <v>0</v>
      </c>
      <c r="P209" s="23">
        <f>'Comm Input'!Y374</f>
        <v>0</v>
      </c>
      <c r="Q209" s="22">
        <f>'Comm Input'!Z374</f>
        <v>0</v>
      </c>
      <c r="R209" s="23">
        <f>'Comm Input'!AA374</f>
        <v>0</v>
      </c>
      <c r="S209" s="23">
        <f>'Comm Input'!AB374</f>
        <v>0</v>
      </c>
      <c r="T209">
        <f>'Comm Input'!AC374</f>
        <v>0</v>
      </c>
      <c r="U209">
        <f>'Comm Input'!AD374</f>
        <v>0</v>
      </c>
      <c r="V209">
        <f>'Comm Input'!AE374</f>
        <v>0</v>
      </c>
      <c r="W209" s="49">
        <f>'Comm Input'!AF374</f>
        <v>0</v>
      </c>
      <c r="X209" s="23">
        <f>'Comm Input'!AG374</f>
        <v>0</v>
      </c>
      <c r="Y209" s="23">
        <f>'Comm Input'!AH374</f>
        <v>0</v>
      </c>
      <c r="Z209" s="23">
        <f>'Comm Input'!AI374</f>
        <v>0</v>
      </c>
    </row>
    <row r="210" spans="1:26" ht="15" x14ac:dyDescent="0.25">
      <c r="A210" s="311">
        <f>'Comm Input'!J375</f>
        <v>0</v>
      </c>
      <c r="B210">
        <f>'Comm Input'!K375</f>
        <v>0</v>
      </c>
      <c r="C210">
        <f>'Comm Input'!L375</f>
        <v>0</v>
      </c>
      <c r="D210">
        <f>'Comm Input'!M375</f>
        <v>0</v>
      </c>
      <c r="E210" s="626">
        <f>'Comm Input'!N375</f>
        <v>0</v>
      </c>
      <c r="F210" s="13">
        <f>'Comm Input'!O375</f>
        <v>0</v>
      </c>
      <c r="G210" s="38">
        <f>'Comm Input'!P375</f>
        <v>6.2238000000000002E-2</v>
      </c>
      <c r="H210" s="307">
        <f>'Comm Input'!Q375</f>
        <v>0</v>
      </c>
      <c r="I210" s="307">
        <f>'Comm Input'!R375</f>
        <v>0</v>
      </c>
      <c r="J210" s="307">
        <f>'Comm Input'!S375</f>
        <v>0</v>
      </c>
      <c r="K210" s="307">
        <f>'Comm Input'!T375</f>
        <v>0</v>
      </c>
      <c r="L210" s="38">
        <f>'Comm Input'!U375</f>
        <v>0</v>
      </c>
      <c r="M210" s="38">
        <f>'Comm Input'!V375</f>
        <v>0</v>
      </c>
      <c r="N210" s="22">
        <f>'Comm Input'!W375</f>
        <v>0</v>
      </c>
      <c r="O210" s="22">
        <f>'Comm Input'!X375</f>
        <v>0</v>
      </c>
      <c r="P210" s="23">
        <f>'Comm Input'!Y375</f>
        <v>0</v>
      </c>
      <c r="Q210" s="22">
        <f>'Comm Input'!Z375</f>
        <v>0</v>
      </c>
      <c r="R210" s="23">
        <f>'Comm Input'!AA375</f>
        <v>0</v>
      </c>
      <c r="S210" s="23">
        <f>'Comm Input'!AB375</f>
        <v>0</v>
      </c>
      <c r="T210">
        <f>'Comm Input'!AC375</f>
        <v>0</v>
      </c>
      <c r="U210">
        <f>'Comm Input'!AD375</f>
        <v>0</v>
      </c>
      <c r="V210">
        <f>'Comm Input'!AE375</f>
        <v>0</v>
      </c>
      <c r="W210" s="49">
        <f>'Comm Input'!AF375</f>
        <v>0</v>
      </c>
      <c r="X210" s="23">
        <f>'Comm Input'!AG375</f>
        <v>0</v>
      </c>
      <c r="Y210" s="23">
        <f>'Comm Input'!AH375</f>
        <v>0</v>
      </c>
      <c r="Z210" s="23">
        <f>'Comm Input'!AI375</f>
        <v>0</v>
      </c>
    </row>
    <row r="211" spans="1:26" ht="15" x14ac:dyDescent="0.25">
      <c r="A211" s="311">
        <f>'Comm Input'!J376</f>
        <v>0</v>
      </c>
      <c r="B211" t="str">
        <f>'Comm Input'!K376</f>
        <v>TFS Tampa Westshore FL 9052 Payroll</v>
      </c>
      <c r="C211" s="17">
        <f>'Comm Input'!L376</f>
        <v>0.20380000000000001</v>
      </c>
      <c r="D211" t="str">
        <f>'Comm Input'!M376</f>
        <v>FL9052</v>
      </c>
      <c r="E211" s="494">
        <f>'Comm Input'!N376</f>
        <v>0</v>
      </c>
      <c r="F211" s="50">
        <f>'Comm Input'!O376</f>
        <v>0</v>
      </c>
      <c r="G211" s="321">
        <f>'Comm Input'!P376</f>
        <v>9.4299999999999995E-2</v>
      </c>
      <c r="H211" s="307">
        <f>'Comm Input'!Q376</f>
        <v>0</v>
      </c>
      <c r="I211" s="307">
        <f>'Comm Input'!R376</f>
        <v>0</v>
      </c>
      <c r="J211" s="307">
        <f>'Comm Input'!S376</f>
        <v>0</v>
      </c>
      <c r="K211" s="307">
        <f>'Comm Input'!T376</f>
        <v>0</v>
      </c>
      <c r="L211" s="38">
        <f>'Comm Input'!U376</f>
        <v>0</v>
      </c>
      <c r="M211" s="38">
        <f>'Comm Input'!V376</f>
        <v>0</v>
      </c>
      <c r="N211" s="22">
        <f>'Comm Input'!W376</f>
        <v>0</v>
      </c>
      <c r="O211" s="22">
        <f>'Comm Input'!X376</f>
        <v>0</v>
      </c>
      <c r="P211" s="23">
        <f>'Comm Input'!Y376</f>
        <v>0</v>
      </c>
      <c r="Q211" s="22">
        <f>'Comm Input'!Z376</f>
        <v>0</v>
      </c>
      <c r="R211" s="23">
        <f>'Comm Input'!AA376</f>
        <v>0</v>
      </c>
      <c r="S211" s="23">
        <f>'Comm Input'!AB376</f>
        <v>0</v>
      </c>
      <c r="T211" s="22">
        <f>'Comm Input'!AC376</f>
        <v>0</v>
      </c>
      <c r="U211" s="22">
        <f>'Comm Input'!AD376</f>
        <v>0</v>
      </c>
      <c r="V211" s="22">
        <f>'Comm Input'!AE376</f>
        <v>0</v>
      </c>
      <c r="W211" s="49">
        <f>'Comm Input'!AF376</f>
        <v>0</v>
      </c>
      <c r="X211" s="23">
        <f>'Comm Input'!AG376</f>
        <v>0</v>
      </c>
      <c r="Y211" s="23">
        <f>'Comm Input'!AH376</f>
        <v>0</v>
      </c>
      <c r="Z211" s="22">
        <f>'Comm Input'!AI376</f>
        <v>0</v>
      </c>
    </row>
    <row r="212" spans="1:26" ht="15" x14ac:dyDescent="0.25">
      <c r="A212" s="311">
        <f>'Comm Input'!J377</f>
        <v>0</v>
      </c>
      <c r="B212" t="str">
        <f>'Comm Input'!K378</f>
        <v>withheld for nonpayment</v>
      </c>
      <c r="C212" s="17">
        <f>'Comm Input'!L377</f>
        <v>0</v>
      </c>
      <c r="D212">
        <f>'Comm Input'!M377</f>
        <v>0</v>
      </c>
      <c r="E212" s="494">
        <f>'Comm Input'!N377</f>
        <v>0</v>
      </c>
      <c r="F212" s="50">
        <f>'Comm Input'!O377</f>
        <v>0</v>
      </c>
      <c r="G212" s="38">
        <f>'Comm Input'!P377</f>
        <v>6.2238000000000002E-2</v>
      </c>
      <c r="H212" s="307">
        <f>'Comm Input'!Q377</f>
        <v>0</v>
      </c>
      <c r="I212" s="307">
        <f>'Comm Input'!R377</f>
        <v>0</v>
      </c>
      <c r="J212" s="307">
        <f>'Comm Input'!S377</f>
        <v>0</v>
      </c>
      <c r="K212" s="307">
        <f>'Comm Input'!T377</f>
        <v>0</v>
      </c>
      <c r="L212" s="38">
        <f>'Comm Input'!U377</f>
        <v>0</v>
      </c>
      <c r="M212" s="38">
        <f>'Comm Input'!V377</f>
        <v>0</v>
      </c>
      <c r="N212" s="22">
        <f>'Comm Input'!W377</f>
        <v>0</v>
      </c>
      <c r="O212" s="22">
        <f>'Comm Input'!X377</f>
        <v>0</v>
      </c>
      <c r="P212" s="23">
        <f>'Comm Input'!Y377</f>
        <v>0</v>
      </c>
      <c r="Q212" s="22">
        <f>'Comm Input'!Z377</f>
        <v>0</v>
      </c>
      <c r="R212" s="23">
        <f>'Comm Input'!AA377</f>
        <v>0</v>
      </c>
      <c r="S212" s="23">
        <f>'Comm Input'!AB377</f>
        <v>0</v>
      </c>
      <c r="T212" s="22">
        <f>'Comm Input'!AC377</f>
        <v>0</v>
      </c>
      <c r="U212" s="22">
        <f>'Comm Input'!AD377</f>
        <v>0</v>
      </c>
      <c r="V212" s="22">
        <f>'Comm Input'!AE377</f>
        <v>0</v>
      </c>
      <c r="W212" s="49">
        <f>'Comm Input'!AF377</f>
        <v>0</v>
      </c>
      <c r="X212" s="23">
        <f>'Comm Input'!AG377</f>
        <v>0</v>
      </c>
      <c r="Y212" s="23">
        <f>'Comm Input'!AH377</f>
        <v>0</v>
      </c>
      <c r="Z212" s="22">
        <f>'Comm Input'!AI377</f>
        <v>0</v>
      </c>
    </row>
    <row r="213" spans="1:26" ht="15.75" thickBot="1" x14ac:dyDescent="0.3">
      <c r="A213" s="311">
        <f>'Comm Input'!J378</f>
        <v>0</v>
      </c>
      <c r="B213" t="str">
        <f>'Comm Input'!K379</f>
        <v>TERMED</v>
      </c>
      <c r="C213" s="17">
        <f>'Comm Input'!L378</f>
        <v>0</v>
      </c>
      <c r="D213">
        <f>'Comm Input'!M378</f>
        <v>0</v>
      </c>
      <c r="E213" s="529">
        <f>'Comm Input'!N378</f>
        <v>0</v>
      </c>
      <c r="F213" s="50">
        <f>'Comm Input'!O378</f>
        <v>0</v>
      </c>
      <c r="G213" s="525">
        <f>'Comm Input'!P378</f>
        <v>0</v>
      </c>
      <c r="H213" s="307">
        <f>'Comm Input'!Q378</f>
        <v>0</v>
      </c>
      <c r="I213" s="307">
        <f>'Comm Input'!R378</f>
        <v>0</v>
      </c>
      <c r="J213" s="307">
        <f>'Comm Input'!S378</f>
        <v>0</v>
      </c>
      <c r="K213" s="307">
        <f>'Comm Input'!T378</f>
        <v>0</v>
      </c>
      <c r="L213" s="38">
        <f>'Comm Input'!U378</f>
        <v>0</v>
      </c>
      <c r="M213" s="38">
        <f>'Comm Input'!V378</f>
        <v>0</v>
      </c>
      <c r="N213" s="22">
        <f>'Comm Input'!W378</f>
        <v>0</v>
      </c>
      <c r="O213" s="22">
        <f>'Comm Input'!X378</f>
        <v>0</v>
      </c>
      <c r="P213" s="11">
        <f>'Comm Input'!Y378</f>
        <v>0</v>
      </c>
      <c r="Q213" s="22">
        <f>'Comm Input'!Z378</f>
        <v>0</v>
      </c>
      <c r="R213" s="22">
        <f>'Comm Input'!AA378</f>
        <v>0</v>
      </c>
      <c r="S213" s="22">
        <f>'Comm Input'!AB378</f>
        <v>0</v>
      </c>
      <c r="T213" s="22">
        <f>'Comm Input'!AC378</f>
        <v>0</v>
      </c>
      <c r="U213" s="22">
        <f>'Comm Input'!AD378</f>
        <v>0</v>
      </c>
      <c r="V213" s="22">
        <f>'Comm Input'!AE378</f>
        <v>0</v>
      </c>
      <c r="W213" s="49">
        <f>'Comm Input'!AF378</f>
        <v>0</v>
      </c>
      <c r="X213" s="22">
        <f>'Comm Input'!AG378</f>
        <v>0</v>
      </c>
      <c r="Y213" s="22">
        <f>'Comm Input'!AH378</f>
        <v>0</v>
      </c>
      <c r="Z213" s="22">
        <f>'Comm Input'!AI378</f>
        <v>0</v>
      </c>
    </row>
    <row r="214" spans="1:26" ht="15.75" thickBot="1" x14ac:dyDescent="0.3">
      <c r="A214" s="311">
        <f>'Comm Input'!J379</f>
        <v>0</v>
      </c>
      <c r="B214" t="e">
        <f>'Comm Input'!#REF!</f>
        <v>#REF!</v>
      </c>
      <c r="C214">
        <f>'Comm Input'!L379</f>
        <v>0</v>
      </c>
      <c r="D214">
        <f>'Comm Input'!M379</f>
        <v>0</v>
      </c>
      <c r="E214" s="49">
        <f>'Comm Input'!N379</f>
        <v>0</v>
      </c>
      <c r="F214" s="50">
        <f>'Comm Input'!O379</f>
        <v>0</v>
      </c>
      <c r="G214" s="38">
        <f>'Comm Input'!P379</f>
        <v>0</v>
      </c>
      <c r="H214" s="38">
        <f>'Comm Input'!Q379</f>
        <v>0</v>
      </c>
      <c r="I214" s="38">
        <f>'Comm Input'!R379</f>
        <v>0</v>
      </c>
      <c r="J214" s="38">
        <f>'Comm Input'!S379</f>
        <v>0</v>
      </c>
      <c r="K214" s="38">
        <f>'Comm Input'!T379</f>
        <v>0</v>
      </c>
      <c r="L214" s="38">
        <f>'Comm Input'!U379</f>
        <v>0</v>
      </c>
      <c r="M214" s="38">
        <f>'Comm Input'!V379</f>
        <v>0</v>
      </c>
      <c r="N214" s="488">
        <f>'Comm Input'!W379</f>
        <v>0</v>
      </c>
      <c r="O214" s="489">
        <f>'Comm Input'!X379</f>
        <v>0</v>
      </c>
      <c r="P214" s="490">
        <f>'Comm Input'!Y379</f>
        <v>0</v>
      </c>
      <c r="Q214" s="829">
        <f>'Comm Input'!Z379</f>
        <v>0</v>
      </c>
      <c r="R214" s="387">
        <f>'Comm Input'!AA379</f>
        <v>0</v>
      </c>
      <c r="S214" s="387">
        <f>'Comm Input'!AB379</f>
        <v>0</v>
      </c>
      <c r="T214" s="1087">
        <f>'Comm Input'!AC379</f>
        <v>0</v>
      </c>
      <c r="U214" s="89">
        <f>'Comm Input'!AD379</f>
        <v>0</v>
      </c>
      <c r="V214" s="89">
        <f>'Comm Input'!AE379</f>
        <v>0</v>
      </c>
      <c r="W214" s="49">
        <f>'Comm Input'!AF379</f>
        <v>0</v>
      </c>
      <c r="X214" s="387">
        <f>'Comm Input'!AG379</f>
        <v>0</v>
      </c>
      <c r="Y214" s="387">
        <f>'Comm Input'!AH379</f>
        <v>0</v>
      </c>
      <c r="Z214" s="1087">
        <f>'Comm Input'!AI379</f>
        <v>0</v>
      </c>
    </row>
    <row r="215" spans="1:26" ht="15" x14ac:dyDescent="0.25">
      <c r="A215" s="311">
        <f>'Comm Input'!J380</f>
        <v>0</v>
      </c>
      <c r="B215">
        <f>'Comm Input'!K380</f>
        <v>0</v>
      </c>
      <c r="C215">
        <f>'Comm Input'!L380</f>
        <v>0</v>
      </c>
      <c r="D215">
        <f>'Comm Input'!M380</f>
        <v>0</v>
      </c>
      <c r="E215" s="49">
        <f>'Comm Input'!N380</f>
        <v>0</v>
      </c>
      <c r="F215" s="50">
        <f>'Comm Input'!O380</f>
        <v>0</v>
      </c>
      <c r="G215" s="38">
        <f>'Comm Input'!P380</f>
        <v>0</v>
      </c>
      <c r="H215" s="38">
        <f>'Comm Input'!Q380</f>
        <v>0</v>
      </c>
      <c r="I215" s="38">
        <f>'Comm Input'!R380</f>
        <v>0</v>
      </c>
      <c r="J215" s="38">
        <f>'Comm Input'!S380</f>
        <v>0</v>
      </c>
      <c r="K215" s="38">
        <f>'Comm Input'!T380</f>
        <v>0</v>
      </c>
      <c r="L215" s="38">
        <f>'Comm Input'!U380</f>
        <v>0</v>
      </c>
      <c r="M215" s="38">
        <f>'Comm Input'!V380</f>
        <v>0</v>
      </c>
      <c r="N215" s="522">
        <f>'Comm Input'!W380</f>
        <v>0</v>
      </c>
      <c r="O215" s="523">
        <f>'Comm Input'!X380</f>
        <v>0</v>
      </c>
      <c r="P215" s="28">
        <f>'Comm Input'!Y380</f>
        <v>0</v>
      </c>
      <c r="Q215" s="523">
        <f>'Comm Input'!Z380</f>
        <v>0</v>
      </c>
      <c r="R215" s="523">
        <f>'Comm Input'!AA380</f>
        <v>0</v>
      </c>
      <c r="S215" s="523">
        <f>'Comm Input'!AB380</f>
        <v>0</v>
      </c>
      <c r="T215" s="89">
        <f>'Comm Input'!AC380</f>
        <v>0</v>
      </c>
      <c r="U215" s="89">
        <f>'Comm Input'!AD380</f>
        <v>0</v>
      </c>
      <c r="V215" s="89">
        <f>'Comm Input'!AE380</f>
        <v>0</v>
      </c>
      <c r="W215" s="49">
        <f>'Comm Input'!AF380</f>
        <v>0</v>
      </c>
      <c r="X215" s="523">
        <f>'Comm Input'!AG380</f>
        <v>0</v>
      </c>
      <c r="Y215" s="523">
        <f>'Comm Input'!AH380</f>
        <v>0</v>
      </c>
      <c r="Z215" s="89">
        <f>'Comm Input'!AI380</f>
        <v>0</v>
      </c>
    </row>
    <row r="216" spans="1:26" ht="15" x14ac:dyDescent="0.25">
      <c r="A216" s="311">
        <f>'Comm Input'!J381</f>
        <v>0</v>
      </c>
      <c r="B216">
        <f>'Comm Input'!K381</f>
        <v>0</v>
      </c>
      <c r="C216">
        <f>'Comm Input'!L381</f>
        <v>0</v>
      </c>
      <c r="D216">
        <f>'Comm Input'!M381</f>
        <v>0</v>
      </c>
      <c r="E216" s="49">
        <f>'Comm Input'!N381</f>
        <v>0</v>
      </c>
      <c r="F216" s="50">
        <f>'Comm Input'!O381</f>
        <v>0</v>
      </c>
      <c r="G216" s="38">
        <f>'Comm Input'!P381</f>
        <v>0</v>
      </c>
      <c r="H216" s="38">
        <f>'Comm Input'!Q381</f>
        <v>0</v>
      </c>
      <c r="I216" s="38">
        <f>'Comm Input'!R381</f>
        <v>0</v>
      </c>
      <c r="J216" s="38">
        <f>'Comm Input'!S381</f>
        <v>0</v>
      </c>
      <c r="K216" s="38">
        <f>'Comm Input'!T381</f>
        <v>0</v>
      </c>
      <c r="L216" s="38">
        <f>'Comm Input'!U381</f>
        <v>0</v>
      </c>
      <c r="M216" s="38">
        <f>'Comm Input'!V381</f>
        <v>0</v>
      </c>
      <c r="N216" s="522">
        <f>'Comm Input'!W381</f>
        <v>0</v>
      </c>
      <c r="O216" s="523">
        <f>'Comm Input'!X381</f>
        <v>0</v>
      </c>
      <c r="P216" s="28">
        <f>'Comm Input'!Y381</f>
        <v>0</v>
      </c>
      <c r="Q216" s="523">
        <f>'Comm Input'!Z381</f>
        <v>0</v>
      </c>
      <c r="R216" s="523">
        <f>'Comm Input'!AA381</f>
        <v>0</v>
      </c>
      <c r="S216" s="523">
        <f>'Comm Input'!AB381</f>
        <v>0</v>
      </c>
      <c r="T216" s="89">
        <f>'Comm Input'!AC381</f>
        <v>0</v>
      </c>
      <c r="U216" s="89">
        <f>'Comm Input'!AD381</f>
        <v>0</v>
      </c>
      <c r="V216" s="89">
        <f>'Comm Input'!AE381</f>
        <v>0</v>
      </c>
      <c r="W216" s="49">
        <f>'Comm Input'!AF381</f>
        <v>0</v>
      </c>
      <c r="X216" s="523">
        <f>'Comm Input'!AG381</f>
        <v>0</v>
      </c>
      <c r="Y216" s="523">
        <f>'Comm Input'!AH381</f>
        <v>0</v>
      </c>
      <c r="Z216" s="89">
        <f>'Comm Input'!AI381</f>
        <v>0</v>
      </c>
    </row>
    <row r="217" spans="1:26" ht="15" x14ac:dyDescent="0.25">
      <c r="A217" s="334">
        <f>'Comm Input'!J382</f>
        <v>0</v>
      </c>
      <c r="B217" s="171">
        <f>'Comm Input'!K382</f>
        <v>0</v>
      </c>
      <c r="C217" s="171">
        <f>'Comm Input'!L382</f>
        <v>0</v>
      </c>
      <c r="D217" s="176">
        <f>'Comm Input'!M382</f>
        <v>0</v>
      </c>
      <c r="E217" s="449">
        <f>'Comm Input'!N382</f>
        <v>0</v>
      </c>
      <c r="F217" s="335">
        <f>'Comm Input'!O382</f>
        <v>0</v>
      </c>
      <c r="G217" s="177">
        <f>'Comm Input'!P382</f>
        <v>0</v>
      </c>
      <c r="H217" s="177">
        <f>'Comm Input'!Q382</f>
        <v>0</v>
      </c>
      <c r="I217" s="177">
        <f>'Comm Input'!R382</f>
        <v>0</v>
      </c>
      <c r="J217" s="177">
        <f>'Comm Input'!S382</f>
        <v>0</v>
      </c>
      <c r="K217" s="177">
        <f>'Comm Input'!T382</f>
        <v>0</v>
      </c>
      <c r="L217" s="177">
        <f>'Comm Input'!U382</f>
        <v>0</v>
      </c>
      <c r="M217" s="177">
        <f>'Comm Input'!V382</f>
        <v>0</v>
      </c>
      <c r="N217" s="364">
        <f>'Comm Input'!W382</f>
        <v>0</v>
      </c>
      <c r="O217" s="178">
        <f>'Comm Input'!X382</f>
        <v>0</v>
      </c>
      <c r="P217" s="365">
        <f>'Comm Input'!Y382</f>
        <v>0</v>
      </c>
      <c r="Q217" s="178">
        <f>'Comm Input'!Z382</f>
        <v>0</v>
      </c>
      <c r="R217" s="178">
        <f>'Comm Input'!AA382</f>
        <v>0</v>
      </c>
      <c r="S217" s="337">
        <f>'Comm Input'!AB382</f>
        <v>0</v>
      </c>
      <c r="T217" s="171">
        <f>'Comm Input'!AC382</f>
        <v>0</v>
      </c>
      <c r="U217" s="171">
        <f>'Comm Input'!AD382</f>
        <v>0</v>
      </c>
      <c r="V217" s="171">
        <f>'Comm Input'!AE382</f>
        <v>0</v>
      </c>
      <c r="W217" s="171">
        <f>'Comm Input'!AF382</f>
        <v>0</v>
      </c>
      <c r="X217" s="171">
        <f>'Comm Input'!AG382</f>
        <v>0</v>
      </c>
      <c r="Y217" s="337">
        <f>'Comm Input'!AH382</f>
        <v>0</v>
      </c>
      <c r="Z217" s="171">
        <f>'Comm Input'!AI382</f>
        <v>0</v>
      </c>
    </row>
    <row r="218" spans="1:26" ht="15" x14ac:dyDescent="0.25">
      <c r="A218" s="310" t="str">
        <f>'Comm Input'!J383</f>
        <v>SA</v>
      </c>
      <c r="B218" s="35" t="str">
        <f>'Comm Input'!K383</f>
        <v>Broker: PEO Exchange</v>
      </c>
      <c r="C218" s="35">
        <f>'Comm Input'!L383</f>
        <v>0</v>
      </c>
      <c r="D218" s="158">
        <f>'Comm Input'!M383</f>
        <v>0</v>
      </c>
      <c r="E218" s="117">
        <f>'Comm Input'!N383</f>
        <v>0</v>
      </c>
      <c r="F218" s="316">
        <f>'Comm Input'!O383</f>
        <v>0</v>
      </c>
      <c r="G218" s="158">
        <f>'Comm Input'!P383</f>
        <v>0</v>
      </c>
      <c r="H218" s="158">
        <f>'Comm Input'!Q383</f>
        <v>0</v>
      </c>
      <c r="I218" s="158">
        <f>'Comm Input'!R383</f>
        <v>0</v>
      </c>
      <c r="J218" s="319">
        <f>'Comm Input'!S383</f>
        <v>0</v>
      </c>
      <c r="K218" s="319">
        <f>'Comm Input'!T383</f>
        <v>0</v>
      </c>
      <c r="L218" s="319">
        <f>'Comm Input'!U383</f>
        <v>0</v>
      </c>
      <c r="M218" s="158">
        <f>'Comm Input'!V383</f>
        <v>0</v>
      </c>
      <c r="N218" s="319">
        <f>'Comm Input'!W383</f>
        <v>7.4999999999999997E-3</v>
      </c>
      <c r="O218" s="117">
        <f>'Comm Input'!X383</f>
        <v>0</v>
      </c>
      <c r="P218" s="157">
        <f>'Comm Input'!Y383</f>
        <v>0</v>
      </c>
      <c r="Q218" s="158">
        <f>'Comm Input'!Z383</f>
        <v>0</v>
      </c>
      <c r="R218" s="319">
        <f>'Comm Input'!AA383</f>
        <v>0</v>
      </c>
      <c r="S218" s="157">
        <f>'Comm Input'!AB383</f>
        <v>0</v>
      </c>
      <c r="T218" s="7">
        <f>'Comm Input'!AC383</f>
        <v>0</v>
      </c>
      <c r="U218" s="7">
        <f>'Comm Input'!AD383</f>
        <v>0</v>
      </c>
      <c r="V218" s="7">
        <f>'Comm Input'!AE383</f>
        <v>0</v>
      </c>
      <c r="W218" s="7">
        <f>'Comm Input'!AF383</f>
        <v>0</v>
      </c>
      <c r="X218" s="158">
        <f>'Comm Input'!AG383</f>
        <v>0</v>
      </c>
      <c r="Y218" s="322">
        <f>'Comm Input'!AH383</f>
        <v>0</v>
      </c>
      <c r="Z218" s="7">
        <f>'Comm Input'!AI383</f>
        <v>0</v>
      </c>
    </row>
    <row r="219" spans="1:26" ht="15" x14ac:dyDescent="0.25">
      <c r="A219" s="311">
        <f>'Comm Input'!J384</f>
        <v>0</v>
      </c>
      <c r="B219" t="str">
        <f>'Comm Input'!K384</f>
        <v>TFS Group Orlando II FL 9058 Payroll (Restaurant)</v>
      </c>
      <c r="C219" s="17">
        <f>'Comm Input'!L384</f>
        <v>0.18379999999999999</v>
      </c>
      <c r="D219" t="str">
        <f>'Comm Input'!M384</f>
        <v>FL9058</v>
      </c>
      <c r="E219" s="494">
        <f>'Comm Input'!N384</f>
        <v>0</v>
      </c>
      <c r="F219" s="366">
        <f>'Comm Input'!O384</f>
        <v>0</v>
      </c>
      <c r="G219" s="321">
        <f>'Comm Input'!P384</f>
        <v>9.1300000000000006E-2</v>
      </c>
      <c r="H219" s="307">
        <f>'Comm Input'!Q384</f>
        <v>0</v>
      </c>
      <c r="I219" s="307">
        <f>'Comm Input'!R384</f>
        <v>0</v>
      </c>
      <c r="J219" s="307">
        <f>'Comm Input'!S384</f>
        <v>0</v>
      </c>
      <c r="K219" s="307">
        <f>'Comm Input'!T384</f>
        <v>0</v>
      </c>
      <c r="L219" s="38">
        <f>'Comm Input'!U384</f>
        <v>0</v>
      </c>
      <c r="M219" s="38">
        <f>'Comm Input'!V384</f>
        <v>0</v>
      </c>
      <c r="N219" s="22">
        <f>'Comm Input'!W384</f>
        <v>0</v>
      </c>
      <c r="O219" s="22">
        <f>'Comm Input'!X384</f>
        <v>0</v>
      </c>
      <c r="P219" s="23">
        <f>'Comm Input'!Y384</f>
        <v>0</v>
      </c>
      <c r="Q219" s="22">
        <f>'Comm Input'!Z384</f>
        <v>0</v>
      </c>
      <c r="R219" s="23">
        <f>'Comm Input'!AA384</f>
        <v>0</v>
      </c>
      <c r="S219" s="23">
        <f>'Comm Input'!AB384</f>
        <v>0</v>
      </c>
      <c r="T219">
        <f>'Comm Input'!AC384</f>
        <v>0</v>
      </c>
      <c r="U219">
        <f>'Comm Input'!AD384</f>
        <v>0</v>
      </c>
      <c r="V219">
        <f>'Comm Input'!AE384</f>
        <v>0</v>
      </c>
      <c r="W219" s="49">
        <f>'Comm Input'!AF384</f>
        <v>0</v>
      </c>
      <c r="X219" s="23">
        <f>'Comm Input'!AG384</f>
        <v>0</v>
      </c>
      <c r="Y219" s="23">
        <f>'Comm Input'!AH384</f>
        <v>0</v>
      </c>
      <c r="Z219">
        <f>'Comm Input'!AI384</f>
        <v>0</v>
      </c>
    </row>
    <row r="220" spans="1:26" ht="15" x14ac:dyDescent="0.25">
      <c r="A220" s="311">
        <f>'Comm Input'!J385</f>
        <v>0</v>
      </c>
      <c r="B220">
        <f>'Comm Input'!K385</f>
        <v>0</v>
      </c>
      <c r="C220">
        <f>'Comm Input'!L385</f>
        <v>0</v>
      </c>
      <c r="D220">
        <f>'Comm Input'!M385</f>
        <v>0</v>
      </c>
      <c r="E220" s="494">
        <f>'Comm Input'!N385</f>
        <v>0</v>
      </c>
      <c r="F220" s="17">
        <f>'Comm Input'!O385</f>
        <v>0</v>
      </c>
      <c r="G220" s="38">
        <f>'Comm Input'!P385</f>
        <v>6.0258000000000006E-2</v>
      </c>
      <c r="H220" s="307">
        <f>'Comm Input'!Q385</f>
        <v>0</v>
      </c>
      <c r="I220" s="307">
        <f>'Comm Input'!R385</f>
        <v>0</v>
      </c>
      <c r="J220" s="307">
        <f>'Comm Input'!S385</f>
        <v>0</v>
      </c>
      <c r="K220" s="307">
        <f>'Comm Input'!T385</f>
        <v>0</v>
      </c>
      <c r="L220" s="38">
        <f>'Comm Input'!U385</f>
        <v>0</v>
      </c>
      <c r="M220" s="38">
        <f>'Comm Input'!V385</f>
        <v>0</v>
      </c>
      <c r="N220" s="22">
        <f>'Comm Input'!W385</f>
        <v>0</v>
      </c>
      <c r="O220" s="22">
        <f>'Comm Input'!X385</f>
        <v>0</v>
      </c>
      <c r="P220" s="23">
        <f>'Comm Input'!Y385</f>
        <v>0</v>
      </c>
      <c r="Q220" s="22">
        <f>'Comm Input'!Z385</f>
        <v>0</v>
      </c>
      <c r="R220" s="23">
        <f>'Comm Input'!AA385</f>
        <v>0</v>
      </c>
      <c r="S220" s="23">
        <f>'Comm Input'!AB385</f>
        <v>0</v>
      </c>
      <c r="T220">
        <f>'Comm Input'!AC385</f>
        <v>0</v>
      </c>
      <c r="U220">
        <f>'Comm Input'!AD385</f>
        <v>0</v>
      </c>
      <c r="V220">
        <f>'Comm Input'!AE385</f>
        <v>0</v>
      </c>
      <c r="W220" s="49">
        <f>'Comm Input'!AF385</f>
        <v>0</v>
      </c>
      <c r="X220" s="23">
        <f>'Comm Input'!AG385</f>
        <v>0</v>
      </c>
      <c r="Y220" s="23">
        <f>'Comm Input'!AH385</f>
        <v>0</v>
      </c>
      <c r="Z220">
        <f>'Comm Input'!AI385</f>
        <v>0</v>
      </c>
    </row>
    <row r="221" spans="1:26" ht="15" x14ac:dyDescent="0.25">
      <c r="A221" s="311">
        <f>'Comm Input'!J386</f>
        <v>0</v>
      </c>
      <c r="B221" t="str">
        <f>'Comm Input'!K386</f>
        <v>TFS Group Orlando III FL 9058 Payroll (Restaurant)</v>
      </c>
      <c r="C221" s="17">
        <f>'Comm Input'!L386</f>
        <v>0.18379999999999999</v>
      </c>
      <c r="D221" t="str">
        <f>'Comm Input'!M386</f>
        <v>FL9058</v>
      </c>
      <c r="E221" s="494">
        <f>'Comm Input'!N386</f>
        <v>0</v>
      </c>
      <c r="F221" s="366">
        <f>'Comm Input'!O386</f>
        <v>0</v>
      </c>
      <c r="G221" s="321">
        <f>'Comm Input'!P386</f>
        <v>9.1300000000000006E-2</v>
      </c>
      <c r="H221" s="307">
        <f>'Comm Input'!Q386</f>
        <v>0</v>
      </c>
      <c r="I221" s="307">
        <f>'Comm Input'!R386</f>
        <v>0</v>
      </c>
      <c r="J221" s="307">
        <f>'Comm Input'!S386</f>
        <v>0</v>
      </c>
      <c r="K221" s="307">
        <f>'Comm Input'!T386</f>
        <v>0</v>
      </c>
      <c r="L221" s="38">
        <f>'Comm Input'!U386</f>
        <v>0</v>
      </c>
      <c r="M221" s="38">
        <f>'Comm Input'!V386</f>
        <v>0</v>
      </c>
      <c r="N221" s="22">
        <f>'Comm Input'!W386</f>
        <v>0</v>
      </c>
      <c r="O221" s="22">
        <f>'Comm Input'!X386</f>
        <v>0</v>
      </c>
      <c r="P221" s="23">
        <f>'Comm Input'!Y386</f>
        <v>0</v>
      </c>
      <c r="Q221" s="22">
        <f>'Comm Input'!Z386</f>
        <v>0</v>
      </c>
      <c r="R221" s="23">
        <f>'Comm Input'!AA386</f>
        <v>0</v>
      </c>
      <c r="S221" s="23">
        <f>'Comm Input'!AB386</f>
        <v>0</v>
      </c>
      <c r="T221">
        <f>'Comm Input'!AC386</f>
        <v>0</v>
      </c>
      <c r="U221">
        <f>'Comm Input'!AD386</f>
        <v>0</v>
      </c>
      <c r="V221">
        <f>'Comm Input'!AE386</f>
        <v>0</v>
      </c>
      <c r="W221" s="49">
        <f>'Comm Input'!AF386</f>
        <v>0</v>
      </c>
      <c r="X221" s="23">
        <f>'Comm Input'!AG386</f>
        <v>0</v>
      </c>
      <c r="Y221" s="23">
        <f>'Comm Input'!AH386</f>
        <v>0</v>
      </c>
      <c r="Z221">
        <f>'Comm Input'!AI386</f>
        <v>0</v>
      </c>
    </row>
    <row r="222" spans="1:26" ht="15" x14ac:dyDescent="0.25">
      <c r="A222" s="311">
        <f>'Comm Input'!J387</f>
        <v>0</v>
      </c>
      <c r="B222" t="str">
        <f>'Comm Input'!K388</f>
        <v>TERMED</v>
      </c>
      <c r="C222">
        <f>'Comm Input'!L387</f>
        <v>0</v>
      </c>
      <c r="D222">
        <f>'Comm Input'!M387</f>
        <v>0</v>
      </c>
      <c r="E222" s="494">
        <f>'Comm Input'!N387</f>
        <v>0</v>
      </c>
      <c r="F222" s="17">
        <f>'Comm Input'!O387</f>
        <v>0</v>
      </c>
      <c r="G222" s="38">
        <f>'Comm Input'!P387</f>
        <v>6.0258000000000006E-2</v>
      </c>
      <c r="H222" s="307">
        <f>'Comm Input'!Q387</f>
        <v>0</v>
      </c>
      <c r="I222" s="307">
        <f>'Comm Input'!R387</f>
        <v>0</v>
      </c>
      <c r="J222" s="307">
        <f>'Comm Input'!S387</f>
        <v>0</v>
      </c>
      <c r="K222" s="307">
        <f>'Comm Input'!T387</f>
        <v>0</v>
      </c>
      <c r="L222" s="38">
        <f>'Comm Input'!U387</f>
        <v>0</v>
      </c>
      <c r="M222" s="38">
        <f>'Comm Input'!V387</f>
        <v>0</v>
      </c>
      <c r="N222" s="22">
        <f>'Comm Input'!W387</f>
        <v>0</v>
      </c>
      <c r="O222" s="22">
        <f>'Comm Input'!X387</f>
        <v>0</v>
      </c>
      <c r="P222" s="23">
        <f>'Comm Input'!Y387</f>
        <v>0</v>
      </c>
      <c r="Q222" s="22">
        <f>'Comm Input'!Z387</f>
        <v>0</v>
      </c>
      <c r="R222" s="23">
        <f>'Comm Input'!AA387</f>
        <v>0</v>
      </c>
      <c r="S222" s="23">
        <f>'Comm Input'!AB387</f>
        <v>0</v>
      </c>
      <c r="T222">
        <f>'Comm Input'!AC387</f>
        <v>0</v>
      </c>
      <c r="U222">
        <f>'Comm Input'!AD387</f>
        <v>0</v>
      </c>
      <c r="V222">
        <f>'Comm Input'!AE387</f>
        <v>0</v>
      </c>
      <c r="W222" s="49">
        <f>'Comm Input'!AF387</f>
        <v>0</v>
      </c>
      <c r="X222" s="23">
        <f>'Comm Input'!AG387</f>
        <v>0</v>
      </c>
      <c r="Y222" s="23">
        <f>'Comm Input'!AH387</f>
        <v>0</v>
      </c>
      <c r="Z222">
        <f>'Comm Input'!AI387</f>
        <v>0</v>
      </c>
    </row>
    <row r="223" spans="1:26" ht="15" x14ac:dyDescent="0.25">
      <c r="A223" s="311">
        <f>'Comm Input'!J388</f>
        <v>0</v>
      </c>
      <c r="B223" t="e">
        <f>'Comm Input'!#REF!</f>
        <v>#REF!</v>
      </c>
      <c r="C223" s="17">
        <f>'Comm Input'!L388</f>
        <v>0</v>
      </c>
      <c r="D223">
        <f>'Comm Input'!M388</f>
        <v>0</v>
      </c>
      <c r="E223" s="494">
        <f>'Comm Input'!N388</f>
        <v>0</v>
      </c>
      <c r="F223" s="366">
        <f>'Comm Input'!O388</f>
        <v>0</v>
      </c>
      <c r="G223" s="321">
        <f>'Comm Input'!P388</f>
        <v>0</v>
      </c>
      <c r="H223" s="307">
        <f>'Comm Input'!Q388</f>
        <v>0</v>
      </c>
      <c r="I223" s="307">
        <f>'Comm Input'!R388</f>
        <v>0</v>
      </c>
      <c r="J223" s="307">
        <f>'Comm Input'!S388</f>
        <v>0</v>
      </c>
      <c r="K223" s="307">
        <f>'Comm Input'!T388</f>
        <v>0</v>
      </c>
      <c r="L223" s="38">
        <f>'Comm Input'!U388</f>
        <v>0</v>
      </c>
      <c r="M223" s="38">
        <f>'Comm Input'!V388</f>
        <v>0</v>
      </c>
      <c r="N223" s="22">
        <f>'Comm Input'!W388</f>
        <v>0</v>
      </c>
      <c r="O223" s="22">
        <f>'Comm Input'!X388</f>
        <v>0</v>
      </c>
      <c r="P223" s="23">
        <f>'Comm Input'!Y388</f>
        <v>0</v>
      </c>
      <c r="Q223" s="22">
        <f>'Comm Input'!Z388</f>
        <v>0</v>
      </c>
      <c r="R223" s="23">
        <f>'Comm Input'!AA388</f>
        <v>0</v>
      </c>
      <c r="S223" s="23">
        <f>'Comm Input'!AB388</f>
        <v>0</v>
      </c>
      <c r="T223">
        <f>'Comm Input'!AC388</f>
        <v>0</v>
      </c>
      <c r="U223">
        <f>'Comm Input'!AD388</f>
        <v>0</v>
      </c>
      <c r="V223">
        <f>'Comm Input'!AE388</f>
        <v>0</v>
      </c>
      <c r="W223" s="49">
        <f>'Comm Input'!AF388</f>
        <v>0</v>
      </c>
      <c r="X223" s="23">
        <f>'Comm Input'!AG388</f>
        <v>0</v>
      </c>
      <c r="Y223" s="23">
        <f>'Comm Input'!AH388</f>
        <v>0</v>
      </c>
      <c r="Z223" s="23">
        <f>'Comm Input'!AI388</f>
        <v>0</v>
      </c>
    </row>
    <row r="224" spans="1:26" ht="15" x14ac:dyDescent="0.25">
      <c r="A224" s="311">
        <f>'Comm Input'!J389</f>
        <v>0</v>
      </c>
      <c r="B224">
        <f>'Comm Input'!K389</f>
        <v>0</v>
      </c>
      <c r="C224">
        <f>'Comm Input'!L389</f>
        <v>0</v>
      </c>
      <c r="D224">
        <f>'Comm Input'!M389</f>
        <v>0</v>
      </c>
      <c r="E224" s="626">
        <f>'Comm Input'!N389</f>
        <v>0</v>
      </c>
      <c r="F224" s="13">
        <f>'Comm Input'!O389</f>
        <v>0</v>
      </c>
      <c r="G224" s="38">
        <f>'Comm Input'!P389</f>
        <v>0</v>
      </c>
      <c r="H224" s="307">
        <f>'Comm Input'!Q389</f>
        <v>0</v>
      </c>
      <c r="I224" s="307">
        <f>'Comm Input'!R389</f>
        <v>0</v>
      </c>
      <c r="J224" s="307">
        <f>'Comm Input'!S389</f>
        <v>0</v>
      </c>
      <c r="K224" s="307">
        <f>'Comm Input'!T389</f>
        <v>0</v>
      </c>
      <c r="L224" s="38">
        <f>'Comm Input'!U389</f>
        <v>0</v>
      </c>
      <c r="M224" s="38">
        <f>'Comm Input'!V389</f>
        <v>0</v>
      </c>
      <c r="N224" s="22">
        <f>'Comm Input'!W389</f>
        <v>0</v>
      </c>
      <c r="O224" s="22">
        <f>'Comm Input'!X389</f>
        <v>0</v>
      </c>
      <c r="P224" s="23">
        <f>'Comm Input'!Y389</f>
        <v>0</v>
      </c>
      <c r="Q224" s="22">
        <f>'Comm Input'!Z389</f>
        <v>0</v>
      </c>
      <c r="R224" s="23">
        <f>'Comm Input'!AA389</f>
        <v>0</v>
      </c>
      <c r="S224" s="23">
        <f>'Comm Input'!AB389</f>
        <v>0</v>
      </c>
      <c r="T224">
        <f>'Comm Input'!AC389</f>
        <v>0</v>
      </c>
      <c r="U224">
        <f>'Comm Input'!AD389</f>
        <v>0</v>
      </c>
      <c r="V224">
        <f>'Comm Input'!AE389</f>
        <v>0</v>
      </c>
      <c r="W224" s="49">
        <f>'Comm Input'!AF389</f>
        <v>0</v>
      </c>
      <c r="X224" s="23">
        <f>'Comm Input'!AG389</f>
        <v>0</v>
      </c>
      <c r="Y224" s="23">
        <f>'Comm Input'!AH389</f>
        <v>0</v>
      </c>
      <c r="Z224" s="23">
        <f>'Comm Input'!AI389</f>
        <v>0</v>
      </c>
    </row>
    <row r="225" spans="1:26" ht="15.75" thickBot="1" x14ac:dyDescent="0.3">
      <c r="A225" s="311">
        <f>'Comm Input'!J390</f>
        <v>0</v>
      </c>
      <c r="B225">
        <f>'Comm Input'!K390</f>
        <v>0</v>
      </c>
      <c r="C225">
        <f>'Comm Input'!L390</f>
        <v>0</v>
      </c>
      <c r="D225">
        <f>'Comm Input'!M390</f>
        <v>0</v>
      </c>
      <c r="E225" s="49">
        <f>'Comm Input'!N390</f>
        <v>0</v>
      </c>
      <c r="F225" s="50">
        <f>'Comm Input'!O390</f>
        <v>0</v>
      </c>
      <c r="G225" s="38">
        <f>'Comm Input'!P390</f>
        <v>0</v>
      </c>
      <c r="H225" s="307">
        <f>'Comm Input'!Q390</f>
        <v>0</v>
      </c>
      <c r="I225" s="307">
        <f>'Comm Input'!R390</f>
        <v>0</v>
      </c>
      <c r="J225" s="307">
        <f>'Comm Input'!S390</f>
        <v>0</v>
      </c>
      <c r="K225" s="307">
        <f>'Comm Input'!T390</f>
        <v>0</v>
      </c>
      <c r="L225" s="38">
        <f>'Comm Input'!U390</f>
        <v>0</v>
      </c>
      <c r="M225" s="38">
        <f>'Comm Input'!V390</f>
        <v>0</v>
      </c>
      <c r="N225" s="38">
        <f>'Comm Input'!W390</f>
        <v>0</v>
      </c>
      <c r="O225" s="22">
        <f>'Comm Input'!X390</f>
        <v>0</v>
      </c>
      <c r="P225" s="11">
        <f>'Comm Input'!Y390</f>
        <v>0</v>
      </c>
      <c r="Q225" s="22">
        <f>'Comm Input'!Z390</f>
        <v>0</v>
      </c>
      <c r="R225" s="22">
        <f>'Comm Input'!AA390</f>
        <v>0</v>
      </c>
      <c r="S225" s="22">
        <f>'Comm Input'!AB390</f>
        <v>0</v>
      </c>
      <c r="T225" s="22">
        <f>'Comm Input'!AC390</f>
        <v>0</v>
      </c>
      <c r="U225" s="22">
        <f>'Comm Input'!AD390</f>
        <v>0</v>
      </c>
      <c r="V225" s="22">
        <f>'Comm Input'!AE390</f>
        <v>0</v>
      </c>
      <c r="W225" s="49">
        <f>'Comm Input'!AF390</f>
        <v>0</v>
      </c>
      <c r="X225" s="22">
        <f>'Comm Input'!AG390</f>
        <v>0</v>
      </c>
      <c r="Y225" s="22">
        <f>'Comm Input'!AH390</f>
        <v>0</v>
      </c>
      <c r="Z225" s="22">
        <f>'Comm Input'!AI390</f>
        <v>0</v>
      </c>
    </row>
    <row r="226" spans="1:26" ht="15.75" thickBot="1" x14ac:dyDescent="0.3">
      <c r="A226" s="311">
        <f>'Comm Input'!J391</f>
        <v>0</v>
      </c>
      <c r="B226">
        <f>'Comm Input'!K391</f>
        <v>0</v>
      </c>
      <c r="C226">
        <f>'Comm Input'!L391</f>
        <v>0</v>
      </c>
      <c r="D226">
        <f>'Comm Input'!M391</f>
        <v>0</v>
      </c>
      <c r="E226" s="49">
        <f>'Comm Input'!N391</f>
        <v>0</v>
      </c>
      <c r="F226" s="50">
        <f>'Comm Input'!O391</f>
        <v>0</v>
      </c>
      <c r="G226" s="38">
        <f>'Comm Input'!P391</f>
        <v>0</v>
      </c>
      <c r="H226" s="38">
        <f>'Comm Input'!Q391</f>
        <v>0</v>
      </c>
      <c r="I226" s="38">
        <f>'Comm Input'!R391</f>
        <v>0</v>
      </c>
      <c r="J226" s="38">
        <f>'Comm Input'!S391</f>
        <v>0</v>
      </c>
      <c r="K226" s="38">
        <f>'Comm Input'!T391</f>
        <v>0</v>
      </c>
      <c r="L226" s="38">
        <f>'Comm Input'!U391</f>
        <v>0</v>
      </c>
      <c r="M226" s="38">
        <f>'Comm Input'!V391</f>
        <v>0</v>
      </c>
      <c r="N226" s="488">
        <f>'Comm Input'!W391</f>
        <v>0</v>
      </c>
      <c r="O226" s="489">
        <f>'Comm Input'!X391</f>
        <v>0</v>
      </c>
      <c r="P226" s="490">
        <f>'Comm Input'!Y391</f>
        <v>0</v>
      </c>
      <c r="Q226" s="829">
        <f>'Comm Input'!Z391</f>
        <v>0</v>
      </c>
      <c r="R226" s="387">
        <f>'Comm Input'!AA391</f>
        <v>0</v>
      </c>
      <c r="S226" s="387">
        <f>'Comm Input'!AB391</f>
        <v>0</v>
      </c>
      <c r="T226" s="1087">
        <f>'Comm Input'!AC391</f>
        <v>0</v>
      </c>
      <c r="U226" s="89">
        <f>'Comm Input'!AD391</f>
        <v>0</v>
      </c>
      <c r="V226" s="89">
        <f>'Comm Input'!AE391</f>
        <v>0</v>
      </c>
      <c r="W226" s="49">
        <f>'Comm Input'!AF391</f>
        <v>0</v>
      </c>
      <c r="X226" s="387">
        <f>'Comm Input'!AG391</f>
        <v>0</v>
      </c>
      <c r="Y226" s="387">
        <f>'Comm Input'!AH391</f>
        <v>0</v>
      </c>
      <c r="Z226" s="1087">
        <f>'Comm Input'!AI391</f>
        <v>0</v>
      </c>
    </row>
    <row r="227" spans="1:26" ht="15" x14ac:dyDescent="0.25">
      <c r="A227" s="134">
        <f>'Comm Input'!J392</f>
        <v>0</v>
      </c>
      <c r="B227">
        <f>'Comm Input'!K392</f>
        <v>0</v>
      </c>
      <c r="C227">
        <f>'Comm Input'!L392</f>
        <v>0</v>
      </c>
      <c r="D227">
        <f>'Comm Input'!M392</f>
        <v>0</v>
      </c>
      <c r="E227" s="22">
        <f>'Comm Input'!N392</f>
        <v>0</v>
      </c>
      <c r="F227" s="17">
        <f>'Comm Input'!O392</f>
        <v>0</v>
      </c>
      <c r="G227">
        <f>'Comm Input'!P392</f>
        <v>0</v>
      </c>
      <c r="H227" s="306">
        <f>'Comm Input'!Q392</f>
        <v>0</v>
      </c>
      <c r="I227" s="306">
        <f>'Comm Input'!R392</f>
        <v>0</v>
      </c>
      <c r="J227" s="306">
        <f>'Comm Input'!S392</f>
        <v>0</v>
      </c>
      <c r="K227" s="306">
        <f>'Comm Input'!T392</f>
        <v>0</v>
      </c>
      <c r="L227">
        <f>'Comm Input'!U392</f>
        <v>0</v>
      </c>
      <c r="M227">
        <f>'Comm Input'!V392</f>
        <v>0</v>
      </c>
      <c r="N227">
        <f>'Comm Input'!W392</f>
        <v>0</v>
      </c>
      <c r="O227">
        <f>'Comm Input'!X392</f>
        <v>0</v>
      </c>
      <c r="P227" s="11">
        <f>'Comm Input'!Y392</f>
        <v>0</v>
      </c>
      <c r="Q227">
        <f>'Comm Input'!Z392</f>
        <v>0</v>
      </c>
      <c r="R227">
        <f>'Comm Input'!AA392</f>
        <v>0</v>
      </c>
      <c r="S227" s="11">
        <f>'Comm Input'!AB392</f>
        <v>0</v>
      </c>
      <c r="T227">
        <f>'Comm Input'!AC392</f>
        <v>0</v>
      </c>
      <c r="U227">
        <f>'Comm Input'!AD392</f>
        <v>0</v>
      </c>
      <c r="V227">
        <f>'Comm Input'!AE392</f>
        <v>0</v>
      </c>
      <c r="W227">
        <f>'Comm Input'!AF392</f>
        <v>0</v>
      </c>
      <c r="X227">
        <f>'Comm Input'!AG392</f>
        <v>0</v>
      </c>
      <c r="Y227">
        <f>'Comm Input'!AH392</f>
        <v>0</v>
      </c>
      <c r="Z227">
        <f>'Comm Input'!AI392</f>
        <v>0</v>
      </c>
    </row>
    <row r="228" spans="1:26" ht="15" x14ac:dyDescent="0.25">
      <c r="A228" s="311">
        <f>'Comm Input'!J393</f>
        <v>0</v>
      </c>
      <c r="B228">
        <f>'Comm Input'!K393</f>
        <v>0</v>
      </c>
      <c r="C228">
        <f>'Comm Input'!L393</f>
        <v>0</v>
      </c>
      <c r="D228">
        <f>'Comm Input'!M393</f>
        <v>0</v>
      </c>
      <c r="E228" s="49">
        <f>'Comm Input'!N393</f>
        <v>0</v>
      </c>
      <c r="F228" s="50">
        <f>'Comm Input'!O393</f>
        <v>0</v>
      </c>
      <c r="G228" s="38">
        <f>'Comm Input'!P393</f>
        <v>0</v>
      </c>
      <c r="H228" s="38">
        <f>'Comm Input'!Q393</f>
        <v>0</v>
      </c>
      <c r="I228" s="38">
        <f>'Comm Input'!R393</f>
        <v>0</v>
      </c>
      <c r="J228" s="38">
        <f>'Comm Input'!S393</f>
        <v>0</v>
      </c>
      <c r="K228" s="38">
        <f>'Comm Input'!T393</f>
        <v>0</v>
      </c>
      <c r="L228" s="38">
        <f>'Comm Input'!U393</f>
        <v>0</v>
      </c>
      <c r="M228" s="38">
        <f>'Comm Input'!V393</f>
        <v>0</v>
      </c>
      <c r="N228" s="522">
        <f>'Comm Input'!W393</f>
        <v>0</v>
      </c>
      <c r="O228" s="523">
        <f>'Comm Input'!X393</f>
        <v>0</v>
      </c>
      <c r="P228" s="28">
        <f>'Comm Input'!Y393</f>
        <v>0</v>
      </c>
      <c r="Q228" s="523">
        <f>'Comm Input'!Z393</f>
        <v>0</v>
      </c>
      <c r="R228" s="523">
        <f>'Comm Input'!AA393</f>
        <v>0</v>
      </c>
      <c r="S228" s="523">
        <f>'Comm Input'!AB393</f>
        <v>0</v>
      </c>
      <c r="T228" s="89">
        <f>'Comm Input'!AC393</f>
        <v>0</v>
      </c>
      <c r="U228" s="89">
        <f>'Comm Input'!AD393</f>
        <v>0</v>
      </c>
      <c r="V228" s="89">
        <f>'Comm Input'!AE393</f>
        <v>0</v>
      </c>
      <c r="W228" s="49">
        <f>'Comm Input'!AF393</f>
        <v>0</v>
      </c>
      <c r="X228" s="523">
        <f>'Comm Input'!AG393</f>
        <v>0</v>
      </c>
      <c r="Y228" s="523">
        <f>'Comm Input'!AH393</f>
        <v>0</v>
      </c>
      <c r="Z228" s="89">
        <f>'Comm Input'!AI393</f>
        <v>0</v>
      </c>
    </row>
    <row r="229" spans="1:26" ht="15" x14ac:dyDescent="0.25">
      <c r="A229" s="310" t="str">
        <f>'Comm Input'!J394</f>
        <v>SA</v>
      </c>
      <c r="B229" s="35" t="str">
        <f>'Comm Input'!K394</f>
        <v>Broker: PEO Exchange</v>
      </c>
      <c r="C229" s="35">
        <f>'Comm Input'!L394</f>
        <v>0</v>
      </c>
      <c r="D229" s="158">
        <f>'Comm Input'!M394</f>
        <v>0</v>
      </c>
      <c r="E229" s="117">
        <f>'Comm Input'!N394</f>
        <v>0</v>
      </c>
      <c r="F229" s="316">
        <f>'Comm Input'!O394</f>
        <v>0</v>
      </c>
      <c r="G229" s="158">
        <f>'Comm Input'!P394</f>
        <v>0</v>
      </c>
      <c r="H229" s="158">
        <f>'Comm Input'!Q394</f>
        <v>0</v>
      </c>
      <c r="I229" s="158">
        <f>'Comm Input'!R394</f>
        <v>0</v>
      </c>
      <c r="J229" s="319">
        <f>'Comm Input'!S394</f>
        <v>0</v>
      </c>
      <c r="K229" s="319">
        <f>'Comm Input'!T394</f>
        <v>0</v>
      </c>
      <c r="L229" s="319">
        <f>'Comm Input'!U394</f>
        <v>0</v>
      </c>
      <c r="M229" s="158">
        <f>'Comm Input'!V394</f>
        <v>0</v>
      </c>
      <c r="N229" s="319">
        <f>'Comm Input'!W394</f>
        <v>-5.5000000000000003E-4</v>
      </c>
      <c r="O229" s="117">
        <f>'Comm Input'!X394</f>
        <v>0</v>
      </c>
      <c r="P229" s="157">
        <f>'Comm Input'!Y394</f>
        <v>0</v>
      </c>
      <c r="Q229" s="158">
        <f>'Comm Input'!Z394</f>
        <v>0</v>
      </c>
      <c r="R229" s="319">
        <f>'Comm Input'!AA394</f>
        <v>0</v>
      </c>
      <c r="S229" s="157">
        <f>'Comm Input'!AB394</f>
        <v>0</v>
      </c>
      <c r="T229" s="7">
        <f>'Comm Input'!AC394</f>
        <v>0</v>
      </c>
      <c r="U229" s="7">
        <f>'Comm Input'!AD394</f>
        <v>0</v>
      </c>
      <c r="V229" s="7">
        <f>'Comm Input'!AE394</f>
        <v>0</v>
      </c>
      <c r="W229" s="7">
        <f>'Comm Input'!AF394</f>
        <v>0</v>
      </c>
      <c r="X229" s="158">
        <f>'Comm Input'!AG394</f>
        <v>0</v>
      </c>
      <c r="Y229" s="322">
        <f>'Comm Input'!AH394</f>
        <v>0</v>
      </c>
      <c r="Z229" s="7">
        <f>'Comm Input'!AI394</f>
        <v>0</v>
      </c>
    </row>
    <row r="230" spans="1:26" ht="15" x14ac:dyDescent="0.25">
      <c r="A230" s="311">
        <f>'Comm Input'!J395</f>
        <v>0</v>
      </c>
      <c r="B230" t="str">
        <f>'Comm Input'!K395</f>
        <v>TFS ATL Intercontinental GA 8810</v>
      </c>
      <c r="C230" s="17">
        <f>'Comm Input'!L395</f>
        <v>0.13170000000000001</v>
      </c>
      <c r="D230" t="str">
        <f>'Comm Input'!M395</f>
        <v>GA8810</v>
      </c>
      <c r="E230" s="494">
        <f>'Comm Input'!N395</f>
        <v>0</v>
      </c>
      <c r="F230" s="366">
        <f>'Comm Input'!O395</f>
        <v>0</v>
      </c>
      <c r="G230" s="321">
        <f>'Comm Input'!P395</f>
        <v>1.72E-2</v>
      </c>
      <c r="H230" s="307">
        <f>'Comm Input'!Q395</f>
        <v>0</v>
      </c>
      <c r="I230" s="307">
        <f>'Comm Input'!R395</f>
        <v>0</v>
      </c>
      <c r="J230" s="307">
        <f>'Comm Input'!S395</f>
        <v>0</v>
      </c>
      <c r="K230" s="307">
        <f>'Comm Input'!T395</f>
        <v>0</v>
      </c>
      <c r="L230" s="38">
        <f>'Comm Input'!U395</f>
        <v>0</v>
      </c>
      <c r="M230" s="38">
        <f>'Comm Input'!V395</f>
        <v>0</v>
      </c>
      <c r="N230" s="22">
        <f>'Comm Input'!W395</f>
        <v>0</v>
      </c>
      <c r="O230" s="22">
        <f>'Comm Input'!X395</f>
        <v>0</v>
      </c>
      <c r="P230" s="23">
        <f>'Comm Input'!Y395</f>
        <v>0</v>
      </c>
      <c r="Q230" s="22">
        <f>'Comm Input'!Z395</f>
        <v>0</v>
      </c>
      <c r="R230" s="23">
        <f>'Comm Input'!AA395</f>
        <v>0</v>
      </c>
      <c r="S230" s="23">
        <f>'Comm Input'!AB395</f>
        <v>0</v>
      </c>
      <c r="T230">
        <f>'Comm Input'!AC395</f>
        <v>0</v>
      </c>
      <c r="U230">
        <f>'Comm Input'!AD395</f>
        <v>0</v>
      </c>
      <c r="V230">
        <f>'Comm Input'!AE395</f>
        <v>0</v>
      </c>
      <c r="W230" s="49">
        <f>'Comm Input'!AF395</f>
        <v>0</v>
      </c>
      <c r="X230" s="23">
        <f>'Comm Input'!AG395</f>
        <v>0</v>
      </c>
      <c r="Y230" s="23">
        <f>'Comm Input'!AH395</f>
        <v>0</v>
      </c>
      <c r="Z230">
        <f>'Comm Input'!AI395</f>
        <v>0</v>
      </c>
    </row>
    <row r="231" spans="1:26" ht="15" x14ac:dyDescent="0.25">
      <c r="A231" s="311">
        <f>'Comm Input'!J396</f>
        <v>0</v>
      </c>
      <c r="B231" t="str">
        <f>'Comm Input'!K397</f>
        <v>TERMED</v>
      </c>
      <c r="C231">
        <f>'Comm Input'!L396</f>
        <v>0</v>
      </c>
      <c r="D231">
        <f>'Comm Input'!M396</f>
        <v>0</v>
      </c>
      <c r="E231" s="494">
        <f>'Comm Input'!N396</f>
        <v>0</v>
      </c>
      <c r="F231" s="17">
        <f>'Comm Input'!O396</f>
        <v>0</v>
      </c>
      <c r="G231" s="38">
        <f>'Comm Input'!P396</f>
        <v>1.1352000000000001E-2</v>
      </c>
      <c r="H231" s="307">
        <f>'Comm Input'!Q396</f>
        <v>0</v>
      </c>
      <c r="I231" s="307">
        <f>'Comm Input'!R396</f>
        <v>0</v>
      </c>
      <c r="J231" s="307">
        <f>'Comm Input'!S396</f>
        <v>0</v>
      </c>
      <c r="K231" s="307">
        <f>'Comm Input'!T396</f>
        <v>0</v>
      </c>
      <c r="L231" s="38">
        <f>'Comm Input'!U396</f>
        <v>0</v>
      </c>
      <c r="M231" s="38">
        <f>'Comm Input'!V396</f>
        <v>0</v>
      </c>
      <c r="N231" s="22">
        <f>'Comm Input'!W396</f>
        <v>0</v>
      </c>
      <c r="O231" s="22">
        <f>'Comm Input'!X396</f>
        <v>0</v>
      </c>
      <c r="P231" s="23">
        <f>'Comm Input'!Y396</f>
        <v>0</v>
      </c>
      <c r="Q231" s="22">
        <f>'Comm Input'!Z396</f>
        <v>0</v>
      </c>
      <c r="R231" s="23">
        <f>'Comm Input'!AA396</f>
        <v>0</v>
      </c>
      <c r="S231" s="23">
        <f>'Comm Input'!AB396</f>
        <v>0</v>
      </c>
      <c r="T231">
        <f>'Comm Input'!AC396</f>
        <v>0</v>
      </c>
      <c r="U231">
        <f>'Comm Input'!AD396</f>
        <v>0</v>
      </c>
      <c r="V231">
        <f>'Comm Input'!AE396</f>
        <v>0</v>
      </c>
      <c r="W231" s="49">
        <f>'Comm Input'!AF396</f>
        <v>0</v>
      </c>
      <c r="X231" s="23">
        <f>'Comm Input'!AG396</f>
        <v>0</v>
      </c>
      <c r="Y231" s="23">
        <f>'Comm Input'!AH396</f>
        <v>0</v>
      </c>
      <c r="Z231">
        <f>'Comm Input'!AI396</f>
        <v>0</v>
      </c>
    </row>
    <row r="232" spans="1:26" ht="15" x14ac:dyDescent="0.25">
      <c r="A232" s="311">
        <f>'Comm Input'!J397</f>
        <v>0</v>
      </c>
      <c r="B232" t="e">
        <f>'Comm Input'!#REF!</f>
        <v>#REF!</v>
      </c>
      <c r="C232" s="17">
        <f>'Comm Input'!L397</f>
        <v>0</v>
      </c>
      <c r="D232">
        <f>'Comm Input'!M397</f>
        <v>0</v>
      </c>
      <c r="E232" s="494">
        <f>'Comm Input'!N397</f>
        <v>0</v>
      </c>
      <c r="F232" s="366">
        <f>'Comm Input'!O397</f>
        <v>0</v>
      </c>
      <c r="G232" s="321">
        <f>'Comm Input'!P397</f>
        <v>0</v>
      </c>
      <c r="H232" s="307">
        <f>'Comm Input'!Q397</f>
        <v>0</v>
      </c>
      <c r="I232" s="307">
        <f>'Comm Input'!R397</f>
        <v>0</v>
      </c>
      <c r="J232" s="307">
        <f>'Comm Input'!S397</f>
        <v>0</v>
      </c>
      <c r="K232" s="307">
        <f>'Comm Input'!T397</f>
        <v>0</v>
      </c>
      <c r="L232" s="38">
        <f>'Comm Input'!U397</f>
        <v>0</v>
      </c>
      <c r="M232" s="38">
        <f>'Comm Input'!V397</f>
        <v>0</v>
      </c>
      <c r="N232" s="22">
        <f>'Comm Input'!W397</f>
        <v>0</v>
      </c>
      <c r="O232" s="22">
        <f>'Comm Input'!X397</f>
        <v>0</v>
      </c>
      <c r="P232" s="23">
        <f>'Comm Input'!Y397</f>
        <v>0</v>
      </c>
      <c r="Q232" s="22">
        <f>'Comm Input'!Z397</f>
        <v>0</v>
      </c>
      <c r="R232" s="23">
        <f>'Comm Input'!AA397</f>
        <v>0</v>
      </c>
      <c r="S232" s="23">
        <f>'Comm Input'!AB397</f>
        <v>0</v>
      </c>
      <c r="T232">
        <f>'Comm Input'!AC397</f>
        <v>0</v>
      </c>
      <c r="U232">
        <f>'Comm Input'!AD397</f>
        <v>0</v>
      </c>
      <c r="V232">
        <f>'Comm Input'!AE397</f>
        <v>0</v>
      </c>
      <c r="W232" s="49">
        <f>'Comm Input'!AF397</f>
        <v>0</v>
      </c>
      <c r="X232" s="23">
        <f>'Comm Input'!AG397</f>
        <v>0</v>
      </c>
      <c r="Y232" s="23">
        <f>'Comm Input'!AH397</f>
        <v>0</v>
      </c>
      <c r="Z232">
        <f>'Comm Input'!AI397</f>
        <v>0</v>
      </c>
    </row>
    <row r="233" spans="1:26" ht="15" x14ac:dyDescent="0.25">
      <c r="A233" s="311">
        <f>'Comm Input'!J398</f>
        <v>0</v>
      </c>
      <c r="B233">
        <f>'Comm Input'!K398</f>
        <v>0</v>
      </c>
      <c r="C233">
        <f>'Comm Input'!L398</f>
        <v>0</v>
      </c>
      <c r="D233">
        <f>'Comm Input'!M398</f>
        <v>0</v>
      </c>
      <c r="E233" s="494">
        <f>'Comm Input'!N398</f>
        <v>0</v>
      </c>
      <c r="F233" s="17">
        <f>'Comm Input'!O398</f>
        <v>0</v>
      </c>
      <c r="G233" s="38">
        <f>'Comm Input'!P398</f>
        <v>0</v>
      </c>
      <c r="H233" s="307">
        <f>'Comm Input'!Q398</f>
        <v>0</v>
      </c>
      <c r="I233" s="307">
        <f>'Comm Input'!R398</f>
        <v>0</v>
      </c>
      <c r="J233" s="307">
        <f>'Comm Input'!S398</f>
        <v>0</v>
      </c>
      <c r="K233" s="307">
        <f>'Comm Input'!T398</f>
        <v>0</v>
      </c>
      <c r="L233" s="38">
        <f>'Comm Input'!U398</f>
        <v>0</v>
      </c>
      <c r="M233" s="38">
        <f>'Comm Input'!V398</f>
        <v>0</v>
      </c>
      <c r="N233" s="22">
        <f>'Comm Input'!W398</f>
        <v>0</v>
      </c>
      <c r="O233" s="22">
        <f>'Comm Input'!X398</f>
        <v>0</v>
      </c>
      <c r="P233" s="23">
        <f>'Comm Input'!Y398</f>
        <v>0</v>
      </c>
      <c r="Q233" s="22">
        <f>'Comm Input'!Z398</f>
        <v>0</v>
      </c>
      <c r="R233" s="23">
        <f>'Comm Input'!AA398</f>
        <v>0</v>
      </c>
      <c r="S233" s="23">
        <f>'Comm Input'!AB398</f>
        <v>0</v>
      </c>
      <c r="T233">
        <f>'Comm Input'!AC398</f>
        <v>0</v>
      </c>
      <c r="U233">
        <f>'Comm Input'!AD398</f>
        <v>0</v>
      </c>
      <c r="V233">
        <f>'Comm Input'!AE398</f>
        <v>0</v>
      </c>
      <c r="W233" s="49">
        <f>'Comm Input'!AF398</f>
        <v>0</v>
      </c>
      <c r="X233" s="23">
        <f>'Comm Input'!AG398</f>
        <v>0</v>
      </c>
      <c r="Y233" s="23">
        <f>'Comm Input'!AH398</f>
        <v>0</v>
      </c>
      <c r="Z233">
        <f>'Comm Input'!AI398</f>
        <v>0</v>
      </c>
    </row>
    <row r="234" spans="1:26" ht="15" x14ac:dyDescent="0.25">
      <c r="A234" s="311">
        <f>'Comm Input'!J399</f>
        <v>0</v>
      </c>
      <c r="B234">
        <f>'Comm Input'!K399</f>
        <v>0</v>
      </c>
      <c r="C234" s="17">
        <f>'Comm Input'!L399</f>
        <v>0</v>
      </c>
      <c r="D234">
        <f>'Comm Input'!M399</f>
        <v>0</v>
      </c>
      <c r="E234" s="494">
        <f>'Comm Input'!N399</f>
        <v>0</v>
      </c>
      <c r="F234" s="366">
        <f>'Comm Input'!O399</f>
        <v>0</v>
      </c>
      <c r="G234" s="321">
        <f>'Comm Input'!P399</f>
        <v>0</v>
      </c>
      <c r="H234" s="307">
        <f>'Comm Input'!Q399</f>
        <v>0</v>
      </c>
      <c r="I234" s="307">
        <f>'Comm Input'!R399</f>
        <v>0</v>
      </c>
      <c r="J234" s="307">
        <f>'Comm Input'!S399</f>
        <v>0</v>
      </c>
      <c r="K234" s="307">
        <f>'Comm Input'!T399</f>
        <v>0</v>
      </c>
      <c r="L234" s="38">
        <f>'Comm Input'!U399</f>
        <v>0</v>
      </c>
      <c r="M234" s="38">
        <f>'Comm Input'!V399</f>
        <v>0</v>
      </c>
      <c r="N234" s="22">
        <f>'Comm Input'!W399</f>
        <v>0</v>
      </c>
      <c r="O234" s="22">
        <f>'Comm Input'!X399</f>
        <v>0</v>
      </c>
      <c r="P234" s="23">
        <f>'Comm Input'!Y399</f>
        <v>0</v>
      </c>
      <c r="Q234" s="22">
        <f>'Comm Input'!Z399</f>
        <v>0</v>
      </c>
      <c r="R234" s="23">
        <f>'Comm Input'!AA399</f>
        <v>0</v>
      </c>
      <c r="S234" s="23">
        <f>'Comm Input'!AB399</f>
        <v>0</v>
      </c>
      <c r="T234">
        <f>'Comm Input'!AC399</f>
        <v>0</v>
      </c>
      <c r="U234">
        <f>'Comm Input'!AD399</f>
        <v>0</v>
      </c>
      <c r="V234">
        <f>'Comm Input'!AE399</f>
        <v>0</v>
      </c>
      <c r="W234" s="49">
        <f>'Comm Input'!AF399</f>
        <v>0</v>
      </c>
      <c r="X234" s="23">
        <f>'Comm Input'!AG399</f>
        <v>0</v>
      </c>
      <c r="Y234" s="23">
        <f>'Comm Input'!AH399</f>
        <v>0</v>
      </c>
      <c r="Z234" s="23">
        <f>'Comm Input'!AI399</f>
        <v>0</v>
      </c>
    </row>
    <row r="235" spans="1:26" ht="15" x14ac:dyDescent="0.25">
      <c r="A235" s="311">
        <f>'Comm Input'!J400</f>
        <v>0</v>
      </c>
      <c r="B235">
        <f>'Comm Input'!K400</f>
        <v>0</v>
      </c>
      <c r="C235">
        <f>'Comm Input'!L400</f>
        <v>0</v>
      </c>
      <c r="D235">
        <f>'Comm Input'!M400</f>
        <v>0</v>
      </c>
      <c r="E235" s="626">
        <f>'Comm Input'!N400</f>
        <v>0</v>
      </c>
      <c r="F235" s="13">
        <f>'Comm Input'!O400</f>
        <v>0</v>
      </c>
      <c r="G235" s="38">
        <f>'Comm Input'!P400</f>
        <v>0</v>
      </c>
      <c r="H235" s="307">
        <f>'Comm Input'!Q400</f>
        <v>0</v>
      </c>
      <c r="I235" s="307">
        <f>'Comm Input'!R400</f>
        <v>0</v>
      </c>
      <c r="J235" s="307">
        <f>'Comm Input'!S400</f>
        <v>0</v>
      </c>
      <c r="K235" s="307">
        <f>'Comm Input'!T400</f>
        <v>0</v>
      </c>
      <c r="L235" s="38">
        <f>'Comm Input'!U400</f>
        <v>0</v>
      </c>
      <c r="M235" s="38">
        <f>'Comm Input'!V400</f>
        <v>0</v>
      </c>
      <c r="N235" s="22">
        <f>'Comm Input'!W400</f>
        <v>0</v>
      </c>
      <c r="O235" s="22">
        <f>'Comm Input'!X400</f>
        <v>0</v>
      </c>
      <c r="P235" s="23">
        <f>'Comm Input'!Y400</f>
        <v>0</v>
      </c>
      <c r="Q235" s="22">
        <f>'Comm Input'!Z400</f>
        <v>0</v>
      </c>
      <c r="R235" s="23">
        <f>'Comm Input'!AA400</f>
        <v>0</v>
      </c>
      <c r="S235" s="23">
        <f>'Comm Input'!AB400</f>
        <v>0</v>
      </c>
      <c r="T235">
        <f>'Comm Input'!AC400</f>
        <v>0</v>
      </c>
      <c r="U235">
        <f>'Comm Input'!AD400</f>
        <v>0</v>
      </c>
      <c r="V235">
        <f>'Comm Input'!AE400</f>
        <v>0</v>
      </c>
      <c r="W235" s="49">
        <f>'Comm Input'!AF400</f>
        <v>0</v>
      </c>
      <c r="X235" s="23">
        <f>'Comm Input'!AG400</f>
        <v>0</v>
      </c>
      <c r="Y235" s="23">
        <f>'Comm Input'!AH400</f>
        <v>0</v>
      </c>
      <c r="Z235" s="23">
        <f>'Comm Input'!AI400</f>
        <v>0</v>
      </c>
    </row>
    <row r="236" spans="1:26" ht="15.75" thickBot="1" x14ac:dyDescent="0.3">
      <c r="A236" s="311">
        <f>'Comm Input'!J401</f>
        <v>0</v>
      </c>
      <c r="B236">
        <f>'Comm Input'!K401</f>
        <v>0</v>
      </c>
      <c r="C236">
        <f>'Comm Input'!L401</f>
        <v>0</v>
      </c>
      <c r="D236">
        <f>'Comm Input'!M401</f>
        <v>0</v>
      </c>
      <c r="E236" s="49">
        <f>'Comm Input'!N401</f>
        <v>0</v>
      </c>
      <c r="F236" s="50">
        <f>'Comm Input'!O401</f>
        <v>0</v>
      </c>
      <c r="G236" s="38">
        <f>'Comm Input'!P401</f>
        <v>0</v>
      </c>
      <c r="H236" s="307">
        <f>'Comm Input'!Q401</f>
        <v>0</v>
      </c>
      <c r="I236" s="307">
        <f>'Comm Input'!R401</f>
        <v>0</v>
      </c>
      <c r="J236" s="307">
        <f>'Comm Input'!S401</f>
        <v>0</v>
      </c>
      <c r="K236" s="307">
        <f>'Comm Input'!T401</f>
        <v>0</v>
      </c>
      <c r="L236" s="38">
        <f>'Comm Input'!U401</f>
        <v>0</v>
      </c>
      <c r="M236" s="38">
        <f>'Comm Input'!V401</f>
        <v>0</v>
      </c>
      <c r="N236" s="38">
        <f>'Comm Input'!W401</f>
        <v>0</v>
      </c>
      <c r="O236" s="22">
        <f>'Comm Input'!X401</f>
        <v>0</v>
      </c>
      <c r="P236" s="11">
        <f>'Comm Input'!Y401</f>
        <v>0</v>
      </c>
      <c r="Q236" s="22">
        <f>'Comm Input'!Z401</f>
        <v>0</v>
      </c>
      <c r="R236" s="22">
        <f>'Comm Input'!AA401</f>
        <v>0</v>
      </c>
      <c r="S236" s="22">
        <f>'Comm Input'!AB401</f>
        <v>0</v>
      </c>
      <c r="T236" s="22">
        <f>'Comm Input'!AC401</f>
        <v>0</v>
      </c>
      <c r="U236" s="22">
        <f>'Comm Input'!AD401</f>
        <v>0</v>
      </c>
      <c r="V236" s="22">
        <f>'Comm Input'!AE401</f>
        <v>0</v>
      </c>
      <c r="W236" s="49">
        <f>'Comm Input'!AF401</f>
        <v>0</v>
      </c>
      <c r="X236" s="22">
        <f>'Comm Input'!AG401</f>
        <v>0</v>
      </c>
      <c r="Y236" s="22">
        <f>'Comm Input'!AH401</f>
        <v>0</v>
      </c>
      <c r="Z236" s="22">
        <f>'Comm Input'!AI401</f>
        <v>0</v>
      </c>
    </row>
    <row r="237" spans="1:26" ht="15.75" thickBot="1" x14ac:dyDescent="0.3">
      <c r="A237" s="311">
        <f>'Comm Input'!J402</f>
        <v>0</v>
      </c>
      <c r="B237">
        <f>'Comm Input'!K402</f>
        <v>0</v>
      </c>
      <c r="C237">
        <f>'Comm Input'!L402</f>
        <v>0</v>
      </c>
      <c r="D237">
        <f>'Comm Input'!M402</f>
        <v>0</v>
      </c>
      <c r="E237" s="49">
        <f>'Comm Input'!N402</f>
        <v>0</v>
      </c>
      <c r="F237" s="50">
        <f>'Comm Input'!O402</f>
        <v>0</v>
      </c>
      <c r="G237" s="38">
        <f>'Comm Input'!P402</f>
        <v>0</v>
      </c>
      <c r="H237" s="38">
        <f>'Comm Input'!Q402</f>
        <v>0</v>
      </c>
      <c r="I237" s="38">
        <f>'Comm Input'!R402</f>
        <v>0</v>
      </c>
      <c r="J237" s="38">
        <f>'Comm Input'!S402</f>
        <v>0</v>
      </c>
      <c r="K237" s="38">
        <f>'Comm Input'!T402</f>
        <v>0</v>
      </c>
      <c r="L237" s="38">
        <f>'Comm Input'!U402</f>
        <v>0</v>
      </c>
      <c r="M237" s="38">
        <f>'Comm Input'!V402</f>
        <v>0</v>
      </c>
      <c r="N237" s="488">
        <f>'Comm Input'!W402</f>
        <v>0</v>
      </c>
      <c r="O237" s="489">
        <f>'Comm Input'!X402</f>
        <v>0</v>
      </c>
      <c r="P237" s="490">
        <f>'Comm Input'!Y402</f>
        <v>0</v>
      </c>
      <c r="Q237" s="829">
        <f>'Comm Input'!Z402</f>
        <v>0</v>
      </c>
      <c r="R237" s="387">
        <f>'Comm Input'!AA402</f>
        <v>0</v>
      </c>
      <c r="S237" s="387">
        <f>'Comm Input'!AB402</f>
        <v>0</v>
      </c>
      <c r="T237" s="1087">
        <f>'Comm Input'!AC402</f>
        <v>0</v>
      </c>
      <c r="U237" s="89">
        <f>'Comm Input'!AD402</f>
        <v>0</v>
      </c>
      <c r="V237" s="89">
        <f>'Comm Input'!AE402</f>
        <v>0</v>
      </c>
      <c r="W237" s="49">
        <f>'Comm Input'!AF402</f>
        <v>0</v>
      </c>
      <c r="X237" s="387">
        <f>'Comm Input'!AG402</f>
        <v>0</v>
      </c>
      <c r="Y237" s="387">
        <f>'Comm Input'!AH402</f>
        <v>0</v>
      </c>
      <c r="Z237" s="1087">
        <f>'Comm Input'!AI402</f>
        <v>0</v>
      </c>
    </row>
    <row r="238" spans="1:26" ht="15" x14ac:dyDescent="0.25">
      <c r="A238" s="311">
        <f>'Comm Input'!J403</f>
        <v>0</v>
      </c>
      <c r="B238">
        <f>'Comm Input'!K403</f>
        <v>0</v>
      </c>
      <c r="C238">
        <f>'Comm Input'!L403</f>
        <v>0</v>
      </c>
      <c r="D238">
        <f>'Comm Input'!M403</f>
        <v>0</v>
      </c>
      <c r="E238" s="49">
        <f>'Comm Input'!N403</f>
        <v>0</v>
      </c>
      <c r="F238" s="50">
        <f>'Comm Input'!O403</f>
        <v>0</v>
      </c>
      <c r="G238" s="38">
        <f>'Comm Input'!P403</f>
        <v>0</v>
      </c>
      <c r="H238" s="38">
        <f>'Comm Input'!Q403</f>
        <v>0</v>
      </c>
      <c r="I238" s="38">
        <f>'Comm Input'!R403</f>
        <v>0</v>
      </c>
      <c r="J238" s="38">
        <f>'Comm Input'!S403</f>
        <v>0</v>
      </c>
      <c r="K238" s="38">
        <f>'Comm Input'!T403</f>
        <v>0</v>
      </c>
      <c r="L238" s="38">
        <f>'Comm Input'!U403</f>
        <v>0</v>
      </c>
      <c r="M238" s="38">
        <f>'Comm Input'!V403</f>
        <v>0</v>
      </c>
      <c r="N238" s="522">
        <f>'Comm Input'!W403</f>
        <v>0</v>
      </c>
      <c r="O238" s="523">
        <f>'Comm Input'!X403</f>
        <v>0</v>
      </c>
      <c r="P238" s="28">
        <f>'Comm Input'!Y403</f>
        <v>0</v>
      </c>
      <c r="Q238" s="523">
        <f>'Comm Input'!Z403</f>
        <v>0</v>
      </c>
      <c r="R238" s="523">
        <f>'Comm Input'!AA403</f>
        <v>0</v>
      </c>
      <c r="S238" s="523">
        <f>'Comm Input'!AB403</f>
        <v>0</v>
      </c>
      <c r="T238" s="89">
        <f>'Comm Input'!AC403</f>
        <v>0</v>
      </c>
      <c r="U238" s="89">
        <f>'Comm Input'!AD403</f>
        <v>0</v>
      </c>
      <c r="V238" s="89">
        <f>'Comm Input'!AE403</f>
        <v>0</v>
      </c>
      <c r="W238" s="49">
        <f>'Comm Input'!AF403</f>
        <v>0</v>
      </c>
      <c r="X238" s="523">
        <f>'Comm Input'!AG403</f>
        <v>0</v>
      </c>
      <c r="Y238" s="523">
        <f>'Comm Input'!AH403</f>
        <v>0</v>
      </c>
      <c r="Z238" s="89">
        <f>'Comm Input'!AI403</f>
        <v>0</v>
      </c>
    </row>
    <row r="239" spans="1:26" ht="15" x14ac:dyDescent="0.25">
      <c r="A239" s="311">
        <f>'Comm Input'!J404</f>
        <v>0</v>
      </c>
      <c r="B239">
        <f>'Comm Input'!K404</f>
        <v>0</v>
      </c>
      <c r="C239">
        <f>'Comm Input'!L404</f>
        <v>0</v>
      </c>
      <c r="D239">
        <f>'Comm Input'!M404</f>
        <v>0</v>
      </c>
      <c r="E239" s="49">
        <f>'Comm Input'!N404</f>
        <v>0</v>
      </c>
      <c r="F239" s="50">
        <f>'Comm Input'!O404</f>
        <v>0</v>
      </c>
      <c r="G239" s="38">
        <f>'Comm Input'!P404</f>
        <v>0</v>
      </c>
      <c r="H239" s="38">
        <f>'Comm Input'!Q404</f>
        <v>0</v>
      </c>
      <c r="I239" s="38">
        <f>'Comm Input'!R404</f>
        <v>0</v>
      </c>
      <c r="J239" s="38">
        <f>'Comm Input'!S404</f>
        <v>0</v>
      </c>
      <c r="K239" s="38">
        <f>'Comm Input'!T404</f>
        <v>0</v>
      </c>
      <c r="L239" s="38">
        <f>'Comm Input'!U404</f>
        <v>0</v>
      </c>
      <c r="M239" s="38">
        <f>'Comm Input'!V404</f>
        <v>0</v>
      </c>
      <c r="N239" s="522">
        <f>'Comm Input'!W404</f>
        <v>0</v>
      </c>
      <c r="O239" s="523">
        <f>'Comm Input'!X404</f>
        <v>0</v>
      </c>
      <c r="P239" s="28">
        <f>'Comm Input'!Y404</f>
        <v>0</v>
      </c>
      <c r="Q239" s="523">
        <f>'Comm Input'!Z404</f>
        <v>0</v>
      </c>
      <c r="R239" s="523">
        <f>'Comm Input'!AA404</f>
        <v>0</v>
      </c>
      <c r="S239" s="523">
        <f>'Comm Input'!AB404</f>
        <v>0</v>
      </c>
      <c r="T239" s="89">
        <f>'Comm Input'!AC404</f>
        <v>0</v>
      </c>
      <c r="U239" s="89">
        <f>'Comm Input'!AD404</f>
        <v>0</v>
      </c>
      <c r="V239" s="89">
        <f>'Comm Input'!AE404</f>
        <v>0</v>
      </c>
      <c r="W239" s="49">
        <f>'Comm Input'!AF404</f>
        <v>0</v>
      </c>
      <c r="X239" s="523">
        <f>'Comm Input'!AG404</f>
        <v>0</v>
      </c>
      <c r="Y239" s="523">
        <f>'Comm Input'!AH404</f>
        <v>0</v>
      </c>
      <c r="Z239" s="89">
        <f>'Comm Input'!AI404</f>
        <v>0</v>
      </c>
    </row>
    <row r="240" spans="1:26" ht="15" x14ac:dyDescent="0.25">
      <c r="A240" s="334">
        <f>'Comm Input'!J405</f>
        <v>0</v>
      </c>
      <c r="B240" s="171">
        <f>'Comm Input'!K405</f>
        <v>0</v>
      </c>
      <c r="C240" s="171">
        <f>'Comm Input'!L405</f>
        <v>0</v>
      </c>
      <c r="D240" s="176">
        <f>'Comm Input'!M405</f>
        <v>0</v>
      </c>
      <c r="E240" s="449">
        <f>'Comm Input'!N405</f>
        <v>0</v>
      </c>
      <c r="F240" s="335">
        <f>'Comm Input'!O405</f>
        <v>0</v>
      </c>
      <c r="G240" s="177">
        <f>'Comm Input'!P405</f>
        <v>0</v>
      </c>
      <c r="H240" s="177">
        <f>'Comm Input'!Q405</f>
        <v>0</v>
      </c>
      <c r="I240" s="177">
        <f>'Comm Input'!R405</f>
        <v>0</v>
      </c>
      <c r="J240" s="177">
        <f>'Comm Input'!S405</f>
        <v>0</v>
      </c>
      <c r="K240" s="177">
        <f>'Comm Input'!T405</f>
        <v>0</v>
      </c>
      <c r="L240" s="177">
        <f>'Comm Input'!U405</f>
        <v>0</v>
      </c>
      <c r="M240" s="177">
        <f>'Comm Input'!V405</f>
        <v>0</v>
      </c>
      <c r="N240" s="364">
        <f>'Comm Input'!W405</f>
        <v>0</v>
      </c>
      <c r="O240" s="178">
        <f>'Comm Input'!X405</f>
        <v>0</v>
      </c>
      <c r="P240" s="365">
        <f>'Comm Input'!Y405</f>
        <v>0</v>
      </c>
      <c r="Q240" s="178">
        <f>'Comm Input'!Z405</f>
        <v>0</v>
      </c>
      <c r="R240" s="178">
        <f>'Comm Input'!AA405</f>
        <v>0</v>
      </c>
      <c r="S240" s="337">
        <f>'Comm Input'!AB405</f>
        <v>0</v>
      </c>
      <c r="T240" s="171">
        <f>'Comm Input'!AC405</f>
        <v>0</v>
      </c>
      <c r="U240" s="171">
        <f>'Comm Input'!AD405</f>
        <v>0</v>
      </c>
      <c r="V240" s="171">
        <f>'Comm Input'!AE405</f>
        <v>0</v>
      </c>
      <c r="W240" s="171">
        <f>'Comm Input'!AF405</f>
        <v>0</v>
      </c>
      <c r="X240" s="171">
        <f>'Comm Input'!AG405</f>
        <v>0</v>
      </c>
      <c r="Y240" s="337">
        <f>'Comm Input'!AH405</f>
        <v>0</v>
      </c>
      <c r="Z240" s="171">
        <f>'Comm Input'!AI405</f>
        <v>0</v>
      </c>
    </row>
    <row r="241" spans="1:26" ht="15" x14ac:dyDescent="0.25">
      <c r="A241" s="310" t="str">
        <f>'Comm Input'!J406</f>
        <v>SA</v>
      </c>
      <c r="B241" s="35" t="str">
        <f>'Comm Input'!K406</f>
        <v>Broker: PEO Exchange</v>
      </c>
      <c r="C241" s="35">
        <f>'Comm Input'!L406</f>
        <v>0</v>
      </c>
      <c r="D241" s="158">
        <f>'Comm Input'!M406</f>
        <v>0</v>
      </c>
      <c r="E241" s="117">
        <f>'Comm Input'!N406</f>
        <v>0</v>
      </c>
      <c r="F241" s="316">
        <f>'Comm Input'!O406</f>
        <v>0</v>
      </c>
      <c r="G241" s="158">
        <f>'Comm Input'!P406</f>
        <v>0</v>
      </c>
      <c r="H241" s="158">
        <f>'Comm Input'!Q406</f>
        <v>0</v>
      </c>
      <c r="I241" s="158">
        <f>'Comm Input'!R406</f>
        <v>0</v>
      </c>
      <c r="J241" s="319">
        <f>'Comm Input'!S406</f>
        <v>0</v>
      </c>
      <c r="K241" s="319">
        <f>'Comm Input'!T406</f>
        <v>0</v>
      </c>
      <c r="L241" s="319">
        <f>'Comm Input'!U406</f>
        <v>0</v>
      </c>
      <c r="M241" s="158">
        <f>'Comm Input'!V406</f>
        <v>0</v>
      </c>
      <c r="N241" s="319">
        <f>'Comm Input'!W406</f>
        <v>0</v>
      </c>
      <c r="O241" s="117">
        <f>'Comm Input'!X406</f>
        <v>0</v>
      </c>
      <c r="P241" s="157">
        <f>'Comm Input'!Y406</f>
        <v>0</v>
      </c>
      <c r="Q241" s="158">
        <f>'Comm Input'!Z406</f>
        <v>0</v>
      </c>
      <c r="R241" s="319">
        <f>'Comm Input'!AA406</f>
        <v>0</v>
      </c>
      <c r="S241" s="157">
        <f>'Comm Input'!AB406</f>
        <v>0</v>
      </c>
      <c r="T241" s="7">
        <f>'Comm Input'!AC406</f>
        <v>0</v>
      </c>
      <c r="U241" s="7">
        <f>'Comm Input'!AD406</f>
        <v>0</v>
      </c>
      <c r="V241" s="7">
        <f>'Comm Input'!AE406</f>
        <v>0</v>
      </c>
      <c r="W241" s="7">
        <f>'Comm Input'!AF406</f>
        <v>0</v>
      </c>
      <c r="X241" s="158">
        <f>'Comm Input'!AG406</f>
        <v>0</v>
      </c>
      <c r="Y241" s="322">
        <f>'Comm Input'!AH406</f>
        <v>0</v>
      </c>
      <c r="Z241" s="7">
        <f>'Comm Input'!AI406</f>
        <v>0</v>
      </c>
    </row>
    <row r="242" spans="1:26" ht="15" x14ac:dyDescent="0.25">
      <c r="A242" s="311">
        <f>'Comm Input'!J407</f>
        <v>0</v>
      </c>
      <c r="B242" t="str">
        <f>'Comm Input'!K407</f>
        <v>TFS ATL Intercontinental GA 9052</v>
      </c>
      <c r="C242" s="17">
        <f>'Comm Input'!L407</f>
        <v>0.27679999999999999</v>
      </c>
      <c r="D242" t="str">
        <f>'Comm Input'!M407</f>
        <v>GA9052</v>
      </c>
      <c r="E242" s="494">
        <f>'Comm Input'!N407</f>
        <v>0</v>
      </c>
      <c r="F242" s="366">
        <f>'Comm Input'!O407</f>
        <v>0</v>
      </c>
      <c r="G242" s="321">
        <f>'Comm Input'!P407</f>
        <v>0.1623</v>
      </c>
      <c r="H242" s="307">
        <f>'Comm Input'!Q407</f>
        <v>0</v>
      </c>
      <c r="I242" s="307">
        <f>'Comm Input'!R407</f>
        <v>0</v>
      </c>
      <c r="J242" s="307">
        <f>'Comm Input'!S407</f>
        <v>0</v>
      </c>
      <c r="K242" s="307">
        <f>'Comm Input'!T407</f>
        <v>0</v>
      </c>
      <c r="L242" s="38">
        <f>'Comm Input'!U407</f>
        <v>0</v>
      </c>
      <c r="M242" s="38">
        <f>'Comm Input'!V407</f>
        <v>0</v>
      </c>
      <c r="N242" s="22">
        <f>'Comm Input'!W407</f>
        <v>0</v>
      </c>
      <c r="O242" s="22">
        <f>'Comm Input'!X407</f>
        <v>0</v>
      </c>
      <c r="P242" s="23">
        <f>'Comm Input'!Y407</f>
        <v>0</v>
      </c>
      <c r="Q242" s="22">
        <f>'Comm Input'!Z407</f>
        <v>0</v>
      </c>
      <c r="R242" s="23">
        <f>'Comm Input'!AA407</f>
        <v>0</v>
      </c>
      <c r="S242" s="23">
        <f>'Comm Input'!AB407</f>
        <v>0</v>
      </c>
      <c r="T242">
        <f>'Comm Input'!AC407</f>
        <v>0</v>
      </c>
      <c r="U242">
        <f>'Comm Input'!AD407</f>
        <v>0</v>
      </c>
      <c r="V242">
        <f>'Comm Input'!AE407</f>
        <v>0</v>
      </c>
      <c r="W242" s="49">
        <f>'Comm Input'!AF407</f>
        <v>0</v>
      </c>
      <c r="X242" s="23">
        <f>'Comm Input'!AG407</f>
        <v>0</v>
      </c>
      <c r="Y242" s="23">
        <f>'Comm Input'!AH407</f>
        <v>0</v>
      </c>
      <c r="Z242">
        <f>'Comm Input'!AI407</f>
        <v>0</v>
      </c>
    </row>
    <row r="243" spans="1:26" ht="15" x14ac:dyDescent="0.25">
      <c r="A243" s="311">
        <f>'Comm Input'!J408</f>
        <v>0</v>
      </c>
      <c r="B243">
        <f>'Comm Input'!K408</f>
        <v>0</v>
      </c>
      <c r="C243">
        <f>'Comm Input'!L408</f>
        <v>0</v>
      </c>
      <c r="D243">
        <f>'Comm Input'!M408</f>
        <v>0</v>
      </c>
      <c r="E243" s="494">
        <f>'Comm Input'!N408</f>
        <v>0</v>
      </c>
      <c r="F243" s="17">
        <f>'Comm Input'!O408</f>
        <v>0</v>
      </c>
      <c r="G243" s="38">
        <f>'Comm Input'!P408</f>
        <v>0.107118</v>
      </c>
      <c r="H243" s="307">
        <f>'Comm Input'!Q408</f>
        <v>0</v>
      </c>
      <c r="I243" s="307">
        <f>'Comm Input'!R408</f>
        <v>0</v>
      </c>
      <c r="J243" s="307">
        <f>'Comm Input'!S408</f>
        <v>0</v>
      </c>
      <c r="K243" s="307">
        <f>'Comm Input'!T408</f>
        <v>0</v>
      </c>
      <c r="L243" s="38">
        <f>'Comm Input'!U408</f>
        <v>0</v>
      </c>
      <c r="M243" s="38">
        <f>'Comm Input'!V408</f>
        <v>0</v>
      </c>
      <c r="N243" s="22">
        <f>'Comm Input'!W408</f>
        <v>0</v>
      </c>
      <c r="O243" s="22">
        <f>'Comm Input'!X408</f>
        <v>0</v>
      </c>
      <c r="P243" s="23">
        <f>'Comm Input'!Y408</f>
        <v>0</v>
      </c>
      <c r="Q243" s="22">
        <f>'Comm Input'!Z408</f>
        <v>0</v>
      </c>
      <c r="R243" s="23">
        <f>'Comm Input'!AA408</f>
        <v>0</v>
      </c>
      <c r="S243" s="23">
        <f>'Comm Input'!AB408</f>
        <v>0</v>
      </c>
      <c r="T243">
        <f>'Comm Input'!AC408</f>
        <v>0</v>
      </c>
      <c r="U243">
        <f>'Comm Input'!AD408</f>
        <v>0</v>
      </c>
      <c r="V243">
        <f>'Comm Input'!AE408</f>
        <v>0</v>
      </c>
      <c r="W243" s="49">
        <f>'Comm Input'!AF408</f>
        <v>0</v>
      </c>
      <c r="X243" s="23">
        <f>'Comm Input'!AG408</f>
        <v>0</v>
      </c>
      <c r="Y243" s="23">
        <f>'Comm Input'!AH408</f>
        <v>0</v>
      </c>
      <c r="Z243">
        <f>'Comm Input'!AI408</f>
        <v>0</v>
      </c>
    </row>
    <row r="244" spans="1:26" ht="15" x14ac:dyDescent="0.25">
      <c r="A244" s="311">
        <f>'Comm Input'!J409</f>
        <v>0</v>
      </c>
      <c r="B244" t="str">
        <f>'Comm Input'!K409</f>
        <v>TERMED</v>
      </c>
      <c r="C244" s="17">
        <f>'Comm Input'!L409</f>
        <v>0</v>
      </c>
      <c r="D244">
        <f>'Comm Input'!M409</f>
        <v>0</v>
      </c>
      <c r="E244" s="494">
        <f>'Comm Input'!N409</f>
        <v>0</v>
      </c>
      <c r="F244" s="366">
        <f>'Comm Input'!O409</f>
        <v>0</v>
      </c>
      <c r="G244" s="321">
        <f>'Comm Input'!P409</f>
        <v>0</v>
      </c>
      <c r="H244" s="307">
        <f>'Comm Input'!Q409</f>
        <v>0</v>
      </c>
      <c r="I244" s="307">
        <f>'Comm Input'!R409</f>
        <v>0</v>
      </c>
      <c r="J244" s="307">
        <f>'Comm Input'!S409</f>
        <v>0</v>
      </c>
      <c r="K244" s="307">
        <f>'Comm Input'!T409</f>
        <v>0</v>
      </c>
      <c r="L244" s="38">
        <f>'Comm Input'!U409</f>
        <v>0</v>
      </c>
      <c r="M244" s="38">
        <f>'Comm Input'!V409</f>
        <v>0</v>
      </c>
      <c r="N244" s="22">
        <f>'Comm Input'!W409</f>
        <v>0</v>
      </c>
      <c r="O244" s="22">
        <f>'Comm Input'!X409</f>
        <v>0</v>
      </c>
      <c r="P244" s="23">
        <f>'Comm Input'!Y409</f>
        <v>0</v>
      </c>
      <c r="Q244" s="22">
        <f>'Comm Input'!Z409</f>
        <v>0</v>
      </c>
      <c r="R244" s="23">
        <f>'Comm Input'!AA409</f>
        <v>0</v>
      </c>
      <c r="S244" s="23">
        <f>'Comm Input'!AB409</f>
        <v>0</v>
      </c>
      <c r="T244">
        <f>'Comm Input'!AC409</f>
        <v>0</v>
      </c>
      <c r="U244">
        <f>'Comm Input'!AD409</f>
        <v>0</v>
      </c>
      <c r="V244">
        <f>'Comm Input'!AE409</f>
        <v>0</v>
      </c>
      <c r="W244" s="49">
        <f>'Comm Input'!AF409</f>
        <v>0</v>
      </c>
      <c r="X244" s="23">
        <f>'Comm Input'!AG409</f>
        <v>0</v>
      </c>
      <c r="Y244" s="23">
        <f>'Comm Input'!AH409</f>
        <v>0</v>
      </c>
      <c r="Z244">
        <f>'Comm Input'!AI409</f>
        <v>0</v>
      </c>
    </row>
    <row r="245" spans="1:26" ht="15" x14ac:dyDescent="0.25">
      <c r="A245" s="311">
        <f>'Comm Input'!J410</f>
        <v>0</v>
      </c>
      <c r="B245" t="str">
        <f>'Comm Input'!K410</f>
        <v>withheld for nonpayment</v>
      </c>
      <c r="C245">
        <f>'Comm Input'!L410</f>
        <v>0</v>
      </c>
      <c r="D245">
        <f>'Comm Input'!M410</f>
        <v>0</v>
      </c>
      <c r="E245" s="494">
        <f>'Comm Input'!N410</f>
        <v>0</v>
      </c>
      <c r="F245" s="17">
        <f>'Comm Input'!O410</f>
        <v>0</v>
      </c>
      <c r="G245" s="38">
        <f>'Comm Input'!P410</f>
        <v>0</v>
      </c>
      <c r="H245" s="307">
        <f>'Comm Input'!Q410</f>
        <v>0</v>
      </c>
      <c r="I245" s="307">
        <f>'Comm Input'!R410</f>
        <v>0</v>
      </c>
      <c r="J245" s="307">
        <f>'Comm Input'!S410</f>
        <v>0</v>
      </c>
      <c r="K245" s="307">
        <f>'Comm Input'!T410</f>
        <v>0</v>
      </c>
      <c r="L245" s="38">
        <f>'Comm Input'!U410</f>
        <v>0</v>
      </c>
      <c r="M245" s="38">
        <f>'Comm Input'!V410</f>
        <v>0</v>
      </c>
      <c r="N245" s="22">
        <f>'Comm Input'!W410</f>
        <v>0</v>
      </c>
      <c r="O245" s="22">
        <f>'Comm Input'!X410</f>
        <v>0</v>
      </c>
      <c r="P245" s="23">
        <f>'Comm Input'!Y410</f>
        <v>0</v>
      </c>
      <c r="Q245" s="22">
        <f>'Comm Input'!Z410</f>
        <v>0</v>
      </c>
      <c r="R245" s="23">
        <f>'Comm Input'!AA410</f>
        <v>0</v>
      </c>
      <c r="S245" s="23">
        <f>'Comm Input'!AB410</f>
        <v>0</v>
      </c>
      <c r="T245">
        <f>'Comm Input'!AC410</f>
        <v>0</v>
      </c>
      <c r="U245">
        <f>'Comm Input'!AD410</f>
        <v>0</v>
      </c>
      <c r="V245">
        <f>'Comm Input'!AE410</f>
        <v>0</v>
      </c>
      <c r="W245" s="49">
        <f>'Comm Input'!AF410</f>
        <v>0</v>
      </c>
      <c r="X245" s="23">
        <f>'Comm Input'!AG410</f>
        <v>0</v>
      </c>
      <c r="Y245" s="23">
        <f>'Comm Input'!AH410</f>
        <v>0</v>
      </c>
      <c r="Z245">
        <f>'Comm Input'!AI410</f>
        <v>0</v>
      </c>
    </row>
    <row r="246" spans="1:26" ht="15" x14ac:dyDescent="0.25">
      <c r="A246" s="311">
        <f>'Comm Input'!J411</f>
        <v>0</v>
      </c>
      <c r="B246">
        <f>'Comm Input'!K411</f>
        <v>0</v>
      </c>
      <c r="C246" s="17">
        <f>'Comm Input'!L411</f>
        <v>0</v>
      </c>
      <c r="D246">
        <f>'Comm Input'!M411</f>
        <v>0</v>
      </c>
      <c r="E246" s="494">
        <f>'Comm Input'!N411</f>
        <v>0</v>
      </c>
      <c r="F246" s="366">
        <f>'Comm Input'!O411</f>
        <v>0</v>
      </c>
      <c r="G246" s="321">
        <f>'Comm Input'!P411</f>
        <v>0</v>
      </c>
      <c r="H246" s="307">
        <f>'Comm Input'!Q411</f>
        <v>0</v>
      </c>
      <c r="I246" s="307">
        <f>'Comm Input'!R411</f>
        <v>0</v>
      </c>
      <c r="J246" s="307">
        <f>'Comm Input'!S411</f>
        <v>0</v>
      </c>
      <c r="K246" s="307">
        <f>'Comm Input'!T411</f>
        <v>0</v>
      </c>
      <c r="L246" s="38">
        <f>'Comm Input'!U411</f>
        <v>0</v>
      </c>
      <c r="M246" s="38">
        <f>'Comm Input'!V411</f>
        <v>0</v>
      </c>
      <c r="N246" s="22">
        <f>'Comm Input'!W411</f>
        <v>0</v>
      </c>
      <c r="O246" s="22">
        <f>'Comm Input'!X411</f>
        <v>0</v>
      </c>
      <c r="P246" s="23">
        <f>'Comm Input'!Y411</f>
        <v>0</v>
      </c>
      <c r="Q246" s="22">
        <f>'Comm Input'!Z411</f>
        <v>0</v>
      </c>
      <c r="R246" s="23">
        <f>'Comm Input'!AA411</f>
        <v>0</v>
      </c>
      <c r="S246" s="23">
        <f>'Comm Input'!AB411</f>
        <v>0</v>
      </c>
      <c r="T246">
        <f>'Comm Input'!AC411</f>
        <v>0</v>
      </c>
      <c r="U246">
        <f>'Comm Input'!AD411</f>
        <v>0</v>
      </c>
      <c r="V246">
        <f>'Comm Input'!AE411</f>
        <v>0</v>
      </c>
      <c r="W246" s="49">
        <f>'Comm Input'!AF411</f>
        <v>0</v>
      </c>
      <c r="X246" s="23">
        <f>'Comm Input'!AG411</f>
        <v>0</v>
      </c>
      <c r="Y246" s="23">
        <f>'Comm Input'!AH411</f>
        <v>0</v>
      </c>
      <c r="Z246" s="23">
        <f>'Comm Input'!AI411</f>
        <v>0</v>
      </c>
    </row>
    <row r="247" spans="1:26" ht="15" x14ac:dyDescent="0.25">
      <c r="A247" s="311">
        <f>'Comm Input'!J412</f>
        <v>0</v>
      </c>
      <c r="B247">
        <f>'Comm Input'!K412</f>
        <v>0</v>
      </c>
      <c r="C247">
        <f>'Comm Input'!L412</f>
        <v>0</v>
      </c>
      <c r="D247">
        <f>'Comm Input'!M412</f>
        <v>0</v>
      </c>
      <c r="E247" s="626">
        <f>'Comm Input'!N412</f>
        <v>0</v>
      </c>
      <c r="F247" s="13">
        <f>'Comm Input'!O412</f>
        <v>0</v>
      </c>
      <c r="G247" s="38">
        <f>'Comm Input'!P412</f>
        <v>0</v>
      </c>
      <c r="H247" s="307">
        <f>'Comm Input'!Q412</f>
        <v>0</v>
      </c>
      <c r="I247" s="307">
        <f>'Comm Input'!R412</f>
        <v>0</v>
      </c>
      <c r="J247" s="307">
        <f>'Comm Input'!S412</f>
        <v>0</v>
      </c>
      <c r="K247" s="307">
        <f>'Comm Input'!T412</f>
        <v>0</v>
      </c>
      <c r="L247" s="38">
        <f>'Comm Input'!U412</f>
        <v>0</v>
      </c>
      <c r="M247" s="38">
        <f>'Comm Input'!V412</f>
        <v>0</v>
      </c>
      <c r="N247" s="22">
        <f>'Comm Input'!W412</f>
        <v>0</v>
      </c>
      <c r="O247" s="22">
        <f>'Comm Input'!X412</f>
        <v>0</v>
      </c>
      <c r="P247" s="23">
        <f>'Comm Input'!Y412</f>
        <v>0</v>
      </c>
      <c r="Q247" s="22">
        <f>'Comm Input'!Z412</f>
        <v>0</v>
      </c>
      <c r="R247" s="23">
        <f>'Comm Input'!AA412</f>
        <v>0</v>
      </c>
      <c r="S247" s="23">
        <f>'Comm Input'!AB412</f>
        <v>0</v>
      </c>
      <c r="T247">
        <f>'Comm Input'!AC412</f>
        <v>0</v>
      </c>
      <c r="U247">
        <f>'Comm Input'!AD412</f>
        <v>0</v>
      </c>
      <c r="V247">
        <f>'Comm Input'!AE412</f>
        <v>0</v>
      </c>
      <c r="W247" s="49">
        <f>'Comm Input'!AF412</f>
        <v>0</v>
      </c>
      <c r="X247" s="23">
        <f>'Comm Input'!AG412</f>
        <v>0</v>
      </c>
      <c r="Y247" s="23">
        <f>'Comm Input'!AH412</f>
        <v>0</v>
      </c>
      <c r="Z247" s="23">
        <f>'Comm Input'!AI412</f>
        <v>0</v>
      </c>
    </row>
    <row r="248" spans="1:26" ht="15.75" thickBot="1" x14ac:dyDescent="0.3">
      <c r="A248" s="311">
        <f>'Comm Input'!J413</f>
        <v>0</v>
      </c>
      <c r="B248">
        <f>'Comm Input'!K413</f>
        <v>0</v>
      </c>
      <c r="C248">
        <f>'Comm Input'!L413</f>
        <v>0</v>
      </c>
      <c r="D248">
        <f>'Comm Input'!M413</f>
        <v>0</v>
      </c>
      <c r="E248" s="49">
        <f>'Comm Input'!N413</f>
        <v>0</v>
      </c>
      <c r="F248" s="50">
        <f>'Comm Input'!O413</f>
        <v>0</v>
      </c>
      <c r="G248" s="38">
        <f>'Comm Input'!P413</f>
        <v>0</v>
      </c>
      <c r="H248" s="307">
        <f>'Comm Input'!Q413</f>
        <v>0</v>
      </c>
      <c r="I248" s="307">
        <f>'Comm Input'!R413</f>
        <v>0</v>
      </c>
      <c r="J248" s="307">
        <f>'Comm Input'!S413</f>
        <v>0</v>
      </c>
      <c r="K248" s="307">
        <f>'Comm Input'!T413</f>
        <v>0</v>
      </c>
      <c r="L248" s="38">
        <f>'Comm Input'!U413</f>
        <v>0</v>
      </c>
      <c r="M248" s="38">
        <f>'Comm Input'!V413</f>
        <v>0</v>
      </c>
      <c r="N248" s="38">
        <f>'Comm Input'!W413</f>
        <v>0</v>
      </c>
      <c r="O248" s="22">
        <f>'Comm Input'!X413</f>
        <v>0</v>
      </c>
      <c r="P248" s="11">
        <f>'Comm Input'!Y413</f>
        <v>0</v>
      </c>
      <c r="Q248" s="22">
        <f>'Comm Input'!Z413</f>
        <v>0</v>
      </c>
      <c r="R248" s="22">
        <f>'Comm Input'!AA413</f>
        <v>0</v>
      </c>
      <c r="S248" s="22">
        <f>'Comm Input'!AB413</f>
        <v>0</v>
      </c>
      <c r="T248" s="22">
        <f>'Comm Input'!AC413</f>
        <v>0</v>
      </c>
      <c r="U248" s="22">
        <f>'Comm Input'!AD413</f>
        <v>0</v>
      </c>
      <c r="V248" s="22">
        <f>'Comm Input'!AE413</f>
        <v>0</v>
      </c>
      <c r="W248" s="49">
        <f>'Comm Input'!AF413</f>
        <v>0</v>
      </c>
      <c r="X248" s="22">
        <f>'Comm Input'!AG413</f>
        <v>0</v>
      </c>
      <c r="Y248" s="22">
        <f>'Comm Input'!AH413</f>
        <v>0</v>
      </c>
      <c r="Z248" s="22">
        <f>'Comm Input'!AI413</f>
        <v>0</v>
      </c>
    </row>
    <row r="249" spans="1:26" ht="15.75" thickBot="1" x14ac:dyDescent="0.3">
      <c r="A249" s="311">
        <f>'Comm Input'!J414</f>
        <v>0</v>
      </c>
      <c r="B249">
        <f>'Comm Input'!K414</f>
        <v>0</v>
      </c>
      <c r="C249">
        <f>'Comm Input'!L414</f>
        <v>0</v>
      </c>
      <c r="D249">
        <f>'Comm Input'!M414</f>
        <v>0</v>
      </c>
      <c r="E249" s="49">
        <f>'Comm Input'!N414</f>
        <v>0</v>
      </c>
      <c r="F249" s="50">
        <f>'Comm Input'!O414</f>
        <v>0</v>
      </c>
      <c r="G249" s="38">
        <f>'Comm Input'!P414</f>
        <v>0</v>
      </c>
      <c r="H249" s="38">
        <f>'Comm Input'!Q414</f>
        <v>0</v>
      </c>
      <c r="I249" s="38">
        <f>'Comm Input'!R414</f>
        <v>0</v>
      </c>
      <c r="J249" s="38">
        <f>'Comm Input'!S414</f>
        <v>0</v>
      </c>
      <c r="K249" s="38">
        <f>'Comm Input'!T414</f>
        <v>0</v>
      </c>
      <c r="L249" s="38">
        <f>'Comm Input'!U414</f>
        <v>0</v>
      </c>
      <c r="M249" s="38">
        <f>'Comm Input'!V414</f>
        <v>0</v>
      </c>
      <c r="N249" s="488">
        <f>'Comm Input'!W414</f>
        <v>0</v>
      </c>
      <c r="O249" s="489">
        <f>'Comm Input'!X414</f>
        <v>0</v>
      </c>
      <c r="P249" s="490">
        <f>'Comm Input'!Y414</f>
        <v>0</v>
      </c>
      <c r="Q249" s="829">
        <f>'Comm Input'!Z414</f>
        <v>0</v>
      </c>
      <c r="R249" s="387">
        <f>'Comm Input'!AA414</f>
        <v>0</v>
      </c>
      <c r="S249" s="387">
        <f>'Comm Input'!AB414</f>
        <v>0</v>
      </c>
      <c r="T249" s="1087">
        <f>'Comm Input'!AC414</f>
        <v>0</v>
      </c>
      <c r="U249" s="89">
        <f>'Comm Input'!AD414</f>
        <v>0</v>
      </c>
      <c r="V249" s="89">
        <f>'Comm Input'!AE414</f>
        <v>0</v>
      </c>
      <c r="W249" s="49">
        <f>'Comm Input'!AF414</f>
        <v>0</v>
      </c>
      <c r="X249" s="387">
        <f>'Comm Input'!AG414</f>
        <v>0</v>
      </c>
      <c r="Y249" s="387">
        <f>'Comm Input'!AH414</f>
        <v>0</v>
      </c>
      <c r="Z249" s="1087">
        <f>'Comm Input'!AI414</f>
        <v>0</v>
      </c>
    </row>
    <row r="250" spans="1:26" ht="15" x14ac:dyDescent="0.25">
      <c r="A250" s="311">
        <f>'Comm Input'!J415</f>
        <v>0</v>
      </c>
      <c r="B250">
        <f>'Comm Input'!K415</f>
        <v>0</v>
      </c>
      <c r="C250">
        <f>'Comm Input'!L415</f>
        <v>0</v>
      </c>
      <c r="D250">
        <f>'Comm Input'!M415</f>
        <v>0</v>
      </c>
      <c r="E250" s="49">
        <f>'Comm Input'!N415</f>
        <v>0</v>
      </c>
      <c r="F250" s="50">
        <f>'Comm Input'!O415</f>
        <v>0</v>
      </c>
      <c r="G250" s="38">
        <f>'Comm Input'!P415</f>
        <v>0</v>
      </c>
      <c r="H250" s="38">
        <f>'Comm Input'!Q415</f>
        <v>0</v>
      </c>
      <c r="I250" s="38">
        <f>'Comm Input'!R415</f>
        <v>0</v>
      </c>
      <c r="J250" s="38">
        <f>'Comm Input'!S415</f>
        <v>0</v>
      </c>
      <c r="K250" s="38">
        <f>'Comm Input'!T415</f>
        <v>0</v>
      </c>
      <c r="L250" s="38">
        <f>'Comm Input'!U415</f>
        <v>0</v>
      </c>
      <c r="M250" s="38">
        <f>'Comm Input'!V415</f>
        <v>0</v>
      </c>
      <c r="N250" s="522">
        <f>'Comm Input'!W415</f>
        <v>0</v>
      </c>
      <c r="O250" s="523">
        <f>'Comm Input'!X415</f>
        <v>0</v>
      </c>
      <c r="P250" s="28">
        <f>'Comm Input'!Y415</f>
        <v>0</v>
      </c>
      <c r="Q250" s="523">
        <f>'Comm Input'!Z415</f>
        <v>0</v>
      </c>
      <c r="R250" s="523">
        <f>'Comm Input'!AA415</f>
        <v>0</v>
      </c>
      <c r="S250" s="523">
        <f>'Comm Input'!AB415</f>
        <v>0</v>
      </c>
      <c r="T250" s="89">
        <f>'Comm Input'!AC415</f>
        <v>0</v>
      </c>
      <c r="U250" s="89">
        <f>'Comm Input'!AD415</f>
        <v>0</v>
      </c>
      <c r="V250" s="89">
        <f>'Comm Input'!AE415</f>
        <v>0</v>
      </c>
      <c r="W250" s="49">
        <f>'Comm Input'!AF415</f>
        <v>0</v>
      </c>
      <c r="X250" s="523">
        <f>'Comm Input'!AG415</f>
        <v>0</v>
      </c>
      <c r="Y250" s="523">
        <f>'Comm Input'!AH415</f>
        <v>0</v>
      </c>
      <c r="Z250" s="89">
        <f>'Comm Input'!AI415</f>
        <v>0</v>
      </c>
    </row>
    <row r="251" spans="1:26" ht="15" x14ac:dyDescent="0.25">
      <c r="A251" s="311">
        <f>'Comm Input'!J416</f>
        <v>0</v>
      </c>
      <c r="B251">
        <f>'Comm Input'!K416</f>
        <v>0</v>
      </c>
      <c r="C251">
        <f>'Comm Input'!L416</f>
        <v>0</v>
      </c>
      <c r="D251">
        <f>'Comm Input'!M416</f>
        <v>0</v>
      </c>
      <c r="E251" s="49">
        <f>'Comm Input'!N416</f>
        <v>0</v>
      </c>
      <c r="F251" s="50">
        <f>'Comm Input'!O416</f>
        <v>0</v>
      </c>
      <c r="G251" s="38">
        <f>'Comm Input'!P416</f>
        <v>0</v>
      </c>
      <c r="H251" s="38">
        <f>'Comm Input'!Q416</f>
        <v>0</v>
      </c>
      <c r="I251" s="38">
        <f>'Comm Input'!R416</f>
        <v>0</v>
      </c>
      <c r="J251" s="38">
        <f>'Comm Input'!S416</f>
        <v>0</v>
      </c>
      <c r="K251" s="38">
        <f>'Comm Input'!T416</f>
        <v>0</v>
      </c>
      <c r="L251" s="38">
        <f>'Comm Input'!U416</f>
        <v>0</v>
      </c>
      <c r="M251" s="38">
        <f>'Comm Input'!V416</f>
        <v>0</v>
      </c>
      <c r="N251" s="522">
        <f>'Comm Input'!W416</f>
        <v>0</v>
      </c>
      <c r="O251" s="523">
        <f>'Comm Input'!X416</f>
        <v>0</v>
      </c>
      <c r="P251" s="28">
        <f>'Comm Input'!Y416</f>
        <v>0</v>
      </c>
      <c r="Q251" s="523">
        <f>'Comm Input'!Z416</f>
        <v>0</v>
      </c>
      <c r="R251" s="523">
        <f>'Comm Input'!AA416</f>
        <v>0</v>
      </c>
      <c r="S251" s="523">
        <f>'Comm Input'!AB416</f>
        <v>0</v>
      </c>
      <c r="T251" s="89">
        <f>'Comm Input'!AC416</f>
        <v>0</v>
      </c>
      <c r="U251" s="89">
        <f>'Comm Input'!AD416</f>
        <v>0</v>
      </c>
      <c r="V251" s="89">
        <f>'Comm Input'!AE416</f>
        <v>0</v>
      </c>
      <c r="W251" s="49">
        <f>'Comm Input'!AF416</f>
        <v>0</v>
      </c>
      <c r="X251" s="523">
        <f>'Comm Input'!AG416</f>
        <v>0</v>
      </c>
      <c r="Y251" s="523">
        <f>'Comm Input'!AH416</f>
        <v>0</v>
      </c>
      <c r="Z251" s="89">
        <f>'Comm Input'!AI416</f>
        <v>0</v>
      </c>
    </row>
    <row r="252" spans="1:26" ht="15" x14ac:dyDescent="0.25">
      <c r="A252" s="334">
        <f>'Comm Input'!J417</f>
        <v>0</v>
      </c>
      <c r="B252" s="171">
        <f>'Comm Input'!K417</f>
        <v>0</v>
      </c>
      <c r="C252" s="171">
        <f>'Comm Input'!L417</f>
        <v>0</v>
      </c>
      <c r="D252" s="176">
        <f>'Comm Input'!M417</f>
        <v>0</v>
      </c>
      <c r="E252" s="449">
        <f>'Comm Input'!N417</f>
        <v>0</v>
      </c>
      <c r="F252" s="335">
        <f>'Comm Input'!O417</f>
        <v>0</v>
      </c>
      <c r="G252" s="177">
        <f>'Comm Input'!P417</f>
        <v>0</v>
      </c>
      <c r="H252" s="177">
        <f>'Comm Input'!Q417</f>
        <v>0</v>
      </c>
      <c r="I252" s="177">
        <f>'Comm Input'!R417</f>
        <v>0</v>
      </c>
      <c r="J252" s="177">
        <f>'Comm Input'!S417</f>
        <v>0</v>
      </c>
      <c r="K252" s="177">
        <f>'Comm Input'!T417</f>
        <v>0</v>
      </c>
      <c r="L252" s="177">
        <f>'Comm Input'!U417</f>
        <v>0</v>
      </c>
      <c r="M252" s="177">
        <f>'Comm Input'!V417</f>
        <v>0</v>
      </c>
      <c r="N252" s="364">
        <f>'Comm Input'!W417</f>
        <v>0</v>
      </c>
      <c r="O252" s="178">
        <f>'Comm Input'!X417</f>
        <v>0</v>
      </c>
      <c r="P252" s="365">
        <f>'Comm Input'!Y417</f>
        <v>0</v>
      </c>
      <c r="Q252" s="178">
        <f>'Comm Input'!Z417</f>
        <v>0</v>
      </c>
      <c r="R252" s="178">
        <f>'Comm Input'!AA417</f>
        <v>0</v>
      </c>
      <c r="S252" s="337">
        <f>'Comm Input'!AB417</f>
        <v>0</v>
      </c>
      <c r="T252" s="171">
        <f>'Comm Input'!AC417</f>
        <v>0</v>
      </c>
      <c r="U252" s="171">
        <f>'Comm Input'!AD417</f>
        <v>0</v>
      </c>
      <c r="V252" s="171">
        <f>'Comm Input'!AE417</f>
        <v>0</v>
      </c>
      <c r="W252" s="171">
        <f>'Comm Input'!AF417</f>
        <v>0</v>
      </c>
      <c r="X252" s="171">
        <f>'Comm Input'!AG417</f>
        <v>0</v>
      </c>
      <c r="Y252" s="337">
        <f>'Comm Input'!AH417</f>
        <v>0</v>
      </c>
      <c r="Z252" s="171">
        <f>'Comm Input'!AI417</f>
        <v>0</v>
      </c>
    </row>
    <row r="253" spans="1:26" ht="15" x14ac:dyDescent="0.25">
      <c r="A253" s="310" t="str">
        <f>'Comm Input'!J418</f>
        <v>SA</v>
      </c>
      <c r="B253" s="35" t="str">
        <f>'Comm Input'!K418</f>
        <v>Broker: PEO Exchange</v>
      </c>
      <c r="C253" s="35">
        <f>'Comm Input'!L418</f>
        <v>0</v>
      </c>
      <c r="D253" s="158">
        <f>'Comm Input'!M418</f>
        <v>0</v>
      </c>
      <c r="E253" s="117">
        <f>'Comm Input'!N418</f>
        <v>0</v>
      </c>
      <c r="F253" s="316">
        <f>'Comm Input'!O418</f>
        <v>0</v>
      </c>
      <c r="G253" s="158">
        <f>'Comm Input'!P418</f>
        <v>0</v>
      </c>
      <c r="H253" s="158">
        <f>'Comm Input'!Q418</f>
        <v>0</v>
      </c>
      <c r="I253" s="158">
        <f>'Comm Input'!R418</f>
        <v>0</v>
      </c>
      <c r="J253" s="319">
        <f>'Comm Input'!S418</f>
        <v>0</v>
      </c>
      <c r="K253" s="319">
        <f>'Comm Input'!T418</f>
        <v>0</v>
      </c>
      <c r="L253" s="319">
        <f>'Comm Input'!U418</f>
        <v>0</v>
      </c>
      <c r="M253" s="158">
        <f>'Comm Input'!V418</f>
        <v>0</v>
      </c>
      <c r="N253" s="319">
        <f>'Comm Input'!W418</f>
        <v>7.4999999999999997E-3</v>
      </c>
      <c r="O253" s="117">
        <f>'Comm Input'!X418</f>
        <v>0</v>
      </c>
      <c r="P253" s="157">
        <f>'Comm Input'!Y418</f>
        <v>0</v>
      </c>
      <c r="Q253" s="158">
        <f>'Comm Input'!Z418</f>
        <v>0</v>
      </c>
      <c r="R253" s="319">
        <f>'Comm Input'!AA418</f>
        <v>0</v>
      </c>
      <c r="S253" s="157">
        <f>'Comm Input'!AB418</f>
        <v>0</v>
      </c>
      <c r="T253" s="7">
        <f>'Comm Input'!AC418</f>
        <v>0</v>
      </c>
      <c r="U253" s="7">
        <f>'Comm Input'!AD418</f>
        <v>0</v>
      </c>
      <c r="V253" s="7">
        <f>'Comm Input'!AE418</f>
        <v>0</v>
      </c>
      <c r="W253" s="7">
        <f>'Comm Input'!AF418</f>
        <v>0</v>
      </c>
      <c r="X253" s="158">
        <f>'Comm Input'!AG418</f>
        <v>0</v>
      </c>
      <c r="Y253" s="322">
        <f>'Comm Input'!AH418</f>
        <v>0</v>
      </c>
      <c r="Z253" s="7">
        <f>'Comm Input'!AI418</f>
        <v>0</v>
      </c>
    </row>
    <row r="254" spans="1:26" ht="15" x14ac:dyDescent="0.25">
      <c r="A254" s="311">
        <f>'Comm Input'!J419</f>
        <v>0</v>
      </c>
      <c r="B254" t="str">
        <f>'Comm Input'!K419</f>
        <v>TFS ATL Intercontinental GA 9058</v>
      </c>
      <c r="C254" s="17">
        <f>'Comm Input'!L419</f>
        <v>0.13170000000000001</v>
      </c>
      <c r="D254" t="str">
        <f>'Comm Input'!M419</f>
        <v>GA9058</v>
      </c>
      <c r="E254" s="494">
        <f>'Comm Input'!N419</f>
        <v>0</v>
      </c>
      <c r="F254" s="366">
        <f>'Comm Input'!O419</f>
        <v>0</v>
      </c>
      <c r="G254" s="321">
        <f>'Comm Input'!P419</f>
        <v>9.0999999999999998E-2</v>
      </c>
      <c r="H254" s="307">
        <f>'Comm Input'!Q419</f>
        <v>0</v>
      </c>
      <c r="I254" s="307">
        <f>'Comm Input'!R419</f>
        <v>0</v>
      </c>
      <c r="J254" s="307">
        <f>'Comm Input'!S419</f>
        <v>0</v>
      </c>
      <c r="K254" s="307">
        <f>'Comm Input'!T419</f>
        <v>0</v>
      </c>
      <c r="L254" s="38">
        <f>'Comm Input'!U419</f>
        <v>0</v>
      </c>
      <c r="M254" s="38">
        <f>'Comm Input'!V419</f>
        <v>0</v>
      </c>
      <c r="N254" s="22">
        <f>'Comm Input'!W419</f>
        <v>0</v>
      </c>
      <c r="O254" s="22">
        <f>'Comm Input'!X419</f>
        <v>0</v>
      </c>
      <c r="P254" s="23">
        <f>'Comm Input'!Y419</f>
        <v>0</v>
      </c>
      <c r="Q254" s="22">
        <f>'Comm Input'!Z419</f>
        <v>0</v>
      </c>
      <c r="R254" s="23">
        <f>'Comm Input'!AA419</f>
        <v>0</v>
      </c>
      <c r="S254" s="23">
        <f>'Comm Input'!AB419</f>
        <v>0</v>
      </c>
      <c r="T254">
        <f>'Comm Input'!AC419</f>
        <v>0</v>
      </c>
      <c r="U254">
        <f>'Comm Input'!AD419</f>
        <v>0</v>
      </c>
      <c r="V254">
        <f>'Comm Input'!AE419</f>
        <v>0</v>
      </c>
      <c r="W254" s="49">
        <f>'Comm Input'!AF419</f>
        <v>0</v>
      </c>
      <c r="X254" s="23">
        <f>'Comm Input'!AG419</f>
        <v>0</v>
      </c>
      <c r="Y254" s="23">
        <f>'Comm Input'!AH419</f>
        <v>0</v>
      </c>
      <c r="Z254">
        <f>'Comm Input'!AI419</f>
        <v>0</v>
      </c>
    </row>
    <row r="255" spans="1:26" ht="15" x14ac:dyDescent="0.25">
      <c r="A255" s="311">
        <f>'Comm Input'!J420</f>
        <v>0</v>
      </c>
      <c r="B255">
        <f>'Comm Input'!K420</f>
        <v>0</v>
      </c>
      <c r="C255">
        <f>'Comm Input'!L420</f>
        <v>0</v>
      </c>
      <c r="D255">
        <f>'Comm Input'!M420</f>
        <v>7</v>
      </c>
      <c r="E255" s="494">
        <f>'Comm Input'!N420</f>
        <v>0</v>
      </c>
      <c r="F255" s="17">
        <f>'Comm Input'!O420</f>
        <v>0</v>
      </c>
      <c r="G255" s="38">
        <f>'Comm Input'!P420</f>
        <v>6.0060000000000002E-2</v>
      </c>
      <c r="H255" s="307">
        <f>'Comm Input'!Q420</f>
        <v>0</v>
      </c>
      <c r="I255" s="307">
        <f>'Comm Input'!R420</f>
        <v>0</v>
      </c>
      <c r="J255" s="307">
        <f>'Comm Input'!S420</f>
        <v>0</v>
      </c>
      <c r="K255" s="307">
        <f>'Comm Input'!T420</f>
        <v>0</v>
      </c>
      <c r="L255" s="38">
        <f>'Comm Input'!U420</f>
        <v>0</v>
      </c>
      <c r="M255" s="38">
        <f>'Comm Input'!V420</f>
        <v>0</v>
      </c>
      <c r="N255" s="22">
        <f>'Comm Input'!W420</f>
        <v>0</v>
      </c>
      <c r="O255" s="22">
        <f>'Comm Input'!X420</f>
        <v>0</v>
      </c>
      <c r="P255" s="23">
        <f>'Comm Input'!Y420</f>
        <v>0</v>
      </c>
      <c r="Q255" s="22">
        <f>'Comm Input'!Z420</f>
        <v>0</v>
      </c>
      <c r="R255" s="23">
        <f>'Comm Input'!AA420</f>
        <v>0</v>
      </c>
      <c r="S255" s="23">
        <f>'Comm Input'!AB420</f>
        <v>0</v>
      </c>
      <c r="T255">
        <f>'Comm Input'!AC420</f>
        <v>0</v>
      </c>
      <c r="U255">
        <f>'Comm Input'!AD420</f>
        <v>0</v>
      </c>
      <c r="V255">
        <f>'Comm Input'!AE420</f>
        <v>0</v>
      </c>
      <c r="W255" s="49">
        <f>'Comm Input'!AF420</f>
        <v>0</v>
      </c>
      <c r="X255" s="23">
        <f>'Comm Input'!AG420</f>
        <v>0</v>
      </c>
      <c r="Y255" s="23">
        <f>'Comm Input'!AH420</f>
        <v>0</v>
      </c>
      <c r="Z255">
        <f>'Comm Input'!AI420</f>
        <v>0</v>
      </c>
    </row>
    <row r="256" spans="1:26" ht="15" x14ac:dyDescent="0.25">
      <c r="A256" s="311">
        <f>'Comm Input'!J421</f>
        <v>0</v>
      </c>
      <c r="B256" t="str">
        <f>'Comm Input'!K421</f>
        <v>TERMED</v>
      </c>
      <c r="C256" s="17">
        <f>'Comm Input'!L421</f>
        <v>0</v>
      </c>
      <c r="D256">
        <f>'Comm Input'!M421</f>
        <v>0</v>
      </c>
      <c r="E256" s="494">
        <f>'Comm Input'!N421</f>
        <v>0</v>
      </c>
      <c r="F256" s="366">
        <f>'Comm Input'!O421</f>
        <v>0</v>
      </c>
      <c r="G256" s="321">
        <f>'Comm Input'!P421</f>
        <v>0</v>
      </c>
      <c r="H256" s="307">
        <f>'Comm Input'!Q421</f>
        <v>0</v>
      </c>
      <c r="I256" s="307">
        <f>'Comm Input'!R421</f>
        <v>0</v>
      </c>
      <c r="J256" s="307">
        <f>'Comm Input'!S421</f>
        <v>0</v>
      </c>
      <c r="K256" s="307">
        <f>'Comm Input'!T421</f>
        <v>0</v>
      </c>
      <c r="L256" s="38">
        <f>'Comm Input'!U421</f>
        <v>0</v>
      </c>
      <c r="M256" s="38">
        <f>'Comm Input'!V421</f>
        <v>0</v>
      </c>
      <c r="N256" s="22">
        <f>'Comm Input'!W421</f>
        <v>0</v>
      </c>
      <c r="O256" s="22">
        <f>'Comm Input'!X421</f>
        <v>0</v>
      </c>
      <c r="P256" s="23">
        <f>'Comm Input'!Y421</f>
        <v>0</v>
      </c>
      <c r="Q256" s="22">
        <f>'Comm Input'!Z421</f>
        <v>0</v>
      </c>
      <c r="R256" s="23">
        <f>'Comm Input'!AA421</f>
        <v>0</v>
      </c>
      <c r="S256" s="23">
        <f>'Comm Input'!AB421</f>
        <v>0</v>
      </c>
      <c r="T256">
        <f>'Comm Input'!AC421</f>
        <v>0</v>
      </c>
      <c r="U256">
        <f>'Comm Input'!AD421</f>
        <v>0</v>
      </c>
      <c r="V256">
        <f>'Comm Input'!AE421</f>
        <v>0</v>
      </c>
      <c r="W256" s="49">
        <f>'Comm Input'!AF421</f>
        <v>0</v>
      </c>
      <c r="X256" s="23">
        <f>'Comm Input'!AG421</f>
        <v>0</v>
      </c>
      <c r="Y256" s="23">
        <f>'Comm Input'!AH421</f>
        <v>0</v>
      </c>
      <c r="Z256">
        <f>'Comm Input'!AI421</f>
        <v>0</v>
      </c>
    </row>
    <row r="257" spans="1:26" ht="15" x14ac:dyDescent="0.25">
      <c r="A257" s="311">
        <f>'Comm Input'!J422</f>
        <v>0</v>
      </c>
      <c r="B257">
        <f>'Comm Input'!K422</f>
        <v>0</v>
      </c>
      <c r="C257">
        <f>'Comm Input'!L422</f>
        <v>0</v>
      </c>
      <c r="D257">
        <f>'Comm Input'!M422</f>
        <v>0</v>
      </c>
      <c r="E257" s="494">
        <f>'Comm Input'!N422</f>
        <v>0</v>
      </c>
      <c r="F257" s="17">
        <f>'Comm Input'!O422</f>
        <v>0</v>
      </c>
      <c r="G257" s="38">
        <f>'Comm Input'!P422</f>
        <v>0</v>
      </c>
      <c r="H257" s="307">
        <f>'Comm Input'!Q422</f>
        <v>0</v>
      </c>
      <c r="I257" s="307">
        <f>'Comm Input'!R422</f>
        <v>0</v>
      </c>
      <c r="J257" s="307">
        <f>'Comm Input'!S422</f>
        <v>0</v>
      </c>
      <c r="K257" s="307">
        <f>'Comm Input'!T422</f>
        <v>0</v>
      </c>
      <c r="L257" s="38">
        <f>'Comm Input'!U422</f>
        <v>0</v>
      </c>
      <c r="M257" s="38">
        <f>'Comm Input'!V422</f>
        <v>0</v>
      </c>
      <c r="N257" s="22">
        <f>'Comm Input'!W422</f>
        <v>0</v>
      </c>
      <c r="O257" s="22">
        <f>'Comm Input'!X422</f>
        <v>0</v>
      </c>
      <c r="P257" s="23">
        <f>'Comm Input'!Y422</f>
        <v>0</v>
      </c>
      <c r="Q257" s="22">
        <f>'Comm Input'!Z422</f>
        <v>0</v>
      </c>
      <c r="R257" s="23">
        <f>'Comm Input'!AA422</f>
        <v>0</v>
      </c>
      <c r="S257" s="23">
        <f>'Comm Input'!AB422</f>
        <v>0</v>
      </c>
      <c r="T257">
        <f>'Comm Input'!AC422</f>
        <v>0</v>
      </c>
      <c r="U257">
        <f>'Comm Input'!AD422</f>
        <v>0</v>
      </c>
      <c r="V257">
        <f>'Comm Input'!AE422</f>
        <v>0</v>
      </c>
      <c r="W257" s="49">
        <f>'Comm Input'!AF422</f>
        <v>0</v>
      </c>
      <c r="X257" s="23">
        <f>'Comm Input'!AG422</f>
        <v>0</v>
      </c>
      <c r="Y257" s="23">
        <f>'Comm Input'!AH422</f>
        <v>0</v>
      </c>
      <c r="Z257">
        <f>'Comm Input'!AI422</f>
        <v>0</v>
      </c>
    </row>
    <row r="258" spans="1:26" ht="15" x14ac:dyDescent="0.25">
      <c r="A258" s="311">
        <f>'Comm Input'!J423</f>
        <v>0</v>
      </c>
      <c r="B258">
        <f>'Comm Input'!K423</f>
        <v>0</v>
      </c>
      <c r="C258" s="17">
        <f>'Comm Input'!L423</f>
        <v>0</v>
      </c>
      <c r="D258">
        <f>'Comm Input'!M423</f>
        <v>0</v>
      </c>
      <c r="E258" s="494">
        <f>'Comm Input'!N423</f>
        <v>0</v>
      </c>
      <c r="F258" s="366">
        <f>'Comm Input'!O423</f>
        <v>0</v>
      </c>
      <c r="G258" s="321">
        <f>'Comm Input'!P423</f>
        <v>0</v>
      </c>
      <c r="H258" s="307">
        <f>'Comm Input'!Q423</f>
        <v>0</v>
      </c>
      <c r="I258" s="307">
        <f>'Comm Input'!R423</f>
        <v>0</v>
      </c>
      <c r="J258" s="307">
        <f>'Comm Input'!S423</f>
        <v>0</v>
      </c>
      <c r="K258" s="307">
        <f>'Comm Input'!T423</f>
        <v>0</v>
      </c>
      <c r="L258" s="38">
        <f>'Comm Input'!U423</f>
        <v>0</v>
      </c>
      <c r="M258" s="38">
        <f>'Comm Input'!V423</f>
        <v>0</v>
      </c>
      <c r="N258" s="22">
        <f>'Comm Input'!W423</f>
        <v>0</v>
      </c>
      <c r="O258" s="22">
        <f>'Comm Input'!X423</f>
        <v>0</v>
      </c>
      <c r="P258" s="23">
        <f>'Comm Input'!Y423</f>
        <v>0</v>
      </c>
      <c r="Q258" s="22">
        <f>'Comm Input'!Z423</f>
        <v>0</v>
      </c>
      <c r="R258" s="23">
        <f>'Comm Input'!AA423</f>
        <v>0</v>
      </c>
      <c r="S258" s="23">
        <f>'Comm Input'!AB423</f>
        <v>0</v>
      </c>
      <c r="T258">
        <f>'Comm Input'!AC423</f>
        <v>0</v>
      </c>
      <c r="U258">
        <f>'Comm Input'!AD423</f>
        <v>0</v>
      </c>
      <c r="V258">
        <f>'Comm Input'!AE423</f>
        <v>0</v>
      </c>
      <c r="W258" s="49">
        <f>'Comm Input'!AF423</f>
        <v>0</v>
      </c>
      <c r="X258" s="23">
        <f>'Comm Input'!AG423</f>
        <v>0</v>
      </c>
      <c r="Y258" s="23">
        <f>'Comm Input'!AH423</f>
        <v>0</v>
      </c>
      <c r="Z258" s="23">
        <f>'Comm Input'!AI423</f>
        <v>0</v>
      </c>
    </row>
    <row r="259" spans="1:26" ht="15" x14ac:dyDescent="0.25">
      <c r="A259" s="311">
        <f>'Comm Input'!J424</f>
        <v>0</v>
      </c>
      <c r="B259">
        <f>'Comm Input'!K424</f>
        <v>0</v>
      </c>
      <c r="C259">
        <f>'Comm Input'!L424</f>
        <v>0</v>
      </c>
      <c r="D259">
        <f>'Comm Input'!M424</f>
        <v>0</v>
      </c>
      <c r="E259" s="626">
        <f>'Comm Input'!N424</f>
        <v>0</v>
      </c>
      <c r="F259" s="13">
        <f>'Comm Input'!O424</f>
        <v>0</v>
      </c>
      <c r="G259" s="38">
        <f>'Comm Input'!P424</f>
        <v>0</v>
      </c>
      <c r="H259" s="307">
        <f>'Comm Input'!Q424</f>
        <v>0</v>
      </c>
      <c r="I259" s="307">
        <f>'Comm Input'!R424</f>
        <v>0</v>
      </c>
      <c r="J259" s="307">
        <f>'Comm Input'!S424</f>
        <v>0</v>
      </c>
      <c r="K259" s="307">
        <f>'Comm Input'!T424</f>
        <v>0</v>
      </c>
      <c r="L259" s="38">
        <f>'Comm Input'!U424</f>
        <v>0</v>
      </c>
      <c r="M259" s="38">
        <f>'Comm Input'!V424</f>
        <v>0</v>
      </c>
      <c r="N259" s="22">
        <f>'Comm Input'!W424</f>
        <v>0</v>
      </c>
      <c r="O259" s="22">
        <f>'Comm Input'!X424</f>
        <v>0</v>
      </c>
      <c r="P259" s="23">
        <f>'Comm Input'!Y424</f>
        <v>0</v>
      </c>
      <c r="Q259" s="22">
        <f>'Comm Input'!Z424</f>
        <v>0</v>
      </c>
      <c r="R259" s="23">
        <f>'Comm Input'!AA424</f>
        <v>0</v>
      </c>
      <c r="S259" s="23">
        <f>'Comm Input'!AB424</f>
        <v>0</v>
      </c>
      <c r="T259">
        <f>'Comm Input'!AC424</f>
        <v>0</v>
      </c>
      <c r="U259">
        <f>'Comm Input'!AD424</f>
        <v>0</v>
      </c>
      <c r="V259">
        <f>'Comm Input'!AE424</f>
        <v>0</v>
      </c>
      <c r="W259" s="49">
        <f>'Comm Input'!AF424</f>
        <v>0</v>
      </c>
      <c r="X259" s="23">
        <f>'Comm Input'!AG424</f>
        <v>0</v>
      </c>
      <c r="Y259" s="23">
        <f>'Comm Input'!AH424</f>
        <v>0</v>
      </c>
      <c r="Z259" s="23">
        <f>'Comm Input'!AI424</f>
        <v>0</v>
      </c>
    </row>
    <row r="260" spans="1:26" ht="15.75" thickBot="1" x14ac:dyDescent="0.3">
      <c r="A260" s="311">
        <f>'Comm Input'!J425</f>
        <v>0</v>
      </c>
      <c r="B260">
        <f>'Comm Input'!K425</f>
        <v>0</v>
      </c>
      <c r="C260">
        <f>'Comm Input'!L425</f>
        <v>0</v>
      </c>
      <c r="D260">
        <f>'Comm Input'!M425</f>
        <v>0</v>
      </c>
      <c r="E260" s="49">
        <f>'Comm Input'!N425</f>
        <v>0</v>
      </c>
      <c r="F260" s="50">
        <f>'Comm Input'!O425</f>
        <v>0</v>
      </c>
      <c r="G260" s="38">
        <f>'Comm Input'!P425</f>
        <v>0</v>
      </c>
      <c r="H260" s="307">
        <f>'Comm Input'!Q425</f>
        <v>0</v>
      </c>
      <c r="I260" s="307">
        <f>'Comm Input'!R425</f>
        <v>0</v>
      </c>
      <c r="J260" s="307">
        <f>'Comm Input'!S425</f>
        <v>0</v>
      </c>
      <c r="K260" s="307">
        <f>'Comm Input'!T425</f>
        <v>0</v>
      </c>
      <c r="L260" s="38">
        <f>'Comm Input'!U425</f>
        <v>0</v>
      </c>
      <c r="M260" s="38">
        <f>'Comm Input'!V425</f>
        <v>0</v>
      </c>
      <c r="N260" s="38">
        <f>'Comm Input'!W425</f>
        <v>0</v>
      </c>
      <c r="O260" s="22">
        <f>'Comm Input'!X425</f>
        <v>0</v>
      </c>
      <c r="P260" s="11">
        <f>'Comm Input'!Y425</f>
        <v>0</v>
      </c>
      <c r="Q260" s="22">
        <f>'Comm Input'!Z425</f>
        <v>0</v>
      </c>
      <c r="R260" s="22">
        <f>'Comm Input'!AA425</f>
        <v>0</v>
      </c>
      <c r="S260" s="22">
        <f>'Comm Input'!AB425</f>
        <v>0</v>
      </c>
      <c r="T260" s="22">
        <f>'Comm Input'!AC425</f>
        <v>0</v>
      </c>
      <c r="U260" s="22">
        <f>'Comm Input'!AD425</f>
        <v>0</v>
      </c>
      <c r="V260" s="22">
        <f>'Comm Input'!AE425</f>
        <v>0</v>
      </c>
      <c r="W260" s="49">
        <f>'Comm Input'!AF425</f>
        <v>0</v>
      </c>
      <c r="X260" s="22">
        <f>'Comm Input'!AG425</f>
        <v>0</v>
      </c>
      <c r="Y260" s="22">
        <f>'Comm Input'!AH425</f>
        <v>0</v>
      </c>
      <c r="Z260" s="22">
        <f>'Comm Input'!AI425</f>
        <v>0</v>
      </c>
    </row>
    <row r="261" spans="1:26" ht="15.75" thickBot="1" x14ac:dyDescent="0.3">
      <c r="A261" s="311">
        <f>'Comm Input'!J426</f>
        <v>0</v>
      </c>
      <c r="B261">
        <f>'Comm Input'!K426</f>
        <v>0</v>
      </c>
      <c r="C261">
        <f>'Comm Input'!L426</f>
        <v>0</v>
      </c>
      <c r="D261">
        <f>'Comm Input'!M426</f>
        <v>0</v>
      </c>
      <c r="E261" s="49">
        <f>'Comm Input'!N426</f>
        <v>0</v>
      </c>
      <c r="F261" s="50">
        <f>'Comm Input'!O426</f>
        <v>0</v>
      </c>
      <c r="G261" s="38">
        <f>'Comm Input'!P426</f>
        <v>0</v>
      </c>
      <c r="H261" s="38">
        <f>'Comm Input'!Q426</f>
        <v>0</v>
      </c>
      <c r="I261" s="38">
        <f>'Comm Input'!R426</f>
        <v>0</v>
      </c>
      <c r="J261" s="38">
        <f>'Comm Input'!S426</f>
        <v>0</v>
      </c>
      <c r="K261" s="38">
        <f>'Comm Input'!T426</f>
        <v>0</v>
      </c>
      <c r="L261" s="38">
        <f>'Comm Input'!U426</f>
        <v>0</v>
      </c>
      <c r="M261" s="38">
        <f>'Comm Input'!V426</f>
        <v>0</v>
      </c>
      <c r="N261" s="488">
        <f>'Comm Input'!W426</f>
        <v>0</v>
      </c>
      <c r="O261" s="489">
        <f>'Comm Input'!X426</f>
        <v>0</v>
      </c>
      <c r="P261" s="490">
        <f>'Comm Input'!Y426</f>
        <v>0</v>
      </c>
      <c r="Q261" s="829">
        <f>'Comm Input'!Z426</f>
        <v>0</v>
      </c>
      <c r="R261" s="387">
        <f>'Comm Input'!AA426</f>
        <v>0</v>
      </c>
      <c r="S261" s="387">
        <f>'Comm Input'!AB426</f>
        <v>0</v>
      </c>
      <c r="T261" s="1087">
        <f>'Comm Input'!AC426</f>
        <v>0</v>
      </c>
      <c r="U261" s="89">
        <f>'Comm Input'!AD426</f>
        <v>0</v>
      </c>
      <c r="V261" s="89">
        <f>'Comm Input'!AE426</f>
        <v>0</v>
      </c>
      <c r="W261" s="49">
        <f>'Comm Input'!AF426</f>
        <v>0</v>
      </c>
      <c r="X261" s="387">
        <f>'Comm Input'!AG426</f>
        <v>0</v>
      </c>
      <c r="Y261" s="387">
        <f>'Comm Input'!AH426</f>
        <v>0</v>
      </c>
      <c r="Z261" s="1087">
        <f>'Comm Input'!AI426</f>
        <v>0</v>
      </c>
    </row>
    <row r="262" spans="1:26" ht="15" x14ac:dyDescent="0.25">
      <c r="A262" s="311">
        <f>'Comm Input'!J427</f>
        <v>0</v>
      </c>
      <c r="B262">
        <f>'Comm Input'!K427</f>
        <v>0</v>
      </c>
      <c r="C262">
        <f>'Comm Input'!L427</f>
        <v>0</v>
      </c>
      <c r="D262">
        <f>'Comm Input'!M427</f>
        <v>0</v>
      </c>
      <c r="E262" s="49">
        <f>'Comm Input'!N427</f>
        <v>0</v>
      </c>
      <c r="F262" s="50">
        <f>'Comm Input'!O427</f>
        <v>0</v>
      </c>
      <c r="G262" s="38">
        <f>'Comm Input'!P427</f>
        <v>0</v>
      </c>
      <c r="H262" s="38">
        <f>'Comm Input'!Q427</f>
        <v>0</v>
      </c>
      <c r="I262" s="38">
        <f>'Comm Input'!R427</f>
        <v>0</v>
      </c>
      <c r="J262" s="38">
        <f>'Comm Input'!S427</f>
        <v>0</v>
      </c>
      <c r="K262" s="38">
        <f>'Comm Input'!T427</f>
        <v>0</v>
      </c>
      <c r="L262" s="38">
        <f>'Comm Input'!U427</f>
        <v>0</v>
      </c>
      <c r="M262" s="38">
        <f>'Comm Input'!V427</f>
        <v>0</v>
      </c>
      <c r="N262" s="522">
        <f>'Comm Input'!W427</f>
        <v>0</v>
      </c>
      <c r="O262" s="523">
        <f>'Comm Input'!X427</f>
        <v>0</v>
      </c>
      <c r="P262" s="28">
        <f>'Comm Input'!Y427</f>
        <v>0</v>
      </c>
      <c r="Q262" s="523">
        <f>'Comm Input'!Z427</f>
        <v>0</v>
      </c>
      <c r="R262" s="523">
        <f>'Comm Input'!AA427</f>
        <v>0</v>
      </c>
      <c r="S262" s="523">
        <f>'Comm Input'!AB427</f>
        <v>0</v>
      </c>
      <c r="T262" s="89">
        <f>'Comm Input'!AC427</f>
        <v>0</v>
      </c>
      <c r="U262" s="89">
        <f>'Comm Input'!AD427</f>
        <v>0</v>
      </c>
      <c r="V262" s="89">
        <f>'Comm Input'!AE427</f>
        <v>0</v>
      </c>
      <c r="W262" s="49">
        <f>'Comm Input'!AF427</f>
        <v>0</v>
      </c>
      <c r="X262" s="523">
        <f>'Comm Input'!AG427</f>
        <v>0</v>
      </c>
      <c r="Y262" s="523">
        <f>'Comm Input'!AH427</f>
        <v>0</v>
      </c>
      <c r="Z262" s="89">
        <f>'Comm Input'!AI427</f>
        <v>0</v>
      </c>
    </row>
    <row r="263" spans="1:26" ht="15" x14ac:dyDescent="0.25">
      <c r="A263" s="334">
        <f>'Comm Input'!J428</f>
        <v>0</v>
      </c>
      <c r="B263" s="171">
        <f>'Comm Input'!K428</f>
        <v>0</v>
      </c>
      <c r="C263" s="171">
        <f>'Comm Input'!L428</f>
        <v>0</v>
      </c>
      <c r="D263" s="176">
        <f>'Comm Input'!M428</f>
        <v>0</v>
      </c>
      <c r="E263" s="449">
        <f>'Comm Input'!N428</f>
        <v>0</v>
      </c>
      <c r="F263" s="335">
        <f>'Comm Input'!O428</f>
        <v>0</v>
      </c>
      <c r="G263" s="177">
        <f>'Comm Input'!P428</f>
        <v>0</v>
      </c>
      <c r="H263" s="177">
        <f>'Comm Input'!Q428</f>
        <v>0</v>
      </c>
      <c r="I263" s="177">
        <f>'Comm Input'!R428</f>
        <v>0</v>
      </c>
      <c r="J263" s="177">
        <f>'Comm Input'!S428</f>
        <v>0</v>
      </c>
      <c r="K263" s="177">
        <f>'Comm Input'!T428</f>
        <v>0</v>
      </c>
      <c r="L263" s="177">
        <f>'Comm Input'!U428</f>
        <v>0</v>
      </c>
      <c r="M263" s="177">
        <f>'Comm Input'!V428</f>
        <v>0</v>
      </c>
      <c r="N263" s="364">
        <f>'Comm Input'!W428</f>
        <v>0</v>
      </c>
      <c r="O263" s="178">
        <f>'Comm Input'!X428</f>
        <v>0</v>
      </c>
      <c r="P263" s="365">
        <f>'Comm Input'!Y428</f>
        <v>0</v>
      </c>
      <c r="Q263" s="178">
        <f>'Comm Input'!Z428</f>
        <v>0</v>
      </c>
      <c r="R263" s="178">
        <f>'Comm Input'!AA428</f>
        <v>0</v>
      </c>
      <c r="S263" s="337">
        <f>'Comm Input'!AB428</f>
        <v>0</v>
      </c>
      <c r="T263" s="171">
        <f>'Comm Input'!AC428</f>
        <v>0</v>
      </c>
      <c r="U263" s="171">
        <f>'Comm Input'!AD428</f>
        <v>0</v>
      </c>
      <c r="V263" s="171">
        <f>'Comm Input'!AE428</f>
        <v>0</v>
      </c>
      <c r="W263" s="171">
        <f>'Comm Input'!AF428</f>
        <v>0</v>
      </c>
      <c r="X263" s="171">
        <f>'Comm Input'!AG428</f>
        <v>0</v>
      </c>
      <c r="Y263" s="337">
        <f>'Comm Input'!AH428</f>
        <v>0</v>
      </c>
      <c r="Z263" s="171">
        <f>'Comm Input'!AI428</f>
        <v>0</v>
      </c>
    </row>
    <row r="264" spans="1:26" ht="15" x14ac:dyDescent="0.25">
      <c r="A264" s="310" t="str">
        <f>'Comm Input'!J429</f>
        <v>SA</v>
      </c>
      <c r="B264" s="35" t="str">
        <f>'Comm Input'!K429</f>
        <v>Broker: PEO Exchange</v>
      </c>
      <c r="C264" s="35">
        <f>'Comm Input'!L429</f>
        <v>0</v>
      </c>
      <c r="D264" s="158">
        <f>'Comm Input'!M429</f>
        <v>0</v>
      </c>
      <c r="E264" s="117">
        <f>'Comm Input'!N429</f>
        <v>0</v>
      </c>
      <c r="F264" s="316">
        <f>'Comm Input'!O429</f>
        <v>0</v>
      </c>
      <c r="G264" s="158">
        <f>'Comm Input'!P429</f>
        <v>0</v>
      </c>
      <c r="H264" s="158">
        <f>'Comm Input'!Q429</f>
        <v>0</v>
      </c>
      <c r="I264" s="158">
        <f>'Comm Input'!R429</f>
        <v>0</v>
      </c>
      <c r="J264" s="319">
        <f>'Comm Input'!S429</f>
        <v>0</v>
      </c>
      <c r="K264" s="319">
        <f>'Comm Input'!T429</f>
        <v>0</v>
      </c>
      <c r="L264" s="319">
        <f>'Comm Input'!U429</f>
        <v>0</v>
      </c>
      <c r="M264" s="158">
        <f>'Comm Input'!V429</f>
        <v>0</v>
      </c>
      <c r="N264" s="319">
        <f>'Comm Input'!W429</f>
        <v>0</v>
      </c>
      <c r="O264" s="117">
        <f>'Comm Input'!X429</f>
        <v>0</v>
      </c>
      <c r="P264" s="157">
        <f>'Comm Input'!Y429</f>
        <v>0</v>
      </c>
      <c r="Q264" s="158">
        <f>'Comm Input'!Z429</f>
        <v>0</v>
      </c>
      <c r="R264" s="319">
        <f>'Comm Input'!AA429</f>
        <v>0</v>
      </c>
      <c r="S264" s="157">
        <f>'Comm Input'!AB429</f>
        <v>0</v>
      </c>
      <c r="T264" s="7">
        <f>'Comm Input'!AC429</f>
        <v>0</v>
      </c>
      <c r="U264" s="7">
        <f>'Comm Input'!AD429</f>
        <v>0</v>
      </c>
      <c r="V264" s="7">
        <f>'Comm Input'!AE429</f>
        <v>0</v>
      </c>
      <c r="W264" s="7">
        <f>'Comm Input'!AF429</f>
        <v>0</v>
      </c>
      <c r="X264" s="158">
        <f>'Comm Input'!AG429</f>
        <v>0</v>
      </c>
      <c r="Y264" s="322">
        <f>'Comm Input'!AH429</f>
        <v>0</v>
      </c>
      <c r="Z264" s="7">
        <f>'Comm Input'!AI429</f>
        <v>0</v>
      </c>
    </row>
    <row r="265" spans="1:26" ht="15" x14ac:dyDescent="0.25">
      <c r="A265" s="311">
        <f>'Comm Input'!J430</f>
        <v>0</v>
      </c>
      <c r="B265" t="str">
        <f>'Comm Input'!K430</f>
        <v>TFS New Orleans (NO) LA 9052</v>
      </c>
      <c r="C265" s="17">
        <f>'Comm Input'!L430</f>
        <v>0.21199999999999999</v>
      </c>
      <c r="D265" t="str">
        <f>'Comm Input'!M430</f>
        <v>LA9052</v>
      </c>
      <c r="E265" s="494">
        <f>'Comm Input'!N430</f>
        <v>0</v>
      </c>
      <c r="F265" s="366">
        <f>'Comm Input'!O430</f>
        <v>0</v>
      </c>
      <c r="G265" s="321">
        <f>'Comm Input'!P430</f>
        <v>9.8500000000000004E-2</v>
      </c>
      <c r="H265" s="307">
        <f>'Comm Input'!Q430</f>
        <v>0</v>
      </c>
      <c r="I265" s="307">
        <f>'Comm Input'!R430</f>
        <v>0</v>
      </c>
      <c r="J265" s="307">
        <f>'Comm Input'!S430</f>
        <v>0</v>
      </c>
      <c r="K265" s="307">
        <f>'Comm Input'!T430</f>
        <v>0</v>
      </c>
      <c r="L265" s="38">
        <f>'Comm Input'!U430</f>
        <v>0</v>
      </c>
      <c r="M265" s="38">
        <f>'Comm Input'!V430</f>
        <v>0</v>
      </c>
      <c r="N265" s="22">
        <f>'Comm Input'!W430</f>
        <v>0</v>
      </c>
      <c r="O265" s="22">
        <f>'Comm Input'!X430</f>
        <v>0</v>
      </c>
      <c r="P265" s="23">
        <f>'Comm Input'!Y430</f>
        <v>0</v>
      </c>
      <c r="Q265" s="22">
        <f>'Comm Input'!Z430</f>
        <v>0</v>
      </c>
      <c r="R265" s="23">
        <f>'Comm Input'!AA430</f>
        <v>0</v>
      </c>
      <c r="S265" s="23">
        <f>'Comm Input'!AB430</f>
        <v>0</v>
      </c>
      <c r="T265">
        <f>'Comm Input'!AC430</f>
        <v>0</v>
      </c>
      <c r="U265">
        <f>'Comm Input'!AD430</f>
        <v>0</v>
      </c>
      <c r="V265">
        <f>'Comm Input'!AE430</f>
        <v>0</v>
      </c>
      <c r="W265" s="49">
        <f>'Comm Input'!AF430</f>
        <v>0</v>
      </c>
      <c r="X265" s="23">
        <f>'Comm Input'!AG430</f>
        <v>0</v>
      </c>
      <c r="Y265" s="23">
        <f>'Comm Input'!AH430</f>
        <v>0</v>
      </c>
      <c r="Z265">
        <f>'Comm Input'!AI430</f>
        <v>0</v>
      </c>
    </row>
    <row r="266" spans="1:26" ht="15" x14ac:dyDescent="0.25">
      <c r="A266" s="311">
        <f>'Comm Input'!J431</f>
        <v>0</v>
      </c>
      <c r="B266" t="str">
        <f>'Comm Input'!K432</f>
        <v>TERMED</v>
      </c>
      <c r="C266">
        <f>'Comm Input'!L431</f>
        <v>0</v>
      </c>
      <c r="D266">
        <f>'Comm Input'!M431</f>
        <v>0</v>
      </c>
      <c r="E266" s="494">
        <f>'Comm Input'!N431</f>
        <v>0</v>
      </c>
      <c r="F266" s="17">
        <f>'Comm Input'!O431</f>
        <v>0</v>
      </c>
      <c r="G266" s="38">
        <f>'Comm Input'!P431</f>
        <v>6.5010000000000012E-2</v>
      </c>
      <c r="H266" s="307">
        <f>'Comm Input'!Q431</f>
        <v>0</v>
      </c>
      <c r="I266" s="307">
        <f>'Comm Input'!R431</f>
        <v>0</v>
      </c>
      <c r="J266" s="307">
        <f>'Comm Input'!S431</f>
        <v>0</v>
      </c>
      <c r="K266" s="307">
        <f>'Comm Input'!T431</f>
        <v>0</v>
      </c>
      <c r="L266" s="38">
        <f>'Comm Input'!U431</f>
        <v>0</v>
      </c>
      <c r="M266" s="38">
        <f>'Comm Input'!V431</f>
        <v>0</v>
      </c>
      <c r="N266" s="22">
        <f>'Comm Input'!W431</f>
        <v>0</v>
      </c>
      <c r="O266" s="22">
        <f>'Comm Input'!X431</f>
        <v>0</v>
      </c>
      <c r="P266" s="23">
        <f>'Comm Input'!Y431</f>
        <v>0</v>
      </c>
      <c r="Q266" s="22">
        <f>'Comm Input'!Z431</f>
        <v>0</v>
      </c>
      <c r="R266" s="23">
        <f>'Comm Input'!AA431</f>
        <v>0</v>
      </c>
      <c r="S266" s="23">
        <f>'Comm Input'!AB431</f>
        <v>0</v>
      </c>
      <c r="T266">
        <f>'Comm Input'!AC431</f>
        <v>0</v>
      </c>
      <c r="U266">
        <f>'Comm Input'!AD431</f>
        <v>0</v>
      </c>
      <c r="V266">
        <f>'Comm Input'!AE431</f>
        <v>0</v>
      </c>
      <c r="W266" s="49">
        <f>'Comm Input'!AF431</f>
        <v>0</v>
      </c>
      <c r="X266" s="23">
        <f>'Comm Input'!AG431</f>
        <v>0</v>
      </c>
      <c r="Y266" s="23">
        <f>'Comm Input'!AH431</f>
        <v>0</v>
      </c>
      <c r="Z266">
        <f>'Comm Input'!AI431</f>
        <v>0</v>
      </c>
    </row>
    <row r="267" spans="1:26" ht="15" x14ac:dyDescent="0.25">
      <c r="A267" s="311">
        <f>'Comm Input'!J432</f>
        <v>0</v>
      </c>
      <c r="B267" t="str">
        <f>'Comm Input'!K433</f>
        <v>withheld for nonpayment</v>
      </c>
      <c r="C267" s="17">
        <f>'Comm Input'!L432</f>
        <v>0</v>
      </c>
      <c r="D267">
        <f>'Comm Input'!M432</f>
        <v>0</v>
      </c>
      <c r="E267" s="494">
        <f>'Comm Input'!N432</f>
        <v>0</v>
      </c>
      <c r="F267" s="366">
        <f>'Comm Input'!O432</f>
        <v>0</v>
      </c>
      <c r="G267" s="321">
        <f>'Comm Input'!P432</f>
        <v>0</v>
      </c>
      <c r="H267" s="307">
        <f>'Comm Input'!Q432</f>
        <v>0</v>
      </c>
      <c r="I267" s="307">
        <f>'Comm Input'!R432</f>
        <v>0</v>
      </c>
      <c r="J267" s="307">
        <f>'Comm Input'!S432</f>
        <v>0</v>
      </c>
      <c r="K267" s="307">
        <f>'Comm Input'!T432</f>
        <v>0</v>
      </c>
      <c r="L267" s="38">
        <f>'Comm Input'!U432</f>
        <v>0</v>
      </c>
      <c r="M267" s="38">
        <f>'Comm Input'!V432</f>
        <v>0</v>
      </c>
      <c r="N267" s="22">
        <f>'Comm Input'!W432</f>
        <v>0</v>
      </c>
      <c r="O267" s="22">
        <f>'Comm Input'!X432</f>
        <v>0</v>
      </c>
      <c r="P267" s="23">
        <f>'Comm Input'!Y432</f>
        <v>0</v>
      </c>
      <c r="Q267" s="22">
        <f>'Comm Input'!Z432</f>
        <v>0</v>
      </c>
      <c r="R267" s="23">
        <f>'Comm Input'!AA432</f>
        <v>0</v>
      </c>
      <c r="S267" s="23">
        <f>'Comm Input'!AB432</f>
        <v>0</v>
      </c>
      <c r="T267">
        <f>'Comm Input'!AC432</f>
        <v>0</v>
      </c>
      <c r="U267">
        <f>'Comm Input'!AD432</f>
        <v>0</v>
      </c>
      <c r="V267">
        <f>'Comm Input'!AE432</f>
        <v>0</v>
      </c>
      <c r="W267" s="49">
        <f>'Comm Input'!AF432</f>
        <v>0</v>
      </c>
      <c r="X267" s="23">
        <f>'Comm Input'!AG432</f>
        <v>0</v>
      </c>
      <c r="Y267" s="23">
        <f>'Comm Input'!AH432</f>
        <v>0</v>
      </c>
      <c r="Z267">
        <f>'Comm Input'!AI432</f>
        <v>0</v>
      </c>
    </row>
    <row r="268" spans="1:26" ht="15" x14ac:dyDescent="0.25">
      <c r="A268" s="311">
        <f>'Comm Input'!J433</f>
        <v>0</v>
      </c>
      <c r="B268" t="e">
        <f>'Comm Input'!#REF!</f>
        <v>#REF!</v>
      </c>
      <c r="C268">
        <f>'Comm Input'!L433</f>
        <v>0</v>
      </c>
      <c r="D268">
        <f>'Comm Input'!M433</f>
        <v>0</v>
      </c>
      <c r="E268" s="494">
        <f>'Comm Input'!N433</f>
        <v>0</v>
      </c>
      <c r="F268" s="17">
        <f>'Comm Input'!O433</f>
        <v>0</v>
      </c>
      <c r="G268" s="38">
        <f>'Comm Input'!P433</f>
        <v>0</v>
      </c>
      <c r="H268" s="307">
        <f>'Comm Input'!Q433</f>
        <v>0</v>
      </c>
      <c r="I268" s="307">
        <f>'Comm Input'!R433</f>
        <v>0</v>
      </c>
      <c r="J268" s="307">
        <f>'Comm Input'!S433</f>
        <v>0</v>
      </c>
      <c r="K268" s="307">
        <f>'Comm Input'!T433</f>
        <v>0</v>
      </c>
      <c r="L268" s="38">
        <f>'Comm Input'!U433</f>
        <v>0</v>
      </c>
      <c r="M268" s="38">
        <f>'Comm Input'!V433</f>
        <v>0</v>
      </c>
      <c r="N268" s="22">
        <f>'Comm Input'!W433</f>
        <v>0</v>
      </c>
      <c r="O268" s="22">
        <f>'Comm Input'!X433</f>
        <v>0</v>
      </c>
      <c r="P268" s="23">
        <f>'Comm Input'!Y433</f>
        <v>0</v>
      </c>
      <c r="Q268" s="22">
        <f>'Comm Input'!Z433</f>
        <v>0</v>
      </c>
      <c r="R268" s="23">
        <f>'Comm Input'!AA433</f>
        <v>0</v>
      </c>
      <c r="S268" s="23">
        <f>'Comm Input'!AB433</f>
        <v>0</v>
      </c>
      <c r="T268">
        <f>'Comm Input'!AC433</f>
        <v>0</v>
      </c>
      <c r="U268">
        <f>'Comm Input'!AD433</f>
        <v>0</v>
      </c>
      <c r="V268">
        <f>'Comm Input'!AE433</f>
        <v>0</v>
      </c>
      <c r="W268" s="49">
        <f>'Comm Input'!AF433</f>
        <v>0</v>
      </c>
      <c r="X268" s="23">
        <f>'Comm Input'!AG433</f>
        <v>0</v>
      </c>
      <c r="Y268" s="23">
        <f>'Comm Input'!AH433</f>
        <v>0</v>
      </c>
      <c r="Z268">
        <f>'Comm Input'!AI433</f>
        <v>0</v>
      </c>
    </row>
    <row r="269" spans="1:26" ht="15" x14ac:dyDescent="0.25">
      <c r="A269" s="311">
        <f>'Comm Input'!J434</f>
        <v>0</v>
      </c>
      <c r="B269">
        <f>'Comm Input'!K434</f>
        <v>0</v>
      </c>
      <c r="C269" s="17">
        <f>'Comm Input'!L434</f>
        <v>0</v>
      </c>
      <c r="D269">
        <f>'Comm Input'!M434</f>
        <v>0</v>
      </c>
      <c r="E269" s="494">
        <f>'Comm Input'!N434</f>
        <v>0</v>
      </c>
      <c r="F269" s="366">
        <f>'Comm Input'!O434</f>
        <v>0</v>
      </c>
      <c r="G269" s="321">
        <f>'Comm Input'!P434</f>
        <v>0</v>
      </c>
      <c r="H269" s="307">
        <f>'Comm Input'!Q434</f>
        <v>0</v>
      </c>
      <c r="I269" s="307">
        <f>'Comm Input'!R434</f>
        <v>0</v>
      </c>
      <c r="J269" s="307">
        <f>'Comm Input'!S434</f>
        <v>0</v>
      </c>
      <c r="K269" s="307">
        <f>'Comm Input'!T434</f>
        <v>0</v>
      </c>
      <c r="L269" s="38">
        <f>'Comm Input'!U434</f>
        <v>0</v>
      </c>
      <c r="M269" s="38">
        <f>'Comm Input'!V434</f>
        <v>0</v>
      </c>
      <c r="N269" s="22">
        <f>'Comm Input'!W434</f>
        <v>0</v>
      </c>
      <c r="O269" s="22">
        <f>'Comm Input'!X434</f>
        <v>0</v>
      </c>
      <c r="P269" s="23">
        <f>'Comm Input'!Y434</f>
        <v>0</v>
      </c>
      <c r="Q269" s="22">
        <f>'Comm Input'!Z434</f>
        <v>0</v>
      </c>
      <c r="R269" s="23">
        <f>'Comm Input'!AA434</f>
        <v>0</v>
      </c>
      <c r="S269" s="23">
        <f>'Comm Input'!AB434</f>
        <v>0</v>
      </c>
      <c r="T269">
        <f>'Comm Input'!AC434</f>
        <v>0</v>
      </c>
      <c r="U269">
        <f>'Comm Input'!AD434</f>
        <v>0</v>
      </c>
      <c r="V269">
        <f>'Comm Input'!AE434</f>
        <v>0</v>
      </c>
      <c r="W269" s="49">
        <f>'Comm Input'!AF434</f>
        <v>0</v>
      </c>
      <c r="X269" s="23">
        <f>'Comm Input'!AG434</f>
        <v>0</v>
      </c>
      <c r="Y269" s="23">
        <f>'Comm Input'!AH434</f>
        <v>0</v>
      </c>
      <c r="Z269" s="23">
        <f>'Comm Input'!AI434</f>
        <v>0</v>
      </c>
    </row>
    <row r="270" spans="1:26" ht="15" x14ac:dyDescent="0.25">
      <c r="A270" s="311">
        <f>'Comm Input'!J435</f>
        <v>0</v>
      </c>
      <c r="B270">
        <f>'Comm Input'!K435</f>
        <v>0</v>
      </c>
      <c r="C270">
        <f>'Comm Input'!L435</f>
        <v>0</v>
      </c>
      <c r="D270">
        <f>'Comm Input'!M435</f>
        <v>0</v>
      </c>
      <c r="E270" s="626">
        <f>'Comm Input'!N435</f>
        <v>0</v>
      </c>
      <c r="F270" s="13">
        <f>'Comm Input'!O435</f>
        <v>0</v>
      </c>
      <c r="G270" s="38">
        <f>'Comm Input'!P435</f>
        <v>0</v>
      </c>
      <c r="H270" s="307">
        <f>'Comm Input'!Q435</f>
        <v>0</v>
      </c>
      <c r="I270" s="307">
        <f>'Comm Input'!R435</f>
        <v>0</v>
      </c>
      <c r="J270" s="307">
        <f>'Comm Input'!S435</f>
        <v>0</v>
      </c>
      <c r="K270" s="307">
        <f>'Comm Input'!T435</f>
        <v>0</v>
      </c>
      <c r="L270" s="38">
        <f>'Comm Input'!U435</f>
        <v>0</v>
      </c>
      <c r="M270" s="38">
        <f>'Comm Input'!V435</f>
        <v>0</v>
      </c>
      <c r="N270" s="22">
        <f>'Comm Input'!W435</f>
        <v>0</v>
      </c>
      <c r="O270" s="22">
        <f>'Comm Input'!X435</f>
        <v>0</v>
      </c>
      <c r="P270" s="23">
        <f>'Comm Input'!Y435</f>
        <v>0</v>
      </c>
      <c r="Q270" s="22">
        <f>'Comm Input'!Z435</f>
        <v>0</v>
      </c>
      <c r="R270" s="23">
        <f>'Comm Input'!AA435</f>
        <v>0</v>
      </c>
      <c r="S270" s="23">
        <f>'Comm Input'!AB435</f>
        <v>0</v>
      </c>
      <c r="T270">
        <f>'Comm Input'!AC435</f>
        <v>0</v>
      </c>
      <c r="U270">
        <f>'Comm Input'!AD435</f>
        <v>0</v>
      </c>
      <c r="V270">
        <f>'Comm Input'!AE435</f>
        <v>0</v>
      </c>
      <c r="W270" s="49">
        <f>'Comm Input'!AF435</f>
        <v>0</v>
      </c>
      <c r="X270" s="23">
        <f>'Comm Input'!AG435</f>
        <v>0</v>
      </c>
      <c r="Y270" s="23">
        <f>'Comm Input'!AH435</f>
        <v>0</v>
      </c>
      <c r="Z270" s="23">
        <f>'Comm Input'!AI435</f>
        <v>0</v>
      </c>
    </row>
    <row r="271" spans="1:26" ht="15.75" thickBot="1" x14ac:dyDescent="0.3">
      <c r="A271" s="311">
        <f>'Comm Input'!J436</f>
        <v>0</v>
      </c>
      <c r="B271">
        <f>'Comm Input'!K436</f>
        <v>0</v>
      </c>
      <c r="C271">
        <f>'Comm Input'!L436</f>
        <v>0</v>
      </c>
      <c r="D271">
        <f>'Comm Input'!M436</f>
        <v>0</v>
      </c>
      <c r="E271" s="49">
        <f>'Comm Input'!N436</f>
        <v>0</v>
      </c>
      <c r="F271" s="50">
        <f>'Comm Input'!O436</f>
        <v>0</v>
      </c>
      <c r="G271" s="38">
        <f>'Comm Input'!P436</f>
        <v>0</v>
      </c>
      <c r="H271" s="307">
        <f>'Comm Input'!Q436</f>
        <v>0</v>
      </c>
      <c r="I271" s="307">
        <f>'Comm Input'!R436</f>
        <v>0</v>
      </c>
      <c r="J271" s="307">
        <f>'Comm Input'!S436</f>
        <v>0</v>
      </c>
      <c r="K271" s="307">
        <f>'Comm Input'!T436</f>
        <v>0</v>
      </c>
      <c r="L271" s="38">
        <f>'Comm Input'!U436</f>
        <v>0</v>
      </c>
      <c r="M271" s="38">
        <f>'Comm Input'!V436</f>
        <v>0</v>
      </c>
      <c r="N271" s="38">
        <f>'Comm Input'!W436</f>
        <v>0</v>
      </c>
      <c r="O271" s="22">
        <f>'Comm Input'!X436</f>
        <v>0</v>
      </c>
      <c r="P271" s="11">
        <f>'Comm Input'!Y436</f>
        <v>0</v>
      </c>
      <c r="Q271" s="22">
        <f>'Comm Input'!Z436</f>
        <v>0</v>
      </c>
      <c r="R271" s="22">
        <f>'Comm Input'!AA436</f>
        <v>0</v>
      </c>
      <c r="S271" s="22">
        <f>'Comm Input'!AB436</f>
        <v>0</v>
      </c>
      <c r="T271" s="22">
        <f>'Comm Input'!AC436</f>
        <v>0</v>
      </c>
      <c r="U271" s="22">
        <f>'Comm Input'!AD436</f>
        <v>0</v>
      </c>
      <c r="V271" s="22">
        <f>'Comm Input'!AE436</f>
        <v>0</v>
      </c>
      <c r="W271" s="49">
        <f>'Comm Input'!AF436</f>
        <v>0</v>
      </c>
      <c r="X271" s="22">
        <f>'Comm Input'!AG436</f>
        <v>0</v>
      </c>
      <c r="Y271" s="22">
        <f>'Comm Input'!AH436</f>
        <v>0</v>
      </c>
      <c r="Z271" s="22">
        <f>'Comm Input'!AI436</f>
        <v>0</v>
      </c>
    </row>
    <row r="272" spans="1:26" ht="15.75" thickBot="1" x14ac:dyDescent="0.3">
      <c r="A272" s="311">
        <f>'Comm Input'!J437</f>
        <v>0</v>
      </c>
      <c r="B272">
        <f>'Comm Input'!K437</f>
        <v>0</v>
      </c>
      <c r="C272">
        <f>'Comm Input'!L437</f>
        <v>0</v>
      </c>
      <c r="D272">
        <f>'Comm Input'!M437</f>
        <v>0</v>
      </c>
      <c r="E272" s="49">
        <f>'Comm Input'!N437</f>
        <v>0</v>
      </c>
      <c r="F272" s="50">
        <f>'Comm Input'!O437</f>
        <v>0</v>
      </c>
      <c r="G272" s="38">
        <f>'Comm Input'!P437</f>
        <v>0</v>
      </c>
      <c r="H272" s="38">
        <f>'Comm Input'!Q437</f>
        <v>0</v>
      </c>
      <c r="I272" s="38">
        <f>'Comm Input'!R437</f>
        <v>0</v>
      </c>
      <c r="J272" s="38">
        <f>'Comm Input'!S437</f>
        <v>0</v>
      </c>
      <c r="K272" s="38">
        <f>'Comm Input'!T437</f>
        <v>0</v>
      </c>
      <c r="L272" s="38">
        <f>'Comm Input'!U437</f>
        <v>0</v>
      </c>
      <c r="M272" s="38">
        <f>'Comm Input'!V437</f>
        <v>0</v>
      </c>
      <c r="N272" s="488">
        <f>'Comm Input'!W437</f>
        <v>0</v>
      </c>
      <c r="O272" s="489">
        <f>'Comm Input'!X437</f>
        <v>0</v>
      </c>
      <c r="P272" s="490">
        <f>'Comm Input'!Y437</f>
        <v>0</v>
      </c>
      <c r="Q272" s="829">
        <f>'Comm Input'!Z437</f>
        <v>0</v>
      </c>
      <c r="R272" s="387">
        <f>'Comm Input'!AA437</f>
        <v>0</v>
      </c>
      <c r="S272" s="387">
        <f>'Comm Input'!AB437</f>
        <v>0</v>
      </c>
      <c r="T272" s="1087">
        <f>'Comm Input'!AC437</f>
        <v>0</v>
      </c>
      <c r="U272" s="89">
        <f>'Comm Input'!AD437</f>
        <v>0</v>
      </c>
      <c r="V272" s="89">
        <f>'Comm Input'!AE437</f>
        <v>0</v>
      </c>
      <c r="W272" s="49">
        <f>'Comm Input'!AF437</f>
        <v>0</v>
      </c>
      <c r="X272" s="387">
        <f>'Comm Input'!AG437</f>
        <v>0</v>
      </c>
      <c r="Y272" s="387">
        <f>'Comm Input'!AH437</f>
        <v>0</v>
      </c>
      <c r="Z272" s="1087">
        <f>'Comm Input'!AI437</f>
        <v>0</v>
      </c>
    </row>
    <row r="273" spans="1:26" ht="15" x14ac:dyDescent="0.25">
      <c r="A273" s="311">
        <f>'Comm Input'!J438</f>
        <v>0</v>
      </c>
      <c r="B273">
        <f>'Comm Input'!K438</f>
        <v>0</v>
      </c>
      <c r="C273">
        <f>'Comm Input'!L438</f>
        <v>0</v>
      </c>
      <c r="D273">
        <f>'Comm Input'!M438</f>
        <v>0</v>
      </c>
      <c r="E273" s="49">
        <f>'Comm Input'!N438</f>
        <v>0</v>
      </c>
      <c r="F273" s="50">
        <f>'Comm Input'!O438</f>
        <v>0</v>
      </c>
      <c r="G273" s="38">
        <f>'Comm Input'!P438</f>
        <v>0</v>
      </c>
      <c r="H273" s="38">
        <f>'Comm Input'!Q438</f>
        <v>0</v>
      </c>
      <c r="I273" s="38">
        <f>'Comm Input'!R438</f>
        <v>0</v>
      </c>
      <c r="J273" s="38">
        <f>'Comm Input'!S438</f>
        <v>0</v>
      </c>
      <c r="K273" s="38">
        <f>'Comm Input'!T438</f>
        <v>0</v>
      </c>
      <c r="L273" s="38">
        <f>'Comm Input'!U438</f>
        <v>0</v>
      </c>
      <c r="M273" s="38">
        <f>'Comm Input'!V438</f>
        <v>0</v>
      </c>
      <c r="N273" s="522">
        <f>'Comm Input'!W438</f>
        <v>0</v>
      </c>
      <c r="O273" s="523">
        <f>'Comm Input'!X438</f>
        <v>0</v>
      </c>
      <c r="P273" s="28">
        <f>'Comm Input'!Y438</f>
        <v>0</v>
      </c>
      <c r="Q273" s="523">
        <f>'Comm Input'!Z438</f>
        <v>0</v>
      </c>
      <c r="R273" s="523">
        <f>'Comm Input'!AA438</f>
        <v>0</v>
      </c>
      <c r="S273" s="523">
        <f>'Comm Input'!AB438</f>
        <v>0</v>
      </c>
      <c r="T273" s="89">
        <f>'Comm Input'!AC438</f>
        <v>0</v>
      </c>
      <c r="U273" s="89">
        <f>'Comm Input'!AD438</f>
        <v>0</v>
      </c>
      <c r="V273" s="89">
        <f>'Comm Input'!AE438</f>
        <v>0</v>
      </c>
      <c r="W273" s="49">
        <f>'Comm Input'!AF438</f>
        <v>0</v>
      </c>
      <c r="X273" s="523">
        <f>'Comm Input'!AG438</f>
        <v>0</v>
      </c>
      <c r="Y273" s="523">
        <f>'Comm Input'!AH438</f>
        <v>0</v>
      </c>
      <c r="Z273" s="89">
        <f>'Comm Input'!AI438</f>
        <v>0</v>
      </c>
    </row>
    <row r="274" spans="1:26" ht="15" x14ac:dyDescent="0.25">
      <c r="A274" s="334">
        <f>'Comm Input'!J439</f>
        <v>0</v>
      </c>
      <c r="B274" s="171">
        <f>'Comm Input'!K439</f>
        <v>0</v>
      </c>
      <c r="C274" s="171">
        <f>'Comm Input'!L439</f>
        <v>0</v>
      </c>
      <c r="D274" s="176">
        <f>'Comm Input'!M439</f>
        <v>0</v>
      </c>
      <c r="E274" s="449">
        <f>'Comm Input'!N439</f>
        <v>0</v>
      </c>
      <c r="F274" s="335">
        <f>'Comm Input'!O439</f>
        <v>0</v>
      </c>
      <c r="G274" s="177">
        <f>'Comm Input'!P439</f>
        <v>0</v>
      </c>
      <c r="H274" s="177">
        <f>'Comm Input'!Q439</f>
        <v>0</v>
      </c>
      <c r="I274" s="177">
        <f>'Comm Input'!R439</f>
        <v>0</v>
      </c>
      <c r="J274" s="177">
        <f>'Comm Input'!S439</f>
        <v>0</v>
      </c>
      <c r="K274" s="177">
        <f>'Comm Input'!T439</f>
        <v>0</v>
      </c>
      <c r="L274" s="177">
        <f>'Comm Input'!U439</f>
        <v>0</v>
      </c>
      <c r="M274" s="177">
        <f>'Comm Input'!V439</f>
        <v>0</v>
      </c>
      <c r="N274" s="364">
        <f>'Comm Input'!W439</f>
        <v>0</v>
      </c>
      <c r="O274" s="178">
        <f>'Comm Input'!X439</f>
        <v>0</v>
      </c>
      <c r="P274" s="365">
        <f>'Comm Input'!Y439</f>
        <v>0</v>
      </c>
      <c r="Q274" s="178">
        <f>'Comm Input'!Z439</f>
        <v>0</v>
      </c>
      <c r="R274" s="178">
        <f>'Comm Input'!AA439</f>
        <v>0</v>
      </c>
      <c r="S274" s="337">
        <f>'Comm Input'!AB439</f>
        <v>0</v>
      </c>
      <c r="T274" s="171">
        <f>'Comm Input'!AC439</f>
        <v>0</v>
      </c>
      <c r="U274" s="171">
        <f>'Comm Input'!AD439</f>
        <v>0</v>
      </c>
      <c r="V274" s="171">
        <f>'Comm Input'!AE439</f>
        <v>0</v>
      </c>
      <c r="W274" s="171">
        <f>'Comm Input'!AF439</f>
        <v>0</v>
      </c>
      <c r="X274" s="171">
        <f>'Comm Input'!AG439</f>
        <v>0</v>
      </c>
      <c r="Y274" s="337">
        <f>'Comm Input'!AH439</f>
        <v>0</v>
      </c>
      <c r="Z274" s="171">
        <f>'Comm Input'!AI439</f>
        <v>0</v>
      </c>
    </row>
    <row r="275" spans="1:26" ht="15" x14ac:dyDescent="0.25">
      <c r="A275" s="310" t="str">
        <f>'Comm Input'!J440</f>
        <v>SA</v>
      </c>
      <c r="B275" s="35" t="str">
        <f>'Comm Input'!K440</f>
        <v>Broker: PEO Exchange</v>
      </c>
      <c r="C275" s="35">
        <f>'Comm Input'!L440</f>
        <v>0</v>
      </c>
      <c r="D275" s="158">
        <f>'Comm Input'!M440</f>
        <v>0</v>
      </c>
      <c r="E275" s="117">
        <f>'Comm Input'!N440</f>
        <v>0</v>
      </c>
      <c r="F275" s="316">
        <f>'Comm Input'!O440</f>
        <v>0</v>
      </c>
      <c r="G275" s="158">
        <f>'Comm Input'!P440</f>
        <v>0</v>
      </c>
      <c r="H275" s="158">
        <f>'Comm Input'!Q440</f>
        <v>0</v>
      </c>
      <c r="I275" s="158">
        <f>'Comm Input'!R440</f>
        <v>0</v>
      </c>
      <c r="J275" s="319">
        <f>'Comm Input'!S440</f>
        <v>0</v>
      </c>
      <c r="K275" s="319">
        <f>'Comm Input'!T440</f>
        <v>0</v>
      </c>
      <c r="L275" s="319">
        <f>'Comm Input'!U440</f>
        <v>0</v>
      </c>
      <c r="M275" s="158">
        <f>'Comm Input'!V440</f>
        <v>0</v>
      </c>
      <c r="N275" s="319">
        <f>'Comm Input'!W440</f>
        <v>7.4999999999999997E-3</v>
      </c>
      <c r="O275" s="117">
        <f>'Comm Input'!X440</f>
        <v>0</v>
      </c>
      <c r="P275" s="157">
        <f>'Comm Input'!Y440</f>
        <v>0</v>
      </c>
      <c r="Q275" s="158">
        <f>'Comm Input'!Z440</f>
        <v>0</v>
      </c>
      <c r="R275" s="319">
        <f>'Comm Input'!AA440</f>
        <v>0</v>
      </c>
      <c r="S275" s="157">
        <f>'Comm Input'!AB440</f>
        <v>0</v>
      </c>
      <c r="T275" s="7">
        <f>'Comm Input'!AC440</f>
        <v>0</v>
      </c>
      <c r="U275" s="7">
        <f>'Comm Input'!AD440</f>
        <v>0</v>
      </c>
      <c r="V275" s="7">
        <f>'Comm Input'!AE440</f>
        <v>0</v>
      </c>
      <c r="W275" s="7">
        <f>'Comm Input'!AF440</f>
        <v>0</v>
      </c>
      <c r="X275" s="158">
        <f>'Comm Input'!AG440</f>
        <v>0</v>
      </c>
      <c r="Y275" s="322">
        <f>'Comm Input'!AH440</f>
        <v>0</v>
      </c>
      <c r="Z275" s="7">
        <f>'Comm Input'!AI440</f>
        <v>0</v>
      </c>
    </row>
    <row r="276" spans="1:26" ht="15" x14ac:dyDescent="0.25">
      <c r="A276" s="311">
        <f>'Comm Input'!J441</f>
        <v>0</v>
      </c>
      <c r="B276" t="str">
        <f>'Comm Input'!K441</f>
        <v>TFS New Orleans (NO) LA 9058</v>
      </c>
      <c r="C276" s="17">
        <f>'Comm Input'!L441</f>
        <v>0.192</v>
      </c>
      <c r="D276" t="str">
        <f>'Comm Input'!M441</f>
        <v>LA9058</v>
      </c>
      <c r="E276" s="494">
        <f>'Comm Input'!N441</f>
        <v>0</v>
      </c>
      <c r="F276" s="366">
        <f>'Comm Input'!O441</f>
        <v>0</v>
      </c>
      <c r="G276" s="321">
        <f>'Comm Input'!P441</f>
        <v>0.1061</v>
      </c>
      <c r="H276" s="307">
        <f>'Comm Input'!Q441</f>
        <v>0</v>
      </c>
      <c r="I276" s="307">
        <f>'Comm Input'!R441</f>
        <v>0</v>
      </c>
      <c r="J276" s="307">
        <f>'Comm Input'!S441</f>
        <v>0</v>
      </c>
      <c r="K276" s="307">
        <f>'Comm Input'!T441</f>
        <v>0</v>
      </c>
      <c r="L276" s="38">
        <f>'Comm Input'!U441</f>
        <v>0</v>
      </c>
      <c r="M276" s="38">
        <f>'Comm Input'!V441</f>
        <v>0</v>
      </c>
      <c r="N276" s="22">
        <f>'Comm Input'!W441</f>
        <v>0</v>
      </c>
      <c r="O276" s="22">
        <f>'Comm Input'!X441</f>
        <v>0</v>
      </c>
      <c r="P276" s="23">
        <f>'Comm Input'!Y441</f>
        <v>0</v>
      </c>
      <c r="Q276" s="22">
        <f>'Comm Input'!Z441</f>
        <v>0</v>
      </c>
      <c r="R276" s="23">
        <f>'Comm Input'!AA441</f>
        <v>0</v>
      </c>
      <c r="S276" s="23">
        <f>'Comm Input'!AB441</f>
        <v>0</v>
      </c>
      <c r="T276">
        <f>'Comm Input'!AC441</f>
        <v>0</v>
      </c>
      <c r="U276">
        <f>'Comm Input'!AD441</f>
        <v>0</v>
      </c>
      <c r="V276">
        <f>'Comm Input'!AE441</f>
        <v>0</v>
      </c>
      <c r="W276" s="49">
        <f>'Comm Input'!AF441</f>
        <v>0</v>
      </c>
      <c r="X276" s="23">
        <f>'Comm Input'!AG441</f>
        <v>0</v>
      </c>
      <c r="Y276" s="23">
        <f>'Comm Input'!AH441</f>
        <v>0</v>
      </c>
      <c r="Z276">
        <f>'Comm Input'!AI441</f>
        <v>0</v>
      </c>
    </row>
    <row r="277" spans="1:26" ht="15" x14ac:dyDescent="0.25">
      <c r="A277" s="311">
        <f>'Comm Input'!J442</f>
        <v>0</v>
      </c>
      <c r="B277">
        <f>'Comm Input'!K442</f>
        <v>0</v>
      </c>
      <c r="C277">
        <f>'Comm Input'!L442</f>
        <v>0</v>
      </c>
      <c r="D277">
        <f>'Comm Input'!M442</f>
        <v>0</v>
      </c>
      <c r="E277" s="494">
        <f>'Comm Input'!N442</f>
        <v>0</v>
      </c>
      <c r="F277" s="17">
        <f>'Comm Input'!O442</f>
        <v>0</v>
      </c>
      <c r="G277" s="38">
        <f>'Comm Input'!P442</f>
        <v>7.0026000000000005E-2</v>
      </c>
      <c r="H277" s="307">
        <f>'Comm Input'!Q442</f>
        <v>0</v>
      </c>
      <c r="I277" s="307">
        <f>'Comm Input'!R442</f>
        <v>0</v>
      </c>
      <c r="J277" s="307">
        <f>'Comm Input'!S442</f>
        <v>0</v>
      </c>
      <c r="K277" s="307">
        <f>'Comm Input'!T442</f>
        <v>0</v>
      </c>
      <c r="L277" s="38">
        <f>'Comm Input'!U442</f>
        <v>0</v>
      </c>
      <c r="M277" s="38">
        <f>'Comm Input'!V442</f>
        <v>0</v>
      </c>
      <c r="N277" s="22">
        <f>'Comm Input'!W442</f>
        <v>0</v>
      </c>
      <c r="O277" s="22">
        <f>'Comm Input'!X442</f>
        <v>0</v>
      </c>
      <c r="P277" s="23">
        <f>'Comm Input'!Y442</f>
        <v>0</v>
      </c>
      <c r="Q277" s="22">
        <f>'Comm Input'!Z442</f>
        <v>0</v>
      </c>
      <c r="R277" s="23">
        <f>'Comm Input'!AA442</f>
        <v>0</v>
      </c>
      <c r="S277" s="23">
        <f>'Comm Input'!AB442</f>
        <v>0</v>
      </c>
      <c r="T277">
        <f>'Comm Input'!AC442</f>
        <v>0</v>
      </c>
      <c r="U277">
        <f>'Comm Input'!AD442</f>
        <v>0</v>
      </c>
      <c r="V277">
        <f>'Comm Input'!AE442</f>
        <v>0</v>
      </c>
      <c r="W277" s="49">
        <f>'Comm Input'!AF442</f>
        <v>0</v>
      </c>
      <c r="X277" s="23">
        <f>'Comm Input'!AG442</f>
        <v>0</v>
      </c>
      <c r="Y277" s="23">
        <f>'Comm Input'!AH442</f>
        <v>0</v>
      </c>
      <c r="Z277">
        <f>'Comm Input'!AI442</f>
        <v>0</v>
      </c>
    </row>
    <row r="278" spans="1:26" ht="15" x14ac:dyDescent="0.25">
      <c r="A278" s="311">
        <f>'Comm Input'!J443</f>
        <v>0</v>
      </c>
      <c r="B278" t="str">
        <f>'Comm Input'!K443</f>
        <v>TERMED</v>
      </c>
      <c r="C278" s="17">
        <f>'Comm Input'!L443</f>
        <v>0</v>
      </c>
      <c r="D278">
        <f>'Comm Input'!M443</f>
        <v>0</v>
      </c>
      <c r="E278" s="494">
        <f>'Comm Input'!N443</f>
        <v>0</v>
      </c>
      <c r="F278" s="366">
        <f>'Comm Input'!O443</f>
        <v>0</v>
      </c>
      <c r="G278" s="321">
        <f>'Comm Input'!P443</f>
        <v>0</v>
      </c>
      <c r="H278" s="307">
        <f>'Comm Input'!Q443</f>
        <v>0</v>
      </c>
      <c r="I278" s="307">
        <f>'Comm Input'!R443</f>
        <v>0</v>
      </c>
      <c r="J278" s="307">
        <f>'Comm Input'!S443</f>
        <v>0</v>
      </c>
      <c r="K278" s="307">
        <f>'Comm Input'!T443</f>
        <v>0</v>
      </c>
      <c r="L278" s="38">
        <f>'Comm Input'!U443</f>
        <v>0</v>
      </c>
      <c r="M278" s="38">
        <f>'Comm Input'!V443</f>
        <v>0</v>
      </c>
      <c r="N278" s="22">
        <f>'Comm Input'!W443</f>
        <v>0</v>
      </c>
      <c r="O278" s="22">
        <f>'Comm Input'!X443</f>
        <v>0</v>
      </c>
      <c r="P278" s="23">
        <f>'Comm Input'!Y443</f>
        <v>0</v>
      </c>
      <c r="Q278" s="22">
        <f>'Comm Input'!Z443</f>
        <v>0</v>
      </c>
      <c r="R278" s="23">
        <f>'Comm Input'!AA443</f>
        <v>0</v>
      </c>
      <c r="S278" s="23">
        <f>'Comm Input'!AB443</f>
        <v>0</v>
      </c>
      <c r="T278">
        <f>'Comm Input'!AC443</f>
        <v>0</v>
      </c>
      <c r="U278">
        <f>'Comm Input'!AD443</f>
        <v>0</v>
      </c>
      <c r="V278">
        <f>'Comm Input'!AE443</f>
        <v>0</v>
      </c>
      <c r="W278" s="49">
        <f>'Comm Input'!AF443</f>
        <v>0</v>
      </c>
      <c r="X278" s="23">
        <f>'Comm Input'!AG443</f>
        <v>0</v>
      </c>
      <c r="Y278" s="23">
        <f>'Comm Input'!AH443</f>
        <v>0</v>
      </c>
      <c r="Z278">
        <f>'Comm Input'!AI443</f>
        <v>0</v>
      </c>
    </row>
    <row r="279" spans="1:26" ht="15" x14ac:dyDescent="0.25">
      <c r="A279" s="311">
        <f>'Comm Input'!J444</f>
        <v>0</v>
      </c>
      <c r="B279">
        <f>'Comm Input'!K444</f>
        <v>0</v>
      </c>
      <c r="C279">
        <f>'Comm Input'!L444</f>
        <v>0</v>
      </c>
      <c r="D279">
        <f>'Comm Input'!M444</f>
        <v>0</v>
      </c>
      <c r="E279" s="494">
        <f>'Comm Input'!N444</f>
        <v>0</v>
      </c>
      <c r="F279" s="17">
        <f>'Comm Input'!O444</f>
        <v>0</v>
      </c>
      <c r="G279" s="38">
        <f>'Comm Input'!P444</f>
        <v>0</v>
      </c>
      <c r="H279" s="307">
        <f>'Comm Input'!Q444</f>
        <v>0</v>
      </c>
      <c r="I279" s="307">
        <f>'Comm Input'!R444</f>
        <v>0</v>
      </c>
      <c r="J279" s="307">
        <f>'Comm Input'!S444</f>
        <v>0</v>
      </c>
      <c r="K279" s="307">
        <f>'Comm Input'!T444</f>
        <v>0</v>
      </c>
      <c r="L279" s="38">
        <f>'Comm Input'!U444</f>
        <v>0</v>
      </c>
      <c r="M279" s="38">
        <f>'Comm Input'!V444</f>
        <v>0</v>
      </c>
      <c r="N279" s="22">
        <f>'Comm Input'!W444</f>
        <v>0</v>
      </c>
      <c r="O279" s="22">
        <f>'Comm Input'!X444</f>
        <v>0</v>
      </c>
      <c r="P279" s="23">
        <f>'Comm Input'!Y444</f>
        <v>0</v>
      </c>
      <c r="Q279" s="22">
        <f>'Comm Input'!Z444</f>
        <v>0</v>
      </c>
      <c r="R279" s="23">
        <f>'Comm Input'!AA444</f>
        <v>0</v>
      </c>
      <c r="S279" s="23">
        <f>'Comm Input'!AB444</f>
        <v>0</v>
      </c>
      <c r="T279">
        <f>'Comm Input'!AC444</f>
        <v>0</v>
      </c>
      <c r="U279">
        <f>'Comm Input'!AD444</f>
        <v>0</v>
      </c>
      <c r="V279">
        <f>'Comm Input'!AE444</f>
        <v>0</v>
      </c>
      <c r="W279" s="49">
        <f>'Comm Input'!AF444</f>
        <v>0</v>
      </c>
      <c r="X279" s="23">
        <f>'Comm Input'!AG444</f>
        <v>0</v>
      </c>
      <c r="Y279" s="23">
        <f>'Comm Input'!AH444</f>
        <v>0</v>
      </c>
      <c r="Z279">
        <f>'Comm Input'!AI444</f>
        <v>0</v>
      </c>
    </row>
    <row r="280" spans="1:26" ht="15" x14ac:dyDescent="0.25">
      <c r="A280" s="311">
        <f>'Comm Input'!J445</f>
        <v>0</v>
      </c>
      <c r="B280">
        <f>'Comm Input'!K445</f>
        <v>0</v>
      </c>
      <c r="C280" s="17">
        <f>'Comm Input'!L445</f>
        <v>0</v>
      </c>
      <c r="D280">
        <f>'Comm Input'!M445</f>
        <v>0</v>
      </c>
      <c r="E280" s="494">
        <f>'Comm Input'!N445</f>
        <v>0</v>
      </c>
      <c r="F280" s="366">
        <f>'Comm Input'!O445</f>
        <v>0</v>
      </c>
      <c r="G280" s="321">
        <f>'Comm Input'!P445</f>
        <v>0</v>
      </c>
      <c r="H280" s="307">
        <f>'Comm Input'!Q445</f>
        <v>0</v>
      </c>
      <c r="I280" s="307">
        <f>'Comm Input'!R445</f>
        <v>0</v>
      </c>
      <c r="J280" s="307">
        <f>'Comm Input'!S445</f>
        <v>0</v>
      </c>
      <c r="K280" s="307">
        <f>'Comm Input'!T445</f>
        <v>0</v>
      </c>
      <c r="L280" s="38">
        <f>'Comm Input'!U445</f>
        <v>0</v>
      </c>
      <c r="M280" s="38">
        <f>'Comm Input'!V445</f>
        <v>0</v>
      </c>
      <c r="N280" s="22">
        <f>'Comm Input'!W445</f>
        <v>0</v>
      </c>
      <c r="O280" s="22">
        <f>'Comm Input'!X445</f>
        <v>0</v>
      </c>
      <c r="P280" s="23">
        <f>'Comm Input'!Y445</f>
        <v>0</v>
      </c>
      <c r="Q280" s="22">
        <f>'Comm Input'!Z445</f>
        <v>0</v>
      </c>
      <c r="R280" s="23">
        <f>'Comm Input'!AA445</f>
        <v>0</v>
      </c>
      <c r="S280" s="23">
        <f>'Comm Input'!AB445</f>
        <v>0</v>
      </c>
      <c r="T280">
        <f>'Comm Input'!AC445</f>
        <v>0</v>
      </c>
      <c r="U280">
        <f>'Comm Input'!AD445</f>
        <v>0</v>
      </c>
      <c r="V280">
        <f>'Comm Input'!AE445</f>
        <v>0</v>
      </c>
      <c r="W280" s="49">
        <f>'Comm Input'!AF445</f>
        <v>0</v>
      </c>
      <c r="X280" s="23">
        <f>'Comm Input'!AG445</f>
        <v>0</v>
      </c>
      <c r="Y280" s="23">
        <f>'Comm Input'!AH445</f>
        <v>0</v>
      </c>
      <c r="Z280" s="23">
        <f>'Comm Input'!AI445</f>
        <v>0</v>
      </c>
    </row>
    <row r="281" spans="1:26" ht="15" x14ac:dyDescent="0.25">
      <c r="A281" s="311">
        <f>'Comm Input'!J446</f>
        <v>0</v>
      </c>
      <c r="B281">
        <f>'Comm Input'!K446</f>
        <v>0</v>
      </c>
      <c r="C281">
        <f>'Comm Input'!L446</f>
        <v>0</v>
      </c>
      <c r="D281">
        <f>'Comm Input'!M446</f>
        <v>0</v>
      </c>
      <c r="E281" s="626">
        <f>'Comm Input'!N446</f>
        <v>0</v>
      </c>
      <c r="F281" s="13">
        <f>'Comm Input'!O446</f>
        <v>0</v>
      </c>
      <c r="G281" s="38">
        <f>'Comm Input'!P446</f>
        <v>0</v>
      </c>
      <c r="H281" s="307">
        <f>'Comm Input'!Q446</f>
        <v>0</v>
      </c>
      <c r="I281" s="307">
        <f>'Comm Input'!R446</f>
        <v>0</v>
      </c>
      <c r="J281" s="307">
        <f>'Comm Input'!S446</f>
        <v>0</v>
      </c>
      <c r="K281" s="307">
        <f>'Comm Input'!T446</f>
        <v>0</v>
      </c>
      <c r="L281" s="38">
        <f>'Comm Input'!U446</f>
        <v>0</v>
      </c>
      <c r="M281" s="38">
        <f>'Comm Input'!V446</f>
        <v>0</v>
      </c>
      <c r="N281" s="22">
        <f>'Comm Input'!W446</f>
        <v>0</v>
      </c>
      <c r="O281" s="22">
        <f>'Comm Input'!X446</f>
        <v>0</v>
      </c>
      <c r="P281" s="23">
        <f>'Comm Input'!Y446</f>
        <v>0</v>
      </c>
      <c r="Q281" s="22">
        <f>'Comm Input'!Z446</f>
        <v>0</v>
      </c>
      <c r="R281" s="23">
        <f>'Comm Input'!AA446</f>
        <v>0</v>
      </c>
      <c r="S281" s="23">
        <f>'Comm Input'!AB446</f>
        <v>0</v>
      </c>
      <c r="T281">
        <f>'Comm Input'!AC446</f>
        <v>0</v>
      </c>
      <c r="U281">
        <f>'Comm Input'!AD446</f>
        <v>0</v>
      </c>
      <c r="V281">
        <f>'Comm Input'!AE446</f>
        <v>0</v>
      </c>
      <c r="W281" s="49">
        <f>'Comm Input'!AF446</f>
        <v>0</v>
      </c>
      <c r="X281" s="23">
        <f>'Comm Input'!AG446</f>
        <v>0</v>
      </c>
      <c r="Y281" s="23">
        <f>'Comm Input'!AH446</f>
        <v>0</v>
      </c>
      <c r="Z281" s="23">
        <f>'Comm Input'!AI446</f>
        <v>0</v>
      </c>
    </row>
    <row r="282" spans="1:26" ht="15.75" thickBot="1" x14ac:dyDescent="0.3">
      <c r="A282" s="311">
        <f>'Comm Input'!J447</f>
        <v>0</v>
      </c>
      <c r="B282">
        <f>'Comm Input'!K447</f>
        <v>0</v>
      </c>
      <c r="C282">
        <f>'Comm Input'!L447</f>
        <v>0</v>
      </c>
      <c r="D282">
        <f>'Comm Input'!M447</f>
        <v>0</v>
      </c>
      <c r="E282" s="49">
        <f>'Comm Input'!N447</f>
        <v>0</v>
      </c>
      <c r="F282" s="50">
        <f>'Comm Input'!O447</f>
        <v>0</v>
      </c>
      <c r="G282" s="38">
        <f>'Comm Input'!P447</f>
        <v>0</v>
      </c>
      <c r="H282" s="307">
        <f>'Comm Input'!Q447</f>
        <v>0</v>
      </c>
      <c r="I282" s="307">
        <f>'Comm Input'!R447</f>
        <v>0</v>
      </c>
      <c r="J282" s="307">
        <f>'Comm Input'!S447</f>
        <v>0</v>
      </c>
      <c r="K282" s="307">
        <f>'Comm Input'!T447</f>
        <v>0</v>
      </c>
      <c r="L282" s="38">
        <f>'Comm Input'!U447</f>
        <v>0</v>
      </c>
      <c r="M282" s="38">
        <f>'Comm Input'!V447</f>
        <v>0</v>
      </c>
      <c r="N282" s="38">
        <f>'Comm Input'!W447</f>
        <v>0</v>
      </c>
      <c r="O282" s="22">
        <f>'Comm Input'!X447</f>
        <v>0</v>
      </c>
      <c r="P282" s="11">
        <f>'Comm Input'!Y447</f>
        <v>0</v>
      </c>
      <c r="Q282" s="22">
        <f>'Comm Input'!Z447</f>
        <v>0</v>
      </c>
      <c r="R282" s="22">
        <f>'Comm Input'!AA447</f>
        <v>0</v>
      </c>
      <c r="S282" s="22">
        <f>'Comm Input'!AB447</f>
        <v>0</v>
      </c>
      <c r="T282" s="22">
        <f>'Comm Input'!AC447</f>
        <v>0</v>
      </c>
      <c r="U282" s="22">
        <f>'Comm Input'!AD447</f>
        <v>0</v>
      </c>
      <c r="V282" s="22">
        <f>'Comm Input'!AE447</f>
        <v>0</v>
      </c>
      <c r="W282" s="49">
        <f>'Comm Input'!AF447</f>
        <v>0</v>
      </c>
      <c r="X282" s="22">
        <f>'Comm Input'!AG447</f>
        <v>0</v>
      </c>
      <c r="Y282" s="22">
        <f>'Comm Input'!AH447</f>
        <v>0</v>
      </c>
      <c r="Z282" s="22">
        <f>'Comm Input'!AI447</f>
        <v>0</v>
      </c>
    </row>
    <row r="283" spans="1:26" ht="15.75" thickBot="1" x14ac:dyDescent="0.3">
      <c r="A283" s="311">
        <f>'Comm Input'!J448</f>
        <v>0</v>
      </c>
      <c r="B283">
        <f>'Comm Input'!K448</f>
        <v>0</v>
      </c>
      <c r="C283">
        <f>'Comm Input'!L448</f>
        <v>0</v>
      </c>
      <c r="D283">
        <f>'Comm Input'!M448</f>
        <v>0</v>
      </c>
      <c r="E283" s="49">
        <f>'Comm Input'!N448</f>
        <v>0</v>
      </c>
      <c r="F283" s="50">
        <f>'Comm Input'!O448</f>
        <v>0</v>
      </c>
      <c r="G283" s="38">
        <f>'Comm Input'!P448</f>
        <v>0</v>
      </c>
      <c r="H283" s="38">
        <f>'Comm Input'!Q448</f>
        <v>0</v>
      </c>
      <c r="I283" s="38">
        <f>'Comm Input'!R448</f>
        <v>0</v>
      </c>
      <c r="J283" s="38">
        <f>'Comm Input'!S448</f>
        <v>0</v>
      </c>
      <c r="K283" s="38">
        <f>'Comm Input'!T448</f>
        <v>0</v>
      </c>
      <c r="L283" s="38">
        <f>'Comm Input'!U448</f>
        <v>0</v>
      </c>
      <c r="M283" s="38">
        <f>'Comm Input'!V448</f>
        <v>0</v>
      </c>
      <c r="N283" s="488">
        <f>'Comm Input'!W448</f>
        <v>0</v>
      </c>
      <c r="O283" s="489">
        <f>'Comm Input'!X448</f>
        <v>0</v>
      </c>
      <c r="P283" s="490">
        <f>'Comm Input'!Y448</f>
        <v>0</v>
      </c>
      <c r="Q283" s="829">
        <f>'Comm Input'!Z448</f>
        <v>0</v>
      </c>
      <c r="R283" s="387">
        <f>'Comm Input'!AA448</f>
        <v>0</v>
      </c>
      <c r="S283" s="387">
        <f>'Comm Input'!AB448</f>
        <v>0</v>
      </c>
      <c r="T283" s="1087">
        <f>'Comm Input'!AC448</f>
        <v>0</v>
      </c>
      <c r="U283" s="89">
        <f>'Comm Input'!AD448</f>
        <v>0</v>
      </c>
      <c r="V283" s="89">
        <f>'Comm Input'!AE448</f>
        <v>0</v>
      </c>
      <c r="W283" s="49">
        <f>'Comm Input'!AF448</f>
        <v>0</v>
      </c>
      <c r="X283" s="387">
        <f>'Comm Input'!AG448</f>
        <v>0</v>
      </c>
      <c r="Y283" s="387">
        <f>'Comm Input'!AH448</f>
        <v>0</v>
      </c>
      <c r="Z283" s="1087">
        <f>'Comm Input'!AI448</f>
        <v>0</v>
      </c>
    </row>
    <row r="284" spans="1:26" ht="15" x14ac:dyDescent="0.25">
      <c r="A284" s="311">
        <f>'Comm Input'!J449</f>
        <v>0</v>
      </c>
      <c r="B284">
        <f>'Comm Input'!K449</f>
        <v>0</v>
      </c>
      <c r="C284">
        <f>'Comm Input'!L449</f>
        <v>0</v>
      </c>
      <c r="D284">
        <f>'Comm Input'!M449</f>
        <v>0</v>
      </c>
      <c r="E284" s="49">
        <f>'Comm Input'!N449</f>
        <v>0</v>
      </c>
      <c r="F284" s="50">
        <f>'Comm Input'!O449</f>
        <v>0</v>
      </c>
      <c r="G284" s="38">
        <f>'Comm Input'!P449</f>
        <v>0</v>
      </c>
      <c r="H284" s="38">
        <f>'Comm Input'!Q449</f>
        <v>0</v>
      </c>
      <c r="I284" s="38">
        <f>'Comm Input'!R449</f>
        <v>0</v>
      </c>
      <c r="J284" s="38">
        <f>'Comm Input'!S449</f>
        <v>0</v>
      </c>
      <c r="K284" s="38">
        <f>'Comm Input'!T449</f>
        <v>0</v>
      </c>
      <c r="L284" s="38">
        <f>'Comm Input'!U449</f>
        <v>0</v>
      </c>
      <c r="M284" s="38">
        <f>'Comm Input'!V449</f>
        <v>0</v>
      </c>
      <c r="N284" s="522">
        <f>'Comm Input'!W449</f>
        <v>0</v>
      </c>
      <c r="O284" s="523">
        <f>'Comm Input'!X449</f>
        <v>0</v>
      </c>
      <c r="P284" s="28">
        <f>'Comm Input'!Y449</f>
        <v>0</v>
      </c>
      <c r="Q284" s="523">
        <f>'Comm Input'!Z449</f>
        <v>0</v>
      </c>
      <c r="R284" s="523">
        <f>'Comm Input'!AA449</f>
        <v>0</v>
      </c>
      <c r="S284" s="523">
        <f>'Comm Input'!AB449</f>
        <v>0</v>
      </c>
      <c r="T284" s="89">
        <f>'Comm Input'!AC449</f>
        <v>0</v>
      </c>
      <c r="U284" s="89">
        <f>'Comm Input'!AD449</f>
        <v>0</v>
      </c>
      <c r="V284" s="89">
        <f>'Comm Input'!AE449</f>
        <v>0</v>
      </c>
      <c r="W284" s="49">
        <f>'Comm Input'!AF449</f>
        <v>0</v>
      </c>
      <c r="X284" s="523">
        <f>'Comm Input'!AG449</f>
        <v>0</v>
      </c>
      <c r="Y284" s="523">
        <f>'Comm Input'!AH449</f>
        <v>0</v>
      </c>
      <c r="Z284" s="89">
        <f>'Comm Input'!AI449</f>
        <v>0</v>
      </c>
    </row>
    <row r="285" spans="1:26" ht="15" x14ac:dyDescent="0.25">
      <c r="A285" s="334">
        <f>'Comm Input'!J450</f>
        <v>0</v>
      </c>
      <c r="B285" s="171">
        <f>'Comm Input'!K450</f>
        <v>0</v>
      </c>
      <c r="C285" s="171">
        <f>'Comm Input'!L450</f>
        <v>0</v>
      </c>
      <c r="D285" s="176">
        <f>'Comm Input'!M450</f>
        <v>0</v>
      </c>
      <c r="E285" s="449">
        <f>'Comm Input'!N450</f>
        <v>0</v>
      </c>
      <c r="F285" s="335">
        <f>'Comm Input'!O450</f>
        <v>0</v>
      </c>
      <c r="G285" s="177">
        <f>'Comm Input'!P450</f>
        <v>0</v>
      </c>
      <c r="H285" s="177">
        <f>'Comm Input'!Q450</f>
        <v>0</v>
      </c>
      <c r="I285" s="177">
        <f>'Comm Input'!R450</f>
        <v>0</v>
      </c>
      <c r="J285" s="177">
        <f>'Comm Input'!S450</f>
        <v>0</v>
      </c>
      <c r="K285" s="177">
        <f>'Comm Input'!T450</f>
        <v>0</v>
      </c>
      <c r="L285" s="177">
        <f>'Comm Input'!U450</f>
        <v>0</v>
      </c>
      <c r="M285" s="177">
        <f>'Comm Input'!V450</f>
        <v>0</v>
      </c>
      <c r="N285" s="364">
        <f>'Comm Input'!W450</f>
        <v>0</v>
      </c>
      <c r="O285" s="178">
        <f>'Comm Input'!X450</f>
        <v>0</v>
      </c>
      <c r="P285" s="365">
        <f>'Comm Input'!Y450</f>
        <v>0</v>
      </c>
      <c r="Q285" s="178">
        <f>'Comm Input'!Z450</f>
        <v>0</v>
      </c>
      <c r="R285" s="178" t="str">
        <f>'Comm Input'!AA450</f>
        <v>kr</v>
      </c>
      <c r="S285" s="337">
        <f>'Comm Input'!AB450</f>
        <v>0</v>
      </c>
      <c r="T285" s="171">
        <f>'Comm Input'!AC450</f>
        <v>0</v>
      </c>
      <c r="U285" s="171">
        <f>'Comm Input'!AD450</f>
        <v>0</v>
      </c>
      <c r="V285" s="171">
        <f>'Comm Input'!AE450</f>
        <v>0</v>
      </c>
      <c r="W285" s="171">
        <f>'Comm Input'!AF450</f>
        <v>0</v>
      </c>
      <c r="X285" s="171">
        <f>'Comm Input'!AG450</f>
        <v>0</v>
      </c>
      <c r="Y285" s="337">
        <f>'Comm Input'!AH450</f>
        <v>0</v>
      </c>
      <c r="Z285" s="171">
        <f>'Comm Input'!AI450</f>
        <v>0</v>
      </c>
    </row>
    <row r="286" spans="1:26" ht="15" x14ac:dyDescent="0.25">
      <c r="A286" s="310" t="str">
        <f>'Comm Input'!J451</f>
        <v>SA</v>
      </c>
      <c r="B286" s="35" t="str">
        <f>'Comm Input'!K451</f>
        <v>Broker: PEO Advisors</v>
      </c>
      <c r="C286" s="35">
        <f>'Comm Input'!L451</f>
        <v>0</v>
      </c>
      <c r="D286" s="158">
        <f>'Comm Input'!M451</f>
        <v>0</v>
      </c>
      <c r="E286" s="117">
        <f>'Comm Input'!N451</f>
        <v>0</v>
      </c>
      <c r="F286" s="316">
        <f>'Comm Input'!O451</f>
        <v>0</v>
      </c>
      <c r="G286" s="158">
        <f>'Comm Input'!P451</f>
        <v>0</v>
      </c>
      <c r="H286" s="158">
        <f>'Comm Input'!Q451</f>
        <v>0</v>
      </c>
      <c r="I286" s="158">
        <f>'Comm Input'!R451</f>
        <v>0</v>
      </c>
      <c r="J286" s="319">
        <f>'Comm Input'!S451</f>
        <v>0</v>
      </c>
      <c r="K286" s="319">
        <f>'Comm Input'!T451</f>
        <v>0</v>
      </c>
      <c r="L286" s="319" t="str">
        <f>'Comm Input'!U451</f>
        <v>Bundled</v>
      </c>
      <c r="M286" s="158">
        <f>'Comm Input'!V451</f>
        <v>0</v>
      </c>
      <c r="N286" s="319" t="str">
        <f>'Comm Input'!W451</f>
        <v>per code</v>
      </c>
      <c r="O286" s="117">
        <f>'Comm Input'!X451</f>
        <v>0</v>
      </c>
      <c r="P286" s="157">
        <f>'Comm Input'!Y451</f>
        <v>0</v>
      </c>
      <c r="Q286" s="158">
        <f>'Comm Input'!Z451</f>
        <v>0</v>
      </c>
      <c r="R286" s="319">
        <f>'Comm Input'!AA451</f>
        <v>2.5000000000000001E-3</v>
      </c>
      <c r="S286" s="157">
        <f>'Comm Input'!AB451</f>
        <v>0</v>
      </c>
      <c r="T286" s="7">
        <f>'Comm Input'!AC451</f>
        <v>0</v>
      </c>
      <c r="U286" s="7">
        <f>'Comm Input'!AD451</f>
        <v>0</v>
      </c>
      <c r="V286" s="7">
        <f>'Comm Input'!AE451</f>
        <v>0</v>
      </c>
      <c r="W286" s="7">
        <f>'Comm Input'!AF451</f>
        <v>0</v>
      </c>
      <c r="X286" s="158">
        <f>'Comm Input'!AG451</f>
        <v>0</v>
      </c>
      <c r="Y286" s="322">
        <f>'Comm Input'!AH451</f>
        <v>0</v>
      </c>
      <c r="Z286" s="7">
        <f>'Comm Input'!AI451</f>
        <v>0</v>
      </c>
    </row>
    <row r="287" spans="1:26" ht="15" x14ac:dyDescent="0.25">
      <c r="A287" s="311">
        <f>'Comm Input'!J452</f>
        <v>0</v>
      </c>
      <c r="B287" t="str">
        <f>'Comm Input'!K452</f>
        <v xml:space="preserve">Reliable Associates - Coreslab </v>
      </c>
      <c r="C287" s="17">
        <f>'Comm Input'!L452</f>
        <v>0.23960000000000001</v>
      </c>
      <c r="D287" t="str">
        <f>'Comm Input'!M452</f>
        <v>FL4034</v>
      </c>
      <c r="E287" s="636">
        <f>'Comm Input'!N452</f>
        <v>0</v>
      </c>
      <c r="F287" s="366">
        <f>'Comm Input'!O452</f>
        <v>0</v>
      </c>
      <c r="G287" s="321">
        <f>'Comm Input'!P452</f>
        <v>0</v>
      </c>
      <c r="H287" s="307">
        <f>'Comm Input'!Q452</f>
        <v>0</v>
      </c>
      <c r="I287" s="307">
        <f>'Comm Input'!R452</f>
        <v>0</v>
      </c>
      <c r="J287" s="307">
        <f>'Comm Input'!S452</f>
        <v>0</v>
      </c>
      <c r="K287" s="307">
        <f>'Comm Input'!T452</f>
        <v>0</v>
      </c>
      <c r="L287" s="38">
        <f>'Comm Input'!U452</f>
        <v>0</v>
      </c>
      <c r="M287" s="38">
        <f>'Comm Input'!V452</f>
        <v>2.1499999999999998E-2</v>
      </c>
      <c r="N287" s="22">
        <f>'Comm Input'!W452</f>
        <v>0</v>
      </c>
      <c r="O287" s="22">
        <f>'Comm Input'!X452</f>
        <v>0</v>
      </c>
      <c r="P287" s="23">
        <f>'Comm Input'!Y452</f>
        <v>0</v>
      </c>
      <c r="Q287" s="22">
        <f>'Comm Input'!Z452</f>
        <v>0</v>
      </c>
      <c r="R287" s="23">
        <f>'Comm Input'!AA452</f>
        <v>0</v>
      </c>
      <c r="S287" s="23">
        <f>'Comm Input'!AB452</f>
        <v>0</v>
      </c>
      <c r="T287">
        <f>'Comm Input'!AC452</f>
        <v>0</v>
      </c>
      <c r="U287">
        <f>'Comm Input'!AD452</f>
        <v>0</v>
      </c>
      <c r="V287">
        <f>'Comm Input'!AE452</f>
        <v>0</v>
      </c>
      <c r="W287" s="49">
        <f>'Comm Input'!AF452</f>
        <v>0</v>
      </c>
      <c r="X287" s="23">
        <f>'Comm Input'!AG452</f>
        <v>0</v>
      </c>
      <c r="Y287" s="23">
        <f>'Comm Input'!AH452</f>
        <v>0</v>
      </c>
      <c r="Z287">
        <f>'Comm Input'!AI452</f>
        <v>0</v>
      </c>
    </row>
    <row r="288" spans="1:26" ht="15" x14ac:dyDescent="0.25">
      <c r="A288" s="311">
        <f>'Comm Input'!J453</f>
        <v>0</v>
      </c>
      <c r="B288">
        <f>'Comm Input'!K453</f>
        <v>0</v>
      </c>
      <c r="C288">
        <f>'Comm Input'!L453</f>
        <v>0</v>
      </c>
      <c r="D288">
        <f>'Comm Input'!M453</f>
        <v>0</v>
      </c>
      <c r="E288" s="636">
        <f>'Comm Input'!N453</f>
        <v>0</v>
      </c>
      <c r="F288" s="17">
        <f>'Comm Input'!O453</f>
        <v>0</v>
      </c>
      <c r="G288" s="38">
        <f>'Comm Input'!P453</f>
        <v>0</v>
      </c>
      <c r="H288" s="307">
        <f>'Comm Input'!Q453</f>
        <v>0</v>
      </c>
      <c r="I288" s="307">
        <f>'Comm Input'!R453</f>
        <v>0</v>
      </c>
      <c r="J288" s="307">
        <f>'Comm Input'!S453</f>
        <v>0</v>
      </c>
      <c r="K288" s="307">
        <f>'Comm Input'!T453</f>
        <v>0</v>
      </c>
      <c r="L288" s="38">
        <f>'Comm Input'!U453</f>
        <v>0</v>
      </c>
      <c r="M288" s="38">
        <f>'Comm Input'!V453</f>
        <v>0</v>
      </c>
      <c r="N288" s="22">
        <f>'Comm Input'!W453</f>
        <v>0</v>
      </c>
      <c r="O288" s="22">
        <f>'Comm Input'!X453</f>
        <v>0</v>
      </c>
      <c r="P288" s="23">
        <f>'Comm Input'!Y453</f>
        <v>0</v>
      </c>
      <c r="Q288" s="22">
        <f>'Comm Input'!Z453</f>
        <v>0</v>
      </c>
      <c r="R288" s="23">
        <f>'Comm Input'!AA453</f>
        <v>0</v>
      </c>
      <c r="S288" s="23">
        <f>'Comm Input'!AB453</f>
        <v>0</v>
      </c>
      <c r="T288">
        <f>'Comm Input'!AC453</f>
        <v>0</v>
      </c>
      <c r="U288">
        <f>'Comm Input'!AD453</f>
        <v>0</v>
      </c>
      <c r="V288">
        <f>'Comm Input'!AE453</f>
        <v>0</v>
      </c>
      <c r="W288" s="49">
        <f>'Comm Input'!AF453</f>
        <v>0</v>
      </c>
      <c r="X288" s="23">
        <f>'Comm Input'!AG453</f>
        <v>0</v>
      </c>
      <c r="Y288" s="23">
        <f>'Comm Input'!AH453</f>
        <v>0</v>
      </c>
      <c r="Z288">
        <f>'Comm Input'!AI453</f>
        <v>0</v>
      </c>
    </row>
    <row r="289" spans="1:26" ht="15" x14ac:dyDescent="0.25">
      <c r="A289" s="311">
        <f>'Comm Input'!J454</f>
        <v>0</v>
      </c>
      <c r="B289" s="1103" t="s">
        <v>710</v>
      </c>
      <c r="C289" s="17">
        <f>'Comm Input'!L454</f>
        <v>0</v>
      </c>
      <c r="D289" t="str">
        <f>'Comm Input'!M454</f>
        <v>FL8293</v>
      </c>
      <c r="E289" s="731">
        <f>'Comm Input'!N454</f>
        <v>0</v>
      </c>
      <c r="F289" s="366">
        <f>'Comm Input'!O454</f>
        <v>0</v>
      </c>
      <c r="G289" s="321">
        <f>'Comm Input'!P454</f>
        <v>0</v>
      </c>
      <c r="H289" s="307">
        <f>'Comm Input'!Q454</f>
        <v>0</v>
      </c>
      <c r="I289" s="307">
        <f>'Comm Input'!R454</f>
        <v>0</v>
      </c>
      <c r="J289" s="307">
        <f>'Comm Input'!S454</f>
        <v>0</v>
      </c>
      <c r="K289" s="307">
        <f>'Comm Input'!T454</f>
        <v>0</v>
      </c>
      <c r="L289" s="38">
        <f>'Comm Input'!U454</f>
        <v>0</v>
      </c>
      <c r="M289" s="38">
        <f>'Comm Input'!V454</f>
        <v>0.01</v>
      </c>
      <c r="N289" s="22">
        <f>'Comm Input'!W454</f>
        <v>0</v>
      </c>
      <c r="O289" s="22">
        <f>'Comm Input'!X454</f>
        <v>0</v>
      </c>
      <c r="P289" s="23">
        <f>'Comm Input'!Y454</f>
        <v>0</v>
      </c>
      <c r="Q289" s="22">
        <f>'Comm Input'!Z454</f>
        <v>0</v>
      </c>
      <c r="R289" s="23">
        <f>'Comm Input'!AA454</f>
        <v>0</v>
      </c>
      <c r="S289" s="23">
        <f>'Comm Input'!AB454</f>
        <v>0</v>
      </c>
      <c r="T289">
        <f>'Comm Input'!AC454</f>
        <v>0</v>
      </c>
      <c r="U289">
        <f>'Comm Input'!AD454</f>
        <v>0</v>
      </c>
      <c r="V289">
        <f>'Comm Input'!AE454</f>
        <v>0</v>
      </c>
      <c r="W289" s="49">
        <f>'Comm Input'!AF454</f>
        <v>0</v>
      </c>
      <c r="X289" s="23">
        <f>'Comm Input'!AG454</f>
        <v>0</v>
      </c>
      <c r="Y289" s="23">
        <f>'Comm Input'!AH454</f>
        <v>0</v>
      </c>
      <c r="Z289">
        <f>'Comm Input'!AI454</f>
        <v>0</v>
      </c>
    </row>
    <row r="290" spans="1:26" ht="15" x14ac:dyDescent="0.25">
      <c r="A290" s="311">
        <f>'Comm Input'!J455</f>
        <v>0</v>
      </c>
      <c r="B290">
        <f>'Comm Input'!K455</f>
        <v>0</v>
      </c>
      <c r="C290" t="str">
        <f>'Comm Input'!L455</f>
        <v>SUTA CREDIT</v>
      </c>
      <c r="D290">
        <f>'Comm Input'!M455</f>
        <v>0</v>
      </c>
      <c r="E290" s="636">
        <f>'Comm Input'!N455</f>
        <v>0</v>
      </c>
      <c r="F290" s="17">
        <f>'Comm Input'!O455</f>
        <v>0</v>
      </c>
      <c r="G290" s="38">
        <f>'Comm Input'!P455</f>
        <v>0</v>
      </c>
      <c r="H290" s="307">
        <f>'Comm Input'!Q455</f>
        <v>0</v>
      </c>
      <c r="I290" s="307">
        <f>'Comm Input'!R455</f>
        <v>0</v>
      </c>
      <c r="J290" s="307">
        <f>'Comm Input'!S455</f>
        <v>0</v>
      </c>
      <c r="K290" s="307">
        <f>'Comm Input'!T455</f>
        <v>0</v>
      </c>
      <c r="L290" s="38">
        <f>'Comm Input'!U455</f>
        <v>0</v>
      </c>
      <c r="M290" s="38">
        <f>'Comm Input'!V455</f>
        <v>0</v>
      </c>
      <c r="N290" s="22">
        <f>'Comm Input'!W455</f>
        <v>0</v>
      </c>
      <c r="O290" s="22">
        <f>'Comm Input'!X455</f>
        <v>0</v>
      </c>
      <c r="P290" s="23">
        <f>'Comm Input'!Y455</f>
        <v>0</v>
      </c>
      <c r="Q290" s="22">
        <f>'Comm Input'!Z455</f>
        <v>0</v>
      </c>
      <c r="R290" s="23">
        <f>'Comm Input'!AA455</f>
        <v>0</v>
      </c>
      <c r="S290" s="23">
        <f>'Comm Input'!AB455</f>
        <v>0</v>
      </c>
      <c r="T290">
        <f>'Comm Input'!AC455</f>
        <v>0</v>
      </c>
      <c r="U290">
        <f>'Comm Input'!AD455</f>
        <v>0</v>
      </c>
      <c r="V290">
        <f>'Comm Input'!AE455</f>
        <v>0</v>
      </c>
      <c r="W290" s="49">
        <f>'Comm Input'!AF455</f>
        <v>0</v>
      </c>
      <c r="X290" s="23">
        <f>'Comm Input'!AG455</f>
        <v>0</v>
      </c>
      <c r="Y290" s="23">
        <f>'Comm Input'!AH455</f>
        <v>0</v>
      </c>
      <c r="Z290">
        <f>'Comm Input'!AI455</f>
        <v>0</v>
      </c>
    </row>
    <row r="291" spans="1:26" ht="15" x14ac:dyDescent="0.25">
      <c r="A291" s="311">
        <f>'Comm Input'!J456</f>
        <v>0</v>
      </c>
      <c r="B291">
        <f>'Comm Input'!K456</f>
        <v>0</v>
      </c>
      <c r="C291" s="12">
        <f>'Comm Input'!L456</f>
        <v>0</v>
      </c>
      <c r="D291">
        <f>'Comm Input'!M456</f>
        <v>0</v>
      </c>
      <c r="E291" s="636">
        <f>'Comm Input'!N456</f>
        <v>0</v>
      </c>
      <c r="F291" s="366">
        <f>'Comm Input'!O456</f>
        <v>0</v>
      </c>
      <c r="G291" s="321">
        <f>'Comm Input'!P456</f>
        <v>0</v>
      </c>
      <c r="H291" s="307">
        <f>'Comm Input'!Q456</f>
        <v>0</v>
      </c>
      <c r="I291" s="307">
        <f>'Comm Input'!R456</f>
        <v>0</v>
      </c>
      <c r="J291" s="307">
        <f>'Comm Input'!S456</f>
        <v>0</v>
      </c>
      <c r="K291" s="307">
        <f>'Comm Input'!T456</f>
        <v>0</v>
      </c>
      <c r="L291" s="38">
        <f>'Comm Input'!U456</f>
        <v>0</v>
      </c>
      <c r="M291" s="38">
        <f>'Comm Input'!V456</f>
        <v>0</v>
      </c>
      <c r="N291" s="523">
        <f>'Comm Input'!W456</f>
        <v>0</v>
      </c>
      <c r="O291" s="523">
        <f>'Comm Input'!X456</f>
        <v>0</v>
      </c>
      <c r="P291" s="538">
        <f>'Comm Input'!Y456</f>
        <v>0</v>
      </c>
      <c r="Q291" s="523">
        <f>'Comm Input'!Z456</f>
        <v>0</v>
      </c>
      <c r="R291" s="538">
        <f>'Comm Input'!AA456</f>
        <v>0</v>
      </c>
      <c r="S291" s="538">
        <f>'Comm Input'!AB456</f>
        <v>0</v>
      </c>
      <c r="T291">
        <f>'Comm Input'!AC456</f>
        <v>0</v>
      </c>
      <c r="U291">
        <f>'Comm Input'!AD456</f>
        <v>0</v>
      </c>
      <c r="V291">
        <f>'Comm Input'!AE456</f>
        <v>0</v>
      </c>
      <c r="W291" s="49">
        <f>'Comm Input'!AF456</f>
        <v>0</v>
      </c>
      <c r="X291" s="538">
        <f>'Comm Input'!AG456</f>
        <v>0</v>
      </c>
      <c r="Y291" s="538">
        <f>'Comm Input'!AH456</f>
        <v>0</v>
      </c>
      <c r="Z291" s="538">
        <f>'Comm Input'!AI456</f>
        <v>0</v>
      </c>
    </row>
    <row r="292" spans="1:26" ht="15" x14ac:dyDescent="0.25">
      <c r="A292" s="311">
        <f>'Comm Input'!J457</f>
        <v>0</v>
      </c>
      <c r="B292">
        <f>'Comm Input'!K457</f>
        <v>0</v>
      </c>
      <c r="C292">
        <f>'Comm Input'!L457</f>
        <v>0</v>
      </c>
      <c r="D292">
        <f>'Comm Input'!M457</f>
        <v>0</v>
      </c>
      <c r="E292" s="731">
        <f>'Comm Input'!N457</f>
        <v>0</v>
      </c>
      <c r="F292" s="13">
        <f>'Comm Input'!O457</f>
        <v>0</v>
      </c>
      <c r="G292" s="38">
        <f>'Comm Input'!P457</f>
        <v>0</v>
      </c>
      <c r="H292" s="307">
        <f>'Comm Input'!Q457</f>
        <v>0</v>
      </c>
      <c r="I292" s="307">
        <f>'Comm Input'!R457</f>
        <v>0</v>
      </c>
      <c r="J292" s="307">
        <f>'Comm Input'!S457</f>
        <v>0</v>
      </c>
      <c r="K292" s="307">
        <f>'Comm Input'!T457</f>
        <v>0</v>
      </c>
      <c r="L292" s="38">
        <f>'Comm Input'!U457</f>
        <v>0</v>
      </c>
      <c r="M292" s="38">
        <f>'Comm Input'!V457</f>
        <v>0</v>
      </c>
      <c r="N292" s="22">
        <f>'Comm Input'!W457</f>
        <v>0</v>
      </c>
      <c r="O292" s="22">
        <f>'Comm Input'!X457</f>
        <v>0</v>
      </c>
      <c r="P292" s="23">
        <f>'Comm Input'!Y457</f>
        <v>0</v>
      </c>
      <c r="Q292" s="22">
        <f>'Comm Input'!Z457</f>
        <v>0</v>
      </c>
      <c r="R292" s="23">
        <f>'Comm Input'!AA457</f>
        <v>0</v>
      </c>
      <c r="S292" s="23">
        <f>'Comm Input'!AB457</f>
        <v>0</v>
      </c>
      <c r="T292">
        <f>'Comm Input'!AC457</f>
        <v>0</v>
      </c>
      <c r="U292">
        <f>'Comm Input'!AD457</f>
        <v>0</v>
      </c>
      <c r="V292">
        <f>'Comm Input'!AE457</f>
        <v>0</v>
      </c>
      <c r="W292" s="49">
        <f>'Comm Input'!AF457</f>
        <v>0</v>
      </c>
      <c r="X292" s="23">
        <f>'Comm Input'!AG457</f>
        <v>0</v>
      </c>
      <c r="Y292" s="23">
        <f>'Comm Input'!AH457</f>
        <v>0</v>
      </c>
      <c r="Z292" s="23">
        <f>'Comm Input'!AI457</f>
        <v>0</v>
      </c>
    </row>
    <row r="293" spans="1:26" ht="15.75" thickBot="1" x14ac:dyDescent="0.3">
      <c r="A293" s="311">
        <f>'Comm Input'!J458</f>
        <v>0</v>
      </c>
      <c r="B293">
        <f>'Comm Input'!K458</f>
        <v>0</v>
      </c>
      <c r="C293">
        <f>'Comm Input'!L458</f>
        <v>0</v>
      </c>
      <c r="D293">
        <f>'Comm Input'!M458</f>
        <v>0</v>
      </c>
      <c r="E293" s="750">
        <f>'Comm Input'!N458</f>
        <v>0</v>
      </c>
      <c r="F293" s="50">
        <f>'Comm Input'!O458</f>
        <v>0</v>
      </c>
      <c r="G293" s="38">
        <f>'Comm Input'!P458</f>
        <v>0</v>
      </c>
      <c r="H293" s="307">
        <f>'Comm Input'!Q458</f>
        <v>0</v>
      </c>
      <c r="I293" s="307">
        <f>'Comm Input'!R458</f>
        <v>0</v>
      </c>
      <c r="J293" s="307">
        <f>'Comm Input'!S458</f>
        <v>0</v>
      </c>
      <c r="K293" s="307">
        <f>'Comm Input'!T458</f>
        <v>0</v>
      </c>
      <c r="L293" s="38">
        <f>'Comm Input'!U458</f>
        <v>0</v>
      </c>
      <c r="M293" s="38">
        <f>'Comm Input'!V458</f>
        <v>0</v>
      </c>
      <c r="N293" s="38">
        <f>'Comm Input'!W458</f>
        <v>0</v>
      </c>
      <c r="O293" s="22">
        <f>'Comm Input'!X458</f>
        <v>0</v>
      </c>
      <c r="P293" s="11">
        <f>'Comm Input'!Y458</f>
        <v>0</v>
      </c>
      <c r="Q293" s="22">
        <f>'Comm Input'!Z458</f>
        <v>0</v>
      </c>
      <c r="R293" s="22">
        <f>'Comm Input'!AA458</f>
        <v>0</v>
      </c>
      <c r="S293" s="22">
        <f>'Comm Input'!AB458</f>
        <v>0</v>
      </c>
      <c r="T293" s="22">
        <f>'Comm Input'!AC458</f>
        <v>0</v>
      </c>
      <c r="U293" s="22">
        <f>'Comm Input'!AD458</f>
        <v>0</v>
      </c>
      <c r="V293" s="22">
        <f>'Comm Input'!AE458</f>
        <v>0</v>
      </c>
      <c r="W293" s="49">
        <f>'Comm Input'!AF458</f>
        <v>0</v>
      </c>
      <c r="X293" s="22">
        <f>'Comm Input'!AG458</f>
        <v>0</v>
      </c>
      <c r="Y293" s="22">
        <f>'Comm Input'!AH458</f>
        <v>0</v>
      </c>
      <c r="Z293" s="22">
        <f>'Comm Input'!AI458</f>
        <v>0</v>
      </c>
    </row>
    <row r="294" spans="1:26" ht="15.75" thickBot="1" x14ac:dyDescent="0.3">
      <c r="A294" s="311">
        <f>'Comm Input'!J459</f>
        <v>0</v>
      </c>
      <c r="B294">
        <f>'Comm Input'!K459</f>
        <v>0</v>
      </c>
      <c r="C294">
        <f>'Comm Input'!L459</f>
        <v>0</v>
      </c>
      <c r="D294">
        <f>'Comm Input'!M459</f>
        <v>0</v>
      </c>
      <c r="E294" s="751">
        <f>'Comm Input'!N459</f>
        <v>0</v>
      </c>
      <c r="F294" s="50">
        <f>'Comm Input'!O459</f>
        <v>0</v>
      </c>
      <c r="G294" s="526">
        <f>'Comm Input'!P459</f>
        <v>0</v>
      </c>
      <c r="H294" s="526">
        <f>'Comm Input'!Q459</f>
        <v>0</v>
      </c>
      <c r="I294" s="526">
        <f>'Comm Input'!R459</f>
        <v>0</v>
      </c>
      <c r="J294" s="526">
        <f>'Comm Input'!S459</f>
        <v>0</v>
      </c>
      <c r="K294" s="526">
        <f>'Comm Input'!T459</f>
        <v>0</v>
      </c>
      <c r="L294" s="526">
        <f>'Comm Input'!U459</f>
        <v>0</v>
      </c>
      <c r="M294" s="526">
        <f>'Comm Input'!V459</f>
        <v>0</v>
      </c>
      <c r="N294" s="488">
        <f>'Comm Input'!W459</f>
        <v>0</v>
      </c>
      <c r="O294" s="489">
        <f>'Comm Input'!X459</f>
        <v>0</v>
      </c>
      <c r="P294" s="490">
        <f>'Comm Input'!Y459</f>
        <v>0</v>
      </c>
      <c r="Q294" s="829">
        <f>'Comm Input'!Z459</f>
        <v>0</v>
      </c>
      <c r="R294" s="387">
        <f>'Comm Input'!AA459</f>
        <v>0</v>
      </c>
      <c r="S294" s="387">
        <f>'Comm Input'!AB459</f>
        <v>0</v>
      </c>
      <c r="T294" s="1087">
        <f>'Comm Input'!AC459</f>
        <v>0</v>
      </c>
      <c r="U294" s="89">
        <f>'Comm Input'!AD459</f>
        <v>0</v>
      </c>
      <c r="V294" s="89">
        <f>'Comm Input'!AE459</f>
        <v>0</v>
      </c>
      <c r="W294" s="541">
        <f>'Comm Input'!AF459</f>
        <v>0</v>
      </c>
      <c r="X294" s="387">
        <f>'Comm Input'!AG459</f>
        <v>0</v>
      </c>
      <c r="Y294" s="387">
        <f>'Comm Input'!AH459</f>
        <v>0</v>
      </c>
      <c r="Z294" s="1087">
        <f>'Comm Input'!AI459</f>
        <v>0</v>
      </c>
    </row>
    <row r="295" spans="1:26" ht="15" x14ac:dyDescent="0.25">
      <c r="A295" s="311">
        <f>'Comm Input'!J460</f>
        <v>0</v>
      </c>
      <c r="B295">
        <f>'Comm Input'!K460</f>
        <v>0</v>
      </c>
      <c r="C295">
        <f>'Comm Input'!L460</f>
        <v>0</v>
      </c>
      <c r="D295">
        <f>'Comm Input'!M460</f>
        <v>0</v>
      </c>
      <c r="E295" s="49">
        <f>'Comm Input'!N460</f>
        <v>0</v>
      </c>
      <c r="F295" s="50">
        <f>'Comm Input'!O460</f>
        <v>0</v>
      </c>
      <c r="G295" s="38">
        <f>'Comm Input'!P460</f>
        <v>0</v>
      </c>
      <c r="H295" s="38">
        <f>'Comm Input'!Q460</f>
        <v>0</v>
      </c>
      <c r="I295" s="38">
        <f>'Comm Input'!R460</f>
        <v>0</v>
      </c>
      <c r="J295" s="38">
        <f>'Comm Input'!S460</f>
        <v>0</v>
      </c>
      <c r="K295" s="38">
        <f>'Comm Input'!T460</f>
        <v>0</v>
      </c>
      <c r="L295" s="38">
        <f>'Comm Input'!U460</f>
        <v>0</v>
      </c>
      <c r="M295" s="38">
        <f>'Comm Input'!V460</f>
        <v>0</v>
      </c>
      <c r="N295" s="116">
        <f>'Comm Input'!W460</f>
        <v>0</v>
      </c>
      <c r="O295" s="22">
        <f>'Comm Input'!X460</f>
        <v>0</v>
      </c>
      <c r="P295" s="28">
        <f>'Comm Input'!Y460</f>
        <v>0</v>
      </c>
      <c r="Q295" s="22">
        <f>'Comm Input'!Z460</f>
        <v>0</v>
      </c>
      <c r="R295" s="22">
        <f>'Comm Input'!AA460</f>
        <v>0</v>
      </c>
      <c r="S295" s="22">
        <f>'Comm Input'!AB460</f>
        <v>0</v>
      </c>
      <c r="T295" s="89">
        <f>'Comm Input'!AC460</f>
        <v>0</v>
      </c>
      <c r="U295" s="89">
        <f>'Comm Input'!AD460</f>
        <v>0</v>
      </c>
      <c r="V295" s="89">
        <f>'Comm Input'!AE460</f>
        <v>0</v>
      </c>
      <c r="W295" s="49">
        <f>'Comm Input'!AF460</f>
        <v>0</v>
      </c>
      <c r="X295" s="22">
        <f>'Comm Input'!AG460</f>
        <v>0</v>
      </c>
      <c r="Y295" s="22">
        <f>'Comm Input'!AH460</f>
        <v>0</v>
      </c>
      <c r="Z295" s="89">
        <f>'Comm Input'!AI460</f>
        <v>0</v>
      </c>
    </row>
    <row r="296" spans="1:26" ht="15" x14ac:dyDescent="0.25">
      <c r="A296" s="334">
        <f>'Comm Input'!J461</f>
        <v>0</v>
      </c>
      <c r="B296" s="171">
        <f>'Comm Input'!K461</f>
        <v>0</v>
      </c>
      <c r="C296" s="171">
        <f>'Comm Input'!L461</f>
        <v>0</v>
      </c>
      <c r="D296" s="176">
        <f>'Comm Input'!M461</f>
        <v>0</v>
      </c>
      <c r="E296" s="449">
        <f>'Comm Input'!N461</f>
        <v>0</v>
      </c>
      <c r="F296" s="335">
        <f>'Comm Input'!O461</f>
        <v>0</v>
      </c>
      <c r="G296" s="177">
        <f>'Comm Input'!P461</f>
        <v>0</v>
      </c>
      <c r="H296" s="177">
        <f>'Comm Input'!Q461</f>
        <v>0</v>
      </c>
      <c r="I296" s="177">
        <f>'Comm Input'!R461</f>
        <v>0</v>
      </c>
      <c r="J296" s="177">
        <f>'Comm Input'!S461</f>
        <v>0</v>
      </c>
      <c r="K296" s="177">
        <f>'Comm Input'!T461</f>
        <v>0</v>
      </c>
      <c r="L296" s="177">
        <f>'Comm Input'!U461</f>
        <v>0</v>
      </c>
      <c r="M296" s="177">
        <f>'Comm Input'!V461</f>
        <v>0</v>
      </c>
      <c r="N296" s="364">
        <f>'Comm Input'!W461</f>
        <v>0</v>
      </c>
      <c r="O296" s="178">
        <f>'Comm Input'!X461</f>
        <v>0</v>
      </c>
      <c r="P296" s="365">
        <f>'Comm Input'!Y461</f>
        <v>0</v>
      </c>
      <c r="Q296" s="178">
        <f>'Comm Input'!Z461</f>
        <v>0</v>
      </c>
      <c r="R296" s="178">
        <f>'Comm Input'!AA461</f>
        <v>0</v>
      </c>
      <c r="S296" s="337">
        <f>'Comm Input'!AB461</f>
        <v>0</v>
      </c>
      <c r="T296" s="171">
        <f>'Comm Input'!AC461</f>
        <v>0</v>
      </c>
      <c r="U296" s="171">
        <f>'Comm Input'!AD461</f>
        <v>0</v>
      </c>
      <c r="V296" s="171">
        <f>'Comm Input'!AE461</f>
        <v>0</v>
      </c>
      <c r="W296" s="171">
        <f>'Comm Input'!AF461</f>
        <v>0</v>
      </c>
      <c r="X296" s="171">
        <f>'Comm Input'!AG461</f>
        <v>0</v>
      </c>
      <c r="Y296" s="337">
        <f>'Comm Input'!AH461</f>
        <v>0</v>
      </c>
      <c r="Z296" s="171">
        <f>'Comm Input'!AI461</f>
        <v>0</v>
      </c>
    </row>
    <row r="297" spans="1:26" ht="15" x14ac:dyDescent="0.25">
      <c r="A297" s="310" t="str">
        <f>'Comm Input'!J462</f>
        <v>SA</v>
      </c>
      <c r="B297" s="35" t="str">
        <f>'Comm Input'!K462</f>
        <v xml:space="preserve">Broker: Dynamic </v>
      </c>
      <c r="C297" s="35">
        <f>'Comm Input'!L462</f>
        <v>0</v>
      </c>
      <c r="D297" s="158">
        <f>'Comm Input'!M462</f>
        <v>0</v>
      </c>
      <c r="E297" s="117">
        <f>'Comm Input'!N462</f>
        <v>0</v>
      </c>
      <c r="F297" s="316">
        <f>'Comm Input'!O462</f>
        <v>0</v>
      </c>
      <c r="G297" s="158">
        <f>'Comm Input'!P462</f>
        <v>0</v>
      </c>
      <c r="H297" s="158">
        <f>'Comm Input'!Q462</f>
        <v>0</v>
      </c>
      <c r="I297" s="158">
        <f>'Comm Input'!R462</f>
        <v>0</v>
      </c>
      <c r="J297" s="319">
        <f>'Comm Input'!S462</f>
        <v>0</v>
      </c>
      <c r="K297" s="319">
        <f>'Comm Input'!T462</f>
        <v>0</v>
      </c>
      <c r="L297" s="319" t="str">
        <f>'Comm Input'!U462</f>
        <v>Bundled</v>
      </c>
      <c r="M297" s="158">
        <f>'Comm Input'!V462</f>
        <v>0</v>
      </c>
      <c r="N297" s="319">
        <f>'Comm Input'!W462</f>
        <v>0.03</v>
      </c>
      <c r="O297" s="117">
        <f>'Comm Input'!X462</f>
        <v>0</v>
      </c>
      <c r="P297" s="157">
        <f>'Comm Input'!Y462</f>
        <v>0</v>
      </c>
      <c r="Q297" s="158">
        <f>'Comm Input'!Z462</f>
        <v>0</v>
      </c>
      <c r="R297" s="319">
        <f>'Comm Input'!AA462</f>
        <v>0</v>
      </c>
      <c r="S297" s="157">
        <f>'Comm Input'!AB462</f>
        <v>0</v>
      </c>
      <c r="T297" s="7">
        <f>'Comm Input'!AC462</f>
        <v>0</v>
      </c>
      <c r="U297" s="7">
        <f>'Comm Input'!AD462</f>
        <v>0</v>
      </c>
      <c r="V297" s="7">
        <f>'Comm Input'!AE462</f>
        <v>0</v>
      </c>
      <c r="W297" s="7">
        <f>'Comm Input'!AF462</f>
        <v>0</v>
      </c>
      <c r="X297" s="158">
        <f>'Comm Input'!AG462</f>
        <v>0</v>
      </c>
      <c r="Y297" s="322">
        <f>'Comm Input'!AH462</f>
        <v>0</v>
      </c>
      <c r="Z297" s="7">
        <f>'Comm Input'!AI462</f>
        <v>0</v>
      </c>
    </row>
    <row r="298" spans="1:26" ht="15" x14ac:dyDescent="0.25">
      <c r="A298" s="311">
        <f>'Comm Input'!J463</f>
        <v>0</v>
      </c>
      <c r="B298" t="str">
        <f>'Comm Input'!K463</f>
        <v>My Place in Recovery</v>
      </c>
      <c r="C298" s="17">
        <f>'Comm Input'!L463</f>
        <v>0</v>
      </c>
      <c r="D298" t="str">
        <f>'Comm Input'!M463</f>
        <v>FL8864</v>
      </c>
      <c r="E298" s="494">
        <f>'Comm Input'!N463</f>
        <v>0</v>
      </c>
      <c r="F298" s="366">
        <f>'Comm Input'!O463</f>
        <v>0</v>
      </c>
      <c r="G298" s="321">
        <f>'Comm Input'!P463</f>
        <v>0</v>
      </c>
      <c r="H298" s="307">
        <f>'Comm Input'!Q463</f>
        <v>0</v>
      </c>
      <c r="I298" s="307">
        <f>'Comm Input'!R463</f>
        <v>0</v>
      </c>
      <c r="J298" s="307">
        <f>'Comm Input'!S463</f>
        <v>0</v>
      </c>
      <c r="K298" s="307">
        <f>'Comm Input'!T463</f>
        <v>0</v>
      </c>
      <c r="L298" s="38">
        <f>'Comm Input'!U463</f>
        <v>0</v>
      </c>
      <c r="M298" s="38">
        <f>'Comm Input'!V463</f>
        <v>0</v>
      </c>
      <c r="N298" s="22">
        <f>'Comm Input'!W463</f>
        <v>0</v>
      </c>
      <c r="O298" s="22">
        <f>'Comm Input'!X463</f>
        <v>0</v>
      </c>
      <c r="P298" s="23">
        <f>'Comm Input'!Y463</f>
        <v>0</v>
      </c>
      <c r="Q298" s="22">
        <f>'Comm Input'!Z463</f>
        <v>0</v>
      </c>
      <c r="R298" s="23">
        <f>'Comm Input'!AA463</f>
        <v>0</v>
      </c>
      <c r="S298" s="23">
        <f>'Comm Input'!AB463</f>
        <v>0</v>
      </c>
      <c r="T298">
        <f>'Comm Input'!AC463</f>
        <v>0</v>
      </c>
      <c r="U298">
        <f>'Comm Input'!AD463</f>
        <v>0</v>
      </c>
      <c r="V298">
        <f>'Comm Input'!AE463</f>
        <v>0</v>
      </c>
      <c r="W298" s="49">
        <f>'Comm Input'!AF463</f>
        <v>0</v>
      </c>
      <c r="X298" s="23">
        <f>'Comm Input'!AG463</f>
        <v>0</v>
      </c>
      <c r="Y298" s="23">
        <f>'Comm Input'!AH463</f>
        <v>0</v>
      </c>
      <c r="Z298">
        <f>'Comm Input'!AI463</f>
        <v>0</v>
      </c>
    </row>
    <row r="299" spans="1:26" ht="15" x14ac:dyDescent="0.25">
      <c r="A299" s="311">
        <f>'Comm Input'!J464</f>
        <v>0</v>
      </c>
      <c r="B299">
        <f>'Comm Input'!K464</f>
        <v>0</v>
      </c>
      <c r="C299">
        <f>'Comm Input'!L464</f>
        <v>0</v>
      </c>
      <c r="D299">
        <f>'Comm Input'!M464</f>
        <v>0</v>
      </c>
      <c r="E299" s="494">
        <f>'Comm Input'!N464</f>
        <v>0</v>
      </c>
      <c r="F299" s="17">
        <f>'Comm Input'!O464</f>
        <v>0</v>
      </c>
      <c r="G299" s="38">
        <f>'Comm Input'!P464</f>
        <v>0</v>
      </c>
      <c r="H299" s="307">
        <f>'Comm Input'!Q464</f>
        <v>0</v>
      </c>
      <c r="I299" s="307">
        <f>'Comm Input'!R464</f>
        <v>0</v>
      </c>
      <c r="J299" s="307">
        <f>'Comm Input'!S464</f>
        <v>0</v>
      </c>
      <c r="K299" s="307">
        <f>'Comm Input'!T464</f>
        <v>0</v>
      </c>
      <c r="L299" s="38">
        <f>'Comm Input'!U464</f>
        <v>0</v>
      </c>
      <c r="M299" s="38">
        <f>'Comm Input'!V464</f>
        <v>0</v>
      </c>
      <c r="N299" s="22">
        <f>'Comm Input'!W464</f>
        <v>0</v>
      </c>
      <c r="O299" s="22">
        <f>'Comm Input'!X464</f>
        <v>0</v>
      </c>
      <c r="P299" s="23">
        <f>'Comm Input'!Y464</f>
        <v>0</v>
      </c>
      <c r="Q299" s="22">
        <f>'Comm Input'!Z464</f>
        <v>0</v>
      </c>
      <c r="R299" s="23">
        <f>'Comm Input'!AA464</f>
        <v>0</v>
      </c>
      <c r="S299" s="23">
        <f>'Comm Input'!AB464</f>
        <v>0</v>
      </c>
      <c r="T299">
        <f>'Comm Input'!AC464</f>
        <v>0</v>
      </c>
      <c r="U299">
        <f>'Comm Input'!AD464</f>
        <v>0</v>
      </c>
      <c r="V299">
        <f>'Comm Input'!AE464</f>
        <v>0</v>
      </c>
      <c r="W299" s="49">
        <f>'Comm Input'!AF464</f>
        <v>0</v>
      </c>
      <c r="X299" s="23">
        <f>'Comm Input'!AG464</f>
        <v>0</v>
      </c>
      <c r="Y299" s="23">
        <f>'Comm Input'!AH464</f>
        <v>0</v>
      </c>
      <c r="Z299">
        <f>'Comm Input'!AI464</f>
        <v>0</v>
      </c>
    </row>
    <row r="300" spans="1:26" ht="15" x14ac:dyDescent="0.25">
      <c r="A300" s="311">
        <f>'Comm Input'!J465</f>
        <v>0</v>
      </c>
      <c r="B300" t="str">
        <f>'Comm Input'!K465</f>
        <v>TERMED</v>
      </c>
      <c r="C300" s="17">
        <f>'Comm Input'!L465</f>
        <v>0</v>
      </c>
      <c r="D300" t="str">
        <f>'Comm Input'!M465</f>
        <v>FL</v>
      </c>
      <c r="E300" s="494">
        <f>'Comm Input'!N465</f>
        <v>0</v>
      </c>
      <c r="F300" s="366">
        <f>'Comm Input'!O465</f>
        <v>0</v>
      </c>
      <c r="G300" s="321">
        <f>'Comm Input'!P465</f>
        <v>0</v>
      </c>
      <c r="H300" s="307">
        <f>'Comm Input'!Q465</f>
        <v>0</v>
      </c>
      <c r="I300" s="307">
        <f>'Comm Input'!R465</f>
        <v>0</v>
      </c>
      <c r="J300" s="307">
        <f>'Comm Input'!S465</f>
        <v>0</v>
      </c>
      <c r="K300" s="307">
        <f>'Comm Input'!T465</f>
        <v>0</v>
      </c>
      <c r="L300" s="38">
        <f>'Comm Input'!U465</f>
        <v>0</v>
      </c>
      <c r="M300" s="38">
        <f>'Comm Input'!V465</f>
        <v>0</v>
      </c>
      <c r="N300" s="22">
        <f>'Comm Input'!W465</f>
        <v>0</v>
      </c>
      <c r="O300" s="22">
        <f>'Comm Input'!X465</f>
        <v>0</v>
      </c>
      <c r="P300" s="23">
        <f>'Comm Input'!Y465</f>
        <v>0</v>
      </c>
      <c r="Q300" s="22">
        <f>'Comm Input'!Z465</f>
        <v>0</v>
      </c>
      <c r="R300" s="23">
        <f>'Comm Input'!AA465</f>
        <v>0</v>
      </c>
      <c r="S300" s="23">
        <f>'Comm Input'!AB465</f>
        <v>0</v>
      </c>
      <c r="T300">
        <f>'Comm Input'!AC465</f>
        <v>0</v>
      </c>
      <c r="U300">
        <f>'Comm Input'!AD465</f>
        <v>0</v>
      </c>
      <c r="V300">
        <f>'Comm Input'!AE465</f>
        <v>0</v>
      </c>
      <c r="W300" s="49">
        <f>'Comm Input'!AF465</f>
        <v>0</v>
      </c>
      <c r="X300" s="23">
        <f>'Comm Input'!AG465</f>
        <v>0</v>
      </c>
      <c r="Y300" s="23">
        <f>'Comm Input'!AH465</f>
        <v>0</v>
      </c>
      <c r="Z300">
        <f>'Comm Input'!AI465</f>
        <v>0</v>
      </c>
    </row>
    <row r="301" spans="1:26" ht="15" x14ac:dyDescent="0.25">
      <c r="A301" s="311">
        <f>'Comm Input'!J466</f>
        <v>0</v>
      </c>
      <c r="B301">
        <f>'Comm Input'!K466</f>
        <v>0</v>
      </c>
      <c r="C301">
        <f>'Comm Input'!L466</f>
        <v>0</v>
      </c>
      <c r="D301">
        <f>'Comm Input'!M466</f>
        <v>0</v>
      </c>
      <c r="E301" s="494">
        <f>'Comm Input'!N466</f>
        <v>0</v>
      </c>
      <c r="F301" s="17">
        <f>'Comm Input'!O466</f>
        <v>0</v>
      </c>
      <c r="G301" s="38">
        <f>'Comm Input'!P466</f>
        <v>0</v>
      </c>
      <c r="H301" s="307">
        <f>'Comm Input'!Q466</f>
        <v>0</v>
      </c>
      <c r="I301" s="307">
        <f>'Comm Input'!R466</f>
        <v>0</v>
      </c>
      <c r="J301" s="307">
        <f>'Comm Input'!S466</f>
        <v>0</v>
      </c>
      <c r="K301" s="307">
        <f>'Comm Input'!T466</f>
        <v>0</v>
      </c>
      <c r="L301" s="38">
        <f>'Comm Input'!U466</f>
        <v>0</v>
      </c>
      <c r="M301" s="38">
        <f>'Comm Input'!V466</f>
        <v>0</v>
      </c>
      <c r="N301" s="22">
        <f>'Comm Input'!W466</f>
        <v>0</v>
      </c>
      <c r="O301" s="22">
        <f>'Comm Input'!X466</f>
        <v>0</v>
      </c>
      <c r="P301" s="23">
        <f>'Comm Input'!Y466</f>
        <v>0</v>
      </c>
      <c r="Q301" s="22">
        <f>'Comm Input'!Z466</f>
        <v>0</v>
      </c>
      <c r="R301" s="23">
        <f>'Comm Input'!AA466</f>
        <v>0</v>
      </c>
      <c r="S301" s="23">
        <f>'Comm Input'!AB466</f>
        <v>0</v>
      </c>
      <c r="T301">
        <f>'Comm Input'!AC466</f>
        <v>0</v>
      </c>
      <c r="U301">
        <f>'Comm Input'!AD466</f>
        <v>0</v>
      </c>
      <c r="V301">
        <f>'Comm Input'!AE466</f>
        <v>0</v>
      </c>
      <c r="W301" s="49">
        <f>'Comm Input'!AF466</f>
        <v>0</v>
      </c>
      <c r="X301" s="23">
        <f>'Comm Input'!AG466</f>
        <v>0</v>
      </c>
      <c r="Y301" s="23">
        <f>'Comm Input'!AH466</f>
        <v>0</v>
      </c>
      <c r="Z301">
        <f>'Comm Input'!AI466</f>
        <v>0</v>
      </c>
    </row>
    <row r="302" spans="1:26" ht="15" x14ac:dyDescent="0.25">
      <c r="A302" s="311">
        <f>'Comm Input'!J467</f>
        <v>0</v>
      </c>
      <c r="B302">
        <f>'Comm Input'!K467</f>
        <v>0</v>
      </c>
      <c r="C302" s="17">
        <f>'Comm Input'!L467</f>
        <v>0</v>
      </c>
      <c r="D302">
        <f>'Comm Input'!M467</f>
        <v>0</v>
      </c>
      <c r="E302" s="494">
        <f>'Comm Input'!N467</f>
        <v>0</v>
      </c>
      <c r="F302" s="366">
        <f>'Comm Input'!O467</f>
        <v>0</v>
      </c>
      <c r="G302" s="321">
        <f>'Comm Input'!P467</f>
        <v>0</v>
      </c>
      <c r="H302" s="307">
        <f>'Comm Input'!Q467</f>
        <v>0</v>
      </c>
      <c r="I302" s="307">
        <f>'Comm Input'!R467</f>
        <v>0</v>
      </c>
      <c r="J302" s="307">
        <f>'Comm Input'!S467</f>
        <v>0</v>
      </c>
      <c r="K302" s="307">
        <f>'Comm Input'!T467</f>
        <v>0</v>
      </c>
      <c r="L302" s="38">
        <f>'Comm Input'!U467</f>
        <v>0</v>
      </c>
      <c r="M302" s="38">
        <f>'Comm Input'!V467</f>
        <v>0</v>
      </c>
      <c r="N302" s="22">
        <f>'Comm Input'!W467</f>
        <v>0</v>
      </c>
      <c r="O302" s="22">
        <f>'Comm Input'!X467</f>
        <v>0</v>
      </c>
      <c r="P302" s="23">
        <f>'Comm Input'!Y467</f>
        <v>0</v>
      </c>
      <c r="Q302" s="22">
        <f>'Comm Input'!Z467</f>
        <v>0</v>
      </c>
      <c r="R302" s="23">
        <f>'Comm Input'!AA467</f>
        <v>0</v>
      </c>
      <c r="S302" s="23">
        <f>'Comm Input'!AB467</f>
        <v>0</v>
      </c>
      <c r="T302">
        <f>'Comm Input'!AC467</f>
        <v>0</v>
      </c>
      <c r="U302">
        <f>'Comm Input'!AD467</f>
        <v>0</v>
      </c>
      <c r="V302">
        <f>'Comm Input'!AE467</f>
        <v>0</v>
      </c>
      <c r="W302" s="49">
        <f>'Comm Input'!AF467</f>
        <v>0</v>
      </c>
      <c r="X302" s="23">
        <f>'Comm Input'!AG467</f>
        <v>0</v>
      </c>
      <c r="Y302" s="23">
        <f>'Comm Input'!AH467</f>
        <v>0</v>
      </c>
      <c r="Z302" s="23">
        <f>'Comm Input'!AI467</f>
        <v>0</v>
      </c>
    </row>
    <row r="303" spans="1:26" ht="15" x14ac:dyDescent="0.25">
      <c r="A303" s="311">
        <f>'Comm Input'!J468</f>
        <v>0</v>
      </c>
      <c r="B303">
        <f>'Comm Input'!K468</f>
        <v>0</v>
      </c>
      <c r="C303">
        <f>'Comm Input'!L468</f>
        <v>0</v>
      </c>
      <c r="D303">
        <f>'Comm Input'!M468</f>
        <v>0</v>
      </c>
      <c r="E303" s="626">
        <f>'Comm Input'!N468</f>
        <v>0</v>
      </c>
      <c r="F303" s="13">
        <f>'Comm Input'!O468</f>
        <v>0</v>
      </c>
      <c r="G303" s="38">
        <f>'Comm Input'!P468</f>
        <v>0</v>
      </c>
      <c r="H303" s="307">
        <f>'Comm Input'!Q468</f>
        <v>0</v>
      </c>
      <c r="I303" s="307">
        <f>'Comm Input'!R468</f>
        <v>0</v>
      </c>
      <c r="J303" s="307">
        <f>'Comm Input'!S468</f>
        <v>0</v>
      </c>
      <c r="K303" s="307">
        <f>'Comm Input'!T468</f>
        <v>0</v>
      </c>
      <c r="L303" s="38">
        <f>'Comm Input'!U468</f>
        <v>0</v>
      </c>
      <c r="M303" s="38">
        <f>'Comm Input'!V468</f>
        <v>0</v>
      </c>
      <c r="N303" s="523">
        <f>'Comm Input'!W468</f>
        <v>0</v>
      </c>
      <c r="O303" s="523">
        <f>'Comm Input'!X468</f>
        <v>0</v>
      </c>
      <c r="P303" s="538">
        <f>'Comm Input'!Y468</f>
        <v>0</v>
      </c>
      <c r="Q303" s="523">
        <f>'Comm Input'!Z468</f>
        <v>0</v>
      </c>
      <c r="R303" s="538">
        <f>'Comm Input'!AA468</f>
        <v>0</v>
      </c>
      <c r="S303" s="538">
        <f>'Comm Input'!AB468</f>
        <v>0</v>
      </c>
      <c r="T303">
        <f>'Comm Input'!AC468</f>
        <v>0</v>
      </c>
      <c r="U303">
        <f>'Comm Input'!AD468</f>
        <v>0</v>
      </c>
      <c r="V303">
        <f>'Comm Input'!AE468</f>
        <v>0</v>
      </c>
      <c r="W303" s="49">
        <f>'Comm Input'!AF468</f>
        <v>0</v>
      </c>
      <c r="X303" s="538">
        <f>'Comm Input'!AG468</f>
        <v>0</v>
      </c>
      <c r="Y303" s="538">
        <f>'Comm Input'!AH468</f>
        <v>0</v>
      </c>
      <c r="Z303" s="538">
        <f>'Comm Input'!AI468</f>
        <v>0</v>
      </c>
    </row>
    <row r="304" spans="1:26" ht="15.75" thickBot="1" x14ac:dyDescent="0.3">
      <c r="A304" s="311">
        <f>'Comm Input'!J469</f>
        <v>0</v>
      </c>
      <c r="B304">
        <f>'Comm Input'!K469</f>
        <v>0</v>
      </c>
      <c r="C304">
        <f>'Comm Input'!L469</f>
        <v>0</v>
      </c>
      <c r="D304">
        <f>'Comm Input'!M469</f>
        <v>0</v>
      </c>
      <c r="E304" s="49">
        <f>'Comm Input'!N469</f>
        <v>0</v>
      </c>
      <c r="F304" s="50">
        <f>'Comm Input'!O469</f>
        <v>0</v>
      </c>
      <c r="G304" s="38">
        <f>'Comm Input'!P469</f>
        <v>0</v>
      </c>
      <c r="H304" s="307">
        <f>'Comm Input'!Q469</f>
        <v>0</v>
      </c>
      <c r="I304" s="307">
        <f>'Comm Input'!R469</f>
        <v>0</v>
      </c>
      <c r="J304" s="307">
        <f>'Comm Input'!S469</f>
        <v>0</v>
      </c>
      <c r="K304" s="307">
        <f>'Comm Input'!T469</f>
        <v>0</v>
      </c>
      <c r="L304" s="38">
        <f>'Comm Input'!U469</f>
        <v>0</v>
      </c>
      <c r="M304" s="38">
        <f>'Comm Input'!V469</f>
        <v>0</v>
      </c>
      <c r="N304" s="38">
        <f>'Comm Input'!W469</f>
        <v>0</v>
      </c>
      <c r="O304" s="22">
        <f>'Comm Input'!X469</f>
        <v>0</v>
      </c>
      <c r="P304" s="11">
        <f>'Comm Input'!Y469</f>
        <v>0</v>
      </c>
      <c r="Q304" s="22">
        <f>'Comm Input'!Z469</f>
        <v>0</v>
      </c>
      <c r="R304" s="22">
        <f>'Comm Input'!AA469</f>
        <v>0</v>
      </c>
      <c r="S304" s="22">
        <f>'Comm Input'!AB469</f>
        <v>0</v>
      </c>
      <c r="T304" s="22">
        <f>'Comm Input'!AC469</f>
        <v>0</v>
      </c>
      <c r="U304" s="22">
        <f>'Comm Input'!AD469</f>
        <v>0</v>
      </c>
      <c r="V304" s="22">
        <f>'Comm Input'!AE469</f>
        <v>0</v>
      </c>
      <c r="W304" s="49">
        <f>'Comm Input'!AF469</f>
        <v>0</v>
      </c>
      <c r="X304" s="22">
        <f>'Comm Input'!AG469</f>
        <v>0</v>
      </c>
      <c r="Y304" s="22">
        <f>'Comm Input'!AH469</f>
        <v>0</v>
      </c>
      <c r="Z304" s="22">
        <f>'Comm Input'!AI469</f>
        <v>0</v>
      </c>
    </row>
    <row r="305" spans="1:26" ht="15.75" thickBot="1" x14ac:dyDescent="0.3">
      <c r="A305" s="311">
        <f>'Comm Input'!J470</f>
        <v>0</v>
      </c>
      <c r="B305">
        <f>'Comm Input'!K470</f>
        <v>0</v>
      </c>
      <c r="C305">
        <f>'Comm Input'!L470</f>
        <v>0</v>
      </c>
      <c r="D305">
        <f>'Comm Input'!M470</f>
        <v>0</v>
      </c>
      <c r="E305" s="49">
        <f>'Comm Input'!N470</f>
        <v>0</v>
      </c>
      <c r="F305" s="50">
        <f>'Comm Input'!O470</f>
        <v>0</v>
      </c>
      <c r="G305" s="38">
        <f>'Comm Input'!P470</f>
        <v>0</v>
      </c>
      <c r="H305" s="38">
        <f>'Comm Input'!Q470</f>
        <v>0</v>
      </c>
      <c r="I305" s="38">
        <f>'Comm Input'!R470</f>
        <v>0</v>
      </c>
      <c r="J305" s="38">
        <f>'Comm Input'!S470</f>
        <v>0</v>
      </c>
      <c r="K305" s="38">
        <f>'Comm Input'!T470</f>
        <v>0</v>
      </c>
      <c r="L305" s="38">
        <f>'Comm Input'!U470</f>
        <v>0</v>
      </c>
      <c r="M305" s="38">
        <f>'Comm Input'!V470</f>
        <v>0</v>
      </c>
      <c r="N305" s="488">
        <f>'Comm Input'!W470</f>
        <v>0</v>
      </c>
      <c r="O305" s="489">
        <f>'Comm Input'!X470</f>
        <v>0</v>
      </c>
      <c r="P305" s="490">
        <f>'Comm Input'!Y470</f>
        <v>0</v>
      </c>
      <c r="Q305" s="829">
        <f>'Comm Input'!Z470</f>
        <v>0</v>
      </c>
      <c r="R305" s="387">
        <f>'Comm Input'!AA470</f>
        <v>0</v>
      </c>
      <c r="S305" s="387">
        <f>'Comm Input'!AB470</f>
        <v>0</v>
      </c>
      <c r="T305" s="1087">
        <f>'Comm Input'!AC470</f>
        <v>0</v>
      </c>
      <c r="U305" s="89">
        <f>'Comm Input'!AD470</f>
        <v>0</v>
      </c>
      <c r="V305" s="89">
        <f>'Comm Input'!AE470</f>
        <v>0</v>
      </c>
      <c r="W305" s="49">
        <f>'Comm Input'!AF470</f>
        <v>0</v>
      </c>
      <c r="X305" s="387">
        <f>'Comm Input'!AG470</f>
        <v>0</v>
      </c>
      <c r="Y305" s="387">
        <f>'Comm Input'!AH470</f>
        <v>0</v>
      </c>
      <c r="Z305" s="1087">
        <f>'Comm Input'!AI470</f>
        <v>0</v>
      </c>
    </row>
    <row r="306" spans="1:26" ht="15" x14ac:dyDescent="0.25">
      <c r="A306" s="311">
        <f>'Comm Input'!J471</f>
        <v>0</v>
      </c>
      <c r="B306">
        <f>'Comm Input'!K471</f>
        <v>0</v>
      </c>
      <c r="C306">
        <f>'Comm Input'!L471</f>
        <v>0</v>
      </c>
      <c r="D306">
        <f>'Comm Input'!M471</f>
        <v>0</v>
      </c>
      <c r="E306" s="49">
        <f>'Comm Input'!N471</f>
        <v>0</v>
      </c>
      <c r="F306" s="50">
        <f>'Comm Input'!O471</f>
        <v>0</v>
      </c>
      <c r="G306" s="38">
        <f>'Comm Input'!P471</f>
        <v>0</v>
      </c>
      <c r="H306" s="38">
        <f>'Comm Input'!Q471</f>
        <v>0</v>
      </c>
      <c r="I306" s="38">
        <f>'Comm Input'!R471</f>
        <v>0</v>
      </c>
      <c r="J306" s="38">
        <f>'Comm Input'!S471</f>
        <v>0</v>
      </c>
      <c r="K306" s="38">
        <f>'Comm Input'!T471</f>
        <v>0</v>
      </c>
      <c r="L306" s="38">
        <f>'Comm Input'!U471</f>
        <v>0</v>
      </c>
      <c r="M306" s="38">
        <f>'Comm Input'!V471</f>
        <v>0</v>
      </c>
      <c r="N306" s="116">
        <f>'Comm Input'!W471</f>
        <v>0</v>
      </c>
      <c r="O306" s="22">
        <f>'Comm Input'!X471</f>
        <v>0</v>
      </c>
      <c r="P306" s="28">
        <f>'Comm Input'!Y471</f>
        <v>0</v>
      </c>
      <c r="Q306" s="22">
        <f>'Comm Input'!Z471</f>
        <v>0</v>
      </c>
      <c r="R306" s="22">
        <f>'Comm Input'!AA471</f>
        <v>0</v>
      </c>
      <c r="S306" s="22">
        <f>'Comm Input'!AB471</f>
        <v>0</v>
      </c>
      <c r="T306" s="89">
        <f>'Comm Input'!AC471</f>
        <v>0</v>
      </c>
      <c r="U306" s="89">
        <f>'Comm Input'!AD471</f>
        <v>0</v>
      </c>
      <c r="V306" s="89">
        <f>'Comm Input'!AE471</f>
        <v>0</v>
      </c>
      <c r="W306" s="49">
        <f>'Comm Input'!AF471</f>
        <v>0</v>
      </c>
      <c r="X306" s="22">
        <f>'Comm Input'!AG471</f>
        <v>0</v>
      </c>
      <c r="Y306" s="22">
        <f>'Comm Input'!AH471</f>
        <v>0</v>
      </c>
      <c r="Z306" s="89">
        <f>'Comm Input'!AI471</f>
        <v>0</v>
      </c>
    </row>
    <row r="307" spans="1:26" ht="15" x14ac:dyDescent="0.25">
      <c r="A307" s="334">
        <f>'Comm Input'!J472</f>
        <v>0</v>
      </c>
      <c r="B307" s="171">
        <f>'Comm Input'!K472</f>
        <v>0</v>
      </c>
      <c r="C307" s="171">
        <f>'Comm Input'!L472</f>
        <v>0</v>
      </c>
      <c r="D307" s="176">
        <f>'Comm Input'!M472</f>
        <v>0</v>
      </c>
      <c r="E307" s="627">
        <f>'Comm Input'!N472</f>
        <v>0</v>
      </c>
      <c r="F307" s="335">
        <f>'Comm Input'!O472</f>
        <v>0</v>
      </c>
      <c r="G307" s="534">
        <f>'Comm Input'!P472</f>
        <v>0</v>
      </c>
      <c r="H307" s="534">
        <f>'Comm Input'!Q472</f>
        <v>0</v>
      </c>
      <c r="I307" s="534">
        <f>'Comm Input'!R472</f>
        <v>0</v>
      </c>
      <c r="J307" s="534">
        <f>'Comm Input'!S472</f>
        <v>0</v>
      </c>
      <c r="K307" s="534">
        <f>'Comm Input'!T472</f>
        <v>0</v>
      </c>
      <c r="L307" s="534">
        <f>'Comm Input'!U472</f>
        <v>0</v>
      </c>
      <c r="M307" s="534">
        <f>'Comm Input'!V472</f>
        <v>0</v>
      </c>
      <c r="N307" s="536">
        <f>'Comm Input'!W472</f>
        <v>0</v>
      </c>
      <c r="O307" s="537">
        <f>'Comm Input'!X472</f>
        <v>0</v>
      </c>
      <c r="P307" s="539">
        <f>'Comm Input'!Y472</f>
        <v>0</v>
      </c>
      <c r="Q307" s="537">
        <f>'Comm Input'!Z472</f>
        <v>0</v>
      </c>
      <c r="R307" s="537">
        <f>'Comm Input'!AA472</f>
        <v>0</v>
      </c>
      <c r="S307" s="540">
        <f>'Comm Input'!AB472</f>
        <v>0</v>
      </c>
      <c r="T307" s="171">
        <f>'Comm Input'!AC472</f>
        <v>0</v>
      </c>
      <c r="U307" s="171">
        <f>'Comm Input'!AD472</f>
        <v>0</v>
      </c>
      <c r="V307" s="171">
        <f>'Comm Input'!AE472</f>
        <v>0</v>
      </c>
      <c r="W307" s="171">
        <f>'Comm Input'!AF472</f>
        <v>0</v>
      </c>
      <c r="X307" s="171">
        <f>'Comm Input'!AG472</f>
        <v>0</v>
      </c>
      <c r="Y307" s="540">
        <f>'Comm Input'!AH472</f>
        <v>0</v>
      </c>
      <c r="Z307" s="171">
        <f>'Comm Input'!AI472</f>
        <v>0</v>
      </c>
    </row>
    <row r="308" spans="1:26" ht="15" x14ac:dyDescent="0.25">
      <c r="A308" s="310" t="str">
        <f>'Comm Input'!J473</f>
        <v>SA</v>
      </c>
      <c r="B308" s="35" t="str">
        <f>'Comm Input'!K473</f>
        <v>Broker: ABS1</v>
      </c>
      <c r="C308" s="35">
        <f>'Comm Input'!L473</f>
        <v>0</v>
      </c>
      <c r="D308" s="158">
        <f>'Comm Input'!M473</f>
        <v>0</v>
      </c>
      <c r="E308" s="117">
        <f>'Comm Input'!N473</f>
        <v>0</v>
      </c>
      <c r="F308" s="316">
        <f>'Comm Input'!O473</f>
        <v>0</v>
      </c>
      <c r="G308" s="158">
        <f>'Comm Input'!P473</f>
        <v>0</v>
      </c>
      <c r="H308" s="158">
        <f>'Comm Input'!Q473</f>
        <v>0</v>
      </c>
      <c r="I308" s="158">
        <f>'Comm Input'!R473</f>
        <v>0</v>
      </c>
      <c r="J308" s="319">
        <f>'Comm Input'!S473</f>
        <v>0</v>
      </c>
      <c r="K308" s="319">
        <f>'Comm Input'!T473</f>
        <v>0</v>
      </c>
      <c r="L308" s="319" t="str">
        <f>'Comm Input'!U473</f>
        <v>Bundled</v>
      </c>
      <c r="M308" s="158">
        <f>'Comm Input'!V473</f>
        <v>0</v>
      </c>
      <c r="N308" s="319">
        <f>'Comm Input'!W473</f>
        <v>0.02</v>
      </c>
      <c r="O308" s="117">
        <f>'Comm Input'!X473</f>
        <v>0</v>
      </c>
      <c r="P308" s="157">
        <f>'Comm Input'!Y473</f>
        <v>0</v>
      </c>
      <c r="Q308" s="158">
        <f>'Comm Input'!Z473</f>
        <v>0</v>
      </c>
      <c r="R308" s="319">
        <f>'Comm Input'!AA473</f>
        <v>0</v>
      </c>
      <c r="S308" s="157">
        <f>'Comm Input'!AB473</f>
        <v>0</v>
      </c>
      <c r="T308" s="7">
        <f>'Comm Input'!AC473</f>
        <v>0</v>
      </c>
      <c r="U308" s="7">
        <f>'Comm Input'!AD473</f>
        <v>0</v>
      </c>
      <c r="V308" s="7">
        <f>'Comm Input'!AE473</f>
        <v>0</v>
      </c>
      <c r="W308" s="7">
        <f>'Comm Input'!AF473</f>
        <v>0</v>
      </c>
      <c r="X308" s="158">
        <f>'Comm Input'!AG473</f>
        <v>0</v>
      </c>
      <c r="Y308" s="322">
        <f>'Comm Input'!AH473</f>
        <v>0</v>
      </c>
      <c r="Z308" s="7">
        <f>'Comm Input'!AI473</f>
        <v>0</v>
      </c>
    </row>
    <row r="309" spans="1:26" ht="15" x14ac:dyDescent="0.25">
      <c r="A309" s="311">
        <f>'Comm Input'!J474</f>
        <v>0</v>
      </c>
      <c r="B309" t="str">
        <f>'Comm Input'!K474</f>
        <v>Chantilly Lace Manor</v>
      </c>
      <c r="C309" s="17">
        <f>'Comm Input'!L474</f>
        <v>0</v>
      </c>
      <c r="D309" t="str">
        <f>'Comm Input'!M474</f>
        <v>FL8829</v>
      </c>
      <c r="E309" s="494">
        <f>'Comm Input'!N474</f>
        <v>0</v>
      </c>
      <c r="F309" s="366">
        <f>'Comm Input'!O474</f>
        <v>0</v>
      </c>
      <c r="G309" s="321">
        <f>'Comm Input'!P474</f>
        <v>0</v>
      </c>
      <c r="H309" s="307">
        <f>'Comm Input'!Q474</f>
        <v>0</v>
      </c>
      <c r="I309" s="307">
        <f>'Comm Input'!R474</f>
        <v>0</v>
      </c>
      <c r="J309" s="307">
        <f>'Comm Input'!S474</f>
        <v>0</v>
      </c>
      <c r="K309" s="307">
        <f>'Comm Input'!T474</f>
        <v>0</v>
      </c>
      <c r="L309" s="38">
        <f>'Comm Input'!U474</f>
        <v>0</v>
      </c>
      <c r="M309" s="38">
        <f>'Comm Input'!V474</f>
        <v>0</v>
      </c>
      <c r="N309" s="22">
        <f>'Comm Input'!W474</f>
        <v>0</v>
      </c>
      <c r="O309" s="22">
        <f>'Comm Input'!X474</f>
        <v>0</v>
      </c>
      <c r="P309" s="23">
        <f>'Comm Input'!Y474</f>
        <v>0</v>
      </c>
      <c r="Q309" s="22">
        <f>'Comm Input'!Z474</f>
        <v>0</v>
      </c>
      <c r="R309" s="23">
        <f>'Comm Input'!AA474</f>
        <v>0</v>
      </c>
      <c r="S309" s="23">
        <f>'Comm Input'!AB474</f>
        <v>0</v>
      </c>
      <c r="T309">
        <f>'Comm Input'!AC474</f>
        <v>0</v>
      </c>
      <c r="U309">
        <f>'Comm Input'!AD474</f>
        <v>0</v>
      </c>
      <c r="V309">
        <f>'Comm Input'!AE474</f>
        <v>0</v>
      </c>
      <c r="W309" s="49">
        <f>'Comm Input'!AF474</f>
        <v>0</v>
      </c>
      <c r="X309" s="23">
        <f>'Comm Input'!AG474</f>
        <v>0</v>
      </c>
      <c r="Y309" s="23">
        <f>'Comm Input'!AH474</f>
        <v>0</v>
      </c>
      <c r="Z309">
        <f>'Comm Input'!AI474</f>
        <v>0</v>
      </c>
    </row>
    <row r="310" spans="1:26" ht="15" x14ac:dyDescent="0.25">
      <c r="A310" s="311">
        <f>'Comm Input'!J475</f>
        <v>0</v>
      </c>
      <c r="B310">
        <f>'Comm Input'!K475</f>
        <v>0</v>
      </c>
      <c r="C310">
        <f>'Comm Input'!L475</f>
        <v>0</v>
      </c>
      <c r="D310">
        <f>'Comm Input'!M475</f>
        <v>0</v>
      </c>
      <c r="E310" s="494">
        <f>'Comm Input'!N475</f>
        <v>0</v>
      </c>
      <c r="F310" s="17">
        <f>'Comm Input'!O475</f>
        <v>0</v>
      </c>
      <c r="G310" s="38">
        <f>'Comm Input'!P475</f>
        <v>0</v>
      </c>
      <c r="H310" s="307">
        <f>'Comm Input'!Q475</f>
        <v>0</v>
      </c>
      <c r="I310" s="307">
        <f>'Comm Input'!R475</f>
        <v>0</v>
      </c>
      <c r="J310" s="307">
        <f>'Comm Input'!S475</f>
        <v>0</v>
      </c>
      <c r="K310" s="307">
        <f>'Comm Input'!T475</f>
        <v>0</v>
      </c>
      <c r="L310" s="38">
        <f>'Comm Input'!U475</f>
        <v>0</v>
      </c>
      <c r="M310" s="38">
        <f>'Comm Input'!V475</f>
        <v>0</v>
      </c>
      <c r="N310" s="22">
        <f>'Comm Input'!W475</f>
        <v>0</v>
      </c>
      <c r="O310" s="22">
        <f>'Comm Input'!X475</f>
        <v>0</v>
      </c>
      <c r="P310" s="23">
        <f>'Comm Input'!Y475</f>
        <v>0</v>
      </c>
      <c r="Q310" s="22">
        <f>'Comm Input'!Z475</f>
        <v>0</v>
      </c>
      <c r="R310" s="23">
        <f>'Comm Input'!AA475</f>
        <v>0</v>
      </c>
      <c r="S310" s="23">
        <f>'Comm Input'!AB475</f>
        <v>0</v>
      </c>
      <c r="T310">
        <f>'Comm Input'!AC475</f>
        <v>0</v>
      </c>
      <c r="U310">
        <f>'Comm Input'!AD475</f>
        <v>0</v>
      </c>
      <c r="V310">
        <f>'Comm Input'!AE475</f>
        <v>0</v>
      </c>
      <c r="W310" s="49">
        <f>'Comm Input'!AF475</f>
        <v>0</v>
      </c>
      <c r="X310" s="23">
        <f>'Comm Input'!AG475</f>
        <v>0</v>
      </c>
      <c r="Y310" s="23">
        <f>'Comm Input'!AH475</f>
        <v>0</v>
      </c>
      <c r="Z310">
        <f>'Comm Input'!AI475</f>
        <v>0</v>
      </c>
    </row>
    <row r="311" spans="1:26" ht="15" x14ac:dyDescent="0.25">
      <c r="A311" s="311">
        <f>'Comm Input'!J476</f>
        <v>0</v>
      </c>
      <c r="B311" t="str">
        <f>'Comm Input'!K476</f>
        <v>TERMED</v>
      </c>
      <c r="C311" s="17">
        <f>'Comm Input'!L476</f>
        <v>0</v>
      </c>
      <c r="D311" t="str">
        <f>'Comm Input'!M476</f>
        <v>XX0000</v>
      </c>
      <c r="E311" s="494">
        <f>'Comm Input'!N476</f>
        <v>0</v>
      </c>
      <c r="F311" s="366">
        <f>'Comm Input'!O476</f>
        <v>0</v>
      </c>
      <c r="G311" s="321">
        <f>'Comm Input'!P476</f>
        <v>0</v>
      </c>
      <c r="H311" s="307">
        <f>'Comm Input'!Q476</f>
        <v>0</v>
      </c>
      <c r="I311" s="307">
        <f>'Comm Input'!R476</f>
        <v>0</v>
      </c>
      <c r="J311" s="307">
        <f>'Comm Input'!S476</f>
        <v>0</v>
      </c>
      <c r="K311" s="307">
        <f>'Comm Input'!T476</f>
        <v>0</v>
      </c>
      <c r="L311" s="38">
        <f>'Comm Input'!U476</f>
        <v>0</v>
      </c>
      <c r="M311" s="38">
        <f>'Comm Input'!V476</f>
        <v>0</v>
      </c>
      <c r="N311" s="22">
        <f>'Comm Input'!W476</f>
        <v>0</v>
      </c>
      <c r="O311" s="22">
        <f>'Comm Input'!X476</f>
        <v>0</v>
      </c>
      <c r="P311" s="23">
        <f>'Comm Input'!Y476</f>
        <v>0</v>
      </c>
      <c r="Q311" s="22">
        <f>'Comm Input'!Z476</f>
        <v>0</v>
      </c>
      <c r="R311" s="23">
        <f>'Comm Input'!AA476</f>
        <v>0</v>
      </c>
      <c r="S311" s="23">
        <f>'Comm Input'!AB476</f>
        <v>0</v>
      </c>
      <c r="T311">
        <f>'Comm Input'!AC476</f>
        <v>0</v>
      </c>
      <c r="U311">
        <f>'Comm Input'!AD476</f>
        <v>0</v>
      </c>
      <c r="V311">
        <f>'Comm Input'!AE476</f>
        <v>0</v>
      </c>
      <c r="W311" s="49">
        <f>'Comm Input'!AF476</f>
        <v>0</v>
      </c>
      <c r="X311" s="23">
        <f>'Comm Input'!AG476</f>
        <v>0</v>
      </c>
      <c r="Y311" s="23">
        <f>'Comm Input'!AH476</f>
        <v>0</v>
      </c>
      <c r="Z311">
        <f>'Comm Input'!AI476</f>
        <v>0</v>
      </c>
    </row>
    <row r="312" spans="1:26" ht="15" x14ac:dyDescent="0.25">
      <c r="A312" s="311">
        <f>'Comm Input'!J477</f>
        <v>0</v>
      </c>
      <c r="B312">
        <f>'Comm Input'!K477</f>
        <v>0</v>
      </c>
      <c r="C312">
        <f>'Comm Input'!L477</f>
        <v>0</v>
      </c>
      <c r="D312">
        <f>'Comm Input'!M477</f>
        <v>0</v>
      </c>
      <c r="E312" s="494">
        <f>'Comm Input'!N477</f>
        <v>0</v>
      </c>
      <c r="F312" s="17">
        <f>'Comm Input'!O477</f>
        <v>0</v>
      </c>
      <c r="G312" s="38">
        <f>'Comm Input'!P477</f>
        <v>0</v>
      </c>
      <c r="H312" s="307">
        <f>'Comm Input'!Q477</f>
        <v>0</v>
      </c>
      <c r="I312" s="307">
        <f>'Comm Input'!R477</f>
        <v>0</v>
      </c>
      <c r="J312" s="307">
        <f>'Comm Input'!S477</f>
        <v>0</v>
      </c>
      <c r="K312" s="307">
        <f>'Comm Input'!T477</f>
        <v>0</v>
      </c>
      <c r="L312" s="38">
        <f>'Comm Input'!U477</f>
        <v>0</v>
      </c>
      <c r="M312" s="38">
        <f>'Comm Input'!V477</f>
        <v>0</v>
      </c>
      <c r="N312" s="22">
        <f>'Comm Input'!W477</f>
        <v>0</v>
      </c>
      <c r="O312" s="22">
        <f>'Comm Input'!X477</f>
        <v>0</v>
      </c>
      <c r="P312" s="23">
        <f>'Comm Input'!Y477</f>
        <v>0</v>
      </c>
      <c r="Q312" s="22">
        <f>'Comm Input'!Z477</f>
        <v>0</v>
      </c>
      <c r="R312" s="23">
        <f>'Comm Input'!AA477</f>
        <v>0</v>
      </c>
      <c r="S312" s="23">
        <f>'Comm Input'!AB477</f>
        <v>0</v>
      </c>
      <c r="T312">
        <f>'Comm Input'!AC477</f>
        <v>0</v>
      </c>
      <c r="U312">
        <f>'Comm Input'!AD477</f>
        <v>0</v>
      </c>
      <c r="V312">
        <f>'Comm Input'!AE477</f>
        <v>0</v>
      </c>
      <c r="W312" s="49">
        <f>'Comm Input'!AF477</f>
        <v>0</v>
      </c>
      <c r="X312" s="23">
        <f>'Comm Input'!AG477</f>
        <v>0</v>
      </c>
      <c r="Y312" s="23">
        <f>'Comm Input'!AH477</f>
        <v>0</v>
      </c>
      <c r="Z312">
        <f>'Comm Input'!AI477</f>
        <v>0</v>
      </c>
    </row>
    <row r="313" spans="1:26" ht="15" x14ac:dyDescent="0.25">
      <c r="A313" s="311">
        <f>'Comm Input'!J478</f>
        <v>0</v>
      </c>
      <c r="B313">
        <f>'Comm Input'!K478</f>
        <v>0</v>
      </c>
      <c r="C313" s="17">
        <f>'Comm Input'!L478</f>
        <v>0</v>
      </c>
      <c r="D313">
        <f>'Comm Input'!M478</f>
        <v>0</v>
      </c>
      <c r="E313" s="494">
        <f>'Comm Input'!N478</f>
        <v>0</v>
      </c>
      <c r="F313" s="366">
        <f>'Comm Input'!O478</f>
        <v>0</v>
      </c>
      <c r="G313" s="321">
        <f>'Comm Input'!P478</f>
        <v>0</v>
      </c>
      <c r="H313" s="307">
        <f>'Comm Input'!Q478</f>
        <v>0</v>
      </c>
      <c r="I313" s="307">
        <f>'Comm Input'!R478</f>
        <v>0</v>
      </c>
      <c r="J313" s="307">
        <f>'Comm Input'!S478</f>
        <v>0</v>
      </c>
      <c r="K313" s="307">
        <f>'Comm Input'!T478</f>
        <v>0</v>
      </c>
      <c r="L313" s="38">
        <f>'Comm Input'!U478</f>
        <v>0</v>
      </c>
      <c r="M313" s="38">
        <f>'Comm Input'!V478</f>
        <v>0</v>
      </c>
      <c r="N313" s="22">
        <f>'Comm Input'!W478</f>
        <v>0</v>
      </c>
      <c r="O313" s="22">
        <f>'Comm Input'!X478</f>
        <v>0</v>
      </c>
      <c r="P313" s="23">
        <f>'Comm Input'!Y478</f>
        <v>0</v>
      </c>
      <c r="Q313" s="22">
        <f>'Comm Input'!Z478</f>
        <v>0</v>
      </c>
      <c r="R313" s="23">
        <f>'Comm Input'!AA478</f>
        <v>0</v>
      </c>
      <c r="S313" s="23">
        <f>'Comm Input'!AB478</f>
        <v>0</v>
      </c>
      <c r="T313">
        <f>'Comm Input'!AC478</f>
        <v>0</v>
      </c>
      <c r="U313">
        <f>'Comm Input'!AD478</f>
        <v>0</v>
      </c>
      <c r="V313">
        <f>'Comm Input'!AE478</f>
        <v>0</v>
      </c>
      <c r="W313" s="49">
        <f>'Comm Input'!AF478</f>
        <v>0</v>
      </c>
      <c r="X313" s="23">
        <f>'Comm Input'!AG478</f>
        <v>0</v>
      </c>
      <c r="Y313" s="23">
        <f>'Comm Input'!AH478</f>
        <v>0</v>
      </c>
      <c r="Z313" s="23">
        <f>'Comm Input'!AI478</f>
        <v>0</v>
      </c>
    </row>
    <row r="314" spans="1:26" ht="15" x14ac:dyDescent="0.25">
      <c r="A314" s="311">
        <f>'Comm Input'!J479</f>
        <v>0</v>
      </c>
      <c r="B314">
        <f>'Comm Input'!K479</f>
        <v>0</v>
      </c>
      <c r="C314">
        <f>'Comm Input'!L479</f>
        <v>0</v>
      </c>
      <c r="D314">
        <f>'Comm Input'!M479</f>
        <v>0</v>
      </c>
      <c r="E314" s="626">
        <f>'Comm Input'!N479</f>
        <v>0</v>
      </c>
      <c r="F314" s="13">
        <f>'Comm Input'!O479</f>
        <v>0</v>
      </c>
      <c r="G314" s="38">
        <f>'Comm Input'!P479</f>
        <v>0</v>
      </c>
      <c r="H314" s="307">
        <f>'Comm Input'!Q479</f>
        <v>0</v>
      </c>
      <c r="I314" s="307">
        <f>'Comm Input'!R479</f>
        <v>0</v>
      </c>
      <c r="J314" s="307">
        <f>'Comm Input'!S479</f>
        <v>0</v>
      </c>
      <c r="K314" s="307">
        <f>'Comm Input'!T479</f>
        <v>0</v>
      </c>
      <c r="L314" s="38">
        <f>'Comm Input'!U479</f>
        <v>0</v>
      </c>
      <c r="M314" s="38">
        <f>'Comm Input'!V479</f>
        <v>0</v>
      </c>
      <c r="N314" s="22">
        <f>'Comm Input'!W479</f>
        <v>0</v>
      </c>
      <c r="O314" s="22">
        <f>'Comm Input'!X479</f>
        <v>0</v>
      </c>
      <c r="P314" s="23">
        <f>'Comm Input'!Y479</f>
        <v>0</v>
      </c>
      <c r="Q314" s="22">
        <f>'Comm Input'!Z479</f>
        <v>0</v>
      </c>
      <c r="R314" s="23">
        <f>'Comm Input'!AA479</f>
        <v>0</v>
      </c>
      <c r="S314" s="23">
        <f>'Comm Input'!AB479</f>
        <v>0</v>
      </c>
      <c r="T314">
        <f>'Comm Input'!AC479</f>
        <v>0</v>
      </c>
      <c r="U314">
        <f>'Comm Input'!AD479</f>
        <v>0</v>
      </c>
      <c r="V314">
        <f>'Comm Input'!AE479</f>
        <v>0</v>
      </c>
      <c r="W314" s="49">
        <f>'Comm Input'!AF479</f>
        <v>0</v>
      </c>
      <c r="X314" s="23">
        <f>'Comm Input'!AG479</f>
        <v>0</v>
      </c>
      <c r="Y314" s="23">
        <f>'Comm Input'!AH479</f>
        <v>0</v>
      </c>
      <c r="Z314" s="23">
        <f>'Comm Input'!AI479</f>
        <v>0</v>
      </c>
    </row>
    <row r="315" spans="1:26" ht="15.75" thickBot="1" x14ac:dyDescent="0.3">
      <c r="A315" s="311">
        <f>'Comm Input'!J480</f>
        <v>0</v>
      </c>
      <c r="B315">
        <f>'Comm Input'!K480</f>
        <v>0</v>
      </c>
      <c r="C315">
        <f>'Comm Input'!L480</f>
        <v>0</v>
      </c>
      <c r="D315">
        <f>'Comm Input'!M480</f>
        <v>0</v>
      </c>
      <c r="E315" s="49">
        <f>'Comm Input'!N480</f>
        <v>0</v>
      </c>
      <c r="F315" s="50">
        <f>'Comm Input'!O480</f>
        <v>0</v>
      </c>
      <c r="G315" s="38">
        <f>'Comm Input'!P480</f>
        <v>0</v>
      </c>
      <c r="H315" s="307">
        <f>'Comm Input'!Q480</f>
        <v>0</v>
      </c>
      <c r="I315" s="307">
        <f>'Comm Input'!R480</f>
        <v>0</v>
      </c>
      <c r="J315" s="307">
        <f>'Comm Input'!S480</f>
        <v>0</v>
      </c>
      <c r="K315" s="307">
        <f>'Comm Input'!T480</f>
        <v>0</v>
      </c>
      <c r="L315" s="38">
        <f>'Comm Input'!U480</f>
        <v>0</v>
      </c>
      <c r="M315" s="38">
        <f>'Comm Input'!V480</f>
        <v>0</v>
      </c>
      <c r="N315" s="38">
        <f>'Comm Input'!W480</f>
        <v>0</v>
      </c>
      <c r="O315" s="22">
        <f>'Comm Input'!X480</f>
        <v>0</v>
      </c>
      <c r="P315" s="11">
        <f>'Comm Input'!Y480</f>
        <v>0</v>
      </c>
      <c r="Q315" s="22">
        <f>'Comm Input'!Z480</f>
        <v>0</v>
      </c>
      <c r="R315" s="22">
        <f>'Comm Input'!AA480</f>
        <v>0</v>
      </c>
      <c r="S315" s="22">
        <f>'Comm Input'!AB480</f>
        <v>0</v>
      </c>
      <c r="T315" s="22">
        <f>'Comm Input'!AC480</f>
        <v>0</v>
      </c>
      <c r="U315" s="22">
        <f>'Comm Input'!AD480</f>
        <v>0</v>
      </c>
      <c r="V315" s="22">
        <f>'Comm Input'!AE480</f>
        <v>0</v>
      </c>
      <c r="W315" s="49">
        <f>'Comm Input'!AF480</f>
        <v>0</v>
      </c>
      <c r="X315" s="22">
        <f>'Comm Input'!AG480</f>
        <v>0</v>
      </c>
      <c r="Y315" s="22">
        <f>'Comm Input'!AH480</f>
        <v>0</v>
      </c>
      <c r="Z315" s="22">
        <f>'Comm Input'!AI480</f>
        <v>0</v>
      </c>
    </row>
    <row r="316" spans="1:26" ht="15.75" thickBot="1" x14ac:dyDescent="0.3">
      <c r="A316" s="311">
        <f>'Comm Input'!J481</f>
        <v>0</v>
      </c>
      <c r="B316">
        <f>'Comm Input'!K481</f>
        <v>0</v>
      </c>
      <c r="C316">
        <f>'Comm Input'!L481</f>
        <v>0</v>
      </c>
      <c r="D316">
        <f>'Comm Input'!M481</f>
        <v>0</v>
      </c>
      <c r="E316" s="49">
        <f>'Comm Input'!N481</f>
        <v>0</v>
      </c>
      <c r="F316" s="50">
        <f>'Comm Input'!O481</f>
        <v>0</v>
      </c>
      <c r="G316" s="38">
        <f>'Comm Input'!P481</f>
        <v>0</v>
      </c>
      <c r="H316" s="38">
        <f>'Comm Input'!Q481</f>
        <v>0</v>
      </c>
      <c r="I316" s="38">
        <f>'Comm Input'!R481</f>
        <v>0</v>
      </c>
      <c r="J316" s="38">
        <f>'Comm Input'!S481</f>
        <v>0</v>
      </c>
      <c r="K316" s="38">
        <f>'Comm Input'!T481</f>
        <v>0</v>
      </c>
      <c r="L316" s="38">
        <f>'Comm Input'!U481</f>
        <v>0</v>
      </c>
      <c r="M316" s="38">
        <f>'Comm Input'!V481</f>
        <v>0</v>
      </c>
      <c r="N316" s="488">
        <f>'Comm Input'!W481</f>
        <v>0</v>
      </c>
      <c r="O316" s="489">
        <f>'Comm Input'!X481</f>
        <v>0</v>
      </c>
      <c r="P316" s="490">
        <f>'Comm Input'!Y481</f>
        <v>0</v>
      </c>
      <c r="Q316" s="829">
        <f>'Comm Input'!Z481</f>
        <v>0</v>
      </c>
      <c r="R316" s="387">
        <f>'Comm Input'!AA481</f>
        <v>0</v>
      </c>
      <c r="S316" s="387">
        <f>'Comm Input'!AB481</f>
        <v>0</v>
      </c>
      <c r="T316" s="1087">
        <f>'Comm Input'!AC481</f>
        <v>0</v>
      </c>
      <c r="U316" s="89">
        <f>'Comm Input'!AD481</f>
        <v>0</v>
      </c>
      <c r="V316" s="89">
        <f>'Comm Input'!AE481</f>
        <v>0</v>
      </c>
      <c r="W316" s="49">
        <f>'Comm Input'!AF481</f>
        <v>0</v>
      </c>
      <c r="X316" s="387">
        <f>'Comm Input'!AG481</f>
        <v>0</v>
      </c>
      <c r="Y316" s="387">
        <f>'Comm Input'!AH481</f>
        <v>0</v>
      </c>
      <c r="Z316" s="1087">
        <f>'Comm Input'!AI481</f>
        <v>0</v>
      </c>
    </row>
    <row r="317" spans="1:26" ht="15" x14ac:dyDescent="0.25">
      <c r="A317" s="311">
        <f>'Comm Input'!J482</f>
        <v>0</v>
      </c>
      <c r="B317">
        <f>'Comm Input'!K482</f>
        <v>0</v>
      </c>
      <c r="C317">
        <f>'Comm Input'!L482</f>
        <v>0</v>
      </c>
      <c r="D317">
        <f>'Comm Input'!M482</f>
        <v>0</v>
      </c>
      <c r="E317" s="49">
        <f>'Comm Input'!N482</f>
        <v>0</v>
      </c>
      <c r="F317" s="50">
        <f>'Comm Input'!O482</f>
        <v>0</v>
      </c>
      <c r="G317" s="38">
        <f>'Comm Input'!P482</f>
        <v>0</v>
      </c>
      <c r="H317" s="38">
        <f>'Comm Input'!Q482</f>
        <v>0</v>
      </c>
      <c r="I317" s="38">
        <f>'Comm Input'!R482</f>
        <v>0</v>
      </c>
      <c r="J317" s="38">
        <f>'Comm Input'!S482</f>
        <v>0</v>
      </c>
      <c r="K317" s="38">
        <f>'Comm Input'!T482</f>
        <v>0</v>
      </c>
      <c r="L317" s="38">
        <f>'Comm Input'!U482</f>
        <v>0</v>
      </c>
      <c r="M317" s="38">
        <f>'Comm Input'!V482</f>
        <v>0</v>
      </c>
      <c r="N317" s="116">
        <f>'Comm Input'!W482</f>
        <v>0</v>
      </c>
      <c r="O317" s="22">
        <f>'Comm Input'!X482</f>
        <v>0</v>
      </c>
      <c r="P317" s="28">
        <f>'Comm Input'!Y482</f>
        <v>0</v>
      </c>
      <c r="Q317" s="22">
        <f>'Comm Input'!Z482</f>
        <v>0</v>
      </c>
      <c r="R317" s="22">
        <f>'Comm Input'!AA482</f>
        <v>0</v>
      </c>
      <c r="S317" s="22">
        <f>'Comm Input'!AB482</f>
        <v>0</v>
      </c>
      <c r="T317" s="89">
        <f>'Comm Input'!AC482</f>
        <v>0</v>
      </c>
      <c r="U317" s="89">
        <f>'Comm Input'!AD482</f>
        <v>0</v>
      </c>
      <c r="V317" s="89">
        <f>'Comm Input'!AE482</f>
        <v>0</v>
      </c>
      <c r="W317" s="49">
        <f>'Comm Input'!AF482</f>
        <v>0</v>
      </c>
      <c r="X317" s="22">
        <f>'Comm Input'!AG482</f>
        <v>0</v>
      </c>
      <c r="Y317" s="22">
        <f>'Comm Input'!AH482</f>
        <v>0</v>
      </c>
      <c r="Z317" s="89">
        <f>'Comm Input'!AI482</f>
        <v>0</v>
      </c>
    </row>
    <row r="318" spans="1:26" ht="15" x14ac:dyDescent="0.25">
      <c r="A318" s="134">
        <f>'Comm Input'!J483</f>
        <v>0</v>
      </c>
      <c r="B318">
        <f>'Comm Input'!K483</f>
        <v>0</v>
      </c>
      <c r="C318">
        <f>'Comm Input'!L483</f>
        <v>0</v>
      </c>
      <c r="D318" s="22">
        <f>'Comm Input'!M483</f>
        <v>0</v>
      </c>
      <c r="E318" s="22">
        <f>'Comm Input'!N483</f>
        <v>0</v>
      </c>
      <c r="F318" s="17">
        <f>'Comm Input'!O483</f>
        <v>0</v>
      </c>
      <c r="G318" s="22">
        <f>'Comm Input'!P483</f>
        <v>0</v>
      </c>
      <c r="H318" s="306">
        <f>'Comm Input'!Q483</f>
        <v>0</v>
      </c>
      <c r="I318" s="306">
        <f>'Comm Input'!R483</f>
        <v>0</v>
      </c>
      <c r="J318" s="306">
        <f>'Comm Input'!S483</f>
        <v>0</v>
      </c>
      <c r="K318" s="306">
        <f>'Comm Input'!T483</f>
        <v>0</v>
      </c>
      <c r="L318">
        <f>'Comm Input'!U483</f>
        <v>0</v>
      </c>
      <c r="M318">
        <f>'Comm Input'!V483</f>
        <v>0</v>
      </c>
      <c r="N318">
        <f>'Comm Input'!W483</f>
        <v>0</v>
      </c>
      <c r="O318">
        <f>'Comm Input'!X483</f>
        <v>0</v>
      </c>
      <c r="P318" s="11">
        <f>'Comm Input'!Y483</f>
        <v>0</v>
      </c>
      <c r="Q318">
        <f>'Comm Input'!Z483</f>
        <v>0</v>
      </c>
      <c r="R318">
        <f>'Comm Input'!AA483</f>
        <v>0</v>
      </c>
      <c r="S318" s="11">
        <f>'Comm Input'!AB483</f>
        <v>0</v>
      </c>
      <c r="T318">
        <f>'Comm Input'!AC483</f>
        <v>0</v>
      </c>
      <c r="U318">
        <f>'Comm Input'!AD483</f>
        <v>0</v>
      </c>
      <c r="V318">
        <f>'Comm Input'!AE483</f>
        <v>0</v>
      </c>
      <c r="W318">
        <f>'Comm Input'!AF483</f>
        <v>0</v>
      </c>
      <c r="X318">
        <f>'Comm Input'!AG483</f>
        <v>0</v>
      </c>
      <c r="Y318">
        <f>'Comm Input'!AH483</f>
        <v>0</v>
      </c>
      <c r="Z318">
        <f>'Comm Input'!AI483</f>
        <v>0</v>
      </c>
    </row>
    <row r="319" spans="1:26" ht="15" x14ac:dyDescent="0.25">
      <c r="A319" s="334">
        <f>'Comm Input'!J484</f>
        <v>0</v>
      </c>
      <c r="B319" s="171">
        <f>'Comm Input'!K484</f>
        <v>0</v>
      </c>
      <c r="C319" s="171">
        <f>'Comm Input'!L484</f>
        <v>0</v>
      </c>
      <c r="D319" s="176">
        <f>'Comm Input'!M484</f>
        <v>0</v>
      </c>
      <c r="E319" s="627">
        <f>'Comm Input'!N484</f>
        <v>0</v>
      </c>
      <c r="F319" s="335">
        <f>'Comm Input'!O484</f>
        <v>0</v>
      </c>
      <c r="G319" s="534">
        <f>'Comm Input'!P484</f>
        <v>0</v>
      </c>
      <c r="H319" s="534">
        <f>'Comm Input'!Q484</f>
        <v>0</v>
      </c>
      <c r="I319" s="534">
        <f>'Comm Input'!R484</f>
        <v>0</v>
      </c>
      <c r="J319" s="534">
        <f>'Comm Input'!S484</f>
        <v>0</v>
      </c>
      <c r="K319" s="534">
        <f>'Comm Input'!T484</f>
        <v>0</v>
      </c>
      <c r="L319" s="534">
        <f>'Comm Input'!U484</f>
        <v>0</v>
      </c>
      <c r="M319" s="534">
        <f>'Comm Input'!V484</f>
        <v>0</v>
      </c>
      <c r="N319" s="536">
        <f>'Comm Input'!W484</f>
        <v>0</v>
      </c>
      <c r="O319" s="537">
        <f>'Comm Input'!X484</f>
        <v>0</v>
      </c>
      <c r="P319" s="539">
        <f>'Comm Input'!Y484</f>
        <v>0</v>
      </c>
      <c r="Q319" s="537">
        <f>'Comm Input'!Z484</f>
        <v>0</v>
      </c>
      <c r="R319" s="537">
        <f>'Comm Input'!AA484</f>
        <v>0</v>
      </c>
      <c r="S319" s="540">
        <f>'Comm Input'!AB484</f>
        <v>0</v>
      </c>
      <c r="T319" s="171">
        <f>'Comm Input'!AC484</f>
        <v>0</v>
      </c>
      <c r="U319" s="171">
        <f>'Comm Input'!AD484</f>
        <v>0</v>
      </c>
      <c r="V319" s="171">
        <f>'Comm Input'!AE484</f>
        <v>0</v>
      </c>
      <c r="W319" s="171">
        <f>'Comm Input'!AF484</f>
        <v>0</v>
      </c>
      <c r="X319" s="171">
        <f>'Comm Input'!AG484</f>
        <v>0</v>
      </c>
      <c r="Y319" s="540">
        <f>'Comm Input'!AH484</f>
        <v>0</v>
      </c>
      <c r="Z319" s="171">
        <f>'Comm Input'!AI484</f>
        <v>0</v>
      </c>
    </row>
    <row r="320" spans="1:26" ht="15" x14ac:dyDescent="0.25">
      <c r="A320" s="310" t="str">
        <f>'Comm Input'!J485</f>
        <v>SA</v>
      </c>
      <c r="B320" s="35" t="str">
        <f>'Comm Input'!K485</f>
        <v>Broker: Axis Group</v>
      </c>
      <c r="C320" s="35">
        <f>'Comm Input'!L485</f>
        <v>0</v>
      </c>
      <c r="D320" s="158">
        <f>'Comm Input'!M485</f>
        <v>0</v>
      </c>
      <c r="E320" s="117">
        <f>'Comm Input'!N485</f>
        <v>0</v>
      </c>
      <c r="F320" s="316">
        <f>'Comm Input'!O485</f>
        <v>0</v>
      </c>
      <c r="G320" s="158">
        <f>'Comm Input'!P485</f>
        <v>0</v>
      </c>
      <c r="H320" s="158">
        <f>'Comm Input'!Q485</f>
        <v>0</v>
      </c>
      <c r="I320" s="158">
        <f>'Comm Input'!R485</f>
        <v>0</v>
      </c>
      <c r="J320" s="319">
        <f>'Comm Input'!S485</f>
        <v>0</v>
      </c>
      <c r="K320" s="319">
        <f>'Comm Input'!T485</f>
        <v>0</v>
      </c>
      <c r="L320" s="319" t="str">
        <f>'Comm Input'!U485</f>
        <v>Bundled</v>
      </c>
      <c r="M320" s="158">
        <f>'Comm Input'!V485</f>
        <v>0</v>
      </c>
      <c r="N320" s="319">
        <f>'Comm Input'!W485</f>
        <v>0.04</v>
      </c>
      <c r="O320" s="117">
        <f>'Comm Input'!X485</f>
        <v>0</v>
      </c>
      <c r="P320" s="157">
        <f>'Comm Input'!Y485</f>
        <v>0</v>
      </c>
      <c r="Q320" s="158">
        <f>'Comm Input'!Z485</f>
        <v>0</v>
      </c>
      <c r="R320" s="319">
        <f>'Comm Input'!AA485</f>
        <v>0</v>
      </c>
      <c r="S320" s="157">
        <f>'Comm Input'!AB485</f>
        <v>0</v>
      </c>
      <c r="T320" s="7">
        <f>'Comm Input'!AC485</f>
        <v>0</v>
      </c>
      <c r="U320" s="7">
        <f>'Comm Input'!AD485</f>
        <v>0</v>
      </c>
      <c r="V320" s="7">
        <f>'Comm Input'!AE485</f>
        <v>0</v>
      </c>
      <c r="W320" s="7">
        <f>'Comm Input'!AF485</f>
        <v>0</v>
      </c>
      <c r="X320" s="158">
        <f>'Comm Input'!AG485</f>
        <v>0</v>
      </c>
      <c r="Y320" s="322">
        <f>'Comm Input'!AH485</f>
        <v>0</v>
      </c>
      <c r="Z320" s="7">
        <f>'Comm Input'!AI485</f>
        <v>0</v>
      </c>
    </row>
    <row r="321" spans="1:26" ht="15" x14ac:dyDescent="0.25">
      <c r="A321" s="311">
        <f>'Comm Input'!J486</f>
        <v>0</v>
      </c>
      <c r="B321" s="378" t="str">
        <f>'Comm Input'!K486</f>
        <v>Ameri-Pride Pest Contro Svcs</v>
      </c>
      <c r="C321" s="17">
        <f>'Comm Input'!L486</f>
        <v>0</v>
      </c>
      <c r="D321" t="str">
        <f>'Comm Input'!M486</f>
        <v>FL0106</v>
      </c>
      <c r="E321" s="494">
        <f>'Comm Input'!N486</f>
        <v>0</v>
      </c>
      <c r="F321" s="366">
        <f>'Comm Input'!O486</f>
        <v>0</v>
      </c>
      <c r="G321" s="321">
        <f>'Comm Input'!P486</f>
        <v>0</v>
      </c>
      <c r="H321" s="307">
        <f>'Comm Input'!Q486</f>
        <v>0</v>
      </c>
      <c r="I321" s="307">
        <f>'Comm Input'!R486</f>
        <v>0</v>
      </c>
      <c r="J321" s="307">
        <f>'Comm Input'!S486</f>
        <v>0</v>
      </c>
      <c r="K321" s="307">
        <f>'Comm Input'!T486</f>
        <v>0</v>
      </c>
      <c r="L321" s="38">
        <f>'Comm Input'!U486</f>
        <v>0</v>
      </c>
      <c r="M321" s="38">
        <f>'Comm Input'!V486</f>
        <v>0</v>
      </c>
      <c r="N321" s="22">
        <f>'Comm Input'!W486</f>
        <v>0</v>
      </c>
      <c r="O321" s="22">
        <f>'Comm Input'!X486</f>
        <v>0</v>
      </c>
      <c r="P321" s="23">
        <f>'Comm Input'!Y486</f>
        <v>0</v>
      </c>
      <c r="Q321" s="22">
        <f>'Comm Input'!Z486</f>
        <v>0</v>
      </c>
      <c r="R321" s="23">
        <f>'Comm Input'!AA486</f>
        <v>0</v>
      </c>
      <c r="S321" s="23">
        <f>'Comm Input'!AB486</f>
        <v>0</v>
      </c>
      <c r="T321">
        <f>'Comm Input'!AC486</f>
        <v>0</v>
      </c>
      <c r="U321">
        <f>'Comm Input'!AD486</f>
        <v>0</v>
      </c>
      <c r="V321">
        <f>'Comm Input'!AE486</f>
        <v>0</v>
      </c>
      <c r="W321" s="49">
        <f>'Comm Input'!AF486</f>
        <v>0</v>
      </c>
      <c r="X321" s="23">
        <f>'Comm Input'!AG486</f>
        <v>0</v>
      </c>
      <c r="Y321" s="23">
        <f>'Comm Input'!AH486</f>
        <v>0</v>
      </c>
      <c r="Z321">
        <f>'Comm Input'!AI486</f>
        <v>0</v>
      </c>
    </row>
    <row r="322" spans="1:26" ht="15" x14ac:dyDescent="0.25">
      <c r="A322" s="311">
        <f>'Comm Input'!J487</f>
        <v>0</v>
      </c>
      <c r="B322">
        <f>'Comm Input'!K487</f>
        <v>0</v>
      </c>
      <c r="C322">
        <f>'Comm Input'!L487</f>
        <v>0</v>
      </c>
      <c r="D322">
        <f>'Comm Input'!M487</f>
        <v>0</v>
      </c>
      <c r="E322" s="494">
        <f>'Comm Input'!N487</f>
        <v>0</v>
      </c>
      <c r="F322" s="17">
        <f>'Comm Input'!O487</f>
        <v>0</v>
      </c>
      <c r="G322" s="38">
        <f>'Comm Input'!P487</f>
        <v>0</v>
      </c>
      <c r="H322" s="307">
        <f>'Comm Input'!Q487</f>
        <v>0</v>
      </c>
      <c r="I322" s="307">
        <f>'Comm Input'!R487</f>
        <v>0</v>
      </c>
      <c r="J322" s="307">
        <f>'Comm Input'!S487</f>
        <v>0</v>
      </c>
      <c r="K322" s="307">
        <f>'Comm Input'!T487</f>
        <v>0</v>
      </c>
      <c r="L322" s="38">
        <f>'Comm Input'!U487</f>
        <v>0</v>
      </c>
      <c r="M322" s="38">
        <f>'Comm Input'!V487</f>
        <v>0</v>
      </c>
      <c r="N322" s="22">
        <f>'Comm Input'!W487</f>
        <v>0</v>
      </c>
      <c r="O322" s="22">
        <f>'Comm Input'!X487</f>
        <v>0</v>
      </c>
      <c r="P322" s="23">
        <f>'Comm Input'!Y487</f>
        <v>0</v>
      </c>
      <c r="Q322" s="22">
        <f>'Comm Input'!Z487</f>
        <v>0</v>
      </c>
      <c r="R322" s="23">
        <f>'Comm Input'!AA487</f>
        <v>0</v>
      </c>
      <c r="S322" s="23">
        <f>'Comm Input'!AB487</f>
        <v>0</v>
      </c>
      <c r="T322">
        <f>'Comm Input'!AC487</f>
        <v>0</v>
      </c>
      <c r="U322">
        <f>'Comm Input'!AD487</f>
        <v>0</v>
      </c>
      <c r="V322">
        <f>'Comm Input'!AE487</f>
        <v>0</v>
      </c>
      <c r="W322" s="49">
        <f>'Comm Input'!AF487</f>
        <v>0</v>
      </c>
      <c r="X322" s="23">
        <f>'Comm Input'!AG487</f>
        <v>0</v>
      </c>
      <c r="Y322" s="23">
        <f>'Comm Input'!AH487</f>
        <v>0</v>
      </c>
      <c r="Z322">
        <f>'Comm Input'!AI487</f>
        <v>0</v>
      </c>
    </row>
    <row r="323" spans="1:26" ht="15" x14ac:dyDescent="0.25">
      <c r="A323" s="311">
        <f>'Comm Input'!J488</f>
        <v>0</v>
      </c>
      <c r="B323">
        <f>'Comm Input'!K488</f>
        <v>0</v>
      </c>
      <c r="C323" s="17">
        <f>'Comm Input'!L488</f>
        <v>0</v>
      </c>
      <c r="D323" t="str">
        <f>'Comm Input'!M488</f>
        <v>XX0000</v>
      </c>
      <c r="E323" s="494">
        <f>'Comm Input'!N488</f>
        <v>0</v>
      </c>
      <c r="F323" s="366">
        <f>'Comm Input'!O488</f>
        <v>0</v>
      </c>
      <c r="G323" s="321">
        <f>'Comm Input'!P488</f>
        <v>0</v>
      </c>
      <c r="H323" s="307">
        <f>'Comm Input'!Q488</f>
        <v>0</v>
      </c>
      <c r="I323" s="307">
        <f>'Comm Input'!R488</f>
        <v>0</v>
      </c>
      <c r="J323" s="307">
        <f>'Comm Input'!S488</f>
        <v>0</v>
      </c>
      <c r="K323" s="307">
        <f>'Comm Input'!T488</f>
        <v>0</v>
      </c>
      <c r="L323" s="38">
        <f>'Comm Input'!U488</f>
        <v>0</v>
      </c>
      <c r="M323" s="38">
        <f>'Comm Input'!V488</f>
        <v>0</v>
      </c>
      <c r="N323" s="22">
        <f>'Comm Input'!W488</f>
        <v>0</v>
      </c>
      <c r="O323" s="22">
        <f>'Comm Input'!X488</f>
        <v>0</v>
      </c>
      <c r="P323" s="23">
        <f>'Comm Input'!Y488</f>
        <v>0</v>
      </c>
      <c r="Q323" s="22">
        <f>'Comm Input'!Z488</f>
        <v>0</v>
      </c>
      <c r="R323" s="23">
        <f>'Comm Input'!AA488</f>
        <v>0</v>
      </c>
      <c r="S323" s="23">
        <f>'Comm Input'!AB488</f>
        <v>0</v>
      </c>
      <c r="T323">
        <f>'Comm Input'!AC488</f>
        <v>0</v>
      </c>
      <c r="U323">
        <f>'Comm Input'!AD488</f>
        <v>0</v>
      </c>
      <c r="V323">
        <f>'Comm Input'!AE488</f>
        <v>0</v>
      </c>
      <c r="W323" s="49">
        <f>'Comm Input'!AF488</f>
        <v>0</v>
      </c>
      <c r="X323" s="23">
        <f>'Comm Input'!AG488</f>
        <v>0</v>
      </c>
      <c r="Y323" s="23">
        <f>'Comm Input'!AH488</f>
        <v>0</v>
      </c>
      <c r="Z323">
        <f>'Comm Input'!AI488</f>
        <v>0</v>
      </c>
    </row>
    <row r="324" spans="1:26" ht="15" x14ac:dyDescent="0.25">
      <c r="A324" s="311">
        <f>'Comm Input'!J489</f>
        <v>0</v>
      </c>
      <c r="B324">
        <f>'Comm Input'!K489</f>
        <v>0</v>
      </c>
      <c r="C324">
        <f>'Comm Input'!L489</f>
        <v>0</v>
      </c>
      <c r="D324">
        <f>'Comm Input'!M489</f>
        <v>0</v>
      </c>
      <c r="E324" s="494">
        <f>'Comm Input'!N489</f>
        <v>0</v>
      </c>
      <c r="F324" s="17">
        <f>'Comm Input'!O489</f>
        <v>0</v>
      </c>
      <c r="G324" s="38">
        <f>'Comm Input'!P489</f>
        <v>0</v>
      </c>
      <c r="H324" s="307">
        <f>'Comm Input'!Q489</f>
        <v>0</v>
      </c>
      <c r="I324" s="307">
        <f>'Comm Input'!R489</f>
        <v>0</v>
      </c>
      <c r="J324" s="307">
        <f>'Comm Input'!S489</f>
        <v>0</v>
      </c>
      <c r="K324" s="307">
        <f>'Comm Input'!T489</f>
        <v>0</v>
      </c>
      <c r="L324" s="38">
        <f>'Comm Input'!U489</f>
        <v>0</v>
      </c>
      <c r="M324" s="38">
        <f>'Comm Input'!V489</f>
        <v>0</v>
      </c>
      <c r="N324" s="22">
        <f>'Comm Input'!W489</f>
        <v>0</v>
      </c>
      <c r="O324" s="22">
        <f>'Comm Input'!X489</f>
        <v>0</v>
      </c>
      <c r="P324" s="23">
        <f>'Comm Input'!Y489</f>
        <v>0</v>
      </c>
      <c r="Q324" s="22">
        <f>'Comm Input'!Z489</f>
        <v>0</v>
      </c>
      <c r="R324" s="23">
        <f>'Comm Input'!AA489</f>
        <v>0</v>
      </c>
      <c r="S324" s="23">
        <f>'Comm Input'!AB489</f>
        <v>0</v>
      </c>
      <c r="T324">
        <f>'Comm Input'!AC489</f>
        <v>0</v>
      </c>
      <c r="U324">
        <f>'Comm Input'!AD489</f>
        <v>0</v>
      </c>
      <c r="V324">
        <f>'Comm Input'!AE489</f>
        <v>0</v>
      </c>
      <c r="W324" s="49">
        <f>'Comm Input'!AF489</f>
        <v>0</v>
      </c>
      <c r="X324" s="23">
        <f>'Comm Input'!AG489</f>
        <v>0</v>
      </c>
      <c r="Y324" s="23">
        <f>'Comm Input'!AH489</f>
        <v>0</v>
      </c>
      <c r="Z324">
        <f>'Comm Input'!AI489</f>
        <v>0</v>
      </c>
    </row>
    <row r="325" spans="1:26" ht="15" x14ac:dyDescent="0.25">
      <c r="A325" s="311">
        <f>'Comm Input'!J490</f>
        <v>0</v>
      </c>
      <c r="B325">
        <f>'Comm Input'!K490</f>
        <v>0</v>
      </c>
      <c r="C325" s="17">
        <f>'Comm Input'!L490</f>
        <v>0</v>
      </c>
      <c r="D325">
        <f>'Comm Input'!M490</f>
        <v>0</v>
      </c>
      <c r="E325" s="494">
        <f>'Comm Input'!N490</f>
        <v>0</v>
      </c>
      <c r="F325" s="366">
        <f>'Comm Input'!O490</f>
        <v>0</v>
      </c>
      <c r="G325" s="321">
        <f>'Comm Input'!P490</f>
        <v>0</v>
      </c>
      <c r="H325" s="307">
        <f>'Comm Input'!Q490</f>
        <v>0</v>
      </c>
      <c r="I325" s="307">
        <f>'Comm Input'!R490</f>
        <v>0</v>
      </c>
      <c r="J325" s="307">
        <f>'Comm Input'!S490</f>
        <v>0</v>
      </c>
      <c r="K325" s="307">
        <f>'Comm Input'!T490</f>
        <v>0</v>
      </c>
      <c r="L325" s="38">
        <f>'Comm Input'!U490</f>
        <v>0</v>
      </c>
      <c r="M325" s="38">
        <f>'Comm Input'!V490</f>
        <v>0</v>
      </c>
      <c r="N325" s="22">
        <f>'Comm Input'!W490</f>
        <v>0</v>
      </c>
      <c r="O325" s="22">
        <f>'Comm Input'!X490</f>
        <v>0</v>
      </c>
      <c r="P325" s="23">
        <f>'Comm Input'!Y490</f>
        <v>0</v>
      </c>
      <c r="Q325" s="22">
        <f>'Comm Input'!Z490</f>
        <v>0</v>
      </c>
      <c r="R325" s="23">
        <f>'Comm Input'!AA490</f>
        <v>0</v>
      </c>
      <c r="S325" s="23">
        <f>'Comm Input'!AB490</f>
        <v>0</v>
      </c>
      <c r="T325">
        <f>'Comm Input'!AC490</f>
        <v>0</v>
      </c>
      <c r="U325">
        <f>'Comm Input'!AD490</f>
        <v>0</v>
      </c>
      <c r="V325">
        <f>'Comm Input'!AE490</f>
        <v>0</v>
      </c>
      <c r="W325" s="49">
        <f>'Comm Input'!AF490</f>
        <v>0</v>
      </c>
      <c r="X325" s="23">
        <f>'Comm Input'!AG490</f>
        <v>0</v>
      </c>
      <c r="Y325" s="23">
        <f>'Comm Input'!AH490</f>
        <v>0</v>
      </c>
      <c r="Z325" s="23">
        <f>'Comm Input'!AI490</f>
        <v>0</v>
      </c>
    </row>
    <row r="326" spans="1:26" ht="15" x14ac:dyDescent="0.25">
      <c r="A326" s="311">
        <f>'Comm Input'!J491</f>
        <v>0</v>
      </c>
      <c r="B326">
        <f>'Comm Input'!K491</f>
        <v>0</v>
      </c>
      <c r="C326">
        <f>'Comm Input'!L491</f>
        <v>0</v>
      </c>
      <c r="D326">
        <f>'Comm Input'!M491</f>
        <v>0</v>
      </c>
      <c r="E326" s="626">
        <f>'Comm Input'!N491</f>
        <v>0</v>
      </c>
      <c r="F326" s="13">
        <f>'Comm Input'!O491</f>
        <v>0</v>
      </c>
      <c r="G326" s="38">
        <f>'Comm Input'!P491</f>
        <v>0</v>
      </c>
      <c r="H326" s="307">
        <f>'Comm Input'!Q491</f>
        <v>0</v>
      </c>
      <c r="I326" s="307">
        <f>'Comm Input'!R491</f>
        <v>0</v>
      </c>
      <c r="J326" s="307">
        <f>'Comm Input'!S491</f>
        <v>0</v>
      </c>
      <c r="K326" s="307">
        <f>'Comm Input'!T491</f>
        <v>0</v>
      </c>
      <c r="L326" s="38">
        <f>'Comm Input'!U491</f>
        <v>0</v>
      </c>
      <c r="M326" s="38">
        <f>'Comm Input'!V491</f>
        <v>0</v>
      </c>
      <c r="N326" s="22">
        <f>'Comm Input'!W491</f>
        <v>0</v>
      </c>
      <c r="O326" s="22">
        <f>'Comm Input'!X491</f>
        <v>0</v>
      </c>
      <c r="P326" s="23">
        <f>'Comm Input'!Y491</f>
        <v>0</v>
      </c>
      <c r="Q326" s="22">
        <f>'Comm Input'!Z491</f>
        <v>0</v>
      </c>
      <c r="R326" s="23">
        <f>'Comm Input'!AA491</f>
        <v>0</v>
      </c>
      <c r="S326" s="23">
        <f>'Comm Input'!AB491</f>
        <v>0</v>
      </c>
      <c r="T326">
        <f>'Comm Input'!AC491</f>
        <v>0</v>
      </c>
      <c r="U326">
        <f>'Comm Input'!AD491</f>
        <v>0</v>
      </c>
      <c r="V326">
        <f>'Comm Input'!AE491</f>
        <v>0</v>
      </c>
      <c r="W326" s="49">
        <f>'Comm Input'!AF491</f>
        <v>0</v>
      </c>
      <c r="X326" s="23">
        <f>'Comm Input'!AG491</f>
        <v>0</v>
      </c>
      <c r="Y326" s="23">
        <f>'Comm Input'!AH491</f>
        <v>0</v>
      </c>
      <c r="Z326" s="23">
        <f>'Comm Input'!AI491</f>
        <v>0</v>
      </c>
    </row>
    <row r="327" spans="1:26" ht="15.75" thickBot="1" x14ac:dyDescent="0.3">
      <c r="A327" s="311">
        <f>'Comm Input'!J492</f>
        <v>0</v>
      </c>
      <c r="B327">
        <f>'Comm Input'!K492</f>
        <v>0</v>
      </c>
      <c r="C327">
        <f>'Comm Input'!L492</f>
        <v>0</v>
      </c>
      <c r="D327">
        <f>'Comm Input'!M492</f>
        <v>0</v>
      </c>
      <c r="E327" s="49">
        <f>'Comm Input'!N492</f>
        <v>0</v>
      </c>
      <c r="F327" s="50">
        <f>'Comm Input'!O492</f>
        <v>0</v>
      </c>
      <c r="G327" s="38">
        <f>'Comm Input'!P492</f>
        <v>0</v>
      </c>
      <c r="H327" s="307">
        <f>'Comm Input'!Q492</f>
        <v>0</v>
      </c>
      <c r="I327" s="307">
        <f>'Comm Input'!R492</f>
        <v>0</v>
      </c>
      <c r="J327" s="307">
        <f>'Comm Input'!S492</f>
        <v>0</v>
      </c>
      <c r="K327" s="307">
        <f>'Comm Input'!T492</f>
        <v>0</v>
      </c>
      <c r="L327" s="38">
        <f>'Comm Input'!U492</f>
        <v>0</v>
      </c>
      <c r="M327" s="38">
        <f>'Comm Input'!V492</f>
        <v>0</v>
      </c>
      <c r="N327" s="38">
        <f>'Comm Input'!W492</f>
        <v>0</v>
      </c>
      <c r="O327" s="22">
        <f>'Comm Input'!X492</f>
        <v>0</v>
      </c>
      <c r="P327" s="11">
        <f>'Comm Input'!Y492</f>
        <v>0</v>
      </c>
      <c r="Q327" s="22">
        <f>'Comm Input'!Z492</f>
        <v>0</v>
      </c>
      <c r="R327" s="22">
        <f>'Comm Input'!AA492</f>
        <v>0</v>
      </c>
      <c r="S327" s="22">
        <f>'Comm Input'!AB492</f>
        <v>0</v>
      </c>
      <c r="T327" s="22">
        <f>'Comm Input'!AC492</f>
        <v>0</v>
      </c>
      <c r="U327" s="22">
        <f>'Comm Input'!AD492</f>
        <v>0</v>
      </c>
      <c r="V327" s="22">
        <f>'Comm Input'!AE492</f>
        <v>0</v>
      </c>
      <c r="W327" s="49">
        <f>'Comm Input'!AF492</f>
        <v>0</v>
      </c>
      <c r="X327" s="22">
        <f>'Comm Input'!AG492</f>
        <v>0</v>
      </c>
      <c r="Y327" s="22">
        <f>'Comm Input'!AH492</f>
        <v>0</v>
      </c>
      <c r="Z327" s="22">
        <f>'Comm Input'!AI492</f>
        <v>0</v>
      </c>
    </row>
    <row r="328" spans="1:26" ht="15.75" thickBot="1" x14ac:dyDescent="0.3">
      <c r="A328" s="311">
        <f>'Comm Input'!J493</f>
        <v>0</v>
      </c>
      <c r="B328">
        <f>'Comm Input'!K493</f>
        <v>0</v>
      </c>
      <c r="C328">
        <f>'Comm Input'!L493</f>
        <v>0</v>
      </c>
      <c r="D328">
        <f>'Comm Input'!M493</f>
        <v>0</v>
      </c>
      <c r="E328" s="49">
        <f>'Comm Input'!N493</f>
        <v>0</v>
      </c>
      <c r="F328" s="50">
        <f>'Comm Input'!O493</f>
        <v>0</v>
      </c>
      <c r="G328" s="38">
        <f>'Comm Input'!P493</f>
        <v>0</v>
      </c>
      <c r="H328" s="38">
        <f>'Comm Input'!Q493</f>
        <v>0</v>
      </c>
      <c r="I328" s="38">
        <f>'Comm Input'!R493</f>
        <v>0</v>
      </c>
      <c r="J328" s="38">
        <f>'Comm Input'!S493</f>
        <v>0</v>
      </c>
      <c r="K328" s="38">
        <f>'Comm Input'!T493</f>
        <v>0</v>
      </c>
      <c r="L328" s="38">
        <f>'Comm Input'!U493</f>
        <v>0</v>
      </c>
      <c r="M328" s="38">
        <f>'Comm Input'!V493</f>
        <v>0</v>
      </c>
      <c r="N328" s="488">
        <f>'Comm Input'!W493</f>
        <v>0</v>
      </c>
      <c r="O328" s="489">
        <f>'Comm Input'!X493</f>
        <v>0</v>
      </c>
      <c r="P328" s="490">
        <f>'Comm Input'!Y493</f>
        <v>0</v>
      </c>
      <c r="Q328" s="829">
        <f>'Comm Input'!Z493</f>
        <v>0</v>
      </c>
      <c r="R328" s="387">
        <f>'Comm Input'!AA493</f>
        <v>0</v>
      </c>
      <c r="S328" s="387">
        <f>'Comm Input'!AB493</f>
        <v>0</v>
      </c>
      <c r="T328" s="1087">
        <f>'Comm Input'!AC493</f>
        <v>0</v>
      </c>
      <c r="U328" s="89">
        <f>'Comm Input'!AD493</f>
        <v>0</v>
      </c>
      <c r="V328" s="89">
        <f>'Comm Input'!AE493</f>
        <v>0</v>
      </c>
      <c r="W328" s="49">
        <f>'Comm Input'!AF493</f>
        <v>0</v>
      </c>
      <c r="X328" s="387">
        <f>'Comm Input'!AG493</f>
        <v>0</v>
      </c>
      <c r="Y328" s="387">
        <f>'Comm Input'!AH493</f>
        <v>0</v>
      </c>
      <c r="Z328" s="1087">
        <f>'Comm Input'!AI493</f>
        <v>0</v>
      </c>
    </row>
    <row r="329" spans="1:26" ht="15" x14ac:dyDescent="0.25">
      <c r="A329" s="311">
        <f>'Comm Input'!J494</f>
        <v>0</v>
      </c>
      <c r="B329">
        <f>'Comm Input'!K494</f>
        <v>0</v>
      </c>
      <c r="C329">
        <f>'Comm Input'!L494</f>
        <v>0</v>
      </c>
      <c r="D329">
        <f>'Comm Input'!M494</f>
        <v>0</v>
      </c>
      <c r="E329" s="49">
        <f>'Comm Input'!N494</f>
        <v>0</v>
      </c>
      <c r="F329" s="50">
        <f>'Comm Input'!O494</f>
        <v>0</v>
      </c>
      <c r="G329" s="38">
        <f>'Comm Input'!P494</f>
        <v>0</v>
      </c>
      <c r="H329" s="38">
        <f>'Comm Input'!Q494</f>
        <v>0</v>
      </c>
      <c r="I329" s="38">
        <f>'Comm Input'!R494</f>
        <v>0</v>
      </c>
      <c r="J329" s="38">
        <f>'Comm Input'!S494</f>
        <v>0</v>
      </c>
      <c r="K329" s="38">
        <f>'Comm Input'!T494</f>
        <v>0</v>
      </c>
      <c r="L329" s="38">
        <f>'Comm Input'!U494</f>
        <v>0</v>
      </c>
      <c r="M329" s="38">
        <f>'Comm Input'!V494</f>
        <v>0</v>
      </c>
      <c r="N329" s="522">
        <f>'Comm Input'!W494</f>
        <v>0</v>
      </c>
      <c r="O329" s="523">
        <f>'Comm Input'!X494</f>
        <v>0</v>
      </c>
      <c r="P329" s="28">
        <f>'Comm Input'!Y494</f>
        <v>0</v>
      </c>
      <c r="Q329" s="523">
        <f>'Comm Input'!Z494</f>
        <v>0</v>
      </c>
      <c r="R329" s="523">
        <f>'Comm Input'!AA494</f>
        <v>0</v>
      </c>
      <c r="S329" s="523">
        <f>'Comm Input'!AB494</f>
        <v>0</v>
      </c>
      <c r="T329" s="89">
        <f>'Comm Input'!AC494</f>
        <v>0</v>
      </c>
      <c r="U329" s="89">
        <f>'Comm Input'!AD494</f>
        <v>0</v>
      </c>
      <c r="V329" s="89">
        <f>'Comm Input'!AE494</f>
        <v>0</v>
      </c>
      <c r="W329" s="49">
        <f>'Comm Input'!AF494</f>
        <v>0</v>
      </c>
      <c r="X329" s="523">
        <f>'Comm Input'!AG494</f>
        <v>0</v>
      </c>
      <c r="Y329" s="523">
        <f>'Comm Input'!AH494</f>
        <v>0</v>
      </c>
      <c r="Z329" s="89">
        <f>'Comm Input'!AI494</f>
        <v>0</v>
      </c>
    </row>
    <row r="330" spans="1:26" ht="15" x14ac:dyDescent="0.25">
      <c r="A330" s="334">
        <f>'Comm Input'!J495</f>
        <v>0</v>
      </c>
      <c r="B330" s="171">
        <f>'Comm Input'!K495</f>
        <v>0</v>
      </c>
      <c r="C330" s="171">
        <f>'Comm Input'!L495</f>
        <v>0</v>
      </c>
      <c r="D330" s="176">
        <f>'Comm Input'!M495</f>
        <v>0</v>
      </c>
      <c r="E330" s="449">
        <f>'Comm Input'!N495</f>
        <v>0</v>
      </c>
      <c r="F330" s="335">
        <f>'Comm Input'!O495</f>
        <v>0</v>
      </c>
      <c r="G330" s="177">
        <f>'Comm Input'!P495</f>
        <v>0</v>
      </c>
      <c r="H330" s="177">
        <f>'Comm Input'!Q495</f>
        <v>0</v>
      </c>
      <c r="I330" s="177">
        <f>'Comm Input'!R495</f>
        <v>0</v>
      </c>
      <c r="J330" s="177">
        <f>'Comm Input'!S495</f>
        <v>0</v>
      </c>
      <c r="K330" s="177">
        <f>'Comm Input'!T495</f>
        <v>0</v>
      </c>
      <c r="L330" s="177">
        <f>'Comm Input'!U495</f>
        <v>0</v>
      </c>
      <c r="M330" s="177">
        <f>'Comm Input'!V495</f>
        <v>0</v>
      </c>
      <c r="N330" s="364">
        <f>'Comm Input'!W495</f>
        <v>0</v>
      </c>
      <c r="O330" s="178">
        <f>'Comm Input'!X495</f>
        <v>0</v>
      </c>
      <c r="P330" s="365">
        <f>'Comm Input'!Y495</f>
        <v>0</v>
      </c>
      <c r="Q330" s="178">
        <f>'Comm Input'!Z495</f>
        <v>0</v>
      </c>
      <c r="R330" s="178">
        <f>'Comm Input'!AA495</f>
        <v>0</v>
      </c>
      <c r="S330" s="337">
        <f>'Comm Input'!AB495</f>
        <v>0</v>
      </c>
      <c r="T330" s="171">
        <f>'Comm Input'!AC495</f>
        <v>0</v>
      </c>
      <c r="U330" s="171">
        <f>'Comm Input'!AD495</f>
        <v>0</v>
      </c>
      <c r="V330" s="171">
        <f>'Comm Input'!AE495</f>
        <v>0</v>
      </c>
      <c r="W330" s="171">
        <f>'Comm Input'!AF495</f>
        <v>0</v>
      </c>
      <c r="X330" s="171">
        <f>'Comm Input'!AG495</f>
        <v>0</v>
      </c>
      <c r="Y330" s="337">
        <f>'Comm Input'!AH495</f>
        <v>0</v>
      </c>
      <c r="Z330" s="171">
        <f>'Comm Input'!AI495</f>
        <v>0</v>
      </c>
    </row>
    <row r="331" spans="1:26" ht="15" x14ac:dyDescent="0.25">
      <c r="A331" s="310" t="str">
        <f>'Comm Input'!J496</f>
        <v>SA</v>
      </c>
      <c r="B331" s="35" t="str">
        <f>'Comm Input'!K496</f>
        <v>Broker: Sihle Insurance</v>
      </c>
      <c r="C331" s="35">
        <f>'Comm Input'!L496</f>
        <v>0</v>
      </c>
      <c r="D331" s="158">
        <f>'Comm Input'!M496</f>
        <v>0</v>
      </c>
      <c r="E331" s="117">
        <f>'Comm Input'!N496</f>
        <v>0</v>
      </c>
      <c r="F331" s="316">
        <f>'Comm Input'!O496</f>
        <v>0</v>
      </c>
      <c r="G331" s="158">
        <f>'Comm Input'!P496</f>
        <v>0</v>
      </c>
      <c r="H331" s="158">
        <f>'Comm Input'!Q496</f>
        <v>0</v>
      </c>
      <c r="I331" s="158">
        <f>'Comm Input'!R496</f>
        <v>0</v>
      </c>
      <c r="J331" s="319">
        <f>'Comm Input'!S496</f>
        <v>0</v>
      </c>
      <c r="K331" s="319">
        <f>'Comm Input'!T496</f>
        <v>0</v>
      </c>
      <c r="L331" s="319" t="str">
        <f>'Comm Input'!U496</f>
        <v>Bundled</v>
      </c>
      <c r="M331" s="158">
        <f>'Comm Input'!V496</f>
        <v>0</v>
      </c>
      <c r="N331" s="319">
        <f>'Comm Input'!W496</f>
        <v>3.5000000000000003E-2</v>
      </c>
      <c r="O331" s="117">
        <f>'Comm Input'!X496</f>
        <v>0</v>
      </c>
      <c r="P331" s="157">
        <f>'Comm Input'!Y496</f>
        <v>0</v>
      </c>
      <c r="Q331" s="158">
        <f>'Comm Input'!Z496</f>
        <v>0</v>
      </c>
      <c r="R331" s="319">
        <f>'Comm Input'!AA496</f>
        <v>0</v>
      </c>
      <c r="S331" s="157">
        <f>'Comm Input'!AB496</f>
        <v>0</v>
      </c>
      <c r="T331" s="7">
        <f>'Comm Input'!AC496</f>
        <v>0</v>
      </c>
      <c r="U331" s="7">
        <f>'Comm Input'!AD496</f>
        <v>0</v>
      </c>
      <c r="V331" s="7">
        <f>'Comm Input'!AE496</f>
        <v>0</v>
      </c>
      <c r="W331" s="7">
        <f>'Comm Input'!AF496</f>
        <v>0</v>
      </c>
      <c r="X331" s="158">
        <f>'Comm Input'!AG496</f>
        <v>0</v>
      </c>
      <c r="Y331" s="322">
        <f>'Comm Input'!AH496</f>
        <v>0</v>
      </c>
      <c r="Z331" s="7">
        <f>'Comm Input'!AI496</f>
        <v>0</v>
      </c>
    </row>
    <row r="332" spans="1:26" ht="15" x14ac:dyDescent="0.25">
      <c r="A332" s="311">
        <f>'Comm Input'!J497</f>
        <v>0</v>
      </c>
      <c r="B332" s="378" t="str">
        <f>'Comm Input'!K497</f>
        <v>Hood Land Services</v>
      </c>
      <c r="C332" s="17">
        <f>'Comm Input'!L497</f>
        <v>0</v>
      </c>
      <c r="D332" t="str">
        <f>'Comm Input'!M497</f>
        <v>FL0106</v>
      </c>
      <c r="E332" s="628">
        <f>'Comm Input'!N497</f>
        <v>0</v>
      </c>
      <c r="F332" s="366">
        <f>'Comm Input'!O497</f>
        <v>0</v>
      </c>
      <c r="G332" s="533">
        <f>'Comm Input'!P497</f>
        <v>0</v>
      </c>
      <c r="H332" s="535">
        <f>'Comm Input'!Q497</f>
        <v>0</v>
      </c>
      <c r="I332" s="535">
        <f>'Comm Input'!R497</f>
        <v>0</v>
      </c>
      <c r="J332" s="535">
        <f>'Comm Input'!S497</f>
        <v>0</v>
      </c>
      <c r="K332" s="535">
        <f>'Comm Input'!T497</f>
        <v>0</v>
      </c>
      <c r="L332" s="526">
        <f>'Comm Input'!U497</f>
        <v>0</v>
      </c>
      <c r="M332" s="526">
        <f>'Comm Input'!V497</f>
        <v>0</v>
      </c>
      <c r="N332" s="523">
        <f>'Comm Input'!W497</f>
        <v>0</v>
      </c>
      <c r="O332" s="523">
        <f>'Comm Input'!X497</f>
        <v>0</v>
      </c>
      <c r="P332" s="538">
        <f>'Comm Input'!Y497</f>
        <v>0</v>
      </c>
      <c r="Q332" s="523">
        <f>'Comm Input'!Z497</f>
        <v>0</v>
      </c>
      <c r="R332" s="538">
        <f>'Comm Input'!AA497</f>
        <v>0</v>
      </c>
      <c r="S332" s="538">
        <f>'Comm Input'!AB497</f>
        <v>0</v>
      </c>
      <c r="T332">
        <f>'Comm Input'!AC497</f>
        <v>0</v>
      </c>
      <c r="U332">
        <f>'Comm Input'!AD497</f>
        <v>0</v>
      </c>
      <c r="V332">
        <f>'Comm Input'!AE497</f>
        <v>0</v>
      </c>
      <c r="W332" s="541">
        <f>'Comm Input'!AF497</f>
        <v>0</v>
      </c>
      <c r="X332" s="538">
        <f>'Comm Input'!AG497</f>
        <v>0</v>
      </c>
      <c r="Y332" s="538">
        <f>'Comm Input'!AH497</f>
        <v>0</v>
      </c>
      <c r="Z332">
        <f>'Comm Input'!AI497</f>
        <v>0</v>
      </c>
    </row>
    <row r="333" spans="1:26" ht="15" x14ac:dyDescent="0.25">
      <c r="A333" s="311">
        <f>'Comm Input'!J498</f>
        <v>0</v>
      </c>
      <c r="B333">
        <f>'Comm Input'!K498</f>
        <v>0</v>
      </c>
      <c r="C333">
        <f>'Comm Input'!L498</f>
        <v>0</v>
      </c>
      <c r="D333">
        <f>'Comm Input'!M498</f>
        <v>0</v>
      </c>
      <c r="E333" s="494">
        <f>'Comm Input'!N498</f>
        <v>0</v>
      </c>
      <c r="F333" s="17">
        <f>'Comm Input'!O498</f>
        <v>0</v>
      </c>
      <c r="G333" s="38">
        <f>'Comm Input'!P498</f>
        <v>0</v>
      </c>
      <c r="H333" s="307">
        <f>'Comm Input'!Q498</f>
        <v>0</v>
      </c>
      <c r="I333" s="307">
        <f>'Comm Input'!R498</f>
        <v>0</v>
      </c>
      <c r="J333" s="307">
        <f>'Comm Input'!S498</f>
        <v>0</v>
      </c>
      <c r="K333" s="307">
        <f>'Comm Input'!T498</f>
        <v>0</v>
      </c>
      <c r="L333" s="38">
        <f>'Comm Input'!U498</f>
        <v>0</v>
      </c>
      <c r="M333" s="38">
        <f>'Comm Input'!V498</f>
        <v>0</v>
      </c>
      <c r="N333" s="22">
        <f>'Comm Input'!W498</f>
        <v>0</v>
      </c>
      <c r="O333" s="22">
        <f>'Comm Input'!X498</f>
        <v>0</v>
      </c>
      <c r="P333" s="23">
        <f>'Comm Input'!Y498</f>
        <v>0</v>
      </c>
      <c r="Q333" s="22">
        <f>'Comm Input'!Z498</f>
        <v>0</v>
      </c>
      <c r="R333" s="23">
        <f>'Comm Input'!AA498</f>
        <v>0</v>
      </c>
      <c r="S333" s="23">
        <f>'Comm Input'!AB498</f>
        <v>0</v>
      </c>
      <c r="T333">
        <f>'Comm Input'!AC498</f>
        <v>0</v>
      </c>
      <c r="U333">
        <f>'Comm Input'!AD498</f>
        <v>0</v>
      </c>
      <c r="V333">
        <f>'Comm Input'!AE498</f>
        <v>0</v>
      </c>
      <c r="W333" s="49">
        <f>'Comm Input'!AF498</f>
        <v>0</v>
      </c>
      <c r="X333" s="23">
        <f>'Comm Input'!AG498</f>
        <v>0</v>
      </c>
      <c r="Y333" s="23">
        <f>'Comm Input'!AH498</f>
        <v>0</v>
      </c>
      <c r="Z333">
        <f>'Comm Input'!AI498</f>
        <v>0</v>
      </c>
    </row>
    <row r="334" spans="1:26" ht="15" x14ac:dyDescent="0.25">
      <c r="A334" s="311">
        <f>'Comm Input'!J499</f>
        <v>0</v>
      </c>
      <c r="B334" t="str">
        <f>'Comm Input'!K499</f>
        <v>Moved to CES 1/2021</v>
      </c>
      <c r="C334" s="17">
        <f>'Comm Input'!L499</f>
        <v>0</v>
      </c>
      <c r="D334" t="str">
        <f>'Comm Input'!M499</f>
        <v>FL</v>
      </c>
      <c r="E334" s="494">
        <f>'Comm Input'!N499</f>
        <v>0</v>
      </c>
      <c r="F334" s="366">
        <f>'Comm Input'!O499</f>
        <v>0</v>
      </c>
      <c r="G334" s="321">
        <f>'Comm Input'!P499</f>
        <v>0</v>
      </c>
      <c r="H334" s="307">
        <f>'Comm Input'!Q499</f>
        <v>0</v>
      </c>
      <c r="I334" s="307">
        <f>'Comm Input'!R499</f>
        <v>0</v>
      </c>
      <c r="J334" s="307">
        <f>'Comm Input'!S499</f>
        <v>0</v>
      </c>
      <c r="K334" s="307">
        <f>'Comm Input'!T499</f>
        <v>0</v>
      </c>
      <c r="L334" s="38">
        <f>'Comm Input'!U499</f>
        <v>0</v>
      </c>
      <c r="M334" s="38">
        <f>'Comm Input'!V499</f>
        <v>0</v>
      </c>
      <c r="N334" s="22">
        <f>'Comm Input'!W499</f>
        <v>0</v>
      </c>
      <c r="O334" s="22">
        <f>'Comm Input'!X499</f>
        <v>0</v>
      </c>
      <c r="P334" s="23">
        <f>'Comm Input'!Y499</f>
        <v>0</v>
      </c>
      <c r="Q334" s="22">
        <f>'Comm Input'!Z499</f>
        <v>0</v>
      </c>
      <c r="R334" s="23">
        <f>'Comm Input'!AA499</f>
        <v>0</v>
      </c>
      <c r="S334" s="23">
        <f>'Comm Input'!AB499</f>
        <v>0</v>
      </c>
      <c r="T334">
        <f>'Comm Input'!AC499</f>
        <v>0</v>
      </c>
      <c r="U334">
        <f>'Comm Input'!AD499</f>
        <v>0</v>
      </c>
      <c r="V334">
        <f>'Comm Input'!AE499</f>
        <v>0</v>
      </c>
      <c r="W334" s="49">
        <f>'Comm Input'!AF499</f>
        <v>0</v>
      </c>
      <c r="X334" s="23">
        <f>'Comm Input'!AG499</f>
        <v>0</v>
      </c>
      <c r="Y334" s="23">
        <f>'Comm Input'!AH499</f>
        <v>0</v>
      </c>
      <c r="Z334">
        <f>'Comm Input'!AI499</f>
        <v>0</v>
      </c>
    </row>
    <row r="335" spans="1:26" ht="15" x14ac:dyDescent="0.25">
      <c r="A335" s="311">
        <f>'Comm Input'!J500</f>
        <v>0</v>
      </c>
      <c r="B335">
        <f>'Comm Input'!K500</f>
        <v>0</v>
      </c>
      <c r="C335">
        <f>'Comm Input'!L500</f>
        <v>0</v>
      </c>
      <c r="D335">
        <f>'Comm Input'!M500</f>
        <v>0</v>
      </c>
      <c r="E335" s="494">
        <f>'Comm Input'!N500</f>
        <v>0</v>
      </c>
      <c r="F335" s="17">
        <f>'Comm Input'!O500</f>
        <v>0</v>
      </c>
      <c r="G335" s="38">
        <f>'Comm Input'!P500</f>
        <v>0</v>
      </c>
      <c r="H335" s="307">
        <f>'Comm Input'!Q500</f>
        <v>0</v>
      </c>
      <c r="I335" s="307">
        <f>'Comm Input'!R500</f>
        <v>0</v>
      </c>
      <c r="J335" s="307">
        <f>'Comm Input'!S500</f>
        <v>0</v>
      </c>
      <c r="K335" s="307">
        <f>'Comm Input'!T500</f>
        <v>0</v>
      </c>
      <c r="L335" s="38">
        <f>'Comm Input'!U500</f>
        <v>0</v>
      </c>
      <c r="M335" s="38">
        <f>'Comm Input'!V500</f>
        <v>0</v>
      </c>
      <c r="N335" s="22">
        <f>'Comm Input'!W500</f>
        <v>0</v>
      </c>
      <c r="O335" s="22">
        <f>'Comm Input'!X500</f>
        <v>0</v>
      </c>
      <c r="P335" s="23">
        <f>'Comm Input'!Y500</f>
        <v>0</v>
      </c>
      <c r="Q335" s="22">
        <f>'Comm Input'!Z500</f>
        <v>0</v>
      </c>
      <c r="R335" s="23">
        <f>'Comm Input'!AA500</f>
        <v>0</v>
      </c>
      <c r="S335" s="23">
        <f>'Comm Input'!AB500</f>
        <v>0</v>
      </c>
      <c r="T335">
        <f>'Comm Input'!AC500</f>
        <v>0</v>
      </c>
      <c r="U335">
        <f>'Comm Input'!AD500</f>
        <v>0</v>
      </c>
      <c r="V335">
        <f>'Comm Input'!AE500</f>
        <v>0</v>
      </c>
      <c r="W335" s="49">
        <f>'Comm Input'!AF500</f>
        <v>0</v>
      </c>
      <c r="X335" s="23">
        <f>'Comm Input'!AG500</f>
        <v>0</v>
      </c>
      <c r="Y335" s="23">
        <f>'Comm Input'!AH500</f>
        <v>0</v>
      </c>
      <c r="Z335">
        <f>'Comm Input'!AI500</f>
        <v>0</v>
      </c>
    </row>
    <row r="336" spans="1:26" ht="15" x14ac:dyDescent="0.25">
      <c r="A336" s="311">
        <f>'Comm Input'!J501</f>
        <v>0</v>
      </c>
      <c r="B336">
        <f>'Comm Input'!K501</f>
        <v>0</v>
      </c>
      <c r="C336" s="17">
        <f>'Comm Input'!L501</f>
        <v>0</v>
      </c>
      <c r="D336">
        <f>'Comm Input'!M501</f>
        <v>0</v>
      </c>
      <c r="E336" s="494">
        <f>'Comm Input'!N501</f>
        <v>0</v>
      </c>
      <c r="F336" s="366">
        <f>'Comm Input'!O501</f>
        <v>0</v>
      </c>
      <c r="G336" s="321">
        <f>'Comm Input'!P501</f>
        <v>0</v>
      </c>
      <c r="H336" s="307">
        <f>'Comm Input'!Q501</f>
        <v>0</v>
      </c>
      <c r="I336" s="307">
        <f>'Comm Input'!R501</f>
        <v>0</v>
      </c>
      <c r="J336" s="307">
        <f>'Comm Input'!S501</f>
        <v>0</v>
      </c>
      <c r="K336" s="307">
        <f>'Comm Input'!T501</f>
        <v>0</v>
      </c>
      <c r="L336" s="38">
        <f>'Comm Input'!U501</f>
        <v>0</v>
      </c>
      <c r="M336" s="38">
        <f>'Comm Input'!V501</f>
        <v>0</v>
      </c>
      <c r="N336" s="22">
        <f>'Comm Input'!W501</f>
        <v>0</v>
      </c>
      <c r="O336" s="22">
        <f>'Comm Input'!X501</f>
        <v>0</v>
      </c>
      <c r="P336" s="23">
        <f>'Comm Input'!Y501</f>
        <v>0</v>
      </c>
      <c r="Q336" s="22">
        <f>'Comm Input'!Z501</f>
        <v>0</v>
      </c>
      <c r="R336" s="23">
        <f>'Comm Input'!AA501</f>
        <v>0</v>
      </c>
      <c r="S336" s="23">
        <f>'Comm Input'!AB501</f>
        <v>0</v>
      </c>
      <c r="T336">
        <f>'Comm Input'!AC501</f>
        <v>0</v>
      </c>
      <c r="U336">
        <f>'Comm Input'!AD501</f>
        <v>0</v>
      </c>
      <c r="V336">
        <f>'Comm Input'!AE501</f>
        <v>0</v>
      </c>
      <c r="W336" s="49">
        <f>'Comm Input'!AF501</f>
        <v>0</v>
      </c>
      <c r="X336" s="23">
        <f>'Comm Input'!AG501</f>
        <v>0</v>
      </c>
      <c r="Y336" s="23">
        <f>'Comm Input'!AH501</f>
        <v>0</v>
      </c>
      <c r="Z336" s="23">
        <f>'Comm Input'!AI501</f>
        <v>0</v>
      </c>
    </row>
    <row r="337" spans="1:26" ht="15" x14ac:dyDescent="0.25">
      <c r="A337" s="311">
        <f>'Comm Input'!J502</f>
        <v>0</v>
      </c>
      <c r="B337">
        <f>'Comm Input'!K502</f>
        <v>0</v>
      </c>
      <c r="C337">
        <f>'Comm Input'!L502</f>
        <v>0</v>
      </c>
      <c r="D337">
        <f>'Comm Input'!M502</f>
        <v>0</v>
      </c>
      <c r="E337" s="626">
        <f>'Comm Input'!N502</f>
        <v>0</v>
      </c>
      <c r="F337" s="13">
        <f>'Comm Input'!O502</f>
        <v>0</v>
      </c>
      <c r="G337" s="38">
        <f>'Comm Input'!P502</f>
        <v>0</v>
      </c>
      <c r="H337" s="307">
        <f>'Comm Input'!Q502</f>
        <v>0</v>
      </c>
      <c r="I337" s="307">
        <f>'Comm Input'!R502</f>
        <v>0</v>
      </c>
      <c r="J337" s="307">
        <f>'Comm Input'!S502</f>
        <v>0</v>
      </c>
      <c r="K337" s="307">
        <f>'Comm Input'!T502</f>
        <v>0</v>
      </c>
      <c r="L337" s="38">
        <f>'Comm Input'!U502</f>
        <v>0</v>
      </c>
      <c r="M337" s="38">
        <f>'Comm Input'!V502</f>
        <v>0</v>
      </c>
      <c r="N337" s="22">
        <f>'Comm Input'!W502</f>
        <v>0</v>
      </c>
      <c r="O337" s="22">
        <f>'Comm Input'!X502</f>
        <v>0</v>
      </c>
      <c r="P337" s="23">
        <f>'Comm Input'!Y502</f>
        <v>0</v>
      </c>
      <c r="Q337" s="22">
        <f>'Comm Input'!Z502</f>
        <v>0</v>
      </c>
      <c r="R337" s="23">
        <f>'Comm Input'!AA502</f>
        <v>0</v>
      </c>
      <c r="S337" s="23">
        <f>'Comm Input'!AB502</f>
        <v>0</v>
      </c>
      <c r="T337">
        <f>'Comm Input'!AC502</f>
        <v>0</v>
      </c>
      <c r="U337">
        <f>'Comm Input'!AD502</f>
        <v>0</v>
      </c>
      <c r="V337">
        <f>'Comm Input'!AE502</f>
        <v>0</v>
      </c>
      <c r="W337" s="49">
        <f>'Comm Input'!AF502</f>
        <v>0</v>
      </c>
      <c r="X337" s="23">
        <f>'Comm Input'!AG502</f>
        <v>0</v>
      </c>
      <c r="Y337" s="23">
        <f>'Comm Input'!AH502</f>
        <v>0</v>
      </c>
      <c r="Z337" s="23">
        <f>'Comm Input'!AI502</f>
        <v>0</v>
      </c>
    </row>
    <row r="338" spans="1:26" ht="15.75" thickBot="1" x14ac:dyDescent="0.3">
      <c r="A338" s="311">
        <f>'Comm Input'!J503</f>
        <v>0</v>
      </c>
      <c r="B338">
        <f>'Comm Input'!K503</f>
        <v>0</v>
      </c>
      <c r="C338">
        <f>'Comm Input'!L503</f>
        <v>0</v>
      </c>
      <c r="D338">
        <f>'Comm Input'!M503</f>
        <v>0</v>
      </c>
      <c r="E338" s="49">
        <f>'Comm Input'!N503</f>
        <v>0</v>
      </c>
      <c r="F338" s="50">
        <f>'Comm Input'!O503</f>
        <v>0</v>
      </c>
      <c r="G338" s="38">
        <f>'Comm Input'!P503</f>
        <v>0</v>
      </c>
      <c r="H338" s="307">
        <f>'Comm Input'!Q503</f>
        <v>0</v>
      </c>
      <c r="I338" s="307">
        <f>'Comm Input'!R503</f>
        <v>0</v>
      </c>
      <c r="J338" s="307">
        <f>'Comm Input'!S503</f>
        <v>0</v>
      </c>
      <c r="K338" s="307">
        <f>'Comm Input'!T503</f>
        <v>0</v>
      </c>
      <c r="L338" s="38">
        <f>'Comm Input'!U503</f>
        <v>0</v>
      </c>
      <c r="M338" s="38">
        <f>'Comm Input'!V503</f>
        <v>0</v>
      </c>
      <c r="N338" s="38">
        <f>'Comm Input'!W503</f>
        <v>0</v>
      </c>
      <c r="O338" s="22">
        <f>'Comm Input'!X503</f>
        <v>0</v>
      </c>
      <c r="P338" s="11">
        <f>'Comm Input'!Y503</f>
        <v>0</v>
      </c>
      <c r="Q338" s="22">
        <f>'Comm Input'!Z503</f>
        <v>0</v>
      </c>
      <c r="R338" s="22">
        <f>'Comm Input'!AA503</f>
        <v>0</v>
      </c>
      <c r="S338" s="22">
        <f>'Comm Input'!AB503</f>
        <v>0</v>
      </c>
      <c r="T338" s="22">
        <f>'Comm Input'!AC503</f>
        <v>0</v>
      </c>
      <c r="U338" s="22">
        <f>'Comm Input'!AD503</f>
        <v>0</v>
      </c>
      <c r="V338" s="22">
        <f>'Comm Input'!AE503</f>
        <v>0</v>
      </c>
      <c r="W338" s="49">
        <f>'Comm Input'!AF503</f>
        <v>0</v>
      </c>
      <c r="X338" s="22">
        <f>'Comm Input'!AG503</f>
        <v>0</v>
      </c>
      <c r="Y338" s="22">
        <f>'Comm Input'!AH503</f>
        <v>0</v>
      </c>
      <c r="Z338" s="22">
        <f>'Comm Input'!AI503</f>
        <v>0</v>
      </c>
    </row>
    <row r="339" spans="1:26" ht="15.75" thickBot="1" x14ac:dyDescent="0.3">
      <c r="A339" s="311">
        <f>'Comm Input'!J504</f>
        <v>0</v>
      </c>
      <c r="B339">
        <f>'Comm Input'!K504</f>
        <v>0</v>
      </c>
      <c r="C339">
        <f>'Comm Input'!L504</f>
        <v>0</v>
      </c>
      <c r="D339">
        <f>'Comm Input'!M504</f>
        <v>0</v>
      </c>
      <c r="E339" s="49">
        <f>'Comm Input'!N504</f>
        <v>0</v>
      </c>
      <c r="F339" s="50">
        <f>'Comm Input'!O504</f>
        <v>0</v>
      </c>
      <c r="G339" s="38">
        <f>'Comm Input'!P504</f>
        <v>0</v>
      </c>
      <c r="H339" s="38">
        <f>'Comm Input'!Q504</f>
        <v>0</v>
      </c>
      <c r="I339" s="38">
        <f>'Comm Input'!R504</f>
        <v>0</v>
      </c>
      <c r="J339" s="38">
        <f>'Comm Input'!S504</f>
        <v>0</v>
      </c>
      <c r="K339" s="38">
        <f>'Comm Input'!T504</f>
        <v>0</v>
      </c>
      <c r="L339" s="38">
        <f>'Comm Input'!U504</f>
        <v>0</v>
      </c>
      <c r="M339" s="38">
        <f>'Comm Input'!V504</f>
        <v>0</v>
      </c>
      <c r="N339" s="488">
        <f>'Comm Input'!W504</f>
        <v>0</v>
      </c>
      <c r="O339" s="489">
        <f>'Comm Input'!X504</f>
        <v>0</v>
      </c>
      <c r="P339" s="490">
        <f>'Comm Input'!Y504</f>
        <v>0</v>
      </c>
      <c r="Q339" s="829">
        <f>'Comm Input'!Z504</f>
        <v>0</v>
      </c>
      <c r="R339" s="387">
        <f>'Comm Input'!AA504</f>
        <v>0</v>
      </c>
      <c r="S339" s="387">
        <f>'Comm Input'!AB504</f>
        <v>0</v>
      </c>
      <c r="T339" s="1087">
        <f>'Comm Input'!AC504</f>
        <v>0</v>
      </c>
      <c r="U339" s="89">
        <f>'Comm Input'!AD504</f>
        <v>0</v>
      </c>
      <c r="V339" s="89">
        <f>'Comm Input'!AE504</f>
        <v>0</v>
      </c>
      <c r="W339" s="49">
        <f>'Comm Input'!AF504</f>
        <v>0</v>
      </c>
      <c r="X339" s="387">
        <f>'Comm Input'!AG504</f>
        <v>0</v>
      </c>
      <c r="Y339" s="387">
        <f>'Comm Input'!AH504</f>
        <v>0</v>
      </c>
      <c r="Z339" s="1087">
        <f>'Comm Input'!AI504</f>
        <v>0</v>
      </c>
    </row>
    <row r="340" spans="1:26" ht="15" x14ac:dyDescent="0.25">
      <c r="A340" s="311">
        <f>'Comm Input'!J505</f>
        <v>0</v>
      </c>
      <c r="B340">
        <f>'Comm Input'!K505</f>
        <v>0</v>
      </c>
      <c r="C340">
        <f>'Comm Input'!L505</f>
        <v>0</v>
      </c>
      <c r="D340">
        <f>'Comm Input'!M505</f>
        <v>0</v>
      </c>
      <c r="E340" s="49">
        <f>'Comm Input'!N505</f>
        <v>0</v>
      </c>
      <c r="F340" s="50">
        <f>'Comm Input'!O505</f>
        <v>0</v>
      </c>
      <c r="G340" s="38">
        <f>'Comm Input'!P505</f>
        <v>0</v>
      </c>
      <c r="H340" s="38">
        <f>'Comm Input'!Q505</f>
        <v>0</v>
      </c>
      <c r="I340" s="38">
        <f>'Comm Input'!R505</f>
        <v>0</v>
      </c>
      <c r="J340" s="38">
        <f>'Comm Input'!S505</f>
        <v>0</v>
      </c>
      <c r="K340" s="38">
        <f>'Comm Input'!T505</f>
        <v>0</v>
      </c>
      <c r="L340" s="38">
        <f>'Comm Input'!U505</f>
        <v>0</v>
      </c>
      <c r="M340" s="38">
        <f>'Comm Input'!V505</f>
        <v>0</v>
      </c>
      <c r="N340" s="522">
        <f>'Comm Input'!W505</f>
        <v>0</v>
      </c>
      <c r="O340" s="523">
        <f>'Comm Input'!X505</f>
        <v>0</v>
      </c>
      <c r="P340" s="28">
        <f>'Comm Input'!Y505</f>
        <v>0</v>
      </c>
      <c r="Q340" s="523">
        <f>'Comm Input'!Z505</f>
        <v>0</v>
      </c>
      <c r="R340" s="523">
        <f>'Comm Input'!AA505</f>
        <v>0</v>
      </c>
      <c r="S340" s="523">
        <f>'Comm Input'!AB505</f>
        <v>0</v>
      </c>
      <c r="T340" s="89">
        <f>'Comm Input'!AC505</f>
        <v>0</v>
      </c>
      <c r="U340" s="89">
        <f>'Comm Input'!AD505</f>
        <v>0</v>
      </c>
      <c r="V340" s="89">
        <f>'Comm Input'!AE505</f>
        <v>0</v>
      </c>
      <c r="W340" s="49">
        <f>'Comm Input'!AF505</f>
        <v>0</v>
      </c>
      <c r="X340" s="523">
        <f>'Comm Input'!AG505</f>
        <v>0</v>
      </c>
      <c r="Y340" s="523">
        <f>'Comm Input'!AH505</f>
        <v>0</v>
      </c>
      <c r="Z340" s="89">
        <f>'Comm Input'!AI505</f>
        <v>0</v>
      </c>
    </row>
    <row r="341" spans="1:26" ht="15" x14ac:dyDescent="0.25">
      <c r="A341" s="311">
        <f>'Comm Input'!J506</f>
        <v>0</v>
      </c>
      <c r="B341">
        <f>'Comm Input'!K506</f>
        <v>0</v>
      </c>
      <c r="C341">
        <f>'Comm Input'!L506</f>
        <v>0</v>
      </c>
      <c r="D341">
        <f>'Comm Input'!M506</f>
        <v>0</v>
      </c>
      <c r="E341" s="49">
        <f>'Comm Input'!N506</f>
        <v>0</v>
      </c>
      <c r="F341" s="50">
        <f>'Comm Input'!O506</f>
        <v>0</v>
      </c>
      <c r="G341" s="38">
        <f>'Comm Input'!P506</f>
        <v>0</v>
      </c>
      <c r="H341" s="38">
        <f>'Comm Input'!Q506</f>
        <v>0</v>
      </c>
      <c r="I341" s="38">
        <f>'Comm Input'!R506</f>
        <v>0</v>
      </c>
      <c r="J341" s="38">
        <f>'Comm Input'!S506</f>
        <v>0</v>
      </c>
      <c r="K341" s="38">
        <f>'Comm Input'!T506</f>
        <v>0</v>
      </c>
      <c r="L341" s="38">
        <f>'Comm Input'!U506</f>
        <v>0</v>
      </c>
      <c r="M341" s="38">
        <f>'Comm Input'!V506</f>
        <v>0</v>
      </c>
      <c r="N341" s="522">
        <f>'Comm Input'!W506</f>
        <v>0</v>
      </c>
      <c r="O341" s="523">
        <f>'Comm Input'!X506</f>
        <v>0</v>
      </c>
      <c r="P341" s="28">
        <f>'Comm Input'!Y506</f>
        <v>0</v>
      </c>
      <c r="Q341" s="523">
        <f>'Comm Input'!Z506</f>
        <v>0</v>
      </c>
      <c r="R341" s="523">
        <f>'Comm Input'!AA506</f>
        <v>0</v>
      </c>
      <c r="S341" s="523">
        <f>'Comm Input'!AB506</f>
        <v>0</v>
      </c>
      <c r="T341" s="89">
        <f>'Comm Input'!AC506</f>
        <v>0</v>
      </c>
      <c r="U341" s="89">
        <f>'Comm Input'!AD506</f>
        <v>0</v>
      </c>
      <c r="V341" s="89">
        <f>'Comm Input'!AE506</f>
        <v>0</v>
      </c>
      <c r="W341" s="49">
        <f>'Comm Input'!AF506</f>
        <v>0</v>
      </c>
      <c r="X341" s="523">
        <f>'Comm Input'!AG506</f>
        <v>0</v>
      </c>
      <c r="Y341" s="523">
        <f>'Comm Input'!AH506</f>
        <v>0</v>
      </c>
      <c r="Z341" s="89">
        <f>'Comm Input'!AI506</f>
        <v>0</v>
      </c>
    </row>
    <row r="342" spans="1:26" ht="15" x14ac:dyDescent="0.25">
      <c r="A342" s="334">
        <f>'Comm Input'!J507</f>
        <v>0</v>
      </c>
      <c r="B342" s="171">
        <f>'Comm Input'!K507</f>
        <v>0</v>
      </c>
      <c r="C342" s="171">
        <f>'Comm Input'!L507</f>
        <v>0</v>
      </c>
      <c r="D342" s="176">
        <f>'Comm Input'!M507</f>
        <v>0</v>
      </c>
      <c r="E342" s="449">
        <f>'Comm Input'!N507</f>
        <v>0</v>
      </c>
      <c r="F342" s="335">
        <f>'Comm Input'!O507</f>
        <v>0</v>
      </c>
      <c r="G342" s="177">
        <f>'Comm Input'!P507</f>
        <v>0</v>
      </c>
      <c r="H342" s="177">
        <f>'Comm Input'!Q507</f>
        <v>0</v>
      </c>
      <c r="I342" s="177">
        <f>'Comm Input'!R507</f>
        <v>0</v>
      </c>
      <c r="J342" s="177">
        <f>'Comm Input'!S507</f>
        <v>0</v>
      </c>
      <c r="K342" s="177">
        <f>'Comm Input'!T507</f>
        <v>0</v>
      </c>
      <c r="L342" s="177">
        <f>'Comm Input'!U507</f>
        <v>0</v>
      </c>
      <c r="M342" s="177">
        <f>'Comm Input'!V507</f>
        <v>0</v>
      </c>
      <c r="N342" s="364">
        <f>'Comm Input'!W507</f>
        <v>0</v>
      </c>
      <c r="O342" s="178">
        <f>'Comm Input'!X507</f>
        <v>0</v>
      </c>
      <c r="P342" s="365">
        <f>'Comm Input'!Y507</f>
        <v>0</v>
      </c>
      <c r="Q342" s="178">
        <f>'Comm Input'!Z507</f>
        <v>0</v>
      </c>
      <c r="R342" s="178">
        <f>'Comm Input'!AA507</f>
        <v>0</v>
      </c>
      <c r="S342" s="337">
        <f>'Comm Input'!AB507</f>
        <v>0</v>
      </c>
      <c r="T342" s="171">
        <f>'Comm Input'!AC507</f>
        <v>0</v>
      </c>
      <c r="U342" s="171">
        <f>'Comm Input'!AD507</f>
        <v>0</v>
      </c>
      <c r="V342" s="171">
        <f>'Comm Input'!AE507</f>
        <v>0</v>
      </c>
      <c r="W342" s="171">
        <f>'Comm Input'!AF507</f>
        <v>0</v>
      </c>
      <c r="X342" s="171">
        <f>'Comm Input'!AG507</f>
        <v>0</v>
      </c>
      <c r="Y342" s="337">
        <f>'Comm Input'!AH507</f>
        <v>0</v>
      </c>
      <c r="Z342" s="171">
        <f>'Comm Input'!AI507</f>
        <v>0</v>
      </c>
    </row>
    <row r="343" spans="1:26" ht="15" x14ac:dyDescent="0.25">
      <c r="A343" s="310" t="str">
        <f>'Comm Input'!J508</f>
        <v>SA</v>
      </c>
      <c r="B343" s="35" t="str">
        <f>'Comm Input'!K508</f>
        <v>Broker: PCS</v>
      </c>
      <c r="C343" s="35">
        <f>'Comm Input'!L508</f>
        <v>0</v>
      </c>
      <c r="D343" s="158">
        <f>'Comm Input'!M508</f>
        <v>0</v>
      </c>
      <c r="E343" s="117">
        <f>'Comm Input'!N508</f>
        <v>0</v>
      </c>
      <c r="F343" s="316">
        <f>'Comm Input'!O508</f>
        <v>0</v>
      </c>
      <c r="G343" s="158">
        <f>'Comm Input'!P508</f>
        <v>0</v>
      </c>
      <c r="H343" s="158">
        <f>'Comm Input'!Q508</f>
        <v>0</v>
      </c>
      <c r="I343" s="158">
        <f>'Comm Input'!R508</f>
        <v>0</v>
      </c>
      <c r="J343" s="319">
        <f>'Comm Input'!S508</f>
        <v>0</v>
      </c>
      <c r="K343" s="319">
        <f>'Comm Input'!T508</f>
        <v>0</v>
      </c>
      <c r="L343" s="319" t="str">
        <f>'Comm Input'!U508</f>
        <v>Bundled</v>
      </c>
      <c r="M343" s="158">
        <f>'Comm Input'!V508</f>
        <v>0</v>
      </c>
      <c r="N343" s="319">
        <f>'Comm Input'!W508</f>
        <v>3.5000000000000003E-2</v>
      </c>
      <c r="O343" s="117">
        <f>'Comm Input'!X508</f>
        <v>0</v>
      </c>
      <c r="P343" s="157">
        <f>'Comm Input'!Y508</f>
        <v>0</v>
      </c>
      <c r="Q343" s="158">
        <f>'Comm Input'!Z508</f>
        <v>0</v>
      </c>
      <c r="R343" s="319">
        <f>'Comm Input'!AA508</f>
        <v>0</v>
      </c>
      <c r="S343" s="157">
        <f>'Comm Input'!AB508</f>
        <v>0</v>
      </c>
      <c r="T343" s="7">
        <f>'Comm Input'!AC508</f>
        <v>0</v>
      </c>
      <c r="U343" s="7">
        <f>'Comm Input'!AD508</f>
        <v>0</v>
      </c>
      <c r="V343" s="7">
        <f>'Comm Input'!AE508</f>
        <v>0</v>
      </c>
      <c r="W343" s="7">
        <f>'Comm Input'!AF508</f>
        <v>0</v>
      </c>
      <c r="X343" s="158">
        <f>'Comm Input'!AG508</f>
        <v>0</v>
      </c>
      <c r="Y343" s="322">
        <f>'Comm Input'!AH508</f>
        <v>0</v>
      </c>
      <c r="Z343" s="7">
        <f>'Comm Input'!AI508</f>
        <v>0</v>
      </c>
    </row>
    <row r="344" spans="1:26" ht="15" x14ac:dyDescent="0.25">
      <c r="A344" s="311">
        <f>'Comm Input'!J509</f>
        <v>0</v>
      </c>
      <c r="B344" t="str">
        <f>'Comm Input'!K509</f>
        <v>LB Tree Solutions</v>
      </c>
      <c r="C344" s="17">
        <f>'Comm Input'!L509</f>
        <v>0</v>
      </c>
      <c r="D344" t="str">
        <f>'Comm Input'!M509</f>
        <v>FL0106</v>
      </c>
      <c r="E344" s="628">
        <f>'Comm Input'!N509</f>
        <v>0</v>
      </c>
      <c r="F344" s="366">
        <f>'Comm Input'!O509</f>
        <v>0</v>
      </c>
      <c r="G344" s="533">
        <f>'Comm Input'!P509</f>
        <v>0</v>
      </c>
      <c r="H344" s="535">
        <f>'Comm Input'!Q509</f>
        <v>0</v>
      </c>
      <c r="I344" s="535">
        <f>'Comm Input'!R509</f>
        <v>0</v>
      </c>
      <c r="J344" s="535">
        <f>'Comm Input'!S509</f>
        <v>0</v>
      </c>
      <c r="K344" s="535">
        <f>'Comm Input'!T509</f>
        <v>0</v>
      </c>
      <c r="L344" s="526">
        <f>'Comm Input'!U509</f>
        <v>0</v>
      </c>
      <c r="M344" s="526">
        <f>'Comm Input'!V509</f>
        <v>0</v>
      </c>
      <c r="N344" s="523">
        <f>'Comm Input'!W509</f>
        <v>0</v>
      </c>
      <c r="O344" s="523">
        <f>'Comm Input'!X509</f>
        <v>0</v>
      </c>
      <c r="P344" s="538">
        <f>'Comm Input'!Y509</f>
        <v>0</v>
      </c>
      <c r="Q344" s="523">
        <f>'Comm Input'!Z509</f>
        <v>0</v>
      </c>
      <c r="R344" s="538">
        <f>'Comm Input'!AA509</f>
        <v>0</v>
      </c>
      <c r="S344" s="538">
        <f>'Comm Input'!AB509</f>
        <v>0</v>
      </c>
      <c r="T344">
        <f>'Comm Input'!AC509</f>
        <v>0</v>
      </c>
      <c r="U344">
        <f>'Comm Input'!AD509</f>
        <v>0</v>
      </c>
      <c r="V344">
        <f>'Comm Input'!AE509</f>
        <v>0</v>
      </c>
      <c r="W344" s="541">
        <f>'Comm Input'!AF509</f>
        <v>0</v>
      </c>
      <c r="X344" s="538">
        <f>'Comm Input'!AG509</f>
        <v>0</v>
      </c>
      <c r="Y344" s="538">
        <f>'Comm Input'!AH509</f>
        <v>0</v>
      </c>
      <c r="Z344">
        <f>'Comm Input'!AI509</f>
        <v>0</v>
      </c>
    </row>
    <row r="345" spans="1:26" ht="15" x14ac:dyDescent="0.25">
      <c r="A345" s="311">
        <f>'Comm Input'!J510</f>
        <v>0</v>
      </c>
      <c r="B345">
        <f>'Comm Input'!K510</f>
        <v>0</v>
      </c>
      <c r="C345">
        <f>'Comm Input'!L510</f>
        <v>0</v>
      </c>
      <c r="D345">
        <f>'Comm Input'!M510</f>
        <v>0</v>
      </c>
      <c r="E345" s="494">
        <f>'Comm Input'!N510</f>
        <v>0</v>
      </c>
      <c r="F345" s="17">
        <f>'Comm Input'!O510</f>
        <v>0</v>
      </c>
      <c r="G345" s="38">
        <f>'Comm Input'!P510</f>
        <v>0</v>
      </c>
      <c r="H345" s="307">
        <f>'Comm Input'!Q510</f>
        <v>0</v>
      </c>
      <c r="I345" s="307">
        <f>'Comm Input'!R510</f>
        <v>0</v>
      </c>
      <c r="J345" s="307">
        <f>'Comm Input'!S510</f>
        <v>0</v>
      </c>
      <c r="K345" s="307">
        <f>'Comm Input'!T510</f>
        <v>0</v>
      </c>
      <c r="L345" s="38">
        <f>'Comm Input'!U510</f>
        <v>0</v>
      </c>
      <c r="M345" s="38">
        <f>'Comm Input'!V510</f>
        <v>0</v>
      </c>
      <c r="N345" s="22">
        <f>'Comm Input'!W510</f>
        <v>0</v>
      </c>
      <c r="O345" s="22">
        <f>'Comm Input'!X510</f>
        <v>0</v>
      </c>
      <c r="P345" s="23">
        <f>'Comm Input'!Y510</f>
        <v>0</v>
      </c>
      <c r="Q345" s="22">
        <f>'Comm Input'!Z510</f>
        <v>0</v>
      </c>
      <c r="R345" s="23">
        <f>'Comm Input'!AA510</f>
        <v>0</v>
      </c>
      <c r="S345" s="23">
        <f>'Comm Input'!AB510</f>
        <v>0</v>
      </c>
      <c r="T345">
        <f>'Comm Input'!AC510</f>
        <v>0</v>
      </c>
      <c r="U345">
        <f>'Comm Input'!AD510</f>
        <v>0</v>
      </c>
      <c r="V345">
        <f>'Comm Input'!AE510</f>
        <v>0</v>
      </c>
      <c r="W345" s="49">
        <f>'Comm Input'!AF510</f>
        <v>0</v>
      </c>
      <c r="X345" s="23">
        <f>'Comm Input'!AG510</f>
        <v>0</v>
      </c>
      <c r="Y345" s="23">
        <f>'Comm Input'!AH510</f>
        <v>0</v>
      </c>
      <c r="Z345">
        <f>'Comm Input'!AI510</f>
        <v>0</v>
      </c>
    </row>
    <row r="346" spans="1:26" ht="15" x14ac:dyDescent="0.25">
      <c r="A346" s="311">
        <f>'Comm Input'!J511</f>
        <v>0</v>
      </c>
      <c r="B346" t="str">
        <f>'Comm Input'!K511</f>
        <v>TERMED</v>
      </c>
      <c r="C346" s="17">
        <f>'Comm Input'!L511</f>
        <v>0</v>
      </c>
      <c r="D346" t="str">
        <f>'Comm Input'!M511</f>
        <v>FL</v>
      </c>
      <c r="E346" s="494">
        <f>'Comm Input'!N511</f>
        <v>0</v>
      </c>
      <c r="F346" s="366">
        <f>'Comm Input'!O511</f>
        <v>0</v>
      </c>
      <c r="G346" s="321">
        <f>'Comm Input'!P511</f>
        <v>0</v>
      </c>
      <c r="H346" s="307">
        <f>'Comm Input'!Q511</f>
        <v>0</v>
      </c>
      <c r="I346" s="307">
        <f>'Comm Input'!R511</f>
        <v>0</v>
      </c>
      <c r="J346" s="307">
        <f>'Comm Input'!S511</f>
        <v>0</v>
      </c>
      <c r="K346" s="307">
        <f>'Comm Input'!T511</f>
        <v>0</v>
      </c>
      <c r="L346" s="38">
        <f>'Comm Input'!U511</f>
        <v>0</v>
      </c>
      <c r="M346" s="38">
        <f>'Comm Input'!V511</f>
        <v>0</v>
      </c>
      <c r="N346" s="22">
        <f>'Comm Input'!W511</f>
        <v>0</v>
      </c>
      <c r="O346" s="22">
        <f>'Comm Input'!X511</f>
        <v>0</v>
      </c>
      <c r="P346" s="23">
        <f>'Comm Input'!Y511</f>
        <v>0</v>
      </c>
      <c r="Q346" s="22">
        <f>'Comm Input'!Z511</f>
        <v>0</v>
      </c>
      <c r="R346" s="23">
        <f>'Comm Input'!AA511</f>
        <v>0</v>
      </c>
      <c r="S346" s="23">
        <f>'Comm Input'!AB511</f>
        <v>0</v>
      </c>
      <c r="T346">
        <f>'Comm Input'!AC511</f>
        <v>0</v>
      </c>
      <c r="U346">
        <f>'Comm Input'!AD511</f>
        <v>0</v>
      </c>
      <c r="V346">
        <f>'Comm Input'!AE511</f>
        <v>0</v>
      </c>
      <c r="W346" s="49">
        <f>'Comm Input'!AF511</f>
        <v>0</v>
      </c>
      <c r="X346" s="23">
        <f>'Comm Input'!AG511</f>
        <v>0</v>
      </c>
      <c r="Y346" s="23">
        <f>'Comm Input'!AH511</f>
        <v>0</v>
      </c>
      <c r="Z346">
        <f>'Comm Input'!AI511</f>
        <v>0</v>
      </c>
    </row>
    <row r="347" spans="1:26" ht="15" x14ac:dyDescent="0.25">
      <c r="A347" s="311">
        <f>'Comm Input'!J512</f>
        <v>0</v>
      </c>
      <c r="B347">
        <f>'Comm Input'!K512</f>
        <v>0</v>
      </c>
      <c r="C347">
        <f>'Comm Input'!L512</f>
        <v>0</v>
      </c>
      <c r="D347">
        <f>'Comm Input'!M512</f>
        <v>0</v>
      </c>
      <c r="E347" s="494">
        <f>'Comm Input'!N512</f>
        <v>0</v>
      </c>
      <c r="F347" s="17">
        <f>'Comm Input'!O512</f>
        <v>0</v>
      </c>
      <c r="G347" s="38">
        <f>'Comm Input'!P512</f>
        <v>0</v>
      </c>
      <c r="H347" s="307">
        <f>'Comm Input'!Q512</f>
        <v>0</v>
      </c>
      <c r="I347" s="307">
        <f>'Comm Input'!R512</f>
        <v>0</v>
      </c>
      <c r="J347" s="307">
        <f>'Comm Input'!S512</f>
        <v>0</v>
      </c>
      <c r="K347" s="307">
        <f>'Comm Input'!T512</f>
        <v>0</v>
      </c>
      <c r="L347" s="38">
        <f>'Comm Input'!U512</f>
        <v>0</v>
      </c>
      <c r="M347" s="38">
        <f>'Comm Input'!V512</f>
        <v>0</v>
      </c>
      <c r="N347" s="22">
        <f>'Comm Input'!W512</f>
        <v>0</v>
      </c>
      <c r="O347" s="22">
        <f>'Comm Input'!X512</f>
        <v>0</v>
      </c>
      <c r="P347" s="23">
        <f>'Comm Input'!Y512</f>
        <v>0</v>
      </c>
      <c r="Q347" s="22">
        <f>'Comm Input'!Z512</f>
        <v>0</v>
      </c>
      <c r="R347" s="23">
        <f>'Comm Input'!AA512</f>
        <v>0</v>
      </c>
      <c r="S347" s="23">
        <f>'Comm Input'!AB512</f>
        <v>0</v>
      </c>
      <c r="T347">
        <f>'Comm Input'!AC512</f>
        <v>0</v>
      </c>
      <c r="U347">
        <f>'Comm Input'!AD512</f>
        <v>0</v>
      </c>
      <c r="V347">
        <f>'Comm Input'!AE512</f>
        <v>0</v>
      </c>
      <c r="W347" s="49">
        <f>'Comm Input'!AF512</f>
        <v>0</v>
      </c>
      <c r="X347" s="23">
        <f>'Comm Input'!AG512</f>
        <v>0</v>
      </c>
      <c r="Y347" s="23">
        <f>'Comm Input'!AH512</f>
        <v>0</v>
      </c>
      <c r="Z347">
        <f>'Comm Input'!AI512</f>
        <v>0</v>
      </c>
    </row>
    <row r="348" spans="1:26" ht="15" x14ac:dyDescent="0.25">
      <c r="A348" s="311">
        <f>'Comm Input'!J513</f>
        <v>0</v>
      </c>
      <c r="B348">
        <f>'Comm Input'!K513</f>
        <v>0</v>
      </c>
      <c r="C348" s="17">
        <f>'Comm Input'!L513</f>
        <v>0</v>
      </c>
      <c r="D348">
        <f>'Comm Input'!M513</f>
        <v>0</v>
      </c>
      <c r="E348" s="494">
        <f>'Comm Input'!N513</f>
        <v>0</v>
      </c>
      <c r="F348" s="366">
        <f>'Comm Input'!O513</f>
        <v>0</v>
      </c>
      <c r="G348" s="321">
        <f>'Comm Input'!P513</f>
        <v>0</v>
      </c>
      <c r="H348" s="307">
        <f>'Comm Input'!Q513</f>
        <v>0</v>
      </c>
      <c r="I348" s="307">
        <f>'Comm Input'!R513</f>
        <v>0</v>
      </c>
      <c r="J348" s="307">
        <f>'Comm Input'!S513</f>
        <v>0</v>
      </c>
      <c r="K348" s="307">
        <f>'Comm Input'!T513</f>
        <v>0</v>
      </c>
      <c r="L348" s="38">
        <f>'Comm Input'!U513</f>
        <v>0</v>
      </c>
      <c r="M348" s="38">
        <f>'Comm Input'!V513</f>
        <v>0</v>
      </c>
      <c r="N348" s="22">
        <f>'Comm Input'!W513</f>
        <v>0</v>
      </c>
      <c r="O348" s="22">
        <f>'Comm Input'!X513</f>
        <v>0</v>
      </c>
      <c r="P348" s="23">
        <f>'Comm Input'!Y513</f>
        <v>0</v>
      </c>
      <c r="Q348" s="22">
        <f>'Comm Input'!Z513</f>
        <v>0</v>
      </c>
      <c r="R348" s="23">
        <f>'Comm Input'!AA513</f>
        <v>0</v>
      </c>
      <c r="S348" s="23">
        <f>'Comm Input'!AB513</f>
        <v>0</v>
      </c>
      <c r="T348">
        <f>'Comm Input'!AC513</f>
        <v>0</v>
      </c>
      <c r="U348">
        <f>'Comm Input'!AD513</f>
        <v>0</v>
      </c>
      <c r="V348">
        <f>'Comm Input'!AE513</f>
        <v>0</v>
      </c>
      <c r="W348" s="49">
        <f>'Comm Input'!AF513</f>
        <v>0</v>
      </c>
      <c r="X348" s="23">
        <f>'Comm Input'!AG513</f>
        <v>0</v>
      </c>
      <c r="Y348" s="23">
        <f>'Comm Input'!AH513</f>
        <v>0</v>
      </c>
      <c r="Z348" s="23">
        <f>'Comm Input'!AI513</f>
        <v>0</v>
      </c>
    </row>
    <row r="349" spans="1:26" ht="15" x14ac:dyDescent="0.25">
      <c r="A349" s="311">
        <f>'Comm Input'!J514</f>
        <v>0</v>
      </c>
      <c r="B349">
        <f>'Comm Input'!K514</f>
        <v>0</v>
      </c>
      <c r="C349">
        <f>'Comm Input'!L514</f>
        <v>0</v>
      </c>
      <c r="D349">
        <f>'Comm Input'!M514</f>
        <v>0</v>
      </c>
      <c r="E349" s="626">
        <f>'Comm Input'!N514</f>
        <v>0</v>
      </c>
      <c r="F349" s="13">
        <f>'Comm Input'!O514</f>
        <v>0</v>
      </c>
      <c r="G349" s="38">
        <f>'Comm Input'!P514</f>
        <v>0</v>
      </c>
      <c r="H349" s="307">
        <f>'Comm Input'!Q514</f>
        <v>0</v>
      </c>
      <c r="I349" s="307">
        <f>'Comm Input'!R514</f>
        <v>0</v>
      </c>
      <c r="J349" s="307">
        <f>'Comm Input'!S514</f>
        <v>0</v>
      </c>
      <c r="K349" s="307">
        <f>'Comm Input'!T514</f>
        <v>0</v>
      </c>
      <c r="L349" s="38">
        <f>'Comm Input'!U514</f>
        <v>0</v>
      </c>
      <c r="M349" s="38">
        <f>'Comm Input'!V514</f>
        <v>0</v>
      </c>
      <c r="N349" s="22">
        <f>'Comm Input'!W514</f>
        <v>0</v>
      </c>
      <c r="O349" s="22">
        <f>'Comm Input'!X514</f>
        <v>0</v>
      </c>
      <c r="P349" s="23">
        <f>'Comm Input'!Y514</f>
        <v>0</v>
      </c>
      <c r="Q349" s="22">
        <f>'Comm Input'!Z514</f>
        <v>0</v>
      </c>
      <c r="R349" s="23">
        <f>'Comm Input'!AA514</f>
        <v>0</v>
      </c>
      <c r="S349" s="23">
        <f>'Comm Input'!AB514</f>
        <v>0</v>
      </c>
      <c r="T349">
        <f>'Comm Input'!AC514</f>
        <v>0</v>
      </c>
      <c r="U349">
        <f>'Comm Input'!AD514</f>
        <v>0</v>
      </c>
      <c r="V349">
        <f>'Comm Input'!AE514</f>
        <v>0</v>
      </c>
      <c r="W349" s="49">
        <f>'Comm Input'!AF514</f>
        <v>0</v>
      </c>
      <c r="X349" s="23">
        <f>'Comm Input'!AG514</f>
        <v>0</v>
      </c>
      <c r="Y349" s="23">
        <f>'Comm Input'!AH514</f>
        <v>0</v>
      </c>
      <c r="Z349" s="23">
        <f>'Comm Input'!AI514</f>
        <v>0</v>
      </c>
    </row>
    <row r="350" spans="1:26" ht="15.75" thickBot="1" x14ac:dyDescent="0.3">
      <c r="A350" s="311">
        <f>'Comm Input'!J515</f>
        <v>0</v>
      </c>
      <c r="B350">
        <f>'Comm Input'!K515</f>
        <v>0</v>
      </c>
      <c r="C350">
        <f>'Comm Input'!L515</f>
        <v>0</v>
      </c>
      <c r="D350">
        <f>'Comm Input'!M515</f>
        <v>0</v>
      </c>
      <c r="E350" s="49">
        <f>'Comm Input'!N515</f>
        <v>0</v>
      </c>
      <c r="F350" s="50">
        <f>'Comm Input'!O515</f>
        <v>0</v>
      </c>
      <c r="G350" s="38">
        <f>'Comm Input'!P515</f>
        <v>0</v>
      </c>
      <c r="H350" s="307">
        <f>'Comm Input'!Q515</f>
        <v>0</v>
      </c>
      <c r="I350" s="307">
        <f>'Comm Input'!R515</f>
        <v>0</v>
      </c>
      <c r="J350" s="307">
        <f>'Comm Input'!S515</f>
        <v>0</v>
      </c>
      <c r="K350" s="307">
        <f>'Comm Input'!T515</f>
        <v>0</v>
      </c>
      <c r="L350" s="38">
        <f>'Comm Input'!U515</f>
        <v>0</v>
      </c>
      <c r="M350" s="38">
        <f>'Comm Input'!V515</f>
        <v>0</v>
      </c>
      <c r="N350" s="38">
        <f>'Comm Input'!W515</f>
        <v>0</v>
      </c>
      <c r="O350" s="22">
        <f>'Comm Input'!X515</f>
        <v>0</v>
      </c>
      <c r="P350" s="11">
        <f>'Comm Input'!Y515</f>
        <v>0</v>
      </c>
      <c r="Q350" s="22">
        <f>'Comm Input'!Z515</f>
        <v>0</v>
      </c>
      <c r="R350" s="22">
        <f>'Comm Input'!AA515</f>
        <v>0</v>
      </c>
      <c r="S350" s="22">
        <f>'Comm Input'!AB515</f>
        <v>0</v>
      </c>
      <c r="T350" s="22">
        <f>'Comm Input'!AC515</f>
        <v>0</v>
      </c>
      <c r="U350" s="22">
        <f>'Comm Input'!AD515</f>
        <v>0</v>
      </c>
      <c r="V350" s="22">
        <f>'Comm Input'!AE515</f>
        <v>0</v>
      </c>
      <c r="W350" s="49">
        <f>'Comm Input'!AF515</f>
        <v>0</v>
      </c>
      <c r="X350" s="22">
        <f>'Comm Input'!AG515</f>
        <v>0</v>
      </c>
      <c r="Y350" s="22">
        <f>'Comm Input'!AH515</f>
        <v>0</v>
      </c>
      <c r="Z350" s="22">
        <f>'Comm Input'!AI515</f>
        <v>0</v>
      </c>
    </row>
    <row r="351" spans="1:26" ht="15.75" thickBot="1" x14ac:dyDescent="0.3">
      <c r="A351" s="311">
        <f>'Comm Input'!J516</f>
        <v>0</v>
      </c>
      <c r="B351">
        <f>'Comm Input'!K516</f>
        <v>0</v>
      </c>
      <c r="C351">
        <f>'Comm Input'!L516</f>
        <v>0</v>
      </c>
      <c r="D351">
        <f>'Comm Input'!M516</f>
        <v>0</v>
      </c>
      <c r="E351" s="49">
        <f>'Comm Input'!N516</f>
        <v>0</v>
      </c>
      <c r="F351" s="50">
        <f>'Comm Input'!O516</f>
        <v>0</v>
      </c>
      <c r="G351" s="38">
        <f>'Comm Input'!P516</f>
        <v>0</v>
      </c>
      <c r="H351" s="38">
        <f>'Comm Input'!Q516</f>
        <v>0</v>
      </c>
      <c r="I351" s="38">
        <f>'Comm Input'!R516</f>
        <v>0</v>
      </c>
      <c r="J351" s="38">
        <f>'Comm Input'!S516</f>
        <v>0</v>
      </c>
      <c r="K351" s="38">
        <f>'Comm Input'!T516</f>
        <v>0</v>
      </c>
      <c r="L351" s="38">
        <f>'Comm Input'!U516</f>
        <v>0</v>
      </c>
      <c r="M351" s="38">
        <f>'Comm Input'!V516</f>
        <v>0</v>
      </c>
      <c r="N351" s="488">
        <f>'Comm Input'!W516</f>
        <v>0</v>
      </c>
      <c r="O351" s="489">
        <f>'Comm Input'!X516</f>
        <v>0</v>
      </c>
      <c r="P351" s="490">
        <f>'Comm Input'!Y516</f>
        <v>0</v>
      </c>
      <c r="Q351" s="829">
        <f>'Comm Input'!Z516</f>
        <v>0</v>
      </c>
      <c r="R351" s="387">
        <f>'Comm Input'!AA516</f>
        <v>0</v>
      </c>
      <c r="S351" s="387">
        <f>'Comm Input'!AB516</f>
        <v>0</v>
      </c>
      <c r="T351" s="1087">
        <f>'Comm Input'!AC516</f>
        <v>0</v>
      </c>
      <c r="U351" s="89">
        <f>'Comm Input'!AD516</f>
        <v>0</v>
      </c>
      <c r="V351" s="89">
        <f>'Comm Input'!AE516</f>
        <v>0</v>
      </c>
      <c r="W351" s="49">
        <f>'Comm Input'!AF516</f>
        <v>0</v>
      </c>
      <c r="X351" s="387">
        <f>'Comm Input'!AG516</f>
        <v>0</v>
      </c>
      <c r="Y351" s="387">
        <f>'Comm Input'!AH516</f>
        <v>0</v>
      </c>
      <c r="Z351" s="1087">
        <f>'Comm Input'!AI516</f>
        <v>0</v>
      </c>
    </row>
    <row r="352" spans="1:26" ht="15" x14ac:dyDescent="0.25">
      <c r="A352" s="311">
        <f>'Comm Input'!J517</f>
        <v>0</v>
      </c>
      <c r="B352">
        <f>'Comm Input'!K517</f>
        <v>0</v>
      </c>
      <c r="C352">
        <f>'Comm Input'!L517</f>
        <v>0</v>
      </c>
      <c r="D352">
        <f>'Comm Input'!M517</f>
        <v>0</v>
      </c>
      <c r="E352" s="49">
        <f>'Comm Input'!N517</f>
        <v>0</v>
      </c>
      <c r="F352" s="50">
        <f>'Comm Input'!O517</f>
        <v>0</v>
      </c>
      <c r="G352" s="38">
        <f>'Comm Input'!P517</f>
        <v>0</v>
      </c>
      <c r="H352" s="38">
        <f>'Comm Input'!Q517</f>
        <v>0</v>
      </c>
      <c r="I352" s="38">
        <f>'Comm Input'!R517</f>
        <v>0</v>
      </c>
      <c r="J352" s="38">
        <f>'Comm Input'!S517</f>
        <v>0</v>
      </c>
      <c r="K352" s="38">
        <f>'Comm Input'!T517</f>
        <v>0</v>
      </c>
      <c r="L352" s="38">
        <f>'Comm Input'!U517</f>
        <v>0</v>
      </c>
      <c r="M352" s="38">
        <f>'Comm Input'!V517</f>
        <v>0</v>
      </c>
      <c r="N352" s="522">
        <f>'Comm Input'!W517</f>
        <v>0</v>
      </c>
      <c r="O352" s="523">
        <f>'Comm Input'!X517</f>
        <v>0</v>
      </c>
      <c r="P352" s="28">
        <f>'Comm Input'!Y517</f>
        <v>0</v>
      </c>
      <c r="Q352" s="523">
        <f>'Comm Input'!Z517</f>
        <v>0</v>
      </c>
      <c r="R352" s="523">
        <f>'Comm Input'!AA517</f>
        <v>0</v>
      </c>
      <c r="S352" s="523">
        <f>'Comm Input'!AB517</f>
        <v>0</v>
      </c>
      <c r="T352" s="89">
        <f>'Comm Input'!AC517</f>
        <v>0</v>
      </c>
      <c r="U352" s="89">
        <f>'Comm Input'!AD517</f>
        <v>0</v>
      </c>
      <c r="V352" s="89">
        <f>'Comm Input'!AE517</f>
        <v>0</v>
      </c>
      <c r="W352" s="49">
        <f>'Comm Input'!AF517</f>
        <v>0</v>
      </c>
      <c r="X352" s="523">
        <f>'Comm Input'!AG517</f>
        <v>0</v>
      </c>
      <c r="Y352" s="523">
        <f>'Comm Input'!AH517</f>
        <v>0</v>
      </c>
      <c r="Z352" s="89">
        <f>'Comm Input'!AI517</f>
        <v>0</v>
      </c>
    </row>
    <row r="353" spans="1:26" ht="15" x14ac:dyDescent="0.25">
      <c r="A353" s="334">
        <f>'Comm Input'!J518</f>
        <v>0</v>
      </c>
      <c r="B353" s="171">
        <f>'Comm Input'!K518</f>
        <v>0</v>
      </c>
      <c r="C353" s="171">
        <f>'Comm Input'!L518</f>
        <v>0</v>
      </c>
      <c r="D353" s="176">
        <f>'Comm Input'!M518</f>
        <v>0</v>
      </c>
      <c r="E353" s="449">
        <f>'Comm Input'!N518</f>
        <v>0</v>
      </c>
      <c r="F353" s="335">
        <f>'Comm Input'!O518</f>
        <v>0</v>
      </c>
      <c r="G353" s="177">
        <f>'Comm Input'!P518</f>
        <v>0</v>
      </c>
      <c r="H353" s="177">
        <f>'Comm Input'!Q518</f>
        <v>0</v>
      </c>
      <c r="I353" s="177">
        <f>'Comm Input'!R518</f>
        <v>0</v>
      </c>
      <c r="J353" s="177">
        <f>'Comm Input'!S518</f>
        <v>0</v>
      </c>
      <c r="K353" s="177">
        <f>'Comm Input'!T518</f>
        <v>0</v>
      </c>
      <c r="L353" s="177">
        <f>'Comm Input'!U518</f>
        <v>0</v>
      </c>
      <c r="M353" s="177">
        <f>'Comm Input'!V518</f>
        <v>0</v>
      </c>
      <c r="N353" s="364">
        <f>'Comm Input'!W518</f>
        <v>0</v>
      </c>
      <c r="O353" s="178">
        <f>'Comm Input'!X518</f>
        <v>0</v>
      </c>
      <c r="P353" s="365">
        <f>'Comm Input'!Y518</f>
        <v>0</v>
      </c>
      <c r="Q353" s="178">
        <f>'Comm Input'!Z518</f>
        <v>0</v>
      </c>
      <c r="R353" s="178" t="str">
        <f>'Comm Input'!AA518</f>
        <v>jg</v>
      </c>
      <c r="S353" s="337">
        <f>'Comm Input'!AB518</f>
        <v>0</v>
      </c>
      <c r="T353" s="171">
        <f>'Comm Input'!AC518</f>
        <v>0</v>
      </c>
      <c r="U353" s="171">
        <f>'Comm Input'!AD518</f>
        <v>0</v>
      </c>
      <c r="V353" s="171">
        <f>'Comm Input'!AE518</f>
        <v>0</v>
      </c>
      <c r="W353" s="171">
        <f>'Comm Input'!AF518</f>
        <v>0</v>
      </c>
      <c r="X353" s="171">
        <f>'Comm Input'!AG518</f>
        <v>0</v>
      </c>
      <c r="Y353" s="337">
        <f>'Comm Input'!AH518</f>
        <v>0</v>
      </c>
      <c r="Z353" s="171">
        <f>'Comm Input'!AI518</f>
        <v>0</v>
      </c>
    </row>
    <row r="354" spans="1:26" ht="15" x14ac:dyDescent="0.25">
      <c r="A354" s="310" t="str">
        <f>'Comm Input'!J519</f>
        <v>SA</v>
      </c>
      <c r="B354" s="35" t="str">
        <f>'Comm Input'!K519</f>
        <v>Broker: PEO Depot</v>
      </c>
      <c r="C354" s="35">
        <f>'Comm Input'!L519</f>
        <v>0</v>
      </c>
      <c r="D354" s="158">
        <f>'Comm Input'!M519</f>
        <v>0</v>
      </c>
      <c r="E354" s="117">
        <f>'Comm Input'!N519</f>
        <v>0</v>
      </c>
      <c r="F354" s="316">
        <f>'Comm Input'!O519</f>
        <v>0</v>
      </c>
      <c r="G354" s="158">
        <f>'Comm Input'!P519</f>
        <v>0</v>
      </c>
      <c r="H354" s="158">
        <f>'Comm Input'!Q519</f>
        <v>0</v>
      </c>
      <c r="I354" s="158">
        <f>'Comm Input'!R519</f>
        <v>0</v>
      </c>
      <c r="J354" s="319">
        <f>'Comm Input'!S519</f>
        <v>0</v>
      </c>
      <c r="K354" s="319">
        <f>'Comm Input'!T519</f>
        <v>0</v>
      </c>
      <c r="L354" s="319" t="str">
        <f>'Comm Input'!U519</f>
        <v>Bundled</v>
      </c>
      <c r="M354" s="158">
        <f>'Comm Input'!V519</f>
        <v>0</v>
      </c>
      <c r="N354" s="319">
        <f>'Comm Input'!W519</f>
        <v>2.5000000000000001E-2</v>
      </c>
      <c r="O354" s="117">
        <f>'Comm Input'!X519</f>
        <v>0</v>
      </c>
      <c r="P354" s="157">
        <f>'Comm Input'!Y519</f>
        <v>0</v>
      </c>
      <c r="Q354" s="158">
        <f>'Comm Input'!Z519</f>
        <v>0</v>
      </c>
      <c r="R354" s="319">
        <f>'Comm Input'!AA519</f>
        <v>0.03</v>
      </c>
      <c r="S354" s="157">
        <f>'Comm Input'!AB519</f>
        <v>0</v>
      </c>
      <c r="T354" s="7">
        <f>'Comm Input'!AC519</f>
        <v>0</v>
      </c>
      <c r="U354" s="7">
        <f>'Comm Input'!AD519</f>
        <v>0</v>
      </c>
      <c r="V354" s="7">
        <f>'Comm Input'!AE519</f>
        <v>0</v>
      </c>
      <c r="W354" s="7">
        <f>'Comm Input'!AF519</f>
        <v>0</v>
      </c>
      <c r="X354" s="158">
        <f>'Comm Input'!AG519</f>
        <v>0</v>
      </c>
      <c r="Y354" s="322">
        <f>'Comm Input'!AH519</f>
        <v>0</v>
      </c>
      <c r="Z354" s="7">
        <f>'Comm Input'!AI519</f>
        <v>0</v>
      </c>
    </row>
    <row r="355" spans="1:26" ht="15" x14ac:dyDescent="0.25">
      <c r="A355" s="311">
        <f>'Comm Input'!J520</f>
        <v>0</v>
      </c>
      <c r="B355" s="378" t="str">
        <f>'Comm Input'!K520</f>
        <v>Nancy Plaisted Family Trust</v>
      </c>
      <c r="C355" s="17">
        <f>'Comm Input'!L520</f>
        <v>0</v>
      </c>
      <c r="D355" t="str">
        <f>'Comm Input'!M520</f>
        <v>FL0042</v>
      </c>
      <c r="E355" s="719">
        <f>'Comm Input'!N520</f>
        <v>0</v>
      </c>
      <c r="F355" s="366">
        <f>'Comm Input'!O520</f>
        <v>0</v>
      </c>
      <c r="G355" s="533">
        <f>'Comm Input'!P520</f>
        <v>0</v>
      </c>
      <c r="H355" s="535">
        <f>'Comm Input'!Q520</f>
        <v>0</v>
      </c>
      <c r="I355" s="535">
        <f>'Comm Input'!R520</f>
        <v>0</v>
      </c>
      <c r="J355" s="535">
        <f>'Comm Input'!S520</f>
        <v>0</v>
      </c>
      <c r="K355" s="535">
        <f>'Comm Input'!T520</f>
        <v>0</v>
      </c>
      <c r="L355" s="526">
        <f>'Comm Input'!U520</f>
        <v>0</v>
      </c>
      <c r="M355" s="526">
        <f>'Comm Input'!V520</f>
        <v>0</v>
      </c>
      <c r="N355" s="523">
        <f>'Comm Input'!W520</f>
        <v>0</v>
      </c>
      <c r="O355" s="523">
        <f>'Comm Input'!X520</f>
        <v>0</v>
      </c>
      <c r="P355" s="538">
        <f>'Comm Input'!Y520</f>
        <v>0</v>
      </c>
      <c r="Q355" s="523">
        <f>'Comm Input'!Z520</f>
        <v>0</v>
      </c>
      <c r="R355" s="538">
        <f>'Comm Input'!AA520</f>
        <v>0</v>
      </c>
      <c r="S355" s="538">
        <f>'Comm Input'!AB520</f>
        <v>0</v>
      </c>
      <c r="T355">
        <f>'Comm Input'!AC520</f>
        <v>0</v>
      </c>
      <c r="U355">
        <f>'Comm Input'!AD520</f>
        <v>0</v>
      </c>
      <c r="V355">
        <f>'Comm Input'!AE520</f>
        <v>0</v>
      </c>
      <c r="W355" s="541">
        <f>'Comm Input'!AF520</f>
        <v>0</v>
      </c>
      <c r="X355" s="538">
        <f>'Comm Input'!AG520</f>
        <v>0</v>
      </c>
      <c r="Y355" s="538">
        <f>'Comm Input'!AH520</f>
        <v>0</v>
      </c>
      <c r="Z355">
        <f>'Comm Input'!AI520</f>
        <v>0</v>
      </c>
    </row>
    <row r="356" spans="1:26" ht="15" x14ac:dyDescent="0.25">
      <c r="A356" s="311">
        <f>'Comm Input'!J521</f>
        <v>0</v>
      </c>
      <c r="B356">
        <f>'Comm Input'!K521</f>
        <v>0</v>
      </c>
      <c r="C356">
        <f>'Comm Input'!L521</f>
        <v>0</v>
      </c>
      <c r="D356">
        <f>'Comm Input'!M521</f>
        <v>0</v>
      </c>
      <c r="E356" s="494">
        <f>'Comm Input'!N521</f>
        <v>0</v>
      </c>
      <c r="F356" s="17">
        <f>'Comm Input'!O521</f>
        <v>0</v>
      </c>
      <c r="G356" s="38">
        <f>'Comm Input'!P521</f>
        <v>0</v>
      </c>
      <c r="H356" s="307">
        <f>'Comm Input'!Q521</f>
        <v>0</v>
      </c>
      <c r="I356" s="307">
        <f>'Comm Input'!R521</f>
        <v>0</v>
      </c>
      <c r="J356" s="307">
        <f>'Comm Input'!S521</f>
        <v>0</v>
      </c>
      <c r="K356" s="307">
        <f>'Comm Input'!T521</f>
        <v>0</v>
      </c>
      <c r="L356" s="38">
        <f>'Comm Input'!U521</f>
        <v>0</v>
      </c>
      <c r="M356" s="38">
        <f>'Comm Input'!V521</f>
        <v>0</v>
      </c>
      <c r="N356" s="22">
        <f>'Comm Input'!W521</f>
        <v>0</v>
      </c>
      <c r="O356" s="22">
        <f>'Comm Input'!X521</f>
        <v>0</v>
      </c>
      <c r="P356" s="23">
        <f>'Comm Input'!Y521</f>
        <v>0</v>
      </c>
      <c r="Q356" s="22">
        <f>'Comm Input'!Z521</f>
        <v>0</v>
      </c>
      <c r="R356" s="23">
        <f>'Comm Input'!AA521</f>
        <v>0</v>
      </c>
      <c r="S356" s="23">
        <f>'Comm Input'!AB521</f>
        <v>0</v>
      </c>
      <c r="T356">
        <f>'Comm Input'!AC521</f>
        <v>0</v>
      </c>
      <c r="U356">
        <f>'Comm Input'!AD521</f>
        <v>0</v>
      </c>
      <c r="V356">
        <f>'Comm Input'!AE521</f>
        <v>0</v>
      </c>
      <c r="W356" s="49">
        <f>'Comm Input'!AF521</f>
        <v>0</v>
      </c>
      <c r="X356" s="23">
        <f>'Comm Input'!AG521</f>
        <v>0</v>
      </c>
      <c r="Y356" s="23">
        <f>'Comm Input'!AH521</f>
        <v>0</v>
      </c>
      <c r="Z356">
        <f>'Comm Input'!AI521</f>
        <v>0</v>
      </c>
    </row>
    <row r="357" spans="1:26" ht="15" x14ac:dyDescent="0.25">
      <c r="A357" s="311">
        <f>'Comm Input'!J522</f>
        <v>0</v>
      </c>
      <c r="B357" t="str">
        <f>'Comm Input'!K523</f>
        <v>Moved to CES 1/2021</v>
      </c>
      <c r="C357" s="17">
        <f>'Comm Input'!L522</f>
        <v>0</v>
      </c>
      <c r="D357" t="str">
        <f>'Comm Input'!M522</f>
        <v>FL</v>
      </c>
      <c r="E357" s="494">
        <f>'Comm Input'!N522</f>
        <v>0</v>
      </c>
      <c r="F357" s="366">
        <f>'Comm Input'!O522</f>
        <v>0</v>
      </c>
      <c r="G357" s="321">
        <f>'Comm Input'!P522</f>
        <v>0</v>
      </c>
      <c r="H357" s="307">
        <f>'Comm Input'!Q522</f>
        <v>0</v>
      </c>
      <c r="I357" s="307">
        <f>'Comm Input'!R522</f>
        <v>0</v>
      </c>
      <c r="J357" s="307">
        <f>'Comm Input'!S522</f>
        <v>0</v>
      </c>
      <c r="K357" s="307">
        <f>'Comm Input'!T522</f>
        <v>0</v>
      </c>
      <c r="L357" s="38">
        <f>'Comm Input'!U522</f>
        <v>0</v>
      </c>
      <c r="M357" s="38">
        <f>'Comm Input'!V522</f>
        <v>0</v>
      </c>
      <c r="N357" s="22">
        <f>'Comm Input'!W522</f>
        <v>0</v>
      </c>
      <c r="O357" s="22">
        <f>'Comm Input'!X522</f>
        <v>0</v>
      </c>
      <c r="P357" s="23">
        <f>'Comm Input'!Y522</f>
        <v>0</v>
      </c>
      <c r="Q357" s="22">
        <f>'Comm Input'!Z522</f>
        <v>0</v>
      </c>
      <c r="R357" s="23">
        <f>'Comm Input'!AA522</f>
        <v>0</v>
      </c>
      <c r="S357" s="23">
        <f>'Comm Input'!AB522</f>
        <v>0</v>
      </c>
      <c r="T357">
        <f>'Comm Input'!AC522</f>
        <v>0</v>
      </c>
      <c r="U357">
        <f>'Comm Input'!AD522</f>
        <v>0</v>
      </c>
      <c r="V357">
        <f>'Comm Input'!AE522</f>
        <v>0</v>
      </c>
      <c r="W357" s="49">
        <f>'Comm Input'!AF522</f>
        <v>0</v>
      </c>
      <c r="X357" s="23">
        <f>'Comm Input'!AG522</f>
        <v>0</v>
      </c>
      <c r="Y357" s="23">
        <f>'Comm Input'!AH522</f>
        <v>0</v>
      </c>
      <c r="Z357">
        <f>'Comm Input'!AI522</f>
        <v>0</v>
      </c>
    </row>
    <row r="358" spans="1:26" ht="15" x14ac:dyDescent="0.25">
      <c r="A358" s="311">
        <f>'Comm Input'!J523</f>
        <v>0</v>
      </c>
      <c r="B358" t="e">
        <f>'Comm Input'!#REF!</f>
        <v>#REF!</v>
      </c>
      <c r="C358">
        <f>'Comm Input'!L523</f>
        <v>0</v>
      </c>
      <c r="D358">
        <f>'Comm Input'!M523</f>
        <v>0</v>
      </c>
      <c r="E358" s="494">
        <f>'Comm Input'!N523</f>
        <v>0</v>
      </c>
      <c r="F358" s="17">
        <f>'Comm Input'!O523</f>
        <v>0</v>
      </c>
      <c r="G358" s="38">
        <f>'Comm Input'!P523</f>
        <v>0</v>
      </c>
      <c r="H358" s="307">
        <f>'Comm Input'!Q523</f>
        <v>0</v>
      </c>
      <c r="I358" s="307">
        <f>'Comm Input'!R523</f>
        <v>0</v>
      </c>
      <c r="J358" s="307">
        <f>'Comm Input'!S523</f>
        <v>0</v>
      </c>
      <c r="K358" s="307">
        <f>'Comm Input'!T523</f>
        <v>0</v>
      </c>
      <c r="L358" s="38">
        <f>'Comm Input'!U523</f>
        <v>0</v>
      </c>
      <c r="M358" s="38">
        <f>'Comm Input'!V523</f>
        <v>0</v>
      </c>
      <c r="N358" s="22">
        <f>'Comm Input'!W523</f>
        <v>0</v>
      </c>
      <c r="O358" s="22">
        <f>'Comm Input'!X523</f>
        <v>0</v>
      </c>
      <c r="P358" s="23">
        <f>'Comm Input'!Y523</f>
        <v>0</v>
      </c>
      <c r="Q358" s="22">
        <f>'Comm Input'!Z523</f>
        <v>0</v>
      </c>
      <c r="R358" s="23">
        <f>'Comm Input'!AA523</f>
        <v>0</v>
      </c>
      <c r="S358" s="23">
        <f>'Comm Input'!AB523</f>
        <v>0</v>
      </c>
      <c r="T358">
        <f>'Comm Input'!AC523</f>
        <v>0</v>
      </c>
      <c r="U358">
        <f>'Comm Input'!AD523</f>
        <v>0</v>
      </c>
      <c r="V358">
        <f>'Comm Input'!AE523</f>
        <v>0</v>
      </c>
      <c r="W358" s="49">
        <f>'Comm Input'!AF523</f>
        <v>0</v>
      </c>
      <c r="X358" s="23">
        <f>'Comm Input'!AG523</f>
        <v>0</v>
      </c>
      <c r="Y358" s="23">
        <f>'Comm Input'!AH523</f>
        <v>0</v>
      </c>
      <c r="Z358">
        <f>'Comm Input'!AI523</f>
        <v>0</v>
      </c>
    </row>
    <row r="359" spans="1:26" ht="15" x14ac:dyDescent="0.25">
      <c r="A359" s="311">
        <f>'Comm Input'!J524</f>
        <v>0</v>
      </c>
      <c r="B359">
        <f>'Comm Input'!K524</f>
        <v>0</v>
      </c>
      <c r="C359" s="17">
        <f>'Comm Input'!L524</f>
        <v>0</v>
      </c>
      <c r="D359">
        <f>'Comm Input'!M524</f>
        <v>0</v>
      </c>
      <c r="E359" s="494">
        <f>'Comm Input'!N524</f>
        <v>0</v>
      </c>
      <c r="F359" s="366">
        <f>'Comm Input'!O524</f>
        <v>0</v>
      </c>
      <c r="G359" s="321">
        <f>'Comm Input'!P524</f>
        <v>0</v>
      </c>
      <c r="H359" s="307">
        <f>'Comm Input'!Q524</f>
        <v>0</v>
      </c>
      <c r="I359" s="307">
        <f>'Comm Input'!R524</f>
        <v>0</v>
      </c>
      <c r="J359" s="307">
        <f>'Comm Input'!S524</f>
        <v>0</v>
      </c>
      <c r="K359" s="307">
        <f>'Comm Input'!T524</f>
        <v>0</v>
      </c>
      <c r="L359" s="38">
        <f>'Comm Input'!U524</f>
        <v>0</v>
      </c>
      <c r="M359" s="38">
        <f>'Comm Input'!V524</f>
        <v>0</v>
      </c>
      <c r="N359" s="22">
        <f>'Comm Input'!W524</f>
        <v>0</v>
      </c>
      <c r="O359" s="22">
        <f>'Comm Input'!X524</f>
        <v>0</v>
      </c>
      <c r="P359" s="23">
        <f>'Comm Input'!Y524</f>
        <v>0</v>
      </c>
      <c r="Q359" s="22">
        <f>'Comm Input'!Z524</f>
        <v>0</v>
      </c>
      <c r="R359" s="23">
        <f>'Comm Input'!AA524</f>
        <v>0</v>
      </c>
      <c r="S359" s="23">
        <f>'Comm Input'!AB524</f>
        <v>0</v>
      </c>
      <c r="T359">
        <f>'Comm Input'!AC524</f>
        <v>0</v>
      </c>
      <c r="U359">
        <f>'Comm Input'!AD524</f>
        <v>0</v>
      </c>
      <c r="V359">
        <f>'Comm Input'!AE524</f>
        <v>0</v>
      </c>
      <c r="W359" s="49">
        <f>'Comm Input'!AF524</f>
        <v>0</v>
      </c>
      <c r="X359" s="23">
        <f>'Comm Input'!AG524</f>
        <v>0</v>
      </c>
      <c r="Y359" s="23">
        <f>'Comm Input'!AH524</f>
        <v>0</v>
      </c>
      <c r="Z359" s="23">
        <f>'Comm Input'!AI524</f>
        <v>0</v>
      </c>
    </row>
    <row r="360" spans="1:26" ht="15" x14ac:dyDescent="0.25">
      <c r="A360" s="311">
        <f>'Comm Input'!J525</f>
        <v>0</v>
      </c>
      <c r="B360">
        <f>'Comm Input'!K525</f>
        <v>0</v>
      </c>
      <c r="C360">
        <f>'Comm Input'!L525</f>
        <v>0</v>
      </c>
      <c r="D360">
        <f>'Comm Input'!M525</f>
        <v>0</v>
      </c>
      <c r="E360" s="626">
        <f>'Comm Input'!N525</f>
        <v>0</v>
      </c>
      <c r="F360" s="13">
        <f>'Comm Input'!O525</f>
        <v>0</v>
      </c>
      <c r="G360" s="38">
        <f>'Comm Input'!P525</f>
        <v>0</v>
      </c>
      <c r="H360" s="307">
        <f>'Comm Input'!Q525</f>
        <v>0</v>
      </c>
      <c r="I360" s="307">
        <f>'Comm Input'!R525</f>
        <v>0</v>
      </c>
      <c r="J360" s="307">
        <f>'Comm Input'!S525</f>
        <v>0</v>
      </c>
      <c r="K360" s="307">
        <f>'Comm Input'!T525</f>
        <v>0</v>
      </c>
      <c r="L360" s="38">
        <f>'Comm Input'!U525</f>
        <v>0</v>
      </c>
      <c r="M360" s="38">
        <f>'Comm Input'!V525</f>
        <v>0</v>
      </c>
      <c r="N360" s="22">
        <f>'Comm Input'!W525</f>
        <v>0</v>
      </c>
      <c r="O360" s="22">
        <f>'Comm Input'!X525</f>
        <v>0</v>
      </c>
      <c r="P360" s="23">
        <f>'Comm Input'!Y525</f>
        <v>0</v>
      </c>
      <c r="Q360" s="22">
        <f>'Comm Input'!Z525</f>
        <v>0</v>
      </c>
      <c r="R360" s="23">
        <f>'Comm Input'!AA525</f>
        <v>0</v>
      </c>
      <c r="S360" s="23">
        <f>'Comm Input'!AB525</f>
        <v>0</v>
      </c>
      <c r="T360">
        <f>'Comm Input'!AC525</f>
        <v>0</v>
      </c>
      <c r="U360">
        <f>'Comm Input'!AD525</f>
        <v>0</v>
      </c>
      <c r="V360">
        <f>'Comm Input'!AE525</f>
        <v>0</v>
      </c>
      <c r="W360" s="49">
        <f>'Comm Input'!AF525</f>
        <v>0</v>
      </c>
      <c r="X360" s="23">
        <f>'Comm Input'!AG525</f>
        <v>0</v>
      </c>
      <c r="Y360" s="23">
        <f>'Comm Input'!AH525</f>
        <v>0</v>
      </c>
      <c r="Z360" s="23">
        <f>'Comm Input'!AI525</f>
        <v>0</v>
      </c>
    </row>
    <row r="361" spans="1:26" ht="15.75" thickBot="1" x14ac:dyDescent="0.3">
      <c r="A361" s="311">
        <f>'Comm Input'!J526</f>
        <v>0</v>
      </c>
      <c r="B361">
        <f>'Comm Input'!K526</f>
        <v>0</v>
      </c>
      <c r="C361">
        <f>'Comm Input'!L526</f>
        <v>0</v>
      </c>
      <c r="D361">
        <f>'Comm Input'!M526</f>
        <v>0</v>
      </c>
      <c r="E361" s="49">
        <f>'Comm Input'!N526</f>
        <v>0</v>
      </c>
      <c r="F361" s="50">
        <f>'Comm Input'!O526</f>
        <v>0</v>
      </c>
      <c r="G361" s="38">
        <f>'Comm Input'!P526</f>
        <v>0</v>
      </c>
      <c r="H361" s="307">
        <f>'Comm Input'!Q526</f>
        <v>0</v>
      </c>
      <c r="I361" s="307">
        <f>'Comm Input'!R526</f>
        <v>0</v>
      </c>
      <c r="J361" s="307">
        <f>'Comm Input'!S526</f>
        <v>0</v>
      </c>
      <c r="K361" s="307">
        <f>'Comm Input'!T526</f>
        <v>0</v>
      </c>
      <c r="L361" s="38">
        <f>'Comm Input'!U526</f>
        <v>0</v>
      </c>
      <c r="M361" s="38">
        <f>'Comm Input'!V526</f>
        <v>0</v>
      </c>
      <c r="N361" s="38">
        <f>'Comm Input'!W526</f>
        <v>0</v>
      </c>
      <c r="O361" s="22">
        <f>'Comm Input'!X526</f>
        <v>0</v>
      </c>
      <c r="P361" s="11">
        <f>'Comm Input'!Y526</f>
        <v>0</v>
      </c>
      <c r="Q361" s="22">
        <f>'Comm Input'!Z526</f>
        <v>0</v>
      </c>
      <c r="R361" s="22">
        <f>'Comm Input'!AA526</f>
        <v>0</v>
      </c>
      <c r="S361" s="22">
        <f>'Comm Input'!AB526</f>
        <v>0</v>
      </c>
      <c r="T361" s="22">
        <f>'Comm Input'!AC526</f>
        <v>0</v>
      </c>
      <c r="U361" s="22">
        <f>'Comm Input'!AD526</f>
        <v>0</v>
      </c>
      <c r="V361" s="22">
        <f>'Comm Input'!AE526</f>
        <v>0</v>
      </c>
      <c r="W361" s="49">
        <f>'Comm Input'!AF526</f>
        <v>0</v>
      </c>
      <c r="X361" s="22">
        <f>'Comm Input'!AG526</f>
        <v>0</v>
      </c>
      <c r="Y361" s="22">
        <f>'Comm Input'!AH526</f>
        <v>0</v>
      </c>
      <c r="Z361" s="22">
        <f>'Comm Input'!AI526</f>
        <v>0</v>
      </c>
    </row>
    <row r="362" spans="1:26" ht="15.75" thickBot="1" x14ac:dyDescent="0.3">
      <c r="A362" s="311">
        <f>'Comm Input'!J527</f>
        <v>0</v>
      </c>
      <c r="B362">
        <f>'Comm Input'!K527</f>
        <v>0</v>
      </c>
      <c r="C362">
        <f>'Comm Input'!L527</f>
        <v>0</v>
      </c>
      <c r="D362">
        <f>'Comm Input'!M527</f>
        <v>0</v>
      </c>
      <c r="E362" s="49">
        <f>'Comm Input'!N527</f>
        <v>0</v>
      </c>
      <c r="F362" s="50">
        <f>'Comm Input'!O527</f>
        <v>0</v>
      </c>
      <c r="G362" s="38">
        <f>'Comm Input'!P527</f>
        <v>0</v>
      </c>
      <c r="H362" s="38">
        <f>'Comm Input'!Q527</f>
        <v>0</v>
      </c>
      <c r="I362" s="38">
        <f>'Comm Input'!R527</f>
        <v>0</v>
      </c>
      <c r="J362" s="38">
        <f>'Comm Input'!S527</f>
        <v>0</v>
      </c>
      <c r="K362" s="38">
        <f>'Comm Input'!T527</f>
        <v>0</v>
      </c>
      <c r="L362" s="38">
        <f>'Comm Input'!U527</f>
        <v>0</v>
      </c>
      <c r="M362" s="38">
        <f>'Comm Input'!V527</f>
        <v>0</v>
      </c>
      <c r="N362" s="488">
        <f>'Comm Input'!W527</f>
        <v>0</v>
      </c>
      <c r="O362" s="489">
        <f>'Comm Input'!X527</f>
        <v>0</v>
      </c>
      <c r="P362" s="490">
        <f>'Comm Input'!Y527</f>
        <v>0</v>
      </c>
      <c r="Q362" s="829">
        <f>'Comm Input'!Z527</f>
        <v>0</v>
      </c>
      <c r="R362" s="387">
        <f>'Comm Input'!AA527</f>
        <v>0</v>
      </c>
      <c r="S362" s="387">
        <f>'Comm Input'!AB527</f>
        <v>0</v>
      </c>
      <c r="T362" s="1087">
        <f>'Comm Input'!AC527</f>
        <v>0</v>
      </c>
      <c r="U362" s="89">
        <f>'Comm Input'!AD527</f>
        <v>0</v>
      </c>
      <c r="V362" s="89">
        <f>'Comm Input'!AE527</f>
        <v>0</v>
      </c>
      <c r="W362" s="49">
        <f>'Comm Input'!AF527</f>
        <v>0</v>
      </c>
      <c r="X362" s="387">
        <f>'Comm Input'!AG527</f>
        <v>0</v>
      </c>
      <c r="Y362" s="387">
        <f>'Comm Input'!AH527</f>
        <v>0</v>
      </c>
      <c r="Z362" s="1087">
        <f>'Comm Input'!AI527</f>
        <v>0</v>
      </c>
    </row>
    <row r="363" spans="1:26" ht="15" x14ac:dyDescent="0.25">
      <c r="A363" s="311">
        <f>'Comm Input'!J528</f>
        <v>0</v>
      </c>
      <c r="B363">
        <f>'Comm Input'!K528</f>
        <v>0</v>
      </c>
      <c r="C363">
        <f>'Comm Input'!L528</f>
        <v>0</v>
      </c>
      <c r="D363">
        <f>'Comm Input'!M528</f>
        <v>0</v>
      </c>
      <c r="E363" s="49">
        <f>'Comm Input'!N528</f>
        <v>0</v>
      </c>
      <c r="F363" s="50">
        <f>'Comm Input'!O528</f>
        <v>0</v>
      </c>
      <c r="G363" s="38">
        <f>'Comm Input'!P528</f>
        <v>0</v>
      </c>
      <c r="H363" s="38">
        <f>'Comm Input'!Q528</f>
        <v>0</v>
      </c>
      <c r="I363" s="38">
        <f>'Comm Input'!R528</f>
        <v>0</v>
      </c>
      <c r="J363" s="38">
        <f>'Comm Input'!S528</f>
        <v>0</v>
      </c>
      <c r="K363" s="38">
        <f>'Comm Input'!T528</f>
        <v>0</v>
      </c>
      <c r="L363" s="38">
        <f>'Comm Input'!U528</f>
        <v>0</v>
      </c>
      <c r="M363" s="38">
        <f>'Comm Input'!V528</f>
        <v>0</v>
      </c>
      <c r="N363" s="522">
        <f>'Comm Input'!W528</f>
        <v>0</v>
      </c>
      <c r="O363" s="523">
        <f>'Comm Input'!X528</f>
        <v>0</v>
      </c>
      <c r="P363" s="28">
        <f>'Comm Input'!Y528</f>
        <v>0</v>
      </c>
      <c r="Q363" s="523">
        <f>'Comm Input'!Z528</f>
        <v>0</v>
      </c>
      <c r="R363" s="523">
        <f>'Comm Input'!AA528</f>
        <v>0</v>
      </c>
      <c r="S363" s="523">
        <f>'Comm Input'!AB528</f>
        <v>0</v>
      </c>
      <c r="T363" s="89">
        <f>'Comm Input'!AC528</f>
        <v>0</v>
      </c>
      <c r="U363" s="89">
        <f>'Comm Input'!AD528</f>
        <v>0</v>
      </c>
      <c r="V363" s="89">
        <f>'Comm Input'!AE528</f>
        <v>0</v>
      </c>
      <c r="W363" s="49">
        <f>'Comm Input'!AF528</f>
        <v>0</v>
      </c>
      <c r="X363" s="523">
        <f>'Comm Input'!AG528</f>
        <v>0</v>
      </c>
      <c r="Y363" s="523">
        <f>'Comm Input'!AH528</f>
        <v>0</v>
      </c>
      <c r="Z363" s="89">
        <f>'Comm Input'!AI528</f>
        <v>0</v>
      </c>
    </row>
    <row r="364" spans="1:26" ht="15" x14ac:dyDescent="0.25">
      <c r="A364" s="334">
        <f>'Comm Input'!J529</f>
        <v>0</v>
      </c>
      <c r="B364" s="171">
        <f>'Comm Input'!K529</f>
        <v>0</v>
      </c>
      <c r="C364" s="171">
        <f>'Comm Input'!L529</f>
        <v>0</v>
      </c>
      <c r="D364" s="176">
        <f>'Comm Input'!M529</f>
        <v>0</v>
      </c>
      <c r="E364" s="449">
        <f>'Comm Input'!N529</f>
        <v>0</v>
      </c>
      <c r="F364" s="335">
        <f>'Comm Input'!O529</f>
        <v>0</v>
      </c>
      <c r="G364" s="177">
        <f>'Comm Input'!P529</f>
        <v>0</v>
      </c>
      <c r="H364" s="177">
        <f>'Comm Input'!Q529</f>
        <v>0</v>
      </c>
      <c r="I364" s="177">
        <f>'Comm Input'!R529</f>
        <v>0</v>
      </c>
      <c r="J364" s="177">
        <f>'Comm Input'!S529</f>
        <v>0</v>
      </c>
      <c r="K364" s="177">
        <f>'Comm Input'!T529</f>
        <v>0</v>
      </c>
      <c r="L364" s="177">
        <f>'Comm Input'!U529</f>
        <v>0</v>
      </c>
      <c r="M364" s="177">
        <f>'Comm Input'!V529</f>
        <v>0</v>
      </c>
      <c r="N364" s="364">
        <f>'Comm Input'!W529</f>
        <v>0</v>
      </c>
      <c r="O364" s="178">
        <f>'Comm Input'!X529</f>
        <v>0</v>
      </c>
      <c r="P364" s="365">
        <f>'Comm Input'!Y529</f>
        <v>0</v>
      </c>
      <c r="Q364" s="178">
        <f>'Comm Input'!Z529</f>
        <v>0</v>
      </c>
      <c r="R364" s="178" t="str">
        <f>'Comm Input'!AA529</f>
        <v>PCS</v>
      </c>
      <c r="S364" s="337">
        <f>'Comm Input'!AB529</f>
        <v>0</v>
      </c>
      <c r="T364" s="171">
        <f>'Comm Input'!AC529</f>
        <v>0</v>
      </c>
      <c r="U364" s="448" t="str">
        <f>'Comm Input'!AD529</f>
        <v>Jose G</v>
      </c>
      <c r="V364" s="171">
        <f>'Comm Input'!AE529</f>
        <v>0</v>
      </c>
      <c r="W364" s="171">
        <f>'Comm Input'!AF529</f>
        <v>0</v>
      </c>
      <c r="X364" s="171">
        <f>'Comm Input'!AG529</f>
        <v>0</v>
      </c>
      <c r="Y364" s="337">
        <f>'Comm Input'!AH529</f>
        <v>0</v>
      </c>
      <c r="Z364" s="171">
        <f>'Comm Input'!AI529</f>
        <v>0</v>
      </c>
    </row>
    <row r="365" spans="1:26" ht="15" x14ac:dyDescent="0.25">
      <c r="A365" s="310" t="str">
        <f>'Comm Input'!J530</f>
        <v>SA</v>
      </c>
      <c r="B365" s="35" t="str">
        <f>'Comm Input'!K530</f>
        <v>Broker: PEO Depot</v>
      </c>
      <c r="C365" s="35">
        <f>'Comm Input'!L530</f>
        <v>0</v>
      </c>
      <c r="D365" s="158">
        <f>'Comm Input'!M530</f>
        <v>0</v>
      </c>
      <c r="E365" s="117">
        <f>'Comm Input'!N530</f>
        <v>0</v>
      </c>
      <c r="F365" s="316">
        <f>'Comm Input'!O530</f>
        <v>0</v>
      </c>
      <c r="G365" s="158">
        <f>'Comm Input'!P530</f>
        <v>0</v>
      </c>
      <c r="H365" s="158">
        <f>'Comm Input'!Q530</f>
        <v>0</v>
      </c>
      <c r="I365" s="158">
        <f>'Comm Input'!R530</f>
        <v>0</v>
      </c>
      <c r="J365" s="319">
        <f>'Comm Input'!S530</f>
        <v>0</v>
      </c>
      <c r="K365" s="319">
        <f>'Comm Input'!T530</f>
        <v>0</v>
      </c>
      <c r="L365" s="319" t="str">
        <f>'Comm Input'!U530</f>
        <v>Bundled</v>
      </c>
      <c r="M365" s="158">
        <f>'Comm Input'!V530</f>
        <v>0</v>
      </c>
      <c r="N365" s="379">
        <f>'Comm Input'!W530</f>
        <v>2.5000000000000001E-2</v>
      </c>
      <c r="O365" s="117">
        <f>'Comm Input'!X530</f>
        <v>0</v>
      </c>
      <c r="P365" s="322">
        <f>'Comm Input'!Y530</f>
        <v>0</v>
      </c>
      <c r="Q365" s="158">
        <f>'Comm Input'!Z530</f>
        <v>0</v>
      </c>
      <c r="R365" s="55">
        <f>'Comm Input'!AA530</f>
        <v>3.7499999999999999E-3</v>
      </c>
      <c r="S365" s="157">
        <f>'Comm Input'!AB530</f>
        <v>0</v>
      </c>
      <c r="T365" s="7">
        <f>'Comm Input'!AC530</f>
        <v>0</v>
      </c>
      <c r="U365" s="319">
        <f>'Comm Input'!AD530</f>
        <v>1.125E-2</v>
      </c>
      <c r="V365" s="157">
        <f>'Comm Input'!AE530</f>
        <v>0</v>
      </c>
      <c r="W365" s="7">
        <f>'Comm Input'!AF530</f>
        <v>0</v>
      </c>
      <c r="X365" s="158">
        <f>'Comm Input'!AG530</f>
        <v>0</v>
      </c>
      <c r="Y365" s="322">
        <f>'Comm Input'!AH530</f>
        <v>0</v>
      </c>
      <c r="Z365" s="7">
        <f>'Comm Input'!AI530</f>
        <v>0</v>
      </c>
    </row>
    <row r="366" spans="1:26" ht="15" x14ac:dyDescent="0.25">
      <c r="A366" s="311">
        <f>'Comm Input'!J531</f>
        <v>0</v>
      </c>
      <c r="B366" s="378" t="str">
        <f>'Comm Input'!K531</f>
        <v>Rosanio Godinez</v>
      </c>
      <c r="C366" s="17">
        <f>'Comm Input'!L531</f>
        <v>0</v>
      </c>
      <c r="D366" t="str">
        <f>'Comm Input'!M531</f>
        <v>FL0106</v>
      </c>
      <c r="E366" s="628">
        <f>'Comm Input'!N531</f>
        <v>0</v>
      </c>
      <c r="F366" s="366">
        <f>'Comm Input'!O531</f>
        <v>0</v>
      </c>
      <c r="G366" s="533">
        <f>'Comm Input'!P531</f>
        <v>0</v>
      </c>
      <c r="H366" s="535">
        <f>'Comm Input'!Q531</f>
        <v>0</v>
      </c>
      <c r="I366" s="535">
        <f>'Comm Input'!R531</f>
        <v>0</v>
      </c>
      <c r="J366" s="535">
        <f>'Comm Input'!S531</f>
        <v>0</v>
      </c>
      <c r="K366" s="535">
        <f>'Comm Input'!T531</f>
        <v>0</v>
      </c>
      <c r="L366" s="526">
        <f>'Comm Input'!U531</f>
        <v>0</v>
      </c>
      <c r="M366" s="526">
        <f>'Comm Input'!V531</f>
        <v>0</v>
      </c>
      <c r="N366" s="523">
        <f>'Comm Input'!W531</f>
        <v>0</v>
      </c>
      <c r="O366" s="523">
        <f>'Comm Input'!X531</f>
        <v>0</v>
      </c>
      <c r="P366" s="538">
        <f>'Comm Input'!Y531</f>
        <v>0</v>
      </c>
      <c r="Q366" s="523">
        <f>'Comm Input'!Z531</f>
        <v>0</v>
      </c>
      <c r="R366" s="538">
        <f>'Comm Input'!AA531</f>
        <v>0</v>
      </c>
      <c r="S366" s="538">
        <f>'Comm Input'!AB531</f>
        <v>0</v>
      </c>
      <c r="T366">
        <f>'Comm Input'!AC531</f>
        <v>0</v>
      </c>
      <c r="U366" s="23">
        <f>'Comm Input'!AD531</f>
        <v>0</v>
      </c>
      <c r="V366" s="23">
        <f>'Comm Input'!AE531</f>
        <v>0</v>
      </c>
      <c r="W366">
        <f>'Comm Input'!AF531</f>
        <v>0</v>
      </c>
      <c r="X366" s="538">
        <f>'Comm Input'!AG531</f>
        <v>0</v>
      </c>
      <c r="Y366" s="538">
        <f>'Comm Input'!AH531</f>
        <v>0</v>
      </c>
      <c r="Z366">
        <f>'Comm Input'!AI531</f>
        <v>0</v>
      </c>
    </row>
    <row r="367" spans="1:26" ht="15" x14ac:dyDescent="0.25">
      <c r="A367" s="311">
        <f>'Comm Input'!J532</f>
        <v>0</v>
      </c>
      <c r="B367">
        <f>'Comm Input'!K532</f>
        <v>0</v>
      </c>
      <c r="C367">
        <f>'Comm Input'!L532</f>
        <v>0</v>
      </c>
      <c r="D367">
        <f>'Comm Input'!M532</f>
        <v>0</v>
      </c>
      <c r="E367" s="494">
        <f>'Comm Input'!N532</f>
        <v>0</v>
      </c>
      <c r="F367" s="17">
        <f>'Comm Input'!O532</f>
        <v>0</v>
      </c>
      <c r="G367" s="38">
        <f>'Comm Input'!P532</f>
        <v>0</v>
      </c>
      <c r="H367" s="307">
        <f>'Comm Input'!Q532</f>
        <v>0</v>
      </c>
      <c r="I367" s="307">
        <f>'Comm Input'!R532</f>
        <v>0</v>
      </c>
      <c r="J367" s="307">
        <f>'Comm Input'!S532</f>
        <v>0</v>
      </c>
      <c r="K367" s="307">
        <f>'Comm Input'!T532</f>
        <v>0</v>
      </c>
      <c r="L367" s="38">
        <f>'Comm Input'!U532</f>
        <v>0</v>
      </c>
      <c r="M367" s="38">
        <f>'Comm Input'!V532</f>
        <v>0</v>
      </c>
      <c r="N367" s="22">
        <f>'Comm Input'!W532</f>
        <v>0</v>
      </c>
      <c r="O367" s="22">
        <f>'Comm Input'!X532</f>
        <v>0</v>
      </c>
      <c r="P367" s="23">
        <f>'Comm Input'!Y532</f>
        <v>0</v>
      </c>
      <c r="Q367" s="22">
        <f>'Comm Input'!Z532</f>
        <v>0</v>
      </c>
      <c r="R367" s="23">
        <f>'Comm Input'!AA532</f>
        <v>0</v>
      </c>
      <c r="S367" s="23">
        <f>'Comm Input'!AB532</f>
        <v>0</v>
      </c>
      <c r="T367">
        <f>'Comm Input'!AC532</f>
        <v>0</v>
      </c>
      <c r="U367" s="538">
        <f>'Comm Input'!AD532</f>
        <v>0</v>
      </c>
      <c r="V367" s="538">
        <f>'Comm Input'!AE532</f>
        <v>0</v>
      </c>
      <c r="W367">
        <f>'Comm Input'!AF532</f>
        <v>0</v>
      </c>
      <c r="X367" s="23">
        <f>'Comm Input'!AG532</f>
        <v>0</v>
      </c>
      <c r="Y367" s="23">
        <f>'Comm Input'!AH532</f>
        <v>0</v>
      </c>
      <c r="Z367">
        <f>'Comm Input'!AI532</f>
        <v>0</v>
      </c>
    </row>
    <row r="368" spans="1:26" ht="15" x14ac:dyDescent="0.25">
      <c r="A368" s="311">
        <f>'Comm Input'!J533</f>
        <v>0</v>
      </c>
      <c r="B368" t="str">
        <f>'Comm Input'!K533</f>
        <v>Moved to CES 1/2021</v>
      </c>
      <c r="C368" s="17">
        <f>'Comm Input'!L533</f>
        <v>0</v>
      </c>
      <c r="D368" t="str">
        <f>'Comm Input'!M533</f>
        <v>FL</v>
      </c>
      <c r="E368" s="494">
        <f>'Comm Input'!N533</f>
        <v>0</v>
      </c>
      <c r="F368" s="366">
        <f>'Comm Input'!O533</f>
        <v>0</v>
      </c>
      <c r="G368" s="321">
        <f>'Comm Input'!P533</f>
        <v>0</v>
      </c>
      <c r="H368" s="307">
        <f>'Comm Input'!Q533</f>
        <v>0</v>
      </c>
      <c r="I368" s="307">
        <f>'Comm Input'!R533</f>
        <v>0</v>
      </c>
      <c r="J368" s="307">
        <f>'Comm Input'!S533</f>
        <v>0</v>
      </c>
      <c r="K368" s="307">
        <f>'Comm Input'!T533</f>
        <v>0</v>
      </c>
      <c r="L368" s="38">
        <f>'Comm Input'!U533</f>
        <v>0</v>
      </c>
      <c r="M368" s="38">
        <f>'Comm Input'!V533</f>
        <v>0</v>
      </c>
      <c r="N368" s="22">
        <f>'Comm Input'!W533</f>
        <v>0</v>
      </c>
      <c r="O368" s="22">
        <f>'Comm Input'!X533</f>
        <v>0</v>
      </c>
      <c r="P368" s="23">
        <f>'Comm Input'!Y533</f>
        <v>0</v>
      </c>
      <c r="Q368" s="22">
        <f>'Comm Input'!Z533</f>
        <v>0</v>
      </c>
      <c r="R368" s="23">
        <f>'Comm Input'!AA533</f>
        <v>0</v>
      </c>
      <c r="S368" s="23">
        <f>'Comm Input'!AB533</f>
        <v>0</v>
      </c>
      <c r="T368">
        <f>'Comm Input'!AC533</f>
        <v>0</v>
      </c>
      <c r="U368" s="23">
        <f>'Comm Input'!AD533</f>
        <v>0</v>
      </c>
      <c r="V368" s="23">
        <f>'Comm Input'!AE533</f>
        <v>0</v>
      </c>
      <c r="W368">
        <f>'Comm Input'!AF533</f>
        <v>0</v>
      </c>
      <c r="X368" s="23">
        <f>'Comm Input'!AG533</f>
        <v>0</v>
      </c>
      <c r="Y368" s="23">
        <f>'Comm Input'!AH533</f>
        <v>0</v>
      </c>
      <c r="Z368">
        <f>'Comm Input'!AI533</f>
        <v>0</v>
      </c>
    </row>
    <row r="369" spans="1:26" ht="15" x14ac:dyDescent="0.25">
      <c r="A369" s="311">
        <f>'Comm Input'!J534</f>
        <v>0</v>
      </c>
      <c r="B369">
        <f>'Comm Input'!K534</f>
        <v>0</v>
      </c>
      <c r="C369">
        <f>'Comm Input'!L534</f>
        <v>0</v>
      </c>
      <c r="D369">
        <f>'Comm Input'!M534</f>
        <v>0</v>
      </c>
      <c r="E369" s="494">
        <f>'Comm Input'!N534</f>
        <v>0</v>
      </c>
      <c r="F369" s="17">
        <f>'Comm Input'!O534</f>
        <v>0</v>
      </c>
      <c r="G369" s="38">
        <f>'Comm Input'!P534</f>
        <v>0</v>
      </c>
      <c r="H369" s="307">
        <f>'Comm Input'!Q534</f>
        <v>0</v>
      </c>
      <c r="I369" s="307">
        <f>'Comm Input'!R534</f>
        <v>0</v>
      </c>
      <c r="J369" s="307">
        <f>'Comm Input'!S534</f>
        <v>0</v>
      </c>
      <c r="K369" s="307">
        <f>'Comm Input'!T534</f>
        <v>0</v>
      </c>
      <c r="L369" s="38">
        <f>'Comm Input'!U534</f>
        <v>0</v>
      </c>
      <c r="M369" s="38">
        <f>'Comm Input'!V534</f>
        <v>0</v>
      </c>
      <c r="N369" s="22">
        <f>'Comm Input'!W534</f>
        <v>0</v>
      </c>
      <c r="O369" s="22">
        <f>'Comm Input'!X534</f>
        <v>0</v>
      </c>
      <c r="P369" s="23">
        <f>'Comm Input'!Y534</f>
        <v>0</v>
      </c>
      <c r="Q369" s="22">
        <f>'Comm Input'!Z534</f>
        <v>0</v>
      </c>
      <c r="R369" s="23">
        <f>'Comm Input'!AA534</f>
        <v>0</v>
      </c>
      <c r="S369" s="23">
        <f>'Comm Input'!AB534</f>
        <v>0</v>
      </c>
      <c r="T369">
        <f>'Comm Input'!AC534</f>
        <v>0</v>
      </c>
      <c r="U369" s="23">
        <f>'Comm Input'!AD534</f>
        <v>0</v>
      </c>
      <c r="V369" s="23">
        <f>'Comm Input'!AE534</f>
        <v>0</v>
      </c>
      <c r="W369">
        <f>'Comm Input'!AF534</f>
        <v>0</v>
      </c>
      <c r="X369" s="23">
        <f>'Comm Input'!AG534</f>
        <v>0</v>
      </c>
      <c r="Y369" s="23">
        <f>'Comm Input'!AH534</f>
        <v>0</v>
      </c>
      <c r="Z369">
        <f>'Comm Input'!AI534</f>
        <v>0</v>
      </c>
    </row>
    <row r="370" spans="1:26" ht="15" x14ac:dyDescent="0.25">
      <c r="A370" s="311">
        <f>'Comm Input'!J535</f>
        <v>0</v>
      </c>
      <c r="B370">
        <f>'Comm Input'!K535</f>
        <v>0</v>
      </c>
      <c r="C370" s="17">
        <f>'Comm Input'!L535</f>
        <v>0</v>
      </c>
      <c r="D370">
        <f>'Comm Input'!M535</f>
        <v>0</v>
      </c>
      <c r="E370" s="494">
        <f>'Comm Input'!N535</f>
        <v>0</v>
      </c>
      <c r="F370" s="366">
        <f>'Comm Input'!O535</f>
        <v>0</v>
      </c>
      <c r="G370" s="321">
        <f>'Comm Input'!P535</f>
        <v>0</v>
      </c>
      <c r="H370" s="307">
        <f>'Comm Input'!Q535</f>
        <v>0</v>
      </c>
      <c r="I370" s="307">
        <f>'Comm Input'!R535</f>
        <v>0</v>
      </c>
      <c r="J370" s="307">
        <f>'Comm Input'!S535</f>
        <v>0</v>
      </c>
      <c r="K370" s="307">
        <f>'Comm Input'!T535</f>
        <v>0</v>
      </c>
      <c r="L370" s="38">
        <f>'Comm Input'!U535</f>
        <v>0</v>
      </c>
      <c r="M370" s="38">
        <f>'Comm Input'!V535</f>
        <v>0</v>
      </c>
      <c r="N370" s="22">
        <f>'Comm Input'!W535</f>
        <v>0</v>
      </c>
      <c r="O370" s="22">
        <f>'Comm Input'!X535</f>
        <v>0</v>
      </c>
      <c r="P370" s="23">
        <f>'Comm Input'!Y535</f>
        <v>0</v>
      </c>
      <c r="Q370" s="22">
        <f>'Comm Input'!Z535</f>
        <v>0</v>
      </c>
      <c r="R370" s="23">
        <f>'Comm Input'!AA535</f>
        <v>0</v>
      </c>
      <c r="S370" s="23">
        <f>'Comm Input'!AB535</f>
        <v>0</v>
      </c>
      <c r="T370">
        <f>'Comm Input'!AC535</f>
        <v>0</v>
      </c>
      <c r="U370" s="23">
        <f>'Comm Input'!AD535</f>
        <v>0</v>
      </c>
      <c r="V370" s="23">
        <f>'Comm Input'!AE535</f>
        <v>0</v>
      </c>
      <c r="W370">
        <f>'Comm Input'!AF535</f>
        <v>0</v>
      </c>
      <c r="X370" s="23">
        <f>'Comm Input'!AG535</f>
        <v>0</v>
      </c>
      <c r="Y370" s="23">
        <f>'Comm Input'!AH535</f>
        <v>0</v>
      </c>
      <c r="Z370" s="23">
        <f>'Comm Input'!AI535</f>
        <v>0</v>
      </c>
    </row>
    <row r="371" spans="1:26" ht="15" x14ac:dyDescent="0.25">
      <c r="A371" s="311">
        <f>'Comm Input'!J536</f>
        <v>0</v>
      </c>
      <c r="B371">
        <f>'Comm Input'!K536</f>
        <v>0</v>
      </c>
      <c r="C371">
        <f>'Comm Input'!L536</f>
        <v>0</v>
      </c>
      <c r="D371">
        <f>'Comm Input'!M536</f>
        <v>0</v>
      </c>
      <c r="E371" s="626">
        <f>'Comm Input'!N536</f>
        <v>0</v>
      </c>
      <c r="F371" s="13">
        <f>'Comm Input'!O536</f>
        <v>0</v>
      </c>
      <c r="G371" s="38">
        <f>'Comm Input'!P536</f>
        <v>0</v>
      </c>
      <c r="H371" s="307">
        <f>'Comm Input'!Q536</f>
        <v>0</v>
      </c>
      <c r="I371" s="307">
        <f>'Comm Input'!R536</f>
        <v>0</v>
      </c>
      <c r="J371" s="307">
        <f>'Comm Input'!S536</f>
        <v>0</v>
      </c>
      <c r="K371" s="307">
        <f>'Comm Input'!T536</f>
        <v>0</v>
      </c>
      <c r="L371" s="38">
        <f>'Comm Input'!U536</f>
        <v>0</v>
      </c>
      <c r="M371" s="38">
        <f>'Comm Input'!V536</f>
        <v>0</v>
      </c>
      <c r="N371" s="22">
        <f>'Comm Input'!W536</f>
        <v>0</v>
      </c>
      <c r="O371" s="22">
        <f>'Comm Input'!X536</f>
        <v>0</v>
      </c>
      <c r="P371" s="23">
        <f>'Comm Input'!Y536</f>
        <v>0</v>
      </c>
      <c r="Q371" s="22">
        <f>'Comm Input'!Z536</f>
        <v>0</v>
      </c>
      <c r="R371" s="23">
        <f>'Comm Input'!AA536</f>
        <v>0</v>
      </c>
      <c r="S371" s="23">
        <f>'Comm Input'!AB536</f>
        <v>0</v>
      </c>
      <c r="T371">
        <f>'Comm Input'!AC536</f>
        <v>0</v>
      </c>
      <c r="U371" s="23">
        <f>'Comm Input'!AD536</f>
        <v>0</v>
      </c>
      <c r="V371" s="23">
        <f>'Comm Input'!AE536</f>
        <v>0</v>
      </c>
      <c r="W371">
        <f>'Comm Input'!AF536</f>
        <v>0</v>
      </c>
      <c r="X371" s="23">
        <f>'Comm Input'!AG536</f>
        <v>0</v>
      </c>
      <c r="Y371" s="23">
        <f>'Comm Input'!AH536</f>
        <v>0</v>
      </c>
      <c r="Z371" s="23">
        <f>'Comm Input'!AI536</f>
        <v>0</v>
      </c>
    </row>
    <row r="372" spans="1:26" ht="15.75" thickBot="1" x14ac:dyDescent="0.3">
      <c r="A372" s="311">
        <f>'Comm Input'!J537</f>
        <v>0</v>
      </c>
      <c r="B372">
        <f>'Comm Input'!K537</f>
        <v>0</v>
      </c>
      <c r="C372">
        <f>'Comm Input'!L537</f>
        <v>0</v>
      </c>
      <c r="D372">
        <f>'Comm Input'!M537</f>
        <v>0</v>
      </c>
      <c r="E372" s="49">
        <f>'Comm Input'!N537</f>
        <v>0</v>
      </c>
      <c r="F372" s="50">
        <f>'Comm Input'!O537</f>
        <v>0</v>
      </c>
      <c r="G372" s="38">
        <f>'Comm Input'!P537</f>
        <v>0</v>
      </c>
      <c r="H372" s="307">
        <f>'Comm Input'!Q537</f>
        <v>0</v>
      </c>
      <c r="I372" s="307">
        <f>'Comm Input'!R537</f>
        <v>0</v>
      </c>
      <c r="J372" s="307">
        <f>'Comm Input'!S537</f>
        <v>0</v>
      </c>
      <c r="K372" s="307">
        <f>'Comm Input'!T537</f>
        <v>0</v>
      </c>
      <c r="L372" s="38">
        <f>'Comm Input'!U537</f>
        <v>0</v>
      </c>
      <c r="M372" s="38">
        <f>'Comm Input'!V537</f>
        <v>0</v>
      </c>
      <c r="N372" s="38">
        <f>'Comm Input'!W537</f>
        <v>0</v>
      </c>
      <c r="O372" s="22">
        <f>'Comm Input'!X537</f>
        <v>0</v>
      </c>
      <c r="P372" s="11">
        <f>'Comm Input'!Y537</f>
        <v>0</v>
      </c>
      <c r="Q372" s="22">
        <f>'Comm Input'!Z537</f>
        <v>0</v>
      </c>
      <c r="R372" s="22">
        <f>'Comm Input'!AA537</f>
        <v>0</v>
      </c>
      <c r="S372" s="22">
        <f>'Comm Input'!AB537</f>
        <v>0</v>
      </c>
      <c r="T372" s="22">
        <f>'Comm Input'!AC537</f>
        <v>0</v>
      </c>
      <c r="U372" s="22">
        <f>'Comm Input'!AD537</f>
        <v>0</v>
      </c>
      <c r="V372" s="22">
        <f>'Comm Input'!AE537</f>
        <v>0</v>
      </c>
      <c r="W372" s="22">
        <f>'Comm Input'!AF537</f>
        <v>0</v>
      </c>
      <c r="X372" s="22">
        <f>'Comm Input'!AG537</f>
        <v>0</v>
      </c>
      <c r="Y372" s="22">
        <f>'Comm Input'!AH537</f>
        <v>0</v>
      </c>
      <c r="Z372" s="22">
        <f>'Comm Input'!AI537</f>
        <v>0</v>
      </c>
    </row>
    <row r="373" spans="1:26" ht="15.75" thickBot="1" x14ac:dyDescent="0.3">
      <c r="A373" s="311">
        <f>'Comm Input'!J538</f>
        <v>0</v>
      </c>
      <c r="B373">
        <f>'Comm Input'!K538</f>
        <v>0</v>
      </c>
      <c r="C373">
        <f>'Comm Input'!L538</f>
        <v>0</v>
      </c>
      <c r="D373">
        <f>'Comm Input'!M538</f>
        <v>0</v>
      </c>
      <c r="E373" s="49">
        <f>'Comm Input'!N538</f>
        <v>0</v>
      </c>
      <c r="F373" s="50">
        <f>'Comm Input'!O538</f>
        <v>0</v>
      </c>
      <c r="G373" s="38">
        <f>'Comm Input'!P538</f>
        <v>0</v>
      </c>
      <c r="H373" s="38">
        <f>'Comm Input'!Q538</f>
        <v>0</v>
      </c>
      <c r="I373" s="38">
        <f>'Comm Input'!R538</f>
        <v>0</v>
      </c>
      <c r="J373" s="38">
        <f>'Comm Input'!S538</f>
        <v>0</v>
      </c>
      <c r="K373" s="38">
        <f>'Comm Input'!T538</f>
        <v>0</v>
      </c>
      <c r="L373" s="38">
        <f>'Comm Input'!U538</f>
        <v>0</v>
      </c>
      <c r="M373" s="38">
        <f>'Comm Input'!V538</f>
        <v>0</v>
      </c>
      <c r="N373" s="488">
        <f>'Comm Input'!W538</f>
        <v>0</v>
      </c>
      <c r="O373" s="489">
        <f>'Comm Input'!X538</f>
        <v>0</v>
      </c>
      <c r="P373" s="490">
        <f>'Comm Input'!Y538</f>
        <v>0</v>
      </c>
      <c r="Q373" s="829">
        <f>'Comm Input'!Z538</f>
        <v>0</v>
      </c>
      <c r="R373" s="387">
        <f>'Comm Input'!AA538</f>
        <v>0</v>
      </c>
      <c r="S373" s="387">
        <f>'Comm Input'!AB538</f>
        <v>0</v>
      </c>
      <c r="T373" s="1087">
        <f>'Comm Input'!AC538</f>
        <v>0</v>
      </c>
      <c r="U373" s="387">
        <f>'Comm Input'!AD538</f>
        <v>0</v>
      </c>
      <c r="V373" s="387">
        <f>'Comm Input'!AE538</f>
        <v>0</v>
      </c>
      <c r="W373" s="1087">
        <f>'Comm Input'!AF538</f>
        <v>0</v>
      </c>
      <c r="X373" s="387">
        <f>'Comm Input'!AG538</f>
        <v>0</v>
      </c>
      <c r="Y373" s="387">
        <f>'Comm Input'!AH538</f>
        <v>0</v>
      </c>
      <c r="Z373" s="1087">
        <f>'Comm Input'!AI538</f>
        <v>0</v>
      </c>
    </row>
    <row r="374" spans="1:26" ht="15" x14ac:dyDescent="0.25">
      <c r="A374" s="311">
        <f>'Comm Input'!J539</f>
        <v>0</v>
      </c>
      <c r="B374">
        <f>'Comm Input'!K539</f>
        <v>0</v>
      </c>
      <c r="C374">
        <f>'Comm Input'!L539</f>
        <v>0</v>
      </c>
      <c r="D374">
        <f>'Comm Input'!M539</f>
        <v>0</v>
      </c>
      <c r="E374" s="49">
        <f>'Comm Input'!N539</f>
        <v>0</v>
      </c>
      <c r="F374" s="50">
        <f>'Comm Input'!O539</f>
        <v>0</v>
      </c>
      <c r="G374" s="38">
        <f>'Comm Input'!P539</f>
        <v>0</v>
      </c>
      <c r="H374" s="38">
        <f>'Comm Input'!Q539</f>
        <v>0</v>
      </c>
      <c r="I374" s="38">
        <f>'Comm Input'!R539</f>
        <v>0</v>
      </c>
      <c r="J374" s="38">
        <f>'Comm Input'!S539</f>
        <v>0</v>
      </c>
      <c r="K374" s="38">
        <f>'Comm Input'!T539</f>
        <v>0</v>
      </c>
      <c r="L374" s="38">
        <f>'Comm Input'!U539</f>
        <v>0</v>
      </c>
      <c r="M374" s="38">
        <f>'Comm Input'!V539</f>
        <v>0</v>
      </c>
      <c r="N374" s="522">
        <f>'Comm Input'!W539</f>
        <v>0</v>
      </c>
      <c r="O374" s="523">
        <f>'Comm Input'!X539</f>
        <v>0</v>
      </c>
      <c r="P374" s="28">
        <f>'Comm Input'!Y539</f>
        <v>0</v>
      </c>
      <c r="Q374" s="523">
        <f>'Comm Input'!Z539</f>
        <v>0</v>
      </c>
      <c r="R374" s="523">
        <f>'Comm Input'!AA539</f>
        <v>0</v>
      </c>
      <c r="S374" s="523">
        <f>'Comm Input'!AB539</f>
        <v>0</v>
      </c>
      <c r="T374" s="89">
        <f>'Comm Input'!AC539</f>
        <v>0</v>
      </c>
      <c r="U374" s="89">
        <f>'Comm Input'!AD539</f>
        <v>0</v>
      </c>
      <c r="V374" s="89">
        <f>'Comm Input'!AE539</f>
        <v>0</v>
      </c>
      <c r="W374" s="49">
        <f>'Comm Input'!AF539</f>
        <v>0</v>
      </c>
      <c r="X374" s="523">
        <f>'Comm Input'!AG539</f>
        <v>0</v>
      </c>
      <c r="Y374" s="523">
        <f>'Comm Input'!AH539</f>
        <v>0</v>
      </c>
      <c r="Z374" s="89">
        <f>'Comm Input'!AI539</f>
        <v>0</v>
      </c>
    </row>
    <row r="375" spans="1:26" ht="15" x14ac:dyDescent="0.25">
      <c r="A375" s="311">
        <f>'Comm Input'!J540</f>
        <v>0</v>
      </c>
      <c r="B375">
        <f>'Comm Input'!K540</f>
        <v>0</v>
      </c>
      <c r="C375">
        <f>'Comm Input'!L540</f>
        <v>0</v>
      </c>
      <c r="D375">
        <f>'Comm Input'!M540</f>
        <v>0</v>
      </c>
      <c r="E375" s="49">
        <f>'Comm Input'!N540</f>
        <v>0</v>
      </c>
      <c r="F375" s="50">
        <f>'Comm Input'!O540</f>
        <v>0</v>
      </c>
      <c r="G375" s="38">
        <f>'Comm Input'!P540</f>
        <v>0</v>
      </c>
      <c r="H375" s="38">
        <f>'Comm Input'!Q540</f>
        <v>0</v>
      </c>
      <c r="I375" s="38">
        <f>'Comm Input'!R540</f>
        <v>0</v>
      </c>
      <c r="J375" s="38">
        <f>'Comm Input'!S540</f>
        <v>0</v>
      </c>
      <c r="K375" s="38">
        <f>'Comm Input'!T540</f>
        <v>0</v>
      </c>
      <c r="L375" s="38">
        <f>'Comm Input'!U540</f>
        <v>0</v>
      </c>
      <c r="M375" s="38">
        <f>'Comm Input'!V540</f>
        <v>0</v>
      </c>
      <c r="N375" s="522">
        <f>'Comm Input'!W540</f>
        <v>0</v>
      </c>
      <c r="O375" s="523">
        <f>'Comm Input'!X540</f>
        <v>0</v>
      </c>
      <c r="P375" s="28">
        <f>'Comm Input'!Y540</f>
        <v>0</v>
      </c>
      <c r="Q375" s="523">
        <f>'Comm Input'!Z540</f>
        <v>0</v>
      </c>
      <c r="R375" s="523">
        <f>'Comm Input'!AA540</f>
        <v>0</v>
      </c>
      <c r="S375" s="523">
        <f>'Comm Input'!AB540</f>
        <v>0</v>
      </c>
      <c r="T375" s="89">
        <f>'Comm Input'!AC540</f>
        <v>0</v>
      </c>
      <c r="U375" s="89">
        <f>'Comm Input'!AD540</f>
        <v>0</v>
      </c>
      <c r="V375" s="89">
        <f>'Comm Input'!AE540</f>
        <v>0</v>
      </c>
      <c r="W375" s="49">
        <f>'Comm Input'!AF540</f>
        <v>0</v>
      </c>
      <c r="X375" s="523">
        <f>'Comm Input'!AG540</f>
        <v>0</v>
      </c>
      <c r="Y375" s="523">
        <f>'Comm Input'!AH540</f>
        <v>0</v>
      </c>
      <c r="Z375" s="89">
        <f>'Comm Input'!AI540</f>
        <v>0</v>
      </c>
    </row>
    <row r="376" spans="1:26" ht="15" x14ac:dyDescent="0.25">
      <c r="A376" s="334">
        <f>'Comm Input'!J541</f>
        <v>0</v>
      </c>
      <c r="B376" s="171">
        <f>'Comm Input'!K541</f>
        <v>0</v>
      </c>
      <c r="C376" s="171">
        <f>'Comm Input'!L541</f>
        <v>0</v>
      </c>
      <c r="D376" s="176">
        <f>'Comm Input'!M541</f>
        <v>0</v>
      </c>
      <c r="E376" s="449">
        <f>'Comm Input'!N541</f>
        <v>0</v>
      </c>
      <c r="F376" s="335">
        <f>'Comm Input'!O541</f>
        <v>0</v>
      </c>
      <c r="G376" s="177">
        <f>'Comm Input'!P541</f>
        <v>0</v>
      </c>
      <c r="H376" s="177">
        <f>'Comm Input'!Q541</f>
        <v>0</v>
      </c>
      <c r="I376" s="177">
        <f>'Comm Input'!R541</f>
        <v>0</v>
      </c>
      <c r="J376" s="177">
        <f>'Comm Input'!S541</f>
        <v>0</v>
      </c>
      <c r="K376" s="177">
        <f>'Comm Input'!T541</f>
        <v>0</v>
      </c>
      <c r="L376" s="177">
        <f>'Comm Input'!U541</f>
        <v>0</v>
      </c>
      <c r="M376" s="177">
        <f>'Comm Input'!V541</f>
        <v>0</v>
      </c>
      <c r="N376" s="364">
        <f>'Comm Input'!W541</f>
        <v>0</v>
      </c>
      <c r="O376" s="178">
        <f>'Comm Input'!X541</f>
        <v>0</v>
      </c>
      <c r="P376" s="365">
        <f>'Comm Input'!Y541</f>
        <v>0</v>
      </c>
      <c r="Q376" s="178">
        <f>'Comm Input'!Z541</f>
        <v>0</v>
      </c>
      <c r="R376" s="178" t="str">
        <f>'Comm Input'!AA541</f>
        <v>PCS</v>
      </c>
      <c r="S376" s="337">
        <f>'Comm Input'!AB541</f>
        <v>0</v>
      </c>
      <c r="T376" s="171">
        <f>'Comm Input'!AC541</f>
        <v>0</v>
      </c>
      <c r="U376" s="171">
        <f>'Comm Input'!AD541</f>
        <v>0</v>
      </c>
      <c r="V376" s="171">
        <f>'Comm Input'!AE541</f>
        <v>0</v>
      </c>
      <c r="W376" s="171">
        <f>'Comm Input'!AF541</f>
        <v>0</v>
      </c>
      <c r="X376" s="171">
        <f>'Comm Input'!AG541</f>
        <v>0</v>
      </c>
      <c r="Y376" s="337">
        <f>'Comm Input'!AH541</f>
        <v>0</v>
      </c>
      <c r="Z376" s="171">
        <f>'Comm Input'!AI541</f>
        <v>0</v>
      </c>
    </row>
    <row r="377" spans="1:26" ht="15" x14ac:dyDescent="0.25">
      <c r="A377" s="310" t="str">
        <f>'Comm Input'!J542</f>
        <v>SA</v>
      </c>
      <c r="B377" s="35" t="str">
        <f>'Comm Input'!K542</f>
        <v>Broker: EZ WCS</v>
      </c>
      <c r="C377" s="35">
        <f>'Comm Input'!L542</f>
        <v>0</v>
      </c>
      <c r="D377" s="158">
        <f>'Comm Input'!M542</f>
        <v>0</v>
      </c>
      <c r="E377" s="117">
        <f>'Comm Input'!N542</f>
        <v>0</v>
      </c>
      <c r="F377" s="316">
        <f>'Comm Input'!O542</f>
        <v>0</v>
      </c>
      <c r="G377" s="158">
        <f>'Comm Input'!P542</f>
        <v>0</v>
      </c>
      <c r="H377" s="158">
        <f>'Comm Input'!Q542</f>
        <v>0</v>
      </c>
      <c r="I377" s="158">
        <f>'Comm Input'!R542</f>
        <v>0</v>
      </c>
      <c r="J377" s="319">
        <f>'Comm Input'!S542</f>
        <v>0</v>
      </c>
      <c r="K377" s="319">
        <f>'Comm Input'!T542</f>
        <v>0</v>
      </c>
      <c r="L377" s="319" t="str">
        <f>'Comm Input'!U542</f>
        <v>Bundled</v>
      </c>
      <c r="M377" s="158">
        <f>'Comm Input'!V542</f>
        <v>0</v>
      </c>
      <c r="N377" s="319">
        <f>'Comm Input'!W542</f>
        <v>3.5000000000000003E-2</v>
      </c>
      <c r="O377" s="117">
        <f>'Comm Input'!X542</f>
        <v>0</v>
      </c>
      <c r="P377" s="157">
        <f>'Comm Input'!Y542</f>
        <v>0</v>
      </c>
      <c r="Q377" s="158">
        <f>'Comm Input'!Z542</f>
        <v>0</v>
      </c>
      <c r="R377" s="319">
        <f>'Comm Input'!AA542</f>
        <v>0.01</v>
      </c>
      <c r="S377" s="157">
        <f>'Comm Input'!AB542</f>
        <v>0</v>
      </c>
      <c r="T377" s="7">
        <f>'Comm Input'!AC542</f>
        <v>0</v>
      </c>
      <c r="U377" s="7">
        <f>'Comm Input'!AD542</f>
        <v>0</v>
      </c>
      <c r="V377" s="7">
        <f>'Comm Input'!AE542</f>
        <v>0</v>
      </c>
      <c r="W377" s="7">
        <f>'Comm Input'!AF542</f>
        <v>0</v>
      </c>
      <c r="X377" s="158">
        <f>'Comm Input'!AG542</f>
        <v>0</v>
      </c>
      <c r="Y377" s="322">
        <f>'Comm Input'!AH542</f>
        <v>0</v>
      </c>
      <c r="Z377" s="7">
        <f>'Comm Input'!AI542</f>
        <v>0</v>
      </c>
    </row>
    <row r="378" spans="1:26" ht="15" x14ac:dyDescent="0.25">
      <c r="A378" s="311">
        <f>'Comm Input'!J543</f>
        <v>0</v>
      </c>
      <c r="B378" t="str">
        <f>'Comm Input'!K543</f>
        <v>Tow Boys</v>
      </c>
      <c r="C378" s="17">
        <f>'Comm Input'!L543</f>
        <v>0</v>
      </c>
      <c r="D378" t="str">
        <f>'Comm Input'!M543</f>
        <v>FL7219</v>
      </c>
      <c r="E378" s="628">
        <f>'Comm Input'!N543</f>
        <v>0</v>
      </c>
      <c r="F378" s="366">
        <f>'Comm Input'!O543</f>
        <v>0</v>
      </c>
      <c r="G378" s="533">
        <f>'Comm Input'!P543</f>
        <v>0</v>
      </c>
      <c r="H378" s="535">
        <f>'Comm Input'!Q543</f>
        <v>0</v>
      </c>
      <c r="I378" s="535">
        <f>'Comm Input'!R543</f>
        <v>0</v>
      </c>
      <c r="J378" s="535">
        <f>'Comm Input'!S543</f>
        <v>0</v>
      </c>
      <c r="K378" s="535">
        <f>'Comm Input'!T543</f>
        <v>0</v>
      </c>
      <c r="L378" s="526">
        <f>'Comm Input'!U543</f>
        <v>0</v>
      </c>
      <c r="M378" s="526">
        <f>'Comm Input'!V543</f>
        <v>0</v>
      </c>
      <c r="N378" s="523">
        <f>'Comm Input'!W543</f>
        <v>0</v>
      </c>
      <c r="O378" s="523">
        <f>'Comm Input'!X543</f>
        <v>0</v>
      </c>
      <c r="P378" s="538">
        <f>'Comm Input'!Y543</f>
        <v>0</v>
      </c>
      <c r="Q378" s="523">
        <f>'Comm Input'!Z543</f>
        <v>0</v>
      </c>
      <c r="R378" s="538">
        <f>'Comm Input'!AA543</f>
        <v>0</v>
      </c>
      <c r="S378" s="538">
        <f>'Comm Input'!AB543</f>
        <v>0</v>
      </c>
      <c r="T378">
        <f>'Comm Input'!AC543</f>
        <v>0</v>
      </c>
      <c r="U378">
        <f>'Comm Input'!AD543</f>
        <v>0</v>
      </c>
      <c r="V378">
        <f>'Comm Input'!AE543</f>
        <v>0</v>
      </c>
      <c r="W378" s="541">
        <f>'Comm Input'!AF543</f>
        <v>0</v>
      </c>
      <c r="X378" s="538">
        <f>'Comm Input'!AG543</f>
        <v>0</v>
      </c>
      <c r="Y378" s="538">
        <f>'Comm Input'!AH543</f>
        <v>0</v>
      </c>
      <c r="Z378">
        <f>'Comm Input'!AI543</f>
        <v>0</v>
      </c>
    </row>
    <row r="379" spans="1:26" ht="15" x14ac:dyDescent="0.25">
      <c r="A379" s="311">
        <f>'Comm Input'!J544</f>
        <v>0</v>
      </c>
      <c r="B379">
        <f>'Comm Input'!K544</f>
        <v>0</v>
      </c>
      <c r="C379">
        <f>'Comm Input'!L544</f>
        <v>0</v>
      </c>
      <c r="D379" t="str">
        <f>'Comm Input'!M544</f>
        <v>OT</v>
      </c>
      <c r="E379" s="494">
        <f>'Comm Input'!N544</f>
        <v>0</v>
      </c>
      <c r="F379" s="17">
        <f>'Comm Input'!O544</f>
        <v>0</v>
      </c>
      <c r="G379" s="38">
        <f>'Comm Input'!P544</f>
        <v>0</v>
      </c>
      <c r="H379" s="307">
        <f>'Comm Input'!Q544</f>
        <v>0</v>
      </c>
      <c r="I379" s="307">
        <f>'Comm Input'!R544</f>
        <v>0</v>
      </c>
      <c r="J379" s="307">
        <f>'Comm Input'!S544</f>
        <v>0</v>
      </c>
      <c r="K379" s="307">
        <f>'Comm Input'!T544</f>
        <v>0</v>
      </c>
      <c r="L379" s="38">
        <f>'Comm Input'!U544</f>
        <v>0</v>
      </c>
      <c r="M379" s="38">
        <f>'Comm Input'!V544</f>
        <v>0</v>
      </c>
      <c r="N379" s="22">
        <f>'Comm Input'!W544</f>
        <v>0</v>
      </c>
      <c r="O379" s="22">
        <f>'Comm Input'!X544</f>
        <v>0</v>
      </c>
      <c r="P379" s="23">
        <f>'Comm Input'!Y544</f>
        <v>0</v>
      </c>
      <c r="Q379" s="22">
        <f>'Comm Input'!Z544</f>
        <v>0</v>
      </c>
      <c r="R379" s="23">
        <f>'Comm Input'!AA544</f>
        <v>0</v>
      </c>
      <c r="S379" s="23">
        <f>'Comm Input'!AB544</f>
        <v>0</v>
      </c>
      <c r="T379">
        <f>'Comm Input'!AC544</f>
        <v>0</v>
      </c>
      <c r="U379">
        <f>'Comm Input'!AD544</f>
        <v>0</v>
      </c>
      <c r="V379">
        <f>'Comm Input'!AE544</f>
        <v>0</v>
      </c>
      <c r="W379" s="49">
        <f>'Comm Input'!AF544</f>
        <v>0</v>
      </c>
      <c r="X379" s="23">
        <f>'Comm Input'!AG544</f>
        <v>0</v>
      </c>
      <c r="Y379" s="23">
        <f>'Comm Input'!AH544</f>
        <v>0</v>
      </c>
      <c r="Z379">
        <f>'Comm Input'!AI544</f>
        <v>0</v>
      </c>
    </row>
    <row r="380" spans="1:26" ht="15" x14ac:dyDescent="0.25">
      <c r="A380" s="311">
        <f>'Comm Input'!J545</f>
        <v>0</v>
      </c>
      <c r="B380" t="str">
        <f>'Comm Input'!K545</f>
        <v>Termed</v>
      </c>
      <c r="C380" s="17">
        <f>'Comm Input'!L545</f>
        <v>0</v>
      </c>
      <c r="D380" t="str">
        <f>'Comm Input'!M545</f>
        <v>FL8810</v>
      </c>
      <c r="E380" s="494">
        <f>'Comm Input'!N545</f>
        <v>0</v>
      </c>
      <c r="F380" s="366">
        <f>'Comm Input'!O545</f>
        <v>0</v>
      </c>
      <c r="G380" s="321">
        <f>'Comm Input'!P545</f>
        <v>0</v>
      </c>
      <c r="H380" s="307">
        <f>'Comm Input'!Q545</f>
        <v>0</v>
      </c>
      <c r="I380" s="307">
        <f>'Comm Input'!R545</f>
        <v>0</v>
      </c>
      <c r="J380" s="307">
        <f>'Comm Input'!S545</f>
        <v>0</v>
      </c>
      <c r="K380" s="307">
        <f>'Comm Input'!T545</f>
        <v>0</v>
      </c>
      <c r="L380" s="38">
        <f>'Comm Input'!U545</f>
        <v>0</v>
      </c>
      <c r="M380" s="38">
        <f>'Comm Input'!V545</f>
        <v>0</v>
      </c>
      <c r="N380" s="22">
        <f>'Comm Input'!W545</f>
        <v>0</v>
      </c>
      <c r="O380" s="22">
        <f>'Comm Input'!X545</f>
        <v>0</v>
      </c>
      <c r="P380" s="23">
        <f>'Comm Input'!Y545</f>
        <v>0</v>
      </c>
      <c r="Q380" s="22">
        <f>'Comm Input'!Z545</f>
        <v>0</v>
      </c>
      <c r="R380" s="23">
        <f>'Comm Input'!AA545</f>
        <v>0</v>
      </c>
      <c r="S380" s="23">
        <f>'Comm Input'!AB545</f>
        <v>0</v>
      </c>
      <c r="T380">
        <f>'Comm Input'!AC545</f>
        <v>0</v>
      </c>
      <c r="U380">
        <f>'Comm Input'!AD545</f>
        <v>0</v>
      </c>
      <c r="V380">
        <f>'Comm Input'!AE545</f>
        <v>0</v>
      </c>
      <c r="W380" s="49">
        <f>'Comm Input'!AF545</f>
        <v>0</v>
      </c>
      <c r="X380" s="23">
        <f>'Comm Input'!AG545</f>
        <v>0</v>
      </c>
      <c r="Y380" s="23">
        <f>'Comm Input'!AH545</f>
        <v>0</v>
      </c>
      <c r="Z380">
        <f>'Comm Input'!AI545</f>
        <v>0</v>
      </c>
    </row>
    <row r="381" spans="1:26" ht="15" x14ac:dyDescent="0.25">
      <c r="A381" s="311">
        <f>'Comm Input'!J546</f>
        <v>0</v>
      </c>
      <c r="B381">
        <f>'Comm Input'!K546</f>
        <v>0</v>
      </c>
      <c r="C381">
        <f>'Comm Input'!L546</f>
        <v>0</v>
      </c>
      <c r="D381">
        <f>'Comm Input'!M546</f>
        <v>0</v>
      </c>
      <c r="E381" s="494">
        <f>'Comm Input'!N546</f>
        <v>0</v>
      </c>
      <c r="F381" s="17">
        <f>'Comm Input'!O546</f>
        <v>0</v>
      </c>
      <c r="G381" s="38">
        <f>'Comm Input'!P546</f>
        <v>0</v>
      </c>
      <c r="H381" s="307">
        <f>'Comm Input'!Q546</f>
        <v>0</v>
      </c>
      <c r="I381" s="307">
        <f>'Comm Input'!R546</f>
        <v>0</v>
      </c>
      <c r="J381" s="307">
        <f>'Comm Input'!S546</f>
        <v>0</v>
      </c>
      <c r="K381" s="307">
        <f>'Comm Input'!T546</f>
        <v>0</v>
      </c>
      <c r="L381" s="38">
        <f>'Comm Input'!U546</f>
        <v>0</v>
      </c>
      <c r="M381" s="38">
        <f>'Comm Input'!V546</f>
        <v>0</v>
      </c>
      <c r="N381" s="22">
        <f>'Comm Input'!W546</f>
        <v>0</v>
      </c>
      <c r="O381" s="22">
        <f>'Comm Input'!X546</f>
        <v>0</v>
      </c>
      <c r="P381" s="23">
        <f>'Comm Input'!Y546</f>
        <v>0</v>
      </c>
      <c r="Q381" s="22">
        <f>'Comm Input'!Z546</f>
        <v>0</v>
      </c>
      <c r="R381" s="23">
        <f>'Comm Input'!AA546</f>
        <v>0</v>
      </c>
      <c r="S381" s="23">
        <f>'Comm Input'!AB546</f>
        <v>0</v>
      </c>
      <c r="T381">
        <f>'Comm Input'!AC546</f>
        <v>0</v>
      </c>
      <c r="U381">
        <f>'Comm Input'!AD546</f>
        <v>0</v>
      </c>
      <c r="V381">
        <f>'Comm Input'!AE546</f>
        <v>0</v>
      </c>
      <c r="W381" s="49">
        <f>'Comm Input'!AF546</f>
        <v>0</v>
      </c>
      <c r="X381" s="23">
        <f>'Comm Input'!AG546</f>
        <v>0</v>
      </c>
      <c r="Y381" s="23">
        <f>'Comm Input'!AH546</f>
        <v>0</v>
      </c>
      <c r="Z381">
        <f>'Comm Input'!AI546</f>
        <v>0</v>
      </c>
    </row>
    <row r="382" spans="1:26" ht="15" x14ac:dyDescent="0.25">
      <c r="A382" s="311">
        <f>'Comm Input'!J547</f>
        <v>0</v>
      </c>
      <c r="B382">
        <f>'Comm Input'!K547</f>
        <v>0</v>
      </c>
      <c r="C382" s="17">
        <f>'Comm Input'!L547</f>
        <v>0</v>
      </c>
      <c r="D382">
        <f>'Comm Input'!M547</f>
        <v>0</v>
      </c>
      <c r="E382" s="494">
        <f>'Comm Input'!N547</f>
        <v>0</v>
      </c>
      <c r="F382" s="366">
        <f>'Comm Input'!O547</f>
        <v>0</v>
      </c>
      <c r="G382" s="321">
        <f>'Comm Input'!P547</f>
        <v>0</v>
      </c>
      <c r="H382" s="307">
        <f>'Comm Input'!Q547</f>
        <v>0</v>
      </c>
      <c r="I382" s="307">
        <f>'Comm Input'!R547</f>
        <v>0</v>
      </c>
      <c r="J382" s="307">
        <f>'Comm Input'!S547</f>
        <v>0</v>
      </c>
      <c r="K382" s="307">
        <f>'Comm Input'!T547</f>
        <v>0</v>
      </c>
      <c r="L382" s="38">
        <f>'Comm Input'!U547</f>
        <v>0</v>
      </c>
      <c r="M382" s="38">
        <f>'Comm Input'!V547</f>
        <v>0</v>
      </c>
      <c r="N382" s="22">
        <f>'Comm Input'!W547</f>
        <v>0</v>
      </c>
      <c r="O382" s="22">
        <f>'Comm Input'!X547</f>
        <v>0</v>
      </c>
      <c r="P382" s="23">
        <f>'Comm Input'!Y547</f>
        <v>0</v>
      </c>
      <c r="Q382" s="22">
        <f>'Comm Input'!Z547</f>
        <v>0</v>
      </c>
      <c r="R382" s="23">
        <f>'Comm Input'!AA547</f>
        <v>0</v>
      </c>
      <c r="S382" s="23">
        <f>'Comm Input'!AB547</f>
        <v>0</v>
      </c>
      <c r="T382">
        <f>'Comm Input'!AC547</f>
        <v>0</v>
      </c>
      <c r="U382">
        <f>'Comm Input'!AD547</f>
        <v>0</v>
      </c>
      <c r="V382">
        <f>'Comm Input'!AE547</f>
        <v>0</v>
      </c>
      <c r="W382" s="49">
        <f>'Comm Input'!AF547</f>
        <v>0</v>
      </c>
      <c r="X382" s="23">
        <f>'Comm Input'!AG547</f>
        <v>0</v>
      </c>
      <c r="Y382" s="23">
        <f>'Comm Input'!AH547</f>
        <v>0</v>
      </c>
      <c r="Z382" s="23">
        <f>'Comm Input'!AI547</f>
        <v>0</v>
      </c>
    </row>
    <row r="383" spans="1:26" ht="15" x14ac:dyDescent="0.25">
      <c r="A383" s="311">
        <f>'Comm Input'!J548</f>
        <v>0</v>
      </c>
      <c r="B383">
        <f>'Comm Input'!K548</f>
        <v>0</v>
      </c>
      <c r="C383">
        <f>'Comm Input'!L548</f>
        <v>0</v>
      </c>
      <c r="D383">
        <f>'Comm Input'!M548</f>
        <v>0</v>
      </c>
      <c r="E383" s="626">
        <f>'Comm Input'!N548</f>
        <v>0</v>
      </c>
      <c r="F383" s="13">
        <f>'Comm Input'!O548</f>
        <v>0</v>
      </c>
      <c r="G383" s="38">
        <f>'Comm Input'!P548</f>
        <v>0</v>
      </c>
      <c r="H383" s="307">
        <f>'Comm Input'!Q548</f>
        <v>0</v>
      </c>
      <c r="I383" s="307">
        <f>'Comm Input'!R548</f>
        <v>0</v>
      </c>
      <c r="J383" s="307">
        <f>'Comm Input'!S548</f>
        <v>0</v>
      </c>
      <c r="K383" s="307">
        <f>'Comm Input'!T548</f>
        <v>0</v>
      </c>
      <c r="L383" s="38">
        <f>'Comm Input'!U548</f>
        <v>0</v>
      </c>
      <c r="M383" s="38">
        <f>'Comm Input'!V548</f>
        <v>0</v>
      </c>
      <c r="N383" s="22">
        <f>'Comm Input'!W548</f>
        <v>0</v>
      </c>
      <c r="O383" s="22">
        <f>'Comm Input'!X548</f>
        <v>0</v>
      </c>
      <c r="P383" s="23">
        <f>'Comm Input'!Y548</f>
        <v>0</v>
      </c>
      <c r="Q383" s="22">
        <f>'Comm Input'!Z548</f>
        <v>0</v>
      </c>
      <c r="R383" s="23">
        <f>'Comm Input'!AA548</f>
        <v>0</v>
      </c>
      <c r="S383" s="23">
        <f>'Comm Input'!AB548</f>
        <v>0</v>
      </c>
      <c r="T383">
        <f>'Comm Input'!AC548</f>
        <v>0</v>
      </c>
      <c r="U383">
        <f>'Comm Input'!AD548</f>
        <v>0</v>
      </c>
      <c r="V383">
        <f>'Comm Input'!AE548</f>
        <v>0</v>
      </c>
      <c r="W383" s="49">
        <f>'Comm Input'!AF548</f>
        <v>0</v>
      </c>
      <c r="X383" s="23">
        <f>'Comm Input'!AG548</f>
        <v>0</v>
      </c>
      <c r="Y383" s="23">
        <f>'Comm Input'!AH548</f>
        <v>0</v>
      </c>
      <c r="Z383" s="23">
        <f>'Comm Input'!AI548</f>
        <v>0</v>
      </c>
    </row>
    <row r="384" spans="1:26" ht="15.75" thickBot="1" x14ac:dyDescent="0.3">
      <c r="A384" s="311">
        <f>'Comm Input'!J549</f>
        <v>0</v>
      </c>
      <c r="B384">
        <f>'Comm Input'!K549</f>
        <v>0</v>
      </c>
      <c r="C384">
        <f>'Comm Input'!L549</f>
        <v>0</v>
      </c>
      <c r="D384">
        <f>'Comm Input'!M549</f>
        <v>0</v>
      </c>
      <c r="E384" s="49">
        <f>'Comm Input'!N549</f>
        <v>0</v>
      </c>
      <c r="F384" s="50">
        <f>'Comm Input'!O549</f>
        <v>0</v>
      </c>
      <c r="G384" s="38">
        <f>'Comm Input'!P549</f>
        <v>0</v>
      </c>
      <c r="H384" s="307">
        <f>'Comm Input'!Q549</f>
        <v>0</v>
      </c>
      <c r="I384" s="307">
        <f>'Comm Input'!R549</f>
        <v>0</v>
      </c>
      <c r="J384" s="307">
        <f>'Comm Input'!S549</f>
        <v>0</v>
      </c>
      <c r="K384" s="307">
        <f>'Comm Input'!T549</f>
        <v>0</v>
      </c>
      <c r="L384" s="38">
        <f>'Comm Input'!U549</f>
        <v>0</v>
      </c>
      <c r="M384" s="38">
        <f>'Comm Input'!V549</f>
        <v>0</v>
      </c>
      <c r="N384" s="38">
        <f>'Comm Input'!W549</f>
        <v>0</v>
      </c>
      <c r="O384" s="22">
        <f>'Comm Input'!X549</f>
        <v>0</v>
      </c>
      <c r="P384" s="11">
        <f>'Comm Input'!Y549</f>
        <v>0</v>
      </c>
      <c r="Q384" s="22">
        <f>'Comm Input'!Z549</f>
        <v>0</v>
      </c>
      <c r="R384" s="22">
        <f>'Comm Input'!AA549</f>
        <v>0</v>
      </c>
      <c r="S384" s="22">
        <f>'Comm Input'!AB549</f>
        <v>0</v>
      </c>
      <c r="T384" s="22">
        <f>'Comm Input'!AC549</f>
        <v>0</v>
      </c>
      <c r="U384" s="22">
        <f>'Comm Input'!AD549</f>
        <v>0</v>
      </c>
      <c r="V384" s="22">
        <f>'Comm Input'!AE549</f>
        <v>0</v>
      </c>
      <c r="W384" s="49">
        <f>'Comm Input'!AF549</f>
        <v>0</v>
      </c>
      <c r="X384" s="22">
        <f>'Comm Input'!AG549</f>
        <v>0</v>
      </c>
      <c r="Y384" s="22">
        <f>'Comm Input'!AH549</f>
        <v>0</v>
      </c>
      <c r="Z384" s="22">
        <f>'Comm Input'!AI549</f>
        <v>0</v>
      </c>
    </row>
    <row r="385" spans="1:26" ht="15.75" thickBot="1" x14ac:dyDescent="0.3">
      <c r="A385" s="311">
        <f>'Comm Input'!J550</f>
        <v>0</v>
      </c>
      <c r="B385">
        <f>'Comm Input'!K550</f>
        <v>0</v>
      </c>
      <c r="C385">
        <f>'Comm Input'!L550</f>
        <v>0</v>
      </c>
      <c r="D385">
        <f>'Comm Input'!M550</f>
        <v>0</v>
      </c>
      <c r="E385" s="49">
        <f>'Comm Input'!N550</f>
        <v>0</v>
      </c>
      <c r="F385" s="50">
        <f>'Comm Input'!O550</f>
        <v>0</v>
      </c>
      <c r="G385" s="38">
        <f>'Comm Input'!P550</f>
        <v>0</v>
      </c>
      <c r="H385" s="38">
        <f>'Comm Input'!Q550</f>
        <v>0</v>
      </c>
      <c r="I385" s="38">
        <f>'Comm Input'!R550</f>
        <v>0</v>
      </c>
      <c r="J385" s="38">
        <f>'Comm Input'!S550</f>
        <v>0</v>
      </c>
      <c r="K385" s="38">
        <f>'Comm Input'!T550</f>
        <v>0</v>
      </c>
      <c r="L385" s="38">
        <f>'Comm Input'!U550</f>
        <v>0</v>
      </c>
      <c r="M385" s="38">
        <f>'Comm Input'!V550</f>
        <v>0</v>
      </c>
      <c r="N385" s="488">
        <f>'Comm Input'!W550</f>
        <v>0</v>
      </c>
      <c r="O385" s="489">
        <f>'Comm Input'!X550</f>
        <v>0</v>
      </c>
      <c r="P385" s="490">
        <f>'Comm Input'!Y550</f>
        <v>0</v>
      </c>
      <c r="Q385" s="829">
        <f>'Comm Input'!Z550</f>
        <v>0</v>
      </c>
      <c r="R385" s="387">
        <f>'Comm Input'!AA550</f>
        <v>0</v>
      </c>
      <c r="S385" s="387">
        <f>'Comm Input'!AB550</f>
        <v>0</v>
      </c>
      <c r="T385" s="1087">
        <f>'Comm Input'!AC550</f>
        <v>0</v>
      </c>
      <c r="U385" s="89">
        <f>'Comm Input'!AD550</f>
        <v>0</v>
      </c>
      <c r="V385" s="89">
        <f>'Comm Input'!AE550</f>
        <v>0</v>
      </c>
      <c r="W385" s="49">
        <f>'Comm Input'!AF550</f>
        <v>0</v>
      </c>
      <c r="X385" s="387">
        <f>'Comm Input'!AG550</f>
        <v>0</v>
      </c>
      <c r="Y385" s="387">
        <f>'Comm Input'!AH550</f>
        <v>0</v>
      </c>
      <c r="Z385" s="1087">
        <f>'Comm Input'!AI550</f>
        <v>0</v>
      </c>
    </row>
    <row r="386" spans="1:26" ht="15" x14ac:dyDescent="0.25">
      <c r="A386" s="311">
        <f>'Comm Input'!J551</f>
        <v>0</v>
      </c>
      <c r="B386">
        <f>'Comm Input'!K551</f>
        <v>0</v>
      </c>
      <c r="C386">
        <f>'Comm Input'!L551</f>
        <v>0</v>
      </c>
      <c r="D386">
        <f>'Comm Input'!M551</f>
        <v>0</v>
      </c>
      <c r="E386" s="49">
        <f>'Comm Input'!N551</f>
        <v>0</v>
      </c>
      <c r="F386" s="50">
        <f>'Comm Input'!O551</f>
        <v>0</v>
      </c>
      <c r="G386" s="38">
        <f>'Comm Input'!P551</f>
        <v>0</v>
      </c>
      <c r="H386" s="38">
        <f>'Comm Input'!Q551</f>
        <v>0</v>
      </c>
      <c r="I386" s="38">
        <f>'Comm Input'!R551</f>
        <v>0</v>
      </c>
      <c r="J386" s="38">
        <f>'Comm Input'!S551</f>
        <v>0</v>
      </c>
      <c r="K386" s="38">
        <f>'Comm Input'!T551</f>
        <v>0</v>
      </c>
      <c r="L386" s="38">
        <f>'Comm Input'!U551</f>
        <v>0</v>
      </c>
      <c r="M386" s="38">
        <f>'Comm Input'!V551</f>
        <v>0</v>
      </c>
      <c r="N386" s="522">
        <f>'Comm Input'!W551</f>
        <v>0</v>
      </c>
      <c r="O386" s="523">
        <f>'Comm Input'!X551</f>
        <v>0</v>
      </c>
      <c r="P386" s="28">
        <f>'Comm Input'!Y551</f>
        <v>0</v>
      </c>
      <c r="Q386" s="523">
        <f>'Comm Input'!Z551</f>
        <v>0</v>
      </c>
      <c r="R386" s="523">
        <f>'Comm Input'!AA551</f>
        <v>0</v>
      </c>
      <c r="S386" s="523">
        <f>'Comm Input'!AB551</f>
        <v>0</v>
      </c>
      <c r="T386" s="89">
        <f>'Comm Input'!AC551</f>
        <v>0</v>
      </c>
      <c r="U386" s="89">
        <f>'Comm Input'!AD551</f>
        <v>0</v>
      </c>
      <c r="V386" s="89">
        <f>'Comm Input'!AE551</f>
        <v>0</v>
      </c>
      <c r="W386" s="49">
        <f>'Comm Input'!AF551</f>
        <v>0</v>
      </c>
      <c r="X386" s="523">
        <f>'Comm Input'!AG551</f>
        <v>0</v>
      </c>
      <c r="Y386" s="523">
        <f>'Comm Input'!AH551</f>
        <v>0</v>
      </c>
      <c r="Z386" s="89">
        <f>'Comm Input'!AI551</f>
        <v>0</v>
      </c>
    </row>
    <row r="387" spans="1:26" ht="15" x14ac:dyDescent="0.25">
      <c r="A387" s="334">
        <f>'Comm Input'!J552</f>
        <v>0</v>
      </c>
      <c r="B387" s="171">
        <f>'Comm Input'!K552</f>
        <v>0</v>
      </c>
      <c r="C387" s="171">
        <f>'Comm Input'!L552</f>
        <v>0</v>
      </c>
      <c r="D387" s="176">
        <f>'Comm Input'!M552</f>
        <v>0</v>
      </c>
      <c r="E387" s="449">
        <f>'Comm Input'!N552</f>
        <v>0</v>
      </c>
      <c r="F387" s="335">
        <f>'Comm Input'!O552</f>
        <v>0</v>
      </c>
      <c r="G387" s="177">
        <f>'Comm Input'!P552</f>
        <v>0</v>
      </c>
      <c r="H387" s="177">
        <f>'Comm Input'!Q552</f>
        <v>0</v>
      </c>
      <c r="I387" s="177">
        <f>'Comm Input'!R552</f>
        <v>0</v>
      </c>
      <c r="J387" s="177">
        <f>'Comm Input'!S552</f>
        <v>0</v>
      </c>
      <c r="K387" s="177">
        <f>'Comm Input'!T552</f>
        <v>0</v>
      </c>
      <c r="L387" s="177">
        <f>'Comm Input'!U552</f>
        <v>0</v>
      </c>
      <c r="M387" s="177">
        <f>'Comm Input'!V552</f>
        <v>0</v>
      </c>
      <c r="N387" s="364">
        <f>'Comm Input'!W552</f>
        <v>0</v>
      </c>
      <c r="O387" s="178">
        <f>'Comm Input'!X552</f>
        <v>0</v>
      </c>
      <c r="P387" s="365">
        <f>'Comm Input'!Y552</f>
        <v>0</v>
      </c>
      <c r="Q387" s="178">
        <f>'Comm Input'!Z552</f>
        <v>0</v>
      </c>
      <c r="R387" s="178">
        <f>'Comm Input'!AA552</f>
        <v>0</v>
      </c>
      <c r="S387" s="337">
        <f>'Comm Input'!AB552</f>
        <v>0</v>
      </c>
      <c r="T387" s="171">
        <f>'Comm Input'!AC552</f>
        <v>0</v>
      </c>
      <c r="U387" s="171">
        <f>'Comm Input'!AD552</f>
        <v>0</v>
      </c>
      <c r="V387" s="171">
        <f>'Comm Input'!AE552</f>
        <v>0</v>
      </c>
      <c r="W387" s="171">
        <f>'Comm Input'!AF552</f>
        <v>0</v>
      </c>
      <c r="X387" s="171">
        <f>'Comm Input'!AG552</f>
        <v>0</v>
      </c>
      <c r="Y387" s="337">
        <f>'Comm Input'!AH552</f>
        <v>0</v>
      </c>
      <c r="Z387" s="171">
        <f>'Comm Input'!AI552</f>
        <v>0</v>
      </c>
    </row>
    <row r="388" spans="1:26" ht="15" x14ac:dyDescent="0.25">
      <c r="A388" s="310" t="str">
        <f>'Comm Input'!J553</f>
        <v>SA</v>
      </c>
      <c r="B388" s="35" t="str">
        <f>'Comm Input'!K553</f>
        <v>Broker: PCS</v>
      </c>
      <c r="C388" s="35">
        <f>'Comm Input'!L553</f>
        <v>0</v>
      </c>
      <c r="D388" s="158">
        <f>'Comm Input'!M553</f>
        <v>0</v>
      </c>
      <c r="E388" s="37">
        <f>'Comm Input'!N553</f>
        <v>0</v>
      </c>
      <c r="F388" s="316">
        <f>'Comm Input'!O553</f>
        <v>0</v>
      </c>
      <c r="G388" s="158">
        <f>'Comm Input'!P553</f>
        <v>0</v>
      </c>
      <c r="H388" s="158">
        <f>'Comm Input'!Q553</f>
        <v>0</v>
      </c>
      <c r="I388" s="158">
        <f>'Comm Input'!R553</f>
        <v>0</v>
      </c>
      <c r="J388" s="319">
        <f>'Comm Input'!S553</f>
        <v>0</v>
      </c>
      <c r="K388" s="319">
        <f>'Comm Input'!T553</f>
        <v>0</v>
      </c>
      <c r="L388" s="319" t="str">
        <f>'Comm Input'!U553</f>
        <v>Bundled</v>
      </c>
      <c r="M388" s="158">
        <f>'Comm Input'!V553</f>
        <v>0</v>
      </c>
      <c r="N388" s="319">
        <f>'Comm Input'!W553</f>
        <v>3.7499999999999999E-2</v>
      </c>
      <c r="O388" s="117">
        <f>'Comm Input'!X553</f>
        <v>0</v>
      </c>
      <c r="P388" s="157">
        <f>'Comm Input'!Y553</f>
        <v>0</v>
      </c>
      <c r="Q388" s="158">
        <f>'Comm Input'!Z553</f>
        <v>0</v>
      </c>
      <c r="R388" s="319">
        <f>'Comm Input'!AA553</f>
        <v>0</v>
      </c>
      <c r="S388" s="157">
        <f>'Comm Input'!AB553</f>
        <v>0</v>
      </c>
      <c r="T388" s="7">
        <f>'Comm Input'!AC553</f>
        <v>0</v>
      </c>
      <c r="U388" s="7">
        <f>'Comm Input'!AD553</f>
        <v>0</v>
      </c>
      <c r="V388" s="7">
        <f>'Comm Input'!AE553</f>
        <v>0</v>
      </c>
      <c r="W388" s="7">
        <f>'Comm Input'!AF553</f>
        <v>0</v>
      </c>
      <c r="X388" s="158">
        <f>'Comm Input'!AG553</f>
        <v>0</v>
      </c>
      <c r="Y388" s="322">
        <f>'Comm Input'!AH553</f>
        <v>0</v>
      </c>
      <c r="Z388" s="7">
        <f>'Comm Input'!AI553</f>
        <v>0</v>
      </c>
    </row>
    <row r="389" spans="1:26" ht="15" x14ac:dyDescent="0.25">
      <c r="A389" s="311">
        <f>'Comm Input'!J554</f>
        <v>0</v>
      </c>
      <c r="B389" s="378" t="str">
        <f>'Comm Input'!K554</f>
        <v>Hondunica Rebars, LLC</v>
      </c>
      <c r="C389" s="17">
        <f>'Comm Input'!L554</f>
        <v>0</v>
      </c>
      <c r="D389" t="str">
        <f>'Comm Input'!M554</f>
        <v>FL5213</v>
      </c>
      <c r="E389" s="626">
        <f>'Comm Input'!N554</f>
        <v>0</v>
      </c>
      <c r="F389" s="366">
        <f>'Comm Input'!O554</f>
        <v>0</v>
      </c>
      <c r="G389" s="533">
        <f>'Comm Input'!P554</f>
        <v>0</v>
      </c>
      <c r="H389" s="535">
        <f>'Comm Input'!Q554</f>
        <v>0</v>
      </c>
      <c r="I389" s="535">
        <f>'Comm Input'!R554</f>
        <v>0</v>
      </c>
      <c r="J389" s="535">
        <f>'Comm Input'!S554</f>
        <v>0</v>
      </c>
      <c r="K389" s="535">
        <f>'Comm Input'!T554</f>
        <v>0</v>
      </c>
      <c r="L389" s="526">
        <f>'Comm Input'!U554</f>
        <v>0</v>
      </c>
      <c r="M389" s="526">
        <f>'Comm Input'!V554</f>
        <v>0</v>
      </c>
      <c r="N389" s="523">
        <f>'Comm Input'!W554</f>
        <v>0</v>
      </c>
      <c r="O389" s="523">
        <f>'Comm Input'!X554</f>
        <v>0</v>
      </c>
      <c r="P389" s="538">
        <f>'Comm Input'!Y554</f>
        <v>0</v>
      </c>
      <c r="Q389" s="523">
        <f>'Comm Input'!Z554</f>
        <v>0</v>
      </c>
      <c r="R389" s="538">
        <f>'Comm Input'!AA554</f>
        <v>0</v>
      </c>
      <c r="S389" s="538">
        <f>'Comm Input'!AB554</f>
        <v>0</v>
      </c>
      <c r="T389">
        <f>'Comm Input'!AC554</f>
        <v>0</v>
      </c>
      <c r="U389">
        <f>'Comm Input'!AD554</f>
        <v>0</v>
      </c>
      <c r="V389">
        <f>'Comm Input'!AE554</f>
        <v>0</v>
      </c>
      <c r="W389" s="541">
        <f>'Comm Input'!AF554</f>
        <v>0</v>
      </c>
      <c r="X389" s="538">
        <f>'Comm Input'!AG554</f>
        <v>0</v>
      </c>
      <c r="Y389" s="538">
        <f>'Comm Input'!AH554</f>
        <v>0</v>
      </c>
      <c r="Z389">
        <f>'Comm Input'!AI554</f>
        <v>0</v>
      </c>
    </row>
    <row r="390" spans="1:26" ht="15" x14ac:dyDescent="0.25">
      <c r="A390" s="311">
        <f>'Comm Input'!J555</f>
        <v>0</v>
      </c>
      <c r="B390" t="str">
        <f>'Comm Input'!K555</f>
        <v>$800 gross payroll commission withheld</v>
      </c>
      <c r="C390">
        <f>'Comm Input'!L555</f>
        <v>0</v>
      </c>
      <c r="D390" t="str">
        <f>'Comm Input'!M555</f>
        <v>OT</v>
      </c>
      <c r="E390" s="626">
        <f>'Comm Input'!N555</f>
        <v>0</v>
      </c>
      <c r="F390" s="17">
        <f>'Comm Input'!O555</f>
        <v>0</v>
      </c>
      <c r="G390" s="38">
        <f>'Comm Input'!P555</f>
        <v>0</v>
      </c>
      <c r="H390" s="307">
        <f>'Comm Input'!Q555</f>
        <v>0</v>
      </c>
      <c r="I390" s="307">
        <f>'Comm Input'!R555</f>
        <v>0</v>
      </c>
      <c r="J390" s="307">
        <f>'Comm Input'!S555</f>
        <v>0</v>
      </c>
      <c r="K390" s="307">
        <f>'Comm Input'!T555</f>
        <v>0</v>
      </c>
      <c r="L390" s="38">
        <f>'Comm Input'!U555</f>
        <v>0</v>
      </c>
      <c r="M390" s="38">
        <f>'Comm Input'!V555</f>
        <v>0</v>
      </c>
      <c r="N390" s="22">
        <f>'Comm Input'!W555</f>
        <v>0</v>
      </c>
      <c r="O390" s="22">
        <f>'Comm Input'!X555</f>
        <v>0</v>
      </c>
      <c r="P390" s="23">
        <f>'Comm Input'!Y555</f>
        <v>0</v>
      </c>
      <c r="Q390" s="22">
        <f>'Comm Input'!Z555</f>
        <v>0</v>
      </c>
      <c r="R390" s="23">
        <f>'Comm Input'!AA555</f>
        <v>0</v>
      </c>
      <c r="S390" s="23">
        <f>'Comm Input'!AB555</f>
        <v>0</v>
      </c>
      <c r="T390">
        <f>'Comm Input'!AC555</f>
        <v>0</v>
      </c>
      <c r="U390">
        <f>'Comm Input'!AD555</f>
        <v>0</v>
      </c>
      <c r="V390">
        <f>'Comm Input'!AE555</f>
        <v>0</v>
      </c>
      <c r="W390" s="49">
        <f>'Comm Input'!AF555</f>
        <v>0</v>
      </c>
      <c r="X390" s="23">
        <f>'Comm Input'!AG555</f>
        <v>0</v>
      </c>
      <c r="Y390" s="23">
        <f>'Comm Input'!AH555</f>
        <v>0</v>
      </c>
      <c r="Z390">
        <f>'Comm Input'!AI555</f>
        <v>0</v>
      </c>
    </row>
    <row r="391" spans="1:26" ht="15" x14ac:dyDescent="0.25">
      <c r="A391" s="311">
        <f>'Comm Input'!J556</f>
        <v>0</v>
      </c>
      <c r="B391">
        <f>'Comm Input'!K556</f>
        <v>0</v>
      </c>
      <c r="C391" s="17">
        <f>'Comm Input'!L556</f>
        <v>0</v>
      </c>
      <c r="D391" t="str">
        <f>'Comm Input'!M556</f>
        <v>FL</v>
      </c>
      <c r="E391" s="494">
        <f>'Comm Input'!N556</f>
        <v>0</v>
      </c>
      <c r="F391" s="366">
        <f>'Comm Input'!O556</f>
        <v>0</v>
      </c>
      <c r="G391" s="321">
        <f>'Comm Input'!P556</f>
        <v>0</v>
      </c>
      <c r="H391" s="307">
        <f>'Comm Input'!Q556</f>
        <v>0</v>
      </c>
      <c r="I391" s="307">
        <f>'Comm Input'!R556</f>
        <v>0</v>
      </c>
      <c r="J391" s="307">
        <f>'Comm Input'!S556</f>
        <v>0</v>
      </c>
      <c r="K391" s="307">
        <f>'Comm Input'!T556</f>
        <v>0</v>
      </c>
      <c r="L391" s="38">
        <f>'Comm Input'!U556</f>
        <v>0</v>
      </c>
      <c r="M391" s="38">
        <f>'Comm Input'!V556</f>
        <v>0</v>
      </c>
      <c r="N391" s="22">
        <f>'Comm Input'!W556</f>
        <v>0</v>
      </c>
      <c r="O391" s="22">
        <f>'Comm Input'!X556</f>
        <v>0</v>
      </c>
      <c r="P391" s="23">
        <f>'Comm Input'!Y556</f>
        <v>0</v>
      </c>
      <c r="Q391" s="22">
        <f>'Comm Input'!Z556</f>
        <v>0</v>
      </c>
      <c r="R391" s="23">
        <f>'Comm Input'!AA556</f>
        <v>0</v>
      </c>
      <c r="S391" s="23">
        <f>'Comm Input'!AB556</f>
        <v>0</v>
      </c>
      <c r="T391">
        <f>'Comm Input'!AC556</f>
        <v>0</v>
      </c>
      <c r="U391">
        <f>'Comm Input'!AD556</f>
        <v>0</v>
      </c>
      <c r="V391">
        <f>'Comm Input'!AE556</f>
        <v>0</v>
      </c>
      <c r="W391" s="49">
        <f>'Comm Input'!AF556</f>
        <v>0</v>
      </c>
      <c r="X391" s="23">
        <f>'Comm Input'!AG556</f>
        <v>0</v>
      </c>
      <c r="Y391" s="23">
        <f>'Comm Input'!AH556</f>
        <v>0</v>
      </c>
      <c r="Z391">
        <f>'Comm Input'!AI556</f>
        <v>0</v>
      </c>
    </row>
    <row r="392" spans="1:26" ht="15" x14ac:dyDescent="0.25">
      <c r="A392" s="311">
        <f>'Comm Input'!J557</f>
        <v>0</v>
      </c>
      <c r="B392" t="str">
        <f>'Comm Input'!K557</f>
        <v>TERMED: owes $800.00</v>
      </c>
      <c r="C392">
        <f>'Comm Input'!L557</f>
        <v>0</v>
      </c>
      <c r="D392">
        <f>'Comm Input'!M557</f>
        <v>0</v>
      </c>
      <c r="E392" s="494">
        <f>'Comm Input'!N557</f>
        <v>0</v>
      </c>
      <c r="F392" s="17">
        <f>'Comm Input'!O557</f>
        <v>0</v>
      </c>
      <c r="G392" s="38">
        <f>'Comm Input'!P557</f>
        <v>0</v>
      </c>
      <c r="H392" s="307">
        <f>'Comm Input'!Q557</f>
        <v>0</v>
      </c>
      <c r="I392" s="307">
        <f>'Comm Input'!R557</f>
        <v>0</v>
      </c>
      <c r="J392" s="307">
        <f>'Comm Input'!S557</f>
        <v>0</v>
      </c>
      <c r="K392" s="307">
        <f>'Comm Input'!T557</f>
        <v>0</v>
      </c>
      <c r="L392" s="38">
        <f>'Comm Input'!U557</f>
        <v>0</v>
      </c>
      <c r="M392" s="38">
        <f>'Comm Input'!V557</f>
        <v>0</v>
      </c>
      <c r="N392" s="22">
        <f>'Comm Input'!W557</f>
        <v>0</v>
      </c>
      <c r="O392" s="22">
        <f>'Comm Input'!X557</f>
        <v>0</v>
      </c>
      <c r="P392" s="23">
        <f>'Comm Input'!Y557</f>
        <v>0</v>
      </c>
      <c r="Q392" s="22">
        <f>'Comm Input'!Z557</f>
        <v>0</v>
      </c>
      <c r="R392" s="23">
        <f>'Comm Input'!AA557</f>
        <v>0</v>
      </c>
      <c r="S392" s="23">
        <f>'Comm Input'!AB557</f>
        <v>0</v>
      </c>
      <c r="T392">
        <f>'Comm Input'!AC557</f>
        <v>0</v>
      </c>
      <c r="U392">
        <f>'Comm Input'!AD557</f>
        <v>0</v>
      </c>
      <c r="V392">
        <f>'Comm Input'!AE557</f>
        <v>0</v>
      </c>
      <c r="W392" s="49">
        <f>'Comm Input'!AF557</f>
        <v>0</v>
      </c>
      <c r="X392" s="23">
        <f>'Comm Input'!AG557</f>
        <v>0</v>
      </c>
      <c r="Y392" s="23">
        <f>'Comm Input'!AH557</f>
        <v>0</v>
      </c>
      <c r="Z392">
        <f>'Comm Input'!AI557</f>
        <v>0</v>
      </c>
    </row>
    <row r="393" spans="1:26" ht="15" x14ac:dyDescent="0.25">
      <c r="A393" s="311">
        <f>'Comm Input'!J558</f>
        <v>0</v>
      </c>
      <c r="B393">
        <f>'Comm Input'!K558</f>
        <v>0</v>
      </c>
      <c r="C393" s="17">
        <f>'Comm Input'!L558</f>
        <v>0</v>
      </c>
      <c r="D393">
        <f>'Comm Input'!M558</f>
        <v>0</v>
      </c>
      <c r="E393" s="494">
        <f>'Comm Input'!N558</f>
        <v>0</v>
      </c>
      <c r="F393" s="366">
        <f>'Comm Input'!O558</f>
        <v>0</v>
      </c>
      <c r="G393" s="321">
        <f>'Comm Input'!P558</f>
        <v>0</v>
      </c>
      <c r="H393" s="307">
        <f>'Comm Input'!Q558</f>
        <v>0</v>
      </c>
      <c r="I393" s="307">
        <f>'Comm Input'!R558</f>
        <v>0</v>
      </c>
      <c r="J393" s="307">
        <f>'Comm Input'!S558</f>
        <v>0</v>
      </c>
      <c r="K393" s="307">
        <f>'Comm Input'!T558</f>
        <v>0</v>
      </c>
      <c r="L393" s="38">
        <f>'Comm Input'!U558</f>
        <v>0</v>
      </c>
      <c r="M393" s="38">
        <f>'Comm Input'!V558</f>
        <v>0</v>
      </c>
      <c r="N393" s="22">
        <f>'Comm Input'!W558</f>
        <v>0</v>
      </c>
      <c r="O393" s="22">
        <f>'Comm Input'!X558</f>
        <v>0</v>
      </c>
      <c r="P393" s="23">
        <f>'Comm Input'!Y558</f>
        <v>0</v>
      </c>
      <c r="Q393" s="22">
        <f>'Comm Input'!Z558</f>
        <v>0</v>
      </c>
      <c r="R393" s="23">
        <f>'Comm Input'!AA558</f>
        <v>0</v>
      </c>
      <c r="S393" s="23">
        <f>'Comm Input'!AB558</f>
        <v>0</v>
      </c>
      <c r="T393">
        <f>'Comm Input'!AC558</f>
        <v>0</v>
      </c>
      <c r="U393">
        <f>'Comm Input'!AD558</f>
        <v>0</v>
      </c>
      <c r="V393">
        <f>'Comm Input'!AE558</f>
        <v>0</v>
      </c>
      <c r="W393" s="49">
        <f>'Comm Input'!AF558</f>
        <v>0</v>
      </c>
      <c r="X393" s="23">
        <f>'Comm Input'!AG558</f>
        <v>0</v>
      </c>
      <c r="Y393" s="23">
        <f>'Comm Input'!AH558</f>
        <v>0</v>
      </c>
      <c r="Z393" s="23">
        <f>'Comm Input'!AI558</f>
        <v>0</v>
      </c>
    </row>
    <row r="394" spans="1:26" ht="15" x14ac:dyDescent="0.25">
      <c r="A394" s="311">
        <f>'Comm Input'!J559</f>
        <v>0</v>
      </c>
      <c r="B394">
        <f>'Comm Input'!K559</f>
        <v>0</v>
      </c>
      <c r="C394">
        <f>'Comm Input'!L559</f>
        <v>0</v>
      </c>
      <c r="D394">
        <f>'Comm Input'!M559</f>
        <v>0</v>
      </c>
      <c r="E394" s="626">
        <f>'Comm Input'!N559</f>
        <v>0</v>
      </c>
      <c r="F394" s="13">
        <f>'Comm Input'!O559</f>
        <v>0</v>
      </c>
      <c r="G394" s="38">
        <f>'Comm Input'!P559</f>
        <v>0</v>
      </c>
      <c r="H394" s="307">
        <f>'Comm Input'!Q559</f>
        <v>0</v>
      </c>
      <c r="I394" s="307">
        <f>'Comm Input'!R559</f>
        <v>0</v>
      </c>
      <c r="J394" s="307">
        <f>'Comm Input'!S559</f>
        <v>0</v>
      </c>
      <c r="K394" s="307">
        <f>'Comm Input'!T559</f>
        <v>0</v>
      </c>
      <c r="L394" s="38">
        <f>'Comm Input'!U559</f>
        <v>0</v>
      </c>
      <c r="M394" s="38">
        <f>'Comm Input'!V559</f>
        <v>0</v>
      </c>
      <c r="N394" s="22">
        <f>'Comm Input'!W559</f>
        <v>0</v>
      </c>
      <c r="O394" s="22">
        <f>'Comm Input'!X559</f>
        <v>0</v>
      </c>
      <c r="P394" s="23">
        <f>'Comm Input'!Y559</f>
        <v>0</v>
      </c>
      <c r="Q394" s="22">
        <f>'Comm Input'!Z559</f>
        <v>0</v>
      </c>
      <c r="R394" s="23">
        <f>'Comm Input'!AA559</f>
        <v>0</v>
      </c>
      <c r="S394" s="23">
        <f>'Comm Input'!AB559</f>
        <v>0</v>
      </c>
      <c r="T394">
        <f>'Comm Input'!AC559</f>
        <v>0</v>
      </c>
      <c r="U394">
        <f>'Comm Input'!AD559</f>
        <v>0</v>
      </c>
      <c r="V394">
        <f>'Comm Input'!AE559</f>
        <v>0</v>
      </c>
      <c r="W394" s="49">
        <f>'Comm Input'!AF559</f>
        <v>0</v>
      </c>
      <c r="X394" s="23">
        <f>'Comm Input'!AG559</f>
        <v>0</v>
      </c>
      <c r="Y394" s="23">
        <f>'Comm Input'!AH559</f>
        <v>0</v>
      </c>
      <c r="Z394" s="23">
        <f>'Comm Input'!AI559</f>
        <v>0</v>
      </c>
    </row>
    <row r="395" spans="1:26" ht="15.75" thickBot="1" x14ac:dyDescent="0.3">
      <c r="A395" s="311">
        <f>'Comm Input'!J560</f>
        <v>0</v>
      </c>
      <c r="B395">
        <f>'Comm Input'!K560</f>
        <v>0</v>
      </c>
      <c r="C395">
        <f>'Comm Input'!L560</f>
        <v>0</v>
      </c>
      <c r="D395">
        <f>'Comm Input'!M560</f>
        <v>0</v>
      </c>
      <c r="E395" s="49">
        <f>'Comm Input'!N560</f>
        <v>0</v>
      </c>
      <c r="F395" s="50">
        <f>'Comm Input'!O560</f>
        <v>0</v>
      </c>
      <c r="G395" s="38">
        <f>'Comm Input'!P560</f>
        <v>0</v>
      </c>
      <c r="H395" s="307">
        <f>'Comm Input'!Q560</f>
        <v>0</v>
      </c>
      <c r="I395" s="307">
        <f>'Comm Input'!R560</f>
        <v>0</v>
      </c>
      <c r="J395" s="307">
        <f>'Comm Input'!S560</f>
        <v>0</v>
      </c>
      <c r="K395" s="307">
        <f>'Comm Input'!T560</f>
        <v>0</v>
      </c>
      <c r="L395" s="38">
        <f>'Comm Input'!U560</f>
        <v>0</v>
      </c>
      <c r="M395" s="38">
        <f>'Comm Input'!V560</f>
        <v>0</v>
      </c>
      <c r="N395" s="38">
        <f>'Comm Input'!W560</f>
        <v>0</v>
      </c>
      <c r="O395" s="22">
        <f>'Comm Input'!X560</f>
        <v>0</v>
      </c>
      <c r="P395" s="11">
        <f>'Comm Input'!Y560</f>
        <v>0</v>
      </c>
      <c r="Q395" s="22">
        <f>'Comm Input'!Z560</f>
        <v>0</v>
      </c>
      <c r="R395" s="22">
        <f>'Comm Input'!AA560</f>
        <v>0</v>
      </c>
      <c r="S395" s="22">
        <f>'Comm Input'!AB560</f>
        <v>0</v>
      </c>
      <c r="T395" s="22">
        <f>'Comm Input'!AC560</f>
        <v>0</v>
      </c>
      <c r="U395" s="22">
        <f>'Comm Input'!AD560</f>
        <v>0</v>
      </c>
      <c r="V395" s="22">
        <f>'Comm Input'!AE560</f>
        <v>0</v>
      </c>
      <c r="W395" s="49">
        <f>'Comm Input'!AF560</f>
        <v>0</v>
      </c>
      <c r="X395" s="22">
        <f>'Comm Input'!AG560</f>
        <v>0</v>
      </c>
      <c r="Y395" s="22">
        <f>'Comm Input'!AH560</f>
        <v>0</v>
      </c>
      <c r="Z395" s="22">
        <f>'Comm Input'!AI560</f>
        <v>0</v>
      </c>
    </row>
    <row r="396" spans="1:26" ht="15.75" thickBot="1" x14ac:dyDescent="0.3">
      <c r="A396" s="311">
        <f>'Comm Input'!J561</f>
        <v>0</v>
      </c>
      <c r="B396">
        <f>'Comm Input'!K561</f>
        <v>0</v>
      </c>
      <c r="C396">
        <f>'Comm Input'!L561</f>
        <v>0</v>
      </c>
      <c r="D396">
        <f>'Comm Input'!M561</f>
        <v>0</v>
      </c>
      <c r="E396" s="49">
        <f>'Comm Input'!N561</f>
        <v>0</v>
      </c>
      <c r="F396" s="50">
        <f>'Comm Input'!O561</f>
        <v>0</v>
      </c>
      <c r="G396" s="38">
        <f>'Comm Input'!P561</f>
        <v>0</v>
      </c>
      <c r="H396" s="38">
        <f>'Comm Input'!Q561</f>
        <v>0</v>
      </c>
      <c r="I396" s="38">
        <f>'Comm Input'!R561</f>
        <v>0</v>
      </c>
      <c r="J396" s="38">
        <f>'Comm Input'!S561</f>
        <v>0</v>
      </c>
      <c r="K396" s="38">
        <f>'Comm Input'!T561</f>
        <v>0</v>
      </c>
      <c r="L396" s="38">
        <f>'Comm Input'!U561</f>
        <v>0</v>
      </c>
      <c r="M396" s="38">
        <f>'Comm Input'!V561</f>
        <v>0</v>
      </c>
      <c r="N396" s="488">
        <f>'Comm Input'!W561</f>
        <v>0</v>
      </c>
      <c r="O396" s="489">
        <f>'Comm Input'!X561</f>
        <v>0</v>
      </c>
      <c r="P396" s="490">
        <f>'Comm Input'!Y561</f>
        <v>0</v>
      </c>
      <c r="Q396" s="829">
        <f>'Comm Input'!Z561</f>
        <v>0</v>
      </c>
      <c r="R396" s="387">
        <f>'Comm Input'!AA561</f>
        <v>0</v>
      </c>
      <c r="S396" s="387">
        <f>'Comm Input'!AB561</f>
        <v>0</v>
      </c>
      <c r="T396" s="1087">
        <f>'Comm Input'!AC561</f>
        <v>0</v>
      </c>
      <c r="U396" s="89">
        <f>'Comm Input'!AD561</f>
        <v>0</v>
      </c>
      <c r="V396" s="89">
        <f>'Comm Input'!AE561</f>
        <v>0</v>
      </c>
      <c r="W396" s="49">
        <f>'Comm Input'!AF561</f>
        <v>0</v>
      </c>
      <c r="X396" s="387">
        <f>'Comm Input'!AG561</f>
        <v>0</v>
      </c>
      <c r="Y396" s="387">
        <f>'Comm Input'!AH561</f>
        <v>0</v>
      </c>
      <c r="Z396" s="1087">
        <f>'Comm Input'!AI561</f>
        <v>0</v>
      </c>
    </row>
    <row r="397" spans="1:26" ht="15" x14ac:dyDescent="0.25">
      <c r="A397" s="311">
        <f>'Comm Input'!J562</f>
        <v>0</v>
      </c>
      <c r="B397">
        <f>'Comm Input'!K562</f>
        <v>0</v>
      </c>
      <c r="C397">
        <f>'Comm Input'!L562</f>
        <v>0</v>
      </c>
      <c r="D397">
        <f>'Comm Input'!M562</f>
        <v>0</v>
      </c>
      <c r="E397" s="49">
        <f>'Comm Input'!N562</f>
        <v>0</v>
      </c>
      <c r="F397" s="50">
        <f>'Comm Input'!O562</f>
        <v>0</v>
      </c>
      <c r="G397" s="38">
        <f>'Comm Input'!P562</f>
        <v>0</v>
      </c>
      <c r="H397" s="38">
        <f>'Comm Input'!Q562</f>
        <v>0</v>
      </c>
      <c r="I397" s="38">
        <f>'Comm Input'!R562</f>
        <v>0</v>
      </c>
      <c r="J397" s="38">
        <f>'Comm Input'!S562</f>
        <v>0</v>
      </c>
      <c r="K397" s="38">
        <f>'Comm Input'!T562</f>
        <v>0</v>
      </c>
      <c r="L397" s="38">
        <f>'Comm Input'!U562</f>
        <v>0</v>
      </c>
      <c r="M397" s="38">
        <f>'Comm Input'!V562</f>
        <v>0</v>
      </c>
      <c r="N397" s="522">
        <f>'Comm Input'!W562</f>
        <v>0</v>
      </c>
      <c r="O397" s="523">
        <f>'Comm Input'!X562</f>
        <v>0</v>
      </c>
      <c r="P397" s="28">
        <f>'Comm Input'!Y562</f>
        <v>0</v>
      </c>
      <c r="Q397" s="523">
        <f>'Comm Input'!Z562</f>
        <v>0</v>
      </c>
      <c r="R397" s="523">
        <f>'Comm Input'!AA562</f>
        <v>0</v>
      </c>
      <c r="S397" s="523">
        <f>'Comm Input'!AB562</f>
        <v>0</v>
      </c>
      <c r="T397" s="89">
        <f>'Comm Input'!AC562</f>
        <v>0</v>
      </c>
      <c r="U397" s="89">
        <f>'Comm Input'!AD562</f>
        <v>0</v>
      </c>
      <c r="V397" s="89">
        <f>'Comm Input'!AE562</f>
        <v>0</v>
      </c>
      <c r="W397" s="49">
        <f>'Comm Input'!AF562</f>
        <v>0</v>
      </c>
      <c r="X397" s="523">
        <f>'Comm Input'!AG562</f>
        <v>0</v>
      </c>
      <c r="Y397" s="523">
        <f>'Comm Input'!AH562</f>
        <v>0</v>
      </c>
      <c r="Z397" s="89">
        <f>'Comm Input'!AI562</f>
        <v>0</v>
      </c>
    </row>
    <row r="398" spans="1:26" ht="15" x14ac:dyDescent="0.25">
      <c r="A398" s="311">
        <f>'Comm Input'!J563</f>
        <v>0</v>
      </c>
      <c r="B398">
        <f>'Comm Input'!K563</f>
        <v>0</v>
      </c>
      <c r="C398">
        <f>'Comm Input'!L563</f>
        <v>0</v>
      </c>
      <c r="D398">
        <f>'Comm Input'!M563</f>
        <v>0</v>
      </c>
      <c r="E398" s="49">
        <f>'Comm Input'!N563</f>
        <v>0</v>
      </c>
      <c r="F398" s="50">
        <f>'Comm Input'!O563</f>
        <v>0</v>
      </c>
      <c r="G398" s="38">
        <f>'Comm Input'!P563</f>
        <v>0</v>
      </c>
      <c r="H398" s="38">
        <f>'Comm Input'!Q563</f>
        <v>0</v>
      </c>
      <c r="I398" s="38">
        <f>'Comm Input'!R563</f>
        <v>0</v>
      </c>
      <c r="J398" s="38">
        <f>'Comm Input'!S563</f>
        <v>0</v>
      </c>
      <c r="K398" s="38">
        <f>'Comm Input'!T563</f>
        <v>0</v>
      </c>
      <c r="L398" s="38">
        <f>'Comm Input'!U563</f>
        <v>0</v>
      </c>
      <c r="M398" s="38">
        <f>'Comm Input'!V563</f>
        <v>0</v>
      </c>
      <c r="N398" s="522">
        <f>'Comm Input'!W563</f>
        <v>0</v>
      </c>
      <c r="O398" s="523">
        <f>'Comm Input'!X563</f>
        <v>0</v>
      </c>
      <c r="P398" s="28">
        <f>'Comm Input'!Y563</f>
        <v>0</v>
      </c>
      <c r="Q398" s="523">
        <f>'Comm Input'!Z563</f>
        <v>0</v>
      </c>
      <c r="R398" s="523">
        <f>'Comm Input'!AA563</f>
        <v>0</v>
      </c>
      <c r="S398" s="523">
        <f>'Comm Input'!AB563</f>
        <v>0</v>
      </c>
      <c r="T398" s="89">
        <f>'Comm Input'!AC563</f>
        <v>0</v>
      </c>
      <c r="U398" s="89">
        <f>'Comm Input'!AD563</f>
        <v>0</v>
      </c>
      <c r="V398" s="89">
        <f>'Comm Input'!AE563</f>
        <v>0</v>
      </c>
      <c r="W398" s="49">
        <f>'Comm Input'!AF563</f>
        <v>0</v>
      </c>
      <c r="X398" s="523">
        <f>'Comm Input'!AG563</f>
        <v>0</v>
      </c>
      <c r="Y398" s="523">
        <f>'Comm Input'!AH563</f>
        <v>0</v>
      </c>
      <c r="Z398" s="89">
        <f>'Comm Input'!AI563</f>
        <v>0</v>
      </c>
    </row>
    <row r="399" spans="1:26" ht="15" x14ac:dyDescent="0.25">
      <c r="A399" s="334">
        <f>'Comm Input'!J564</f>
        <v>0</v>
      </c>
      <c r="B399" s="171">
        <f>'Comm Input'!K564</f>
        <v>0</v>
      </c>
      <c r="C399" s="171">
        <f>'Comm Input'!L564</f>
        <v>0</v>
      </c>
      <c r="D399" s="176">
        <f>'Comm Input'!M564</f>
        <v>0</v>
      </c>
      <c r="E399" s="449">
        <f>'Comm Input'!N564</f>
        <v>0</v>
      </c>
      <c r="F399" s="335">
        <f>'Comm Input'!O564</f>
        <v>0</v>
      </c>
      <c r="G399" s="177">
        <f>'Comm Input'!P564</f>
        <v>0</v>
      </c>
      <c r="H399" s="177">
        <f>'Comm Input'!Q564</f>
        <v>0</v>
      </c>
      <c r="I399" s="177">
        <f>'Comm Input'!R564</f>
        <v>0</v>
      </c>
      <c r="J399" s="177">
        <f>'Comm Input'!S564</f>
        <v>0</v>
      </c>
      <c r="K399" s="177">
        <f>'Comm Input'!T564</f>
        <v>0</v>
      </c>
      <c r="L399" s="177">
        <f>'Comm Input'!U564</f>
        <v>0</v>
      </c>
      <c r="M399" s="177">
        <f>'Comm Input'!V564</f>
        <v>0</v>
      </c>
      <c r="N399" s="364">
        <f>'Comm Input'!W564</f>
        <v>0</v>
      </c>
      <c r="O399" s="178">
        <f>'Comm Input'!X564</f>
        <v>0</v>
      </c>
      <c r="P399" s="365">
        <f>'Comm Input'!Y564</f>
        <v>0</v>
      </c>
      <c r="Q399" s="178">
        <f>'Comm Input'!Z564</f>
        <v>0</v>
      </c>
      <c r="R399" s="178" t="str">
        <f>'Comm Input'!AA564</f>
        <v>PCS</v>
      </c>
      <c r="S399" s="337">
        <f>'Comm Input'!AB564</f>
        <v>0</v>
      </c>
      <c r="T399" s="171">
        <f>'Comm Input'!AC564</f>
        <v>0</v>
      </c>
      <c r="U399" s="171">
        <f>'Comm Input'!AD564</f>
        <v>0</v>
      </c>
      <c r="V399" s="171">
        <f>'Comm Input'!AE564</f>
        <v>0</v>
      </c>
      <c r="W399" s="171">
        <f>'Comm Input'!AF564</f>
        <v>0</v>
      </c>
      <c r="X399" s="171">
        <f>'Comm Input'!AG564</f>
        <v>0</v>
      </c>
      <c r="Y399" s="337">
        <f>'Comm Input'!AH564</f>
        <v>0</v>
      </c>
      <c r="Z399" s="171">
        <f>'Comm Input'!AI564</f>
        <v>0</v>
      </c>
    </row>
    <row r="400" spans="1:26" ht="15" x14ac:dyDescent="0.25">
      <c r="A400" s="310" t="str">
        <f>'Comm Input'!J565</f>
        <v>SA</v>
      </c>
      <c r="B400" s="35" t="str">
        <f>'Comm Input'!K565</f>
        <v>Broker: PEO Advisors</v>
      </c>
      <c r="C400" s="35">
        <f>'Comm Input'!L565</f>
        <v>0</v>
      </c>
      <c r="D400" s="158">
        <f>'Comm Input'!M565</f>
        <v>0</v>
      </c>
      <c r="E400" s="117">
        <f>'Comm Input'!N565</f>
        <v>0</v>
      </c>
      <c r="F400" s="316">
        <f>'Comm Input'!O565</f>
        <v>0</v>
      </c>
      <c r="G400" s="158">
        <f>'Comm Input'!P565</f>
        <v>0</v>
      </c>
      <c r="H400" s="158">
        <f>'Comm Input'!Q565</f>
        <v>0</v>
      </c>
      <c r="I400" s="158">
        <f>'Comm Input'!R565</f>
        <v>0</v>
      </c>
      <c r="J400" s="319">
        <f>'Comm Input'!S565</f>
        <v>0</v>
      </c>
      <c r="K400" s="319">
        <f>'Comm Input'!T565</f>
        <v>0</v>
      </c>
      <c r="L400" s="319" t="str">
        <f>'Comm Input'!U565</f>
        <v>Bundled</v>
      </c>
      <c r="M400" s="158">
        <f>'Comm Input'!V565</f>
        <v>0</v>
      </c>
      <c r="N400" s="319">
        <f>'Comm Input'!W565</f>
        <v>2.5000000000000001E-2</v>
      </c>
      <c r="O400" s="117">
        <f>'Comm Input'!X565</f>
        <v>0</v>
      </c>
      <c r="P400" s="157">
        <f>'Comm Input'!Y565</f>
        <v>0</v>
      </c>
      <c r="Q400" s="158">
        <f>'Comm Input'!Z565</f>
        <v>0</v>
      </c>
      <c r="R400" s="319">
        <f>'Comm Input'!AA565</f>
        <v>5.0000000000000001E-3</v>
      </c>
      <c r="S400" s="157">
        <f>'Comm Input'!AB565</f>
        <v>0</v>
      </c>
      <c r="T400" s="7">
        <f>'Comm Input'!AC565</f>
        <v>0</v>
      </c>
      <c r="U400" s="7">
        <f>'Comm Input'!AD565</f>
        <v>0</v>
      </c>
      <c r="V400" s="7">
        <f>'Comm Input'!AE565</f>
        <v>0</v>
      </c>
      <c r="W400" s="7">
        <f>'Comm Input'!AF565</f>
        <v>0</v>
      </c>
      <c r="X400" s="158">
        <f>'Comm Input'!AG565</f>
        <v>0</v>
      </c>
      <c r="Y400" s="322">
        <f>'Comm Input'!AH565</f>
        <v>0</v>
      </c>
      <c r="Z400" s="7">
        <f>'Comm Input'!AI565</f>
        <v>0</v>
      </c>
    </row>
    <row r="401" spans="1:26" ht="15" x14ac:dyDescent="0.25">
      <c r="A401" s="311">
        <f>'Comm Input'!J566</f>
        <v>0</v>
      </c>
      <c r="B401" s="378" t="str">
        <f>'Comm Input'!K566</f>
        <v>Union PM Services</v>
      </c>
      <c r="C401" s="17">
        <f>'Comm Input'!L566</f>
        <v>0.18029999999999999</v>
      </c>
      <c r="D401" t="str">
        <f>'Comm Input'!M566</f>
        <v>FL8742</v>
      </c>
      <c r="E401" s="628">
        <f>'Comm Input'!N566</f>
        <v>0</v>
      </c>
      <c r="F401" s="366">
        <f>'Comm Input'!O566</f>
        <v>0</v>
      </c>
      <c r="G401" s="533">
        <f>'Comm Input'!P566</f>
        <v>0</v>
      </c>
      <c r="H401" s="535">
        <f>'Comm Input'!Q566</f>
        <v>0</v>
      </c>
      <c r="I401" s="535">
        <f>'Comm Input'!R566</f>
        <v>0</v>
      </c>
      <c r="J401" s="535">
        <f>'Comm Input'!S566</f>
        <v>0</v>
      </c>
      <c r="K401" s="535">
        <f>'Comm Input'!T566</f>
        <v>0</v>
      </c>
      <c r="L401" s="526">
        <f>'Comm Input'!U566</f>
        <v>0</v>
      </c>
      <c r="M401" s="526">
        <f>'Comm Input'!V566</f>
        <v>0</v>
      </c>
      <c r="N401" s="523">
        <f>'Comm Input'!W566</f>
        <v>0</v>
      </c>
      <c r="O401" s="523">
        <f>'Comm Input'!X566</f>
        <v>0</v>
      </c>
      <c r="P401" s="538">
        <f>'Comm Input'!Y566</f>
        <v>0</v>
      </c>
      <c r="Q401" s="523">
        <f>'Comm Input'!Z566</f>
        <v>0</v>
      </c>
      <c r="R401" s="538">
        <f>'Comm Input'!AA566</f>
        <v>0</v>
      </c>
      <c r="S401" s="538">
        <f>'Comm Input'!AB566</f>
        <v>0</v>
      </c>
      <c r="T401">
        <f>'Comm Input'!AC566</f>
        <v>0</v>
      </c>
      <c r="U401">
        <f>'Comm Input'!AD566</f>
        <v>0</v>
      </c>
      <c r="V401">
        <f>'Comm Input'!AE566</f>
        <v>0</v>
      </c>
      <c r="W401" s="541">
        <f>'Comm Input'!AF566</f>
        <v>0</v>
      </c>
      <c r="X401" s="538">
        <f>'Comm Input'!AG566</f>
        <v>0</v>
      </c>
      <c r="Y401" s="538">
        <f>'Comm Input'!AH566</f>
        <v>0</v>
      </c>
      <c r="Z401">
        <f>'Comm Input'!AI566</f>
        <v>0</v>
      </c>
    </row>
    <row r="402" spans="1:26" ht="15" x14ac:dyDescent="0.25">
      <c r="A402" s="311">
        <f>'Comm Input'!J567</f>
        <v>0</v>
      </c>
      <c r="B402">
        <f>'Comm Input'!K567</f>
        <v>0</v>
      </c>
      <c r="C402">
        <f>'Comm Input'!L567</f>
        <v>0</v>
      </c>
      <c r="D402">
        <f>'Comm Input'!M567</f>
        <v>0</v>
      </c>
      <c r="E402" s="494">
        <f>'Comm Input'!N567</f>
        <v>0</v>
      </c>
      <c r="F402" s="17">
        <f>'Comm Input'!O567</f>
        <v>0</v>
      </c>
      <c r="G402" s="38">
        <f>'Comm Input'!P567</f>
        <v>0</v>
      </c>
      <c r="H402" s="307">
        <f>'Comm Input'!Q567</f>
        <v>0</v>
      </c>
      <c r="I402" s="307">
        <f>'Comm Input'!R567</f>
        <v>0</v>
      </c>
      <c r="J402" s="307">
        <f>'Comm Input'!S567</f>
        <v>0</v>
      </c>
      <c r="K402" s="307">
        <f>'Comm Input'!T567</f>
        <v>0</v>
      </c>
      <c r="L402" s="38">
        <f>'Comm Input'!U567</f>
        <v>0</v>
      </c>
      <c r="M402" s="38">
        <f>'Comm Input'!V567</f>
        <v>0</v>
      </c>
      <c r="N402" s="22">
        <f>'Comm Input'!W567</f>
        <v>0</v>
      </c>
      <c r="O402" s="22">
        <f>'Comm Input'!X567</f>
        <v>0</v>
      </c>
      <c r="P402" s="23">
        <f>'Comm Input'!Y567</f>
        <v>0</v>
      </c>
      <c r="Q402" s="22">
        <f>'Comm Input'!Z567</f>
        <v>0</v>
      </c>
      <c r="R402" s="23">
        <f>'Comm Input'!AA567</f>
        <v>0</v>
      </c>
      <c r="S402" s="23">
        <f>'Comm Input'!AB567</f>
        <v>0</v>
      </c>
      <c r="T402">
        <f>'Comm Input'!AC567</f>
        <v>0</v>
      </c>
      <c r="U402">
        <f>'Comm Input'!AD567</f>
        <v>0</v>
      </c>
      <c r="V402">
        <f>'Comm Input'!AE567</f>
        <v>0</v>
      </c>
      <c r="W402" s="49">
        <f>'Comm Input'!AF567</f>
        <v>0</v>
      </c>
      <c r="X402" s="23">
        <f>'Comm Input'!AG567</f>
        <v>0</v>
      </c>
      <c r="Y402" s="23">
        <f>'Comm Input'!AH567</f>
        <v>0</v>
      </c>
      <c r="Z402">
        <f>'Comm Input'!AI567</f>
        <v>0</v>
      </c>
    </row>
    <row r="403" spans="1:26" ht="15" x14ac:dyDescent="0.25">
      <c r="A403" s="311">
        <f>'Comm Input'!J568</f>
        <v>0</v>
      </c>
      <c r="B403" t="str">
        <f>'Comm Input'!K568</f>
        <v>EFFECTIVE 4/2018</v>
      </c>
      <c r="C403" s="17">
        <f>'Comm Input'!L568</f>
        <v>0.26469999999999999</v>
      </c>
      <c r="D403" t="str">
        <f>'Comm Input'!M568</f>
        <v>FL9170</v>
      </c>
      <c r="E403" s="494">
        <f>'Comm Input'!N568</f>
        <v>0</v>
      </c>
      <c r="F403" s="366">
        <f>'Comm Input'!O568</f>
        <v>0</v>
      </c>
      <c r="G403" s="321">
        <f>'Comm Input'!P568</f>
        <v>0</v>
      </c>
      <c r="H403" s="307">
        <f>'Comm Input'!Q568</f>
        <v>0</v>
      </c>
      <c r="I403" s="307">
        <f>'Comm Input'!R568</f>
        <v>0</v>
      </c>
      <c r="J403" s="307">
        <f>'Comm Input'!S568</f>
        <v>0</v>
      </c>
      <c r="K403" s="307">
        <f>'Comm Input'!T568</f>
        <v>0</v>
      </c>
      <c r="L403" s="38">
        <f>'Comm Input'!U568</f>
        <v>0</v>
      </c>
      <c r="M403" s="38">
        <f>'Comm Input'!V568</f>
        <v>0</v>
      </c>
      <c r="N403" s="22">
        <f>'Comm Input'!W568</f>
        <v>0</v>
      </c>
      <c r="O403" s="22">
        <f>'Comm Input'!X568</f>
        <v>0</v>
      </c>
      <c r="P403" s="23">
        <f>'Comm Input'!Y568</f>
        <v>0</v>
      </c>
      <c r="Q403" s="22">
        <f>'Comm Input'!Z568</f>
        <v>0</v>
      </c>
      <c r="R403" s="23">
        <f>'Comm Input'!AA568</f>
        <v>0</v>
      </c>
      <c r="S403" s="23">
        <f>'Comm Input'!AB568</f>
        <v>0</v>
      </c>
      <c r="T403">
        <f>'Comm Input'!AC568</f>
        <v>0</v>
      </c>
      <c r="U403">
        <f>'Comm Input'!AD568</f>
        <v>0</v>
      </c>
      <c r="V403">
        <f>'Comm Input'!AE568</f>
        <v>0</v>
      </c>
      <c r="W403" s="49">
        <f>'Comm Input'!AF568</f>
        <v>0</v>
      </c>
      <c r="X403" s="23">
        <f>'Comm Input'!AG568</f>
        <v>0</v>
      </c>
      <c r="Y403" s="23">
        <f>'Comm Input'!AH568</f>
        <v>0</v>
      </c>
      <c r="Z403">
        <f>'Comm Input'!AI568</f>
        <v>0</v>
      </c>
    </row>
    <row r="404" spans="1:26" ht="15" x14ac:dyDescent="0.25">
      <c r="A404" s="311">
        <f>'Comm Input'!J569</f>
        <v>0</v>
      </c>
      <c r="B404">
        <f>'Comm Input'!K569</f>
        <v>0</v>
      </c>
      <c r="C404">
        <f>'Comm Input'!L569</f>
        <v>0</v>
      </c>
      <c r="D404">
        <f>'Comm Input'!M569</f>
        <v>0</v>
      </c>
      <c r="E404" s="494">
        <f>'Comm Input'!N569</f>
        <v>0</v>
      </c>
      <c r="F404" s="17">
        <f>'Comm Input'!O569</f>
        <v>0</v>
      </c>
      <c r="G404" s="38">
        <f>'Comm Input'!P569</f>
        <v>0</v>
      </c>
      <c r="H404" s="307">
        <f>'Comm Input'!Q569</f>
        <v>0</v>
      </c>
      <c r="I404" s="307">
        <f>'Comm Input'!R569</f>
        <v>0</v>
      </c>
      <c r="J404" s="307">
        <f>'Comm Input'!S569</f>
        <v>0</v>
      </c>
      <c r="K404" s="307">
        <f>'Comm Input'!T569</f>
        <v>0</v>
      </c>
      <c r="L404" s="38">
        <f>'Comm Input'!U569</f>
        <v>0</v>
      </c>
      <c r="M404" s="38">
        <f>'Comm Input'!V569</f>
        <v>0</v>
      </c>
      <c r="N404" s="22">
        <f>'Comm Input'!W569</f>
        <v>0</v>
      </c>
      <c r="O404" s="22">
        <f>'Comm Input'!X569</f>
        <v>0</v>
      </c>
      <c r="P404" s="23">
        <f>'Comm Input'!Y569</f>
        <v>0</v>
      </c>
      <c r="Q404" s="22">
        <f>'Comm Input'!Z569</f>
        <v>0</v>
      </c>
      <c r="R404" s="23">
        <f>'Comm Input'!AA569</f>
        <v>0</v>
      </c>
      <c r="S404" s="23">
        <f>'Comm Input'!AB569</f>
        <v>0</v>
      </c>
      <c r="T404">
        <f>'Comm Input'!AC569</f>
        <v>0</v>
      </c>
      <c r="U404">
        <f>'Comm Input'!AD569</f>
        <v>0</v>
      </c>
      <c r="V404">
        <f>'Comm Input'!AE569</f>
        <v>0</v>
      </c>
      <c r="W404" s="49">
        <f>'Comm Input'!AF569</f>
        <v>0</v>
      </c>
      <c r="X404" s="23">
        <f>'Comm Input'!AG569</f>
        <v>0</v>
      </c>
      <c r="Y404" s="23">
        <f>'Comm Input'!AH569</f>
        <v>0</v>
      </c>
      <c r="Z404">
        <f>'Comm Input'!AI569</f>
        <v>0</v>
      </c>
    </row>
    <row r="405" spans="1:26" ht="15" x14ac:dyDescent="0.25">
      <c r="A405" s="311">
        <f>'Comm Input'!J570</f>
        <v>0</v>
      </c>
      <c r="B405">
        <f>'Comm Input'!K570</f>
        <v>0</v>
      </c>
      <c r="C405" s="17">
        <f>'Comm Input'!L570</f>
        <v>0</v>
      </c>
      <c r="D405">
        <f>'Comm Input'!M570</f>
        <v>0</v>
      </c>
      <c r="E405" s="494">
        <f>'Comm Input'!N570</f>
        <v>0</v>
      </c>
      <c r="F405" s="366">
        <f>'Comm Input'!O570</f>
        <v>0</v>
      </c>
      <c r="G405" s="321">
        <f>'Comm Input'!P570</f>
        <v>0</v>
      </c>
      <c r="H405" s="307">
        <f>'Comm Input'!Q570</f>
        <v>0</v>
      </c>
      <c r="I405" s="307">
        <f>'Comm Input'!R570</f>
        <v>0</v>
      </c>
      <c r="J405" s="307">
        <f>'Comm Input'!S570</f>
        <v>0</v>
      </c>
      <c r="K405" s="307">
        <f>'Comm Input'!T570</f>
        <v>0</v>
      </c>
      <c r="L405" s="38">
        <f>'Comm Input'!U570</f>
        <v>0</v>
      </c>
      <c r="M405" s="38">
        <f>'Comm Input'!V570</f>
        <v>0</v>
      </c>
      <c r="N405" s="22">
        <f>'Comm Input'!W570</f>
        <v>0</v>
      </c>
      <c r="O405" s="22">
        <f>'Comm Input'!X570</f>
        <v>0</v>
      </c>
      <c r="P405" s="23">
        <f>'Comm Input'!Y570</f>
        <v>0</v>
      </c>
      <c r="Q405" s="22">
        <f>'Comm Input'!Z570</f>
        <v>0</v>
      </c>
      <c r="R405" s="23">
        <f>'Comm Input'!AA570</f>
        <v>0</v>
      </c>
      <c r="S405" s="23">
        <f>'Comm Input'!AB570</f>
        <v>0</v>
      </c>
      <c r="T405">
        <f>'Comm Input'!AC570</f>
        <v>0</v>
      </c>
      <c r="U405">
        <f>'Comm Input'!AD570</f>
        <v>0</v>
      </c>
      <c r="V405">
        <f>'Comm Input'!AE570</f>
        <v>0</v>
      </c>
      <c r="W405" s="49">
        <f>'Comm Input'!AF570</f>
        <v>0</v>
      </c>
      <c r="X405" s="23">
        <f>'Comm Input'!AG570</f>
        <v>0</v>
      </c>
      <c r="Y405" s="23">
        <f>'Comm Input'!AH570</f>
        <v>0</v>
      </c>
      <c r="Z405" s="23">
        <f>'Comm Input'!AI570</f>
        <v>0</v>
      </c>
    </row>
    <row r="406" spans="1:26" ht="15" x14ac:dyDescent="0.25">
      <c r="A406" s="311">
        <f>'Comm Input'!J571</f>
        <v>0</v>
      </c>
      <c r="B406">
        <f>'Comm Input'!K571</f>
        <v>0</v>
      </c>
      <c r="C406">
        <f>'Comm Input'!L571</f>
        <v>0</v>
      </c>
      <c r="D406">
        <f>'Comm Input'!M571</f>
        <v>0</v>
      </c>
      <c r="E406" s="626">
        <f>'Comm Input'!N571</f>
        <v>0</v>
      </c>
      <c r="F406" s="13">
        <f>'Comm Input'!O571</f>
        <v>0</v>
      </c>
      <c r="G406" s="38">
        <f>'Comm Input'!P571</f>
        <v>0</v>
      </c>
      <c r="H406" s="307">
        <f>'Comm Input'!Q571</f>
        <v>0</v>
      </c>
      <c r="I406" s="307">
        <f>'Comm Input'!R571</f>
        <v>0</v>
      </c>
      <c r="J406" s="307">
        <f>'Comm Input'!S571</f>
        <v>0</v>
      </c>
      <c r="K406" s="307">
        <f>'Comm Input'!T571</f>
        <v>0</v>
      </c>
      <c r="L406" s="38">
        <f>'Comm Input'!U571</f>
        <v>0</v>
      </c>
      <c r="M406" s="38">
        <f>'Comm Input'!V571</f>
        <v>0</v>
      </c>
      <c r="N406" s="22">
        <f>'Comm Input'!W571</f>
        <v>0</v>
      </c>
      <c r="O406" s="22">
        <f>'Comm Input'!X571</f>
        <v>0</v>
      </c>
      <c r="P406" s="23">
        <f>'Comm Input'!Y571</f>
        <v>0</v>
      </c>
      <c r="Q406" s="22">
        <f>'Comm Input'!Z571</f>
        <v>0</v>
      </c>
      <c r="R406" s="23">
        <f>'Comm Input'!AA571</f>
        <v>0</v>
      </c>
      <c r="S406" s="23">
        <f>'Comm Input'!AB571</f>
        <v>0</v>
      </c>
      <c r="T406">
        <f>'Comm Input'!AC571</f>
        <v>0</v>
      </c>
      <c r="U406">
        <f>'Comm Input'!AD571</f>
        <v>0</v>
      </c>
      <c r="V406">
        <f>'Comm Input'!AE571</f>
        <v>0</v>
      </c>
      <c r="W406" s="49">
        <f>'Comm Input'!AF571</f>
        <v>0</v>
      </c>
      <c r="X406" s="23">
        <f>'Comm Input'!AG571</f>
        <v>0</v>
      </c>
      <c r="Y406" s="23">
        <f>'Comm Input'!AH571</f>
        <v>0</v>
      </c>
      <c r="Z406" s="23">
        <f>'Comm Input'!AI571</f>
        <v>0</v>
      </c>
    </row>
    <row r="407" spans="1:26" ht="15.75" thickBot="1" x14ac:dyDescent="0.3">
      <c r="A407" s="311">
        <f>'Comm Input'!J572</f>
        <v>0</v>
      </c>
      <c r="B407">
        <f>'Comm Input'!K572</f>
        <v>0</v>
      </c>
      <c r="C407">
        <f>'Comm Input'!L572</f>
        <v>0</v>
      </c>
      <c r="D407">
        <f>'Comm Input'!M572</f>
        <v>0</v>
      </c>
      <c r="E407" s="49">
        <f>'Comm Input'!N572</f>
        <v>0</v>
      </c>
      <c r="F407" s="50">
        <f>'Comm Input'!O572</f>
        <v>0</v>
      </c>
      <c r="G407" s="38">
        <f>'Comm Input'!P572</f>
        <v>0</v>
      </c>
      <c r="H407" s="307">
        <f>'Comm Input'!Q572</f>
        <v>0</v>
      </c>
      <c r="I407" s="307">
        <f>'Comm Input'!R572</f>
        <v>0</v>
      </c>
      <c r="J407" s="307">
        <f>'Comm Input'!S572</f>
        <v>0</v>
      </c>
      <c r="K407" s="307">
        <f>'Comm Input'!T572</f>
        <v>0</v>
      </c>
      <c r="L407" s="38">
        <f>'Comm Input'!U572</f>
        <v>0</v>
      </c>
      <c r="M407" s="38">
        <f>'Comm Input'!V572</f>
        <v>0</v>
      </c>
      <c r="N407" s="38">
        <f>'Comm Input'!W572</f>
        <v>0</v>
      </c>
      <c r="O407" s="22">
        <f>'Comm Input'!X572</f>
        <v>0</v>
      </c>
      <c r="P407" s="11">
        <f>'Comm Input'!Y572</f>
        <v>0</v>
      </c>
      <c r="Q407" s="22">
        <f>'Comm Input'!Z572</f>
        <v>0</v>
      </c>
      <c r="R407" s="22">
        <f>'Comm Input'!AA572</f>
        <v>0</v>
      </c>
      <c r="S407" s="22">
        <f>'Comm Input'!AB572</f>
        <v>0</v>
      </c>
      <c r="T407" s="22">
        <f>'Comm Input'!AC572</f>
        <v>0</v>
      </c>
      <c r="U407" s="22">
        <f>'Comm Input'!AD572</f>
        <v>0</v>
      </c>
      <c r="V407" s="22">
        <f>'Comm Input'!AE572</f>
        <v>0</v>
      </c>
      <c r="W407" s="49">
        <f>'Comm Input'!AF572</f>
        <v>0</v>
      </c>
      <c r="X407" s="22">
        <f>'Comm Input'!AG572</f>
        <v>0</v>
      </c>
      <c r="Y407" s="22">
        <f>'Comm Input'!AH572</f>
        <v>0</v>
      </c>
      <c r="Z407" s="22">
        <f>'Comm Input'!AI572</f>
        <v>0</v>
      </c>
    </row>
    <row r="408" spans="1:26" ht="15.75" thickBot="1" x14ac:dyDescent="0.3">
      <c r="A408" s="311">
        <f>'Comm Input'!J573</f>
        <v>0</v>
      </c>
      <c r="B408">
        <f>'Comm Input'!K573</f>
        <v>0</v>
      </c>
      <c r="C408">
        <f>'Comm Input'!L573</f>
        <v>0</v>
      </c>
      <c r="D408">
        <f>'Comm Input'!M573</f>
        <v>0</v>
      </c>
      <c r="E408" s="49">
        <f>'Comm Input'!N573</f>
        <v>0</v>
      </c>
      <c r="F408" s="50">
        <f>'Comm Input'!O573</f>
        <v>0</v>
      </c>
      <c r="G408" s="38">
        <f>'Comm Input'!P573</f>
        <v>0</v>
      </c>
      <c r="H408" s="38">
        <f>'Comm Input'!Q573</f>
        <v>0</v>
      </c>
      <c r="I408" s="38">
        <f>'Comm Input'!R573</f>
        <v>0</v>
      </c>
      <c r="J408" s="38">
        <f>'Comm Input'!S573</f>
        <v>0</v>
      </c>
      <c r="K408" s="38">
        <f>'Comm Input'!T573</f>
        <v>0</v>
      </c>
      <c r="L408" s="38">
        <f>'Comm Input'!U573</f>
        <v>0</v>
      </c>
      <c r="M408" s="38">
        <f>'Comm Input'!V573</f>
        <v>0</v>
      </c>
      <c r="N408" s="488">
        <f>'Comm Input'!W573</f>
        <v>0</v>
      </c>
      <c r="O408" s="489">
        <f>'Comm Input'!X573</f>
        <v>0</v>
      </c>
      <c r="P408" s="490">
        <f>'Comm Input'!Y573</f>
        <v>0</v>
      </c>
      <c r="Q408" s="829">
        <f>'Comm Input'!Z573</f>
        <v>0</v>
      </c>
      <c r="R408" s="387">
        <f>'Comm Input'!AA573</f>
        <v>0</v>
      </c>
      <c r="S408" s="387">
        <f>'Comm Input'!AB573</f>
        <v>0</v>
      </c>
      <c r="T408" s="1087">
        <f>'Comm Input'!AC573</f>
        <v>0</v>
      </c>
      <c r="U408" s="89">
        <f>'Comm Input'!AD573</f>
        <v>0</v>
      </c>
      <c r="V408" s="89">
        <f>'Comm Input'!AE573</f>
        <v>0</v>
      </c>
      <c r="W408" s="49">
        <f>'Comm Input'!AF573</f>
        <v>0</v>
      </c>
      <c r="X408" s="387">
        <f>'Comm Input'!AG573</f>
        <v>0</v>
      </c>
      <c r="Y408" s="387">
        <f>'Comm Input'!AH573</f>
        <v>0</v>
      </c>
      <c r="Z408" s="1087">
        <f>'Comm Input'!AI573</f>
        <v>0</v>
      </c>
    </row>
    <row r="409" spans="1:26" ht="15" x14ac:dyDescent="0.25">
      <c r="A409" s="311">
        <f>'Comm Input'!J574</f>
        <v>0</v>
      </c>
      <c r="B409">
        <f>'Comm Input'!K574</f>
        <v>0</v>
      </c>
      <c r="C409">
        <f>'Comm Input'!L574</f>
        <v>0</v>
      </c>
      <c r="D409">
        <f>'Comm Input'!M574</f>
        <v>0</v>
      </c>
      <c r="E409" s="49">
        <f>'Comm Input'!N574</f>
        <v>0</v>
      </c>
      <c r="F409" s="50">
        <f>'Comm Input'!O574</f>
        <v>0</v>
      </c>
      <c r="G409" s="38">
        <f>'Comm Input'!P574</f>
        <v>0</v>
      </c>
      <c r="H409" s="38">
        <f>'Comm Input'!Q574</f>
        <v>0</v>
      </c>
      <c r="I409" s="38">
        <f>'Comm Input'!R574</f>
        <v>0</v>
      </c>
      <c r="J409" s="38">
        <f>'Comm Input'!S574</f>
        <v>0</v>
      </c>
      <c r="K409" s="38">
        <f>'Comm Input'!T574</f>
        <v>0</v>
      </c>
      <c r="L409" s="38">
        <f>'Comm Input'!U574</f>
        <v>0</v>
      </c>
      <c r="M409" s="38">
        <f>'Comm Input'!V574</f>
        <v>0</v>
      </c>
      <c r="N409" s="522">
        <f>'Comm Input'!W574</f>
        <v>0</v>
      </c>
      <c r="O409" s="523">
        <f>'Comm Input'!X574</f>
        <v>0</v>
      </c>
      <c r="P409" s="28">
        <f>'Comm Input'!Y574</f>
        <v>0</v>
      </c>
      <c r="Q409" s="523">
        <f>'Comm Input'!Z574</f>
        <v>0</v>
      </c>
      <c r="R409" s="523">
        <f>'Comm Input'!AA574</f>
        <v>0</v>
      </c>
      <c r="S409" s="523">
        <f>'Comm Input'!AB574</f>
        <v>0</v>
      </c>
      <c r="T409" s="89">
        <f>'Comm Input'!AC574</f>
        <v>0</v>
      </c>
      <c r="U409" s="89">
        <f>'Comm Input'!AD574</f>
        <v>0</v>
      </c>
      <c r="V409" s="89">
        <f>'Comm Input'!AE574</f>
        <v>0</v>
      </c>
      <c r="W409" s="49">
        <f>'Comm Input'!AF574</f>
        <v>0</v>
      </c>
      <c r="X409" s="523">
        <f>'Comm Input'!AG574</f>
        <v>0</v>
      </c>
      <c r="Y409" s="523">
        <f>'Comm Input'!AH574</f>
        <v>0</v>
      </c>
      <c r="Z409" s="89">
        <f>'Comm Input'!AI574</f>
        <v>0</v>
      </c>
    </row>
    <row r="410" spans="1:26" ht="15" x14ac:dyDescent="0.25">
      <c r="A410" s="334">
        <f>'Comm Input'!J575</f>
        <v>0</v>
      </c>
      <c r="B410" s="171">
        <f>'Comm Input'!K575</f>
        <v>0</v>
      </c>
      <c r="C410" s="171">
        <f>'Comm Input'!L575</f>
        <v>0</v>
      </c>
      <c r="D410" s="176">
        <f>'Comm Input'!M575</f>
        <v>0</v>
      </c>
      <c r="E410" s="449">
        <f>'Comm Input'!N575</f>
        <v>0</v>
      </c>
      <c r="F410" s="335">
        <f>'Comm Input'!O575</f>
        <v>0</v>
      </c>
      <c r="G410" s="177">
        <f>'Comm Input'!P575</f>
        <v>0</v>
      </c>
      <c r="H410" s="177">
        <f>'Comm Input'!Q575</f>
        <v>0</v>
      </c>
      <c r="I410" s="177">
        <f>'Comm Input'!R575</f>
        <v>0</v>
      </c>
      <c r="J410" s="177">
        <f>'Comm Input'!S575</f>
        <v>0</v>
      </c>
      <c r="K410" s="177">
        <f>'Comm Input'!T575</f>
        <v>0</v>
      </c>
      <c r="L410" s="177">
        <f>'Comm Input'!U575</f>
        <v>0</v>
      </c>
      <c r="M410" s="177">
        <f>'Comm Input'!V575</f>
        <v>0</v>
      </c>
      <c r="N410" s="364">
        <f>'Comm Input'!W575</f>
        <v>0</v>
      </c>
      <c r="O410" s="178">
        <f>'Comm Input'!X575</f>
        <v>0</v>
      </c>
      <c r="P410" s="365">
        <f>'Comm Input'!Y575</f>
        <v>0</v>
      </c>
      <c r="Q410" s="178">
        <f>'Comm Input'!Z575</f>
        <v>0</v>
      </c>
      <c r="R410" s="178">
        <f>'Comm Input'!AA575</f>
        <v>0</v>
      </c>
      <c r="S410" s="337">
        <f>'Comm Input'!AB575</f>
        <v>0</v>
      </c>
      <c r="T410" s="171">
        <f>'Comm Input'!AC575</f>
        <v>0</v>
      </c>
      <c r="U410" s="171">
        <f>'Comm Input'!AD575</f>
        <v>0</v>
      </c>
      <c r="V410" s="171">
        <f>'Comm Input'!AE575</f>
        <v>0</v>
      </c>
      <c r="W410" s="171">
        <f>'Comm Input'!AF575</f>
        <v>0</v>
      </c>
      <c r="X410" s="171">
        <f>'Comm Input'!AG575</f>
        <v>0</v>
      </c>
      <c r="Y410" s="337">
        <f>'Comm Input'!AH575</f>
        <v>0</v>
      </c>
      <c r="Z410" s="171">
        <f>'Comm Input'!AI575</f>
        <v>0</v>
      </c>
    </row>
    <row r="411" spans="1:26" ht="15" x14ac:dyDescent="0.25">
      <c r="A411" s="310" t="str">
        <f>'Comm Input'!J576</f>
        <v>SA</v>
      </c>
      <c r="B411" s="35" t="str">
        <f>'Comm Input'!K576</f>
        <v>Broker: PCS</v>
      </c>
      <c r="C411" s="35">
        <f>'Comm Input'!L576</f>
        <v>0</v>
      </c>
      <c r="D411" s="158">
        <f>'Comm Input'!M576</f>
        <v>0</v>
      </c>
      <c r="E411" s="117">
        <f>'Comm Input'!N576</f>
        <v>0</v>
      </c>
      <c r="F411" s="316">
        <f>'Comm Input'!O576</f>
        <v>0</v>
      </c>
      <c r="G411" s="158">
        <f>'Comm Input'!P576</f>
        <v>0</v>
      </c>
      <c r="H411" s="158">
        <f>'Comm Input'!Q576</f>
        <v>0</v>
      </c>
      <c r="I411" s="158">
        <f>'Comm Input'!R576</f>
        <v>0</v>
      </c>
      <c r="J411" s="319">
        <f>'Comm Input'!S576</f>
        <v>0</v>
      </c>
      <c r="K411" s="319">
        <f>'Comm Input'!T576</f>
        <v>0</v>
      </c>
      <c r="L411" s="319" t="str">
        <f>'Comm Input'!U576</f>
        <v>Bundled</v>
      </c>
      <c r="M411" s="158">
        <f>'Comm Input'!V576</f>
        <v>0</v>
      </c>
      <c r="N411" s="319">
        <f>'Comm Input'!W576</f>
        <v>3.2500000000000001E-2</v>
      </c>
      <c r="O411" s="117">
        <f>'Comm Input'!X576</f>
        <v>0</v>
      </c>
      <c r="P411" s="157">
        <f>'Comm Input'!Y576</f>
        <v>0</v>
      </c>
      <c r="Q411" s="158">
        <f>'Comm Input'!Z576</f>
        <v>0</v>
      </c>
      <c r="R411" s="319">
        <f>'Comm Input'!AA576</f>
        <v>0</v>
      </c>
      <c r="S411" s="157">
        <f>'Comm Input'!AB576</f>
        <v>0</v>
      </c>
      <c r="T411" s="7">
        <f>'Comm Input'!AC576</f>
        <v>0</v>
      </c>
      <c r="U411" s="7">
        <f>'Comm Input'!AD576</f>
        <v>0</v>
      </c>
      <c r="V411" s="7">
        <f>'Comm Input'!AE576</f>
        <v>0</v>
      </c>
      <c r="W411" s="7">
        <f>'Comm Input'!AF576</f>
        <v>0</v>
      </c>
      <c r="X411" s="158">
        <f>'Comm Input'!AG576</f>
        <v>0</v>
      </c>
      <c r="Y411" s="322">
        <f>'Comm Input'!AH576</f>
        <v>0</v>
      </c>
      <c r="Z411" s="7">
        <f>'Comm Input'!AI576</f>
        <v>0</v>
      </c>
    </row>
    <row r="412" spans="1:26" ht="15" x14ac:dyDescent="0.25">
      <c r="A412" s="311">
        <f>'Comm Input'!J577</f>
        <v>0</v>
      </c>
      <c r="B412" s="378" t="str">
        <f>'Comm Input'!K577</f>
        <v>VIP Roofing</v>
      </c>
      <c r="C412" s="17">
        <f>'Comm Input'!L577</f>
        <v>0</v>
      </c>
      <c r="D412" t="str">
        <f>'Comm Input'!M577</f>
        <v>FL5551</v>
      </c>
      <c r="E412" s="628">
        <f>'Comm Input'!N577</f>
        <v>0</v>
      </c>
      <c r="F412" s="366">
        <f>'Comm Input'!O577</f>
        <v>0</v>
      </c>
      <c r="G412" s="533">
        <f>'Comm Input'!P577</f>
        <v>0</v>
      </c>
      <c r="H412" s="535">
        <f>'Comm Input'!Q577</f>
        <v>0</v>
      </c>
      <c r="I412" s="535">
        <f>'Comm Input'!R577</f>
        <v>0</v>
      </c>
      <c r="J412" s="535">
        <f>'Comm Input'!S577</f>
        <v>0</v>
      </c>
      <c r="K412" s="535">
        <f>'Comm Input'!T577</f>
        <v>0</v>
      </c>
      <c r="L412" s="526">
        <f>'Comm Input'!U577</f>
        <v>0</v>
      </c>
      <c r="M412" s="526">
        <f>'Comm Input'!V577</f>
        <v>0</v>
      </c>
      <c r="N412" s="523">
        <f>'Comm Input'!W577</f>
        <v>0</v>
      </c>
      <c r="O412" s="523">
        <f>'Comm Input'!X577</f>
        <v>0</v>
      </c>
      <c r="P412" s="538">
        <f>'Comm Input'!Y577</f>
        <v>0</v>
      </c>
      <c r="Q412" s="523">
        <f>'Comm Input'!Z577</f>
        <v>0</v>
      </c>
      <c r="R412" s="538">
        <f>'Comm Input'!AA577</f>
        <v>0</v>
      </c>
      <c r="S412" s="538">
        <f>'Comm Input'!AB577</f>
        <v>0</v>
      </c>
      <c r="T412">
        <f>'Comm Input'!AC577</f>
        <v>0</v>
      </c>
      <c r="U412">
        <f>'Comm Input'!AD577</f>
        <v>0</v>
      </c>
      <c r="V412">
        <f>'Comm Input'!AE577</f>
        <v>0</v>
      </c>
      <c r="W412" s="541">
        <f>'Comm Input'!AF577</f>
        <v>0</v>
      </c>
      <c r="X412" s="538">
        <f>'Comm Input'!AG577</f>
        <v>0</v>
      </c>
      <c r="Y412" s="538">
        <f>'Comm Input'!AH577</f>
        <v>0</v>
      </c>
      <c r="Z412">
        <f>'Comm Input'!AI577</f>
        <v>0</v>
      </c>
    </row>
    <row r="413" spans="1:26" ht="15" x14ac:dyDescent="0.25">
      <c r="A413" s="311">
        <f>'Comm Input'!J578</f>
        <v>0</v>
      </c>
      <c r="B413">
        <f>'Comm Input'!K578</f>
        <v>0</v>
      </c>
      <c r="C413">
        <f>'Comm Input'!L578</f>
        <v>0</v>
      </c>
      <c r="D413">
        <f>'Comm Input'!M578</f>
        <v>0</v>
      </c>
      <c r="E413" s="494">
        <f>'Comm Input'!N578</f>
        <v>0</v>
      </c>
      <c r="F413" s="17">
        <f>'Comm Input'!O578</f>
        <v>0</v>
      </c>
      <c r="G413" s="38">
        <f>'Comm Input'!P578</f>
        <v>0</v>
      </c>
      <c r="H413" s="307">
        <f>'Comm Input'!Q578</f>
        <v>0</v>
      </c>
      <c r="I413" s="307">
        <f>'Comm Input'!R578</f>
        <v>0</v>
      </c>
      <c r="J413" s="307">
        <f>'Comm Input'!S578</f>
        <v>0</v>
      </c>
      <c r="K413" s="307">
        <f>'Comm Input'!T578</f>
        <v>0</v>
      </c>
      <c r="L413" s="38">
        <f>'Comm Input'!U578</f>
        <v>0</v>
      </c>
      <c r="M413" s="38">
        <f>'Comm Input'!V578</f>
        <v>0</v>
      </c>
      <c r="N413" s="22">
        <f>'Comm Input'!W578</f>
        <v>0</v>
      </c>
      <c r="O413" s="22">
        <f>'Comm Input'!X578</f>
        <v>0</v>
      </c>
      <c r="P413" s="23">
        <f>'Comm Input'!Y578</f>
        <v>0</v>
      </c>
      <c r="Q413" s="22">
        <f>'Comm Input'!Z578</f>
        <v>0</v>
      </c>
      <c r="R413" s="23">
        <f>'Comm Input'!AA578</f>
        <v>0</v>
      </c>
      <c r="S413" s="23">
        <f>'Comm Input'!AB578</f>
        <v>0</v>
      </c>
      <c r="T413">
        <f>'Comm Input'!AC578</f>
        <v>0</v>
      </c>
      <c r="U413">
        <f>'Comm Input'!AD578</f>
        <v>0</v>
      </c>
      <c r="V413">
        <f>'Comm Input'!AE578</f>
        <v>0</v>
      </c>
      <c r="W413" s="49">
        <f>'Comm Input'!AF578</f>
        <v>0</v>
      </c>
      <c r="X413" s="23">
        <f>'Comm Input'!AG578</f>
        <v>0</v>
      </c>
      <c r="Y413" s="23">
        <f>'Comm Input'!AH578</f>
        <v>0</v>
      </c>
      <c r="Z413">
        <f>'Comm Input'!AI578</f>
        <v>0</v>
      </c>
    </row>
    <row r="414" spans="1:26" ht="15" x14ac:dyDescent="0.25">
      <c r="A414" s="311">
        <f>'Comm Input'!J579</f>
        <v>0</v>
      </c>
      <c r="B414" t="str">
        <f>'Comm Input'!K579</f>
        <v xml:space="preserve">EFFECTIVE: </v>
      </c>
      <c r="C414" s="17">
        <f>'Comm Input'!L579</f>
        <v>0</v>
      </c>
      <c r="D414" t="str">
        <f>'Comm Input'!M579</f>
        <v>FL</v>
      </c>
      <c r="E414" s="494">
        <f>'Comm Input'!N579</f>
        <v>0</v>
      </c>
      <c r="F414" s="366">
        <f>'Comm Input'!O579</f>
        <v>0</v>
      </c>
      <c r="G414" s="321">
        <f>'Comm Input'!P579</f>
        <v>0</v>
      </c>
      <c r="H414" s="307">
        <f>'Comm Input'!Q579</f>
        <v>0</v>
      </c>
      <c r="I414" s="307">
        <f>'Comm Input'!R579</f>
        <v>0</v>
      </c>
      <c r="J414" s="307">
        <f>'Comm Input'!S579</f>
        <v>0</v>
      </c>
      <c r="K414" s="307">
        <f>'Comm Input'!T579</f>
        <v>0</v>
      </c>
      <c r="L414" s="38">
        <f>'Comm Input'!U579</f>
        <v>0</v>
      </c>
      <c r="M414" s="38">
        <f>'Comm Input'!V579</f>
        <v>0</v>
      </c>
      <c r="N414" s="22">
        <f>'Comm Input'!W579</f>
        <v>0</v>
      </c>
      <c r="O414" s="22">
        <f>'Comm Input'!X579</f>
        <v>0</v>
      </c>
      <c r="P414" s="23">
        <f>'Comm Input'!Y579</f>
        <v>0</v>
      </c>
      <c r="Q414" s="22">
        <f>'Comm Input'!Z579</f>
        <v>0</v>
      </c>
      <c r="R414" s="23">
        <f>'Comm Input'!AA579</f>
        <v>0</v>
      </c>
      <c r="S414" s="23">
        <f>'Comm Input'!AB579</f>
        <v>0</v>
      </c>
      <c r="T414">
        <f>'Comm Input'!AC579</f>
        <v>0</v>
      </c>
      <c r="U414">
        <f>'Comm Input'!AD579</f>
        <v>0</v>
      </c>
      <c r="V414">
        <f>'Comm Input'!AE579</f>
        <v>0</v>
      </c>
      <c r="W414" s="49">
        <f>'Comm Input'!AF579</f>
        <v>0</v>
      </c>
      <c r="X414" s="23">
        <f>'Comm Input'!AG579</f>
        <v>0</v>
      </c>
      <c r="Y414" s="23">
        <f>'Comm Input'!AH579</f>
        <v>0</v>
      </c>
      <c r="Z414">
        <f>'Comm Input'!AI579</f>
        <v>0</v>
      </c>
    </row>
    <row r="415" spans="1:26" ht="15" x14ac:dyDescent="0.25">
      <c r="A415" s="311">
        <f>'Comm Input'!J580</f>
        <v>0</v>
      </c>
      <c r="B415">
        <f>'Comm Input'!K580</f>
        <v>0</v>
      </c>
      <c r="C415">
        <f>'Comm Input'!L580</f>
        <v>0</v>
      </c>
      <c r="D415">
        <f>'Comm Input'!M580</f>
        <v>0</v>
      </c>
      <c r="E415" s="494">
        <f>'Comm Input'!N580</f>
        <v>0</v>
      </c>
      <c r="F415" s="17">
        <f>'Comm Input'!O580</f>
        <v>0</v>
      </c>
      <c r="G415" s="38">
        <f>'Comm Input'!P580</f>
        <v>0</v>
      </c>
      <c r="H415" s="307">
        <f>'Comm Input'!Q580</f>
        <v>0</v>
      </c>
      <c r="I415" s="307">
        <f>'Comm Input'!R580</f>
        <v>0</v>
      </c>
      <c r="J415" s="307">
        <f>'Comm Input'!S580</f>
        <v>0</v>
      </c>
      <c r="K415" s="307">
        <f>'Comm Input'!T580</f>
        <v>0</v>
      </c>
      <c r="L415" s="38">
        <f>'Comm Input'!U580</f>
        <v>0</v>
      </c>
      <c r="M415" s="38">
        <f>'Comm Input'!V580</f>
        <v>0</v>
      </c>
      <c r="N415" s="22">
        <f>'Comm Input'!W580</f>
        <v>0</v>
      </c>
      <c r="O415" s="22">
        <f>'Comm Input'!X580</f>
        <v>0</v>
      </c>
      <c r="P415" s="23">
        <f>'Comm Input'!Y580</f>
        <v>0</v>
      </c>
      <c r="Q415" s="22">
        <f>'Comm Input'!Z580</f>
        <v>0</v>
      </c>
      <c r="R415" s="23">
        <f>'Comm Input'!AA580</f>
        <v>0</v>
      </c>
      <c r="S415" s="23">
        <f>'Comm Input'!AB580</f>
        <v>0</v>
      </c>
      <c r="T415">
        <f>'Comm Input'!AC580</f>
        <v>0</v>
      </c>
      <c r="U415">
        <f>'Comm Input'!AD580</f>
        <v>0</v>
      </c>
      <c r="V415">
        <f>'Comm Input'!AE580</f>
        <v>0</v>
      </c>
      <c r="W415" s="49">
        <f>'Comm Input'!AF580</f>
        <v>0</v>
      </c>
      <c r="X415" s="23">
        <f>'Comm Input'!AG580</f>
        <v>0</v>
      </c>
      <c r="Y415" s="23">
        <f>'Comm Input'!AH580</f>
        <v>0</v>
      </c>
      <c r="Z415">
        <f>'Comm Input'!AI580</f>
        <v>0</v>
      </c>
    </row>
    <row r="416" spans="1:26" ht="15" x14ac:dyDescent="0.25">
      <c r="A416" s="311">
        <f>'Comm Input'!J581</f>
        <v>0</v>
      </c>
      <c r="B416">
        <f>'Comm Input'!K581</f>
        <v>0</v>
      </c>
      <c r="C416" s="17">
        <f>'Comm Input'!L581</f>
        <v>0</v>
      </c>
      <c r="D416">
        <f>'Comm Input'!M581</f>
        <v>0</v>
      </c>
      <c r="E416" s="494">
        <f>'Comm Input'!N581</f>
        <v>0</v>
      </c>
      <c r="F416" s="366">
        <f>'Comm Input'!O581</f>
        <v>0</v>
      </c>
      <c r="G416" s="321">
        <f>'Comm Input'!P581</f>
        <v>0</v>
      </c>
      <c r="H416" s="307">
        <f>'Comm Input'!Q581</f>
        <v>0</v>
      </c>
      <c r="I416" s="307">
        <f>'Comm Input'!R581</f>
        <v>0</v>
      </c>
      <c r="J416" s="307">
        <f>'Comm Input'!S581</f>
        <v>0</v>
      </c>
      <c r="K416" s="307">
        <f>'Comm Input'!T581</f>
        <v>0</v>
      </c>
      <c r="L416" s="38">
        <f>'Comm Input'!U581</f>
        <v>0</v>
      </c>
      <c r="M416" s="38">
        <f>'Comm Input'!V581</f>
        <v>0</v>
      </c>
      <c r="N416" s="22">
        <f>'Comm Input'!W581</f>
        <v>0</v>
      </c>
      <c r="O416" s="22">
        <f>'Comm Input'!X581</f>
        <v>0</v>
      </c>
      <c r="P416" s="23">
        <f>'Comm Input'!Y581</f>
        <v>0</v>
      </c>
      <c r="Q416" s="22">
        <f>'Comm Input'!Z581</f>
        <v>0</v>
      </c>
      <c r="R416" s="23">
        <f>'Comm Input'!AA581</f>
        <v>0</v>
      </c>
      <c r="S416" s="23">
        <f>'Comm Input'!AB581</f>
        <v>0</v>
      </c>
      <c r="T416">
        <f>'Comm Input'!AC581</f>
        <v>0</v>
      </c>
      <c r="U416">
        <f>'Comm Input'!AD581</f>
        <v>0</v>
      </c>
      <c r="V416">
        <f>'Comm Input'!AE581</f>
        <v>0</v>
      </c>
      <c r="W416" s="49">
        <f>'Comm Input'!AF581</f>
        <v>0</v>
      </c>
      <c r="X416" s="23">
        <f>'Comm Input'!AG581</f>
        <v>0</v>
      </c>
      <c r="Y416" s="23">
        <f>'Comm Input'!AH581</f>
        <v>0</v>
      </c>
      <c r="Z416" s="23">
        <f>'Comm Input'!AI581</f>
        <v>0</v>
      </c>
    </row>
    <row r="417" spans="1:26" ht="15" x14ac:dyDescent="0.25">
      <c r="A417" s="311">
        <f>'Comm Input'!J582</f>
        <v>0</v>
      </c>
      <c r="B417">
        <f>'Comm Input'!K582</f>
        <v>0</v>
      </c>
      <c r="C417">
        <f>'Comm Input'!L582</f>
        <v>0</v>
      </c>
      <c r="D417">
        <f>'Comm Input'!M582</f>
        <v>0</v>
      </c>
      <c r="E417" s="626">
        <f>'Comm Input'!N582</f>
        <v>0</v>
      </c>
      <c r="F417" s="13">
        <f>'Comm Input'!O582</f>
        <v>0</v>
      </c>
      <c r="G417" s="38">
        <f>'Comm Input'!P582</f>
        <v>0</v>
      </c>
      <c r="H417" s="307">
        <f>'Comm Input'!Q582</f>
        <v>0</v>
      </c>
      <c r="I417" s="307">
        <f>'Comm Input'!R582</f>
        <v>0</v>
      </c>
      <c r="J417" s="307">
        <f>'Comm Input'!S582</f>
        <v>0</v>
      </c>
      <c r="K417" s="307">
        <f>'Comm Input'!T582</f>
        <v>0</v>
      </c>
      <c r="L417" s="38">
        <f>'Comm Input'!U582</f>
        <v>0</v>
      </c>
      <c r="M417" s="38">
        <f>'Comm Input'!V582</f>
        <v>0</v>
      </c>
      <c r="N417" s="22">
        <f>'Comm Input'!W582</f>
        <v>0</v>
      </c>
      <c r="O417" s="22">
        <f>'Comm Input'!X582</f>
        <v>0</v>
      </c>
      <c r="P417" s="23">
        <f>'Comm Input'!Y582</f>
        <v>0</v>
      </c>
      <c r="Q417" s="22">
        <f>'Comm Input'!Z582</f>
        <v>0</v>
      </c>
      <c r="R417" s="23">
        <f>'Comm Input'!AA582</f>
        <v>0</v>
      </c>
      <c r="S417" s="23">
        <f>'Comm Input'!AB582</f>
        <v>0</v>
      </c>
      <c r="T417">
        <f>'Comm Input'!AC582</f>
        <v>0</v>
      </c>
      <c r="U417">
        <f>'Comm Input'!AD582</f>
        <v>0</v>
      </c>
      <c r="V417">
        <f>'Comm Input'!AE582</f>
        <v>0</v>
      </c>
      <c r="W417" s="49">
        <f>'Comm Input'!AF582</f>
        <v>0</v>
      </c>
      <c r="X417" s="23">
        <f>'Comm Input'!AG582</f>
        <v>0</v>
      </c>
      <c r="Y417" s="23">
        <f>'Comm Input'!AH582</f>
        <v>0</v>
      </c>
      <c r="Z417" s="23">
        <f>'Comm Input'!AI582</f>
        <v>0</v>
      </c>
    </row>
    <row r="418" spans="1:26" ht="15.75" thickBot="1" x14ac:dyDescent="0.3">
      <c r="A418" s="311">
        <f>'Comm Input'!J583</f>
        <v>0</v>
      </c>
      <c r="B418">
        <f>'Comm Input'!K583</f>
        <v>0</v>
      </c>
      <c r="C418">
        <f>'Comm Input'!L583</f>
        <v>0</v>
      </c>
      <c r="D418">
        <f>'Comm Input'!M583</f>
        <v>0</v>
      </c>
      <c r="E418" s="49">
        <f>'Comm Input'!N583</f>
        <v>0</v>
      </c>
      <c r="F418" s="50">
        <f>'Comm Input'!O583</f>
        <v>0</v>
      </c>
      <c r="G418" s="38">
        <f>'Comm Input'!P583</f>
        <v>0</v>
      </c>
      <c r="H418" s="307">
        <f>'Comm Input'!Q583</f>
        <v>0</v>
      </c>
      <c r="I418" s="307">
        <f>'Comm Input'!R583</f>
        <v>0</v>
      </c>
      <c r="J418" s="307">
        <f>'Comm Input'!S583</f>
        <v>0</v>
      </c>
      <c r="K418" s="307">
        <f>'Comm Input'!T583</f>
        <v>0</v>
      </c>
      <c r="L418" s="38">
        <f>'Comm Input'!U583</f>
        <v>0</v>
      </c>
      <c r="M418" s="38">
        <f>'Comm Input'!V583</f>
        <v>0</v>
      </c>
      <c r="N418" s="38">
        <f>'Comm Input'!W583</f>
        <v>0</v>
      </c>
      <c r="O418" s="22">
        <f>'Comm Input'!X583</f>
        <v>0</v>
      </c>
      <c r="P418" s="11">
        <f>'Comm Input'!Y583</f>
        <v>0</v>
      </c>
      <c r="Q418" s="22">
        <f>'Comm Input'!Z583</f>
        <v>0</v>
      </c>
      <c r="R418" s="22">
        <f>'Comm Input'!AA583</f>
        <v>0</v>
      </c>
      <c r="S418" s="22">
        <f>'Comm Input'!AB583</f>
        <v>0</v>
      </c>
      <c r="T418" s="22">
        <f>'Comm Input'!AC583</f>
        <v>0</v>
      </c>
      <c r="U418" s="22">
        <f>'Comm Input'!AD583</f>
        <v>0</v>
      </c>
      <c r="V418" s="22">
        <f>'Comm Input'!AE583</f>
        <v>0</v>
      </c>
      <c r="W418" s="49">
        <f>'Comm Input'!AF583</f>
        <v>0</v>
      </c>
      <c r="X418" s="22">
        <f>'Comm Input'!AG583</f>
        <v>0</v>
      </c>
      <c r="Y418" s="22">
        <f>'Comm Input'!AH583</f>
        <v>0</v>
      </c>
      <c r="Z418" s="22">
        <f>'Comm Input'!AI583</f>
        <v>0</v>
      </c>
    </row>
    <row r="419" spans="1:26" ht="15.75" thickBot="1" x14ac:dyDescent="0.3">
      <c r="A419" s="311">
        <f>'Comm Input'!J584</f>
        <v>0</v>
      </c>
      <c r="B419">
        <f>'Comm Input'!K584</f>
        <v>0</v>
      </c>
      <c r="C419">
        <f>'Comm Input'!L584</f>
        <v>0</v>
      </c>
      <c r="D419">
        <f>'Comm Input'!M584</f>
        <v>0</v>
      </c>
      <c r="E419" s="49">
        <f>'Comm Input'!N584</f>
        <v>0</v>
      </c>
      <c r="F419" s="50">
        <f>'Comm Input'!O584</f>
        <v>0</v>
      </c>
      <c r="G419" s="38">
        <f>'Comm Input'!P584</f>
        <v>0</v>
      </c>
      <c r="H419" s="38">
        <f>'Comm Input'!Q584</f>
        <v>0</v>
      </c>
      <c r="I419" s="38">
        <f>'Comm Input'!R584</f>
        <v>0</v>
      </c>
      <c r="J419" s="38">
        <f>'Comm Input'!S584</f>
        <v>0</v>
      </c>
      <c r="K419" s="38">
        <f>'Comm Input'!T584</f>
        <v>0</v>
      </c>
      <c r="L419" s="38">
        <f>'Comm Input'!U584</f>
        <v>0</v>
      </c>
      <c r="M419" s="38">
        <f>'Comm Input'!V584</f>
        <v>0</v>
      </c>
      <c r="N419" s="488">
        <f>'Comm Input'!W584</f>
        <v>0</v>
      </c>
      <c r="O419" s="489">
        <f>'Comm Input'!X584</f>
        <v>0</v>
      </c>
      <c r="P419" s="490">
        <f>'Comm Input'!Y584</f>
        <v>0</v>
      </c>
      <c r="Q419" s="829">
        <f>'Comm Input'!Z584</f>
        <v>0</v>
      </c>
      <c r="R419" s="387">
        <f>'Comm Input'!AA584</f>
        <v>0</v>
      </c>
      <c r="S419" s="387">
        <f>'Comm Input'!AB584</f>
        <v>0</v>
      </c>
      <c r="T419" s="1087">
        <f>'Comm Input'!AC584</f>
        <v>0</v>
      </c>
      <c r="U419" s="89">
        <f>'Comm Input'!AD584</f>
        <v>0</v>
      </c>
      <c r="V419" s="89">
        <f>'Comm Input'!AE584</f>
        <v>0</v>
      </c>
      <c r="W419" s="49">
        <f>'Comm Input'!AF584</f>
        <v>0</v>
      </c>
      <c r="X419" s="387">
        <f>'Comm Input'!AG584</f>
        <v>0</v>
      </c>
      <c r="Y419" s="387">
        <f>'Comm Input'!AH584</f>
        <v>0</v>
      </c>
      <c r="Z419" s="1087">
        <f>'Comm Input'!AI584</f>
        <v>0</v>
      </c>
    </row>
    <row r="420" spans="1:26" ht="15" x14ac:dyDescent="0.25">
      <c r="A420" s="311">
        <f>'Comm Input'!J585</f>
        <v>0</v>
      </c>
      <c r="B420">
        <f>'Comm Input'!K585</f>
        <v>0</v>
      </c>
      <c r="C420">
        <f>'Comm Input'!L585</f>
        <v>0</v>
      </c>
      <c r="D420">
        <f>'Comm Input'!M585</f>
        <v>0</v>
      </c>
      <c r="E420" s="49">
        <f>'Comm Input'!N585</f>
        <v>0</v>
      </c>
      <c r="F420" s="50">
        <f>'Comm Input'!O585</f>
        <v>0</v>
      </c>
      <c r="G420" s="38">
        <f>'Comm Input'!P585</f>
        <v>0</v>
      </c>
      <c r="H420" s="38">
        <f>'Comm Input'!Q585</f>
        <v>0</v>
      </c>
      <c r="I420" s="38">
        <f>'Comm Input'!R585</f>
        <v>0</v>
      </c>
      <c r="J420" s="38">
        <f>'Comm Input'!S585</f>
        <v>0</v>
      </c>
      <c r="K420" s="38">
        <f>'Comm Input'!T585</f>
        <v>0</v>
      </c>
      <c r="L420" s="38">
        <f>'Comm Input'!U585</f>
        <v>0</v>
      </c>
      <c r="M420" s="38">
        <f>'Comm Input'!V585</f>
        <v>0</v>
      </c>
      <c r="N420" s="522">
        <f>'Comm Input'!W585</f>
        <v>0</v>
      </c>
      <c r="O420" s="523">
        <f>'Comm Input'!X585</f>
        <v>0</v>
      </c>
      <c r="P420" s="28">
        <f>'Comm Input'!Y585</f>
        <v>0</v>
      </c>
      <c r="Q420" s="523">
        <f>'Comm Input'!Z585</f>
        <v>0</v>
      </c>
      <c r="R420" s="523">
        <f>'Comm Input'!AA585</f>
        <v>0</v>
      </c>
      <c r="S420" s="523">
        <f>'Comm Input'!AB585</f>
        <v>0</v>
      </c>
      <c r="T420" s="89">
        <f>'Comm Input'!AC585</f>
        <v>0</v>
      </c>
      <c r="U420" s="89">
        <f>'Comm Input'!AD585</f>
        <v>0</v>
      </c>
      <c r="V420" s="89">
        <f>'Comm Input'!AE585</f>
        <v>0</v>
      </c>
      <c r="W420" s="49">
        <f>'Comm Input'!AF585</f>
        <v>0</v>
      </c>
      <c r="X420" s="523">
        <f>'Comm Input'!AG585</f>
        <v>0</v>
      </c>
      <c r="Y420" s="523">
        <f>'Comm Input'!AH585</f>
        <v>0</v>
      </c>
      <c r="Z420" s="89">
        <f>'Comm Input'!AI585</f>
        <v>0</v>
      </c>
    </row>
    <row r="421" spans="1:26" ht="15" x14ac:dyDescent="0.25">
      <c r="A421" s="334">
        <f>'Comm Input'!J586</f>
        <v>0</v>
      </c>
      <c r="B421" s="171">
        <f>'Comm Input'!K586</f>
        <v>0</v>
      </c>
      <c r="C421" s="171">
        <f>'Comm Input'!L586</f>
        <v>0</v>
      </c>
      <c r="D421" s="176">
        <f>'Comm Input'!M586</f>
        <v>0</v>
      </c>
      <c r="E421" s="449">
        <f>'Comm Input'!N586</f>
        <v>0</v>
      </c>
      <c r="F421" s="335">
        <f>'Comm Input'!O586</f>
        <v>0</v>
      </c>
      <c r="G421" s="177">
        <f>'Comm Input'!P586</f>
        <v>0</v>
      </c>
      <c r="H421" s="177">
        <f>'Comm Input'!Q586</f>
        <v>0</v>
      </c>
      <c r="I421" s="177">
        <f>'Comm Input'!R586</f>
        <v>0</v>
      </c>
      <c r="J421" s="177">
        <f>'Comm Input'!S586</f>
        <v>0</v>
      </c>
      <c r="K421" s="177">
        <f>'Comm Input'!T586</f>
        <v>0</v>
      </c>
      <c r="L421" s="177">
        <f>'Comm Input'!U586</f>
        <v>0</v>
      </c>
      <c r="M421" s="177">
        <f>'Comm Input'!V586</f>
        <v>0</v>
      </c>
      <c r="N421" s="364">
        <f>'Comm Input'!W586</f>
        <v>0</v>
      </c>
      <c r="O421" s="178">
        <f>'Comm Input'!X586</f>
        <v>0</v>
      </c>
      <c r="P421" s="365">
        <f>'Comm Input'!Y586</f>
        <v>0</v>
      </c>
      <c r="Q421" s="178">
        <f>'Comm Input'!Z586</f>
        <v>0</v>
      </c>
      <c r="R421" s="178">
        <f>'Comm Input'!AA586</f>
        <v>0</v>
      </c>
      <c r="S421" s="337">
        <f>'Comm Input'!AB586</f>
        <v>0</v>
      </c>
      <c r="T421" s="171">
        <f>'Comm Input'!AC586</f>
        <v>0</v>
      </c>
      <c r="U421" s="171">
        <f>'Comm Input'!AD586</f>
        <v>0</v>
      </c>
      <c r="V421" s="171">
        <f>'Comm Input'!AE586</f>
        <v>0</v>
      </c>
      <c r="W421" s="171">
        <f>'Comm Input'!AF586</f>
        <v>0</v>
      </c>
      <c r="X421" s="171">
        <f>'Comm Input'!AG586</f>
        <v>0</v>
      </c>
      <c r="Y421" s="337">
        <f>'Comm Input'!AH586</f>
        <v>0</v>
      </c>
      <c r="Z421" s="171">
        <f>'Comm Input'!AI586</f>
        <v>0</v>
      </c>
    </row>
    <row r="422" spans="1:26" ht="15" x14ac:dyDescent="0.25">
      <c r="A422" s="310" t="str">
        <f>'Comm Input'!J587</f>
        <v>SA</v>
      </c>
      <c r="B422" s="35" t="str">
        <f>'Comm Input'!K587</f>
        <v>Broker: Greg Arnold</v>
      </c>
      <c r="C422" s="35">
        <f>'Comm Input'!L587</f>
        <v>0</v>
      </c>
      <c r="D422" s="158">
        <f>'Comm Input'!M587</f>
        <v>0</v>
      </c>
      <c r="E422" s="117">
        <f>'Comm Input'!N587</f>
        <v>0</v>
      </c>
      <c r="F422" s="316">
        <f>'Comm Input'!O587</f>
        <v>0</v>
      </c>
      <c r="G422" s="158">
        <f>'Comm Input'!P587</f>
        <v>0</v>
      </c>
      <c r="H422" s="158">
        <f>'Comm Input'!Q587</f>
        <v>0</v>
      </c>
      <c r="I422" s="158">
        <f>'Comm Input'!R587</f>
        <v>0</v>
      </c>
      <c r="J422" s="319">
        <f>'Comm Input'!S587</f>
        <v>0</v>
      </c>
      <c r="K422" s="319">
        <f>'Comm Input'!T587</f>
        <v>0</v>
      </c>
      <c r="L422" s="319" t="str">
        <f>'Comm Input'!U587</f>
        <v>Bundled</v>
      </c>
      <c r="M422" s="158">
        <f>'Comm Input'!V587</f>
        <v>0</v>
      </c>
      <c r="N422" s="319">
        <f>'Comm Input'!W587</f>
        <v>0</v>
      </c>
      <c r="O422" s="117">
        <f>'Comm Input'!X587</f>
        <v>0</v>
      </c>
      <c r="P422" s="157">
        <f>'Comm Input'!Y587</f>
        <v>0</v>
      </c>
      <c r="Q422" s="158">
        <f>'Comm Input'!Z587</f>
        <v>0</v>
      </c>
      <c r="R422" s="319">
        <f>'Comm Input'!AA587</f>
        <v>0</v>
      </c>
      <c r="S422" s="157">
        <f>'Comm Input'!AB587</f>
        <v>0</v>
      </c>
      <c r="T422" s="7">
        <f>'Comm Input'!AC587</f>
        <v>0</v>
      </c>
      <c r="U422" s="7">
        <f>'Comm Input'!AD587</f>
        <v>0</v>
      </c>
      <c r="V422" s="7">
        <f>'Comm Input'!AE587</f>
        <v>0</v>
      </c>
      <c r="W422" s="7">
        <f>'Comm Input'!AF587</f>
        <v>0</v>
      </c>
      <c r="X422" s="158">
        <f>'Comm Input'!AG587</f>
        <v>0</v>
      </c>
      <c r="Y422" s="322">
        <f>'Comm Input'!AH587</f>
        <v>0</v>
      </c>
      <c r="Z422" s="7">
        <f>'Comm Input'!AI587</f>
        <v>0</v>
      </c>
    </row>
    <row r="423" spans="1:26" ht="15" x14ac:dyDescent="0.25">
      <c r="A423" s="311">
        <f>'Comm Input'!J588</f>
        <v>0</v>
      </c>
      <c r="B423" s="378" t="str">
        <f>'Comm Input'!K588</f>
        <v>Most Trusted Construction, LLC</v>
      </c>
      <c r="C423" s="17">
        <f>'Comm Input'!L588</f>
        <v>0</v>
      </c>
      <c r="D423" t="str">
        <f>'Comm Input'!M588</f>
        <v>FL5445</v>
      </c>
      <c r="E423" s="628">
        <f>'Comm Input'!N588</f>
        <v>0</v>
      </c>
      <c r="F423" s="366">
        <f>'Comm Input'!O588</f>
        <v>0</v>
      </c>
      <c r="G423" s="533">
        <f>'Comm Input'!P588</f>
        <v>0</v>
      </c>
      <c r="H423" s="535">
        <f>'Comm Input'!Q588</f>
        <v>0</v>
      </c>
      <c r="I423" s="535">
        <f>'Comm Input'!R588</f>
        <v>0</v>
      </c>
      <c r="J423" s="535">
        <f>'Comm Input'!S588</f>
        <v>0</v>
      </c>
      <c r="K423" s="535">
        <f>'Comm Input'!T588</f>
        <v>0</v>
      </c>
      <c r="L423" s="526">
        <f>'Comm Input'!U588</f>
        <v>0</v>
      </c>
      <c r="M423" s="526">
        <f>'Comm Input'!V588</f>
        <v>0</v>
      </c>
      <c r="N423" s="523">
        <f>'Comm Input'!W588</f>
        <v>0</v>
      </c>
      <c r="O423" s="523">
        <f>'Comm Input'!X588</f>
        <v>0</v>
      </c>
      <c r="P423" s="538">
        <f>'Comm Input'!Y588</f>
        <v>0</v>
      </c>
      <c r="Q423" s="523">
        <f>'Comm Input'!Z588</f>
        <v>0</v>
      </c>
      <c r="R423" s="538">
        <f>'Comm Input'!AA588</f>
        <v>0</v>
      </c>
      <c r="S423" s="538">
        <f>'Comm Input'!AB588</f>
        <v>0</v>
      </c>
      <c r="T423">
        <f>'Comm Input'!AC588</f>
        <v>0</v>
      </c>
      <c r="U423">
        <f>'Comm Input'!AD588</f>
        <v>0</v>
      </c>
      <c r="V423">
        <f>'Comm Input'!AE588</f>
        <v>0</v>
      </c>
      <c r="W423" s="541">
        <f>'Comm Input'!AF588</f>
        <v>0</v>
      </c>
      <c r="X423" s="538">
        <f>'Comm Input'!AG588</f>
        <v>0</v>
      </c>
      <c r="Y423" s="538">
        <f>'Comm Input'!AH588</f>
        <v>0</v>
      </c>
      <c r="Z423">
        <f>'Comm Input'!AI588</f>
        <v>0</v>
      </c>
    </row>
    <row r="424" spans="1:26" ht="15" x14ac:dyDescent="0.25">
      <c r="A424" s="311">
        <f>'Comm Input'!J589</f>
        <v>0</v>
      </c>
      <c r="B424">
        <f>'Comm Input'!K589</f>
        <v>0</v>
      </c>
      <c r="C424">
        <f>'Comm Input'!L589</f>
        <v>0</v>
      </c>
      <c r="D424">
        <f>'Comm Input'!M589</f>
        <v>0</v>
      </c>
      <c r="E424" s="494">
        <f>'Comm Input'!N589</f>
        <v>0</v>
      </c>
      <c r="F424" s="17">
        <f>'Comm Input'!O589</f>
        <v>0</v>
      </c>
      <c r="G424" s="38">
        <f>'Comm Input'!P589</f>
        <v>0</v>
      </c>
      <c r="H424" s="307">
        <f>'Comm Input'!Q589</f>
        <v>0</v>
      </c>
      <c r="I424" s="307">
        <f>'Comm Input'!R589</f>
        <v>0</v>
      </c>
      <c r="J424" s="307">
        <f>'Comm Input'!S589</f>
        <v>0</v>
      </c>
      <c r="K424" s="307">
        <f>'Comm Input'!T589</f>
        <v>0</v>
      </c>
      <c r="L424" s="38">
        <f>'Comm Input'!U589</f>
        <v>0</v>
      </c>
      <c r="M424" s="38">
        <f>'Comm Input'!V589</f>
        <v>0</v>
      </c>
      <c r="N424" s="22">
        <f>'Comm Input'!W589</f>
        <v>0</v>
      </c>
      <c r="O424" s="22">
        <f>'Comm Input'!X589</f>
        <v>0</v>
      </c>
      <c r="P424" s="23">
        <f>'Comm Input'!Y589</f>
        <v>0</v>
      </c>
      <c r="Q424" s="22">
        <f>'Comm Input'!Z589</f>
        <v>0</v>
      </c>
      <c r="R424" s="23">
        <f>'Comm Input'!AA589</f>
        <v>0</v>
      </c>
      <c r="S424" s="23">
        <f>'Comm Input'!AB589</f>
        <v>0</v>
      </c>
      <c r="T424">
        <f>'Comm Input'!AC589</f>
        <v>0</v>
      </c>
      <c r="U424">
        <f>'Comm Input'!AD589</f>
        <v>0</v>
      </c>
      <c r="V424">
        <f>'Comm Input'!AE589</f>
        <v>0</v>
      </c>
      <c r="W424" s="49">
        <f>'Comm Input'!AF589</f>
        <v>0</v>
      </c>
      <c r="X424" s="23">
        <f>'Comm Input'!AG589</f>
        <v>0</v>
      </c>
      <c r="Y424" s="23">
        <f>'Comm Input'!AH589</f>
        <v>0</v>
      </c>
      <c r="Z424">
        <f>'Comm Input'!AI589</f>
        <v>0</v>
      </c>
    </row>
    <row r="425" spans="1:26" ht="15" x14ac:dyDescent="0.25">
      <c r="A425" s="311">
        <f>'Comm Input'!J590</f>
        <v>0</v>
      </c>
      <c r="B425" t="str">
        <f>'Comm Input'!K590</f>
        <v xml:space="preserve">EFFECTIVE: </v>
      </c>
      <c r="C425" s="17">
        <f>'Comm Input'!L590</f>
        <v>0</v>
      </c>
      <c r="D425" t="str">
        <f>'Comm Input'!M590</f>
        <v>FL</v>
      </c>
      <c r="E425" s="494">
        <f>'Comm Input'!N590</f>
        <v>0</v>
      </c>
      <c r="F425" s="366">
        <f>'Comm Input'!O590</f>
        <v>0</v>
      </c>
      <c r="G425" s="321">
        <f>'Comm Input'!P590</f>
        <v>0</v>
      </c>
      <c r="H425" s="307">
        <f>'Comm Input'!Q590</f>
        <v>0</v>
      </c>
      <c r="I425" s="307">
        <f>'Comm Input'!R590</f>
        <v>0</v>
      </c>
      <c r="J425" s="307">
        <f>'Comm Input'!S590</f>
        <v>0</v>
      </c>
      <c r="K425" s="307">
        <f>'Comm Input'!T590</f>
        <v>0</v>
      </c>
      <c r="L425" s="38">
        <f>'Comm Input'!U590</f>
        <v>0</v>
      </c>
      <c r="M425" s="38">
        <f>'Comm Input'!V590</f>
        <v>0</v>
      </c>
      <c r="N425" s="22">
        <f>'Comm Input'!W590</f>
        <v>0</v>
      </c>
      <c r="O425" s="22">
        <f>'Comm Input'!X590</f>
        <v>0</v>
      </c>
      <c r="P425" s="23">
        <f>'Comm Input'!Y590</f>
        <v>0</v>
      </c>
      <c r="Q425" s="22">
        <f>'Comm Input'!Z590</f>
        <v>0</v>
      </c>
      <c r="R425" s="23">
        <f>'Comm Input'!AA590</f>
        <v>0</v>
      </c>
      <c r="S425" s="23">
        <f>'Comm Input'!AB590</f>
        <v>0</v>
      </c>
      <c r="T425">
        <f>'Comm Input'!AC590</f>
        <v>0</v>
      </c>
      <c r="U425">
        <f>'Comm Input'!AD590</f>
        <v>0</v>
      </c>
      <c r="V425">
        <f>'Comm Input'!AE590</f>
        <v>0</v>
      </c>
      <c r="W425" s="49">
        <f>'Comm Input'!AF590</f>
        <v>0</v>
      </c>
      <c r="X425" s="23">
        <f>'Comm Input'!AG590</f>
        <v>0</v>
      </c>
      <c r="Y425" s="23">
        <f>'Comm Input'!AH590</f>
        <v>0</v>
      </c>
      <c r="Z425">
        <f>'Comm Input'!AI590</f>
        <v>0</v>
      </c>
    </row>
    <row r="426" spans="1:26" ht="15" x14ac:dyDescent="0.25">
      <c r="A426" s="311">
        <f>'Comm Input'!J591</f>
        <v>0</v>
      </c>
      <c r="B426">
        <f>'Comm Input'!K591</f>
        <v>0</v>
      </c>
      <c r="C426">
        <f>'Comm Input'!L591</f>
        <v>0</v>
      </c>
      <c r="D426">
        <f>'Comm Input'!M591</f>
        <v>0</v>
      </c>
      <c r="E426" s="494">
        <f>'Comm Input'!N591</f>
        <v>0</v>
      </c>
      <c r="F426" s="17">
        <f>'Comm Input'!O591</f>
        <v>0</v>
      </c>
      <c r="G426" s="38">
        <f>'Comm Input'!P591</f>
        <v>0</v>
      </c>
      <c r="H426" s="307">
        <f>'Comm Input'!Q591</f>
        <v>0</v>
      </c>
      <c r="I426" s="307">
        <f>'Comm Input'!R591</f>
        <v>0</v>
      </c>
      <c r="J426" s="307">
        <f>'Comm Input'!S591</f>
        <v>0</v>
      </c>
      <c r="K426" s="307">
        <f>'Comm Input'!T591</f>
        <v>0</v>
      </c>
      <c r="L426" s="38">
        <f>'Comm Input'!U591</f>
        <v>0</v>
      </c>
      <c r="M426" s="38">
        <f>'Comm Input'!V591</f>
        <v>0</v>
      </c>
      <c r="N426" s="22">
        <f>'Comm Input'!W591</f>
        <v>0</v>
      </c>
      <c r="O426" s="22">
        <f>'Comm Input'!X591</f>
        <v>0</v>
      </c>
      <c r="P426" s="23">
        <f>'Comm Input'!Y591</f>
        <v>0</v>
      </c>
      <c r="Q426" s="22">
        <f>'Comm Input'!Z591</f>
        <v>0</v>
      </c>
      <c r="R426" s="23">
        <f>'Comm Input'!AA591</f>
        <v>0</v>
      </c>
      <c r="S426" s="23">
        <f>'Comm Input'!AB591</f>
        <v>0</v>
      </c>
      <c r="T426">
        <f>'Comm Input'!AC591</f>
        <v>0</v>
      </c>
      <c r="U426">
        <f>'Comm Input'!AD591</f>
        <v>0</v>
      </c>
      <c r="V426">
        <f>'Comm Input'!AE591</f>
        <v>0</v>
      </c>
      <c r="W426" s="49">
        <f>'Comm Input'!AF591</f>
        <v>0</v>
      </c>
      <c r="X426" s="23">
        <f>'Comm Input'!AG591</f>
        <v>0</v>
      </c>
      <c r="Y426" s="23">
        <f>'Comm Input'!AH591</f>
        <v>0</v>
      </c>
      <c r="Z426">
        <f>'Comm Input'!AI591</f>
        <v>0</v>
      </c>
    </row>
    <row r="427" spans="1:26" ht="15" x14ac:dyDescent="0.25">
      <c r="A427" s="311">
        <f>'Comm Input'!J592</f>
        <v>0</v>
      </c>
      <c r="B427">
        <f>'Comm Input'!K592</f>
        <v>0</v>
      </c>
      <c r="C427" s="17">
        <f>'Comm Input'!L592</f>
        <v>0</v>
      </c>
      <c r="D427">
        <f>'Comm Input'!M592</f>
        <v>0</v>
      </c>
      <c r="E427" s="494">
        <f>'Comm Input'!N592</f>
        <v>0</v>
      </c>
      <c r="F427" s="366">
        <f>'Comm Input'!O592</f>
        <v>0</v>
      </c>
      <c r="G427" s="321">
        <f>'Comm Input'!P592</f>
        <v>0</v>
      </c>
      <c r="H427" s="307">
        <f>'Comm Input'!Q592</f>
        <v>0</v>
      </c>
      <c r="I427" s="307">
        <f>'Comm Input'!R592</f>
        <v>0</v>
      </c>
      <c r="J427" s="307">
        <f>'Comm Input'!S592</f>
        <v>0</v>
      </c>
      <c r="K427" s="307">
        <f>'Comm Input'!T592</f>
        <v>0</v>
      </c>
      <c r="L427" s="38">
        <f>'Comm Input'!U592</f>
        <v>0</v>
      </c>
      <c r="M427" s="38">
        <f>'Comm Input'!V592</f>
        <v>0</v>
      </c>
      <c r="N427" s="22">
        <f>'Comm Input'!W592</f>
        <v>0</v>
      </c>
      <c r="O427" s="22">
        <f>'Comm Input'!X592</f>
        <v>0</v>
      </c>
      <c r="P427" s="23">
        <f>'Comm Input'!Y592</f>
        <v>0</v>
      </c>
      <c r="Q427" s="22">
        <f>'Comm Input'!Z592</f>
        <v>0</v>
      </c>
      <c r="R427" s="23">
        <f>'Comm Input'!AA592</f>
        <v>0</v>
      </c>
      <c r="S427" s="23">
        <f>'Comm Input'!AB592</f>
        <v>0</v>
      </c>
      <c r="T427">
        <f>'Comm Input'!AC592</f>
        <v>0</v>
      </c>
      <c r="U427">
        <f>'Comm Input'!AD592</f>
        <v>0</v>
      </c>
      <c r="V427">
        <f>'Comm Input'!AE592</f>
        <v>0</v>
      </c>
      <c r="W427" s="49">
        <f>'Comm Input'!AF592</f>
        <v>0</v>
      </c>
      <c r="X427" s="23">
        <f>'Comm Input'!AG592</f>
        <v>0</v>
      </c>
      <c r="Y427" s="23">
        <f>'Comm Input'!AH592</f>
        <v>0</v>
      </c>
      <c r="Z427" s="23">
        <f>'Comm Input'!AI592</f>
        <v>0</v>
      </c>
    </row>
    <row r="428" spans="1:26" ht="15" x14ac:dyDescent="0.25">
      <c r="A428" s="311">
        <f>'Comm Input'!J593</f>
        <v>0</v>
      </c>
      <c r="B428">
        <f>'Comm Input'!K593</f>
        <v>0</v>
      </c>
      <c r="C428">
        <f>'Comm Input'!L593</f>
        <v>0</v>
      </c>
      <c r="D428">
        <f>'Comm Input'!M593</f>
        <v>0</v>
      </c>
      <c r="E428" s="626">
        <f>'Comm Input'!N593</f>
        <v>0</v>
      </c>
      <c r="F428" s="13">
        <f>'Comm Input'!O593</f>
        <v>0</v>
      </c>
      <c r="G428" s="38">
        <f>'Comm Input'!P593</f>
        <v>0</v>
      </c>
      <c r="H428" s="307">
        <f>'Comm Input'!Q593</f>
        <v>0</v>
      </c>
      <c r="I428" s="307">
        <f>'Comm Input'!R593</f>
        <v>0</v>
      </c>
      <c r="J428" s="307">
        <f>'Comm Input'!S593</f>
        <v>0</v>
      </c>
      <c r="K428" s="307">
        <f>'Comm Input'!T593</f>
        <v>0</v>
      </c>
      <c r="L428" s="38">
        <f>'Comm Input'!U593</f>
        <v>0</v>
      </c>
      <c r="M428" s="38">
        <f>'Comm Input'!V593</f>
        <v>0</v>
      </c>
      <c r="N428" s="22">
        <f>'Comm Input'!W593</f>
        <v>0</v>
      </c>
      <c r="O428" s="22">
        <f>'Comm Input'!X593</f>
        <v>0</v>
      </c>
      <c r="P428" s="23">
        <f>'Comm Input'!Y593</f>
        <v>0</v>
      </c>
      <c r="Q428" s="22">
        <f>'Comm Input'!Z593</f>
        <v>0</v>
      </c>
      <c r="R428" s="23">
        <f>'Comm Input'!AA593</f>
        <v>0</v>
      </c>
      <c r="S428" s="23">
        <f>'Comm Input'!AB593</f>
        <v>0</v>
      </c>
      <c r="T428">
        <f>'Comm Input'!AC593</f>
        <v>0</v>
      </c>
      <c r="U428">
        <f>'Comm Input'!AD593</f>
        <v>0</v>
      </c>
      <c r="V428">
        <f>'Comm Input'!AE593</f>
        <v>0</v>
      </c>
      <c r="W428" s="49">
        <f>'Comm Input'!AF593</f>
        <v>0</v>
      </c>
      <c r="X428" s="23">
        <f>'Comm Input'!AG593</f>
        <v>0</v>
      </c>
      <c r="Y428" s="23">
        <f>'Comm Input'!AH593</f>
        <v>0</v>
      </c>
      <c r="Z428" s="23">
        <f>'Comm Input'!AI593</f>
        <v>0</v>
      </c>
    </row>
    <row r="429" spans="1:26" ht="15.75" thickBot="1" x14ac:dyDescent="0.3">
      <c r="A429" s="311">
        <f>'Comm Input'!J594</f>
        <v>0</v>
      </c>
      <c r="B429">
        <f>'Comm Input'!K594</f>
        <v>0</v>
      </c>
      <c r="C429">
        <f>'Comm Input'!L594</f>
        <v>0</v>
      </c>
      <c r="D429">
        <f>'Comm Input'!M594</f>
        <v>0</v>
      </c>
      <c r="E429" s="49">
        <f>'Comm Input'!N594</f>
        <v>0</v>
      </c>
      <c r="F429" s="50">
        <f>'Comm Input'!O594</f>
        <v>0</v>
      </c>
      <c r="G429" s="38">
        <f>'Comm Input'!P594</f>
        <v>0</v>
      </c>
      <c r="H429" s="307">
        <f>'Comm Input'!Q594</f>
        <v>0</v>
      </c>
      <c r="I429" s="307">
        <f>'Comm Input'!R594</f>
        <v>0</v>
      </c>
      <c r="J429" s="307">
        <f>'Comm Input'!S594</f>
        <v>0</v>
      </c>
      <c r="K429" s="307">
        <f>'Comm Input'!T594</f>
        <v>0</v>
      </c>
      <c r="L429" s="38">
        <f>'Comm Input'!U594</f>
        <v>0</v>
      </c>
      <c r="M429" s="38">
        <f>'Comm Input'!V594</f>
        <v>0</v>
      </c>
      <c r="N429" s="38">
        <f>'Comm Input'!W594</f>
        <v>0</v>
      </c>
      <c r="O429" s="22">
        <f>'Comm Input'!X594</f>
        <v>0</v>
      </c>
      <c r="P429" s="11">
        <f>'Comm Input'!Y594</f>
        <v>0</v>
      </c>
      <c r="Q429" s="22">
        <f>'Comm Input'!Z594</f>
        <v>0</v>
      </c>
      <c r="R429" s="22">
        <f>'Comm Input'!AA594</f>
        <v>0</v>
      </c>
      <c r="S429" s="22">
        <f>'Comm Input'!AB594</f>
        <v>0</v>
      </c>
      <c r="T429" s="22">
        <f>'Comm Input'!AC594</f>
        <v>0</v>
      </c>
      <c r="U429" s="22">
        <f>'Comm Input'!AD594</f>
        <v>0</v>
      </c>
      <c r="V429" s="22">
        <f>'Comm Input'!AE594</f>
        <v>0</v>
      </c>
      <c r="W429" s="49">
        <f>'Comm Input'!AF594</f>
        <v>0</v>
      </c>
      <c r="X429" s="22">
        <f>'Comm Input'!AG594</f>
        <v>0</v>
      </c>
      <c r="Y429" s="22">
        <f>'Comm Input'!AH594</f>
        <v>0</v>
      </c>
      <c r="Z429" s="22">
        <f>'Comm Input'!AI594</f>
        <v>0</v>
      </c>
    </row>
    <row r="430" spans="1:26" ht="15.75" thickBot="1" x14ac:dyDescent="0.3">
      <c r="A430" s="311">
        <f>'Comm Input'!J595</f>
        <v>0</v>
      </c>
      <c r="B430">
        <f>'Comm Input'!K595</f>
        <v>0</v>
      </c>
      <c r="C430">
        <f>'Comm Input'!L595</f>
        <v>0</v>
      </c>
      <c r="D430">
        <f>'Comm Input'!M595</f>
        <v>0</v>
      </c>
      <c r="E430" s="49">
        <f>'Comm Input'!N595</f>
        <v>0</v>
      </c>
      <c r="F430" s="50">
        <f>'Comm Input'!O595</f>
        <v>0</v>
      </c>
      <c r="G430" s="38">
        <f>'Comm Input'!P595</f>
        <v>0</v>
      </c>
      <c r="H430" s="38">
        <f>'Comm Input'!Q595</f>
        <v>0</v>
      </c>
      <c r="I430" s="38">
        <f>'Comm Input'!R595</f>
        <v>0</v>
      </c>
      <c r="J430" s="38">
        <f>'Comm Input'!S595</f>
        <v>0</v>
      </c>
      <c r="K430" s="38">
        <f>'Comm Input'!T595</f>
        <v>0</v>
      </c>
      <c r="L430" s="38">
        <f>'Comm Input'!U595</f>
        <v>0</v>
      </c>
      <c r="M430" s="38">
        <f>'Comm Input'!V595</f>
        <v>0</v>
      </c>
      <c r="N430" s="488">
        <f>'Comm Input'!W595</f>
        <v>0</v>
      </c>
      <c r="O430" s="489">
        <f>'Comm Input'!X595</f>
        <v>0</v>
      </c>
      <c r="P430" s="490">
        <f>'Comm Input'!Y595</f>
        <v>0</v>
      </c>
      <c r="Q430" s="829">
        <f>'Comm Input'!Z595</f>
        <v>0</v>
      </c>
      <c r="R430" s="387">
        <f>'Comm Input'!AA595</f>
        <v>0</v>
      </c>
      <c r="S430" s="387">
        <f>'Comm Input'!AB595</f>
        <v>0</v>
      </c>
      <c r="T430" s="1087">
        <f>'Comm Input'!AC595</f>
        <v>0</v>
      </c>
      <c r="U430" s="89">
        <f>'Comm Input'!AD595</f>
        <v>0</v>
      </c>
      <c r="V430" s="89">
        <f>'Comm Input'!AE595</f>
        <v>0</v>
      </c>
      <c r="W430" s="49">
        <f>'Comm Input'!AF595</f>
        <v>0</v>
      </c>
      <c r="X430" s="387">
        <f>'Comm Input'!AG595</f>
        <v>0</v>
      </c>
      <c r="Y430" s="387">
        <f>'Comm Input'!AH595</f>
        <v>0</v>
      </c>
      <c r="Z430" s="1087">
        <f>'Comm Input'!AI595</f>
        <v>0</v>
      </c>
    </row>
    <row r="431" spans="1:26" ht="15" x14ac:dyDescent="0.25">
      <c r="A431" s="134">
        <f>'Comm Input'!J596</f>
        <v>0</v>
      </c>
      <c r="B431">
        <f>'Comm Input'!K596</f>
        <v>0</v>
      </c>
      <c r="C431">
        <f>'Comm Input'!L596</f>
        <v>0</v>
      </c>
      <c r="D431" s="22">
        <f>'Comm Input'!M596</f>
        <v>0</v>
      </c>
      <c r="E431" s="22">
        <f>'Comm Input'!N596</f>
        <v>0</v>
      </c>
      <c r="F431" s="17">
        <f>'Comm Input'!O596</f>
        <v>0</v>
      </c>
      <c r="G431" s="22">
        <f>'Comm Input'!P596</f>
        <v>0</v>
      </c>
      <c r="H431" s="306">
        <f>'Comm Input'!Q596</f>
        <v>0</v>
      </c>
      <c r="I431" s="306">
        <f>'Comm Input'!R596</f>
        <v>0</v>
      </c>
      <c r="J431" s="306">
        <f>'Comm Input'!S596</f>
        <v>0</v>
      </c>
      <c r="K431" s="306">
        <f>'Comm Input'!T596</f>
        <v>0</v>
      </c>
      <c r="L431">
        <f>'Comm Input'!U596</f>
        <v>0</v>
      </c>
      <c r="M431">
        <f>'Comm Input'!V596</f>
        <v>0</v>
      </c>
      <c r="N431">
        <f>'Comm Input'!W596</f>
        <v>0</v>
      </c>
      <c r="O431">
        <f>'Comm Input'!X596</f>
        <v>0</v>
      </c>
      <c r="P431" s="11">
        <f>'Comm Input'!Y596</f>
        <v>0</v>
      </c>
      <c r="Q431">
        <f>'Comm Input'!Z596</f>
        <v>0</v>
      </c>
      <c r="R431">
        <f>'Comm Input'!AA596</f>
        <v>0</v>
      </c>
      <c r="S431" s="11">
        <f>'Comm Input'!AB596</f>
        <v>0</v>
      </c>
      <c r="T431">
        <f>'Comm Input'!AC596</f>
        <v>0</v>
      </c>
      <c r="U431">
        <f>'Comm Input'!AD596</f>
        <v>0</v>
      </c>
      <c r="V431">
        <f>'Comm Input'!AE596</f>
        <v>0</v>
      </c>
      <c r="W431">
        <f>'Comm Input'!AF596</f>
        <v>0</v>
      </c>
      <c r="X431">
        <f>'Comm Input'!AG596</f>
        <v>0</v>
      </c>
      <c r="Y431">
        <f>'Comm Input'!AH596</f>
        <v>0</v>
      </c>
      <c r="Z431">
        <f>'Comm Input'!AI596</f>
        <v>0</v>
      </c>
    </row>
    <row r="432" spans="1:26" ht="15" x14ac:dyDescent="0.25">
      <c r="A432" s="134">
        <f>'Comm Input'!J597</f>
        <v>0</v>
      </c>
      <c r="B432">
        <f>'Comm Input'!K597</f>
        <v>0</v>
      </c>
      <c r="C432">
        <f>'Comm Input'!L597</f>
        <v>0</v>
      </c>
      <c r="D432" s="22">
        <f>'Comm Input'!M597</f>
        <v>0</v>
      </c>
      <c r="E432" s="22">
        <f>'Comm Input'!N597</f>
        <v>0</v>
      </c>
      <c r="F432" s="17">
        <f>'Comm Input'!O597</f>
        <v>0</v>
      </c>
      <c r="G432" s="22">
        <f>'Comm Input'!P597</f>
        <v>0</v>
      </c>
      <c r="H432" s="306">
        <f>'Comm Input'!Q597</f>
        <v>0</v>
      </c>
      <c r="I432" s="306">
        <f>'Comm Input'!R597</f>
        <v>0</v>
      </c>
      <c r="J432" s="306">
        <f>'Comm Input'!S597</f>
        <v>0</v>
      </c>
      <c r="K432" s="306">
        <f>'Comm Input'!T597</f>
        <v>0</v>
      </c>
      <c r="L432">
        <f>'Comm Input'!U597</f>
        <v>0</v>
      </c>
      <c r="M432">
        <f>'Comm Input'!V597</f>
        <v>0</v>
      </c>
      <c r="N432">
        <f>'Comm Input'!W597</f>
        <v>0</v>
      </c>
      <c r="O432">
        <f>'Comm Input'!X597</f>
        <v>0</v>
      </c>
      <c r="P432" s="11">
        <f>'Comm Input'!Y597</f>
        <v>0</v>
      </c>
      <c r="Q432">
        <f>'Comm Input'!Z597</f>
        <v>0</v>
      </c>
      <c r="R432">
        <f>'Comm Input'!AA597</f>
        <v>0</v>
      </c>
      <c r="S432" s="11">
        <f>'Comm Input'!AB597</f>
        <v>0</v>
      </c>
      <c r="T432">
        <f>'Comm Input'!AC597</f>
        <v>0</v>
      </c>
      <c r="U432">
        <f>'Comm Input'!AD597</f>
        <v>0</v>
      </c>
      <c r="V432">
        <f>'Comm Input'!AE597</f>
        <v>0</v>
      </c>
      <c r="W432">
        <f>'Comm Input'!AF597</f>
        <v>0</v>
      </c>
      <c r="X432">
        <f>'Comm Input'!AG597</f>
        <v>0</v>
      </c>
      <c r="Y432">
        <f>'Comm Input'!AH597</f>
        <v>0</v>
      </c>
      <c r="Z432">
        <f>'Comm Input'!AI597</f>
        <v>0</v>
      </c>
    </row>
    <row r="433" spans="1:26" ht="15" x14ac:dyDescent="0.25">
      <c r="A433" s="334">
        <f>'Comm Input'!J598</f>
        <v>0</v>
      </c>
      <c r="B433" s="171">
        <f>'Comm Input'!K598</f>
        <v>0</v>
      </c>
      <c r="C433" s="171">
        <f>'Comm Input'!L598</f>
        <v>0</v>
      </c>
      <c r="D433" s="176">
        <f>'Comm Input'!M598</f>
        <v>0</v>
      </c>
      <c r="E433" s="449">
        <f>'Comm Input'!N598</f>
        <v>0</v>
      </c>
      <c r="F433" s="335">
        <f>'Comm Input'!O598</f>
        <v>0</v>
      </c>
      <c r="G433" s="177">
        <f>'Comm Input'!P598</f>
        <v>0</v>
      </c>
      <c r="H433" s="177">
        <f>'Comm Input'!Q598</f>
        <v>0</v>
      </c>
      <c r="I433" s="177">
        <f>'Comm Input'!R598</f>
        <v>0</v>
      </c>
      <c r="J433" s="177">
        <f>'Comm Input'!S598</f>
        <v>0</v>
      </c>
      <c r="K433" s="177">
        <f>'Comm Input'!T598</f>
        <v>0</v>
      </c>
      <c r="L433" s="177">
        <f>'Comm Input'!U598</f>
        <v>0</v>
      </c>
      <c r="M433" s="177">
        <f>'Comm Input'!V598</f>
        <v>0</v>
      </c>
      <c r="N433" s="364">
        <f>'Comm Input'!W598</f>
        <v>0</v>
      </c>
      <c r="O433" s="178">
        <f>'Comm Input'!X598</f>
        <v>0</v>
      </c>
      <c r="P433" s="365">
        <f>'Comm Input'!Y598</f>
        <v>0</v>
      </c>
      <c r="Q433" s="178">
        <f>'Comm Input'!Z598</f>
        <v>0</v>
      </c>
      <c r="R433" s="178">
        <f>'Comm Input'!AA598</f>
        <v>0</v>
      </c>
      <c r="S433" s="337">
        <f>'Comm Input'!AB598</f>
        <v>0</v>
      </c>
      <c r="T433" s="171">
        <f>'Comm Input'!AC598</f>
        <v>0</v>
      </c>
      <c r="U433" s="171">
        <f>'Comm Input'!AD598</f>
        <v>0</v>
      </c>
      <c r="V433" s="171">
        <f>'Comm Input'!AE598</f>
        <v>0</v>
      </c>
      <c r="W433" s="171">
        <f>'Comm Input'!AF598</f>
        <v>0</v>
      </c>
      <c r="X433" s="171">
        <f>'Comm Input'!AG598</f>
        <v>0</v>
      </c>
      <c r="Y433" s="337">
        <f>'Comm Input'!AH598</f>
        <v>0</v>
      </c>
      <c r="Z433" s="171">
        <f>'Comm Input'!AI598</f>
        <v>0</v>
      </c>
    </row>
    <row r="434" spans="1:26" ht="15" x14ac:dyDescent="0.25">
      <c r="A434" s="310" t="str">
        <f>'Comm Input'!J599</f>
        <v>SA</v>
      </c>
      <c r="B434" s="35" t="str">
        <f>'Comm Input'!K599</f>
        <v>Broker: PEO Exchange</v>
      </c>
      <c r="C434" s="35">
        <f>'Comm Input'!L599</f>
        <v>0</v>
      </c>
      <c r="D434" s="158">
        <f>'Comm Input'!M599</f>
        <v>0</v>
      </c>
      <c r="E434" s="117">
        <f>'Comm Input'!N599</f>
        <v>0</v>
      </c>
      <c r="F434" s="316">
        <f>'Comm Input'!O599</f>
        <v>0</v>
      </c>
      <c r="G434" s="158">
        <f>'Comm Input'!P599</f>
        <v>0</v>
      </c>
      <c r="H434" s="158">
        <f>'Comm Input'!Q599</f>
        <v>0</v>
      </c>
      <c r="I434" s="158">
        <f>'Comm Input'!R599</f>
        <v>0</v>
      </c>
      <c r="J434" s="319">
        <f>'Comm Input'!S599</f>
        <v>0</v>
      </c>
      <c r="K434" s="319">
        <f>'Comm Input'!T599</f>
        <v>0</v>
      </c>
      <c r="L434" s="319" t="str">
        <f>'Comm Input'!U599</f>
        <v>Bundled</v>
      </c>
      <c r="M434" s="158">
        <f>'Comm Input'!V599</f>
        <v>0</v>
      </c>
      <c r="N434" s="319">
        <f>'Comm Input'!W599</f>
        <v>5.0849999999999999E-2</v>
      </c>
      <c r="O434" s="117">
        <f>'Comm Input'!X599</f>
        <v>0</v>
      </c>
      <c r="P434" s="157">
        <f>'Comm Input'!Y599</f>
        <v>0</v>
      </c>
      <c r="Q434" s="158">
        <f>'Comm Input'!Z599</f>
        <v>0</v>
      </c>
      <c r="R434" s="319">
        <f>'Comm Input'!AA599</f>
        <v>0</v>
      </c>
      <c r="S434" s="157">
        <f>'Comm Input'!AB599</f>
        <v>0</v>
      </c>
      <c r="T434" s="7">
        <f>'Comm Input'!AC599</f>
        <v>0</v>
      </c>
      <c r="U434" s="7">
        <f>'Comm Input'!AD599</f>
        <v>0</v>
      </c>
      <c r="V434" s="7">
        <f>'Comm Input'!AE599</f>
        <v>0</v>
      </c>
      <c r="W434" s="7">
        <f>'Comm Input'!AF599</f>
        <v>0</v>
      </c>
      <c r="X434" s="158">
        <f>'Comm Input'!AG599</f>
        <v>0</v>
      </c>
      <c r="Y434" s="322">
        <f>'Comm Input'!AH599</f>
        <v>0</v>
      </c>
      <c r="Z434" s="7">
        <f>'Comm Input'!AI599</f>
        <v>0</v>
      </c>
    </row>
    <row r="435" spans="1:26" ht="15" x14ac:dyDescent="0.25">
      <c r="A435" s="311">
        <f>'Comm Input'!J600</f>
        <v>0</v>
      </c>
      <c r="B435" t="str">
        <f>'Comm Input'!K600</f>
        <v>Metro Landscapes</v>
      </c>
      <c r="C435" s="17">
        <f>'Comm Input'!L600</f>
        <v>0.3654</v>
      </c>
      <c r="D435" t="str">
        <f>'Comm Input'!M600</f>
        <v>CA0042</v>
      </c>
      <c r="E435" s="628">
        <f>'Comm Input'!N600</f>
        <v>0</v>
      </c>
      <c r="F435" s="366">
        <f>'Comm Input'!O600</f>
        <v>0</v>
      </c>
      <c r="G435" s="533">
        <f>'Comm Input'!P600</f>
        <v>0.19089999999999999</v>
      </c>
      <c r="H435" s="535">
        <f>'Comm Input'!Q600</f>
        <v>0</v>
      </c>
      <c r="I435" s="535">
        <f>'Comm Input'!R600</f>
        <v>0</v>
      </c>
      <c r="J435" s="535">
        <f>'Comm Input'!S600</f>
        <v>0</v>
      </c>
      <c r="K435" s="535">
        <f>'Comm Input'!T600</f>
        <v>0</v>
      </c>
      <c r="L435" s="526">
        <f>'Comm Input'!U600</f>
        <v>0.03</v>
      </c>
      <c r="M435" s="526">
        <f>'Comm Input'!V600</f>
        <v>0</v>
      </c>
      <c r="N435" s="523">
        <f>'Comm Input'!W600</f>
        <v>0</v>
      </c>
      <c r="O435" s="523">
        <f>'Comm Input'!X600</f>
        <v>0</v>
      </c>
      <c r="P435" s="538">
        <f>'Comm Input'!Y600</f>
        <v>0</v>
      </c>
      <c r="Q435" s="523">
        <f>'Comm Input'!Z600</f>
        <v>0</v>
      </c>
      <c r="R435" s="538">
        <f>'Comm Input'!AA600</f>
        <v>0</v>
      </c>
      <c r="S435" s="538">
        <f>'Comm Input'!AB600</f>
        <v>0</v>
      </c>
      <c r="T435">
        <f>'Comm Input'!AC600</f>
        <v>0</v>
      </c>
      <c r="U435">
        <f>'Comm Input'!AD600</f>
        <v>0</v>
      </c>
      <c r="V435">
        <f>'Comm Input'!AE600</f>
        <v>0</v>
      </c>
      <c r="W435" s="541">
        <f>'Comm Input'!AF600</f>
        <v>0</v>
      </c>
      <c r="X435" s="538">
        <f>'Comm Input'!AG600</f>
        <v>0</v>
      </c>
      <c r="Y435" s="538">
        <f>'Comm Input'!AH600</f>
        <v>0</v>
      </c>
      <c r="Z435">
        <f>'Comm Input'!AI600</f>
        <v>0</v>
      </c>
    </row>
    <row r="436" spans="1:26" ht="15" x14ac:dyDescent="0.25">
      <c r="A436" s="311">
        <f>'Comm Input'!J601</f>
        <v>0</v>
      </c>
      <c r="B436">
        <f>'Comm Input'!K601</f>
        <v>0</v>
      </c>
      <c r="C436">
        <f>'Comm Input'!L601</f>
        <v>0</v>
      </c>
      <c r="D436">
        <f>'Comm Input'!M601</f>
        <v>0</v>
      </c>
      <c r="E436" s="494">
        <f>'Comm Input'!N601</f>
        <v>0</v>
      </c>
      <c r="F436" s="17">
        <f>'Comm Input'!O601</f>
        <v>0</v>
      </c>
      <c r="G436" s="38">
        <f>'Comm Input'!P601</f>
        <v>0.12599399999999999</v>
      </c>
      <c r="H436" s="307">
        <f>'Comm Input'!Q601</f>
        <v>0</v>
      </c>
      <c r="I436" s="307">
        <f>'Comm Input'!R601</f>
        <v>0</v>
      </c>
      <c r="J436" s="307">
        <f>'Comm Input'!S601</f>
        <v>0</v>
      </c>
      <c r="K436" s="307">
        <f>'Comm Input'!T601</f>
        <v>0</v>
      </c>
      <c r="L436" s="38">
        <f>'Comm Input'!U601</f>
        <v>0.03</v>
      </c>
      <c r="M436" s="38">
        <f>'Comm Input'!V601</f>
        <v>0</v>
      </c>
      <c r="N436" s="22">
        <f>'Comm Input'!W601</f>
        <v>0</v>
      </c>
      <c r="O436" s="22">
        <f>'Comm Input'!X601</f>
        <v>0</v>
      </c>
      <c r="P436" s="23">
        <f>'Comm Input'!Y601</f>
        <v>0</v>
      </c>
      <c r="Q436" s="22">
        <f>'Comm Input'!Z601</f>
        <v>0</v>
      </c>
      <c r="R436" s="23">
        <f>'Comm Input'!AA601</f>
        <v>0</v>
      </c>
      <c r="S436" s="23">
        <f>'Comm Input'!AB601</f>
        <v>0</v>
      </c>
      <c r="T436">
        <f>'Comm Input'!AC601</f>
        <v>0</v>
      </c>
      <c r="U436">
        <f>'Comm Input'!AD601</f>
        <v>0</v>
      </c>
      <c r="V436">
        <f>'Comm Input'!AE601</f>
        <v>0</v>
      </c>
      <c r="W436" s="49">
        <f>'Comm Input'!AF601</f>
        <v>0</v>
      </c>
      <c r="X436" s="23">
        <f>'Comm Input'!AG601</f>
        <v>0</v>
      </c>
      <c r="Y436" s="23">
        <f>'Comm Input'!AH601</f>
        <v>0</v>
      </c>
      <c r="Z436">
        <f>'Comm Input'!AI601</f>
        <v>0</v>
      </c>
    </row>
    <row r="437" spans="1:26" ht="15" x14ac:dyDescent="0.25">
      <c r="A437" s="311">
        <f>'Comm Input'!J602</f>
        <v>0</v>
      </c>
      <c r="B437" t="str">
        <f>'Comm Input'!K603</f>
        <v>EFFECTIVE: June 2020</v>
      </c>
      <c r="C437" s="17">
        <f>'Comm Input'!L602</f>
        <v>0.1797</v>
      </c>
      <c r="D437" t="str">
        <f>'Comm Input'!M602</f>
        <v>CA8810</v>
      </c>
      <c r="E437" s="494">
        <f>'Comm Input'!N602</f>
        <v>0</v>
      </c>
      <c r="F437" s="366">
        <f>'Comm Input'!O602</f>
        <v>0</v>
      </c>
      <c r="G437" s="321">
        <f>'Comm Input'!P602</f>
        <v>5.1999999999999998E-3</v>
      </c>
      <c r="H437" s="307">
        <f>'Comm Input'!Q602</f>
        <v>0</v>
      </c>
      <c r="I437" s="307">
        <f>'Comm Input'!R602</f>
        <v>0</v>
      </c>
      <c r="J437" s="307">
        <f>'Comm Input'!S602</f>
        <v>0</v>
      </c>
      <c r="K437" s="307">
        <f>'Comm Input'!T602</f>
        <v>0</v>
      </c>
      <c r="L437" s="38">
        <f>'Comm Input'!U602</f>
        <v>0.03</v>
      </c>
      <c r="M437" s="38">
        <f>'Comm Input'!V602</f>
        <v>0</v>
      </c>
      <c r="N437" s="22">
        <f>'Comm Input'!W602</f>
        <v>0</v>
      </c>
      <c r="O437" s="22">
        <f>'Comm Input'!X602</f>
        <v>0</v>
      </c>
      <c r="P437" s="23">
        <f>'Comm Input'!Y602</f>
        <v>0</v>
      </c>
      <c r="Q437" s="22">
        <f>'Comm Input'!Z602</f>
        <v>0</v>
      </c>
      <c r="R437" s="23">
        <f>'Comm Input'!AA602</f>
        <v>0</v>
      </c>
      <c r="S437" s="23">
        <f>'Comm Input'!AB602</f>
        <v>0</v>
      </c>
      <c r="T437">
        <f>'Comm Input'!AC602</f>
        <v>0</v>
      </c>
      <c r="U437">
        <f>'Comm Input'!AD602</f>
        <v>0</v>
      </c>
      <c r="V437">
        <f>'Comm Input'!AE602</f>
        <v>0</v>
      </c>
      <c r="W437" s="49">
        <f>'Comm Input'!AF602</f>
        <v>0</v>
      </c>
      <c r="X437" s="23">
        <f>'Comm Input'!AG602</f>
        <v>0</v>
      </c>
      <c r="Y437" s="23">
        <f>'Comm Input'!AH602</f>
        <v>0</v>
      </c>
      <c r="Z437">
        <f>'Comm Input'!AI602</f>
        <v>0</v>
      </c>
    </row>
    <row r="438" spans="1:26" ht="15" x14ac:dyDescent="0.25">
      <c r="A438" s="311">
        <f>'Comm Input'!J603</f>
        <v>0</v>
      </c>
      <c r="B438" t="str">
        <f>'Comm Input'!K604</f>
        <v>Moved to CES June 2021</v>
      </c>
      <c r="C438">
        <f>'Comm Input'!L603</f>
        <v>0</v>
      </c>
      <c r="D438">
        <f>'Comm Input'!M603</f>
        <v>0</v>
      </c>
      <c r="E438" s="494">
        <f>'Comm Input'!N603</f>
        <v>0</v>
      </c>
      <c r="F438" s="17">
        <f>'Comm Input'!O603</f>
        <v>0</v>
      </c>
      <c r="G438" s="38">
        <f>'Comm Input'!P603</f>
        <v>3.4320000000000002E-3</v>
      </c>
      <c r="H438" s="307">
        <f>'Comm Input'!Q603</f>
        <v>0</v>
      </c>
      <c r="I438" s="307">
        <f>'Comm Input'!R603</f>
        <v>0</v>
      </c>
      <c r="J438" s="307">
        <f>'Comm Input'!S603</f>
        <v>0</v>
      </c>
      <c r="K438" s="307">
        <f>'Comm Input'!T603</f>
        <v>0</v>
      </c>
      <c r="L438" s="38">
        <f>'Comm Input'!U603</f>
        <v>0.03</v>
      </c>
      <c r="M438" s="38">
        <f>'Comm Input'!V603</f>
        <v>0</v>
      </c>
      <c r="N438" s="22">
        <f>'Comm Input'!W603</f>
        <v>0</v>
      </c>
      <c r="O438" s="22">
        <f>'Comm Input'!X603</f>
        <v>0</v>
      </c>
      <c r="P438" s="23">
        <f>'Comm Input'!Y603</f>
        <v>0</v>
      </c>
      <c r="Q438" s="22">
        <f>'Comm Input'!Z603</f>
        <v>0</v>
      </c>
      <c r="R438" s="23">
        <f>'Comm Input'!AA603</f>
        <v>0</v>
      </c>
      <c r="S438" s="23">
        <f>'Comm Input'!AB603</f>
        <v>0</v>
      </c>
      <c r="T438">
        <f>'Comm Input'!AC603</f>
        <v>0</v>
      </c>
      <c r="U438">
        <f>'Comm Input'!AD603</f>
        <v>0</v>
      </c>
      <c r="V438">
        <f>'Comm Input'!AE603</f>
        <v>0</v>
      </c>
      <c r="W438" s="49">
        <f>'Comm Input'!AF603</f>
        <v>0</v>
      </c>
      <c r="X438" s="23">
        <f>'Comm Input'!AG603</f>
        <v>0</v>
      </c>
      <c r="Y438" s="23">
        <f>'Comm Input'!AH603</f>
        <v>0</v>
      </c>
      <c r="Z438">
        <f>'Comm Input'!AI603</f>
        <v>0</v>
      </c>
    </row>
    <row r="439" spans="1:26" ht="15" x14ac:dyDescent="0.25">
      <c r="A439" s="311">
        <f>'Comm Input'!J604</f>
        <v>0</v>
      </c>
      <c r="B439" t="e">
        <f>'Comm Input'!#REF!</f>
        <v>#REF!</v>
      </c>
      <c r="C439" s="17">
        <f>'Comm Input'!L604</f>
        <v>0.18190000000000001</v>
      </c>
      <c r="D439" t="str">
        <f>'Comm Input'!M604</f>
        <v>CA8742</v>
      </c>
      <c r="E439" s="494">
        <f>'Comm Input'!N604</f>
        <v>0</v>
      </c>
      <c r="F439" s="366">
        <f>'Comm Input'!O604</f>
        <v>0</v>
      </c>
      <c r="G439" s="321">
        <f>'Comm Input'!P604</f>
        <v>7.4000000000000003E-3</v>
      </c>
      <c r="H439" s="307">
        <f>'Comm Input'!Q604</f>
        <v>0</v>
      </c>
      <c r="I439" s="307">
        <f>'Comm Input'!R604</f>
        <v>0</v>
      </c>
      <c r="J439" s="307">
        <f>'Comm Input'!S604</f>
        <v>0</v>
      </c>
      <c r="K439" s="307">
        <f>'Comm Input'!T604</f>
        <v>0</v>
      </c>
      <c r="L439" s="38">
        <f>'Comm Input'!U604</f>
        <v>0.03</v>
      </c>
      <c r="M439" s="38">
        <f>'Comm Input'!V604</f>
        <v>0</v>
      </c>
      <c r="N439" s="22">
        <f>'Comm Input'!W604</f>
        <v>0</v>
      </c>
      <c r="O439" s="22">
        <f>'Comm Input'!X604</f>
        <v>0</v>
      </c>
      <c r="P439" s="23">
        <f>'Comm Input'!Y604</f>
        <v>0</v>
      </c>
      <c r="Q439" s="22">
        <f>'Comm Input'!Z604</f>
        <v>0</v>
      </c>
      <c r="R439" s="23">
        <f>'Comm Input'!AA604</f>
        <v>0</v>
      </c>
      <c r="S439" s="23">
        <f>'Comm Input'!AB604</f>
        <v>0</v>
      </c>
      <c r="T439">
        <f>'Comm Input'!AC604</f>
        <v>0</v>
      </c>
      <c r="U439">
        <f>'Comm Input'!AD604</f>
        <v>0</v>
      </c>
      <c r="V439">
        <f>'Comm Input'!AE604</f>
        <v>0</v>
      </c>
      <c r="W439" s="49">
        <f>'Comm Input'!AF604</f>
        <v>0</v>
      </c>
      <c r="X439" s="23">
        <f>'Comm Input'!AG604</f>
        <v>0</v>
      </c>
      <c r="Y439" s="23">
        <f>'Comm Input'!AH604</f>
        <v>0</v>
      </c>
      <c r="Z439" s="23">
        <f>'Comm Input'!AI604</f>
        <v>0</v>
      </c>
    </row>
    <row r="440" spans="1:26" ht="15" x14ac:dyDescent="0.25">
      <c r="A440" s="311">
        <f>'Comm Input'!J605</f>
        <v>0</v>
      </c>
      <c r="B440">
        <f>'Comm Input'!K605</f>
        <v>0</v>
      </c>
      <c r="C440">
        <f>'Comm Input'!L605</f>
        <v>0</v>
      </c>
      <c r="D440">
        <f>'Comm Input'!M605</f>
        <v>0</v>
      </c>
      <c r="E440" s="626">
        <f>'Comm Input'!N605</f>
        <v>0</v>
      </c>
      <c r="F440" s="13">
        <f>'Comm Input'!O605</f>
        <v>0</v>
      </c>
      <c r="G440" s="38">
        <f>'Comm Input'!P605</f>
        <v>4.8840000000000003E-3</v>
      </c>
      <c r="H440" s="307">
        <f>'Comm Input'!Q605</f>
        <v>0</v>
      </c>
      <c r="I440" s="307">
        <f>'Comm Input'!R605</f>
        <v>0</v>
      </c>
      <c r="J440" s="307">
        <f>'Comm Input'!S605</f>
        <v>0</v>
      </c>
      <c r="K440" s="307">
        <f>'Comm Input'!T605</f>
        <v>0</v>
      </c>
      <c r="L440" s="38">
        <f>'Comm Input'!U605</f>
        <v>0.03</v>
      </c>
      <c r="M440" s="38">
        <f>'Comm Input'!V605</f>
        <v>0</v>
      </c>
      <c r="N440" s="22">
        <f>'Comm Input'!W605</f>
        <v>0</v>
      </c>
      <c r="O440" s="22">
        <f>'Comm Input'!X605</f>
        <v>0</v>
      </c>
      <c r="P440" s="23">
        <f>'Comm Input'!Y605</f>
        <v>0</v>
      </c>
      <c r="Q440" s="22">
        <f>'Comm Input'!Z605</f>
        <v>0</v>
      </c>
      <c r="R440" s="23">
        <f>'Comm Input'!AA605</f>
        <v>0</v>
      </c>
      <c r="S440" s="23">
        <f>'Comm Input'!AB605</f>
        <v>0</v>
      </c>
      <c r="T440">
        <f>'Comm Input'!AC605</f>
        <v>0</v>
      </c>
      <c r="U440">
        <f>'Comm Input'!AD605</f>
        <v>0</v>
      </c>
      <c r="V440">
        <f>'Comm Input'!AE605</f>
        <v>0</v>
      </c>
      <c r="W440" s="49">
        <f>'Comm Input'!AF605</f>
        <v>0</v>
      </c>
      <c r="X440" s="23">
        <f>'Comm Input'!AG605</f>
        <v>0</v>
      </c>
      <c r="Y440" s="23">
        <f>'Comm Input'!AH605</f>
        <v>0</v>
      </c>
      <c r="Z440" s="23">
        <f>'Comm Input'!AI605</f>
        <v>0</v>
      </c>
    </row>
    <row r="441" spans="1:26" ht="15.75" thickBot="1" x14ac:dyDescent="0.3">
      <c r="A441" s="311">
        <f>'Comm Input'!J606</f>
        <v>0</v>
      </c>
      <c r="B441">
        <f>'Comm Input'!K606</f>
        <v>0</v>
      </c>
      <c r="C441">
        <f>'Comm Input'!L606</f>
        <v>0</v>
      </c>
      <c r="D441">
        <f>'Comm Input'!M606</f>
        <v>0</v>
      </c>
      <c r="E441" s="49">
        <f>'Comm Input'!N606</f>
        <v>0</v>
      </c>
      <c r="F441" s="50">
        <f>'Comm Input'!O606</f>
        <v>0</v>
      </c>
      <c r="G441" s="38">
        <f>'Comm Input'!P606</f>
        <v>0</v>
      </c>
      <c r="H441" s="307">
        <f>'Comm Input'!Q606</f>
        <v>0</v>
      </c>
      <c r="I441" s="307">
        <f>'Comm Input'!R606</f>
        <v>0</v>
      </c>
      <c r="J441" s="307">
        <f>'Comm Input'!S606</f>
        <v>0</v>
      </c>
      <c r="K441" s="307">
        <f>'Comm Input'!T606</f>
        <v>0</v>
      </c>
      <c r="L441" s="38">
        <f>'Comm Input'!U606</f>
        <v>0</v>
      </c>
      <c r="M441" s="38">
        <f>'Comm Input'!V606</f>
        <v>0</v>
      </c>
      <c r="N441" s="38">
        <f>'Comm Input'!W606</f>
        <v>0</v>
      </c>
      <c r="O441" s="22">
        <f>'Comm Input'!X606</f>
        <v>0</v>
      </c>
      <c r="P441" s="11">
        <f>'Comm Input'!Y606</f>
        <v>0</v>
      </c>
      <c r="Q441" s="22">
        <f>'Comm Input'!Z606</f>
        <v>0</v>
      </c>
      <c r="R441" s="22">
        <f>'Comm Input'!AA606</f>
        <v>0</v>
      </c>
      <c r="S441" s="22">
        <f>'Comm Input'!AB606</f>
        <v>0</v>
      </c>
      <c r="T441" s="22">
        <f>'Comm Input'!AC606</f>
        <v>0</v>
      </c>
      <c r="U441" s="22">
        <f>'Comm Input'!AD606</f>
        <v>0</v>
      </c>
      <c r="V441" s="22">
        <f>'Comm Input'!AE606</f>
        <v>0</v>
      </c>
      <c r="W441" s="49">
        <f>'Comm Input'!AF606</f>
        <v>0</v>
      </c>
      <c r="X441" s="22">
        <f>'Comm Input'!AG606</f>
        <v>0</v>
      </c>
      <c r="Y441" s="22">
        <f>'Comm Input'!AH606</f>
        <v>0</v>
      </c>
      <c r="Z441" s="22">
        <f>'Comm Input'!AI606</f>
        <v>0</v>
      </c>
    </row>
    <row r="442" spans="1:26" ht="15.75" thickBot="1" x14ac:dyDescent="0.3">
      <c r="A442" s="311">
        <f>'Comm Input'!J607</f>
        <v>0</v>
      </c>
      <c r="B442">
        <f>'Comm Input'!K607</f>
        <v>0</v>
      </c>
      <c r="C442">
        <f>'Comm Input'!L607</f>
        <v>0</v>
      </c>
      <c r="D442">
        <f>'Comm Input'!M607</f>
        <v>0</v>
      </c>
      <c r="E442" s="49">
        <f>'Comm Input'!N607</f>
        <v>0</v>
      </c>
      <c r="F442" s="50">
        <f>'Comm Input'!O607</f>
        <v>0</v>
      </c>
      <c r="G442" s="38">
        <f>'Comm Input'!P607</f>
        <v>0</v>
      </c>
      <c r="H442" s="38">
        <f>'Comm Input'!Q607</f>
        <v>0</v>
      </c>
      <c r="I442" s="38">
        <f>'Comm Input'!R607</f>
        <v>0</v>
      </c>
      <c r="J442" s="38">
        <f>'Comm Input'!S607</f>
        <v>0</v>
      </c>
      <c r="K442" s="38">
        <f>'Comm Input'!T607</f>
        <v>0</v>
      </c>
      <c r="L442" s="38">
        <f>'Comm Input'!U607</f>
        <v>0</v>
      </c>
      <c r="M442" s="38">
        <f>'Comm Input'!V607</f>
        <v>0</v>
      </c>
      <c r="N442" s="488">
        <f>'Comm Input'!W607</f>
        <v>0</v>
      </c>
      <c r="O442" s="489">
        <f>'Comm Input'!X607</f>
        <v>0</v>
      </c>
      <c r="P442" s="490">
        <f>'Comm Input'!Y607</f>
        <v>0</v>
      </c>
      <c r="Q442" s="829">
        <f>'Comm Input'!Z607</f>
        <v>0</v>
      </c>
      <c r="R442" s="387">
        <f>'Comm Input'!AA607</f>
        <v>0</v>
      </c>
      <c r="S442" s="387">
        <f>'Comm Input'!AB607</f>
        <v>0</v>
      </c>
      <c r="T442" s="1087">
        <f>'Comm Input'!AC607</f>
        <v>0</v>
      </c>
      <c r="U442" s="89">
        <f>'Comm Input'!AD607</f>
        <v>0</v>
      </c>
      <c r="V442" s="89">
        <f>'Comm Input'!AE607</f>
        <v>0</v>
      </c>
      <c r="W442" s="49">
        <f>'Comm Input'!AF607</f>
        <v>0</v>
      </c>
      <c r="X442" s="387">
        <f>'Comm Input'!AG607</f>
        <v>0</v>
      </c>
      <c r="Y442" s="387">
        <f>'Comm Input'!AH607</f>
        <v>0</v>
      </c>
      <c r="Z442" s="1087">
        <f>'Comm Input'!AI607</f>
        <v>0</v>
      </c>
    </row>
    <row r="443" spans="1:26" ht="15" x14ac:dyDescent="0.25">
      <c r="A443" s="311">
        <f>'Comm Input'!J608</f>
        <v>0</v>
      </c>
      <c r="B443">
        <f>'Comm Input'!K608</f>
        <v>0</v>
      </c>
      <c r="C443">
        <f>'Comm Input'!L608</f>
        <v>0</v>
      </c>
      <c r="D443">
        <f>'Comm Input'!M608</f>
        <v>0</v>
      </c>
      <c r="E443" s="49">
        <f>'Comm Input'!N608</f>
        <v>0</v>
      </c>
      <c r="F443" s="50">
        <f>'Comm Input'!O608</f>
        <v>0</v>
      </c>
      <c r="G443" s="38">
        <f>'Comm Input'!P608</f>
        <v>0</v>
      </c>
      <c r="H443" s="38">
        <f>'Comm Input'!Q608</f>
        <v>0</v>
      </c>
      <c r="I443" s="38">
        <f>'Comm Input'!R608</f>
        <v>0</v>
      </c>
      <c r="J443" s="38">
        <f>'Comm Input'!S608</f>
        <v>0</v>
      </c>
      <c r="K443" s="38">
        <f>'Comm Input'!T608</f>
        <v>0</v>
      </c>
      <c r="L443" s="38">
        <f>'Comm Input'!U608</f>
        <v>0</v>
      </c>
      <c r="M443" s="38">
        <f>'Comm Input'!V608</f>
        <v>0</v>
      </c>
      <c r="N443" s="522">
        <f>'Comm Input'!W608</f>
        <v>0</v>
      </c>
      <c r="O443" s="523">
        <f>'Comm Input'!X608</f>
        <v>0</v>
      </c>
      <c r="P443" s="28">
        <f>'Comm Input'!Y608</f>
        <v>0</v>
      </c>
      <c r="Q443" s="523">
        <f>'Comm Input'!Z608</f>
        <v>0</v>
      </c>
      <c r="R443" s="523">
        <f>'Comm Input'!AA608</f>
        <v>0</v>
      </c>
      <c r="S443" s="523">
        <f>'Comm Input'!AB608</f>
        <v>0</v>
      </c>
      <c r="T443" s="89">
        <f>'Comm Input'!AC608</f>
        <v>0</v>
      </c>
      <c r="U443" s="89">
        <f>'Comm Input'!AD608</f>
        <v>0</v>
      </c>
      <c r="V443" s="89">
        <f>'Comm Input'!AE608</f>
        <v>0</v>
      </c>
      <c r="W443" s="49">
        <f>'Comm Input'!AF608</f>
        <v>0</v>
      </c>
      <c r="X443" s="523">
        <f>'Comm Input'!AG608</f>
        <v>0</v>
      </c>
      <c r="Y443" s="523">
        <f>'Comm Input'!AH608</f>
        <v>0</v>
      </c>
      <c r="Z443" s="89">
        <f>'Comm Input'!AI608</f>
        <v>0</v>
      </c>
    </row>
    <row r="444" spans="1:26" ht="15" x14ac:dyDescent="0.25">
      <c r="A444" s="334">
        <f>'Comm Input'!J609</f>
        <v>0</v>
      </c>
      <c r="B444" s="171">
        <f>'Comm Input'!K609</f>
        <v>0</v>
      </c>
      <c r="C444" s="171">
        <f>'Comm Input'!L609</f>
        <v>0</v>
      </c>
      <c r="D444" s="176">
        <f>'Comm Input'!M609</f>
        <v>0</v>
      </c>
      <c r="E444" s="449">
        <f>'Comm Input'!N609</f>
        <v>0</v>
      </c>
      <c r="F444" s="335">
        <f>'Comm Input'!O609</f>
        <v>0</v>
      </c>
      <c r="G444" s="177">
        <f>'Comm Input'!P609</f>
        <v>0</v>
      </c>
      <c r="H444" s="177">
        <f>'Comm Input'!Q609</f>
        <v>0</v>
      </c>
      <c r="I444" s="177">
        <f>'Comm Input'!R609</f>
        <v>0</v>
      </c>
      <c r="J444" s="177">
        <f>'Comm Input'!S609</f>
        <v>0</v>
      </c>
      <c r="K444" s="177">
        <f>'Comm Input'!T609</f>
        <v>0</v>
      </c>
      <c r="L444" s="177">
        <f>'Comm Input'!U609</f>
        <v>0</v>
      </c>
      <c r="M444" s="177">
        <f>'Comm Input'!V609</f>
        <v>0</v>
      </c>
      <c r="N444" s="364">
        <f>'Comm Input'!W609</f>
        <v>0</v>
      </c>
      <c r="O444" s="178">
        <f>'Comm Input'!X609</f>
        <v>0</v>
      </c>
      <c r="P444" s="365">
        <f>'Comm Input'!Y609</f>
        <v>0</v>
      </c>
      <c r="Q444" s="178">
        <f>'Comm Input'!Z609</f>
        <v>0</v>
      </c>
      <c r="R444" s="178">
        <f>'Comm Input'!AA609</f>
        <v>0</v>
      </c>
      <c r="S444" s="337">
        <f>'Comm Input'!AB609</f>
        <v>0</v>
      </c>
      <c r="T444" s="171">
        <f>'Comm Input'!AC609</f>
        <v>0</v>
      </c>
      <c r="U444" s="171">
        <f>'Comm Input'!AD609</f>
        <v>0</v>
      </c>
      <c r="V444" s="171">
        <f>'Comm Input'!AE609</f>
        <v>0</v>
      </c>
      <c r="W444" s="171">
        <f>'Comm Input'!AF609</f>
        <v>0</v>
      </c>
      <c r="X444" s="171">
        <f>'Comm Input'!AG609</f>
        <v>0</v>
      </c>
      <c r="Y444" s="337">
        <f>'Comm Input'!AH609</f>
        <v>0</v>
      </c>
      <c r="Z444" s="171">
        <f>'Comm Input'!AI609</f>
        <v>0</v>
      </c>
    </row>
    <row r="445" spans="1:26" ht="15" x14ac:dyDescent="0.25">
      <c r="A445" s="310" t="str">
        <f>'Comm Input'!J610</f>
        <v>SA</v>
      </c>
      <c r="B445" s="35" t="str">
        <f>'Comm Input'!K610</f>
        <v xml:space="preserve">Broker: </v>
      </c>
      <c r="C445" s="35">
        <f>'Comm Input'!L610</f>
        <v>0</v>
      </c>
      <c r="D445" s="158">
        <f>'Comm Input'!M610</f>
        <v>0</v>
      </c>
      <c r="E445" s="117">
        <f>'Comm Input'!N610</f>
        <v>0</v>
      </c>
      <c r="F445" s="316">
        <f>'Comm Input'!O610</f>
        <v>0</v>
      </c>
      <c r="G445" s="158">
        <f>'Comm Input'!P610</f>
        <v>0</v>
      </c>
      <c r="H445" s="158">
        <f>'Comm Input'!Q610</f>
        <v>0</v>
      </c>
      <c r="I445" s="158">
        <f>'Comm Input'!R610</f>
        <v>0</v>
      </c>
      <c r="J445" s="319">
        <f>'Comm Input'!S610</f>
        <v>0</v>
      </c>
      <c r="K445" s="319">
        <f>'Comm Input'!T610</f>
        <v>0</v>
      </c>
      <c r="L445" s="319">
        <f>'Comm Input'!U610</f>
        <v>3.5000000000000003E-2</v>
      </c>
      <c r="M445" s="158">
        <f>'Comm Input'!V610</f>
        <v>0</v>
      </c>
      <c r="N445" s="319">
        <f>'Comm Input'!W610</f>
        <v>0.01</v>
      </c>
      <c r="O445" s="117">
        <f>'Comm Input'!X610</f>
        <v>0</v>
      </c>
      <c r="P445" s="157">
        <f>'Comm Input'!Y610</f>
        <v>0</v>
      </c>
      <c r="Q445" s="158">
        <f>'Comm Input'!Z610</f>
        <v>0</v>
      </c>
      <c r="R445" s="319">
        <f>'Comm Input'!AA610</f>
        <v>0</v>
      </c>
      <c r="S445" s="157">
        <f>'Comm Input'!AB610</f>
        <v>0</v>
      </c>
      <c r="T445" s="7">
        <f>'Comm Input'!AC610</f>
        <v>0</v>
      </c>
      <c r="U445" s="7">
        <f>'Comm Input'!AD610</f>
        <v>0</v>
      </c>
      <c r="V445" s="7">
        <f>'Comm Input'!AE610</f>
        <v>0</v>
      </c>
      <c r="W445" s="7">
        <f>'Comm Input'!AF610</f>
        <v>0</v>
      </c>
      <c r="X445" s="158">
        <f>'Comm Input'!AG610</f>
        <v>0</v>
      </c>
      <c r="Y445" s="322">
        <f>'Comm Input'!AH610</f>
        <v>0</v>
      </c>
      <c r="Z445" s="7">
        <f>'Comm Input'!AI610</f>
        <v>0</v>
      </c>
    </row>
    <row r="446" spans="1:26" ht="15" x14ac:dyDescent="0.25">
      <c r="A446" s="311">
        <f>'Comm Input'!J611</f>
        <v>0</v>
      </c>
      <c r="B446" t="str">
        <f>'Comm Input'!K611</f>
        <v>Client:</v>
      </c>
      <c r="C446" s="17">
        <f>'Comm Input'!L611</f>
        <v>0.18959999999999999</v>
      </c>
      <c r="D446" t="str">
        <f>'Comm Input'!M611</f>
        <v>FL5606</v>
      </c>
      <c r="E446" s="628">
        <f>'Comm Input'!N611</f>
        <v>0</v>
      </c>
      <c r="F446" s="366">
        <f>'Comm Input'!O611</f>
        <v>0</v>
      </c>
      <c r="G446" s="533">
        <f>'Comm Input'!P611</f>
        <v>1.8100000000000002E-2</v>
      </c>
      <c r="H446" s="535">
        <f>'Comm Input'!Q611</f>
        <v>0</v>
      </c>
      <c r="I446" s="535">
        <f>'Comm Input'!R611</f>
        <v>0</v>
      </c>
      <c r="J446" s="535">
        <f>'Comm Input'!S611</f>
        <v>0</v>
      </c>
      <c r="K446" s="535">
        <f>'Comm Input'!T611</f>
        <v>0</v>
      </c>
      <c r="L446" s="526">
        <f>'Comm Input'!U611</f>
        <v>3.5000000000000003E-2</v>
      </c>
      <c r="M446" s="526">
        <f>'Comm Input'!V611</f>
        <v>0</v>
      </c>
      <c r="N446" s="523">
        <f>'Comm Input'!W611</f>
        <v>0</v>
      </c>
      <c r="O446" s="523">
        <f>'Comm Input'!X611</f>
        <v>0</v>
      </c>
      <c r="P446" s="538">
        <f>'Comm Input'!Y611</f>
        <v>0</v>
      </c>
      <c r="Q446" s="523">
        <f>'Comm Input'!Z611</f>
        <v>0</v>
      </c>
      <c r="R446" s="538">
        <f>'Comm Input'!AA611</f>
        <v>0</v>
      </c>
      <c r="S446" s="538">
        <f>'Comm Input'!AB611</f>
        <v>0</v>
      </c>
      <c r="T446">
        <f>'Comm Input'!AC611</f>
        <v>0</v>
      </c>
      <c r="U446">
        <f>'Comm Input'!AD611</f>
        <v>0</v>
      </c>
      <c r="V446">
        <f>'Comm Input'!AE611</f>
        <v>0</v>
      </c>
      <c r="W446" s="541">
        <f>'Comm Input'!AF611</f>
        <v>0</v>
      </c>
      <c r="X446" s="538">
        <f>'Comm Input'!AG611</f>
        <v>0</v>
      </c>
      <c r="Y446" s="538">
        <f>'Comm Input'!AH611</f>
        <v>0</v>
      </c>
      <c r="Z446">
        <f>'Comm Input'!AI611</f>
        <v>0</v>
      </c>
    </row>
    <row r="447" spans="1:26" ht="15" x14ac:dyDescent="0.25">
      <c r="A447" s="311">
        <f>'Comm Input'!J612</f>
        <v>0</v>
      </c>
      <c r="B447">
        <f>'Comm Input'!K612</f>
        <v>0</v>
      </c>
      <c r="C447">
        <f>'Comm Input'!L612</f>
        <v>0</v>
      </c>
      <c r="D447">
        <f>'Comm Input'!M612</f>
        <v>0</v>
      </c>
      <c r="E447" s="494">
        <f>'Comm Input'!N612</f>
        <v>0</v>
      </c>
      <c r="F447" s="17">
        <f>'Comm Input'!O612</f>
        <v>0</v>
      </c>
      <c r="G447" s="38">
        <f>'Comm Input'!P612</f>
        <v>1.1946000000000002E-2</v>
      </c>
      <c r="H447" s="307">
        <f>'Comm Input'!Q612</f>
        <v>0</v>
      </c>
      <c r="I447" s="307">
        <f>'Comm Input'!R612</f>
        <v>0</v>
      </c>
      <c r="J447" s="307">
        <f>'Comm Input'!S612</f>
        <v>0</v>
      </c>
      <c r="K447" s="307">
        <f>'Comm Input'!T612</f>
        <v>0</v>
      </c>
      <c r="L447" s="38">
        <f>'Comm Input'!U612</f>
        <v>3.5000000000000003E-2</v>
      </c>
      <c r="M447" s="38">
        <f>'Comm Input'!V612</f>
        <v>0</v>
      </c>
      <c r="N447" s="22">
        <f>'Comm Input'!W612</f>
        <v>0</v>
      </c>
      <c r="O447" s="22">
        <f>'Comm Input'!X612</f>
        <v>0</v>
      </c>
      <c r="P447" s="23">
        <f>'Comm Input'!Y612</f>
        <v>0</v>
      </c>
      <c r="Q447" s="22">
        <f>'Comm Input'!Z612</f>
        <v>0</v>
      </c>
      <c r="R447" s="23">
        <f>'Comm Input'!AA612</f>
        <v>0</v>
      </c>
      <c r="S447" s="23">
        <f>'Comm Input'!AB612</f>
        <v>0</v>
      </c>
      <c r="T447">
        <f>'Comm Input'!AC612</f>
        <v>0</v>
      </c>
      <c r="U447">
        <f>'Comm Input'!AD612</f>
        <v>0</v>
      </c>
      <c r="V447">
        <f>'Comm Input'!AE612</f>
        <v>0</v>
      </c>
      <c r="W447" s="49">
        <f>'Comm Input'!AF612</f>
        <v>0</v>
      </c>
      <c r="X447" s="23">
        <f>'Comm Input'!AG612</f>
        <v>0</v>
      </c>
      <c r="Y447" s="23">
        <f>'Comm Input'!AH612</f>
        <v>0</v>
      </c>
      <c r="Z447">
        <f>'Comm Input'!AI612</f>
        <v>0</v>
      </c>
    </row>
    <row r="448" spans="1:26" ht="15" x14ac:dyDescent="0.25">
      <c r="A448" s="311">
        <f>'Comm Input'!J613</f>
        <v>0</v>
      </c>
      <c r="B448" t="str">
        <f>'Comm Input'!K613</f>
        <v>EFFECTIVE:</v>
      </c>
      <c r="C448" s="17">
        <f>'Comm Input'!L613</f>
        <v>0.36880000000000002</v>
      </c>
      <c r="D448" t="str">
        <f>'Comm Input'!M613</f>
        <v>FL5645</v>
      </c>
      <c r="E448" s="494">
        <f>'Comm Input'!N613</f>
        <v>0</v>
      </c>
      <c r="F448" s="366">
        <f>'Comm Input'!O613</f>
        <v>0</v>
      </c>
      <c r="G448" s="321">
        <f>'Comm Input'!P613</f>
        <v>0.1973</v>
      </c>
      <c r="H448" s="307">
        <f>'Comm Input'!Q613</f>
        <v>0</v>
      </c>
      <c r="I448" s="307">
        <f>'Comm Input'!R613</f>
        <v>0</v>
      </c>
      <c r="J448" s="307">
        <f>'Comm Input'!S613</f>
        <v>0</v>
      </c>
      <c r="K448" s="307">
        <f>'Comm Input'!T613</f>
        <v>0</v>
      </c>
      <c r="L448" s="38">
        <f>'Comm Input'!U613</f>
        <v>3.5000000000000003E-2</v>
      </c>
      <c r="M448" s="38">
        <f>'Comm Input'!V613</f>
        <v>0</v>
      </c>
      <c r="N448" s="22">
        <f>'Comm Input'!W613</f>
        <v>0</v>
      </c>
      <c r="O448" s="22">
        <f>'Comm Input'!X613</f>
        <v>0</v>
      </c>
      <c r="P448" s="23">
        <f>'Comm Input'!Y613</f>
        <v>0</v>
      </c>
      <c r="Q448" s="22">
        <f>'Comm Input'!Z613</f>
        <v>0</v>
      </c>
      <c r="R448" s="23">
        <f>'Comm Input'!AA613</f>
        <v>0</v>
      </c>
      <c r="S448" s="23">
        <f>'Comm Input'!AB613</f>
        <v>0</v>
      </c>
      <c r="T448">
        <f>'Comm Input'!AC613</f>
        <v>0</v>
      </c>
      <c r="U448">
        <f>'Comm Input'!AD613</f>
        <v>0</v>
      </c>
      <c r="V448">
        <f>'Comm Input'!AE613</f>
        <v>0</v>
      </c>
      <c r="W448" s="49">
        <f>'Comm Input'!AF613</f>
        <v>0</v>
      </c>
      <c r="X448" s="23">
        <f>'Comm Input'!AG613</f>
        <v>0</v>
      </c>
      <c r="Y448" s="23">
        <f>'Comm Input'!AH613</f>
        <v>0</v>
      </c>
      <c r="Z448">
        <f>'Comm Input'!AI613</f>
        <v>0</v>
      </c>
    </row>
    <row r="449" spans="1:26" ht="15" x14ac:dyDescent="0.25">
      <c r="A449" s="311">
        <f>'Comm Input'!J614</f>
        <v>0</v>
      </c>
      <c r="B449">
        <f>'Comm Input'!K614</f>
        <v>0</v>
      </c>
      <c r="C449">
        <f>'Comm Input'!L614</f>
        <v>0</v>
      </c>
      <c r="D449">
        <f>'Comm Input'!M614</f>
        <v>0</v>
      </c>
      <c r="E449" s="494">
        <f>'Comm Input'!N614</f>
        <v>0</v>
      </c>
      <c r="F449" s="17">
        <f>'Comm Input'!O614</f>
        <v>0</v>
      </c>
      <c r="G449" s="38">
        <f>'Comm Input'!P614</f>
        <v>0.130218</v>
      </c>
      <c r="H449" s="307">
        <f>'Comm Input'!Q614</f>
        <v>0</v>
      </c>
      <c r="I449" s="307">
        <f>'Comm Input'!R614</f>
        <v>0</v>
      </c>
      <c r="J449" s="307">
        <f>'Comm Input'!S614</f>
        <v>0</v>
      </c>
      <c r="K449" s="307">
        <f>'Comm Input'!T614</f>
        <v>0</v>
      </c>
      <c r="L449" s="38">
        <f>'Comm Input'!U614</f>
        <v>3.5000000000000003E-2</v>
      </c>
      <c r="M449" s="38">
        <f>'Comm Input'!V614</f>
        <v>0</v>
      </c>
      <c r="N449" s="22">
        <f>'Comm Input'!W614</f>
        <v>0</v>
      </c>
      <c r="O449" s="22">
        <f>'Comm Input'!X614</f>
        <v>0</v>
      </c>
      <c r="P449" s="23">
        <f>'Comm Input'!Y614</f>
        <v>0</v>
      </c>
      <c r="Q449" s="22">
        <f>'Comm Input'!Z614</f>
        <v>0</v>
      </c>
      <c r="R449" s="23">
        <f>'Comm Input'!AA614</f>
        <v>0</v>
      </c>
      <c r="S449" s="23">
        <f>'Comm Input'!AB614</f>
        <v>0</v>
      </c>
      <c r="T449">
        <f>'Comm Input'!AC614</f>
        <v>0</v>
      </c>
      <c r="U449">
        <f>'Comm Input'!AD614</f>
        <v>0</v>
      </c>
      <c r="V449">
        <f>'Comm Input'!AE614</f>
        <v>0</v>
      </c>
      <c r="W449" s="49">
        <f>'Comm Input'!AF614</f>
        <v>0</v>
      </c>
      <c r="X449" s="23">
        <f>'Comm Input'!AG614</f>
        <v>0</v>
      </c>
      <c r="Y449" s="23">
        <f>'Comm Input'!AH614</f>
        <v>0</v>
      </c>
      <c r="Z449">
        <f>'Comm Input'!AI614</f>
        <v>0</v>
      </c>
    </row>
    <row r="450" spans="1:26" ht="15" x14ac:dyDescent="0.25">
      <c r="A450" s="311">
        <f>'Comm Input'!J615</f>
        <v>0</v>
      </c>
      <c r="B450">
        <f>'Comm Input'!K615</f>
        <v>0</v>
      </c>
      <c r="C450" s="17">
        <f>'Comm Input'!L615</f>
        <v>0.1741</v>
      </c>
      <c r="D450" t="str">
        <f>'Comm Input'!M615</f>
        <v>FL8810</v>
      </c>
      <c r="E450" s="494">
        <f>'Comm Input'!N615</f>
        <v>0</v>
      </c>
      <c r="F450" s="366">
        <f>'Comm Input'!O615</f>
        <v>0</v>
      </c>
      <c r="G450" s="321">
        <f>'Comm Input'!P615</f>
        <v>2.5999999999999999E-3</v>
      </c>
      <c r="H450" s="307">
        <f>'Comm Input'!Q615</f>
        <v>0</v>
      </c>
      <c r="I450" s="307">
        <f>'Comm Input'!R615</f>
        <v>0</v>
      </c>
      <c r="J450" s="307">
        <f>'Comm Input'!S615</f>
        <v>0</v>
      </c>
      <c r="K450" s="307">
        <f>'Comm Input'!T615</f>
        <v>0</v>
      </c>
      <c r="L450" s="38">
        <f>'Comm Input'!U615</f>
        <v>3.5000000000000003E-2</v>
      </c>
      <c r="M450" s="38">
        <f>'Comm Input'!V615</f>
        <v>0</v>
      </c>
      <c r="N450" s="22">
        <f>'Comm Input'!W615</f>
        <v>0</v>
      </c>
      <c r="O450" s="22">
        <f>'Comm Input'!X615</f>
        <v>0</v>
      </c>
      <c r="P450" s="23">
        <f>'Comm Input'!Y615</f>
        <v>0</v>
      </c>
      <c r="Q450" s="22">
        <f>'Comm Input'!Z615</f>
        <v>0</v>
      </c>
      <c r="R450" s="23">
        <f>'Comm Input'!AA615</f>
        <v>0</v>
      </c>
      <c r="S450" s="23">
        <f>'Comm Input'!AB615</f>
        <v>0</v>
      </c>
      <c r="T450">
        <f>'Comm Input'!AC615</f>
        <v>0</v>
      </c>
      <c r="U450">
        <f>'Comm Input'!AD615</f>
        <v>0</v>
      </c>
      <c r="V450">
        <f>'Comm Input'!AE615</f>
        <v>0</v>
      </c>
      <c r="W450" s="49">
        <f>'Comm Input'!AF615</f>
        <v>0</v>
      </c>
      <c r="X450" s="23">
        <f>'Comm Input'!AG615</f>
        <v>0</v>
      </c>
      <c r="Y450" s="23">
        <f>'Comm Input'!AH615</f>
        <v>0</v>
      </c>
      <c r="Z450" s="23">
        <f>'Comm Input'!AI615</f>
        <v>0</v>
      </c>
    </row>
    <row r="451" spans="1:26" ht="15" x14ac:dyDescent="0.25">
      <c r="A451" s="311">
        <f>'Comm Input'!J616</f>
        <v>0</v>
      </c>
      <c r="B451">
        <f>'Comm Input'!K616</f>
        <v>0</v>
      </c>
      <c r="C451">
        <f>'Comm Input'!L616</f>
        <v>0</v>
      </c>
      <c r="D451">
        <f>'Comm Input'!M616</f>
        <v>0</v>
      </c>
      <c r="E451" s="626">
        <f>'Comm Input'!N616</f>
        <v>0</v>
      </c>
      <c r="F451" s="13">
        <f>'Comm Input'!O616</f>
        <v>0</v>
      </c>
      <c r="G451" s="38">
        <f>'Comm Input'!P616</f>
        <v>1.7160000000000001E-3</v>
      </c>
      <c r="H451" s="307">
        <f>'Comm Input'!Q616</f>
        <v>0</v>
      </c>
      <c r="I451" s="307">
        <f>'Comm Input'!R616</f>
        <v>0</v>
      </c>
      <c r="J451" s="307">
        <f>'Comm Input'!S616</f>
        <v>0</v>
      </c>
      <c r="K451" s="307">
        <f>'Comm Input'!T616</f>
        <v>0</v>
      </c>
      <c r="L451" s="38">
        <f>'Comm Input'!U616</f>
        <v>3.5000000000000003E-2</v>
      </c>
      <c r="M451" s="38">
        <f>'Comm Input'!V616</f>
        <v>0</v>
      </c>
      <c r="N451" s="22">
        <f>'Comm Input'!W616</f>
        <v>0</v>
      </c>
      <c r="O451" s="22">
        <f>'Comm Input'!X616</f>
        <v>0</v>
      </c>
      <c r="P451" s="23">
        <f>'Comm Input'!Y616</f>
        <v>0</v>
      </c>
      <c r="Q451" s="22">
        <f>'Comm Input'!Z616</f>
        <v>0</v>
      </c>
      <c r="R451" s="23">
        <f>'Comm Input'!AA616</f>
        <v>0</v>
      </c>
      <c r="S451" s="23">
        <f>'Comm Input'!AB616</f>
        <v>0</v>
      </c>
      <c r="T451">
        <f>'Comm Input'!AC616</f>
        <v>0</v>
      </c>
      <c r="U451">
        <f>'Comm Input'!AD616</f>
        <v>0</v>
      </c>
      <c r="V451">
        <f>'Comm Input'!AE616</f>
        <v>0</v>
      </c>
      <c r="W451" s="49">
        <f>'Comm Input'!AF616</f>
        <v>0</v>
      </c>
      <c r="X451" s="23">
        <f>'Comm Input'!AG616</f>
        <v>0</v>
      </c>
      <c r="Y451" s="23">
        <f>'Comm Input'!AH616</f>
        <v>0</v>
      </c>
      <c r="Z451" s="23">
        <f>'Comm Input'!AI616</f>
        <v>0</v>
      </c>
    </row>
    <row r="452" spans="1:26" ht="15.75" thickBot="1" x14ac:dyDescent="0.3">
      <c r="A452" s="311">
        <f>'Comm Input'!J617</f>
        <v>0</v>
      </c>
      <c r="B452">
        <f>'Comm Input'!K617</f>
        <v>0</v>
      </c>
      <c r="C452">
        <f>'Comm Input'!L617</f>
        <v>0</v>
      </c>
      <c r="D452">
        <f>'Comm Input'!M617</f>
        <v>0</v>
      </c>
      <c r="E452" s="49">
        <f>'Comm Input'!N617</f>
        <v>0</v>
      </c>
      <c r="F452" s="50">
        <f>'Comm Input'!O617</f>
        <v>0</v>
      </c>
      <c r="G452" s="38">
        <f>'Comm Input'!P617</f>
        <v>0</v>
      </c>
      <c r="H452" s="307">
        <f>'Comm Input'!Q617</f>
        <v>0</v>
      </c>
      <c r="I452" s="307">
        <f>'Comm Input'!R617</f>
        <v>0</v>
      </c>
      <c r="J452" s="307">
        <f>'Comm Input'!S617</f>
        <v>0</v>
      </c>
      <c r="K452" s="307">
        <f>'Comm Input'!T617</f>
        <v>0</v>
      </c>
      <c r="L452" s="38">
        <f>'Comm Input'!U617</f>
        <v>0</v>
      </c>
      <c r="M452" s="38">
        <f>'Comm Input'!V617</f>
        <v>0</v>
      </c>
      <c r="N452" s="38">
        <f>'Comm Input'!W617</f>
        <v>0</v>
      </c>
      <c r="O452" s="22">
        <f>'Comm Input'!X617</f>
        <v>0</v>
      </c>
      <c r="P452" s="11">
        <f>'Comm Input'!Y617</f>
        <v>0</v>
      </c>
      <c r="Q452" s="22">
        <f>'Comm Input'!Z617</f>
        <v>0</v>
      </c>
      <c r="R452" s="22">
        <f>'Comm Input'!AA617</f>
        <v>0</v>
      </c>
      <c r="S452" s="22">
        <f>'Comm Input'!AB617</f>
        <v>0</v>
      </c>
      <c r="T452" s="22">
        <f>'Comm Input'!AC617</f>
        <v>0</v>
      </c>
      <c r="U452" s="22">
        <f>'Comm Input'!AD617</f>
        <v>0</v>
      </c>
      <c r="V452" s="22">
        <f>'Comm Input'!AE617</f>
        <v>0</v>
      </c>
      <c r="W452" s="49">
        <f>'Comm Input'!AF617</f>
        <v>0</v>
      </c>
      <c r="X452" s="22">
        <f>'Comm Input'!AG617</f>
        <v>0</v>
      </c>
      <c r="Y452" s="22">
        <f>'Comm Input'!AH617</f>
        <v>0</v>
      </c>
      <c r="Z452" s="22">
        <f>'Comm Input'!AI617</f>
        <v>0</v>
      </c>
    </row>
    <row r="453" spans="1:26" ht="15.75" thickBot="1" x14ac:dyDescent="0.3">
      <c r="A453" s="311">
        <f>'Comm Input'!J618</f>
        <v>0</v>
      </c>
      <c r="B453">
        <f>'Comm Input'!K618</f>
        <v>0</v>
      </c>
      <c r="C453">
        <f>'Comm Input'!L618</f>
        <v>0</v>
      </c>
      <c r="D453">
        <f>'Comm Input'!M618</f>
        <v>0</v>
      </c>
      <c r="E453" s="49">
        <f>'Comm Input'!N618</f>
        <v>0</v>
      </c>
      <c r="F453" s="50">
        <f>'Comm Input'!O618</f>
        <v>0</v>
      </c>
      <c r="G453" s="38">
        <f>'Comm Input'!P618</f>
        <v>0</v>
      </c>
      <c r="H453" s="38">
        <f>'Comm Input'!Q618</f>
        <v>0</v>
      </c>
      <c r="I453" s="38">
        <f>'Comm Input'!R618</f>
        <v>0</v>
      </c>
      <c r="J453" s="38">
        <f>'Comm Input'!S618</f>
        <v>0</v>
      </c>
      <c r="K453" s="38">
        <f>'Comm Input'!T618</f>
        <v>0</v>
      </c>
      <c r="L453" s="38">
        <f>'Comm Input'!U618</f>
        <v>0</v>
      </c>
      <c r="M453" s="38">
        <f>'Comm Input'!V618</f>
        <v>0</v>
      </c>
      <c r="N453" s="488">
        <f>'Comm Input'!W618</f>
        <v>0</v>
      </c>
      <c r="O453" s="489">
        <f>'Comm Input'!X618</f>
        <v>0</v>
      </c>
      <c r="P453" s="490">
        <f>'Comm Input'!Y618</f>
        <v>0</v>
      </c>
      <c r="Q453" s="829">
        <f>'Comm Input'!Z618</f>
        <v>0</v>
      </c>
      <c r="R453" s="387">
        <f>'Comm Input'!AA618</f>
        <v>0</v>
      </c>
      <c r="S453" s="387">
        <f>'Comm Input'!AB618</f>
        <v>0</v>
      </c>
      <c r="T453" s="1087">
        <f>'Comm Input'!AC618</f>
        <v>0</v>
      </c>
      <c r="U453" s="89">
        <f>'Comm Input'!AD618</f>
        <v>0</v>
      </c>
      <c r="V453" s="89">
        <f>'Comm Input'!AE618</f>
        <v>0</v>
      </c>
      <c r="W453" s="49">
        <f>'Comm Input'!AF618</f>
        <v>0</v>
      </c>
      <c r="X453" s="387">
        <f>'Comm Input'!AG618</f>
        <v>0</v>
      </c>
      <c r="Y453" s="387">
        <f>'Comm Input'!AH618</f>
        <v>0</v>
      </c>
      <c r="Z453" s="1087">
        <f>'Comm Input'!AI618</f>
        <v>0</v>
      </c>
    </row>
    <row r="454" spans="1:26" ht="15" x14ac:dyDescent="0.25">
      <c r="A454" s="311">
        <f>'Comm Input'!J619</f>
        <v>0</v>
      </c>
      <c r="B454">
        <f>'Comm Input'!K619</f>
        <v>0</v>
      </c>
      <c r="C454">
        <f>'Comm Input'!L619</f>
        <v>0</v>
      </c>
      <c r="D454">
        <f>'Comm Input'!M619</f>
        <v>0</v>
      </c>
      <c r="E454" s="49">
        <f>'Comm Input'!N619</f>
        <v>0</v>
      </c>
      <c r="F454" s="50">
        <f>'Comm Input'!O619</f>
        <v>0</v>
      </c>
      <c r="G454" s="38">
        <f>'Comm Input'!P619</f>
        <v>0</v>
      </c>
      <c r="H454" s="38">
        <f>'Comm Input'!Q619</f>
        <v>0</v>
      </c>
      <c r="I454" s="38">
        <f>'Comm Input'!R619</f>
        <v>0</v>
      </c>
      <c r="J454" s="38">
        <f>'Comm Input'!S619</f>
        <v>0</v>
      </c>
      <c r="K454" s="38">
        <f>'Comm Input'!T619</f>
        <v>0</v>
      </c>
      <c r="L454" s="38">
        <f>'Comm Input'!U619</f>
        <v>0</v>
      </c>
      <c r="M454" s="38">
        <f>'Comm Input'!V619</f>
        <v>0</v>
      </c>
      <c r="N454" s="522">
        <f>'Comm Input'!W619</f>
        <v>0</v>
      </c>
      <c r="O454" s="523">
        <f>'Comm Input'!X619</f>
        <v>0</v>
      </c>
      <c r="P454" s="28">
        <f>'Comm Input'!Y619</f>
        <v>0</v>
      </c>
      <c r="Q454" s="523">
        <f>'Comm Input'!Z619</f>
        <v>0</v>
      </c>
      <c r="R454" s="523">
        <f>'Comm Input'!AA619</f>
        <v>0</v>
      </c>
      <c r="S454" s="523">
        <f>'Comm Input'!AB619</f>
        <v>0</v>
      </c>
      <c r="T454" s="89">
        <f>'Comm Input'!AC619</f>
        <v>0</v>
      </c>
      <c r="U454" s="89">
        <f>'Comm Input'!AD619</f>
        <v>0</v>
      </c>
      <c r="V454" s="89">
        <f>'Comm Input'!AE619</f>
        <v>0</v>
      </c>
      <c r="W454" s="49">
        <f>'Comm Input'!AF619</f>
        <v>0</v>
      </c>
      <c r="X454" s="523">
        <f>'Comm Input'!AG619</f>
        <v>0</v>
      </c>
      <c r="Y454" s="523">
        <f>'Comm Input'!AH619</f>
        <v>0</v>
      </c>
      <c r="Z454" s="89">
        <f>'Comm Input'!AI619</f>
        <v>0</v>
      </c>
    </row>
    <row r="455" spans="1:26" ht="15" x14ac:dyDescent="0.25">
      <c r="A455" s="334">
        <f>'Comm Input'!J620</f>
        <v>0</v>
      </c>
      <c r="B455" s="171">
        <f>'Comm Input'!K620</f>
        <v>0</v>
      </c>
      <c r="C455" s="171">
        <f>'Comm Input'!L620</f>
        <v>0</v>
      </c>
      <c r="D455" s="176">
        <f>'Comm Input'!M620</f>
        <v>0</v>
      </c>
      <c r="E455" s="449">
        <f>'Comm Input'!N620</f>
        <v>0</v>
      </c>
      <c r="F455" s="335">
        <f>'Comm Input'!O620</f>
        <v>0</v>
      </c>
      <c r="G455" s="177">
        <f>'Comm Input'!P620</f>
        <v>0</v>
      </c>
      <c r="H455" s="177">
        <f>'Comm Input'!Q620</f>
        <v>0</v>
      </c>
      <c r="I455" s="177">
        <f>'Comm Input'!R620</f>
        <v>0</v>
      </c>
      <c r="J455" s="177">
        <f>'Comm Input'!S620</f>
        <v>0</v>
      </c>
      <c r="K455" s="177">
        <f>'Comm Input'!T620</f>
        <v>0</v>
      </c>
      <c r="L455" s="177">
        <f>'Comm Input'!U620</f>
        <v>0</v>
      </c>
      <c r="M455" s="177">
        <f>'Comm Input'!V620</f>
        <v>0</v>
      </c>
      <c r="N455" s="364">
        <f>'Comm Input'!W620</f>
        <v>0</v>
      </c>
      <c r="O455" s="178">
        <f>'Comm Input'!X620</f>
        <v>0</v>
      </c>
      <c r="P455" s="365">
        <f>'Comm Input'!Y620</f>
        <v>0</v>
      </c>
      <c r="Q455" s="178">
        <f>'Comm Input'!Z620</f>
        <v>0</v>
      </c>
      <c r="R455" s="178">
        <f>'Comm Input'!AA620</f>
        <v>0</v>
      </c>
      <c r="S455" s="337">
        <f>'Comm Input'!AB620</f>
        <v>0</v>
      </c>
      <c r="T455" s="171">
        <f>'Comm Input'!AC620</f>
        <v>0</v>
      </c>
      <c r="U455" s="171">
        <f>'Comm Input'!AD620</f>
        <v>0</v>
      </c>
      <c r="V455" s="171">
        <f>'Comm Input'!AE620</f>
        <v>0</v>
      </c>
      <c r="W455" s="171">
        <f>'Comm Input'!AF620</f>
        <v>0</v>
      </c>
      <c r="X455" s="171">
        <f>'Comm Input'!AG620</f>
        <v>0</v>
      </c>
      <c r="Y455" s="337">
        <f>'Comm Input'!AH620</f>
        <v>0</v>
      </c>
      <c r="Z455" s="171">
        <f>'Comm Input'!AI620</f>
        <v>0</v>
      </c>
    </row>
    <row r="456" spans="1:26" ht="15" x14ac:dyDescent="0.25">
      <c r="A456" s="310" t="str">
        <f>'Comm Input'!J621</f>
        <v>SA</v>
      </c>
      <c r="B456" s="35" t="str">
        <f>'Comm Input'!K621</f>
        <v>Broker: Greg Arnold</v>
      </c>
      <c r="C456" s="35">
        <f>'Comm Input'!L621</f>
        <v>0</v>
      </c>
      <c r="D456" s="158">
        <f>'Comm Input'!M621</f>
        <v>0</v>
      </c>
      <c r="E456" s="117">
        <f>'Comm Input'!N621</f>
        <v>0</v>
      </c>
      <c r="F456" s="316">
        <f>'Comm Input'!O621</f>
        <v>0</v>
      </c>
      <c r="G456" s="158">
        <f>'Comm Input'!P621</f>
        <v>0</v>
      </c>
      <c r="H456" s="158">
        <f>'Comm Input'!Q621</f>
        <v>0</v>
      </c>
      <c r="I456" s="158">
        <f>'Comm Input'!R621</f>
        <v>0</v>
      </c>
      <c r="J456" s="319">
        <f>'Comm Input'!S621</f>
        <v>0</v>
      </c>
      <c r="K456" s="319">
        <f>'Comm Input'!T621</f>
        <v>0</v>
      </c>
      <c r="L456" s="319" t="str">
        <f>'Comm Input'!U621</f>
        <v>Bundled</v>
      </c>
      <c r="M456" s="158">
        <f>'Comm Input'!V621</f>
        <v>0</v>
      </c>
      <c r="N456" s="319">
        <f>'Comm Input'!W621</f>
        <v>0</v>
      </c>
      <c r="O456" s="117">
        <f>'Comm Input'!X621</f>
        <v>0</v>
      </c>
      <c r="P456" s="157">
        <f>'Comm Input'!Y621</f>
        <v>0</v>
      </c>
      <c r="Q456" s="158">
        <f>'Comm Input'!Z621</f>
        <v>0</v>
      </c>
      <c r="R456" s="319">
        <f>'Comm Input'!AA621</f>
        <v>0</v>
      </c>
      <c r="S456" s="157">
        <f>'Comm Input'!AB621</f>
        <v>0</v>
      </c>
      <c r="T456" s="7">
        <f>'Comm Input'!AC621</f>
        <v>0</v>
      </c>
      <c r="U456" s="7">
        <f>'Comm Input'!AD621</f>
        <v>0</v>
      </c>
      <c r="V456" s="7">
        <f>'Comm Input'!AE621</f>
        <v>0</v>
      </c>
      <c r="W456" s="7">
        <f>'Comm Input'!AF621</f>
        <v>0</v>
      </c>
      <c r="X456" s="158">
        <f>'Comm Input'!AG621</f>
        <v>0</v>
      </c>
      <c r="Y456" s="322">
        <f>'Comm Input'!AH621</f>
        <v>0</v>
      </c>
      <c r="Z456" s="7">
        <f>'Comm Input'!AI621</f>
        <v>0</v>
      </c>
    </row>
    <row r="457" spans="1:26" ht="15" x14ac:dyDescent="0.25">
      <c r="A457" s="311">
        <f>'Comm Input'!J622</f>
        <v>0</v>
      </c>
      <c r="B457" t="str">
        <f>'Comm Input'!K622</f>
        <v>Cache Brothers, Construction, Inc.</v>
      </c>
      <c r="C457" s="17">
        <f>'Comm Input'!L622</f>
        <v>0</v>
      </c>
      <c r="D457" t="str">
        <f>'Comm Input'!M622</f>
        <v>FL5215</v>
      </c>
      <c r="E457" s="628">
        <f>'Comm Input'!N622</f>
        <v>0</v>
      </c>
      <c r="F457" s="366">
        <f>'Comm Input'!O622</f>
        <v>0</v>
      </c>
      <c r="G457" s="533">
        <f>'Comm Input'!P622</f>
        <v>0</v>
      </c>
      <c r="H457" s="535">
        <f>'Comm Input'!Q622</f>
        <v>0</v>
      </c>
      <c r="I457" s="535">
        <f>'Comm Input'!R622</f>
        <v>0</v>
      </c>
      <c r="J457" s="535">
        <f>'Comm Input'!S622</f>
        <v>0</v>
      </c>
      <c r="K457" s="535">
        <f>'Comm Input'!T622</f>
        <v>0</v>
      </c>
      <c r="L457" s="526">
        <f>'Comm Input'!U622</f>
        <v>0</v>
      </c>
      <c r="M457" s="526">
        <f>'Comm Input'!V622</f>
        <v>0</v>
      </c>
      <c r="N457" s="523">
        <f>'Comm Input'!W622</f>
        <v>0</v>
      </c>
      <c r="O457" s="523">
        <f>'Comm Input'!X622</f>
        <v>0</v>
      </c>
      <c r="P457" s="538">
        <f>'Comm Input'!Y622</f>
        <v>0</v>
      </c>
      <c r="Q457" s="523">
        <f>'Comm Input'!Z622</f>
        <v>0</v>
      </c>
      <c r="R457" s="538">
        <f>'Comm Input'!AA622</f>
        <v>0</v>
      </c>
      <c r="S457" s="538">
        <f>'Comm Input'!AB622</f>
        <v>0</v>
      </c>
      <c r="T457">
        <f>'Comm Input'!AC622</f>
        <v>0</v>
      </c>
      <c r="U457">
        <f>'Comm Input'!AD622</f>
        <v>0</v>
      </c>
      <c r="V457">
        <f>'Comm Input'!AE622</f>
        <v>0</v>
      </c>
      <c r="W457" s="541">
        <f>'Comm Input'!AF622</f>
        <v>0</v>
      </c>
      <c r="X457" s="538">
        <f>'Comm Input'!AG622</f>
        <v>0</v>
      </c>
      <c r="Y457" s="538">
        <f>'Comm Input'!AH622</f>
        <v>0</v>
      </c>
      <c r="Z457">
        <f>'Comm Input'!AI622</f>
        <v>0</v>
      </c>
    </row>
    <row r="458" spans="1:26" ht="15" x14ac:dyDescent="0.25">
      <c r="A458" s="311">
        <f>'Comm Input'!J623</f>
        <v>0</v>
      </c>
      <c r="B458">
        <f>'Comm Input'!K623</f>
        <v>0</v>
      </c>
      <c r="C458">
        <f>'Comm Input'!L623</f>
        <v>0</v>
      </c>
      <c r="D458">
        <f>'Comm Input'!M623</f>
        <v>0</v>
      </c>
      <c r="E458" s="494">
        <f>'Comm Input'!N623</f>
        <v>0</v>
      </c>
      <c r="F458" s="17">
        <f>'Comm Input'!O623</f>
        <v>0</v>
      </c>
      <c r="G458" s="38">
        <f>'Comm Input'!P623</f>
        <v>0</v>
      </c>
      <c r="H458" s="307">
        <f>'Comm Input'!Q623</f>
        <v>0</v>
      </c>
      <c r="I458" s="307">
        <f>'Comm Input'!R623</f>
        <v>0</v>
      </c>
      <c r="J458" s="307">
        <f>'Comm Input'!S623</f>
        <v>0</v>
      </c>
      <c r="K458" s="307">
        <f>'Comm Input'!T623</f>
        <v>0</v>
      </c>
      <c r="L458" s="38">
        <f>'Comm Input'!U623</f>
        <v>0</v>
      </c>
      <c r="M458" s="38">
        <f>'Comm Input'!V623</f>
        <v>0</v>
      </c>
      <c r="N458" s="22">
        <f>'Comm Input'!W623</f>
        <v>0</v>
      </c>
      <c r="O458" s="22">
        <f>'Comm Input'!X623</f>
        <v>0</v>
      </c>
      <c r="P458" s="23">
        <f>'Comm Input'!Y623</f>
        <v>0</v>
      </c>
      <c r="Q458" s="22">
        <f>'Comm Input'!Z623</f>
        <v>0</v>
      </c>
      <c r="R458" s="23">
        <f>'Comm Input'!AA623</f>
        <v>0</v>
      </c>
      <c r="S458" s="23">
        <f>'Comm Input'!AB623</f>
        <v>0</v>
      </c>
      <c r="T458">
        <f>'Comm Input'!AC623</f>
        <v>0</v>
      </c>
      <c r="U458">
        <f>'Comm Input'!AD623</f>
        <v>0</v>
      </c>
      <c r="V458">
        <f>'Comm Input'!AE623</f>
        <v>0</v>
      </c>
      <c r="W458" s="49">
        <f>'Comm Input'!AF623</f>
        <v>0</v>
      </c>
      <c r="X458" s="23">
        <f>'Comm Input'!AG623</f>
        <v>0</v>
      </c>
      <c r="Y458" s="23">
        <f>'Comm Input'!AH623</f>
        <v>0</v>
      </c>
      <c r="Z458">
        <f>'Comm Input'!AI623</f>
        <v>0</v>
      </c>
    </row>
    <row r="459" spans="1:26" ht="15" x14ac:dyDescent="0.25">
      <c r="A459" s="311">
        <f>'Comm Input'!J624</f>
        <v>0</v>
      </c>
      <c r="B459" t="str">
        <f>'Comm Input'!K624</f>
        <v>Moved to CES 1/2021</v>
      </c>
      <c r="C459" s="17">
        <f>'Comm Input'!L624</f>
        <v>0</v>
      </c>
      <c r="D459" t="str">
        <f>'Comm Input'!M624</f>
        <v>FL</v>
      </c>
      <c r="E459" s="494">
        <f>'Comm Input'!N624</f>
        <v>0</v>
      </c>
      <c r="F459" s="366">
        <f>'Comm Input'!O624</f>
        <v>0</v>
      </c>
      <c r="G459" s="321">
        <f>'Comm Input'!P624</f>
        <v>0</v>
      </c>
      <c r="H459" s="307">
        <f>'Comm Input'!Q624</f>
        <v>0</v>
      </c>
      <c r="I459" s="307">
        <f>'Comm Input'!R624</f>
        <v>0</v>
      </c>
      <c r="J459" s="307">
        <f>'Comm Input'!S624</f>
        <v>0</v>
      </c>
      <c r="K459" s="307">
        <f>'Comm Input'!T624</f>
        <v>0</v>
      </c>
      <c r="L459" s="38">
        <f>'Comm Input'!U624</f>
        <v>0</v>
      </c>
      <c r="M459" s="38">
        <f>'Comm Input'!V624</f>
        <v>0</v>
      </c>
      <c r="N459" s="22">
        <f>'Comm Input'!W624</f>
        <v>0</v>
      </c>
      <c r="O459" s="22">
        <f>'Comm Input'!X624</f>
        <v>0</v>
      </c>
      <c r="P459" s="23">
        <f>'Comm Input'!Y624</f>
        <v>0</v>
      </c>
      <c r="Q459" s="22">
        <f>'Comm Input'!Z624</f>
        <v>0</v>
      </c>
      <c r="R459" s="23">
        <f>'Comm Input'!AA624</f>
        <v>0</v>
      </c>
      <c r="S459" s="23">
        <f>'Comm Input'!AB624</f>
        <v>0</v>
      </c>
      <c r="T459">
        <f>'Comm Input'!AC624</f>
        <v>0</v>
      </c>
      <c r="U459">
        <f>'Comm Input'!AD624</f>
        <v>0</v>
      </c>
      <c r="V459">
        <f>'Comm Input'!AE624</f>
        <v>0</v>
      </c>
      <c r="W459" s="49">
        <f>'Comm Input'!AF624</f>
        <v>0</v>
      </c>
      <c r="X459" s="23">
        <f>'Comm Input'!AG624</f>
        <v>0</v>
      </c>
      <c r="Y459" s="23">
        <f>'Comm Input'!AH624</f>
        <v>0</v>
      </c>
      <c r="Z459">
        <f>'Comm Input'!AI624</f>
        <v>0</v>
      </c>
    </row>
    <row r="460" spans="1:26" ht="15" x14ac:dyDescent="0.25">
      <c r="A460" s="311">
        <f>'Comm Input'!J625</f>
        <v>0</v>
      </c>
      <c r="B460">
        <f>'Comm Input'!K625</f>
        <v>0</v>
      </c>
      <c r="C460">
        <f>'Comm Input'!L625</f>
        <v>0</v>
      </c>
      <c r="D460">
        <f>'Comm Input'!M625</f>
        <v>0</v>
      </c>
      <c r="E460" s="494">
        <f>'Comm Input'!N625</f>
        <v>0</v>
      </c>
      <c r="F460" s="17">
        <f>'Comm Input'!O625</f>
        <v>0</v>
      </c>
      <c r="G460" s="38">
        <f>'Comm Input'!P625</f>
        <v>0</v>
      </c>
      <c r="H460" s="307">
        <f>'Comm Input'!Q625</f>
        <v>0</v>
      </c>
      <c r="I460" s="307">
        <f>'Comm Input'!R625</f>
        <v>0</v>
      </c>
      <c r="J460" s="307">
        <f>'Comm Input'!S625</f>
        <v>0</v>
      </c>
      <c r="K460" s="307">
        <f>'Comm Input'!T625</f>
        <v>0</v>
      </c>
      <c r="L460" s="38">
        <f>'Comm Input'!U625</f>
        <v>0</v>
      </c>
      <c r="M460" s="38">
        <f>'Comm Input'!V625</f>
        <v>0</v>
      </c>
      <c r="N460" s="22">
        <f>'Comm Input'!W625</f>
        <v>0</v>
      </c>
      <c r="O460" s="22">
        <f>'Comm Input'!X625</f>
        <v>0</v>
      </c>
      <c r="P460" s="23">
        <f>'Comm Input'!Y625</f>
        <v>0</v>
      </c>
      <c r="Q460" s="22">
        <f>'Comm Input'!Z625</f>
        <v>0</v>
      </c>
      <c r="R460" s="23">
        <f>'Comm Input'!AA625</f>
        <v>0</v>
      </c>
      <c r="S460" s="23">
        <f>'Comm Input'!AB625</f>
        <v>0</v>
      </c>
      <c r="T460">
        <f>'Comm Input'!AC625</f>
        <v>0</v>
      </c>
      <c r="U460">
        <f>'Comm Input'!AD625</f>
        <v>0</v>
      </c>
      <c r="V460">
        <f>'Comm Input'!AE625</f>
        <v>0</v>
      </c>
      <c r="W460" s="49">
        <f>'Comm Input'!AF625</f>
        <v>0</v>
      </c>
      <c r="X460" s="23">
        <f>'Comm Input'!AG625</f>
        <v>0</v>
      </c>
      <c r="Y460" s="23">
        <f>'Comm Input'!AH625</f>
        <v>0</v>
      </c>
      <c r="Z460">
        <f>'Comm Input'!AI625</f>
        <v>0</v>
      </c>
    </row>
    <row r="461" spans="1:26" ht="15" x14ac:dyDescent="0.25">
      <c r="A461" s="311">
        <f>'Comm Input'!J626</f>
        <v>0</v>
      </c>
      <c r="B461">
        <f>'Comm Input'!K626</f>
        <v>0</v>
      </c>
      <c r="C461" s="17">
        <f>'Comm Input'!L626</f>
        <v>0</v>
      </c>
      <c r="D461">
        <f>'Comm Input'!M626</f>
        <v>0</v>
      </c>
      <c r="E461" s="494">
        <f>'Comm Input'!N626</f>
        <v>0</v>
      </c>
      <c r="F461" s="366">
        <f>'Comm Input'!O626</f>
        <v>0</v>
      </c>
      <c r="G461" s="321">
        <f>'Comm Input'!P626</f>
        <v>0</v>
      </c>
      <c r="H461" s="307">
        <f>'Comm Input'!Q626</f>
        <v>0</v>
      </c>
      <c r="I461" s="307">
        <f>'Comm Input'!R626</f>
        <v>0</v>
      </c>
      <c r="J461" s="307">
        <f>'Comm Input'!S626</f>
        <v>0</v>
      </c>
      <c r="K461" s="307">
        <f>'Comm Input'!T626</f>
        <v>0</v>
      </c>
      <c r="L461" s="38">
        <f>'Comm Input'!U626</f>
        <v>0</v>
      </c>
      <c r="M461" s="38">
        <f>'Comm Input'!V626</f>
        <v>0</v>
      </c>
      <c r="N461" s="22">
        <f>'Comm Input'!W626</f>
        <v>0</v>
      </c>
      <c r="O461" s="22">
        <f>'Comm Input'!X626</f>
        <v>0</v>
      </c>
      <c r="P461" s="23">
        <f>'Comm Input'!Y626</f>
        <v>0</v>
      </c>
      <c r="Q461" s="22">
        <f>'Comm Input'!Z626</f>
        <v>0</v>
      </c>
      <c r="R461" s="23">
        <f>'Comm Input'!AA626</f>
        <v>0</v>
      </c>
      <c r="S461" s="23">
        <f>'Comm Input'!AB626</f>
        <v>0</v>
      </c>
      <c r="T461">
        <f>'Comm Input'!AC626</f>
        <v>0</v>
      </c>
      <c r="U461">
        <f>'Comm Input'!AD626</f>
        <v>0</v>
      </c>
      <c r="V461">
        <f>'Comm Input'!AE626</f>
        <v>0</v>
      </c>
      <c r="W461" s="49">
        <f>'Comm Input'!AF626</f>
        <v>0</v>
      </c>
      <c r="X461" s="23">
        <f>'Comm Input'!AG626</f>
        <v>0</v>
      </c>
      <c r="Y461" s="23">
        <f>'Comm Input'!AH626</f>
        <v>0</v>
      </c>
      <c r="Z461" s="23">
        <f>'Comm Input'!AI626</f>
        <v>0</v>
      </c>
    </row>
    <row r="462" spans="1:26" ht="15" x14ac:dyDescent="0.25">
      <c r="A462" s="311">
        <f>'Comm Input'!J627</f>
        <v>0</v>
      </c>
      <c r="B462">
        <f>'Comm Input'!K627</f>
        <v>0</v>
      </c>
      <c r="C462">
        <f>'Comm Input'!L627</f>
        <v>0</v>
      </c>
      <c r="D462">
        <f>'Comm Input'!M627</f>
        <v>0</v>
      </c>
      <c r="E462" s="626">
        <f>'Comm Input'!N627</f>
        <v>0</v>
      </c>
      <c r="F462" s="13">
        <f>'Comm Input'!O627</f>
        <v>0</v>
      </c>
      <c r="G462" s="38">
        <f>'Comm Input'!P627</f>
        <v>0</v>
      </c>
      <c r="H462" s="307">
        <f>'Comm Input'!Q627</f>
        <v>0</v>
      </c>
      <c r="I462" s="307">
        <f>'Comm Input'!R627</f>
        <v>0</v>
      </c>
      <c r="J462" s="307">
        <f>'Comm Input'!S627</f>
        <v>0</v>
      </c>
      <c r="K462" s="307">
        <f>'Comm Input'!T627</f>
        <v>0</v>
      </c>
      <c r="L462" s="38">
        <f>'Comm Input'!U627</f>
        <v>0</v>
      </c>
      <c r="M462" s="38">
        <f>'Comm Input'!V627</f>
        <v>0</v>
      </c>
      <c r="N462" s="22">
        <f>'Comm Input'!W627</f>
        <v>0</v>
      </c>
      <c r="O462" s="22">
        <f>'Comm Input'!X627</f>
        <v>0</v>
      </c>
      <c r="P462" s="23">
        <f>'Comm Input'!Y627</f>
        <v>0</v>
      </c>
      <c r="Q462" s="22">
        <f>'Comm Input'!Z627</f>
        <v>0</v>
      </c>
      <c r="R462" s="23">
        <f>'Comm Input'!AA627</f>
        <v>0</v>
      </c>
      <c r="S462" s="23">
        <f>'Comm Input'!AB627</f>
        <v>0</v>
      </c>
      <c r="T462">
        <f>'Comm Input'!AC627</f>
        <v>0</v>
      </c>
      <c r="U462">
        <f>'Comm Input'!AD627</f>
        <v>0</v>
      </c>
      <c r="V462">
        <f>'Comm Input'!AE627</f>
        <v>0</v>
      </c>
      <c r="W462" s="49">
        <f>'Comm Input'!AF627</f>
        <v>0</v>
      </c>
      <c r="X462" s="23">
        <f>'Comm Input'!AG627</f>
        <v>0</v>
      </c>
      <c r="Y462" s="23">
        <f>'Comm Input'!AH627</f>
        <v>0</v>
      </c>
      <c r="Z462" s="23">
        <f>'Comm Input'!AI627</f>
        <v>0</v>
      </c>
    </row>
    <row r="463" spans="1:26" ht="15.75" thickBot="1" x14ac:dyDescent="0.3">
      <c r="A463" s="311">
        <f>'Comm Input'!J628</f>
        <v>0</v>
      </c>
      <c r="B463">
        <f>'Comm Input'!K628</f>
        <v>0</v>
      </c>
      <c r="C463">
        <f>'Comm Input'!L628</f>
        <v>0</v>
      </c>
      <c r="D463">
        <f>'Comm Input'!M628</f>
        <v>0</v>
      </c>
      <c r="E463" s="49">
        <f>'Comm Input'!N628</f>
        <v>0</v>
      </c>
      <c r="F463" s="50">
        <f>'Comm Input'!O628</f>
        <v>0</v>
      </c>
      <c r="G463" s="38">
        <f>'Comm Input'!P628</f>
        <v>0</v>
      </c>
      <c r="H463" s="307">
        <f>'Comm Input'!Q628</f>
        <v>0</v>
      </c>
      <c r="I463" s="307">
        <f>'Comm Input'!R628</f>
        <v>0</v>
      </c>
      <c r="J463" s="307">
        <f>'Comm Input'!S628</f>
        <v>0</v>
      </c>
      <c r="K463" s="307">
        <f>'Comm Input'!T628</f>
        <v>0</v>
      </c>
      <c r="L463" s="38">
        <f>'Comm Input'!U628</f>
        <v>0</v>
      </c>
      <c r="M463" s="38">
        <f>'Comm Input'!V628</f>
        <v>0</v>
      </c>
      <c r="N463" s="38">
        <f>'Comm Input'!W628</f>
        <v>0</v>
      </c>
      <c r="O463" s="22">
        <f>'Comm Input'!X628</f>
        <v>0</v>
      </c>
      <c r="P463" s="11">
        <f>'Comm Input'!Y628</f>
        <v>0</v>
      </c>
      <c r="Q463" s="22">
        <f>'Comm Input'!Z628</f>
        <v>0</v>
      </c>
      <c r="R463" s="22">
        <f>'Comm Input'!AA628</f>
        <v>0</v>
      </c>
      <c r="S463" s="22">
        <f>'Comm Input'!AB628</f>
        <v>0</v>
      </c>
      <c r="T463" s="22">
        <f>'Comm Input'!AC628</f>
        <v>0</v>
      </c>
      <c r="U463" s="22">
        <f>'Comm Input'!AD628</f>
        <v>0</v>
      </c>
      <c r="V463" s="22">
        <f>'Comm Input'!AE628</f>
        <v>0</v>
      </c>
      <c r="W463" s="49">
        <f>'Comm Input'!AF628</f>
        <v>0</v>
      </c>
      <c r="X463" s="22">
        <f>'Comm Input'!AG628</f>
        <v>0</v>
      </c>
      <c r="Y463" s="22">
        <f>'Comm Input'!AH628</f>
        <v>0</v>
      </c>
      <c r="Z463" s="22">
        <f>'Comm Input'!AI628</f>
        <v>0</v>
      </c>
    </row>
    <row r="464" spans="1:26" ht="15.75" thickBot="1" x14ac:dyDescent="0.3">
      <c r="A464" s="311">
        <f>'Comm Input'!J629</f>
        <v>0</v>
      </c>
      <c r="B464">
        <f>'Comm Input'!K629</f>
        <v>0</v>
      </c>
      <c r="C464">
        <f>'Comm Input'!L629</f>
        <v>0</v>
      </c>
      <c r="D464">
        <f>'Comm Input'!M629</f>
        <v>0</v>
      </c>
      <c r="E464" s="49">
        <f>'Comm Input'!N629</f>
        <v>0</v>
      </c>
      <c r="F464" s="50">
        <f>'Comm Input'!O629</f>
        <v>0</v>
      </c>
      <c r="G464" s="38">
        <f>'Comm Input'!P629</f>
        <v>0</v>
      </c>
      <c r="H464" s="38">
        <f>'Comm Input'!Q629</f>
        <v>0</v>
      </c>
      <c r="I464" s="38">
        <f>'Comm Input'!R629</f>
        <v>0</v>
      </c>
      <c r="J464" s="38">
        <f>'Comm Input'!S629</f>
        <v>0</v>
      </c>
      <c r="K464" s="38">
        <f>'Comm Input'!T629</f>
        <v>0</v>
      </c>
      <c r="L464" s="38">
        <f>'Comm Input'!U629</f>
        <v>0</v>
      </c>
      <c r="M464" s="38">
        <f>'Comm Input'!V629</f>
        <v>0</v>
      </c>
      <c r="N464" s="488">
        <f>'Comm Input'!W629</f>
        <v>0</v>
      </c>
      <c r="O464" s="489">
        <f>'Comm Input'!X629</f>
        <v>0</v>
      </c>
      <c r="P464" s="490">
        <f>'Comm Input'!Y629</f>
        <v>0</v>
      </c>
      <c r="Q464" s="829">
        <f>'Comm Input'!Z629</f>
        <v>0</v>
      </c>
      <c r="R464" s="387">
        <f>'Comm Input'!AA629</f>
        <v>0</v>
      </c>
      <c r="S464" s="387">
        <f>'Comm Input'!AB629</f>
        <v>0</v>
      </c>
      <c r="T464" s="1087">
        <f>'Comm Input'!AC629</f>
        <v>0</v>
      </c>
      <c r="U464" s="89">
        <f>'Comm Input'!AD629</f>
        <v>0</v>
      </c>
      <c r="V464" s="89">
        <f>'Comm Input'!AE629</f>
        <v>0</v>
      </c>
      <c r="W464" s="49">
        <f>'Comm Input'!AF629</f>
        <v>0</v>
      </c>
      <c r="X464" s="387">
        <f>'Comm Input'!AG629</f>
        <v>0</v>
      </c>
      <c r="Y464" s="387">
        <f>'Comm Input'!AH629</f>
        <v>0</v>
      </c>
      <c r="Z464" s="1087">
        <f>'Comm Input'!AI629</f>
        <v>0</v>
      </c>
    </row>
    <row r="465" spans="1:26" ht="15" x14ac:dyDescent="0.25">
      <c r="A465" s="311">
        <f>'Comm Input'!J630</f>
        <v>0</v>
      </c>
      <c r="B465">
        <f>'Comm Input'!K630</f>
        <v>0</v>
      </c>
      <c r="C465">
        <f>'Comm Input'!L630</f>
        <v>0</v>
      </c>
      <c r="D465">
        <f>'Comm Input'!M630</f>
        <v>0</v>
      </c>
      <c r="E465" s="49">
        <f>'Comm Input'!N630</f>
        <v>0</v>
      </c>
      <c r="F465" s="50">
        <f>'Comm Input'!O630</f>
        <v>0</v>
      </c>
      <c r="G465" s="38">
        <f>'Comm Input'!P630</f>
        <v>0</v>
      </c>
      <c r="H465" s="38">
        <f>'Comm Input'!Q630</f>
        <v>0</v>
      </c>
      <c r="I465" s="38">
        <f>'Comm Input'!R630</f>
        <v>0</v>
      </c>
      <c r="J465" s="38">
        <f>'Comm Input'!S630</f>
        <v>0</v>
      </c>
      <c r="K465" s="38">
        <f>'Comm Input'!T630</f>
        <v>0</v>
      </c>
      <c r="L465" s="38">
        <f>'Comm Input'!U630</f>
        <v>0</v>
      </c>
      <c r="M465" s="38">
        <f>'Comm Input'!V630</f>
        <v>0</v>
      </c>
      <c r="N465" s="522">
        <f>'Comm Input'!W630</f>
        <v>0</v>
      </c>
      <c r="O465" s="523">
        <f>'Comm Input'!X630</f>
        <v>0</v>
      </c>
      <c r="P465" s="28">
        <f>'Comm Input'!Y630</f>
        <v>0</v>
      </c>
      <c r="Q465" s="523">
        <f>'Comm Input'!Z630</f>
        <v>0</v>
      </c>
      <c r="R465" s="523">
        <f>'Comm Input'!AA630</f>
        <v>0</v>
      </c>
      <c r="S465" s="523">
        <f>'Comm Input'!AB630</f>
        <v>0</v>
      </c>
      <c r="T465" s="89">
        <f>'Comm Input'!AC630</f>
        <v>0</v>
      </c>
      <c r="U465" s="89">
        <f>'Comm Input'!AD630</f>
        <v>0</v>
      </c>
      <c r="V465" s="89">
        <f>'Comm Input'!AE630</f>
        <v>0</v>
      </c>
      <c r="W465" s="49">
        <f>'Comm Input'!AF630</f>
        <v>0</v>
      </c>
      <c r="X465" s="523">
        <f>'Comm Input'!AG630</f>
        <v>0</v>
      </c>
      <c r="Y465" s="523">
        <f>'Comm Input'!AH630</f>
        <v>0</v>
      </c>
      <c r="Z465" s="89">
        <f>'Comm Input'!AI630</f>
        <v>0</v>
      </c>
    </row>
    <row r="466" spans="1:26" ht="15" x14ac:dyDescent="0.25">
      <c r="A466" s="334">
        <f>'Comm Input'!J631</f>
        <v>0</v>
      </c>
      <c r="B466" s="171">
        <f>'Comm Input'!K631</f>
        <v>0</v>
      </c>
      <c r="C466" s="171">
        <f>'Comm Input'!L631</f>
        <v>0</v>
      </c>
      <c r="D466" s="176">
        <f>'Comm Input'!M631</f>
        <v>0</v>
      </c>
      <c r="E466" s="449">
        <f>'Comm Input'!N631</f>
        <v>0</v>
      </c>
      <c r="F466" s="335">
        <f>'Comm Input'!O631</f>
        <v>0</v>
      </c>
      <c r="G466" s="177">
        <f>'Comm Input'!P631</f>
        <v>0</v>
      </c>
      <c r="H466" s="177">
        <f>'Comm Input'!Q631</f>
        <v>0</v>
      </c>
      <c r="I466" s="177">
        <f>'Comm Input'!R631</f>
        <v>0</v>
      </c>
      <c r="J466" s="177">
        <f>'Comm Input'!S631</f>
        <v>0</v>
      </c>
      <c r="K466" s="177">
        <f>'Comm Input'!T631</f>
        <v>0</v>
      </c>
      <c r="L466" s="177">
        <f>'Comm Input'!U631</f>
        <v>0</v>
      </c>
      <c r="M466" s="177">
        <f>'Comm Input'!V631</f>
        <v>0</v>
      </c>
      <c r="N466" s="364">
        <f>'Comm Input'!W631</f>
        <v>0</v>
      </c>
      <c r="O466" s="178">
        <f>'Comm Input'!X631</f>
        <v>0</v>
      </c>
      <c r="P466" s="365">
        <f>'Comm Input'!Y631</f>
        <v>0</v>
      </c>
      <c r="Q466" s="178">
        <f>'Comm Input'!Z631</f>
        <v>0</v>
      </c>
      <c r="R466" s="178">
        <f>'Comm Input'!AA631</f>
        <v>0</v>
      </c>
      <c r="S466" s="337" t="str">
        <f>'Comm Input'!AB631</f>
        <v>kr</v>
      </c>
      <c r="T466" s="171">
        <f>'Comm Input'!AC631</f>
        <v>0</v>
      </c>
      <c r="U466" s="171">
        <f>'Comm Input'!AD631</f>
        <v>0</v>
      </c>
      <c r="V466" s="171">
        <f>'Comm Input'!AE631</f>
        <v>0</v>
      </c>
      <c r="W466" s="171">
        <f>'Comm Input'!AF631</f>
        <v>0</v>
      </c>
      <c r="X466" s="171">
        <f>'Comm Input'!AG631</f>
        <v>0</v>
      </c>
      <c r="Y466" s="337">
        <f>'Comm Input'!AH631</f>
        <v>0</v>
      </c>
      <c r="Z466" s="171">
        <f>'Comm Input'!AI631</f>
        <v>0</v>
      </c>
    </row>
    <row r="467" spans="1:26" ht="15" x14ac:dyDescent="0.25">
      <c r="A467" s="310" t="str">
        <f>'Comm Input'!J632</f>
        <v>SA</v>
      </c>
      <c r="B467" s="35" t="str">
        <f>'Comm Input'!K632</f>
        <v xml:space="preserve">Broker: Chuck Barreto </v>
      </c>
      <c r="C467" s="35">
        <f>'Comm Input'!L632</f>
        <v>0</v>
      </c>
      <c r="D467" s="158">
        <f>'Comm Input'!M632</f>
        <v>0</v>
      </c>
      <c r="E467" s="117">
        <f>'Comm Input'!N632</f>
        <v>0</v>
      </c>
      <c r="F467" s="316">
        <f>'Comm Input'!O632</f>
        <v>0</v>
      </c>
      <c r="G467" s="158">
        <f>'Comm Input'!P632</f>
        <v>0</v>
      </c>
      <c r="H467" s="158">
        <f>'Comm Input'!Q632</f>
        <v>0</v>
      </c>
      <c r="I467" s="158">
        <f>'Comm Input'!R632</f>
        <v>0</v>
      </c>
      <c r="J467" s="319">
        <f>'Comm Input'!S632</f>
        <v>0</v>
      </c>
      <c r="K467" s="319">
        <f>'Comm Input'!T632</f>
        <v>0.01</v>
      </c>
      <c r="L467" s="319">
        <f>'Comm Input'!U632</f>
        <v>0</v>
      </c>
      <c r="M467" s="158">
        <f>'Comm Input'!V632</f>
        <v>0</v>
      </c>
      <c r="N467" s="319">
        <f>'Comm Input'!W632</f>
        <v>9.1999999999999998E-3</v>
      </c>
      <c r="O467" s="117">
        <f>'Comm Input'!X632</f>
        <v>0</v>
      </c>
      <c r="P467" s="157">
        <f>'Comm Input'!Y632</f>
        <v>0</v>
      </c>
      <c r="Q467" s="158">
        <f>'Comm Input'!Z632</f>
        <v>0</v>
      </c>
      <c r="R467" s="319">
        <f>'Comm Input'!AA632</f>
        <v>1E-3</v>
      </c>
      <c r="S467" s="157">
        <f>'Comm Input'!AB632</f>
        <v>0</v>
      </c>
      <c r="T467" s="7">
        <f>'Comm Input'!AC632</f>
        <v>0</v>
      </c>
      <c r="U467" s="7">
        <f>'Comm Input'!AD632</f>
        <v>0</v>
      </c>
      <c r="V467" s="7">
        <f>'Comm Input'!AE632</f>
        <v>0</v>
      </c>
      <c r="W467" s="7">
        <f>'Comm Input'!AF632</f>
        <v>0</v>
      </c>
      <c r="X467" s="158">
        <f>'Comm Input'!AG632</f>
        <v>0</v>
      </c>
      <c r="Y467" s="322">
        <f>'Comm Input'!AH632</f>
        <v>0</v>
      </c>
      <c r="Z467" s="7">
        <f>'Comm Input'!AI632</f>
        <v>0</v>
      </c>
    </row>
    <row r="468" spans="1:26" ht="15" x14ac:dyDescent="0.25">
      <c r="A468" s="311">
        <f>'Comm Input'!J633</f>
        <v>0</v>
      </c>
      <c r="B468" t="str">
        <f>'Comm Input'!K633</f>
        <v>South Florida Stucco</v>
      </c>
      <c r="C468" s="17">
        <f>'Comm Input'!L633</f>
        <v>0.1477</v>
      </c>
      <c r="D468" t="str">
        <f>'Comm Input'!M633</f>
        <v>FL8810</v>
      </c>
      <c r="E468" s="628">
        <f>'Comm Input'!N633</f>
        <v>43633.05</v>
      </c>
      <c r="F468" s="366">
        <f>'Comm Input'!O633</f>
        <v>0</v>
      </c>
      <c r="G468" s="533">
        <f>'Comm Input'!P633</f>
        <v>0</v>
      </c>
      <c r="H468" s="535">
        <f>'Comm Input'!Q633</f>
        <v>0</v>
      </c>
      <c r="I468" s="535">
        <f>'Comm Input'!R633</f>
        <v>0</v>
      </c>
      <c r="J468" s="535">
        <f>'Comm Input'!S633</f>
        <v>0</v>
      </c>
      <c r="K468" s="535">
        <f>'Comm Input'!T633</f>
        <v>0</v>
      </c>
      <c r="L468" s="526">
        <f>'Comm Input'!U633</f>
        <v>0</v>
      </c>
      <c r="M468" s="526">
        <f>'Comm Input'!V633</f>
        <v>0</v>
      </c>
      <c r="N468" s="523">
        <f>'Comm Input'!W633</f>
        <v>401.42406</v>
      </c>
      <c r="O468" s="523">
        <f>'Comm Input'!X633</f>
        <v>0</v>
      </c>
      <c r="P468" s="538">
        <f>'Comm Input'!Y633</f>
        <v>0</v>
      </c>
      <c r="Q468" s="523">
        <f>'Comm Input'!Z633</f>
        <v>0</v>
      </c>
      <c r="R468" s="538">
        <f>'Comm Input'!AA633</f>
        <v>43.633050000000004</v>
      </c>
      <c r="S468" s="538">
        <f>'Comm Input'!AB633</f>
        <v>0</v>
      </c>
      <c r="T468">
        <f>'Comm Input'!AC633</f>
        <v>0</v>
      </c>
      <c r="U468">
        <f>'Comm Input'!AD633</f>
        <v>0</v>
      </c>
      <c r="V468">
        <f>'Comm Input'!AE633</f>
        <v>0</v>
      </c>
      <c r="W468" s="541">
        <f>'Comm Input'!AF633</f>
        <v>0</v>
      </c>
      <c r="X468" s="538">
        <f>'Comm Input'!AG633</f>
        <v>0</v>
      </c>
      <c r="Y468" s="538">
        <f>'Comm Input'!AH633</f>
        <v>0</v>
      </c>
      <c r="Z468">
        <f>'Comm Input'!AI633</f>
        <v>0</v>
      </c>
    </row>
    <row r="469" spans="1:26" ht="15" x14ac:dyDescent="0.25">
      <c r="A469" s="311">
        <f>'Comm Input'!J634</f>
        <v>0</v>
      </c>
      <c r="B469">
        <f>'Comm Input'!K634</f>
        <v>0</v>
      </c>
      <c r="C469">
        <f>'Comm Input'!L634</f>
        <v>0</v>
      </c>
      <c r="D469">
        <f>'Comm Input'!M634</f>
        <v>0</v>
      </c>
      <c r="E469" s="494">
        <f>'Comm Input'!N634</f>
        <v>0</v>
      </c>
      <c r="F469" s="17">
        <f>'Comm Input'!O634</f>
        <v>0</v>
      </c>
      <c r="G469" s="38">
        <f>'Comm Input'!P634</f>
        <v>0</v>
      </c>
      <c r="H469" s="307">
        <f>'Comm Input'!Q634</f>
        <v>0</v>
      </c>
      <c r="I469" s="307">
        <f>'Comm Input'!R634</f>
        <v>0</v>
      </c>
      <c r="J469" s="307">
        <f>'Comm Input'!S634</f>
        <v>0</v>
      </c>
      <c r="K469" s="307">
        <f>'Comm Input'!T634</f>
        <v>0</v>
      </c>
      <c r="L469" s="38">
        <f>'Comm Input'!U634</f>
        <v>0</v>
      </c>
      <c r="M469" s="38">
        <f>'Comm Input'!V634</f>
        <v>0</v>
      </c>
      <c r="N469" s="22">
        <f>'Comm Input'!W634</f>
        <v>0</v>
      </c>
      <c r="O469" s="22">
        <f>'Comm Input'!X634</f>
        <v>0</v>
      </c>
      <c r="P469" s="23">
        <f>'Comm Input'!Y634</f>
        <v>0</v>
      </c>
      <c r="Q469" s="22">
        <f>'Comm Input'!Z634</f>
        <v>0</v>
      </c>
      <c r="R469" s="23">
        <f>'Comm Input'!AA634</f>
        <v>0</v>
      </c>
      <c r="S469" s="23">
        <f>'Comm Input'!AB634</f>
        <v>0</v>
      </c>
      <c r="T469">
        <f>'Comm Input'!AC634</f>
        <v>0</v>
      </c>
      <c r="U469">
        <f>'Comm Input'!AD634</f>
        <v>0</v>
      </c>
      <c r="V469">
        <f>'Comm Input'!AE634</f>
        <v>0</v>
      </c>
      <c r="W469" s="49">
        <f>'Comm Input'!AF634</f>
        <v>0</v>
      </c>
      <c r="X469" s="23">
        <f>'Comm Input'!AG634</f>
        <v>0</v>
      </c>
      <c r="Y469" s="23">
        <f>'Comm Input'!AH634</f>
        <v>0</v>
      </c>
      <c r="Z469">
        <f>'Comm Input'!AI634</f>
        <v>0</v>
      </c>
    </row>
    <row r="470" spans="1:26" ht="15" x14ac:dyDescent="0.25">
      <c r="A470" s="311">
        <f>'Comm Input'!J635</f>
        <v>0</v>
      </c>
      <c r="B470" t="str">
        <f>'Comm Input'!K635</f>
        <v>EFFECTIVE: 10/2021</v>
      </c>
      <c r="C470" s="17">
        <f>'Comm Input'!L635</f>
        <v>0.23499999999999999</v>
      </c>
      <c r="D470" t="str">
        <f>'Comm Input'!M635</f>
        <v>FL5022</v>
      </c>
      <c r="E470" s="494">
        <f>'Comm Input'!N635</f>
        <v>82980.149999999994</v>
      </c>
      <c r="F470" s="366">
        <f>'Comm Input'!O635</f>
        <v>0</v>
      </c>
      <c r="G470" s="321">
        <f>'Comm Input'!P635</f>
        <v>0</v>
      </c>
      <c r="H470" s="307">
        <f>'Comm Input'!Q635</f>
        <v>0</v>
      </c>
      <c r="I470" s="307">
        <f>'Comm Input'!R635</f>
        <v>0</v>
      </c>
      <c r="J470" s="307">
        <f>'Comm Input'!S635</f>
        <v>0</v>
      </c>
      <c r="K470" s="307">
        <f>'Comm Input'!T635</f>
        <v>0</v>
      </c>
      <c r="L470" s="38">
        <f>'Comm Input'!U635</f>
        <v>0</v>
      </c>
      <c r="M470" s="38">
        <f>'Comm Input'!V635</f>
        <v>0</v>
      </c>
      <c r="N470" s="22">
        <f>'Comm Input'!W635</f>
        <v>763.41737999999998</v>
      </c>
      <c r="O470" s="22">
        <f>'Comm Input'!X635</f>
        <v>0</v>
      </c>
      <c r="P470" s="23">
        <f>'Comm Input'!Y635</f>
        <v>0</v>
      </c>
      <c r="Q470" s="22">
        <f>'Comm Input'!Z635</f>
        <v>0</v>
      </c>
      <c r="R470" s="23">
        <f>'Comm Input'!AA635</f>
        <v>82.980149999999995</v>
      </c>
      <c r="S470" s="23">
        <f>'Comm Input'!AB635</f>
        <v>0</v>
      </c>
      <c r="T470">
        <f>'Comm Input'!AC635</f>
        <v>0</v>
      </c>
      <c r="U470">
        <f>'Comm Input'!AD635</f>
        <v>0</v>
      </c>
      <c r="V470">
        <f>'Comm Input'!AE635</f>
        <v>0</v>
      </c>
      <c r="W470" s="49">
        <f>'Comm Input'!AF635</f>
        <v>0</v>
      </c>
      <c r="X470" s="23">
        <f>'Comm Input'!AG635</f>
        <v>0</v>
      </c>
      <c r="Y470" s="23">
        <f>'Comm Input'!AH635</f>
        <v>0</v>
      </c>
      <c r="Z470">
        <f>'Comm Input'!AI635</f>
        <v>0</v>
      </c>
    </row>
    <row r="471" spans="1:26" ht="15" x14ac:dyDescent="0.25">
      <c r="A471" s="311">
        <f>'Comm Input'!J636</f>
        <v>0</v>
      </c>
      <c r="B471">
        <f>'Comm Input'!K636</f>
        <v>0</v>
      </c>
      <c r="C471">
        <f>'Comm Input'!L636</f>
        <v>0</v>
      </c>
      <c r="D471">
        <f>'Comm Input'!M636</f>
        <v>0</v>
      </c>
      <c r="E471" s="494">
        <f>'Comm Input'!N636</f>
        <v>0</v>
      </c>
      <c r="F471" s="17">
        <f>'Comm Input'!O636</f>
        <v>0</v>
      </c>
      <c r="G471" s="38">
        <f>'Comm Input'!P636</f>
        <v>0</v>
      </c>
      <c r="H471" s="307">
        <f>'Comm Input'!Q636</f>
        <v>0</v>
      </c>
      <c r="I471" s="307">
        <f>'Comm Input'!R636</f>
        <v>0</v>
      </c>
      <c r="J471" s="307">
        <f>'Comm Input'!S636</f>
        <v>0</v>
      </c>
      <c r="K471" s="307">
        <f>'Comm Input'!T636</f>
        <v>0</v>
      </c>
      <c r="L471" s="38">
        <f>'Comm Input'!U636</f>
        <v>0</v>
      </c>
      <c r="M471" s="38">
        <f>'Comm Input'!V636</f>
        <v>0</v>
      </c>
      <c r="N471" s="22">
        <f>'Comm Input'!W636</f>
        <v>0</v>
      </c>
      <c r="O471" s="22">
        <f>'Comm Input'!X636</f>
        <v>0</v>
      </c>
      <c r="P471" s="23">
        <f>'Comm Input'!Y636</f>
        <v>0</v>
      </c>
      <c r="Q471" s="22">
        <f>'Comm Input'!Z636</f>
        <v>0</v>
      </c>
      <c r="R471" s="23">
        <f>'Comm Input'!AA636</f>
        <v>0</v>
      </c>
      <c r="S471" s="23">
        <f>'Comm Input'!AB636</f>
        <v>0</v>
      </c>
      <c r="T471">
        <f>'Comm Input'!AC636</f>
        <v>0</v>
      </c>
      <c r="U471">
        <f>'Comm Input'!AD636</f>
        <v>0</v>
      </c>
      <c r="V471">
        <f>'Comm Input'!AE636</f>
        <v>0</v>
      </c>
      <c r="W471" s="49">
        <f>'Comm Input'!AF636</f>
        <v>0</v>
      </c>
      <c r="X471" s="23">
        <f>'Comm Input'!AG636</f>
        <v>0</v>
      </c>
      <c r="Y471" s="23">
        <f>'Comm Input'!AH636</f>
        <v>0</v>
      </c>
      <c r="Z471">
        <f>'Comm Input'!AI636</f>
        <v>0</v>
      </c>
    </row>
    <row r="472" spans="1:26" ht="15" x14ac:dyDescent="0.25">
      <c r="A472" s="311">
        <f>'Comm Input'!J637</f>
        <v>0</v>
      </c>
      <c r="B472">
        <f>'Comm Input'!K637</f>
        <v>0</v>
      </c>
      <c r="C472" s="17">
        <f>'Comm Input'!L637</f>
        <v>0</v>
      </c>
      <c r="D472">
        <f>'Comm Input'!M637</f>
        <v>0</v>
      </c>
      <c r="E472" s="494">
        <f>'Comm Input'!N637</f>
        <v>0</v>
      </c>
      <c r="F472" s="366">
        <f>'Comm Input'!O637</f>
        <v>0</v>
      </c>
      <c r="G472" s="321">
        <f>'Comm Input'!P637</f>
        <v>0</v>
      </c>
      <c r="H472" s="307">
        <f>'Comm Input'!Q637</f>
        <v>0</v>
      </c>
      <c r="I472" s="307">
        <f>'Comm Input'!R637</f>
        <v>0</v>
      </c>
      <c r="J472" s="307">
        <f>'Comm Input'!S637</f>
        <v>0</v>
      </c>
      <c r="K472" s="307">
        <f>'Comm Input'!T637</f>
        <v>0</v>
      </c>
      <c r="L472" s="38">
        <f>'Comm Input'!U637</f>
        <v>0</v>
      </c>
      <c r="M472" s="38">
        <f>'Comm Input'!V637</f>
        <v>0</v>
      </c>
      <c r="N472" s="22">
        <f>'Comm Input'!W637</f>
        <v>0</v>
      </c>
      <c r="O472" s="22">
        <f>'Comm Input'!X637</f>
        <v>0</v>
      </c>
      <c r="P472" s="23">
        <f>'Comm Input'!Y637</f>
        <v>0</v>
      </c>
      <c r="Q472" s="22">
        <f>'Comm Input'!Z637</f>
        <v>0</v>
      </c>
      <c r="R472" s="23">
        <f>'Comm Input'!AA637</f>
        <v>0</v>
      </c>
      <c r="S472" s="23">
        <f>'Comm Input'!AB637</f>
        <v>0</v>
      </c>
      <c r="T472">
        <f>'Comm Input'!AC637</f>
        <v>0</v>
      </c>
      <c r="U472">
        <f>'Comm Input'!AD637</f>
        <v>0</v>
      </c>
      <c r="V472">
        <f>'Comm Input'!AE637</f>
        <v>0</v>
      </c>
      <c r="W472" s="49">
        <f>'Comm Input'!AF637</f>
        <v>0</v>
      </c>
      <c r="X472" s="23">
        <f>'Comm Input'!AG637</f>
        <v>0</v>
      </c>
      <c r="Y472" s="23">
        <f>'Comm Input'!AH637</f>
        <v>0</v>
      </c>
      <c r="Z472" s="23">
        <f>'Comm Input'!AI637</f>
        <v>0</v>
      </c>
    </row>
    <row r="473" spans="1:26" ht="15" x14ac:dyDescent="0.25">
      <c r="A473" s="311">
        <f>'Comm Input'!J638</f>
        <v>0</v>
      </c>
      <c r="B473">
        <f>'Comm Input'!K638</f>
        <v>0</v>
      </c>
      <c r="C473">
        <f>'Comm Input'!L638</f>
        <v>0</v>
      </c>
      <c r="D473">
        <f>'Comm Input'!M638</f>
        <v>0</v>
      </c>
      <c r="E473" s="626">
        <f>'Comm Input'!N638</f>
        <v>0</v>
      </c>
      <c r="F473" s="13">
        <f>'Comm Input'!O638</f>
        <v>0</v>
      </c>
      <c r="G473" s="38">
        <f>'Comm Input'!P638</f>
        <v>0</v>
      </c>
      <c r="H473" s="307">
        <f>'Comm Input'!Q638</f>
        <v>0</v>
      </c>
      <c r="I473" s="307">
        <f>'Comm Input'!R638</f>
        <v>0</v>
      </c>
      <c r="J473" s="307">
        <f>'Comm Input'!S638</f>
        <v>0</v>
      </c>
      <c r="K473" s="307">
        <f>'Comm Input'!T638</f>
        <v>0</v>
      </c>
      <c r="L473" s="38">
        <f>'Comm Input'!U638</f>
        <v>0</v>
      </c>
      <c r="M473" s="38">
        <f>'Comm Input'!V638</f>
        <v>0</v>
      </c>
      <c r="N473" s="22">
        <f>'Comm Input'!W638</f>
        <v>0</v>
      </c>
      <c r="O473" s="22">
        <f>'Comm Input'!X638</f>
        <v>0</v>
      </c>
      <c r="P473" s="23">
        <f>'Comm Input'!Y638</f>
        <v>0</v>
      </c>
      <c r="Q473" s="22">
        <f>'Comm Input'!Z638</f>
        <v>0</v>
      </c>
      <c r="R473" s="23">
        <f>'Comm Input'!AA638</f>
        <v>0</v>
      </c>
      <c r="S473" s="23">
        <f>'Comm Input'!AB638</f>
        <v>0</v>
      </c>
      <c r="T473">
        <f>'Comm Input'!AC638</f>
        <v>0</v>
      </c>
      <c r="U473">
        <f>'Comm Input'!AD638</f>
        <v>0</v>
      </c>
      <c r="V473">
        <f>'Comm Input'!AE638</f>
        <v>0</v>
      </c>
      <c r="W473" s="49">
        <f>'Comm Input'!AF638</f>
        <v>0</v>
      </c>
      <c r="X473" s="23">
        <f>'Comm Input'!AG638</f>
        <v>0</v>
      </c>
      <c r="Y473" s="23">
        <f>'Comm Input'!AH638</f>
        <v>0</v>
      </c>
      <c r="Z473" s="23">
        <f>'Comm Input'!AI638</f>
        <v>0</v>
      </c>
    </row>
    <row r="474" spans="1:26" ht="15.75" thickBot="1" x14ac:dyDescent="0.3">
      <c r="A474" s="311">
        <f>'Comm Input'!J639</f>
        <v>0</v>
      </c>
      <c r="B474">
        <f>'Comm Input'!K639</f>
        <v>0</v>
      </c>
      <c r="C474">
        <f>'Comm Input'!L639</f>
        <v>0</v>
      </c>
      <c r="D474">
        <f>'Comm Input'!M639</f>
        <v>0</v>
      </c>
      <c r="E474" s="49">
        <f>'Comm Input'!N639</f>
        <v>0</v>
      </c>
      <c r="F474" s="50">
        <f>'Comm Input'!O639</f>
        <v>0</v>
      </c>
      <c r="G474" s="38">
        <f>'Comm Input'!P639</f>
        <v>0</v>
      </c>
      <c r="H474" s="307">
        <f>'Comm Input'!Q639</f>
        <v>0</v>
      </c>
      <c r="I474" s="307">
        <f>'Comm Input'!R639</f>
        <v>0</v>
      </c>
      <c r="J474" s="307">
        <f>'Comm Input'!S639</f>
        <v>0</v>
      </c>
      <c r="K474" s="307">
        <f>'Comm Input'!T639</f>
        <v>0</v>
      </c>
      <c r="L474" s="38">
        <f>'Comm Input'!U639</f>
        <v>0</v>
      </c>
      <c r="M474" s="38">
        <f>'Comm Input'!V639</f>
        <v>0</v>
      </c>
      <c r="N474" s="38">
        <f>'Comm Input'!W639</f>
        <v>0</v>
      </c>
      <c r="O474" s="22">
        <f>'Comm Input'!X639</f>
        <v>0</v>
      </c>
      <c r="P474" s="11">
        <f>'Comm Input'!Y639</f>
        <v>0</v>
      </c>
      <c r="Q474" s="22">
        <f>'Comm Input'!Z639</f>
        <v>0</v>
      </c>
      <c r="R474" s="22">
        <f>'Comm Input'!AA639</f>
        <v>0</v>
      </c>
      <c r="S474" s="22">
        <f>'Comm Input'!AB639</f>
        <v>0</v>
      </c>
      <c r="T474" s="22">
        <f>'Comm Input'!AC639</f>
        <v>0</v>
      </c>
      <c r="U474" s="22">
        <f>'Comm Input'!AD639</f>
        <v>0</v>
      </c>
      <c r="V474" s="22">
        <f>'Comm Input'!AE639</f>
        <v>0</v>
      </c>
      <c r="W474" s="49">
        <f>'Comm Input'!AF639</f>
        <v>0</v>
      </c>
      <c r="X474" s="22">
        <f>'Comm Input'!AG639</f>
        <v>0</v>
      </c>
      <c r="Y474" s="22">
        <f>'Comm Input'!AH639</f>
        <v>0</v>
      </c>
      <c r="Z474" s="22">
        <f>'Comm Input'!AI639</f>
        <v>0</v>
      </c>
    </row>
    <row r="475" spans="1:26" ht="15.75" thickBot="1" x14ac:dyDescent="0.3">
      <c r="A475" s="311">
        <f>'Comm Input'!J640</f>
        <v>0</v>
      </c>
      <c r="B475">
        <f>'Comm Input'!K640</f>
        <v>0</v>
      </c>
      <c r="C475">
        <f>'Comm Input'!L640</f>
        <v>0</v>
      </c>
      <c r="D475">
        <f>'Comm Input'!M640</f>
        <v>0</v>
      </c>
      <c r="E475" s="49">
        <f>'Comm Input'!N640</f>
        <v>0</v>
      </c>
      <c r="F475" s="50">
        <f>'Comm Input'!O640</f>
        <v>0</v>
      </c>
      <c r="G475" s="38">
        <f>'Comm Input'!P640</f>
        <v>0</v>
      </c>
      <c r="H475" s="38">
        <f>'Comm Input'!Q640</f>
        <v>0</v>
      </c>
      <c r="I475" s="38">
        <f>'Comm Input'!R640</f>
        <v>0</v>
      </c>
      <c r="J475" s="38">
        <f>'Comm Input'!S640</f>
        <v>0</v>
      </c>
      <c r="K475" s="38">
        <f>'Comm Input'!T640</f>
        <v>0</v>
      </c>
      <c r="L475" s="38">
        <f>'Comm Input'!U640</f>
        <v>0</v>
      </c>
      <c r="M475" s="38">
        <f>'Comm Input'!V640</f>
        <v>0</v>
      </c>
      <c r="N475" s="488">
        <f>'Comm Input'!W640</f>
        <v>1164.8414399999999</v>
      </c>
      <c r="O475" s="489">
        <f>'Comm Input'!X640</f>
        <v>0</v>
      </c>
      <c r="P475" s="490">
        <f>'Comm Input'!Y640</f>
        <v>0</v>
      </c>
      <c r="Q475" s="829">
        <f>'Comm Input'!Z640</f>
        <v>1164.8414399999999</v>
      </c>
      <c r="R475" s="387">
        <f>'Comm Input'!AA640</f>
        <v>126.61320000000001</v>
      </c>
      <c r="S475" s="387">
        <f>'Comm Input'!AB640</f>
        <v>0</v>
      </c>
      <c r="T475" s="1087">
        <f>'Comm Input'!AC640</f>
        <v>126.61320000000001</v>
      </c>
      <c r="U475" s="89">
        <f>'Comm Input'!AD640</f>
        <v>0</v>
      </c>
      <c r="V475" s="89">
        <f>'Comm Input'!AE640</f>
        <v>0</v>
      </c>
      <c r="W475" s="49">
        <f>'Comm Input'!AF640</f>
        <v>0</v>
      </c>
      <c r="X475" s="387">
        <f>'Comm Input'!AG640</f>
        <v>0</v>
      </c>
      <c r="Y475" s="387">
        <f>'Comm Input'!AH640</f>
        <v>0</v>
      </c>
      <c r="Z475" s="1087">
        <f>'Comm Input'!AI640</f>
        <v>0</v>
      </c>
    </row>
    <row r="476" spans="1:26" ht="15" x14ac:dyDescent="0.25">
      <c r="A476" s="311">
        <f>'Comm Input'!J641</f>
        <v>0</v>
      </c>
      <c r="B476">
        <f>'Comm Input'!K641</f>
        <v>0</v>
      </c>
      <c r="C476">
        <f>'Comm Input'!L641</f>
        <v>0</v>
      </c>
      <c r="D476">
        <f>'Comm Input'!M641</f>
        <v>0</v>
      </c>
      <c r="E476" s="49">
        <f>'Comm Input'!N641</f>
        <v>0</v>
      </c>
      <c r="F476" s="50">
        <f>'Comm Input'!O641</f>
        <v>0</v>
      </c>
      <c r="G476" s="38">
        <f>'Comm Input'!P641</f>
        <v>0</v>
      </c>
      <c r="H476" s="38">
        <f>'Comm Input'!Q641</f>
        <v>0</v>
      </c>
      <c r="I476" s="38">
        <f>'Comm Input'!R641</f>
        <v>0</v>
      </c>
      <c r="J476" s="38">
        <f>'Comm Input'!S641</f>
        <v>0</v>
      </c>
      <c r="K476" s="38">
        <f>'Comm Input'!T641</f>
        <v>0</v>
      </c>
      <c r="L476" s="38">
        <f>'Comm Input'!U641</f>
        <v>0</v>
      </c>
      <c r="M476" s="38">
        <f>'Comm Input'!V641</f>
        <v>0</v>
      </c>
      <c r="N476" s="522">
        <f>'Comm Input'!W641</f>
        <v>0</v>
      </c>
      <c r="O476" s="523">
        <f>'Comm Input'!X641</f>
        <v>0</v>
      </c>
      <c r="P476" s="28">
        <f>'Comm Input'!Y641</f>
        <v>0</v>
      </c>
      <c r="Q476" s="523">
        <f>'Comm Input'!Z641</f>
        <v>0</v>
      </c>
      <c r="R476" s="523">
        <f>'Comm Input'!AA641</f>
        <v>0</v>
      </c>
      <c r="S476" s="523">
        <f>'Comm Input'!AB641</f>
        <v>0</v>
      </c>
      <c r="T476" s="89">
        <f>'Comm Input'!AC641</f>
        <v>0</v>
      </c>
      <c r="U476" s="89">
        <f>'Comm Input'!AD641</f>
        <v>0</v>
      </c>
      <c r="V476" s="89">
        <f>'Comm Input'!AE641</f>
        <v>0</v>
      </c>
      <c r="W476" s="49">
        <f>'Comm Input'!AF641</f>
        <v>0</v>
      </c>
      <c r="X476" s="523">
        <f>'Comm Input'!AG641</f>
        <v>0</v>
      </c>
      <c r="Y476" s="523">
        <f>'Comm Input'!AH641</f>
        <v>0</v>
      </c>
      <c r="Z476" s="89">
        <f>'Comm Input'!AI641</f>
        <v>0</v>
      </c>
    </row>
    <row r="477" spans="1:26" ht="15" x14ac:dyDescent="0.25">
      <c r="A477" s="334">
        <f>'Comm Input'!J642</f>
        <v>0</v>
      </c>
      <c r="B477" s="171">
        <f>'Comm Input'!K642</f>
        <v>0</v>
      </c>
      <c r="C477" s="171">
        <f>'Comm Input'!L642</f>
        <v>0</v>
      </c>
      <c r="D477" s="176">
        <f>'Comm Input'!M642</f>
        <v>0</v>
      </c>
      <c r="E477" s="449">
        <f>'Comm Input'!N642</f>
        <v>0</v>
      </c>
      <c r="F477" s="335">
        <f>'Comm Input'!O642</f>
        <v>0</v>
      </c>
      <c r="G477" s="177">
        <f>'Comm Input'!P642</f>
        <v>0</v>
      </c>
      <c r="H477" s="177">
        <f>'Comm Input'!Q642</f>
        <v>0</v>
      </c>
      <c r="I477" s="177">
        <f>'Comm Input'!R642</f>
        <v>0</v>
      </c>
      <c r="J477" s="177">
        <f>'Comm Input'!S642</f>
        <v>0</v>
      </c>
      <c r="K477" s="177">
        <f>'Comm Input'!T642</f>
        <v>0</v>
      </c>
      <c r="L477" s="177">
        <f>'Comm Input'!U642</f>
        <v>0</v>
      </c>
      <c r="M477" s="177">
        <f>'Comm Input'!V642</f>
        <v>0</v>
      </c>
      <c r="N477" s="364">
        <f>'Comm Input'!W642</f>
        <v>0</v>
      </c>
      <c r="O477" s="178">
        <f>'Comm Input'!X642</f>
        <v>0</v>
      </c>
      <c r="P477" s="365">
        <f>'Comm Input'!Y642</f>
        <v>0</v>
      </c>
      <c r="Q477" s="178">
        <f>'Comm Input'!Z642</f>
        <v>0</v>
      </c>
      <c r="R477" s="178">
        <f>'Comm Input'!AA642</f>
        <v>0</v>
      </c>
      <c r="S477" s="337">
        <f>'Comm Input'!AB642</f>
        <v>0</v>
      </c>
      <c r="T477" s="171">
        <f>'Comm Input'!AC642</f>
        <v>0</v>
      </c>
      <c r="U477" s="171">
        <f>'Comm Input'!AD642</f>
        <v>0</v>
      </c>
      <c r="V477" s="171">
        <f>'Comm Input'!AE642</f>
        <v>0</v>
      </c>
      <c r="W477" s="171">
        <f>'Comm Input'!AF642</f>
        <v>0</v>
      </c>
      <c r="X477" s="171">
        <f>'Comm Input'!AG642</f>
        <v>0</v>
      </c>
      <c r="Y477" s="337">
        <f>'Comm Input'!AH642</f>
        <v>0</v>
      </c>
      <c r="Z477" s="171">
        <f>'Comm Input'!AI642</f>
        <v>0</v>
      </c>
    </row>
    <row r="478" spans="1:26" ht="15" x14ac:dyDescent="0.25">
      <c r="A478" s="310" t="str">
        <f>'Comm Input'!J643</f>
        <v>SA</v>
      </c>
      <c r="B478" s="35" t="str">
        <f>'Comm Input'!K643</f>
        <v>Broker: PEO Exchange</v>
      </c>
      <c r="C478" s="35">
        <f>'Comm Input'!L643</f>
        <v>0</v>
      </c>
      <c r="D478" s="158">
        <f>'Comm Input'!M643</f>
        <v>0</v>
      </c>
      <c r="E478" s="117">
        <f>'Comm Input'!N643</f>
        <v>0</v>
      </c>
      <c r="F478" s="316">
        <f>'Comm Input'!O643</f>
        <v>0</v>
      </c>
      <c r="G478" s="158">
        <f>'Comm Input'!P643</f>
        <v>0</v>
      </c>
      <c r="H478" s="158">
        <f>'Comm Input'!Q643</f>
        <v>0</v>
      </c>
      <c r="I478" s="158">
        <f>'Comm Input'!R643</f>
        <v>0</v>
      </c>
      <c r="J478" s="319">
        <f>'Comm Input'!S643</f>
        <v>0</v>
      </c>
      <c r="K478" s="319">
        <f>'Comm Input'!T643</f>
        <v>0</v>
      </c>
      <c r="L478" s="319">
        <f>'Comm Input'!U643</f>
        <v>0.03</v>
      </c>
      <c r="M478" s="158">
        <f>'Comm Input'!V643</f>
        <v>0</v>
      </c>
      <c r="N478" s="319">
        <f>'Comm Input'!W643</f>
        <v>3.0499999999999999E-2</v>
      </c>
      <c r="O478" s="117">
        <f>'Comm Input'!X643</f>
        <v>0</v>
      </c>
      <c r="P478" s="157">
        <f>'Comm Input'!Y643</f>
        <v>0</v>
      </c>
      <c r="Q478" s="158">
        <f>'Comm Input'!Z643</f>
        <v>0</v>
      </c>
      <c r="R478" s="319">
        <f>'Comm Input'!AA643</f>
        <v>0</v>
      </c>
      <c r="S478" s="157">
        <f>'Comm Input'!AB643</f>
        <v>0</v>
      </c>
      <c r="T478" s="7">
        <f>'Comm Input'!AC643</f>
        <v>0</v>
      </c>
      <c r="U478" s="7">
        <f>'Comm Input'!AD643</f>
        <v>0</v>
      </c>
      <c r="V478" s="7">
        <f>'Comm Input'!AE643</f>
        <v>0</v>
      </c>
      <c r="W478" s="7">
        <f>'Comm Input'!AF643</f>
        <v>0</v>
      </c>
      <c r="X478" s="158">
        <f>'Comm Input'!AG643</f>
        <v>0</v>
      </c>
      <c r="Y478" s="322">
        <f>'Comm Input'!AH643</f>
        <v>0</v>
      </c>
      <c r="Z478" s="7">
        <f>'Comm Input'!AI643</f>
        <v>0</v>
      </c>
    </row>
    <row r="479" spans="1:26" ht="15" x14ac:dyDescent="0.25">
      <c r="A479" s="311">
        <f>'Comm Input'!J644</f>
        <v>0</v>
      </c>
      <c r="B479" t="str">
        <f>'Comm Input'!K644</f>
        <v>Metropolitan Med Transport</v>
      </c>
      <c r="C479" s="17">
        <f>'Comm Input'!L644</f>
        <v>0.32090000000000002</v>
      </c>
      <c r="D479" t="str">
        <f>'Comm Input'!M644</f>
        <v>NJ7380</v>
      </c>
      <c r="E479" s="628">
        <f>'Comm Input'!N644</f>
        <v>0</v>
      </c>
      <c r="F479" s="366">
        <f>'Comm Input'!O644</f>
        <v>0</v>
      </c>
      <c r="G479" s="533">
        <f>'Comm Input'!P644</f>
        <v>0.15440000000000001</v>
      </c>
      <c r="H479" s="535">
        <f>'Comm Input'!Q644</f>
        <v>0</v>
      </c>
      <c r="I479" s="535">
        <f>'Comm Input'!R644</f>
        <v>0</v>
      </c>
      <c r="J479" s="535">
        <f>'Comm Input'!S644</f>
        <v>0</v>
      </c>
      <c r="K479" s="535">
        <f>'Comm Input'!T644</f>
        <v>0</v>
      </c>
      <c r="L479" s="526">
        <f>'Comm Input'!U644</f>
        <v>0.03</v>
      </c>
      <c r="M479" s="526">
        <f>'Comm Input'!V644</f>
        <v>0</v>
      </c>
      <c r="N479" s="523">
        <f>'Comm Input'!W644</f>
        <v>0</v>
      </c>
      <c r="O479" s="523">
        <f>'Comm Input'!X644</f>
        <v>0</v>
      </c>
      <c r="P479" s="538">
        <f>'Comm Input'!Y644</f>
        <v>0</v>
      </c>
      <c r="Q479" s="523">
        <f>'Comm Input'!Z644</f>
        <v>0</v>
      </c>
      <c r="R479" s="538">
        <f>'Comm Input'!AA644</f>
        <v>0</v>
      </c>
      <c r="S479" s="538">
        <f>'Comm Input'!AB644</f>
        <v>0</v>
      </c>
      <c r="T479">
        <f>'Comm Input'!AC644</f>
        <v>0</v>
      </c>
      <c r="U479">
        <f>'Comm Input'!AD644</f>
        <v>0</v>
      </c>
      <c r="V479">
        <f>'Comm Input'!AE644</f>
        <v>0</v>
      </c>
      <c r="W479" s="541">
        <f>'Comm Input'!AF644</f>
        <v>0</v>
      </c>
      <c r="X479" s="538">
        <f>'Comm Input'!AG644</f>
        <v>0</v>
      </c>
      <c r="Y479" s="538">
        <f>'Comm Input'!AH644</f>
        <v>0</v>
      </c>
      <c r="Z479">
        <f>'Comm Input'!AI644</f>
        <v>0</v>
      </c>
    </row>
    <row r="480" spans="1:26" ht="15" x14ac:dyDescent="0.25">
      <c r="A480" s="311">
        <f>'Comm Input'!J645</f>
        <v>0</v>
      </c>
      <c r="B480">
        <f>'Comm Input'!K645</f>
        <v>0</v>
      </c>
      <c r="C480">
        <f>'Comm Input'!L645</f>
        <v>0</v>
      </c>
      <c r="D480">
        <f>'Comm Input'!M645</f>
        <v>0</v>
      </c>
      <c r="E480" s="494">
        <f>'Comm Input'!N645</f>
        <v>0</v>
      </c>
      <c r="F480" s="17">
        <f>'Comm Input'!O645</f>
        <v>0</v>
      </c>
      <c r="G480" s="38">
        <f>'Comm Input'!P645</f>
        <v>0.10190400000000001</v>
      </c>
      <c r="H480" s="307">
        <f>'Comm Input'!Q645</f>
        <v>0</v>
      </c>
      <c r="I480" s="307">
        <f>'Comm Input'!R645</f>
        <v>0</v>
      </c>
      <c r="J480" s="307">
        <f>'Comm Input'!S645</f>
        <v>0</v>
      </c>
      <c r="K480" s="307">
        <f>'Comm Input'!T645</f>
        <v>0</v>
      </c>
      <c r="L480" s="38">
        <f>'Comm Input'!U645</f>
        <v>0.03</v>
      </c>
      <c r="M480" s="38">
        <f>'Comm Input'!V645</f>
        <v>0</v>
      </c>
      <c r="N480" s="22">
        <f>'Comm Input'!W645</f>
        <v>0</v>
      </c>
      <c r="O480" s="22">
        <f>'Comm Input'!X645</f>
        <v>0</v>
      </c>
      <c r="P480" s="23">
        <f>'Comm Input'!Y645</f>
        <v>0</v>
      </c>
      <c r="Q480" s="22">
        <f>'Comm Input'!Z645</f>
        <v>0</v>
      </c>
      <c r="R480" s="23">
        <f>'Comm Input'!AA645</f>
        <v>0</v>
      </c>
      <c r="S480" s="23">
        <f>'Comm Input'!AB645</f>
        <v>0</v>
      </c>
      <c r="T480">
        <f>'Comm Input'!AC645</f>
        <v>0</v>
      </c>
      <c r="U480">
        <f>'Comm Input'!AD645</f>
        <v>0</v>
      </c>
      <c r="V480">
        <f>'Comm Input'!AE645</f>
        <v>0</v>
      </c>
      <c r="W480" s="49">
        <f>'Comm Input'!AF645</f>
        <v>0</v>
      </c>
      <c r="X480" s="23">
        <f>'Comm Input'!AG645</f>
        <v>0</v>
      </c>
      <c r="Y480" s="23">
        <f>'Comm Input'!AH645</f>
        <v>0</v>
      </c>
      <c r="Z480">
        <f>'Comm Input'!AI645</f>
        <v>0</v>
      </c>
    </row>
    <row r="481" spans="1:26" ht="15" x14ac:dyDescent="0.25">
      <c r="A481" s="311">
        <f>'Comm Input'!J646</f>
        <v>0</v>
      </c>
      <c r="B481" t="str">
        <f>'Comm Input'!K646</f>
        <v>Moved to CES 1.2021</v>
      </c>
      <c r="C481" s="17">
        <f>'Comm Input'!L646</f>
        <v>0.16850000000000001</v>
      </c>
      <c r="D481" t="str">
        <f>'Comm Input'!M646</f>
        <v>NJ 8810</v>
      </c>
      <c r="E481" s="494">
        <f>'Comm Input'!N646</f>
        <v>0</v>
      </c>
      <c r="F481" s="366">
        <f>'Comm Input'!O646</f>
        <v>0</v>
      </c>
      <c r="G481" s="321">
        <f>'Comm Input'!P646</f>
        <v>2E-3</v>
      </c>
      <c r="H481" s="307">
        <f>'Comm Input'!Q646</f>
        <v>0</v>
      </c>
      <c r="I481" s="307">
        <f>'Comm Input'!R646</f>
        <v>0</v>
      </c>
      <c r="J481" s="307">
        <f>'Comm Input'!S646</f>
        <v>0</v>
      </c>
      <c r="K481" s="307">
        <f>'Comm Input'!T646</f>
        <v>0</v>
      </c>
      <c r="L481" s="38">
        <f>'Comm Input'!U646</f>
        <v>0.03</v>
      </c>
      <c r="M481" s="38">
        <f>'Comm Input'!V646</f>
        <v>0</v>
      </c>
      <c r="N481" s="22">
        <f>'Comm Input'!W646</f>
        <v>0</v>
      </c>
      <c r="O481" s="22">
        <f>'Comm Input'!X646</f>
        <v>0</v>
      </c>
      <c r="P481" s="23">
        <f>'Comm Input'!Y646</f>
        <v>0</v>
      </c>
      <c r="Q481" s="22">
        <f>'Comm Input'!Z646</f>
        <v>0</v>
      </c>
      <c r="R481" s="23">
        <f>'Comm Input'!AA646</f>
        <v>0</v>
      </c>
      <c r="S481" s="23">
        <f>'Comm Input'!AB646</f>
        <v>0</v>
      </c>
      <c r="T481">
        <f>'Comm Input'!AC646</f>
        <v>0</v>
      </c>
      <c r="U481">
        <f>'Comm Input'!AD646</f>
        <v>0</v>
      </c>
      <c r="V481">
        <f>'Comm Input'!AE646</f>
        <v>0</v>
      </c>
      <c r="W481" s="49">
        <f>'Comm Input'!AF646</f>
        <v>0</v>
      </c>
      <c r="X481" s="23">
        <f>'Comm Input'!AG646</f>
        <v>0</v>
      </c>
      <c r="Y481" s="23">
        <f>'Comm Input'!AH646</f>
        <v>0</v>
      </c>
      <c r="Z481">
        <f>'Comm Input'!AI646</f>
        <v>0</v>
      </c>
    </row>
    <row r="482" spans="1:26" ht="15" x14ac:dyDescent="0.25">
      <c r="A482" s="311">
        <f>'Comm Input'!J647</f>
        <v>0</v>
      </c>
      <c r="B482">
        <f>'Comm Input'!K647</f>
        <v>0</v>
      </c>
      <c r="C482">
        <f>'Comm Input'!L647</f>
        <v>0</v>
      </c>
      <c r="D482">
        <f>'Comm Input'!M647</f>
        <v>0</v>
      </c>
      <c r="E482" s="494">
        <f>'Comm Input'!N647</f>
        <v>0</v>
      </c>
      <c r="F482" s="17">
        <f>'Comm Input'!O647</f>
        <v>0</v>
      </c>
      <c r="G482" s="38">
        <f>'Comm Input'!P647</f>
        <v>1.32E-3</v>
      </c>
      <c r="H482" s="307">
        <f>'Comm Input'!Q647</f>
        <v>0</v>
      </c>
      <c r="I482" s="307">
        <f>'Comm Input'!R647</f>
        <v>0</v>
      </c>
      <c r="J482" s="307">
        <f>'Comm Input'!S647</f>
        <v>0</v>
      </c>
      <c r="K482" s="307">
        <f>'Comm Input'!T647</f>
        <v>0</v>
      </c>
      <c r="L482" s="38">
        <f>'Comm Input'!U647</f>
        <v>0.03</v>
      </c>
      <c r="M482" s="38">
        <f>'Comm Input'!V647</f>
        <v>0</v>
      </c>
      <c r="N482" s="22">
        <f>'Comm Input'!W647</f>
        <v>0</v>
      </c>
      <c r="O482" s="22">
        <f>'Comm Input'!X647</f>
        <v>0</v>
      </c>
      <c r="P482" s="23">
        <f>'Comm Input'!Y647</f>
        <v>0</v>
      </c>
      <c r="Q482" s="22">
        <f>'Comm Input'!Z647</f>
        <v>0</v>
      </c>
      <c r="R482" s="23">
        <f>'Comm Input'!AA647</f>
        <v>0</v>
      </c>
      <c r="S482" s="23">
        <f>'Comm Input'!AB647</f>
        <v>0</v>
      </c>
      <c r="T482">
        <f>'Comm Input'!AC647</f>
        <v>0</v>
      </c>
      <c r="U482">
        <f>'Comm Input'!AD647</f>
        <v>0</v>
      </c>
      <c r="V482">
        <f>'Comm Input'!AE647</f>
        <v>0</v>
      </c>
      <c r="W482" s="49">
        <f>'Comm Input'!AF647</f>
        <v>0</v>
      </c>
      <c r="X482" s="23">
        <f>'Comm Input'!AG647</f>
        <v>0</v>
      </c>
      <c r="Y482" s="23">
        <f>'Comm Input'!AH647</f>
        <v>0</v>
      </c>
      <c r="Z482">
        <f>'Comm Input'!AI647</f>
        <v>0</v>
      </c>
    </row>
    <row r="483" spans="1:26" ht="15" x14ac:dyDescent="0.25">
      <c r="A483" s="311">
        <f>'Comm Input'!J648</f>
        <v>0</v>
      </c>
      <c r="B483">
        <f>'Comm Input'!K648</f>
        <v>0</v>
      </c>
      <c r="C483" s="17">
        <f>'Comm Input'!L648</f>
        <v>0</v>
      </c>
      <c r="D483">
        <f>'Comm Input'!M648</f>
        <v>0</v>
      </c>
      <c r="E483" s="494">
        <f>'Comm Input'!N648</f>
        <v>0</v>
      </c>
      <c r="F483" s="366">
        <f>'Comm Input'!O648</f>
        <v>0</v>
      </c>
      <c r="G483" s="321">
        <f>'Comm Input'!P648</f>
        <v>0</v>
      </c>
      <c r="H483" s="307">
        <f>'Comm Input'!Q648</f>
        <v>0</v>
      </c>
      <c r="I483" s="307">
        <f>'Comm Input'!R648</f>
        <v>0</v>
      </c>
      <c r="J483" s="307">
        <f>'Comm Input'!S648</f>
        <v>0</v>
      </c>
      <c r="K483" s="307">
        <f>'Comm Input'!T648</f>
        <v>0</v>
      </c>
      <c r="L483" s="38">
        <f>'Comm Input'!U648</f>
        <v>0</v>
      </c>
      <c r="M483" s="38">
        <f>'Comm Input'!V648</f>
        <v>0</v>
      </c>
      <c r="N483" s="22">
        <f>'Comm Input'!W648</f>
        <v>0</v>
      </c>
      <c r="O483" s="22">
        <f>'Comm Input'!X648</f>
        <v>0</v>
      </c>
      <c r="P483" s="23">
        <f>'Comm Input'!Y648</f>
        <v>0</v>
      </c>
      <c r="Q483" s="22">
        <f>'Comm Input'!Z648</f>
        <v>0</v>
      </c>
      <c r="R483" s="23">
        <f>'Comm Input'!AA648</f>
        <v>0</v>
      </c>
      <c r="S483" s="23">
        <f>'Comm Input'!AB648</f>
        <v>0</v>
      </c>
      <c r="T483">
        <f>'Comm Input'!AC648</f>
        <v>0</v>
      </c>
      <c r="U483">
        <f>'Comm Input'!AD648</f>
        <v>0</v>
      </c>
      <c r="V483">
        <f>'Comm Input'!AE648</f>
        <v>0</v>
      </c>
      <c r="W483" s="49">
        <f>'Comm Input'!AF648</f>
        <v>0</v>
      </c>
      <c r="X483" s="23">
        <f>'Comm Input'!AG648</f>
        <v>0</v>
      </c>
      <c r="Y483" s="23">
        <f>'Comm Input'!AH648</f>
        <v>0</v>
      </c>
      <c r="Z483" s="23">
        <f>'Comm Input'!AI648</f>
        <v>0</v>
      </c>
    </row>
    <row r="484" spans="1:26" ht="15" x14ac:dyDescent="0.25">
      <c r="A484" s="311">
        <f>'Comm Input'!J649</f>
        <v>0</v>
      </c>
      <c r="B484">
        <f>'Comm Input'!K649</f>
        <v>0</v>
      </c>
      <c r="C484">
        <f>'Comm Input'!L649</f>
        <v>0</v>
      </c>
      <c r="D484">
        <f>'Comm Input'!M649</f>
        <v>0</v>
      </c>
      <c r="E484" s="626">
        <f>'Comm Input'!N649</f>
        <v>0</v>
      </c>
      <c r="F484" s="13">
        <f>'Comm Input'!O649</f>
        <v>0</v>
      </c>
      <c r="G484" s="38">
        <f>'Comm Input'!P649</f>
        <v>0</v>
      </c>
      <c r="H484" s="307">
        <f>'Comm Input'!Q649</f>
        <v>0</v>
      </c>
      <c r="I484" s="307">
        <f>'Comm Input'!R649</f>
        <v>0</v>
      </c>
      <c r="J484" s="307">
        <f>'Comm Input'!S649</f>
        <v>0</v>
      </c>
      <c r="K484" s="307">
        <f>'Comm Input'!T649</f>
        <v>0</v>
      </c>
      <c r="L484" s="38">
        <f>'Comm Input'!U649</f>
        <v>0</v>
      </c>
      <c r="M484" s="38">
        <f>'Comm Input'!V649</f>
        <v>0</v>
      </c>
      <c r="N484" s="22">
        <f>'Comm Input'!W649</f>
        <v>0</v>
      </c>
      <c r="O484" s="22">
        <f>'Comm Input'!X649</f>
        <v>0</v>
      </c>
      <c r="P484" s="23">
        <f>'Comm Input'!Y649</f>
        <v>0</v>
      </c>
      <c r="Q484" s="22">
        <f>'Comm Input'!Z649</f>
        <v>0</v>
      </c>
      <c r="R484" s="23">
        <f>'Comm Input'!AA649</f>
        <v>0</v>
      </c>
      <c r="S484" s="23">
        <f>'Comm Input'!AB649</f>
        <v>0</v>
      </c>
      <c r="T484">
        <f>'Comm Input'!AC649</f>
        <v>0</v>
      </c>
      <c r="U484">
        <f>'Comm Input'!AD649</f>
        <v>0</v>
      </c>
      <c r="V484">
        <f>'Comm Input'!AE649</f>
        <v>0</v>
      </c>
      <c r="W484" s="49">
        <f>'Comm Input'!AF649</f>
        <v>0</v>
      </c>
      <c r="X484" s="23">
        <f>'Comm Input'!AG649</f>
        <v>0</v>
      </c>
      <c r="Y484" s="23">
        <f>'Comm Input'!AH649</f>
        <v>0</v>
      </c>
      <c r="Z484" s="23">
        <f>'Comm Input'!AI649</f>
        <v>0</v>
      </c>
    </row>
    <row r="485" spans="1:26" ht="15.75" thickBot="1" x14ac:dyDescent="0.3">
      <c r="A485" s="311">
        <f>'Comm Input'!J650</f>
        <v>0</v>
      </c>
      <c r="B485">
        <f>'Comm Input'!K650</f>
        <v>0</v>
      </c>
      <c r="C485">
        <f>'Comm Input'!L650</f>
        <v>0</v>
      </c>
      <c r="D485">
        <f>'Comm Input'!M650</f>
        <v>0</v>
      </c>
      <c r="E485" s="49">
        <f>'Comm Input'!N650</f>
        <v>0</v>
      </c>
      <c r="F485" s="50">
        <f>'Comm Input'!O650</f>
        <v>0</v>
      </c>
      <c r="G485" s="38">
        <f>'Comm Input'!P650</f>
        <v>0</v>
      </c>
      <c r="H485" s="307">
        <f>'Comm Input'!Q650</f>
        <v>0</v>
      </c>
      <c r="I485" s="307">
        <f>'Comm Input'!R650</f>
        <v>0</v>
      </c>
      <c r="J485" s="307">
        <f>'Comm Input'!S650</f>
        <v>0</v>
      </c>
      <c r="K485" s="307">
        <f>'Comm Input'!T650</f>
        <v>0</v>
      </c>
      <c r="L485" s="38">
        <f>'Comm Input'!U650</f>
        <v>0</v>
      </c>
      <c r="M485" s="38">
        <f>'Comm Input'!V650</f>
        <v>0</v>
      </c>
      <c r="N485" s="38">
        <f>'Comm Input'!W650</f>
        <v>0</v>
      </c>
      <c r="O485" s="22">
        <f>'Comm Input'!X650</f>
        <v>0</v>
      </c>
      <c r="P485" s="11">
        <f>'Comm Input'!Y650</f>
        <v>0</v>
      </c>
      <c r="Q485" s="22">
        <f>'Comm Input'!Z650</f>
        <v>0</v>
      </c>
      <c r="R485" s="22">
        <f>'Comm Input'!AA650</f>
        <v>0</v>
      </c>
      <c r="S485" s="22">
        <f>'Comm Input'!AB650</f>
        <v>0</v>
      </c>
      <c r="T485" s="22">
        <f>'Comm Input'!AC650</f>
        <v>0</v>
      </c>
      <c r="U485" s="22">
        <f>'Comm Input'!AD650</f>
        <v>0</v>
      </c>
      <c r="V485" s="22">
        <f>'Comm Input'!AE650</f>
        <v>0</v>
      </c>
      <c r="W485" s="49">
        <f>'Comm Input'!AF650</f>
        <v>0</v>
      </c>
      <c r="X485" s="22">
        <f>'Comm Input'!AG650</f>
        <v>0</v>
      </c>
      <c r="Y485" s="22">
        <f>'Comm Input'!AH650</f>
        <v>0</v>
      </c>
      <c r="Z485" s="22">
        <f>'Comm Input'!AI650</f>
        <v>0</v>
      </c>
    </row>
    <row r="486" spans="1:26" ht="15.75" thickBot="1" x14ac:dyDescent="0.3">
      <c r="A486" s="311">
        <f>'Comm Input'!J651</f>
        <v>0</v>
      </c>
      <c r="B486">
        <f>'Comm Input'!K651</f>
        <v>0</v>
      </c>
      <c r="C486">
        <f>'Comm Input'!L651</f>
        <v>0</v>
      </c>
      <c r="D486">
        <f>'Comm Input'!M651</f>
        <v>0</v>
      </c>
      <c r="E486" s="49">
        <f>'Comm Input'!N651</f>
        <v>0</v>
      </c>
      <c r="F486" s="50">
        <f>'Comm Input'!O651</f>
        <v>0</v>
      </c>
      <c r="G486" s="38">
        <f>'Comm Input'!P651</f>
        <v>0</v>
      </c>
      <c r="H486" s="38">
        <f>'Comm Input'!Q651</f>
        <v>0</v>
      </c>
      <c r="I486" s="38">
        <f>'Comm Input'!R651</f>
        <v>0</v>
      </c>
      <c r="J486" s="38">
        <f>'Comm Input'!S651</f>
        <v>0</v>
      </c>
      <c r="K486" s="38">
        <f>'Comm Input'!T651</f>
        <v>0</v>
      </c>
      <c r="L486" s="38">
        <f>'Comm Input'!U651</f>
        <v>0</v>
      </c>
      <c r="M486" s="38">
        <f>'Comm Input'!V651</f>
        <v>0</v>
      </c>
      <c r="N486" s="488">
        <f>'Comm Input'!W651</f>
        <v>0</v>
      </c>
      <c r="O486" s="489">
        <f>'Comm Input'!X651</f>
        <v>0</v>
      </c>
      <c r="P486" s="490">
        <f>'Comm Input'!Y651</f>
        <v>0</v>
      </c>
      <c r="Q486" s="829">
        <f>'Comm Input'!Z651</f>
        <v>0</v>
      </c>
      <c r="R486" s="387">
        <f>'Comm Input'!AA651</f>
        <v>0</v>
      </c>
      <c r="S486" s="387">
        <f>'Comm Input'!AB651</f>
        <v>0</v>
      </c>
      <c r="T486" s="1087">
        <f>'Comm Input'!AC651</f>
        <v>0</v>
      </c>
      <c r="U486" s="89">
        <f>'Comm Input'!AD651</f>
        <v>0</v>
      </c>
      <c r="V486" s="89">
        <f>'Comm Input'!AE651</f>
        <v>0</v>
      </c>
      <c r="W486" s="49">
        <f>'Comm Input'!AF651</f>
        <v>0</v>
      </c>
      <c r="X486" s="387">
        <f>'Comm Input'!AG651</f>
        <v>0</v>
      </c>
      <c r="Y486" s="387">
        <f>'Comm Input'!AH651</f>
        <v>0</v>
      </c>
      <c r="Z486" s="1087">
        <f>'Comm Input'!AI651</f>
        <v>0</v>
      </c>
    </row>
    <row r="487" spans="1:26" ht="15" x14ac:dyDescent="0.25">
      <c r="A487" s="311">
        <f>'Comm Input'!J652</f>
        <v>0</v>
      </c>
      <c r="B487">
        <f>'Comm Input'!K652</f>
        <v>0</v>
      </c>
      <c r="C487">
        <f>'Comm Input'!L652</f>
        <v>0</v>
      </c>
      <c r="D487">
        <f>'Comm Input'!M652</f>
        <v>0</v>
      </c>
      <c r="E487" s="49">
        <f>'Comm Input'!N652</f>
        <v>0</v>
      </c>
      <c r="F487" s="50">
        <f>'Comm Input'!O652</f>
        <v>0</v>
      </c>
      <c r="G487" s="38">
        <f>'Comm Input'!P652</f>
        <v>0</v>
      </c>
      <c r="H487" s="38">
        <f>'Comm Input'!Q652</f>
        <v>0</v>
      </c>
      <c r="I487" s="38">
        <f>'Comm Input'!R652</f>
        <v>0</v>
      </c>
      <c r="J487" s="38">
        <f>'Comm Input'!S652</f>
        <v>0</v>
      </c>
      <c r="K487" s="38">
        <f>'Comm Input'!T652</f>
        <v>0</v>
      </c>
      <c r="L487" s="38">
        <f>'Comm Input'!U652</f>
        <v>0</v>
      </c>
      <c r="M487" s="38">
        <f>'Comm Input'!V652</f>
        <v>0</v>
      </c>
      <c r="N487" s="522">
        <f>'Comm Input'!W652</f>
        <v>0</v>
      </c>
      <c r="O487" s="523">
        <f>'Comm Input'!X652</f>
        <v>0</v>
      </c>
      <c r="P487" s="28">
        <f>'Comm Input'!Y652</f>
        <v>0</v>
      </c>
      <c r="Q487" s="523">
        <f>'Comm Input'!Z652</f>
        <v>0</v>
      </c>
      <c r="R487" s="523">
        <f>'Comm Input'!AA652</f>
        <v>0</v>
      </c>
      <c r="S487" s="523">
        <f>'Comm Input'!AB652</f>
        <v>0</v>
      </c>
      <c r="T487" s="89">
        <f>'Comm Input'!AC652</f>
        <v>0</v>
      </c>
      <c r="U487" s="89">
        <f>'Comm Input'!AD652</f>
        <v>0</v>
      </c>
      <c r="V487" s="89">
        <f>'Comm Input'!AE652</f>
        <v>0</v>
      </c>
      <c r="W487" s="49">
        <f>'Comm Input'!AF652</f>
        <v>0</v>
      </c>
      <c r="X487" s="523">
        <f>'Comm Input'!AG652</f>
        <v>0</v>
      </c>
      <c r="Y487" s="523">
        <f>'Comm Input'!AH652</f>
        <v>0</v>
      </c>
      <c r="Z487" s="89">
        <f>'Comm Input'!AI652</f>
        <v>0</v>
      </c>
    </row>
    <row r="488" spans="1:26" ht="15" x14ac:dyDescent="0.25">
      <c r="A488" s="334">
        <f>'Comm Input'!J653</f>
        <v>0</v>
      </c>
      <c r="B488" s="171">
        <f>'Comm Input'!K653</f>
        <v>0</v>
      </c>
      <c r="C488" s="171">
        <f>'Comm Input'!L653</f>
        <v>0</v>
      </c>
      <c r="D488" s="176">
        <f>'Comm Input'!M653</f>
        <v>0</v>
      </c>
      <c r="E488" s="449">
        <f>'Comm Input'!N653</f>
        <v>0</v>
      </c>
      <c r="F488" s="335">
        <f>'Comm Input'!O653</f>
        <v>0</v>
      </c>
      <c r="G488" s="177">
        <f>'Comm Input'!P653</f>
        <v>0</v>
      </c>
      <c r="H488" s="177">
        <f>'Comm Input'!Q653</f>
        <v>0</v>
      </c>
      <c r="I488" s="177">
        <f>'Comm Input'!R653</f>
        <v>0</v>
      </c>
      <c r="J488" s="177">
        <f>'Comm Input'!S653</f>
        <v>0</v>
      </c>
      <c r="K488" s="177">
        <f>'Comm Input'!T653</f>
        <v>0</v>
      </c>
      <c r="L488" s="177">
        <f>'Comm Input'!U653</f>
        <v>0</v>
      </c>
      <c r="M488" s="177">
        <f>'Comm Input'!V653</f>
        <v>0</v>
      </c>
      <c r="N488" s="364">
        <f>'Comm Input'!W653</f>
        <v>0</v>
      </c>
      <c r="O488" s="178">
        <f>'Comm Input'!X653</f>
        <v>0</v>
      </c>
      <c r="P488" s="365">
        <f>'Comm Input'!Y653</f>
        <v>0</v>
      </c>
      <c r="Q488" s="178">
        <f>'Comm Input'!Z653</f>
        <v>0</v>
      </c>
      <c r="R488" s="178">
        <f>'Comm Input'!AA653</f>
        <v>0</v>
      </c>
      <c r="S488" s="337" t="str">
        <f>'Comm Input'!AB653</f>
        <v>kr</v>
      </c>
      <c r="T488" s="171">
        <f>'Comm Input'!AC653</f>
        <v>0</v>
      </c>
      <c r="U488" s="171">
        <f>'Comm Input'!AD653</f>
        <v>0</v>
      </c>
      <c r="V488" s="171">
        <f>'Comm Input'!AE653</f>
        <v>0</v>
      </c>
      <c r="W488" s="171">
        <f>'Comm Input'!AF653</f>
        <v>0</v>
      </c>
      <c r="X488" s="171">
        <f>'Comm Input'!AG653</f>
        <v>0</v>
      </c>
      <c r="Y488" s="337">
        <f>'Comm Input'!AH653</f>
        <v>0</v>
      </c>
      <c r="Z488" s="171">
        <f>'Comm Input'!AI653</f>
        <v>0</v>
      </c>
    </row>
    <row r="489" spans="1:26" ht="15" x14ac:dyDescent="0.25">
      <c r="A489" s="310" t="str">
        <f>'Comm Input'!J654</f>
        <v>SA</v>
      </c>
      <c r="B489" s="35" t="str">
        <f>'Comm Input'!K654</f>
        <v>Broker: PEO Depot</v>
      </c>
      <c r="C489" s="35">
        <f>'Comm Input'!L654</f>
        <v>0</v>
      </c>
      <c r="D489" s="158">
        <f>'Comm Input'!M654</f>
        <v>0</v>
      </c>
      <c r="E489" s="117">
        <f>'Comm Input'!N654</f>
        <v>0</v>
      </c>
      <c r="F489" s="316">
        <f>'Comm Input'!O654</f>
        <v>0</v>
      </c>
      <c r="G489" s="158">
        <f>'Comm Input'!P654</f>
        <v>0</v>
      </c>
      <c r="H489" s="158">
        <f>'Comm Input'!Q654</f>
        <v>0</v>
      </c>
      <c r="I489" s="158">
        <f>'Comm Input'!R654</f>
        <v>0</v>
      </c>
      <c r="J489" s="319">
        <f>'Comm Input'!S654</f>
        <v>0</v>
      </c>
      <c r="K489" s="319">
        <f>'Comm Input'!T654</f>
        <v>0</v>
      </c>
      <c r="L489" s="319" t="str">
        <f>'Comm Input'!U654</f>
        <v>Bundled</v>
      </c>
      <c r="M489" s="158">
        <f>'Comm Input'!V654</f>
        <v>0</v>
      </c>
      <c r="N489" s="319">
        <f>'Comm Input'!W654</f>
        <v>0.02</v>
      </c>
      <c r="O489" s="117">
        <f>'Comm Input'!X654</f>
        <v>0</v>
      </c>
      <c r="P489" s="157">
        <f>'Comm Input'!Y654</f>
        <v>0</v>
      </c>
      <c r="Q489" s="158">
        <f>'Comm Input'!Z654</f>
        <v>0</v>
      </c>
      <c r="R489" s="319">
        <f>'Comm Input'!AA654</f>
        <v>1E-3</v>
      </c>
      <c r="S489" s="157">
        <f>'Comm Input'!AB654</f>
        <v>0</v>
      </c>
      <c r="T489" s="7">
        <f>'Comm Input'!AC654</f>
        <v>0</v>
      </c>
      <c r="U489" s="7">
        <f>'Comm Input'!AD654</f>
        <v>0</v>
      </c>
      <c r="V489" s="7">
        <f>'Comm Input'!AE654</f>
        <v>0</v>
      </c>
      <c r="W489" s="7">
        <f>'Comm Input'!AF654</f>
        <v>0</v>
      </c>
      <c r="X489" s="158">
        <f>'Comm Input'!AG654</f>
        <v>0</v>
      </c>
      <c r="Y489" s="322">
        <f>'Comm Input'!AH654</f>
        <v>0</v>
      </c>
      <c r="Z489" s="7">
        <f>'Comm Input'!AI654</f>
        <v>0</v>
      </c>
    </row>
    <row r="490" spans="1:26" ht="15" x14ac:dyDescent="0.25">
      <c r="A490" s="311">
        <f>'Comm Input'!J655</f>
        <v>0</v>
      </c>
      <c r="B490" t="str">
        <f>'Comm Input'!K655</f>
        <v>Threat Management Group</v>
      </c>
      <c r="C490" s="17">
        <f>'Comm Input'!L655</f>
        <v>0.17080000000000001</v>
      </c>
      <c r="D490" t="str">
        <f>'Comm Input'!M655</f>
        <v>FL8832</v>
      </c>
      <c r="E490" s="628">
        <f>'Comm Input'!N655</f>
        <v>0</v>
      </c>
      <c r="F490" s="366">
        <f>'Comm Input'!O655</f>
        <v>0</v>
      </c>
      <c r="G490" s="533">
        <f>'Comm Input'!P655</f>
        <v>0</v>
      </c>
      <c r="H490" s="535">
        <f>'Comm Input'!Q655</f>
        <v>0</v>
      </c>
      <c r="I490" s="535">
        <f>'Comm Input'!R655</f>
        <v>0</v>
      </c>
      <c r="J490" s="535">
        <f>'Comm Input'!S655</f>
        <v>0</v>
      </c>
      <c r="K490" s="535">
        <f>'Comm Input'!T655</f>
        <v>0</v>
      </c>
      <c r="L490" s="526">
        <f>'Comm Input'!U655</f>
        <v>0</v>
      </c>
      <c r="M490" s="526">
        <f>'Comm Input'!V655</f>
        <v>0</v>
      </c>
      <c r="N490" s="523">
        <f>'Comm Input'!W655</f>
        <v>0</v>
      </c>
      <c r="O490" s="523">
        <f>'Comm Input'!X655</f>
        <v>0</v>
      </c>
      <c r="P490" s="538">
        <f>'Comm Input'!Y655</f>
        <v>0</v>
      </c>
      <c r="Q490" s="523">
        <f>'Comm Input'!Z655</f>
        <v>0</v>
      </c>
      <c r="R490" s="538">
        <f>'Comm Input'!AA655</f>
        <v>0</v>
      </c>
      <c r="S490" s="538">
        <f>'Comm Input'!AB655</f>
        <v>0</v>
      </c>
      <c r="T490">
        <f>'Comm Input'!AC655</f>
        <v>0</v>
      </c>
      <c r="U490">
        <f>'Comm Input'!AD655</f>
        <v>0</v>
      </c>
      <c r="V490">
        <f>'Comm Input'!AE655</f>
        <v>0</v>
      </c>
      <c r="W490" s="541">
        <f>'Comm Input'!AF655</f>
        <v>0</v>
      </c>
      <c r="X490" s="538">
        <f>'Comm Input'!AG655</f>
        <v>0</v>
      </c>
      <c r="Y490" s="538">
        <f>'Comm Input'!AH655</f>
        <v>0</v>
      </c>
      <c r="Z490">
        <f>'Comm Input'!AI655</f>
        <v>0</v>
      </c>
    </row>
    <row r="491" spans="1:26" ht="15" x14ac:dyDescent="0.25">
      <c r="A491" s="311">
        <f>'Comm Input'!J656</f>
        <v>0</v>
      </c>
      <c r="B491">
        <f>'Comm Input'!K656</f>
        <v>0</v>
      </c>
      <c r="C491">
        <f>'Comm Input'!L656</f>
        <v>0</v>
      </c>
      <c r="D491">
        <f>'Comm Input'!M656</f>
        <v>0</v>
      </c>
      <c r="E491" s="494">
        <f>'Comm Input'!N656</f>
        <v>0</v>
      </c>
      <c r="F491" s="17">
        <f>'Comm Input'!O656</f>
        <v>0</v>
      </c>
      <c r="G491" s="38">
        <f>'Comm Input'!P656</f>
        <v>0</v>
      </c>
      <c r="H491" s="307">
        <f>'Comm Input'!Q656</f>
        <v>0</v>
      </c>
      <c r="I491" s="307">
        <f>'Comm Input'!R656</f>
        <v>0</v>
      </c>
      <c r="J491" s="307">
        <f>'Comm Input'!S656</f>
        <v>0</v>
      </c>
      <c r="K491" s="307">
        <f>'Comm Input'!T656</f>
        <v>0</v>
      </c>
      <c r="L491" s="38">
        <f>'Comm Input'!U656</f>
        <v>0</v>
      </c>
      <c r="M491" s="38">
        <f>'Comm Input'!V656</f>
        <v>0</v>
      </c>
      <c r="N491" s="22">
        <f>'Comm Input'!W656</f>
        <v>0</v>
      </c>
      <c r="O491" s="22">
        <f>'Comm Input'!X656</f>
        <v>0</v>
      </c>
      <c r="P491" s="23">
        <f>'Comm Input'!Y656</f>
        <v>0</v>
      </c>
      <c r="Q491" s="22">
        <f>'Comm Input'!Z656</f>
        <v>0</v>
      </c>
      <c r="R491" s="23">
        <f>'Comm Input'!AA656</f>
        <v>0</v>
      </c>
      <c r="S491" s="23">
        <f>'Comm Input'!AB656</f>
        <v>0</v>
      </c>
      <c r="T491">
        <f>'Comm Input'!AC656</f>
        <v>0</v>
      </c>
      <c r="U491">
        <f>'Comm Input'!AD656</f>
        <v>0</v>
      </c>
      <c r="V491">
        <f>'Comm Input'!AE656</f>
        <v>0</v>
      </c>
      <c r="W491" s="49">
        <f>'Comm Input'!AF656</f>
        <v>0</v>
      </c>
      <c r="X491" s="23">
        <f>'Comm Input'!AG656</f>
        <v>0</v>
      </c>
      <c r="Y491" s="23">
        <f>'Comm Input'!AH656</f>
        <v>0</v>
      </c>
      <c r="Z491">
        <f>'Comm Input'!AI656</f>
        <v>0</v>
      </c>
    </row>
    <row r="492" spans="1:26" ht="15" x14ac:dyDescent="0.25">
      <c r="A492" s="311">
        <f>'Comm Input'!J657</f>
        <v>0</v>
      </c>
      <c r="B492" t="str">
        <f>'Comm Input'!K657</f>
        <v>EFFECTIVE: 11/2021</v>
      </c>
      <c r="C492" s="17">
        <f>'Comm Input'!L657</f>
        <v>0.17150000000000001</v>
      </c>
      <c r="D492" t="str">
        <f>'Comm Input'!M657</f>
        <v>FL8868</v>
      </c>
      <c r="E492" s="494">
        <f>'Comm Input'!N657</f>
        <v>0</v>
      </c>
      <c r="F492" s="366">
        <f>'Comm Input'!O657</f>
        <v>0</v>
      </c>
      <c r="G492" s="321">
        <f>'Comm Input'!P657</f>
        <v>0</v>
      </c>
      <c r="H492" s="307">
        <f>'Comm Input'!Q657</f>
        <v>0</v>
      </c>
      <c r="I492" s="307">
        <f>'Comm Input'!R657</f>
        <v>0</v>
      </c>
      <c r="J492" s="307">
        <f>'Comm Input'!S657</f>
        <v>0</v>
      </c>
      <c r="K492" s="307">
        <f>'Comm Input'!T657</f>
        <v>0</v>
      </c>
      <c r="L492" s="38">
        <f>'Comm Input'!U657</f>
        <v>0</v>
      </c>
      <c r="M492" s="38">
        <f>'Comm Input'!V657</f>
        <v>0</v>
      </c>
      <c r="N492" s="22">
        <f>'Comm Input'!W657</f>
        <v>0</v>
      </c>
      <c r="O492" s="22">
        <f>'Comm Input'!X657</f>
        <v>0</v>
      </c>
      <c r="P492" s="23">
        <f>'Comm Input'!Y657</f>
        <v>0</v>
      </c>
      <c r="Q492" s="22">
        <f>'Comm Input'!Z657</f>
        <v>0</v>
      </c>
      <c r="R492" s="23">
        <f>'Comm Input'!AA657</f>
        <v>0</v>
      </c>
      <c r="S492" s="23">
        <f>'Comm Input'!AB657</f>
        <v>0</v>
      </c>
      <c r="T492">
        <f>'Comm Input'!AC657</f>
        <v>0</v>
      </c>
      <c r="U492">
        <f>'Comm Input'!AD657</f>
        <v>0</v>
      </c>
      <c r="V492">
        <f>'Comm Input'!AE657</f>
        <v>0</v>
      </c>
      <c r="W492" s="49">
        <f>'Comm Input'!AF657</f>
        <v>0</v>
      </c>
      <c r="X492" s="23">
        <f>'Comm Input'!AG657</f>
        <v>0</v>
      </c>
      <c r="Y492" s="23">
        <f>'Comm Input'!AH657</f>
        <v>0</v>
      </c>
      <c r="Z492">
        <f>'Comm Input'!AI657</f>
        <v>0</v>
      </c>
    </row>
    <row r="493" spans="1:26" ht="15" x14ac:dyDescent="0.25">
      <c r="A493" s="311">
        <f>'Comm Input'!J658</f>
        <v>0</v>
      </c>
      <c r="B493">
        <f>'Comm Input'!K658</f>
        <v>0</v>
      </c>
      <c r="C493">
        <f>'Comm Input'!L658</f>
        <v>0</v>
      </c>
      <c r="D493">
        <f>'Comm Input'!M658</f>
        <v>0</v>
      </c>
      <c r="E493" s="494">
        <f>'Comm Input'!N658</f>
        <v>0</v>
      </c>
      <c r="F493" s="17">
        <f>'Comm Input'!O658</f>
        <v>0</v>
      </c>
      <c r="G493" s="38">
        <f>'Comm Input'!P658</f>
        <v>0</v>
      </c>
      <c r="H493" s="307">
        <f>'Comm Input'!Q658</f>
        <v>0</v>
      </c>
      <c r="I493" s="307">
        <f>'Comm Input'!R658</f>
        <v>0</v>
      </c>
      <c r="J493" s="307">
        <f>'Comm Input'!S658</f>
        <v>0</v>
      </c>
      <c r="K493" s="307">
        <f>'Comm Input'!T658</f>
        <v>0</v>
      </c>
      <c r="L493" s="38">
        <f>'Comm Input'!U658</f>
        <v>0</v>
      </c>
      <c r="M493" s="38">
        <f>'Comm Input'!V658</f>
        <v>0</v>
      </c>
      <c r="N493" s="22">
        <f>'Comm Input'!W658</f>
        <v>0</v>
      </c>
      <c r="O493" s="22">
        <f>'Comm Input'!X658</f>
        <v>0</v>
      </c>
      <c r="P493" s="23">
        <f>'Comm Input'!Y658</f>
        <v>0</v>
      </c>
      <c r="Q493" s="22">
        <f>'Comm Input'!Z658</f>
        <v>0</v>
      </c>
      <c r="R493" s="23">
        <f>'Comm Input'!AA658</f>
        <v>0</v>
      </c>
      <c r="S493" s="23">
        <f>'Comm Input'!AB658</f>
        <v>0</v>
      </c>
      <c r="T493">
        <f>'Comm Input'!AC658</f>
        <v>0</v>
      </c>
      <c r="U493">
        <f>'Comm Input'!AD658</f>
        <v>0</v>
      </c>
      <c r="V493">
        <f>'Comm Input'!AE658</f>
        <v>0</v>
      </c>
      <c r="W493" s="49">
        <f>'Comm Input'!AF658</f>
        <v>0</v>
      </c>
      <c r="X493" s="23">
        <f>'Comm Input'!AG658</f>
        <v>0</v>
      </c>
      <c r="Y493" s="23">
        <f>'Comm Input'!AH658</f>
        <v>0</v>
      </c>
      <c r="Z493">
        <f>'Comm Input'!AI658</f>
        <v>0</v>
      </c>
    </row>
    <row r="494" spans="1:26" ht="15" x14ac:dyDescent="0.25">
      <c r="A494" s="311">
        <f>'Comm Input'!J659</f>
        <v>0</v>
      </c>
      <c r="B494">
        <f>'Comm Input'!K659</f>
        <v>0</v>
      </c>
      <c r="C494" s="17">
        <f>'Comm Input'!L659</f>
        <v>0</v>
      </c>
      <c r="D494">
        <f>'Comm Input'!M659</f>
        <v>0</v>
      </c>
      <c r="E494" s="494">
        <f>'Comm Input'!N659</f>
        <v>0</v>
      </c>
      <c r="F494" s="366">
        <f>'Comm Input'!O659</f>
        <v>0</v>
      </c>
      <c r="G494" s="321">
        <f>'Comm Input'!P659</f>
        <v>0</v>
      </c>
      <c r="H494" s="307">
        <f>'Comm Input'!Q659</f>
        <v>0</v>
      </c>
      <c r="I494" s="307">
        <f>'Comm Input'!R659</f>
        <v>0</v>
      </c>
      <c r="J494" s="307">
        <f>'Comm Input'!S659</f>
        <v>0</v>
      </c>
      <c r="K494" s="307">
        <f>'Comm Input'!T659</f>
        <v>0</v>
      </c>
      <c r="L494" s="38">
        <f>'Comm Input'!U659</f>
        <v>0</v>
      </c>
      <c r="M494" s="38">
        <f>'Comm Input'!V659</f>
        <v>0</v>
      </c>
      <c r="N494" s="22">
        <f>'Comm Input'!W659</f>
        <v>0</v>
      </c>
      <c r="O494" s="22">
        <f>'Comm Input'!X659</f>
        <v>0</v>
      </c>
      <c r="P494" s="23">
        <f>'Comm Input'!Y659</f>
        <v>0</v>
      </c>
      <c r="Q494" s="22">
        <f>'Comm Input'!Z659</f>
        <v>0</v>
      </c>
      <c r="R494" s="23">
        <f>'Comm Input'!AA659</f>
        <v>0</v>
      </c>
      <c r="S494" s="23">
        <f>'Comm Input'!AB659</f>
        <v>0</v>
      </c>
      <c r="T494">
        <f>'Comm Input'!AC659</f>
        <v>0</v>
      </c>
      <c r="U494">
        <f>'Comm Input'!AD659</f>
        <v>0</v>
      </c>
      <c r="V494">
        <f>'Comm Input'!AE659</f>
        <v>0</v>
      </c>
      <c r="W494" s="49">
        <f>'Comm Input'!AF659</f>
        <v>0</v>
      </c>
      <c r="X494" s="23">
        <f>'Comm Input'!AG659</f>
        <v>0</v>
      </c>
      <c r="Y494" s="23">
        <f>'Comm Input'!AH659</f>
        <v>0</v>
      </c>
      <c r="Z494" s="23">
        <f>'Comm Input'!AI659</f>
        <v>0</v>
      </c>
    </row>
    <row r="495" spans="1:26" ht="15" x14ac:dyDescent="0.25">
      <c r="A495" s="311">
        <f>'Comm Input'!J660</f>
        <v>0</v>
      </c>
      <c r="B495">
        <f>'Comm Input'!K660</f>
        <v>0</v>
      </c>
      <c r="C495">
        <f>'Comm Input'!L660</f>
        <v>0</v>
      </c>
      <c r="D495">
        <f>'Comm Input'!M660</f>
        <v>0</v>
      </c>
      <c r="E495" s="626">
        <f>'Comm Input'!N660</f>
        <v>0</v>
      </c>
      <c r="F495" s="13">
        <f>'Comm Input'!O660</f>
        <v>0</v>
      </c>
      <c r="G495" s="38">
        <f>'Comm Input'!P660</f>
        <v>0</v>
      </c>
      <c r="H495" s="307">
        <f>'Comm Input'!Q660</f>
        <v>0</v>
      </c>
      <c r="I495" s="307">
        <f>'Comm Input'!R660</f>
        <v>0</v>
      </c>
      <c r="J495" s="307">
        <f>'Comm Input'!S660</f>
        <v>0</v>
      </c>
      <c r="K495" s="307">
        <f>'Comm Input'!T660</f>
        <v>0</v>
      </c>
      <c r="L495" s="38">
        <f>'Comm Input'!U660</f>
        <v>0</v>
      </c>
      <c r="M495" s="38">
        <f>'Comm Input'!V660</f>
        <v>0</v>
      </c>
      <c r="N495" s="22">
        <f>'Comm Input'!W660</f>
        <v>0</v>
      </c>
      <c r="O495" s="22">
        <f>'Comm Input'!X660</f>
        <v>0</v>
      </c>
      <c r="P495" s="23">
        <f>'Comm Input'!Y660</f>
        <v>0</v>
      </c>
      <c r="Q495" s="22">
        <f>'Comm Input'!Z660</f>
        <v>0</v>
      </c>
      <c r="R495" s="23">
        <f>'Comm Input'!AA660</f>
        <v>0</v>
      </c>
      <c r="S495" s="23">
        <f>'Comm Input'!AB660</f>
        <v>0</v>
      </c>
      <c r="T495">
        <f>'Comm Input'!AC660</f>
        <v>0</v>
      </c>
      <c r="U495">
        <f>'Comm Input'!AD660</f>
        <v>0</v>
      </c>
      <c r="V495">
        <f>'Comm Input'!AE660</f>
        <v>0</v>
      </c>
      <c r="W495" s="49">
        <f>'Comm Input'!AF660</f>
        <v>0</v>
      </c>
      <c r="X495" s="23">
        <f>'Comm Input'!AG660</f>
        <v>0</v>
      </c>
      <c r="Y495" s="23">
        <f>'Comm Input'!AH660</f>
        <v>0</v>
      </c>
      <c r="Z495" s="23">
        <f>'Comm Input'!AI660</f>
        <v>0</v>
      </c>
    </row>
    <row r="496" spans="1:26" ht="15.75" thickBot="1" x14ac:dyDescent="0.3">
      <c r="A496" s="311">
        <f>'Comm Input'!J661</f>
        <v>0</v>
      </c>
      <c r="B496">
        <f>'Comm Input'!K661</f>
        <v>0</v>
      </c>
      <c r="C496">
        <f>'Comm Input'!L661</f>
        <v>0</v>
      </c>
      <c r="D496">
        <f>'Comm Input'!M661</f>
        <v>0</v>
      </c>
      <c r="E496" s="49">
        <f>'Comm Input'!N661</f>
        <v>0</v>
      </c>
      <c r="F496" s="50">
        <f>'Comm Input'!O661</f>
        <v>0</v>
      </c>
      <c r="G496" s="38">
        <f>'Comm Input'!P661</f>
        <v>0</v>
      </c>
      <c r="H496" s="307">
        <f>'Comm Input'!Q661</f>
        <v>0</v>
      </c>
      <c r="I496" s="307">
        <f>'Comm Input'!R661</f>
        <v>0</v>
      </c>
      <c r="J496" s="307">
        <f>'Comm Input'!S661</f>
        <v>0</v>
      </c>
      <c r="K496" s="307">
        <f>'Comm Input'!T661</f>
        <v>0</v>
      </c>
      <c r="L496" s="38">
        <f>'Comm Input'!U661</f>
        <v>0</v>
      </c>
      <c r="M496" s="38">
        <f>'Comm Input'!V661</f>
        <v>0</v>
      </c>
      <c r="N496" s="38">
        <f>'Comm Input'!W661</f>
        <v>0</v>
      </c>
      <c r="O496" s="22">
        <f>'Comm Input'!X661</f>
        <v>0</v>
      </c>
      <c r="P496" s="11">
        <f>'Comm Input'!Y661</f>
        <v>0</v>
      </c>
      <c r="Q496" s="22">
        <f>'Comm Input'!Z661</f>
        <v>0</v>
      </c>
      <c r="R496" s="22">
        <f>'Comm Input'!AA661</f>
        <v>0</v>
      </c>
      <c r="S496" s="22">
        <f>'Comm Input'!AB661</f>
        <v>0</v>
      </c>
      <c r="T496" s="22">
        <f>'Comm Input'!AC661</f>
        <v>0</v>
      </c>
      <c r="U496" s="22">
        <f>'Comm Input'!AD661</f>
        <v>0</v>
      </c>
      <c r="V496" s="22">
        <f>'Comm Input'!AE661</f>
        <v>0</v>
      </c>
      <c r="W496" s="49">
        <f>'Comm Input'!AF661</f>
        <v>0</v>
      </c>
      <c r="X496" s="22">
        <f>'Comm Input'!AG661</f>
        <v>0</v>
      </c>
      <c r="Y496" s="22">
        <f>'Comm Input'!AH661</f>
        <v>0</v>
      </c>
      <c r="Z496" s="22">
        <f>'Comm Input'!AI661</f>
        <v>0</v>
      </c>
    </row>
    <row r="497" spans="1:26" ht="15.75" thickBot="1" x14ac:dyDescent="0.3">
      <c r="A497" s="311">
        <f>'Comm Input'!J662</f>
        <v>0</v>
      </c>
      <c r="B497">
        <f>'Comm Input'!K662</f>
        <v>0</v>
      </c>
      <c r="C497">
        <f>'Comm Input'!L662</f>
        <v>0</v>
      </c>
      <c r="D497">
        <f>'Comm Input'!M662</f>
        <v>0</v>
      </c>
      <c r="E497" s="49">
        <f>'Comm Input'!N662</f>
        <v>0</v>
      </c>
      <c r="F497" s="50">
        <f>'Comm Input'!O662</f>
        <v>0</v>
      </c>
      <c r="G497" s="38">
        <f>'Comm Input'!P662</f>
        <v>0</v>
      </c>
      <c r="H497" s="38">
        <f>'Comm Input'!Q662</f>
        <v>0</v>
      </c>
      <c r="I497" s="38">
        <f>'Comm Input'!R662</f>
        <v>0</v>
      </c>
      <c r="J497" s="38">
        <f>'Comm Input'!S662</f>
        <v>0</v>
      </c>
      <c r="K497" s="38">
        <f>'Comm Input'!T662</f>
        <v>0</v>
      </c>
      <c r="L497" s="38">
        <f>'Comm Input'!U662</f>
        <v>0</v>
      </c>
      <c r="M497" s="38">
        <f>'Comm Input'!V662</f>
        <v>0</v>
      </c>
      <c r="N497" s="488">
        <f>'Comm Input'!W662</f>
        <v>0</v>
      </c>
      <c r="O497" s="489">
        <f>'Comm Input'!X662</f>
        <v>0</v>
      </c>
      <c r="P497" s="490">
        <f>'Comm Input'!Y662</f>
        <v>0</v>
      </c>
      <c r="Q497" s="829">
        <f>'Comm Input'!Z662</f>
        <v>0</v>
      </c>
      <c r="R497" s="387">
        <f>'Comm Input'!AA662</f>
        <v>0</v>
      </c>
      <c r="S497" s="387">
        <f>'Comm Input'!AB662</f>
        <v>0</v>
      </c>
      <c r="T497" s="1087">
        <f>'Comm Input'!AC662</f>
        <v>0</v>
      </c>
      <c r="U497" s="89">
        <f>'Comm Input'!AD662</f>
        <v>0</v>
      </c>
      <c r="V497" s="89">
        <f>'Comm Input'!AE662</f>
        <v>0</v>
      </c>
      <c r="W497" s="49">
        <f>'Comm Input'!AF662</f>
        <v>0</v>
      </c>
      <c r="X497" s="387">
        <f>'Comm Input'!AG662</f>
        <v>0</v>
      </c>
      <c r="Y497" s="387">
        <f>'Comm Input'!AH662</f>
        <v>0</v>
      </c>
      <c r="Z497" s="1087">
        <f>'Comm Input'!AI662</f>
        <v>0</v>
      </c>
    </row>
    <row r="498" spans="1:26" ht="15" x14ac:dyDescent="0.25">
      <c r="A498" s="311">
        <f>'Comm Input'!J663</f>
        <v>0</v>
      </c>
      <c r="B498">
        <f>'Comm Input'!K663</f>
        <v>0</v>
      </c>
      <c r="C498">
        <f>'Comm Input'!L663</f>
        <v>0</v>
      </c>
      <c r="D498">
        <f>'Comm Input'!M663</f>
        <v>0</v>
      </c>
      <c r="E498" s="49">
        <f>'Comm Input'!N663</f>
        <v>0</v>
      </c>
      <c r="F498" s="50">
        <f>'Comm Input'!O663</f>
        <v>0</v>
      </c>
      <c r="G498" s="38">
        <f>'Comm Input'!P663</f>
        <v>0</v>
      </c>
      <c r="H498" s="38">
        <f>'Comm Input'!Q663</f>
        <v>0</v>
      </c>
      <c r="I498" s="38">
        <f>'Comm Input'!R663</f>
        <v>0</v>
      </c>
      <c r="J498" s="38">
        <f>'Comm Input'!S663</f>
        <v>0</v>
      </c>
      <c r="K498" s="38">
        <f>'Comm Input'!T663</f>
        <v>0</v>
      </c>
      <c r="L498" s="38">
        <f>'Comm Input'!U663</f>
        <v>0</v>
      </c>
      <c r="M498" s="38">
        <f>'Comm Input'!V663</f>
        <v>0</v>
      </c>
      <c r="N498" s="522">
        <f>'Comm Input'!W663</f>
        <v>0</v>
      </c>
      <c r="O498" s="523">
        <f>'Comm Input'!X663</f>
        <v>0</v>
      </c>
      <c r="P498" s="28">
        <f>'Comm Input'!Y663</f>
        <v>0</v>
      </c>
      <c r="Q498" s="523">
        <f>'Comm Input'!Z663</f>
        <v>0</v>
      </c>
      <c r="R498" s="523">
        <f>'Comm Input'!AA663</f>
        <v>0</v>
      </c>
      <c r="S498" s="523">
        <f>'Comm Input'!AB663</f>
        <v>0</v>
      </c>
      <c r="T498" s="89">
        <f>'Comm Input'!AC663</f>
        <v>0</v>
      </c>
      <c r="U498" s="89">
        <f>'Comm Input'!AD663</f>
        <v>0</v>
      </c>
      <c r="V498" s="89">
        <f>'Comm Input'!AE663</f>
        <v>0</v>
      </c>
      <c r="W498" s="49">
        <f>'Comm Input'!AF663</f>
        <v>0</v>
      </c>
      <c r="X498" s="523">
        <f>'Comm Input'!AG663</f>
        <v>0</v>
      </c>
      <c r="Y498" s="523">
        <f>'Comm Input'!AH663</f>
        <v>0</v>
      </c>
      <c r="Z498" s="89">
        <f>'Comm Input'!AI663</f>
        <v>0</v>
      </c>
    </row>
    <row r="499" spans="1:26" ht="15" x14ac:dyDescent="0.25">
      <c r="A499" s="334">
        <f>'Comm Input'!J664</f>
        <v>0</v>
      </c>
      <c r="B499" s="171">
        <f>'Comm Input'!K664</f>
        <v>0</v>
      </c>
      <c r="C499" s="171">
        <f>'Comm Input'!L664</f>
        <v>0</v>
      </c>
      <c r="D499" s="176">
        <f>'Comm Input'!M664</f>
        <v>0</v>
      </c>
      <c r="E499" s="449">
        <f>'Comm Input'!N664</f>
        <v>0</v>
      </c>
      <c r="F499" s="335">
        <f>'Comm Input'!O664</f>
        <v>0</v>
      </c>
      <c r="G499" s="177">
        <f>'Comm Input'!P664</f>
        <v>0</v>
      </c>
      <c r="H499" s="177">
        <f>'Comm Input'!Q664</f>
        <v>0</v>
      </c>
      <c r="I499" s="177">
        <f>'Comm Input'!R664</f>
        <v>0</v>
      </c>
      <c r="J499" s="177">
        <f>'Comm Input'!S664</f>
        <v>0</v>
      </c>
      <c r="K499" s="177">
        <f>'Comm Input'!T664</f>
        <v>0</v>
      </c>
      <c r="L499" s="177">
        <f>'Comm Input'!U664</f>
        <v>0</v>
      </c>
      <c r="M499" s="177">
        <f>'Comm Input'!V664</f>
        <v>0</v>
      </c>
      <c r="N499" s="364">
        <f>'Comm Input'!W664</f>
        <v>0</v>
      </c>
      <c r="O499" s="178">
        <f>'Comm Input'!X664</f>
        <v>0</v>
      </c>
      <c r="P499" s="365">
        <f>'Comm Input'!Y664</f>
        <v>0</v>
      </c>
      <c r="Q499" s="178">
        <f>'Comm Input'!Z664</f>
        <v>0</v>
      </c>
      <c r="R499" s="178">
        <f>'Comm Input'!AA664</f>
        <v>0</v>
      </c>
      <c r="S499" s="337">
        <f>'Comm Input'!AB664</f>
        <v>0</v>
      </c>
      <c r="T499" s="171">
        <f>'Comm Input'!AC664</f>
        <v>0</v>
      </c>
      <c r="U499" s="171">
        <f>'Comm Input'!AD664</f>
        <v>0</v>
      </c>
      <c r="V499" s="171">
        <f>'Comm Input'!AE664</f>
        <v>0</v>
      </c>
      <c r="W499" s="171">
        <f>'Comm Input'!AF664</f>
        <v>0</v>
      </c>
      <c r="X499" s="171">
        <f>'Comm Input'!AG664</f>
        <v>0</v>
      </c>
      <c r="Y499" s="337">
        <f>'Comm Input'!AH664</f>
        <v>0</v>
      </c>
      <c r="Z499" s="171">
        <f>'Comm Input'!AI664</f>
        <v>0</v>
      </c>
    </row>
    <row r="500" spans="1:26" ht="15" x14ac:dyDescent="0.25">
      <c r="A500" s="310" t="str">
        <f>'Comm Input'!J665</f>
        <v>SA</v>
      </c>
      <c r="B500" s="35" t="str">
        <f>'Comm Input'!K665</f>
        <v>Broker: EZ WCS</v>
      </c>
      <c r="C500" s="35">
        <f>'Comm Input'!L665</f>
        <v>0</v>
      </c>
      <c r="D500" s="158">
        <f>'Comm Input'!M665</f>
        <v>0</v>
      </c>
      <c r="E500" s="117">
        <f>'Comm Input'!N665</f>
        <v>0</v>
      </c>
      <c r="F500" s="316">
        <f>'Comm Input'!O665</f>
        <v>0</v>
      </c>
      <c r="G500" s="158">
        <f>'Comm Input'!P665</f>
        <v>0</v>
      </c>
      <c r="H500" s="158">
        <f>'Comm Input'!Q665</f>
        <v>0</v>
      </c>
      <c r="I500" s="158">
        <f>'Comm Input'!R665</f>
        <v>0</v>
      </c>
      <c r="J500" s="319">
        <f>'Comm Input'!S665</f>
        <v>0</v>
      </c>
      <c r="K500" s="319">
        <f>'Comm Input'!T665</f>
        <v>0</v>
      </c>
      <c r="L500" s="319" t="str">
        <f>'Comm Input'!U665</f>
        <v>Bundled</v>
      </c>
      <c r="M500" s="158">
        <f>'Comm Input'!V665</f>
        <v>0</v>
      </c>
      <c r="N500" s="319">
        <f>'Comm Input'!W665</f>
        <v>5.8700000000000002E-2</v>
      </c>
      <c r="O500" s="117">
        <f>'Comm Input'!X665</f>
        <v>0</v>
      </c>
      <c r="P500" s="157">
        <f>'Comm Input'!Y665</f>
        <v>0</v>
      </c>
      <c r="Q500" s="158">
        <f>'Comm Input'!Z665</f>
        <v>0</v>
      </c>
      <c r="R500" s="319">
        <f>'Comm Input'!AA665</f>
        <v>0</v>
      </c>
      <c r="S500" s="157">
        <f>'Comm Input'!AB665</f>
        <v>0</v>
      </c>
      <c r="T500" s="7">
        <f>'Comm Input'!AC665</f>
        <v>0</v>
      </c>
      <c r="U500" s="7">
        <f>'Comm Input'!AD665</f>
        <v>0</v>
      </c>
      <c r="V500" s="7">
        <f>'Comm Input'!AE665</f>
        <v>0</v>
      </c>
      <c r="W500" s="7">
        <f>'Comm Input'!AF665</f>
        <v>0</v>
      </c>
      <c r="X500" s="158">
        <f>'Comm Input'!AG665</f>
        <v>0</v>
      </c>
      <c r="Y500" s="322">
        <f>'Comm Input'!AH665</f>
        <v>0</v>
      </c>
      <c r="Z500" s="7">
        <f>'Comm Input'!AI665</f>
        <v>0</v>
      </c>
    </row>
    <row r="501" spans="1:26" ht="15" x14ac:dyDescent="0.25">
      <c r="A501" s="311">
        <f>'Comm Input'!J666</f>
        <v>0</v>
      </c>
      <c r="B501" t="str">
        <f>'Comm Input'!K666</f>
        <v>Baldwin Roofing Company</v>
      </c>
      <c r="C501" s="17">
        <f>'Comm Input'!L666</f>
        <v>0</v>
      </c>
      <c r="D501" t="str">
        <f>'Comm Input'!M666</f>
        <v>FL8742</v>
      </c>
      <c r="E501" s="628">
        <f>'Comm Input'!N666</f>
        <v>0</v>
      </c>
      <c r="F501" s="366">
        <f>'Comm Input'!O666</f>
        <v>0</v>
      </c>
      <c r="G501" s="533">
        <f>'Comm Input'!P666</f>
        <v>0</v>
      </c>
      <c r="H501" s="535">
        <f>'Comm Input'!Q666</f>
        <v>0</v>
      </c>
      <c r="I501" s="535">
        <f>'Comm Input'!R666</f>
        <v>0</v>
      </c>
      <c r="J501" s="535">
        <f>'Comm Input'!S666</f>
        <v>0</v>
      </c>
      <c r="K501" s="535">
        <f>'Comm Input'!T666</f>
        <v>0</v>
      </c>
      <c r="L501" s="526">
        <f>'Comm Input'!U666</f>
        <v>0</v>
      </c>
      <c r="M501" s="526">
        <f>'Comm Input'!V666</f>
        <v>0</v>
      </c>
      <c r="N501" s="523">
        <f>'Comm Input'!W666</f>
        <v>0</v>
      </c>
      <c r="O501" s="523">
        <f>'Comm Input'!X666</f>
        <v>0</v>
      </c>
      <c r="P501" s="538">
        <f>'Comm Input'!Y666</f>
        <v>0</v>
      </c>
      <c r="Q501" s="523">
        <f>'Comm Input'!Z666</f>
        <v>0</v>
      </c>
      <c r="R501" s="538">
        <f>'Comm Input'!AA666</f>
        <v>0</v>
      </c>
      <c r="S501" s="538">
        <f>'Comm Input'!AB666</f>
        <v>0</v>
      </c>
      <c r="T501">
        <f>'Comm Input'!AC666</f>
        <v>0</v>
      </c>
      <c r="U501">
        <f>'Comm Input'!AD666</f>
        <v>0</v>
      </c>
      <c r="V501">
        <f>'Comm Input'!AE666</f>
        <v>0</v>
      </c>
      <c r="W501" s="541">
        <f>'Comm Input'!AF666</f>
        <v>0</v>
      </c>
      <c r="X501" s="538">
        <f>'Comm Input'!AG666</f>
        <v>0</v>
      </c>
      <c r="Y501" s="538">
        <f>'Comm Input'!AH666</f>
        <v>0</v>
      </c>
      <c r="Z501">
        <f>'Comm Input'!AI666</f>
        <v>0</v>
      </c>
    </row>
    <row r="502" spans="1:26" ht="15" x14ac:dyDescent="0.25">
      <c r="A502" s="311">
        <f>'Comm Input'!J667</f>
        <v>0</v>
      </c>
      <c r="B502">
        <f>'Comm Input'!K667</f>
        <v>0</v>
      </c>
      <c r="C502">
        <f>'Comm Input'!L667</f>
        <v>0</v>
      </c>
      <c r="D502">
        <f>'Comm Input'!M667</f>
        <v>0</v>
      </c>
      <c r="E502" s="494">
        <f>'Comm Input'!N667</f>
        <v>0</v>
      </c>
      <c r="F502" s="17">
        <f>'Comm Input'!O667</f>
        <v>0</v>
      </c>
      <c r="G502" s="38">
        <f>'Comm Input'!P667</f>
        <v>0</v>
      </c>
      <c r="H502" s="307">
        <f>'Comm Input'!Q667</f>
        <v>0</v>
      </c>
      <c r="I502" s="307">
        <f>'Comm Input'!R667</f>
        <v>0</v>
      </c>
      <c r="J502" s="307">
        <f>'Comm Input'!S667</f>
        <v>0</v>
      </c>
      <c r="K502" s="307">
        <f>'Comm Input'!T667</f>
        <v>0</v>
      </c>
      <c r="L502" s="38">
        <f>'Comm Input'!U667</f>
        <v>0</v>
      </c>
      <c r="M502" s="38">
        <f>'Comm Input'!V667</f>
        <v>0</v>
      </c>
      <c r="N502" s="22">
        <f>'Comm Input'!W667</f>
        <v>0</v>
      </c>
      <c r="O502" s="22">
        <f>'Comm Input'!X667</f>
        <v>0</v>
      </c>
      <c r="P502" s="23">
        <f>'Comm Input'!Y667</f>
        <v>0</v>
      </c>
      <c r="Q502" s="22">
        <f>'Comm Input'!Z667</f>
        <v>0</v>
      </c>
      <c r="R502" s="23">
        <f>'Comm Input'!AA667</f>
        <v>0</v>
      </c>
      <c r="S502" s="23">
        <f>'Comm Input'!AB667</f>
        <v>0</v>
      </c>
      <c r="T502">
        <f>'Comm Input'!AC667</f>
        <v>0</v>
      </c>
      <c r="U502">
        <f>'Comm Input'!AD667</f>
        <v>0</v>
      </c>
      <c r="V502">
        <f>'Comm Input'!AE667</f>
        <v>0</v>
      </c>
      <c r="W502" s="49">
        <f>'Comm Input'!AF667</f>
        <v>0</v>
      </c>
      <c r="X502" s="23">
        <f>'Comm Input'!AG667</f>
        <v>0</v>
      </c>
      <c r="Y502" s="23">
        <f>'Comm Input'!AH667</f>
        <v>0</v>
      </c>
      <c r="Z502">
        <f>'Comm Input'!AI667</f>
        <v>0</v>
      </c>
    </row>
    <row r="503" spans="1:26" ht="15" x14ac:dyDescent="0.25">
      <c r="A503" s="311">
        <f>'Comm Input'!J668</f>
        <v>0</v>
      </c>
      <c r="B503" t="str">
        <f>'Comm Input'!K668</f>
        <v>MOVED TO CES</v>
      </c>
      <c r="C503" s="17">
        <f>'Comm Input'!L668</f>
        <v>0</v>
      </c>
      <c r="D503">
        <f>'Comm Input'!M668</f>
        <v>0</v>
      </c>
      <c r="E503" s="494">
        <f>'Comm Input'!N668</f>
        <v>0</v>
      </c>
      <c r="F503" s="366">
        <f>'Comm Input'!O668</f>
        <v>0</v>
      </c>
      <c r="G503" s="321">
        <f>'Comm Input'!P668</f>
        <v>0</v>
      </c>
      <c r="H503" s="307">
        <f>'Comm Input'!Q668</f>
        <v>0</v>
      </c>
      <c r="I503" s="307">
        <f>'Comm Input'!R668</f>
        <v>0</v>
      </c>
      <c r="J503" s="307">
        <f>'Comm Input'!S668</f>
        <v>0</v>
      </c>
      <c r="K503" s="307">
        <f>'Comm Input'!T668</f>
        <v>0</v>
      </c>
      <c r="L503" s="38">
        <f>'Comm Input'!U668</f>
        <v>0</v>
      </c>
      <c r="M503" s="38">
        <f>'Comm Input'!V668</f>
        <v>0</v>
      </c>
      <c r="N503" s="22">
        <f>'Comm Input'!W668</f>
        <v>0</v>
      </c>
      <c r="O503" s="22">
        <f>'Comm Input'!X668</f>
        <v>0</v>
      </c>
      <c r="P503" s="23">
        <f>'Comm Input'!Y668</f>
        <v>0</v>
      </c>
      <c r="Q503" s="22">
        <f>'Comm Input'!Z668</f>
        <v>0</v>
      </c>
      <c r="R503" s="23">
        <f>'Comm Input'!AA668</f>
        <v>0</v>
      </c>
      <c r="S503" s="23">
        <f>'Comm Input'!AB668</f>
        <v>0</v>
      </c>
      <c r="T503">
        <f>'Comm Input'!AC668</f>
        <v>0</v>
      </c>
      <c r="U503">
        <f>'Comm Input'!AD668</f>
        <v>0</v>
      </c>
      <c r="V503">
        <f>'Comm Input'!AE668</f>
        <v>0</v>
      </c>
      <c r="W503" s="49">
        <f>'Comm Input'!AF668</f>
        <v>0</v>
      </c>
      <c r="X503" s="23">
        <f>'Comm Input'!AG668</f>
        <v>0</v>
      </c>
      <c r="Y503" s="23">
        <f>'Comm Input'!AH668</f>
        <v>0</v>
      </c>
      <c r="Z503">
        <f>'Comm Input'!AI668</f>
        <v>0</v>
      </c>
    </row>
    <row r="504" spans="1:26" ht="15" x14ac:dyDescent="0.25">
      <c r="A504" s="311">
        <f>'Comm Input'!J669</f>
        <v>0</v>
      </c>
      <c r="B504">
        <f>'Comm Input'!K669</f>
        <v>0</v>
      </c>
      <c r="C504">
        <f>'Comm Input'!L669</f>
        <v>0</v>
      </c>
      <c r="D504">
        <f>'Comm Input'!M669</f>
        <v>0</v>
      </c>
      <c r="E504" s="494">
        <f>'Comm Input'!N669</f>
        <v>0</v>
      </c>
      <c r="F504" s="17">
        <f>'Comm Input'!O669</f>
        <v>0</v>
      </c>
      <c r="G504" s="38">
        <f>'Comm Input'!P669</f>
        <v>0</v>
      </c>
      <c r="H504" s="307">
        <f>'Comm Input'!Q669</f>
        <v>0</v>
      </c>
      <c r="I504" s="307">
        <f>'Comm Input'!R669</f>
        <v>0</v>
      </c>
      <c r="J504" s="307">
        <f>'Comm Input'!S669</f>
        <v>0</v>
      </c>
      <c r="K504" s="307">
        <f>'Comm Input'!T669</f>
        <v>0</v>
      </c>
      <c r="L504" s="38">
        <f>'Comm Input'!U669</f>
        <v>0</v>
      </c>
      <c r="M504" s="38">
        <f>'Comm Input'!V669</f>
        <v>0</v>
      </c>
      <c r="N504" s="22">
        <f>'Comm Input'!W669</f>
        <v>0</v>
      </c>
      <c r="O504" s="22">
        <f>'Comm Input'!X669</f>
        <v>0</v>
      </c>
      <c r="P504" s="23">
        <f>'Comm Input'!Y669</f>
        <v>0</v>
      </c>
      <c r="Q504" s="22">
        <f>'Comm Input'!Z669</f>
        <v>0</v>
      </c>
      <c r="R504" s="23">
        <f>'Comm Input'!AA669</f>
        <v>0</v>
      </c>
      <c r="S504" s="23">
        <f>'Comm Input'!AB669</f>
        <v>0</v>
      </c>
      <c r="T504">
        <f>'Comm Input'!AC669</f>
        <v>0</v>
      </c>
      <c r="U504">
        <f>'Comm Input'!AD669</f>
        <v>0</v>
      </c>
      <c r="V504">
        <f>'Comm Input'!AE669</f>
        <v>0</v>
      </c>
      <c r="W504" s="49">
        <f>'Comm Input'!AF669</f>
        <v>0</v>
      </c>
      <c r="X504" s="23">
        <f>'Comm Input'!AG669</f>
        <v>0</v>
      </c>
      <c r="Y504" s="23">
        <f>'Comm Input'!AH669</f>
        <v>0</v>
      </c>
      <c r="Z504">
        <f>'Comm Input'!AI669</f>
        <v>0</v>
      </c>
    </row>
    <row r="505" spans="1:26" ht="15" x14ac:dyDescent="0.25">
      <c r="A505" s="311">
        <f>'Comm Input'!J670</f>
        <v>0</v>
      </c>
      <c r="B505">
        <f>'Comm Input'!K670</f>
        <v>0</v>
      </c>
      <c r="C505" s="17">
        <f>'Comm Input'!L670</f>
        <v>0</v>
      </c>
      <c r="D505">
        <f>'Comm Input'!M670</f>
        <v>0</v>
      </c>
      <c r="E505" s="494">
        <f>'Comm Input'!N670</f>
        <v>0</v>
      </c>
      <c r="F505" s="366">
        <f>'Comm Input'!O670</f>
        <v>0</v>
      </c>
      <c r="G505" s="321">
        <f>'Comm Input'!P670</f>
        <v>0</v>
      </c>
      <c r="H505" s="307">
        <f>'Comm Input'!Q670</f>
        <v>0</v>
      </c>
      <c r="I505" s="307">
        <f>'Comm Input'!R670</f>
        <v>0</v>
      </c>
      <c r="J505" s="307">
        <f>'Comm Input'!S670</f>
        <v>0</v>
      </c>
      <c r="K505" s="307">
        <f>'Comm Input'!T670</f>
        <v>0</v>
      </c>
      <c r="L505" s="38">
        <f>'Comm Input'!U670</f>
        <v>0</v>
      </c>
      <c r="M505" s="38">
        <f>'Comm Input'!V670</f>
        <v>0</v>
      </c>
      <c r="N505" s="22">
        <f>'Comm Input'!W670</f>
        <v>0</v>
      </c>
      <c r="O505" s="22">
        <f>'Comm Input'!X670</f>
        <v>0</v>
      </c>
      <c r="P505" s="23">
        <f>'Comm Input'!Y670</f>
        <v>0</v>
      </c>
      <c r="Q505" s="22">
        <f>'Comm Input'!Z670</f>
        <v>0</v>
      </c>
      <c r="R505" s="23">
        <f>'Comm Input'!AA670</f>
        <v>0</v>
      </c>
      <c r="S505" s="23">
        <f>'Comm Input'!AB670</f>
        <v>0</v>
      </c>
      <c r="T505">
        <f>'Comm Input'!AC670</f>
        <v>0</v>
      </c>
      <c r="U505">
        <f>'Comm Input'!AD670</f>
        <v>0</v>
      </c>
      <c r="V505">
        <f>'Comm Input'!AE670</f>
        <v>0</v>
      </c>
      <c r="W505" s="49">
        <f>'Comm Input'!AF670</f>
        <v>0</v>
      </c>
      <c r="X505" s="23">
        <f>'Comm Input'!AG670</f>
        <v>0</v>
      </c>
      <c r="Y505" s="23">
        <f>'Comm Input'!AH670</f>
        <v>0</v>
      </c>
      <c r="Z505" s="23">
        <f>'Comm Input'!AI670</f>
        <v>0</v>
      </c>
    </row>
    <row r="506" spans="1:26" ht="15" x14ac:dyDescent="0.25">
      <c r="A506" s="311">
        <f>'Comm Input'!J671</f>
        <v>0</v>
      </c>
      <c r="B506">
        <f>'Comm Input'!K671</f>
        <v>0</v>
      </c>
      <c r="C506">
        <f>'Comm Input'!L671</f>
        <v>0</v>
      </c>
      <c r="D506">
        <f>'Comm Input'!M671</f>
        <v>0</v>
      </c>
      <c r="E506" s="626">
        <f>'Comm Input'!N671</f>
        <v>0</v>
      </c>
      <c r="F506" s="13">
        <f>'Comm Input'!O671</f>
        <v>0</v>
      </c>
      <c r="G506" s="38">
        <f>'Comm Input'!P671</f>
        <v>0</v>
      </c>
      <c r="H506" s="307">
        <f>'Comm Input'!Q671</f>
        <v>0</v>
      </c>
      <c r="I506" s="307">
        <f>'Comm Input'!R671</f>
        <v>0</v>
      </c>
      <c r="J506" s="307">
        <f>'Comm Input'!S671</f>
        <v>0</v>
      </c>
      <c r="K506" s="307">
        <f>'Comm Input'!T671</f>
        <v>0</v>
      </c>
      <c r="L506" s="38">
        <f>'Comm Input'!U671</f>
        <v>0</v>
      </c>
      <c r="M506" s="38">
        <f>'Comm Input'!V671</f>
        <v>0</v>
      </c>
      <c r="N506" s="22">
        <f>'Comm Input'!W671</f>
        <v>0</v>
      </c>
      <c r="O506" s="22">
        <f>'Comm Input'!X671</f>
        <v>0</v>
      </c>
      <c r="P506" s="23">
        <f>'Comm Input'!Y671</f>
        <v>0</v>
      </c>
      <c r="Q506" s="22">
        <f>'Comm Input'!Z671</f>
        <v>0</v>
      </c>
      <c r="R506" s="23">
        <f>'Comm Input'!AA671</f>
        <v>0</v>
      </c>
      <c r="S506" s="23">
        <f>'Comm Input'!AB671</f>
        <v>0</v>
      </c>
      <c r="T506">
        <f>'Comm Input'!AC671</f>
        <v>0</v>
      </c>
      <c r="U506">
        <f>'Comm Input'!AD671</f>
        <v>0</v>
      </c>
      <c r="V506">
        <f>'Comm Input'!AE671</f>
        <v>0</v>
      </c>
      <c r="W506" s="49">
        <f>'Comm Input'!AF671</f>
        <v>0</v>
      </c>
      <c r="X506" s="23">
        <f>'Comm Input'!AG671</f>
        <v>0</v>
      </c>
      <c r="Y506" s="23">
        <f>'Comm Input'!AH671</f>
        <v>0</v>
      </c>
      <c r="Z506" s="23">
        <f>'Comm Input'!AI671</f>
        <v>0</v>
      </c>
    </row>
    <row r="507" spans="1:26" ht="15.75" thickBot="1" x14ac:dyDescent="0.3">
      <c r="A507" s="311">
        <f>'Comm Input'!J672</f>
        <v>0</v>
      </c>
      <c r="B507">
        <f>'Comm Input'!K672</f>
        <v>0</v>
      </c>
      <c r="C507">
        <f>'Comm Input'!L672</f>
        <v>0</v>
      </c>
      <c r="D507">
        <f>'Comm Input'!M672</f>
        <v>0</v>
      </c>
      <c r="E507" s="49">
        <f>'Comm Input'!N672</f>
        <v>0</v>
      </c>
      <c r="F507" s="50">
        <f>'Comm Input'!O672</f>
        <v>0</v>
      </c>
      <c r="G507" s="38">
        <f>'Comm Input'!P672</f>
        <v>0</v>
      </c>
      <c r="H507" s="307">
        <f>'Comm Input'!Q672</f>
        <v>0</v>
      </c>
      <c r="I507" s="307">
        <f>'Comm Input'!R672</f>
        <v>0</v>
      </c>
      <c r="J507" s="307">
        <f>'Comm Input'!S672</f>
        <v>0</v>
      </c>
      <c r="K507" s="307">
        <f>'Comm Input'!T672</f>
        <v>0</v>
      </c>
      <c r="L507" s="38">
        <f>'Comm Input'!U672</f>
        <v>0</v>
      </c>
      <c r="M507" s="38">
        <f>'Comm Input'!V672</f>
        <v>0</v>
      </c>
      <c r="N507" s="38">
        <f>'Comm Input'!W672</f>
        <v>0</v>
      </c>
      <c r="O507" s="22">
        <f>'Comm Input'!X672</f>
        <v>0</v>
      </c>
      <c r="P507" s="11">
        <f>'Comm Input'!Y672</f>
        <v>0</v>
      </c>
      <c r="Q507" s="22">
        <f>'Comm Input'!Z672</f>
        <v>0</v>
      </c>
      <c r="R507" s="22">
        <f>'Comm Input'!AA672</f>
        <v>0</v>
      </c>
      <c r="S507" s="22">
        <f>'Comm Input'!AB672</f>
        <v>0</v>
      </c>
      <c r="T507" s="22">
        <f>'Comm Input'!AC672</f>
        <v>0</v>
      </c>
      <c r="U507" s="22">
        <f>'Comm Input'!AD672</f>
        <v>0</v>
      </c>
      <c r="V507" s="22">
        <f>'Comm Input'!AE672</f>
        <v>0</v>
      </c>
      <c r="W507" s="49">
        <f>'Comm Input'!AF672</f>
        <v>0</v>
      </c>
      <c r="X507" s="22">
        <f>'Comm Input'!AG672</f>
        <v>0</v>
      </c>
      <c r="Y507" s="22">
        <f>'Comm Input'!AH672</f>
        <v>0</v>
      </c>
      <c r="Z507" s="22">
        <f>'Comm Input'!AI672</f>
        <v>0</v>
      </c>
    </row>
    <row r="508" spans="1:26" ht="15.75" thickBot="1" x14ac:dyDescent="0.3">
      <c r="A508" s="311">
        <f>'Comm Input'!J673</f>
        <v>0</v>
      </c>
      <c r="B508">
        <f>'Comm Input'!K673</f>
        <v>0</v>
      </c>
      <c r="C508">
        <f>'Comm Input'!L673</f>
        <v>0</v>
      </c>
      <c r="D508">
        <f>'Comm Input'!M673</f>
        <v>0</v>
      </c>
      <c r="E508" s="49">
        <f>'Comm Input'!N673</f>
        <v>0</v>
      </c>
      <c r="F508" s="50">
        <f>'Comm Input'!O673</f>
        <v>0</v>
      </c>
      <c r="G508" s="38">
        <f>'Comm Input'!P673</f>
        <v>0</v>
      </c>
      <c r="H508" s="38">
        <f>'Comm Input'!Q673</f>
        <v>0</v>
      </c>
      <c r="I508" s="38">
        <f>'Comm Input'!R673</f>
        <v>0</v>
      </c>
      <c r="J508" s="38">
        <f>'Comm Input'!S673</f>
        <v>0</v>
      </c>
      <c r="K508" s="38">
        <f>'Comm Input'!T673</f>
        <v>0</v>
      </c>
      <c r="L508" s="38">
        <f>'Comm Input'!U673</f>
        <v>0</v>
      </c>
      <c r="M508" s="38">
        <f>'Comm Input'!V673</f>
        <v>0</v>
      </c>
      <c r="N508" s="488">
        <f>'Comm Input'!W673</f>
        <v>0</v>
      </c>
      <c r="O508" s="489">
        <f>'Comm Input'!X673</f>
        <v>0</v>
      </c>
      <c r="P508" s="490">
        <f>'Comm Input'!Y673</f>
        <v>0</v>
      </c>
      <c r="Q508" s="829">
        <f>'Comm Input'!Z673</f>
        <v>0</v>
      </c>
      <c r="R508" s="387">
        <f>'Comm Input'!AA673</f>
        <v>0</v>
      </c>
      <c r="S508" s="387">
        <f>'Comm Input'!AB673</f>
        <v>0</v>
      </c>
      <c r="T508" s="1087">
        <f>'Comm Input'!AC673</f>
        <v>0</v>
      </c>
      <c r="U508" s="89">
        <f>'Comm Input'!AD673</f>
        <v>0</v>
      </c>
      <c r="V508" s="89">
        <f>'Comm Input'!AE673</f>
        <v>0</v>
      </c>
      <c r="W508" s="49">
        <f>'Comm Input'!AF673</f>
        <v>0</v>
      </c>
      <c r="X508" s="387">
        <f>'Comm Input'!AG673</f>
        <v>0</v>
      </c>
      <c r="Y508" s="387">
        <f>'Comm Input'!AH673</f>
        <v>0</v>
      </c>
      <c r="Z508" s="1087">
        <f>'Comm Input'!AI673</f>
        <v>0</v>
      </c>
    </row>
    <row r="509" spans="1:26" ht="15" x14ac:dyDescent="0.25">
      <c r="A509" s="311">
        <f>'Comm Input'!J674</f>
        <v>0</v>
      </c>
      <c r="B509">
        <f>'Comm Input'!K674</f>
        <v>0</v>
      </c>
      <c r="C509">
        <f>'Comm Input'!L674</f>
        <v>0</v>
      </c>
      <c r="D509">
        <f>'Comm Input'!M674</f>
        <v>0</v>
      </c>
      <c r="E509" s="49">
        <f>'Comm Input'!N674</f>
        <v>0</v>
      </c>
      <c r="F509" s="50">
        <f>'Comm Input'!O674</f>
        <v>0</v>
      </c>
      <c r="G509" s="38">
        <f>'Comm Input'!P674</f>
        <v>0</v>
      </c>
      <c r="H509" s="38">
        <f>'Comm Input'!Q674</f>
        <v>0</v>
      </c>
      <c r="I509" s="38">
        <f>'Comm Input'!R674</f>
        <v>0</v>
      </c>
      <c r="J509" s="38">
        <f>'Comm Input'!S674</f>
        <v>0</v>
      </c>
      <c r="K509" s="38">
        <f>'Comm Input'!T674</f>
        <v>0</v>
      </c>
      <c r="L509" s="38">
        <f>'Comm Input'!U674</f>
        <v>0</v>
      </c>
      <c r="M509" s="38">
        <f>'Comm Input'!V674</f>
        <v>0</v>
      </c>
      <c r="N509" s="522">
        <f>'Comm Input'!W674</f>
        <v>0</v>
      </c>
      <c r="O509" s="523">
        <f>'Comm Input'!X674</f>
        <v>0</v>
      </c>
      <c r="P509" s="28">
        <f>'Comm Input'!Y674</f>
        <v>0</v>
      </c>
      <c r="Q509" s="523">
        <f>'Comm Input'!Z674</f>
        <v>0</v>
      </c>
      <c r="R509" s="523">
        <f>'Comm Input'!AA674</f>
        <v>0</v>
      </c>
      <c r="S509" s="523">
        <f>'Comm Input'!AB674</f>
        <v>0</v>
      </c>
      <c r="T509" s="89">
        <f>'Comm Input'!AC674</f>
        <v>0</v>
      </c>
      <c r="U509" s="89">
        <f>'Comm Input'!AD674</f>
        <v>0</v>
      </c>
      <c r="V509" s="89">
        <f>'Comm Input'!AE674</f>
        <v>0</v>
      </c>
      <c r="W509" s="49">
        <f>'Comm Input'!AF674</f>
        <v>0</v>
      </c>
      <c r="X509" s="523">
        <f>'Comm Input'!AG674</f>
        <v>0</v>
      </c>
      <c r="Y509" s="523">
        <f>'Comm Input'!AH674</f>
        <v>0</v>
      </c>
      <c r="Z509" s="89">
        <f>'Comm Input'!AI674</f>
        <v>0</v>
      </c>
    </row>
    <row r="510" spans="1:26" ht="15" x14ac:dyDescent="0.25">
      <c r="A510" s="334">
        <f>'Comm Input'!J675</f>
        <v>0</v>
      </c>
      <c r="B510" s="171">
        <f>'Comm Input'!K675</f>
        <v>0</v>
      </c>
      <c r="C510" s="171">
        <f>'Comm Input'!L675</f>
        <v>0</v>
      </c>
      <c r="D510" s="176">
        <f>'Comm Input'!M675</f>
        <v>0</v>
      </c>
      <c r="E510" s="449">
        <f>'Comm Input'!N675</f>
        <v>0</v>
      </c>
      <c r="F510" s="335">
        <f>'Comm Input'!O675</f>
        <v>0</v>
      </c>
      <c r="G510" s="177">
        <f>'Comm Input'!P675</f>
        <v>0</v>
      </c>
      <c r="H510" s="177">
        <f>'Comm Input'!Q675</f>
        <v>0</v>
      </c>
      <c r="I510" s="177">
        <f>'Comm Input'!R675</f>
        <v>0</v>
      </c>
      <c r="J510" s="177">
        <f>'Comm Input'!S675</f>
        <v>0</v>
      </c>
      <c r="K510" s="177">
        <f>'Comm Input'!T675</f>
        <v>0</v>
      </c>
      <c r="L510" s="177">
        <f>'Comm Input'!U675</f>
        <v>0</v>
      </c>
      <c r="M510" s="177">
        <f>'Comm Input'!V675</f>
        <v>0</v>
      </c>
      <c r="N510" s="364">
        <f>'Comm Input'!W675</f>
        <v>0</v>
      </c>
      <c r="O510" s="178">
        <f>'Comm Input'!X675</f>
        <v>0</v>
      </c>
      <c r="P510" s="365">
        <f>'Comm Input'!Y675</f>
        <v>0</v>
      </c>
      <c r="Q510" s="178">
        <f>'Comm Input'!Z675</f>
        <v>0</v>
      </c>
      <c r="R510" s="178">
        <f>'Comm Input'!AA675</f>
        <v>0</v>
      </c>
      <c r="S510" s="337">
        <f>'Comm Input'!AB675</f>
        <v>0</v>
      </c>
      <c r="T510" s="171">
        <f>'Comm Input'!AC675</f>
        <v>0</v>
      </c>
      <c r="U510" s="171">
        <f>'Comm Input'!AD675</f>
        <v>0</v>
      </c>
      <c r="V510" s="171">
        <f>'Comm Input'!AE675</f>
        <v>0</v>
      </c>
      <c r="W510" s="171">
        <f>'Comm Input'!AF675</f>
        <v>0</v>
      </c>
      <c r="X510" s="171">
        <f>'Comm Input'!AG675</f>
        <v>0</v>
      </c>
      <c r="Y510" s="337">
        <f>'Comm Input'!AH675</f>
        <v>0</v>
      </c>
      <c r="Z510" s="171">
        <f>'Comm Input'!AI675</f>
        <v>0</v>
      </c>
    </row>
    <row r="511" spans="1:26" ht="15" x14ac:dyDescent="0.25">
      <c r="A511" s="310" t="str">
        <f>'Comm Input'!J676</f>
        <v>SA</v>
      </c>
      <c r="B511" s="35" t="str">
        <f>'Comm Input'!K676</f>
        <v xml:space="preserve">Broker: Axis Group </v>
      </c>
      <c r="C511" s="35">
        <f>'Comm Input'!L676</f>
        <v>0</v>
      </c>
      <c r="D511" s="158">
        <f>'Comm Input'!M676</f>
        <v>0</v>
      </c>
      <c r="E511" s="117">
        <f>'Comm Input'!N676</f>
        <v>0</v>
      </c>
      <c r="F511" s="316">
        <f>'Comm Input'!O676</f>
        <v>0</v>
      </c>
      <c r="G511" s="158">
        <f>'Comm Input'!P676</f>
        <v>0</v>
      </c>
      <c r="H511" s="158">
        <f>'Comm Input'!Q676</f>
        <v>0</v>
      </c>
      <c r="I511" s="158">
        <f>'Comm Input'!R676</f>
        <v>0</v>
      </c>
      <c r="J511" s="319">
        <f>'Comm Input'!S676</f>
        <v>0</v>
      </c>
      <c r="K511" s="319">
        <f>'Comm Input'!T676</f>
        <v>0</v>
      </c>
      <c r="L511" s="319" t="str">
        <f>'Comm Input'!U676</f>
        <v>Bundled</v>
      </c>
      <c r="M511" s="158">
        <f>'Comm Input'!V676</f>
        <v>0</v>
      </c>
      <c r="N511" s="319">
        <f>'Comm Input'!W676</f>
        <v>5.8299999999999998E-2</v>
      </c>
      <c r="O511" s="117">
        <f>'Comm Input'!X676</f>
        <v>0</v>
      </c>
      <c r="P511" s="157">
        <f>'Comm Input'!Y676</f>
        <v>0</v>
      </c>
      <c r="Q511" s="158">
        <f>'Comm Input'!Z676</f>
        <v>0</v>
      </c>
      <c r="R511" s="319">
        <f>'Comm Input'!AA676</f>
        <v>3.0000000000000001E-3</v>
      </c>
      <c r="S511" s="157">
        <f>'Comm Input'!AB676</f>
        <v>0</v>
      </c>
      <c r="T511" s="7" t="str">
        <f>'Comm Input'!AC676</f>
        <v>kr</v>
      </c>
      <c r="U511" s="7">
        <f>'Comm Input'!AD676</f>
        <v>0</v>
      </c>
      <c r="V511" s="7">
        <f>'Comm Input'!AE676</f>
        <v>0</v>
      </c>
      <c r="W511" s="7">
        <f>'Comm Input'!AF676</f>
        <v>0</v>
      </c>
      <c r="X511" s="158">
        <f>'Comm Input'!AG676</f>
        <v>0</v>
      </c>
      <c r="Y511" s="322">
        <f>'Comm Input'!AH676</f>
        <v>0</v>
      </c>
      <c r="Z511" s="7">
        <f>'Comm Input'!AI676</f>
        <v>0</v>
      </c>
    </row>
    <row r="512" spans="1:26" ht="15" x14ac:dyDescent="0.25">
      <c r="A512" s="311">
        <f>'Comm Input'!J677</f>
        <v>0</v>
      </c>
      <c r="B512" t="str">
        <f>'Comm Input'!K677</f>
        <v>Sunset Contractors</v>
      </c>
      <c r="C512" s="17">
        <f>'Comm Input'!L677</f>
        <v>0</v>
      </c>
      <c r="D512" t="str">
        <f>'Comm Input'!M677</f>
        <v>FL5645</v>
      </c>
      <c r="E512" s="628">
        <f>'Comm Input'!N677</f>
        <v>1020</v>
      </c>
      <c r="F512" s="366">
        <f>'Comm Input'!O677</f>
        <v>0</v>
      </c>
      <c r="G512" s="533">
        <f>'Comm Input'!P677</f>
        <v>0</v>
      </c>
      <c r="H512" s="535">
        <f>'Comm Input'!Q677</f>
        <v>0</v>
      </c>
      <c r="I512" s="535">
        <f>'Comm Input'!R677</f>
        <v>0</v>
      </c>
      <c r="J512" s="535">
        <f>'Comm Input'!S677</f>
        <v>0</v>
      </c>
      <c r="K512" s="535">
        <f>'Comm Input'!T677</f>
        <v>0</v>
      </c>
      <c r="L512" s="526">
        <f>'Comm Input'!U677</f>
        <v>0</v>
      </c>
      <c r="M512" s="526">
        <f>'Comm Input'!V677</f>
        <v>0</v>
      </c>
      <c r="N512" s="523">
        <f>'Comm Input'!W677</f>
        <v>59.466000000000001</v>
      </c>
      <c r="O512" s="523">
        <f>'Comm Input'!X677</f>
        <v>0</v>
      </c>
      <c r="P512" s="538">
        <f>'Comm Input'!Y677</f>
        <v>0</v>
      </c>
      <c r="Q512" s="523">
        <f>'Comm Input'!Z677</f>
        <v>0</v>
      </c>
      <c r="R512" s="538">
        <f>'Comm Input'!AA677</f>
        <v>3.06</v>
      </c>
      <c r="S512" s="538">
        <f>'Comm Input'!AB677</f>
        <v>0</v>
      </c>
      <c r="T512">
        <f>'Comm Input'!AC677</f>
        <v>0</v>
      </c>
      <c r="U512">
        <f>'Comm Input'!AD677</f>
        <v>0</v>
      </c>
      <c r="V512">
        <f>'Comm Input'!AE677</f>
        <v>0</v>
      </c>
      <c r="W512" s="541">
        <f>'Comm Input'!AF677</f>
        <v>0</v>
      </c>
      <c r="X512" s="538">
        <f>'Comm Input'!AG677</f>
        <v>0</v>
      </c>
      <c r="Y512" s="538">
        <f>'Comm Input'!AH677</f>
        <v>0</v>
      </c>
      <c r="Z512">
        <f>'Comm Input'!AI677</f>
        <v>0</v>
      </c>
    </row>
    <row r="513" spans="1:26" ht="15" x14ac:dyDescent="0.25">
      <c r="A513" s="311">
        <f>'Comm Input'!J678</f>
        <v>0</v>
      </c>
      <c r="B513">
        <f>'Comm Input'!K678</f>
        <v>0</v>
      </c>
      <c r="C513">
        <f>'Comm Input'!L678</f>
        <v>0</v>
      </c>
      <c r="D513">
        <f>'Comm Input'!M678</f>
        <v>0</v>
      </c>
      <c r="E513" s="494">
        <f>'Comm Input'!N678</f>
        <v>0</v>
      </c>
      <c r="F513" s="17">
        <f>'Comm Input'!O678</f>
        <v>0</v>
      </c>
      <c r="G513" s="38">
        <f>'Comm Input'!P678</f>
        <v>0</v>
      </c>
      <c r="H513" s="307">
        <f>'Comm Input'!Q678</f>
        <v>0</v>
      </c>
      <c r="I513" s="307">
        <f>'Comm Input'!R678</f>
        <v>0</v>
      </c>
      <c r="J513" s="307">
        <f>'Comm Input'!S678</f>
        <v>0</v>
      </c>
      <c r="K513" s="307">
        <f>'Comm Input'!T678</f>
        <v>0</v>
      </c>
      <c r="L513" s="38">
        <f>'Comm Input'!U678</f>
        <v>0</v>
      </c>
      <c r="M513" s="38">
        <f>'Comm Input'!V678</f>
        <v>0</v>
      </c>
      <c r="N513" s="22">
        <f>'Comm Input'!W678</f>
        <v>0</v>
      </c>
      <c r="O513" s="22">
        <f>'Comm Input'!X678</f>
        <v>0</v>
      </c>
      <c r="P513" s="23">
        <f>'Comm Input'!Y678</f>
        <v>0</v>
      </c>
      <c r="Q513" s="22">
        <f>'Comm Input'!Z678</f>
        <v>0</v>
      </c>
      <c r="R513" s="23">
        <f>'Comm Input'!AA678</f>
        <v>0</v>
      </c>
      <c r="S513" s="23">
        <f>'Comm Input'!AB678</f>
        <v>0</v>
      </c>
      <c r="T513">
        <f>'Comm Input'!AC678</f>
        <v>0</v>
      </c>
      <c r="U513">
        <f>'Comm Input'!AD678</f>
        <v>0</v>
      </c>
      <c r="V513">
        <f>'Comm Input'!AE678</f>
        <v>0</v>
      </c>
      <c r="W513" s="49">
        <f>'Comm Input'!AF678</f>
        <v>0</v>
      </c>
      <c r="X513" s="23">
        <f>'Comm Input'!AG678</f>
        <v>0</v>
      </c>
      <c r="Y513" s="23">
        <f>'Comm Input'!AH678</f>
        <v>0</v>
      </c>
      <c r="Z513">
        <f>'Comm Input'!AI678</f>
        <v>0</v>
      </c>
    </row>
    <row r="514" spans="1:26" ht="15" x14ac:dyDescent="0.25">
      <c r="A514" s="311">
        <f>'Comm Input'!J679</f>
        <v>0</v>
      </c>
      <c r="B514">
        <f>'Comm Input'!K679</f>
        <v>0</v>
      </c>
      <c r="C514" s="17">
        <f>'Comm Input'!L679</f>
        <v>0</v>
      </c>
      <c r="D514" t="str">
        <f>'Comm Input'!M679</f>
        <v>FL</v>
      </c>
      <c r="E514" s="494">
        <f>'Comm Input'!N679</f>
        <v>0</v>
      </c>
      <c r="F514" s="366">
        <f>'Comm Input'!O679</f>
        <v>0</v>
      </c>
      <c r="G514" s="321">
        <f>'Comm Input'!P679</f>
        <v>0</v>
      </c>
      <c r="H514" s="307">
        <f>'Comm Input'!Q679</f>
        <v>0</v>
      </c>
      <c r="I514" s="307">
        <f>'Comm Input'!R679</f>
        <v>0</v>
      </c>
      <c r="J514" s="307">
        <f>'Comm Input'!S679</f>
        <v>0</v>
      </c>
      <c r="K514" s="307">
        <f>'Comm Input'!T679</f>
        <v>0</v>
      </c>
      <c r="L514" s="38">
        <f>'Comm Input'!U679</f>
        <v>0</v>
      </c>
      <c r="M514" s="38">
        <f>'Comm Input'!V679</f>
        <v>0</v>
      </c>
      <c r="N514" s="22">
        <f>'Comm Input'!W679</f>
        <v>0</v>
      </c>
      <c r="O514" s="22">
        <f>'Comm Input'!X679</f>
        <v>0</v>
      </c>
      <c r="P514" s="23">
        <f>'Comm Input'!Y679</f>
        <v>0</v>
      </c>
      <c r="Q514" s="22">
        <f>'Comm Input'!Z679</f>
        <v>0</v>
      </c>
      <c r="R514" s="23">
        <f>'Comm Input'!AA679</f>
        <v>0</v>
      </c>
      <c r="S514" s="23">
        <f>'Comm Input'!AB679</f>
        <v>0</v>
      </c>
      <c r="T514">
        <f>'Comm Input'!AC679</f>
        <v>0</v>
      </c>
      <c r="U514">
        <f>'Comm Input'!AD679</f>
        <v>0</v>
      </c>
      <c r="V514">
        <f>'Comm Input'!AE679</f>
        <v>0</v>
      </c>
      <c r="W514" s="49">
        <f>'Comm Input'!AF679</f>
        <v>0</v>
      </c>
      <c r="X514" s="23">
        <f>'Comm Input'!AG679</f>
        <v>0</v>
      </c>
      <c r="Y514" s="23">
        <f>'Comm Input'!AH679</f>
        <v>0</v>
      </c>
      <c r="Z514">
        <f>'Comm Input'!AI679</f>
        <v>0</v>
      </c>
    </row>
    <row r="515" spans="1:26" ht="15" x14ac:dyDescent="0.25">
      <c r="A515" s="311">
        <f>'Comm Input'!J680</f>
        <v>0</v>
      </c>
      <c r="B515">
        <f>'Comm Input'!K680</f>
        <v>0</v>
      </c>
      <c r="C515">
        <f>'Comm Input'!L680</f>
        <v>0</v>
      </c>
      <c r="D515">
        <f>'Comm Input'!M680</f>
        <v>0</v>
      </c>
      <c r="E515" s="494">
        <f>'Comm Input'!N680</f>
        <v>0</v>
      </c>
      <c r="F515" s="17">
        <f>'Comm Input'!O680</f>
        <v>0</v>
      </c>
      <c r="G515" s="38">
        <f>'Comm Input'!P680</f>
        <v>0</v>
      </c>
      <c r="H515" s="307">
        <f>'Comm Input'!Q680</f>
        <v>0</v>
      </c>
      <c r="I515" s="307">
        <f>'Comm Input'!R680</f>
        <v>0</v>
      </c>
      <c r="J515" s="307">
        <f>'Comm Input'!S680</f>
        <v>0</v>
      </c>
      <c r="K515" s="307">
        <f>'Comm Input'!T680</f>
        <v>0</v>
      </c>
      <c r="L515" s="38">
        <f>'Comm Input'!U680</f>
        <v>0</v>
      </c>
      <c r="M515" s="38">
        <f>'Comm Input'!V680</f>
        <v>0</v>
      </c>
      <c r="N515" s="22">
        <f>'Comm Input'!W680</f>
        <v>0</v>
      </c>
      <c r="O515" s="22">
        <f>'Comm Input'!X680</f>
        <v>0</v>
      </c>
      <c r="P515" s="23">
        <f>'Comm Input'!Y680</f>
        <v>0</v>
      </c>
      <c r="Q515" s="22">
        <f>'Comm Input'!Z680</f>
        <v>0</v>
      </c>
      <c r="R515" s="23">
        <f>'Comm Input'!AA680</f>
        <v>0</v>
      </c>
      <c r="S515" s="23">
        <f>'Comm Input'!AB680</f>
        <v>0</v>
      </c>
      <c r="T515">
        <f>'Comm Input'!AC680</f>
        <v>0</v>
      </c>
      <c r="U515">
        <f>'Comm Input'!AD680</f>
        <v>0</v>
      </c>
      <c r="V515">
        <f>'Comm Input'!AE680</f>
        <v>0</v>
      </c>
      <c r="W515" s="49">
        <f>'Comm Input'!AF680</f>
        <v>0</v>
      </c>
      <c r="X515" s="23">
        <f>'Comm Input'!AG680</f>
        <v>0</v>
      </c>
      <c r="Y515" s="23">
        <f>'Comm Input'!AH680</f>
        <v>0</v>
      </c>
      <c r="Z515">
        <f>'Comm Input'!AI680</f>
        <v>0</v>
      </c>
    </row>
    <row r="516" spans="1:26" ht="15" x14ac:dyDescent="0.25">
      <c r="A516" s="311">
        <f>'Comm Input'!J681</f>
        <v>0</v>
      </c>
      <c r="B516">
        <f>'Comm Input'!K681</f>
        <v>0</v>
      </c>
      <c r="C516" s="17">
        <f>'Comm Input'!L681</f>
        <v>0</v>
      </c>
      <c r="D516">
        <f>'Comm Input'!M681</f>
        <v>0</v>
      </c>
      <c r="E516" s="494">
        <f>'Comm Input'!N681</f>
        <v>0</v>
      </c>
      <c r="F516" s="366">
        <f>'Comm Input'!O681</f>
        <v>0</v>
      </c>
      <c r="G516" s="321">
        <f>'Comm Input'!P681</f>
        <v>0</v>
      </c>
      <c r="H516" s="307">
        <f>'Comm Input'!Q681</f>
        <v>0</v>
      </c>
      <c r="I516" s="307">
        <f>'Comm Input'!R681</f>
        <v>0</v>
      </c>
      <c r="J516" s="307">
        <f>'Comm Input'!S681</f>
        <v>0</v>
      </c>
      <c r="K516" s="307">
        <f>'Comm Input'!T681</f>
        <v>0</v>
      </c>
      <c r="L516" s="38">
        <f>'Comm Input'!U681</f>
        <v>0</v>
      </c>
      <c r="M516" s="38">
        <f>'Comm Input'!V681</f>
        <v>0</v>
      </c>
      <c r="N516" s="22">
        <f>'Comm Input'!W681</f>
        <v>0</v>
      </c>
      <c r="O516" s="22">
        <f>'Comm Input'!X681</f>
        <v>0</v>
      </c>
      <c r="P516" s="23">
        <f>'Comm Input'!Y681</f>
        <v>0</v>
      </c>
      <c r="Q516" s="22">
        <f>'Comm Input'!Z681</f>
        <v>0</v>
      </c>
      <c r="R516" s="23">
        <f>'Comm Input'!AA681</f>
        <v>0</v>
      </c>
      <c r="S516" s="23">
        <f>'Comm Input'!AB681</f>
        <v>0</v>
      </c>
      <c r="T516">
        <f>'Comm Input'!AC681</f>
        <v>0</v>
      </c>
      <c r="U516">
        <f>'Comm Input'!AD681</f>
        <v>0</v>
      </c>
      <c r="V516">
        <f>'Comm Input'!AE681</f>
        <v>0</v>
      </c>
      <c r="W516" s="49">
        <f>'Comm Input'!AF681</f>
        <v>0</v>
      </c>
      <c r="X516" s="23">
        <f>'Comm Input'!AG681</f>
        <v>0</v>
      </c>
      <c r="Y516" s="23">
        <f>'Comm Input'!AH681</f>
        <v>0</v>
      </c>
      <c r="Z516" s="23">
        <f>'Comm Input'!AI681</f>
        <v>0</v>
      </c>
    </row>
    <row r="517" spans="1:26" ht="15" x14ac:dyDescent="0.25">
      <c r="A517" s="311">
        <f>'Comm Input'!J682</f>
        <v>0</v>
      </c>
      <c r="B517">
        <f>'Comm Input'!K682</f>
        <v>0</v>
      </c>
      <c r="C517">
        <f>'Comm Input'!L682</f>
        <v>0</v>
      </c>
      <c r="D517">
        <f>'Comm Input'!M682</f>
        <v>0</v>
      </c>
      <c r="E517" s="626">
        <f>'Comm Input'!N682</f>
        <v>0</v>
      </c>
      <c r="F517" s="13">
        <f>'Comm Input'!O682</f>
        <v>0</v>
      </c>
      <c r="G517" s="38">
        <f>'Comm Input'!P682</f>
        <v>0</v>
      </c>
      <c r="H517" s="307">
        <f>'Comm Input'!Q682</f>
        <v>0</v>
      </c>
      <c r="I517" s="307">
        <f>'Comm Input'!R682</f>
        <v>0</v>
      </c>
      <c r="J517" s="307">
        <f>'Comm Input'!S682</f>
        <v>0</v>
      </c>
      <c r="K517" s="307">
        <f>'Comm Input'!T682</f>
        <v>0</v>
      </c>
      <c r="L517" s="38">
        <f>'Comm Input'!U682</f>
        <v>0</v>
      </c>
      <c r="M517" s="38">
        <f>'Comm Input'!V682</f>
        <v>0</v>
      </c>
      <c r="N517" s="22">
        <f>'Comm Input'!W682</f>
        <v>0</v>
      </c>
      <c r="O517" s="22">
        <f>'Comm Input'!X682</f>
        <v>0</v>
      </c>
      <c r="P517" s="23">
        <f>'Comm Input'!Y682</f>
        <v>0</v>
      </c>
      <c r="Q517" s="22">
        <f>'Comm Input'!Z682</f>
        <v>0</v>
      </c>
      <c r="R517" s="23">
        <f>'Comm Input'!AA682</f>
        <v>0</v>
      </c>
      <c r="S517" s="23">
        <f>'Comm Input'!AB682</f>
        <v>0</v>
      </c>
      <c r="T517">
        <f>'Comm Input'!AC682</f>
        <v>0</v>
      </c>
      <c r="U517">
        <f>'Comm Input'!AD682</f>
        <v>0</v>
      </c>
      <c r="V517">
        <f>'Comm Input'!AE682</f>
        <v>0</v>
      </c>
      <c r="W517" s="49">
        <f>'Comm Input'!AF682</f>
        <v>0</v>
      </c>
      <c r="X517" s="23">
        <f>'Comm Input'!AG682</f>
        <v>0</v>
      </c>
      <c r="Y517" s="23">
        <f>'Comm Input'!AH682</f>
        <v>0</v>
      </c>
      <c r="Z517" s="23">
        <f>'Comm Input'!AI682</f>
        <v>0</v>
      </c>
    </row>
    <row r="518" spans="1:26" ht="15" x14ac:dyDescent="0.25">
      <c r="A518" s="311">
        <f>'Comm Input'!J683</f>
        <v>0</v>
      </c>
      <c r="B518">
        <f>'Comm Input'!K683</f>
        <v>0</v>
      </c>
      <c r="C518">
        <f>'Comm Input'!L683</f>
        <v>0</v>
      </c>
      <c r="D518">
        <f>'Comm Input'!M683</f>
        <v>0</v>
      </c>
      <c r="E518" s="49">
        <f>'Comm Input'!N683</f>
        <v>0</v>
      </c>
      <c r="F518" s="50">
        <f>'Comm Input'!O683</f>
        <v>0</v>
      </c>
      <c r="G518" s="38">
        <f>'Comm Input'!P683</f>
        <v>0</v>
      </c>
      <c r="H518" s="307">
        <f>'Comm Input'!Q683</f>
        <v>0</v>
      </c>
      <c r="I518" s="307">
        <f>'Comm Input'!R683</f>
        <v>0</v>
      </c>
      <c r="J518" s="307">
        <f>'Comm Input'!S683</f>
        <v>0</v>
      </c>
      <c r="K518" s="307">
        <f>'Comm Input'!T683</f>
        <v>0</v>
      </c>
      <c r="L518" s="38">
        <f>'Comm Input'!U683</f>
        <v>0</v>
      </c>
      <c r="M518" s="38">
        <f>'Comm Input'!V683</f>
        <v>0</v>
      </c>
      <c r="N518" s="38">
        <f>'Comm Input'!W683</f>
        <v>0</v>
      </c>
      <c r="O518" s="22">
        <f>'Comm Input'!X683</f>
        <v>0</v>
      </c>
      <c r="P518" s="11">
        <f>'Comm Input'!Y683</f>
        <v>0</v>
      </c>
      <c r="Q518" s="22">
        <f>'Comm Input'!Z683</f>
        <v>0</v>
      </c>
      <c r="R518" s="22">
        <f>'Comm Input'!AA683</f>
        <v>0</v>
      </c>
      <c r="S518" s="22">
        <f>'Comm Input'!AB683</f>
        <v>0</v>
      </c>
      <c r="T518" s="22">
        <f>'Comm Input'!AC683</f>
        <v>0</v>
      </c>
      <c r="U518" s="22">
        <f>'Comm Input'!AD683</f>
        <v>0</v>
      </c>
      <c r="V518" s="22">
        <f>'Comm Input'!AE683</f>
        <v>0</v>
      </c>
      <c r="W518" s="49">
        <f>'Comm Input'!AF683</f>
        <v>0</v>
      </c>
      <c r="X518" s="22">
        <f>'Comm Input'!AG683</f>
        <v>0</v>
      </c>
      <c r="Y518" s="22">
        <f>'Comm Input'!AH683</f>
        <v>0</v>
      </c>
      <c r="Z518" s="22">
        <f>'Comm Input'!AI683</f>
        <v>0</v>
      </c>
    </row>
    <row r="519" spans="1:26" ht="15" x14ac:dyDescent="0.25">
      <c r="A519" s="311">
        <f>'Comm Input'!J684</f>
        <v>0</v>
      </c>
      <c r="B519">
        <f>'Comm Input'!K684</f>
        <v>0</v>
      </c>
      <c r="C519">
        <f>'Comm Input'!L684</f>
        <v>0</v>
      </c>
      <c r="D519">
        <f>'Comm Input'!M684</f>
        <v>0</v>
      </c>
      <c r="E519" s="49">
        <f>'Comm Input'!N684</f>
        <v>0</v>
      </c>
      <c r="F519" s="50">
        <f>'Comm Input'!O684</f>
        <v>0</v>
      </c>
      <c r="G519" s="38">
        <f>'Comm Input'!P684</f>
        <v>0</v>
      </c>
      <c r="H519" s="38">
        <f>'Comm Input'!Q684</f>
        <v>0</v>
      </c>
      <c r="I519" s="38">
        <f>'Comm Input'!R684</f>
        <v>0</v>
      </c>
      <c r="J519" s="38">
        <f>'Comm Input'!S684</f>
        <v>0</v>
      </c>
      <c r="K519" s="38">
        <f>'Comm Input'!T684</f>
        <v>0</v>
      </c>
      <c r="L519" s="38">
        <f>'Comm Input'!U684</f>
        <v>0</v>
      </c>
      <c r="M519" s="38">
        <f>'Comm Input'!V684</f>
        <v>0</v>
      </c>
      <c r="N519" s="827">
        <f>'Comm Input'!W684</f>
        <v>59.466000000000001</v>
      </c>
      <c r="O519" s="829">
        <f>'Comm Input'!X684</f>
        <v>0</v>
      </c>
      <c r="P519" s="828">
        <f>'Comm Input'!Y684</f>
        <v>0</v>
      </c>
      <c r="Q519" s="1162">
        <f>'Comm Input'!Z684</f>
        <v>59.466000000000001</v>
      </c>
      <c r="R519" s="829">
        <f>'Comm Input'!AA684</f>
        <v>3.06</v>
      </c>
      <c r="S519" s="829">
        <f>'Comm Input'!AB684</f>
        <v>0</v>
      </c>
      <c r="T519" s="913">
        <f>'Comm Input'!AC684</f>
        <v>3.06</v>
      </c>
      <c r="U519" s="89">
        <f>'Comm Input'!AD684</f>
        <v>0</v>
      </c>
      <c r="V519" s="89">
        <f>'Comm Input'!AE684</f>
        <v>0</v>
      </c>
      <c r="W519" s="49">
        <f>'Comm Input'!AF684</f>
        <v>0</v>
      </c>
      <c r="X519" s="829">
        <f>'Comm Input'!AG684</f>
        <v>0</v>
      </c>
      <c r="Y519" s="829">
        <f>'Comm Input'!AH684</f>
        <v>0</v>
      </c>
      <c r="Z519" s="913">
        <f>'Comm Input'!AI684</f>
        <v>0</v>
      </c>
    </row>
    <row r="520" spans="1:26" ht="15" x14ac:dyDescent="0.25">
      <c r="A520" s="311">
        <f>'Comm Input'!J685</f>
        <v>0</v>
      </c>
      <c r="B520">
        <f>'Comm Input'!K685</f>
        <v>0</v>
      </c>
      <c r="C520">
        <f>'Comm Input'!L685</f>
        <v>0</v>
      </c>
      <c r="D520">
        <f>'Comm Input'!M685</f>
        <v>0</v>
      </c>
      <c r="E520" s="49">
        <f>'Comm Input'!N685</f>
        <v>0</v>
      </c>
      <c r="F520" s="50">
        <f>'Comm Input'!O685</f>
        <v>0</v>
      </c>
      <c r="G520" s="38">
        <f>'Comm Input'!P685</f>
        <v>0</v>
      </c>
      <c r="H520" s="38">
        <f>'Comm Input'!Q685</f>
        <v>0</v>
      </c>
      <c r="I520" s="38">
        <f>'Comm Input'!R685</f>
        <v>0</v>
      </c>
      <c r="J520" s="38">
        <f>'Comm Input'!S685</f>
        <v>0</v>
      </c>
      <c r="K520" s="38">
        <f>'Comm Input'!T685</f>
        <v>0</v>
      </c>
      <c r="L520" s="38">
        <f>'Comm Input'!U685</f>
        <v>0</v>
      </c>
      <c r="M520" s="526">
        <f>'Comm Input'!V685</f>
        <v>0</v>
      </c>
      <c r="N520" s="522">
        <f>'Comm Input'!W685</f>
        <v>0</v>
      </c>
      <c r="O520" s="523">
        <f>'Comm Input'!X685</f>
        <v>0</v>
      </c>
      <c r="P520" s="28">
        <f>'Comm Input'!Y685</f>
        <v>0</v>
      </c>
      <c r="Q520" s="523">
        <f>'Comm Input'!Z685</f>
        <v>0</v>
      </c>
      <c r="R520" s="523">
        <f>'Comm Input'!AA685</f>
        <v>0</v>
      </c>
      <c r="S520" s="523">
        <f>'Comm Input'!AB685</f>
        <v>0</v>
      </c>
      <c r="T520" s="89">
        <f>'Comm Input'!AC685</f>
        <v>0</v>
      </c>
      <c r="U520" s="89">
        <f>'Comm Input'!AD685</f>
        <v>0</v>
      </c>
      <c r="V520" s="89">
        <f>'Comm Input'!AE685</f>
        <v>0</v>
      </c>
      <c r="W520" s="541">
        <f>'Comm Input'!AF685</f>
        <v>0</v>
      </c>
      <c r="X520" s="523">
        <f>'Comm Input'!AG685</f>
        <v>0</v>
      </c>
      <c r="Y520" s="523">
        <f>'Comm Input'!AH685</f>
        <v>0</v>
      </c>
      <c r="Z520" s="89">
        <f>'Comm Input'!AI685</f>
        <v>0</v>
      </c>
    </row>
    <row r="521" spans="1:26" ht="15" x14ac:dyDescent="0.25">
      <c r="A521" s="334">
        <f>'Comm Input'!J686</f>
        <v>0</v>
      </c>
      <c r="B521" s="171">
        <f>'Comm Input'!K686</f>
        <v>0</v>
      </c>
      <c r="C521" s="171">
        <f>'Comm Input'!L686</f>
        <v>0</v>
      </c>
      <c r="D521" s="176">
        <f>'Comm Input'!M686</f>
        <v>0</v>
      </c>
      <c r="E521" s="449">
        <f>'Comm Input'!N686</f>
        <v>0</v>
      </c>
      <c r="F521" s="335">
        <f>'Comm Input'!O686</f>
        <v>0</v>
      </c>
      <c r="G521" s="177">
        <f>'Comm Input'!P686</f>
        <v>0</v>
      </c>
      <c r="H521" s="177">
        <f>'Comm Input'!Q686</f>
        <v>0</v>
      </c>
      <c r="I521" s="177">
        <f>'Comm Input'!R686</f>
        <v>0</v>
      </c>
      <c r="J521" s="177">
        <f>'Comm Input'!S686</f>
        <v>0</v>
      </c>
      <c r="K521" s="177">
        <f>'Comm Input'!T686</f>
        <v>0</v>
      </c>
      <c r="L521" s="177">
        <f>'Comm Input'!U686</f>
        <v>0</v>
      </c>
      <c r="M521" s="177">
        <f>'Comm Input'!V686</f>
        <v>0</v>
      </c>
      <c r="N521" s="364">
        <f>'Comm Input'!W686</f>
        <v>0</v>
      </c>
      <c r="O521" s="178">
        <f>'Comm Input'!X686</f>
        <v>0</v>
      </c>
      <c r="P521" s="365">
        <f>'Comm Input'!Y686</f>
        <v>0</v>
      </c>
      <c r="Q521" s="178">
        <f>'Comm Input'!Z686</f>
        <v>0</v>
      </c>
      <c r="R521" s="178">
        <f>'Comm Input'!AA686</f>
        <v>0</v>
      </c>
      <c r="S521" s="337">
        <f>'Comm Input'!AB686</f>
        <v>0</v>
      </c>
      <c r="T521" s="171">
        <f>'Comm Input'!AC686</f>
        <v>0</v>
      </c>
      <c r="U521" s="171">
        <f>'Comm Input'!AD686</f>
        <v>0</v>
      </c>
      <c r="V521" s="171">
        <f>'Comm Input'!AE686</f>
        <v>0</v>
      </c>
      <c r="W521" s="171">
        <f>'Comm Input'!AF686</f>
        <v>0</v>
      </c>
      <c r="X521" s="171">
        <f>'Comm Input'!AG686</f>
        <v>0</v>
      </c>
      <c r="Y521" s="337">
        <f>'Comm Input'!AH686</f>
        <v>0</v>
      </c>
      <c r="Z521" s="171">
        <f>'Comm Input'!AI686</f>
        <v>0</v>
      </c>
    </row>
    <row r="522" spans="1:26" ht="15" x14ac:dyDescent="0.25">
      <c r="A522" s="310" t="str">
        <f>'Comm Input'!J687</f>
        <v>SA</v>
      </c>
      <c r="B522" s="35" t="str">
        <f>'Comm Input'!K687</f>
        <v>Broker: PEO Exchange</v>
      </c>
      <c r="C522" s="35">
        <f>'Comm Input'!L687</f>
        <v>0</v>
      </c>
      <c r="D522" s="158">
        <f>'Comm Input'!M687</f>
        <v>0</v>
      </c>
      <c r="E522" s="117">
        <f>'Comm Input'!N687</f>
        <v>0</v>
      </c>
      <c r="F522" s="316">
        <f>'Comm Input'!O687</f>
        <v>0</v>
      </c>
      <c r="G522" s="158">
        <f>'Comm Input'!P687</f>
        <v>0</v>
      </c>
      <c r="H522" s="158">
        <f>'Comm Input'!Q687</f>
        <v>0</v>
      </c>
      <c r="I522" s="158">
        <f>'Comm Input'!R687</f>
        <v>0</v>
      </c>
      <c r="J522" s="319">
        <f>'Comm Input'!S687</f>
        <v>0</v>
      </c>
      <c r="K522" s="319">
        <f>'Comm Input'!T687</f>
        <v>0</v>
      </c>
      <c r="L522" s="319">
        <f>'Comm Input'!U687</f>
        <v>0</v>
      </c>
      <c r="M522" s="158">
        <f>'Comm Input'!V687</f>
        <v>0</v>
      </c>
      <c r="N522" s="319">
        <f>'Comm Input'!W687</f>
        <v>8.0100000000000005E-2</v>
      </c>
      <c r="O522" s="117">
        <f>'Comm Input'!X687</f>
        <v>0</v>
      </c>
      <c r="P522" s="157">
        <f>'Comm Input'!Y687</f>
        <v>0</v>
      </c>
      <c r="Q522" s="158">
        <f>'Comm Input'!Z687</f>
        <v>0</v>
      </c>
      <c r="R522" s="319">
        <f>'Comm Input'!AA687</f>
        <v>0</v>
      </c>
      <c r="S522" s="157">
        <f>'Comm Input'!AB687</f>
        <v>0</v>
      </c>
      <c r="T522" s="7">
        <f>'Comm Input'!AC687</f>
        <v>0</v>
      </c>
      <c r="U522" s="7">
        <f>'Comm Input'!AD687</f>
        <v>0</v>
      </c>
      <c r="V522" s="7">
        <f>'Comm Input'!AE687</f>
        <v>0</v>
      </c>
      <c r="W522" s="7">
        <f>'Comm Input'!AF687</f>
        <v>0</v>
      </c>
      <c r="X522" s="158">
        <f>'Comm Input'!AG687</f>
        <v>0</v>
      </c>
      <c r="Y522" s="322">
        <f>'Comm Input'!AH687</f>
        <v>0</v>
      </c>
      <c r="Z522" s="7">
        <f>'Comm Input'!AI687</f>
        <v>0</v>
      </c>
    </row>
    <row r="523" spans="1:26" ht="15" x14ac:dyDescent="0.25">
      <c r="A523" s="311">
        <f>'Comm Input'!J688</f>
        <v>0</v>
      </c>
      <c r="B523" t="str">
        <f>'Comm Input'!K688</f>
        <v>RVG Construction LLC</v>
      </c>
      <c r="C523" s="17">
        <f>'Comm Input'!L688</f>
        <v>0.4788</v>
      </c>
      <c r="D523" t="str">
        <f>'Comm Input'!M688</f>
        <v>FL5645</v>
      </c>
      <c r="E523" s="628">
        <f>'Comm Input'!N688</f>
        <v>0</v>
      </c>
      <c r="F523" s="366">
        <f>'Comm Input'!O688</f>
        <v>0</v>
      </c>
      <c r="G523" s="533">
        <f>'Comm Input'!P688</f>
        <v>0.18</v>
      </c>
      <c r="H523" s="535">
        <f>'Comm Input'!Q688</f>
        <v>0</v>
      </c>
      <c r="I523" s="535">
        <f>'Comm Input'!R688</f>
        <v>0</v>
      </c>
      <c r="J523" s="535">
        <f>'Comm Input'!S688</f>
        <v>0</v>
      </c>
      <c r="K523" s="535">
        <f>'Comm Input'!T688</f>
        <v>0</v>
      </c>
      <c r="L523" s="526">
        <f>'Comm Input'!U688</f>
        <v>0</v>
      </c>
      <c r="M523" s="526">
        <f>'Comm Input'!V688</f>
        <v>0</v>
      </c>
      <c r="N523" s="523">
        <f>'Comm Input'!W688</f>
        <v>0</v>
      </c>
      <c r="O523" s="523">
        <f>'Comm Input'!X688</f>
        <v>0</v>
      </c>
      <c r="P523" s="538">
        <f>'Comm Input'!Y688</f>
        <v>0</v>
      </c>
      <c r="Q523" s="523">
        <f>'Comm Input'!Z688</f>
        <v>0</v>
      </c>
      <c r="R523" s="538">
        <f>'Comm Input'!AA688</f>
        <v>0</v>
      </c>
      <c r="S523" s="538">
        <f>'Comm Input'!AB688</f>
        <v>0</v>
      </c>
      <c r="T523">
        <f>'Comm Input'!AC688</f>
        <v>0</v>
      </c>
      <c r="U523">
        <f>'Comm Input'!AD688</f>
        <v>0</v>
      </c>
      <c r="V523">
        <f>'Comm Input'!AE688</f>
        <v>0</v>
      </c>
      <c r="W523" s="541">
        <f>'Comm Input'!AF688</f>
        <v>0</v>
      </c>
      <c r="X523" s="538">
        <f>'Comm Input'!AG688</f>
        <v>0</v>
      </c>
      <c r="Y523" s="538">
        <f>'Comm Input'!AH688</f>
        <v>0</v>
      </c>
      <c r="Z523">
        <f>'Comm Input'!AI688</f>
        <v>0</v>
      </c>
    </row>
    <row r="524" spans="1:26" ht="15" x14ac:dyDescent="0.25">
      <c r="A524" s="311">
        <f>'Comm Input'!J689</f>
        <v>0</v>
      </c>
      <c r="B524">
        <f>'Comm Input'!K689</f>
        <v>0</v>
      </c>
      <c r="C524">
        <f>'Comm Input'!L689</f>
        <v>0</v>
      </c>
      <c r="D524">
        <f>'Comm Input'!M689</f>
        <v>0</v>
      </c>
      <c r="E524" s="494">
        <f>'Comm Input'!N689</f>
        <v>0</v>
      </c>
      <c r="F524" s="17">
        <f>'Comm Input'!O689</f>
        <v>0</v>
      </c>
      <c r="G524" s="38">
        <f>'Comm Input'!P689</f>
        <v>0.1188</v>
      </c>
      <c r="H524" s="307">
        <f>'Comm Input'!Q689</f>
        <v>0</v>
      </c>
      <c r="I524" s="307">
        <f>'Comm Input'!R689</f>
        <v>0</v>
      </c>
      <c r="J524" s="307">
        <f>'Comm Input'!S689</f>
        <v>0</v>
      </c>
      <c r="K524" s="307">
        <f>'Comm Input'!T689</f>
        <v>0</v>
      </c>
      <c r="L524" s="38">
        <f>'Comm Input'!U689</f>
        <v>0</v>
      </c>
      <c r="M524" s="38">
        <f>'Comm Input'!V689</f>
        <v>0</v>
      </c>
      <c r="N524" s="22">
        <f>'Comm Input'!W689</f>
        <v>0</v>
      </c>
      <c r="O524" s="22">
        <f>'Comm Input'!X689</f>
        <v>0</v>
      </c>
      <c r="P524" s="23">
        <f>'Comm Input'!Y689</f>
        <v>0</v>
      </c>
      <c r="Q524" s="22">
        <f>'Comm Input'!Z689</f>
        <v>0</v>
      </c>
      <c r="R524" s="23">
        <f>'Comm Input'!AA689</f>
        <v>0</v>
      </c>
      <c r="S524" s="23">
        <f>'Comm Input'!AB689</f>
        <v>0</v>
      </c>
      <c r="T524">
        <f>'Comm Input'!AC689</f>
        <v>0</v>
      </c>
      <c r="U524">
        <f>'Comm Input'!AD689</f>
        <v>0</v>
      </c>
      <c r="V524">
        <f>'Comm Input'!AE689</f>
        <v>0</v>
      </c>
      <c r="W524" s="49">
        <f>'Comm Input'!AF689</f>
        <v>0</v>
      </c>
      <c r="X524" s="23">
        <f>'Comm Input'!AG689</f>
        <v>0</v>
      </c>
      <c r="Y524" s="23">
        <f>'Comm Input'!AH689</f>
        <v>0</v>
      </c>
      <c r="Z524">
        <f>'Comm Input'!AI689</f>
        <v>0</v>
      </c>
    </row>
    <row r="525" spans="1:26" ht="15" x14ac:dyDescent="0.25">
      <c r="A525" s="311">
        <f>'Comm Input'!J690</f>
        <v>0</v>
      </c>
      <c r="B525" t="str">
        <f>'Comm Input'!K690</f>
        <v>MOVED TO CES</v>
      </c>
      <c r="C525" s="17">
        <f>'Comm Input'!L690</f>
        <v>0</v>
      </c>
      <c r="D525" t="str">
        <f>'Comm Input'!M690</f>
        <v>FL</v>
      </c>
      <c r="E525" s="494">
        <f>'Comm Input'!N690</f>
        <v>0</v>
      </c>
      <c r="F525" s="366">
        <f>'Comm Input'!O690</f>
        <v>0</v>
      </c>
      <c r="G525" s="321">
        <f>'Comm Input'!P690</f>
        <v>0</v>
      </c>
      <c r="H525" s="307">
        <f>'Comm Input'!Q690</f>
        <v>0</v>
      </c>
      <c r="I525" s="307">
        <f>'Comm Input'!R690</f>
        <v>0</v>
      </c>
      <c r="J525" s="307">
        <f>'Comm Input'!S690</f>
        <v>0</v>
      </c>
      <c r="K525" s="307">
        <f>'Comm Input'!T690</f>
        <v>0</v>
      </c>
      <c r="L525" s="38">
        <f>'Comm Input'!U690</f>
        <v>0</v>
      </c>
      <c r="M525" s="38">
        <f>'Comm Input'!V690</f>
        <v>0</v>
      </c>
      <c r="N525" s="22">
        <f>'Comm Input'!W690</f>
        <v>0</v>
      </c>
      <c r="O525" s="22">
        <f>'Comm Input'!X690</f>
        <v>0</v>
      </c>
      <c r="P525" s="23">
        <f>'Comm Input'!Y690</f>
        <v>0</v>
      </c>
      <c r="Q525" s="22">
        <f>'Comm Input'!Z690</f>
        <v>0</v>
      </c>
      <c r="R525" s="23">
        <f>'Comm Input'!AA690</f>
        <v>0</v>
      </c>
      <c r="S525" s="23">
        <f>'Comm Input'!AB690</f>
        <v>0</v>
      </c>
      <c r="T525">
        <f>'Comm Input'!AC690</f>
        <v>0</v>
      </c>
      <c r="U525">
        <f>'Comm Input'!AD690</f>
        <v>0</v>
      </c>
      <c r="V525">
        <f>'Comm Input'!AE690</f>
        <v>0</v>
      </c>
      <c r="W525" s="49">
        <f>'Comm Input'!AF690</f>
        <v>0</v>
      </c>
      <c r="X525" s="23">
        <f>'Comm Input'!AG690</f>
        <v>0</v>
      </c>
      <c r="Y525" s="23">
        <f>'Comm Input'!AH690</f>
        <v>0</v>
      </c>
      <c r="Z525">
        <f>'Comm Input'!AI690</f>
        <v>0</v>
      </c>
    </row>
    <row r="526" spans="1:26" ht="15" x14ac:dyDescent="0.25">
      <c r="A526" s="311">
        <f>'Comm Input'!J691</f>
        <v>0</v>
      </c>
      <c r="B526">
        <f>'Comm Input'!K691</f>
        <v>0</v>
      </c>
      <c r="C526">
        <f>'Comm Input'!L691</f>
        <v>0</v>
      </c>
      <c r="D526">
        <f>'Comm Input'!M691</f>
        <v>0</v>
      </c>
      <c r="E526" s="494">
        <f>'Comm Input'!N691</f>
        <v>0</v>
      </c>
      <c r="F526" s="17">
        <f>'Comm Input'!O691</f>
        <v>0</v>
      </c>
      <c r="G526" s="38">
        <f>'Comm Input'!P691</f>
        <v>0</v>
      </c>
      <c r="H526" s="307">
        <f>'Comm Input'!Q691</f>
        <v>0</v>
      </c>
      <c r="I526" s="307">
        <f>'Comm Input'!R691</f>
        <v>0</v>
      </c>
      <c r="J526" s="307">
        <f>'Comm Input'!S691</f>
        <v>0</v>
      </c>
      <c r="K526" s="307">
        <f>'Comm Input'!T691</f>
        <v>0</v>
      </c>
      <c r="L526" s="38">
        <f>'Comm Input'!U691</f>
        <v>0</v>
      </c>
      <c r="M526" s="38">
        <f>'Comm Input'!V691</f>
        <v>0</v>
      </c>
      <c r="N526" s="22">
        <f>'Comm Input'!W691</f>
        <v>0</v>
      </c>
      <c r="O526" s="22">
        <f>'Comm Input'!X691</f>
        <v>0</v>
      </c>
      <c r="P526" s="23">
        <f>'Comm Input'!Y691</f>
        <v>0</v>
      </c>
      <c r="Q526" s="22">
        <f>'Comm Input'!Z691</f>
        <v>0</v>
      </c>
      <c r="R526" s="23">
        <f>'Comm Input'!AA691</f>
        <v>0</v>
      </c>
      <c r="S526" s="23">
        <f>'Comm Input'!AB691</f>
        <v>0</v>
      </c>
      <c r="T526">
        <f>'Comm Input'!AC691</f>
        <v>0</v>
      </c>
      <c r="U526">
        <f>'Comm Input'!AD691</f>
        <v>0</v>
      </c>
      <c r="V526">
        <f>'Comm Input'!AE691</f>
        <v>0</v>
      </c>
      <c r="W526" s="49">
        <f>'Comm Input'!AF691</f>
        <v>0</v>
      </c>
      <c r="X526" s="23">
        <f>'Comm Input'!AG691</f>
        <v>0</v>
      </c>
      <c r="Y526" s="23">
        <f>'Comm Input'!AH691</f>
        <v>0</v>
      </c>
      <c r="Z526">
        <f>'Comm Input'!AI691</f>
        <v>0</v>
      </c>
    </row>
    <row r="527" spans="1:26" ht="15" x14ac:dyDescent="0.25">
      <c r="A527" s="311">
        <f>'Comm Input'!J692</f>
        <v>0</v>
      </c>
      <c r="B527">
        <f>'Comm Input'!K692</f>
        <v>0</v>
      </c>
      <c r="C527" s="17">
        <f>'Comm Input'!L692</f>
        <v>0</v>
      </c>
      <c r="D527">
        <f>'Comm Input'!M692</f>
        <v>0</v>
      </c>
      <c r="E527" s="494">
        <f>'Comm Input'!N692</f>
        <v>0</v>
      </c>
      <c r="F527" s="366">
        <f>'Comm Input'!O692</f>
        <v>0</v>
      </c>
      <c r="G527" s="321">
        <f>'Comm Input'!P692</f>
        <v>0</v>
      </c>
      <c r="H527" s="307">
        <f>'Comm Input'!Q692</f>
        <v>0</v>
      </c>
      <c r="I527" s="307">
        <f>'Comm Input'!R692</f>
        <v>0</v>
      </c>
      <c r="J527" s="307">
        <f>'Comm Input'!S692</f>
        <v>0</v>
      </c>
      <c r="K527" s="307">
        <f>'Comm Input'!T692</f>
        <v>0</v>
      </c>
      <c r="L527" s="38">
        <f>'Comm Input'!U692</f>
        <v>0</v>
      </c>
      <c r="M527" s="38">
        <f>'Comm Input'!V692</f>
        <v>0</v>
      </c>
      <c r="N527" s="22">
        <f>'Comm Input'!W692</f>
        <v>0</v>
      </c>
      <c r="O527" s="22">
        <f>'Comm Input'!X692</f>
        <v>0</v>
      </c>
      <c r="P527" s="23">
        <f>'Comm Input'!Y692</f>
        <v>0</v>
      </c>
      <c r="Q527" s="22">
        <f>'Comm Input'!Z692</f>
        <v>0</v>
      </c>
      <c r="R527" s="23">
        <f>'Comm Input'!AA692</f>
        <v>0</v>
      </c>
      <c r="S527" s="23">
        <f>'Comm Input'!AB692</f>
        <v>0</v>
      </c>
      <c r="T527">
        <f>'Comm Input'!AC692</f>
        <v>0</v>
      </c>
      <c r="U527">
        <f>'Comm Input'!AD692</f>
        <v>0</v>
      </c>
      <c r="V527">
        <f>'Comm Input'!AE692</f>
        <v>0</v>
      </c>
      <c r="W527" s="49">
        <f>'Comm Input'!AF692</f>
        <v>0</v>
      </c>
      <c r="X527" s="23">
        <f>'Comm Input'!AG692</f>
        <v>0</v>
      </c>
      <c r="Y527" s="23">
        <f>'Comm Input'!AH692</f>
        <v>0</v>
      </c>
      <c r="Z527" s="23">
        <f>'Comm Input'!AI692</f>
        <v>0</v>
      </c>
    </row>
    <row r="528" spans="1:26" ht="15" x14ac:dyDescent="0.25">
      <c r="A528" s="311">
        <f>'Comm Input'!J693</f>
        <v>0</v>
      </c>
      <c r="B528">
        <f>'Comm Input'!K693</f>
        <v>0</v>
      </c>
      <c r="C528">
        <f>'Comm Input'!L693</f>
        <v>0</v>
      </c>
      <c r="D528">
        <f>'Comm Input'!M693</f>
        <v>0</v>
      </c>
      <c r="E528" s="626">
        <f>'Comm Input'!N693</f>
        <v>0</v>
      </c>
      <c r="F528" s="13">
        <f>'Comm Input'!O693</f>
        <v>0</v>
      </c>
      <c r="G528" s="38">
        <f>'Comm Input'!P693</f>
        <v>0</v>
      </c>
      <c r="H528" s="307">
        <f>'Comm Input'!Q693</f>
        <v>0</v>
      </c>
      <c r="I528" s="307">
        <f>'Comm Input'!R693</f>
        <v>0</v>
      </c>
      <c r="J528" s="307">
        <f>'Comm Input'!S693</f>
        <v>0</v>
      </c>
      <c r="K528" s="307">
        <f>'Comm Input'!T693</f>
        <v>0</v>
      </c>
      <c r="L528" s="38">
        <f>'Comm Input'!U693</f>
        <v>0</v>
      </c>
      <c r="M528" s="38">
        <f>'Comm Input'!V693</f>
        <v>0</v>
      </c>
      <c r="N528" s="22">
        <f>'Comm Input'!W693</f>
        <v>0</v>
      </c>
      <c r="O528" s="22">
        <f>'Comm Input'!X693</f>
        <v>0</v>
      </c>
      <c r="P528" s="23">
        <f>'Comm Input'!Y693</f>
        <v>0</v>
      </c>
      <c r="Q528" s="22">
        <f>'Comm Input'!Z693</f>
        <v>0</v>
      </c>
      <c r="R528" s="23">
        <f>'Comm Input'!AA693</f>
        <v>0</v>
      </c>
      <c r="S528" s="23">
        <f>'Comm Input'!AB693</f>
        <v>0</v>
      </c>
      <c r="T528">
        <f>'Comm Input'!AC693</f>
        <v>0</v>
      </c>
      <c r="U528">
        <f>'Comm Input'!AD693</f>
        <v>0</v>
      </c>
      <c r="V528">
        <f>'Comm Input'!AE693</f>
        <v>0</v>
      </c>
      <c r="W528" s="49">
        <f>'Comm Input'!AF693</f>
        <v>0</v>
      </c>
      <c r="X528" s="23">
        <f>'Comm Input'!AG693</f>
        <v>0</v>
      </c>
      <c r="Y528" s="23">
        <f>'Comm Input'!AH693</f>
        <v>0</v>
      </c>
      <c r="Z528" s="23">
        <f>'Comm Input'!AI693</f>
        <v>0</v>
      </c>
    </row>
    <row r="529" spans="1:26" ht="15.75" thickBot="1" x14ac:dyDescent="0.3">
      <c r="A529" s="311">
        <f>'Comm Input'!J694</f>
        <v>0</v>
      </c>
      <c r="B529">
        <f>'Comm Input'!K694</f>
        <v>0</v>
      </c>
      <c r="C529">
        <f>'Comm Input'!L694</f>
        <v>0</v>
      </c>
      <c r="D529">
        <f>'Comm Input'!M694</f>
        <v>0</v>
      </c>
      <c r="E529" s="49">
        <f>'Comm Input'!N694</f>
        <v>0</v>
      </c>
      <c r="F529" s="50">
        <f>'Comm Input'!O694</f>
        <v>0</v>
      </c>
      <c r="G529" s="38">
        <f>'Comm Input'!P694</f>
        <v>0</v>
      </c>
      <c r="H529" s="307">
        <f>'Comm Input'!Q694</f>
        <v>0</v>
      </c>
      <c r="I529" s="307">
        <f>'Comm Input'!R694</f>
        <v>0</v>
      </c>
      <c r="J529" s="307">
        <f>'Comm Input'!S694</f>
        <v>0</v>
      </c>
      <c r="K529" s="307">
        <f>'Comm Input'!T694</f>
        <v>0</v>
      </c>
      <c r="L529" s="38">
        <f>'Comm Input'!U694</f>
        <v>0</v>
      </c>
      <c r="M529" s="38">
        <f>'Comm Input'!V694</f>
        <v>0</v>
      </c>
      <c r="N529" s="38">
        <f>'Comm Input'!W694</f>
        <v>0</v>
      </c>
      <c r="O529" s="22">
        <f>'Comm Input'!X694</f>
        <v>0</v>
      </c>
      <c r="P529" s="11">
        <f>'Comm Input'!Y694</f>
        <v>0</v>
      </c>
      <c r="Q529" s="22">
        <f>'Comm Input'!Z694</f>
        <v>0</v>
      </c>
      <c r="R529" s="22">
        <f>'Comm Input'!AA694</f>
        <v>0</v>
      </c>
      <c r="S529" s="22">
        <f>'Comm Input'!AB694</f>
        <v>0</v>
      </c>
      <c r="T529" s="22">
        <f>'Comm Input'!AC694</f>
        <v>0</v>
      </c>
      <c r="U529" s="22">
        <f>'Comm Input'!AD694</f>
        <v>0</v>
      </c>
      <c r="V529" s="22">
        <f>'Comm Input'!AE694</f>
        <v>0</v>
      </c>
      <c r="W529" s="49">
        <f>'Comm Input'!AF694</f>
        <v>0</v>
      </c>
      <c r="X529" s="22">
        <f>'Comm Input'!AG694</f>
        <v>0</v>
      </c>
      <c r="Y529" s="22">
        <f>'Comm Input'!AH694</f>
        <v>0</v>
      </c>
      <c r="Z529" s="22">
        <f>'Comm Input'!AI694</f>
        <v>0</v>
      </c>
    </row>
    <row r="530" spans="1:26" ht="15.75" thickBot="1" x14ac:dyDescent="0.3">
      <c r="A530" s="311">
        <f>'Comm Input'!J695</f>
        <v>0</v>
      </c>
      <c r="B530">
        <f>'Comm Input'!K695</f>
        <v>0</v>
      </c>
      <c r="C530">
        <f>'Comm Input'!L695</f>
        <v>0</v>
      </c>
      <c r="D530">
        <f>'Comm Input'!M695</f>
        <v>0</v>
      </c>
      <c r="E530" s="49">
        <f>'Comm Input'!N695</f>
        <v>0</v>
      </c>
      <c r="F530" s="50">
        <f>'Comm Input'!O695</f>
        <v>0</v>
      </c>
      <c r="G530" s="38">
        <f>'Comm Input'!P695</f>
        <v>0</v>
      </c>
      <c r="H530" s="38">
        <f>'Comm Input'!Q695</f>
        <v>0</v>
      </c>
      <c r="I530" s="38">
        <f>'Comm Input'!R695</f>
        <v>0</v>
      </c>
      <c r="J530" s="38">
        <f>'Comm Input'!S695</f>
        <v>0</v>
      </c>
      <c r="K530" s="38">
        <f>'Comm Input'!T695</f>
        <v>0</v>
      </c>
      <c r="L530" s="38">
        <f>'Comm Input'!U695</f>
        <v>0</v>
      </c>
      <c r="M530" s="38">
        <f>'Comm Input'!V695</f>
        <v>0</v>
      </c>
      <c r="N530" s="488">
        <f>'Comm Input'!W695</f>
        <v>0</v>
      </c>
      <c r="O530" s="489">
        <f>'Comm Input'!X695</f>
        <v>0</v>
      </c>
      <c r="P530" s="490">
        <f>'Comm Input'!Y695</f>
        <v>0</v>
      </c>
      <c r="Q530" s="829">
        <f>'Comm Input'!Z695</f>
        <v>0</v>
      </c>
      <c r="R530" s="387">
        <f>'Comm Input'!AA695</f>
        <v>0</v>
      </c>
      <c r="S530" s="387">
        <f>'Comm Input'!AB695</f>
        <v>0</v>
      </c>
      <c r="T530" s="1087">
        <f>'Comm Input'!AC695</f>
        <v>0</v>
      </c>
      <c r="U530" s="89">
        <f>'Comm Input'!AD695</f>
        <v>0</v>
      </c>
      <c r="V530" s="89">
        <f>'Comm Input'!AE695</f>
        <v>0</v>
      </c>
      <c r="W530" s="49">
        <f>'Comm Input'!AF695</f>
        <v>0</v>
      </c>
      <c r="X530" s="387">
        <f>'Comm Input'!AG695</f>
        <v>0</v>
      </c>
      <c r="Y530" s="387">
        <f>'Comm Input'!AH695</f>
        <v>0</v>
      </c>
      <c r="Z530" s="1087">
        <f>'Comm Input'!AI695</f>
        <v>0</v>
      </c>
    </row>
    <row r="531" spans="1:26" ht="15" x14ac:dyDescent="0.25">
      <c r="A531" s="311">
        <f>'Comm Input'!J696</f>
        <v>0</v>
      </c>
      <c r="B531">
        <f>'Comm Input'!K696</f>
        <v>0</v>
      </c>
      <c r="C531">
        <f>'Comm Input'!L696</f>
        <v>0</v>
      </c>
      <c r="D531">
        <f>'Comm Input'!M696</f>
        <v>0</v>
      </c>
      <c r="E531" s="49">
        <f>'Comm Input'!N696</f>
        <v>0</v>
      </c>
      <c r="F531" s="50">
        <f>'Comm Input'!O696</f>
        <v>0</v>
      </c>
      <c r="G531" s="38">
        <f>'Comm Input'!P696</f>
        <v>0</v>
      </c>
      <c r="H531" s="38">
        <f>'Comm Input'!Q696</f>
        <v>0</v>
      </c>
      <c r="I531" s="38">
        <f>'Comm Input'!R696</f>
        <v>0</v>
      </c>
      <c r="J531" s="38">
        <f>'Comm Input'!S696</f>
        <v>0</v>
      </c>
      <c r="K531" s="38">
        <f>'Comm Input'!T696</f>
        <v>0</v>
      </c>
      <c r="L531" s="38">
        <f>'Comm Input'!U696</f>
        <v>0</v>
      </c>
      <c r="M531" s="38">
        <f>'Comm Input'!V696</f>
        <v>0</v>
      </c>
      <c r="N531" s="522">
        <f>'Comm Input'!W696</f>
        <v>0</v>
      </c>
      <c r="O531" s="523">
        <f>'Comm Input'!X696</f>
        <v>0</v>
      </c>
      <c r="P531" s="28">
        <f>'Comm Input'!Y696</f>
        <v>0</v>
      </c>
      <c r="Q531" s="523">
        <f>'Comm Input'!Z696</f>
        <v>0</v>
      </c>
      <c r="R531" s="523">
        <f>'Comm Input'!AA696</f>
        <v>0</v>
      </c>
      <c r="S531" s="523">
        <f>'Comm Input'!AB696</f>
        <v>0</v>
      </c>
      <c r="T531" s="89">
        <f>'Comm Input'!AC696</f>
        <v>0</v>
      </c>
      <c r="U531" s="89">
        <f>'Comm Input'!AD696</f>
        <v>0</v>
      </c>
      <c r="V531" s="89">
        <f>'Comm Input'!AE696</f>
        <v>0</v>
      </c>
      <c r="W531" s="49">
        <f>'Comm Input'!AF696</f>
        <v>0</v>
      </c>
      <c r="X531" s="523">
        <f>'Comm Input'!AG696</f>
        <v>0</v>
      </c>
      <c r="Y531" s="523">
        <f>'Comm Input'!AH696</f>
        <v>0</v>
      </c>
      <c r="Z531" s="89">
        <f>'Comm Input'!AI696</f>
        <v>0</v>
      </c>
    </row>
    <row r="532" spans="1:26" ht="15" x14ac:dyDescent="0.25">
      <c r="A532" s="334">
        <f>'Comm Input'!J697</f>
        <v>0</v>
      </c>
      <c r="B532" s="171">
        <f>'Comm Input'!K697</f>
        <v>0</v>
      </c>
      <c r="C532" s="171">
        <f>'Comm Input'!L697</f>
        <v>0</v>
      </c>
      <c r="D532" s="176">
        <f>'Comm Input'!M697</f>
        <v>0</v>
      </c>
      <c r="E532" s="449">
        <f>'Comm Input'!N697</f>
        <v>0</v>
      </c>
      <c r="F532" s="335">
        <f>'Comm Input'!O697</f>
        <v>0</v>
      </c>
      <c r="G532" s="177">
        <f>'Comm Input'!P697</f>
        <v>0</v>
      </c>
      <c r="H532" s="177">
        <f>'Comm Input'!Q697</f>
        <v>0</v>
      </c>
      <c r="I532" s="177">
        <f>'Comm Input'!R697</f>
        <v>0</v>
      </c>
      <c r="J532" s="177">
        <f>'Comm Input'!S697</f>
        <v>0</v>
      </c>
      <c r="K532" s="177">
        <f>'Comm Input'!T697</f>
        <v>0</v>
      </c>
      <c r="L532" s="177">
        <f>'Comm Input'!U697</f>
        <v>0</v>
      </c>
      <c r="M532" s="177">
        <f>'Comm Input'!V697</f>
        <v>0</v>
      </c>
      <c r="N532" s="364">
        <f>'Comm Input'!W697</f>
        <v>0</v>
      </c>
      <c r="O532" s="178">
        <f>'Comm Input'!X697</f>
        <v>0</v>
      </c>
      <c r="P532" s="365">
        <f>'Comm Input'!Y697</f>
        <v>0</v>
      </c>
      <c r="Q532" s="178">
        <f>'Comm Input'!Z697</f>
        <v>0</v>
      </c>
      <c r="R532" s="178">
        <f>'Comm Input'!AA697</f>
        <v>0</v>
      </c>
      <c r="S532" s="337">
        <f>'Comm Input'!AB697</f>
        <v>0</v>
      </c>
      <c r="T532" s="171">
        <f>'Comm Input'!AC697</f>
        <v>0</v>
      </c>
      <c r="U532" s="171">
        <f>'Comm Input'!AD697</f>
        <v>0</v>
      </c>
      <c r="V532" s="171">
        <f>'Comm Input'!AE697</f>
        <v>0</v>
      </c>
      <c r="W532" s="171">
        <f>'Comm Input'!AF697</f>
        <v>0</v>
      </c>
      <c r="X532" s="171">
        <f>'Comm Input'!AG697</f>
        <v>0</v>
      </c>
      <c r="Y532" s="337">
        <f>'Comm Input'!AH697</f>
        <v>0</v>
      </c>
      <c r="Z532" s="171">
        <f>'Comm Input'!AI697</f>
        <v>0</v>
      </c>
    </row>
    <row r="533" spans="1:26" ht="15" x14ac:dyDescent="0.25">
      <c r="A533" s="310" t="str">
        <f>'Comm Input'!J698</f>
        <v>SA</v>
      </c>
      <c r="B533" s="35" t="str">
        <f>'Comm Input'!K698</f>
        <v>Broker: PEO Exchange</v>
      </c>
      <c r="C533" s="35">
        <f>'Comm Input'!L698</f>
        <v>0</v>
      </c>
      <c r="D533" s="158">
        <f>'Comm Input'!M698</f>
        <v>0</v>
      </c>
      <c r="E533" s="117">
        <f>'Comm Input'!N698</f>
        <v>0</v>
      </c>
      <c r="F533" s="316">
        <f>'Comm Input'!O698</f>
        <v>0</v>
      </c>
      <c r="G533" s="158">
        <f>'Comm Input'!P698</f>
        <v>0</v>
      </c>
      <c r="H533" s="158">
        <f>'Comm Input'!Q698</f>
        <v>0</v>
      </c>
      <c r="I533" s="158" t="str">
        <f>'Comm Input'!R698</f>
        <v>Actual SUTA</v>
      </c>
      <c r="J533" s="319" t="str">
        <f>'Comm Input'!S698</f>
        <v>Billed SUTA</v>
      </c>
      <c r="K533" s="319">
        <f>'Comm Input'!T698</f>
        <v>0</v>
      </c>
      <c r="L533" s="386">
        <f>'Comm Input'!U698</f>
        <v>0.01</v>
      </c>
      <c r="M533" s="158">
        <f>'Comm Input'!V698</f>
        <v>0</v>
      </c>
      <c r="N533" s="319">
        <f>'Comm Input'!W698</f>
        <v>2.5000000000000001E-3</v>
      </c>
      <c r="O533" s="117">
        <f>'Comm Input'!X698</f>
        <v>0</v>
      </c>
      <c r="P533" s="157">
        <f>'Comm Input'!Y698</f>
        <v>0</v>
      </c>
      <c r="Q533" s="158">
        <f>'Comm Input'!Z698</f>
        <v>0</v>
      </c>
      <c r="R533" s="319">
        <f>'Comm Input'!AA698</f>
        <v>0</v>
      </c>
      <c r="S533" s="157">
        <f>'Comm Input'!AB698</f>
        <v>0</v>
      </c>
      <c r="T533" s="7">
        <f>'Comm Input'!AC698</f>
        <v>0</v>
      </c>
      <c r="U533" s="7">
        <f>'Comm Input'!AD698</f>
        <v>0</v>
      </c>
      <c r="V533" s="7">
        <f>'Comm Input'!AE698</f>
        <v>0</v>
      </c>
      <c r="W533" s="7">
        <f>'Comm Input'!AF698</f>
        <v>0</v>
      </c>
      <c r="X533" s="158">
        <f>'Comm Input'!AG698</f>
        <v>0</v>
      </c>
      <c r="Y533" s="322">
        <f>'Comm Input'!AH698</f>
        <v>0</v>
      </c>
      <c r="Z533" s="7">
        <f>'Comm Input'!AI698</f>
        <v>0</v>
      </c>
    </row>
    <row r="534" spans="1:26" ht="15" x14ac:dyDescent="0.25">
      <c r="A534" s="311">
        <f>'Comm Input'!J699</f>
        <v>0</v>
      </c>
      <c r="B534" t="str">
        <f>'Comm Input'!K699</f>
        <v>Integrity Services</v>
      </c>
      <c r="C534" s="17">
        <f>'Comm Input'!L699</f>
        <v>0.1331</v>
      </c>
      <c r="D534" t="str">
        <f>'Comm Input'!M699</f>
        <v>FL8742</v>
      </c>
      <c r="E534" s="752">
        <f>'Comm Input'!N699</f>
        <v>0</v>
      </c>
      <c r="F534" s="746">
        <f>'Comm Input'!O699</f>
        <v>3.8E-3</v>
      </c>
      <c r="G534" s="533">
        <f>'Comm Input'!P699</f>
        <v>8.6E-3</v>
      </c>
      <c r="H534" s="535">
        <f>'Comm Input'!Q699</f>
        <v>0</v>
      </c>
      <c r="I534" s="742">
        <f>'Comm Input'!R699</f>
        <v>2.7E-2</v>
      </c>
      <c r="J534" s="744">
        <f>'Comm Input'!S699</f>
        <v>2.7E-2</v>
      </c>
      <c r="K534" s="535">
        <f>'Comm Input'!T699</f>
        <v>0</v>
      </c>
      <c r="L534" s="38">
        <f>'Comm Input'!U699</f>
        <v>0.01</v>
      </c>
      <c r="M534" s="526">
        <f>'Comm Input'!V699</f>
        <v>0</v>
      </c>
      <c r="N534" s="523">
        <f>'Comm Input'!W699</f>
        <v>0</v>
      </c>
      <c r="O534" s="745">
        <f>'Comm Input'!X699</f>
        <v>0</v>
      </c>
      <c r="P534" s="538">
        <f>'Comm Input'!Y699</f>
        <v>0</v>
      </c>
      <c r="Q534" s="523">
        <f>'Comm Input'!Z699</f>
        <v>0</v>
      </c>
      <c r="R534" s="538">
        <f>'Comm Input'!AA699</f>
        <v>0</v>
      </c>
      <c r="S534" s="538">
        <f>'Comm Input'!AB699</f>
        <v>0</v>
      </c>
      <c r="T534">
        <f>'Comm Input'!AC699</f>
        <v>0</v>
      </c>
      <c r="U534">
        <f>'Comm Input'!AD699</f>
        <v>0</v>
      </c>
      <c r="V534">
        <f>'Comm Input'!AE699</f>
        <v>0</v>
      </c>
      <c r="W534" s="541">
        <f>'Comm Input'!AF699</f>
        <v>0</v>
      </c>
      <c r="X534" s="538">
        <f>'Comm Input'!AG699</f>
        <v>0</v>
      </c>
      <c r="Y534" s="538">
        <f>'Comm Input'!AH699</f>
        <v>0</v>
      </c>
      <c r="Z534">
        <f>'Comm Input'!AI699</f>
        <v>0</v>
      </c>
    </row>
    <row r="535" spans="1:26" ht="15" x14ac:dyDescent="0.25">
      <c r="A535" s="311">
        <f>'Comm Input'!J700</f>
        <v>0</v>
      </c>
      <c r="B535">
        <f>'Comm Input'!K700</f>
        <v>0</v>
      </c>
      <c r="C535">
        <f>'Comm Input'!L700</f>
        <v>0</v>
      </c>
      <c r="D535">
        <f>'Comm Input'!M700</f>
        <v>0</v>
      </c>
      <c r="E535" s="753">
        <f>'Comm Input'!N700</f>
        <v>0</v>
      </c>
      <c r="F535" s="17">
        <f>'Comm Input'!O700</f>
        <v>2.5080000000000002E-3</v>
      </c>
      <c r="G535" s="38">
        <f>'Comm Input'!P700</f>
        <v>5.6760000000000005E-3</v>
      </c>
      <c r="H535" s="307">
        <f>'Comm Input'!Q700</f>
        <v>0</v>
      </c>
      <c r="I535" s="742">
        <f>'Comm Input'!R700</f>
        <v>2.7E-2</v>
      </c>
      <c r="J535" s="36">
        <f>'Comm Input'!S700</f>
        <v>2.7E-2</v>
      </c>
      <c r="K535" s="307">
        <f>'Comm Input'!T700</f>
        <v>0</v>
      </c>
      <c r="L535" s="38">
        <f>'Comm Input'!U700</f>
        <v>0.01</v>
      </c>
      <c r="M535" s="38">
        <f>'Comm Input'!V700</f>
        <v>0</v>
      </c>
      <c r="N535" s="22">
        <f>'Comm Input'!W700</f>
        <v>0</v>
      </c>
      <c r="O535" s="745">
        <f>'Comm Input'!X700</f>
        <v>0</v>
      </c>
      <c r="P535" s="538">
        <f>'Comm Input'!Y700</f>
        <v>0</v>
      </c>
      <c r="Q535" s="22">
        <f>'Comm Input'!Z700</f>
        <v>0</v>
      </c>
      <c r="R535" s="23">
        <f>'Comm Input'!AA700</f>
        <v>0</v>
      </c>
      <c r="S535" s="23">
        <f>'Comm Input'!AB700</f>
        <v>0</v>
      </c>
      <c r="T535">
        <f>'Comm Input'!AC700</f>
        <v>0</v>
      </c>
      <c r="U535">
        <f>'Comm Input'!AD700</f>
        <v>0</v>
      </c>
      <c r="V535">
        <f>'Comm Input'!AE700</f>
        <v>0</v>
      </c>
      <c r="W535" s="49">
        <f>'Comm Input'!AF700</f>
        <v>0</v>
      </c>
      <c r="X535" s="23">
        <f>'Comm Input'!AG700</f>
        <v>0</v>
      </c>
      <c r="Y535" s="23">
        <f>'Comm Input'!AH700</f>
        <v>0</v>
      </c>
      <c r="Z535">
        <f>'Comm Input'!AI700</f>
        <v>0</v>
      </c>
    </row>
    <row r="536" spans="1:26" ht="15" x14ac:dyDescent="0.25">
      <c r="A536" s="311">
        <f>'Comm Input'!J701</f>
        <v>0</v>
      </c>
      <c r="B536" s="40" t="str">
        <f>'Comm Input'!K701</f>
        <v>EFFECTIVE 3/2020</v>
      </c>
      <c r="C536" s="17">
        <f>'Comm Input'!L701</f>
        <v>0.1376</v>
      </c>
      <c r="D536" t="str">
        <f>'Comm Input'!M701</f>
        <v>IL8742</v>
      </c>
      <c r="E536" s="752">
        <f>'Comm Input'!N701</f>
        <v>0</v>
      </c>
      <c r="F536" s="366">
        <f>'Comm Input'!O701</f>
        <v>3.5000000000000001E-3</v>
      </c>
      <c r="G536" s="321">
        <f>'Comm Input'!P701</f>
        <v>7.1000000000000004E-3</v>
      </c>
      <c r="H536" s="535">
        <f>'Comm Input'!Q701</f>
        <v>0</v>
      </c>
      <c r="I536" s="742">
        <f>'Comm Input'!R701</f>
        <v>3.3000000000000002E-2</v>
      </c>
      <c r="J536" s="36">
        <f>'Comm Input'!S701</f>
        <v>3.3000000000000002E-2</v>
      </c>
      <c r="K536" s="307">
        <f>'Comm Input'!T701</f>
        <v>0</v>
      </c>
      <c r="L536" s="38">
        <f>'Comm Input'!U701</f>
        <v>0.01</v>
      </c>
      <c r="M536" s="38">
        <f>'Comm Input'!V701</f>
        <v>0</v>
      </c>
      <c r="N536" s="22">
        <f>'Comm Input'!W701</f>
        <v>0</v>
      </c>
      <c r="O536" s="745">
        <f>'Comm Input'!X701</f>
        <v>0</v>
      </c>
      <c r="P536" s="538">
        <f>'Comm Input'!Y701</f>
        <v>0</v>
      </c>
      <c r="Q536" s="22">
        <f>'Comm Input'!Z701</f>
        <v>0</v>
      </c>
      <c r="R536" s="23">
        <f>'Comm Input'!AA701</f>
        <v>0</v>
      </c>
      <c r="S536" s="23">
        <f>'Comm Input'!AB701</f>
        <v>0</v>
      </c>
      <c r="T536">
        <f>'Comm Input'!AC701</f>
        <v>0</v>
      </c>
      <c r="U536">
        <f>'Comm Input'!AD701</f>
        <v>0</v>
      </c>
      <c r="V536">
        <f>'Comm Input'!AE701</f>
        <v>0</v>
      </c>
      <c r="W536" s="49">
        <f>'Comm Input'!AF701</f>
        <v>0</v>
      </c>
      <c r="X536" s="23">
        <f>'Comm Input'!AG701</f>
        <v>0</v>
      </c>
      <c r="Y536" s="23">
        <f>'Comm Input'!AH701</f>
        <v>0</v>
      </c>
      <c r="Z536">
        <f>'Comm Input'!AI701</f>
        <v>0</v>
      </c>
    </row>
    <row r="537" spans="1:26" ht="15" x14ac:dyDescent="0.25">
      <c r="A537" s="311">
        <f>'Comm Input'!J702</f>
        <v>0</v>
      </c>
      <c r="B537" s="40" t="str">
        <f>'Comm Input'!K702</f>
        <v xml:space="preserve">Reminder: 1/2 futa suta profit commissions </v>
      </c>
      <c r="C537">
        <f>'Comm Input'!L702</f>
        <v>0</v>
      </c>
      <c r="D537">
        <f>'Comm Input'!M702</f>
        <v>0</v>
      </c>
      <c r="E537" s="753">
        <f>'Comm Input'!N702</f>
        <v>0</v>
      </c>
      <c r="F537" s="17">
        <f>'Comm Input'!O702</f>
        <v>2.31E-3</v>
      </c>
      <c r="G537" s="38">
        <f>'Comm Input'!P702</f>
        <v>4.6860000000000001E-3</v>
      </c>
      <c r="H537" s="307">
        <f>'Comm Input'!Q702</f>
        <v>0</v>
      </c>
      <c r="I537" s="742">
        <f>'Comm Input'!R702</f>
        <v>3.3000000000000002E-2</v>
      </c>
      <c r="J537" s="36">
        <f>'Comm Input'!S702</f>
        <v>3.3000000000000002E-2</v>
      </c>
      <c r="K537" s="307">
        <f>'Comm Input'!T702</f>
        <v>0</v>
      </c>
      <c r="L537" s="38">
        <f>'Comm Input'!U702</f>
        <v>0.01</v>
      </c>
      <c r="M537" s="38">
        <f>'Comm Input'!V702</f>
        <v>0</v>
      </c>
      <c r="N537" s="22">
        <f>'Comm Input'!W702</f>
        <v>0</v>
      </c>
      <c r="O537" s="745">
        <f>'Comm Input'!X702</f>
        <v>0</v>
      </c>
      <c r="P537" s="538">
        <f>'Comm Input'!Y702</f>
        <v>0</v>
      </c>
      <c r="Q537" s="22">
        <f>'Comm Input'!Z702</f>
        <v>0</v>
      </c>
      <c r="R537" s="23">
        <f>'Comm Input'!AA702</f>
        <v>0</v>
      </c>
      <c r="S537" s="23">
        <f>'Comm Input'!AB702</f>
        <v>0</v>
      </c>
      <c r="T537">
        <f>'Comm Input'!AC702</f>
        <v>0</v>
      </c>
      <c r="U537">
        <f>'Comm Input'!AD702</f>
        <v>0</v>
      </c>
      <c r="V537">
        <f>'Comm Input'!AE702</f>
        <v>0</v>
      </c>
      <c r="W537" s="49">
        <f>'Comm Input'!AF702</f>
        <v>0</v>
      </c>
      <c r="X537" s="23">
        <f>'Comm Input'!AG702</f>
        <v>0</v>
      </c>
      <c r="Y537" s="23">
        <f>'Comm Input'!AH702</f>
        <v>0</v>
      </c>
      <c r="Z537">
        <f>'Comm Input'!AI702</f>
        <v>0</v>
      </c>
    </row>
    <row r="538" spans="1:26" ht="15" x14ac:dyDescent="0.25">
      <c r="A538" s="311">
        <f>'Comm Input'!J703</f>
        <v>0</v>
      </c>
      <c r="B538" s="40">
        <f>'Comm Input'!K703</f>
        <v>0</v>
      </c>
      <c r="C538" s="17">
        <f>'Comm Input'!L703</f>
        <v>0.2034</v>
      </c>
      <c r="D538" t="str">
        <f>'Comm Input'!M703</f>
        <v>MA8742</v>
      </c>
      <c r="E538" s="752">
        <f>'Comm Input'!N703</f>
        <v>0</v>
      </c>
      <c r="F538" s="366">
        <f>'Comm Input'!O703</f>
        <v>1.2999999999999999E-3</v>
      </c>
      <c r="G538" s="321">
        <f>'Comm Input'!P703</f>
        <v>9.7000000000000003E-3</v>
      </c>
      <c r="H538" s="535">
        <f>'Comm Input'!Q703</f>
        <v>0</v>
      </c>
      <c r="I538" s="742">
        <f>'Comm Input'!R703</f>
        <v>2.5999999999999999E-2</v>
      </c>
      <c r="J538" s="36">
        <f>'Comm Input'!S703</f>
        <v>9.6199999999999994E-2</v>
      </c>
      <c r="K538" s="307">
        <f>'Comm Input'!T703</f>
        <v>0</v>
      </c>
      <c r="L538" s="38">
        <f>'Comm Input'!U703</f>
        <v>0.01</v>
      </c>
      <c r="M538" s="38">
        <f>'Comm Input'!V703</f>
        <v>0</v>
      </c>
      <c r="N538" s="22">
        <f>'Comm Input'!W703</f>
        <v>0</v>
      </c>
      <c r="O538" s="745">
        <f>'Comm Input'!X703</f>
        <v>0</v>
      </c>
      <c r="P538" s="538">
        <f>'Comm Input'!Y703</f>
        <v>0</v>
      </c>
      <c r="Q538" s="22">
        <f>'Comm Input'!Z703</f>
        <v>0</v>
      </c>
      <c r="R538" s="23">
        <f>'Comm Input'!AA703</f>
        <v>0</v>
      </c>
      <c r="S538" s="23">
        <f>'Comm Input'!AB703</f>
        <v>0</v>
      </c>
      <c r="T538">
        <f>'Comm Input'!AC703</f>
        <v>0</v>
      </c>
      <c r="U538">
        <f>'Comm Input'!AD703</f>
        <v>0</v>
      </c>
      <c r="V538">
        <f>'Comm Input'!AE703</f>
        <v>0</v>
      </c>
      <c r="W538" s="49">
        <f>'Comm Input'!AF703</f>
        <v>0</v>
      </c>
      <c r="X538" s="23">
        <f>'Comm Input'!AG703</f>
        <v>0</v>
      </c>
      <c r="Y538" s="23">
        <f>'Comm Input'!AH703</f>
        <v>0</v>
      </c>
      <c r="Z538" s="23">
        <f>'Comm Input'!AI703</f>
        <v>0</v>
      </c>
    </row>
    <row r="539" spans="1:26" ht="15" x14ac:dyDescent="0.25">
      <c r="A539" s="311">
        <f>'Comm Input'!J704</f>
        <v>0</v>
      </c>
      <c r="B539" s="40" t="str">
        <f>'Comm Input'!K704</f>
        <v>this account has cutoffs</v>
      </c>
      <c r="C539" s="17">
        <f>'Comm Input'!L704</f>
        <v>0</v>
      </c>
      <c r="D539">
        <f>'Comm Input'!M704</f>
        <v>0</v>
      </c>
      <c r="E539" s="754">
        <f>'Comm Input'!N704</f>
        <v>0</v>
      </c>
      <c r="F539" s="17">
        <f>'Comm Input'!O704</f>
        <v>8.5800000000000004E-4</v>
      </c>
      <c r="G539" s="38">
        <f>'Comm Input'!P704</f>
        <v>6.4020000000000006E-3</v>
      </c>
      <c r="H539" s="307">
        <f>'Comm Input'!Q704</f>
        <v>0</v>
      </c>
      <c r="I539" s="742">
        <f>'Comm Input'!R704</f>
        <v>2.5999999999999999E-2</v>
      </c>
      <c r="J539" s="36">
        <f>'Comm Input'!S704</f>
        <v>9.6199999999999994E-2</v>
      </c>
      <c r="K539" s="307">
        <f>'Comm Input'!T704</f>
        <v>0</v>
      </c>
      <c r="L539" s="38">
        <f>'Comm Input'!U704</f>
        <v>0.01</v>
      </c>
      <c r="M539" s="38">
        <f>'Comm Input'!V704</f>
        <v>0</v>
      </c>
      <c r="N539" s="22">
        <f>'Comm Input'!W704</f>
        <v>0</v>
      </c>
      <c r="O539" s="745">
        <f>'Comm Input'!X704</f>
        <v>0</v>
      </c>
      <c r="P539" s="538">
        <f>'Comm Input'!Y704</f>
        <v>0</v>
      </c>
      <c r="Q539" s="22">
        <f>'Comm Input'!Z704</f>
        <v>0</v>
      </c>
      <c r="R539" s="23">
        <f>'Comm Input'!AA704</f>
        <v>0</v>
      </c>
      <c r="S539" s="23">
        <f>'Comm Input'!AB704</f>
        <v>0</v>
      </c>
      <c r="T539">
        <f>'Comm Input'!AC704</f>
        <v>0</v>
      </c>
      <c r="U539">
        <f>'Comm Input'!AD704</f>
        <v>0</v>
      </c>
      <c r="V539">
        <f>'Comm Input'!AE704</f>
        <v>0</v>
      </c>
      <c r="W539" s="49">
        <f>'Comm Input'!AF704</f>
        <v>0</v>
      </c>
      <c r="X539" s="23">
        <f>'Comm Input'!AG704</f>
        <v>0</v>
      </c>
      <c r="Y539" s="23">
        <f>'Comm Input'!AH704</f>
        <v>0</v>
      </c>
      <c r="Z539" s="23">
        <f>'Comm Input'!AI704</f>
        <v>0</v>
      </c>
    </row>
    <row r="540" spans="1:26" ht="15" x14ac:dyDescent="0.25">
      <c r="A540" s="311">
        <f>'Comm Input'!J705</f>
        <v>0</v>
      </c>
      <c r="B540" s="40" t="str">
        <f>'Comm Input'!K705</f>
        <v>CUTOFFS:</v>
      </c>
      <c r="C540" s="17">
        <f>'Comm Input'!L705</f>
        <v>0.19819999999999999</v>
      </c>
      <c r="D540" t="str">
        <f>'Comm Input'!M705</f>
        <v>MA8810</v>
      </c>
      <c r="E540" s="752">
        <f>'Comm Input'!N705</f>
        <v>0</v>
      </c>
      <c r="F540" s="366">
        <f>'Comm Input'!O705</f>
        <v>8.0000000000000004E-4</v>
      </c>
      <c r="G540" s="321">
        <f>'Comm Input'!P705</f>
        <v>4.4999999999999997E-3</v>
      </c>
      <c r="H540" s="535">
        <f>'Comm Input'!Q705</f>
        <v>0</v>
      </c>
      <c r="I540" s="742">
        <f>'Comm Input'!R705</f>
        <v>2.5999999999999999E-2</v>
      </c>
      <c r="J540" s="36">
        <f>'Comm Input'!S705</f>
        <v>9.6199999999999994E-2</v>
      </c>
      <c r="K540" s="307">
        <f>'Comm Input'!T705</f>
        <v>0</v>
      </c>
      <c r="L540" s="38">
        <f>'Comm Input'!U705</f>
        <v>0.01</v>
      </c>
      <c r="M540" s="38">
        <f>'Comm Input'!V705</f>
        <v>0</v>
      </c>
      <c r="N540" s="22">
        <f>'Comm Input'!W705</f>
        <v>0</v>
      </c>
      <c r="O540" s="745">
        <f>'Comm Input'!X705</f>
        <v>0</v>
      </c>
      <c r="P540" s="538">
        <f>'Comm Input'!Y705</f>
        <v>0</v>
      </c>
      <c r="Q540" s="22">
        <f>'Comm Input'!Z705</f>
        <v>0</v>
      </c>
      <c r="R540" s="23">
        <f>'Comm Input'!AA705</f>
        <v>0</v>
      </c>
      <c r="S540" s="23">
        <f>'Comm Input'!AB705</f>
        <v>0</v>
      </c>
      <c r="T540">
        <f>'Comm Input'!AC705</f>
        <v>0</v>
      </c>
      <c r="U540">
        <f>'Comm Input'!AD705</f>
        <v>0</v>
      </c>
      <c r="V540">
        <f>'Comm Input'!AE705</f>
        <v>0</v>
      </c>
      <c r="W540" s="49">
        <f>'Comm Input'!AF705</f>
        <v>0</v>
      </c>
      <c r="X540" s="23">
        <f>'Comm Input'!AG705</f>
        <v>0</v>
      </c>
      <c r="Y540" s="23">
        <f>'Comm Input'!AH705</f>
        <v>0</v>
      </c>
      <c r="Z540" s="23">
        <f>'Comm Input'!AI705</f>
        <v>0</v>
      </c>
    </row>
    <row r="541" spans="1:26" ht="15" x14ac:dyDescent="0.25">
      <c r="A541" s="311">
        <f>'Comm Input'!J706</f>
        <v>0</v>
      </c>
      <c r="B541" s="40" t="str">
        <f>'Comm Input'!K706</f>
        <v>MA $15,000</v>
      </c>
      <c r="C541" s="17">
        <f>'Comm Input'!L706</f>
        <v>0</v>
      </c>
      <c r="D541">
        <f>'Comm Input'!M706</f>
        <v>0</v>
      </c>
      <c r="E541" s="754">
        <f>'Comm Input'!N706</f>
        <v>0</v>
      </c>
      <c r="F541" s="17">
        <f>'Comm Input'!O706</f>
        <v>5.2800000000000004E-4</v>
      </c>
      <c r="G541" s="38">
        <f>'Comm Input'!P706</f>
        <v>2.97E-3</v>
      </c>
      <c r="H541" s="307">
        <f>'Comm Input'!Q706</f>
        <v>0</v>
      </c>
      <c r="I541" s="742">
        <f>'Comm Input'!R706</f>
        <v>2.5999999999999999E-2</v>
      </c>
      <c r="J541" s="36">
        <f>'Comm Input'!S706</f>
        <v>9.6199999999999994E-2</v>
      </c>
      <c r="K541" s="307">
        <f>'Comm Input'!T706</f>
        <v>0</v>
      </c>
      <c r="L541" s="38">
        <f>'Comm Input'!U706</f>
        <v>0.01</v>
      </c>
      <c r="M541" s="38">
        <f>'Comm Input'!V706</f>
        <v>0</v>
      </c>
      <c r="N541" s="22">
        <f>'Comm Input'!W706</f>
        <v>0</v>
      </c>
      <c r="O541" s="745">
        <f>'Comm Input'!X706</f>
        <v>0</v>
      </c>
      <c r="P541" s="538">
        <f>'Comm Input'!Y706</f>
        <v>0</v>
      </c>
      <c r="Q541" s="22">
        <f>'Comm Input'!Z706</f>
        <v>0</v>
      </c>
      <c r="R541" s="23">
        <f>'Comm Input'!AA706</f>
        <v>0</v>
      </c>
      <c r="S541" s="23">
        <f>'Comm Input'!AB706</f>
        <v>0</v>
      </c>
      <c r="T541">
        <f>'Comm Input'!AC706</f>
        <v>0</v>
      </c>
      <c r="U541">
        <f>'Comm Input'!AD706</f>
        <v>0</v>
      </c>
      <c r="V541">
        <f>'Comm Input'!AE706</f>
        <v>0</v>
      </c>
      <c r="W541" s="49">
        <f>'Comm Input'!AF706</f>
        <v>0</v>
      </c>
      <c r="X541" s="23">
        <f>'Comm Input'!AG706</f>
        <v>0</v>
      </c>
      <c r="Y541" s="23">
        <f>'Comm Input'!AH706</f>
        <v>0</v>
      </c>
      <c r="Z541" s="23">
        <f>'Comm Input'!AI706</f>
        <v>0</v>
      </c>
    </row>
    <row r="542" spans="1:26" ht="15" x14ac:dyDescent="0.25">
      <c r="A542" s="311">
        <f>'Comm Input'!J707</f>
        <v>0</v>
      </c>
      <c r="B542" s="40" t="str">
        <f>'Comm Input'!K707</f>
        <v>NY $11,600</v>
      </c>
      <c r="C542" s="17">
        <f>'Comm Input'!L707</f>
        <v>0.16869999999999999</v>
      </c>
      <c r="D542" t="str">
        <f>'Comm Input'!M707</f>
        <v>NY8742</v>
      </c>
      <c r="E542" s="752">
        <f>'Comm Input'!N707</f>
        <v>0</v>
      </c>
      <c r="F542" s="366">
        <f>'Comm Input'!O707</f>
        <v>4.1999999999999997E-3</v>
      </c>
      <c r="G542" s="321">
        <f>'Comm Input'!P707</f>
        <v>9.1999999999999998E-3</v>
      </c>
      <c r="H542" s="535">
        <f>'Comm Input'!Q707</f>
        <v>0</v>
      </c>
      <c r="I542" s="743">
        <f>'Comm Input'!R707</f>
        <v>3.5999999999999997E-2</v>
      </c>
      <c r="J542" s="36">
        <f>'Comm Input'!S707</f>
        <v>6.2E-2</v>
      </c>
      <c r="K542" s="307">
        <f>'Comm Input'!T707</f>
        <v>0</v>
      </c>
      <c r="L542" s="38">
        <f>'Comm Input'!U707</f>
        <v>0.01</v>
      </c>
      <c r="M542" s="38">
        <f>'Comm Input'!V707</f>
        <v>0</v>
      </c>
      <c r="N542" s="22">
        <f>'Comm Input'!W707</f>
        <v>0</v>
      </c>
      <c r="O542" s="745">
        <f>'Comm Input'!X707</f>
        <v>0</v>
      </c>
      <c r="P542" s="538">
        <f>'Comm Input'!Y707</f>
        <v>0</v>
      </c>
      <c r="Q542" s="22">
        <f>'Comm Input'!Z707</f>
        <v>0</v>
      </c>
      <c r="R542" s="23">
        <f>'Comm Input'!AA707</f>
        <v>0</v>
      </c>
      <c r="S542" s="23">
        <f>'Comm Input'!AB707</f>
        <v>0</v>
      </c>
      <c r="T542">
        <f>'Comm Input'!AC707</f>
        <v>0</v>
      </c>
      <c r="U542">
        <f>'Comm Input'!AD707</f>
        <v>0</v>
      </c>
      <c r="V542">
        <f>'Comm Input'!AE707</f>
        <v>0</v>
      </c>
      <c r="W542" s="49">
        <f>'Comm Input'!AF707</f>
        <v>0</v>
      </c>
      <c r="X542" s="23">
        <f>'Comm Input'!AG707</f>
        <v>0</v>
      </c>
      <c r="Y542" s="23">
        <f>'Comm Input'!AH707</f>
        <v>0</v>
      </c>
      <c r="Z542" s="23">
        <f>'Comm Input'!AI707</f>
        <v>0</v>
      </c>
    </row>
    <row r="543" spans="1:26" ht="15" x14ac:dyDescent="0.25">
      <c r="A543" s="311">
        <f>'Comm Input'!J708</f>
        <v>0</v>
      </c>
      <c r="B543" s="40" t="str">
        <f>'Comm Input'!K708</f>
        <v>PA $10,000</v>
      </c>
      <c r="C543" s="17">
        <f>'Comm Input'!L708</f>
        <v>0</v>
      </c>
      <c r="D543">
        <f>'Comm Input'!M708</f>
        <v>0</v>
      </c>
      <c r="E543" s="754">
        <f>'Comm Input'!N708</f>
        <v>0</v>
      </c>
      <c r="F543" s="17">
        <f>'Comm Input'!O708</f>
        <v>2.7720000000000002E-3</v>
      </c>
      <c r="G543" s="38">
        <f>'Comm Input'!P708</f>
        <v>6.0720000000000001E-3</v>
      </c>
      <c r="H543" s="307">
        <f>'Comm Input'!Q708</f>
        <v>0</v>
      </c>
      <c r="I543" s="743">
        <f>'Comm Input'!R708</f>
        <v>3.5999999999999997E-2</v>
      </c>
      <c r="J543" s="36">
        <f>'Comm Input'!S708</f>
        <v>6.2E-2</v>
      </c>
      <c r="K543" s="307">
        <f>'Comm Input'!T708</f>
        <v>0</v>
      </c>
      <c r="L543" s="38">
        <f>'Comm Input'!U708</f>
        <v>0.01</v>
      </c>
      <c r="M543" s="38">
        <f>'Comm Input'!V708</f>
        <v>0</v>
      </c>
      <c r="N543" s="22">
        <f>'Comm Input'!W708</f>
        <v>0</v>
      </c>
      <c r="O543" s="745">
        <f>'Comm Input'!X708</f>
        <v>0</v>
      </c>
      <c r="P543" s="538">
        <f>'Comm Input'!Y708</f>
        <v>0</v>
      </c>
      <c r="Q543" s="22">
        <f>'Comm Input'!Z708</f>
        <v>0</v>
      </c>
      <c r="R543" s="23">
        <f>'Comm Input'!AA708</f>
        <v>0</v>
      </c>
      <c r="S543" s="23">
        <f>'Comm Input'!AB708</f>
        <v>0</v>
      </c>
      <c r="T543">
        <f>'Comm Input'!AC708</f>
        <v>0</v>
      </c>
      <c r="U543">
        <f>'Comm Input'!AD708</f>
        <v>0</v>
      </c>
      <c r="V543">
        <f>'Comm Input'!AE708</f>
        <v>0</v>
      </c>
      <c r="W543" s="49">
        <f>'Comm Input'!AF708</f>
        <v>0</v>
      </c>
      <c r="X543" s="23">
        <f>'Comm Input'!AG708</f>
        <v>0</v>
      </c>
      <c r="Y543" s="23">
        <f>'Comm Input'!AH708</f>
        <v>0</v>
      </c>
      <c r="Z543" s="23">
        <f>'Comm Input'!AI708</f>
        <v>0</v>
      </c>
    </row>
    <row r="544" spans="1:26" ht="15" x14ac:dyDescent="0.25">
      <c r="A544" s="311">
        <f>'Comm Input'!J709</f>
        <v>0</v>
      </c>
      <c r="B544">
        <f>'Comm Input'!K709</f>
        <v>0</v>
      </c>
      <c r="C544" s="17">
        <f>'Comm Input'!L709</f>
        <v>0.14069999999999999</v>
      </c>
      <c r="D544" t="str">
        <f>'Comm Input'!M709</f>
        <v>PA0949</v>
      </c>
      <c r="E544" s="752">
        <f>'Comm Input'!N709</f>
        <v>0</v>
      </c>
      <c r="F544" s="366">
        <f>'Comm Input'!O709</f>
        <v>3.5000000000000001E-3</v>
      </c>
      <c r="G544" s="321">
        <f>'Comm Input'!P709</f>
        <v>6.3E-3</v>
      </c>
      <c r="H544" s="535">
        <f>'Comm Input'!Q709</f>
        <v>0</v>
      </c>
      <c r="I544" s="743">
        <f>'Comm Input'!R709</f>
        <v>3.6900000000000002E-2</v>
      </c>
      <c r="J544" s="36">
        <f>'Comm Input'!S709</f>
        <v>3.6900000000000002E-2</v>
      </c>
      <c r="K544" s="307">
        <f>'Comm Input'!T709</f>
        <v>0</v>
      </c>
      <c r="L544" s="38">
        <f>'Comm Input'!U709</f>
        <v>0.01</v>
      </c>
      <c r="M544" s="38">
        <f>'Comm Input'!V709</f>
        <v>0</v>
      </c>
      <c r="N544" s="22">
        <f>'Comm Input'!W709</f>
        <v>0</v>
      </c>
      <c r="O544" s="745">
        <f>'Comm Input'!X709</f>
        <v>0</v>
      </c>
      <c r="P544" s="538">
        <f>'Comm Input'!Y709</f>
        <v>0</v>
      </c>
      <c r="Q544" s="22">
        <f>'Comm Input'!Z709</f>
        <v>0</v>
      </c>
      <c r="R544" s="23">
        <f>'Comm Input'!AA709</f>
        <v>0</v>
      </c>
      <c r="S544" s="23">
        <f>'Comm Input'!AB709</f>
        <v>0</v>
      </c>
      <c r="T544">
        <f>'Comm Input'!AC709</f>
        <v>0</v>
      </c>
      <c r="U544">
        <f>'Comm Input'!AD709</f>
        <v>0</v>
      </c>
      <c r="V544">
        <f>'Comm Input'!AE709</f>
        <v>0</v>
      </c>
      <c r="W544" s="49">
        <f>'Comm Input'!AF709</f>
        <v>0</v>
      </c>
      <c r="X544" s="23">
        <f>'Comm Input'!AG709</f>
        <v>0</v>
      </c>
      <c r="Y544" s="23">
        <f>'Comm Input'!AH709</f>
        <v>0</v>
      </c>
      <c r="Z544" s="23">
        <f>'Comm Input'!AI709</f>
        <v>0</v>
      </c>
    </row>
    <row r="545" spans="1:26" ht="15" x14ac:dyDescent="0.25">
      <c r="A545" s="311">
        <f>'Comm Input'!J710</f>
        <v>0</v>
      </c>
      <c r="B545">
        <f>'Comm Input'!K710</f>
        <v>0</v>
      </c>
      <c r="C545">
        <f>'Comm Input'!L710</f>
        <v>0</v>
      </c>
      <c r="D545">
        <f>'Comm Input'!M710</f>
        <v>0</v>
      </c>
      <c r="E545" s="754">
        <f>'Comm Input'!N710</f>
        <v>0</v>
      </c>
      <c r="F545" s="17">
        <f>'Comm Input'!O710</f>
        <v>2.31E-3</v>
      </c>
      <c r="G545" s="38">
        <f>'Comm Input'!P710</f>
        <v>4.1580000000000002E-3</v>
      </c>
      <c r="H545" s="307">
        <f>'Comm Input'!Q710</f>
        <v>0</v>
      </c>
      <c r="I545" s="743">
        <f>'Comm Input'!R710</f>
        <v>3.6900000000000002E-2</v>
      </c>
      <c r="J545" s="36">
        <f>'Comm Input'!S710</f>
        <v>3.6900000000000002E-2</v>
      </c>
      <c r="K545" s="307">
        <f>'Comm Input'!T710</f>
        <v>0</v>
      </c>
      <c r="L545" s="38">
        <f>'Comm Input'!U710</f>
        <v>0.01</v>
      </c>
      <c r="M545" s="38">
        <f>'Comm Input'!V710</f>
        <v>0</v>
      </c>
      <c r="N545" s="22">
        <f>'Comm Input'!W710</f>
        <v>0</v>
      </c>
      <c r="O545" s="745">
        <f>'Comm Input'!X710</f>
        <v>0</v>
      </c>
      <c r="P545" s="538">
        <f>'Comm Input'!Y710</f>
        <v>0</v>
      </c>
      <c r="Q545" s="22">
        <f>'Comm Input'!Z710</f>
        <v>0</v>
      </c>
      <c r="R545" s="23">
        <f>'Comm Input'!AA710</f>
        <v>0</v>
      </c>
      <c r="S545" s="23">
        <f>'Comm Input'!AB710</f>
        <v>0</v>
      </c>
      <c r="T545">
        <f>'Comm Input'!AC710</f>
        <v>0</v>
      </c>
      <c r="U545">
        <f>'Comm Input'!AD710</f>
        <v>0</v>
      </c>
      <c r="V545">
        <f>'Comm Input'!AE710</f>
        <v>0</v>
      </c>
      <c r="W545" s="49">
        <f>'Comm Input'!AF710</f>
        <v>0</v>
      </c>
      <c r="X545" s="23">
        <f>'Comm Input'!AG710</f>
        <v>0</v>
      </c>
      <c r="Y545" s="23">
        <f>'Comm Input'!AH710</f>
        <v>0</v>
      </c>
      <c r="Z545" s="23">
        <f>'Comm Input'!AI710</f>
        <v>0</v>
      </c>
    </row>
    <row r="546" spans="1:26" ht="15.75" thickBot="1" x14ac:dyDescent="0.3">
      <c r="A546" s="311">
        <f>'Comm Input'!J711</f>
        <v>0</v>
      </c>
      <c r="B546">
        <f>'Comm Input'!K711</f>
        <v>0</v>
      </c>
      <c r="C546">
        <f>'Comm Input'!L711</f>
        <v>0</v>
      </c>
      <c r="D546">
        <f>'Comm Input'!M711</f>
        <v>0</v>
      </c>
      <c r="E546" s="49">
        <f>'Comm Input'!N711</f>
        <v>0</v>
      </c>
      <c r="F546" s="50">
        <f>'Comm Input'!O711</f>
        <v>0</v>
      </c>
      <c r="G546" s="38">
        <f>'Comm Input'!P711</f>
        <v>0</v>
      </c>
      <c r="H546" s="307">
        <f>'Comm Input'!Q711</f>
        <v>0</v>
      </c>
      <c r="I546" s="307">
        <f>'Comm Input'!R711</f>
        <v>0</v>
      </c>
      <c r="J546" s="307">
        <f>'Comm Input'!S711</f>
        <v>0</v>
      </c>
      <c r="K546" s="307">
        <f>'Comm Input'!T711</f>
        <v>0</v>
      </c>
      <c r="L546" s="38">
        <f>'Comm Input'!U711</f>
        <v>0</v>
      </c>
      <c r="M546" s="38">
        <f>'Comm Input'!V711</f>
        <v>0</v>
      </c>
      <c r="N546" s="38">
        <f>'Comm Input'!W711</f>
        <v>0</v>
      </c>
      <c r="O546" s="22">
        <f>'Comm Input'!X711</f>
        <v>0</v>
      </c>
      <c r="P546" s="11">
        <f>'Comm Input'!Y711</f>
        <v>0</v>
      </c>
      <c r="Q546" s="22">
        <f>'Comm Input'!Z711</f>
        <v>0</v>
      </c>
      <c r="R546" s="22">
        <f>'Comm Input'!AA711</f>
        <v>0</v>
      </c>
      <c r="S546" s="22">
        <f>'Comm Input'!AB711</f>
        <v>0</v>
      </c>
      <c r="T546" s="22">
        <f>'Comm Input'!AC711</f>
        <v>0</v>
      </c>
      <c r="U546" s="22">
        <f>'Comm Input'!AD711</f>
        <v>0</v>
      </c>
      <c r="V546" s="22">
        <f>'Comm Input'!AE711</f>
        <v>0</v>
      </c>
      <c r="W546" s="49">
        <f>'Comm Input'!AF711</f>
        <v>0</v>
      </c>
      <c r="X546" s="22">
        <f>'Comm Input'!AG711</f>
        <v>0</v>
      </c>
      <c r="Y546" s="22">
        <f>'Comm Input'!AH711</f>
        <v>0</v>
      </c>
      <c r="Z546" s="22">
        <f>'Comm Input'!AI711</f>
        <v>0</v>
      </c>
    </row>
    <row r="547" spans="1:26" ht="15.75" thickBot="1" x14ac:dyDescent="0.3">
      <c r="A547" s="311">
        <f>'Comm Input'!J712</f>
        <v>0</v>
      </c>
      <c r="B547">
        <f>'Comm Input'!K712</f>
        <v>0</v>
      </c>
      <c r="C547">
        <f>'Comm Input'!L712</f>
        <v>0</v>
      </c>
      <c r="D547">
        <f>'Comm Input'!M712</f>
        <v>0</v>
      </c>
      <c r="E547" s="49">
        <f>'Comm Input'!N712</f>
        <v>0</v>
      </c>
      <c r="F547" s="50">
        <f>'Comm Input'!O712</f>
        <v>0</v>
      </c>
      <c r="G547" s="38">
        <f>'Comm Input'!P712</f>
        <v>0</v>
      </c>
      <c r="H547" s="38">
        <f>'Comm Input'!Q712</f>
        <v>0</v>
      </c>
      <c r="I547" s="38">
        <f>'Comm Input'!R712</f>
        <v>0</v>
      </c>
      <c r="J547" s="38">
        <f>'Comm Input'!S712</f>
        <v>0</v>
      </c>
      <c r="K547" s="38">
        <f>'Comm Input'!T712</f>
        <v>0</v>
      </c>
      <c r="L547" s="38">
        <f>'Comm Input'!U712</f>
        <v>0</v>
      </c>
      <c r="M547" s="38">
        <f>'Comm Input'!V712</f>
        <v>0</v>
      </c>
      <c r="N547" s="488">
        <f>'Comm Input'!W712</f>
        <v>0</v>
      </c>
      <c r="O547" s="488">
        <f>'Comm Input'!X712</f>
        <v>0</v>
      </c>
      <c r="P547" s="490">
        <f>'Comm Input'!Y712</f>
        <v>0</v>
      </c>
      <c r="Q547" s="829">
        <f>'Comm Input'!Z712</f>
        <v>0</v>
      </c>
      <c r="R547" s="387">
        <f>'Comm Input'!AA712</f>
        <v>0</v>
      </c>
      <c r="S547" s="387">
        <f>'Comm Input'!AB712</f>
        <v>0</v>
      </c>
      <c r="T547" s="1087">
        <f>'Comm Input'!AC712</f>
        <v>0</v>
      </c>
      <c r="U547" s="89">
        <f>'Comm Input'!AD712</f>
        <v>0</v>
      </c>
      <c r="V547" s="89">
        <f>'Comm Input'!AE712</f>
        <v>0</v>
      </c>
      <c r="W547" s="49">
        <f>'Comm Input'!AF712</f>
        <v>0</v>
      </c>
      <c r="X547" s="387">
        <f>'Comm Input'!AG712</f>
        <v>0</v>
      </c>
      <c r="Y547" s="387">
        <f>'Comm Input'!AH712</f>
        <v>0</v>
      </c>
      <c r="Z547" s="1087">
        <f>'Comm Input'!AI712</f>
        <v>0</v>
      </c>
    </row>
    <row r="548" spans="1:26" ht="15" x14ac:dyDescent="0.25">
      <c r="A548" s="311">
        <f>'Comm Input'!J713</f>
        <v>0</v>
      </c>
      <c r="B548">
        <f>'Comm Input'!K713</f>
        <v>0</v>
      </c>
      <c r="C548">
        <f>'Comm Input'!L713</f>
        <v>0</v>
      </c>
      <c r="D548">
        <f>'Comm Input'!M713</f>
        <v>0</v>
      </c>
      <c r="E548" s="49">
        <f>'Comm Input'!N713</f>
        <v>0</v>
      </c>
      <c r="F548" s="50">
        <f>'Comm Input'!O713</f>
        <v>0</v>
      </c>
      <c r="G548" s="38">
        <f>'Comm Input'!P713</f>
        <v>0</v>
      </c>
      <c r="H548" s="38">
        <f>'Comm Input'!Q713</f>
        <v>0</v>
      </c>
      <c r="I548" s="38">
        <f>'Comm Input'!R713</f>
        <v>0</v>
      </c>
      <c r="J548" s="38">
        <f>'Comm Input'!S713</f>
        <v>0</v>
      </c>
      <c r="K548" s="38">
        <f>'Comm Input'!T713</f>
        <v>0</v>
      </c>
      <c r="L548" s="38">
        <f>'Comm Input'!U713</f>
        <v>0</v>
      </c>
      <c r="M548" s="38">
        <f>'Comm Input'!V713</f>
        <v>0</v>
      </c>
      <c r="N548" s="522">
        <f>'Comm Input'!W713</f>
        <v>0</v>
      </c>
      <c r="O548" s="523">
        <f>'Comm Input'!X713</f>
        <v>0</v>
      </c>
      <c r="P548" s="28">
        <f>'Comm Input'!Y713</f>
        <v>0</v>
      </c>
      <c r="Q548" s="523">
        <f>'Comm Input'!Z713</f>
        <v>0</v>
      </c>
      <c r="R548" s="523">
        <f>'Comm Input'!AA713</f>
        <v>0</v>
      </c>
      <c r="S548" s="523">
        <f>'Comm Input'!AB713</f>
        <v>0</v>
      </c>
      <c r="T548" s="89">
        <f>'Comm Input'!AC713</f>
        <v>0</v>
      </c>
      <c r="U548" s="89">
        <f>'Comm Input'!AD713</f>
        <v>0</v>
      </c>
      <c r="V548" s="89">
        <f>'Comm Input'!AE713</f>
        <v>0</v>
      </c>
      <c r="W548" s="49">
        <f>'Comm Input'!AF713</f>
        <v>0</v>
      </c>
      <c r="X548" s="523">
        <f>'Comm Input'!AG713</f>
        <v>0</v>
      </c>
      <c r="Y548" s="523">
        <f>'Comm Input'!AH713</f>
        <v>0</v>
      </c>
      <c r="Z548" s="89">
        <f>'Comm Input'!AI713</f>
        <v>0</v>
      </c>
    </row>
    <row r="549" spans="1:26" ht="15" x14ac:dyDescent="0.25">
      <c r="A549" s="334">
        <f>'Comm Input'!J714</f>
        <v>0</v>
      </c>
      <c r="B549" s="171">
        <f>'Comm Input'!K714</f>
        <v>0</v>
      </c>
      <c r="C549" s="171">
        <f>'Comm Input'!L714</f>
        <v>0</v>
      </c>
      <c r="D549" s="176">
        <f>'Comm Input'!M714</f>
        <v>0</v>
      </c>
      <c r="E549" s="449">
        <f>'Comm Input'!N714</f>
        <v>0</v>
      </c>
      <c r="F549" s="335">
        <f>'Comm Input'!O714</f>
        <v>0</v>
      </c>
      <c r="G549" s="177">
        <f>'Comm Input'!P714</f>
        <v>0</v>
      </c>
      <c r="H549" s="177">
        <f>'Comm Input'!Q714</f>
        <v>0</v>
      </c>
      <c r="I549" s="177">
        <f>'Comm Input'!R714</f>
        <v>0</v>
      </c>
      <c r="J549" s="177">
        <f>'Comm Input'!S714</f>
        <v>0</v>
      </c>
      <c r="K549" s="177">
        <f>'Comm Input'!T714</f>
        <v>0</v>
      </c>
      <c r="L549" s="177">
        <f>'Comm Input'!U714</f>
        <v>0</v>
      </c>
      <c r="M549" s="177">
        <f>'Comm Input'!V714</f>
        <v>0</v>
      </c>
      <c r="N549" s="364">
        <f>'Comm Input'!W714</f>
        <v>0</v>
      </c>
      <c r="O549" s="178">
        <f>'Comm Input'!X714</f>
        <v>0</v>
      </c>
      <c r="P549" s="365">
        <f>'Comm Input'!Y714</f>
        <v>0</v>
      </c>
      <c r="Q549" s="178">
        <f>'Comm Input'!Z714</f>
        <v>0</v>
      </c>
      <c r="R549" s="178">
        <f>'Comm Input'!AA714</f>
        <v>0</v>
      </c>
      <c r="S549" s="337">
        <f>'Comm Input'!AB714</f>
        <v>0</v>
      </c>
      <c r="T549" s="171">
        <f>'Comm Input'!AC714</f>
        <v>0</v>
      </c>
      <c r="U549" s="171">
        <f>'Comm Input'!AD714</f>
        <v>0</v>
      </c>
      <c r="V549" s="171">
        <f>'Comm Input'!AE714</f>
        <v>0</v>
      </c>
      <c r="W549" s="171">
        <f>'Comm Input'!AF714</f>
        <v>0</v>
      </c>
      <c r="X549" s="171">
        <f>'Comm Input'!AG714</f>
        <v>0</v>
      </c>
      <c r="Y549" s="337">
        <f>'Comm Input'!AH714</f>
        <v>0</v>
      </c>
      <c r="Z549" s="171">
        <f>'Comm Input'!AI714</f>
        <v>0</v>
      </c>
    </row>
    <row r="550" spans="1:26" ht="15" x14ac:dyDescent="0.25">
      <c r="A550" s="310" t="str">
        <f>'Comm Input'!J715</f>
        <v>SA</v>
      </c>
      <c r="B550" s="35" t="str">
        <f>'Comm Input'!K715</f>
        <v>Broker: 3SES</v>
      </c>
      <c r="C550" s="35">
        <f>'Comm Input'!L715</f>
        <v>0</v>
      </c>
      <c r="D550" s="158">
        <f>'Comm Input'!M715</f>
        <v>0</v>
      </c>
      <c r="E550" s="117">
        <f>'Comm Input'!N715</f>
        <v>0</v>
      </c>
      <c r="F550" s="316">
        <f>'Comm Input'!O715</f>
        <v>0</v>
      </c>
      <c r="G550" s="158">
        <f>'Comm Input'!P715</f>
        <v>0</v>
      </c>
      <c r="H550" s="158">
        <f>'Comm Input'!Q715</f>
        <v>0</v>
      </c>
      <c r="I550" s="158">
        <f>'Comm Input'!R715</f>
        <v>0</v>
      </c>
      <c r="J550" s="319">
        <f>'Comm Input'!S715</f>
        <v>0</v>
      </c>
      <c r="K550" s="319">
        <f>'Comm Input'!T715</f>
        <v>0</v>
      </c>
      <c r="L550" s="319" t="str">
        <f>'Comm Input'!U715</f>
        <v>Bundled</v>
      </c>
      <c r="M550" s="158">
        <f>'Comm Input'!V715</f>
        <v>0</v>
      </c>
      <c r="N550" s="319">
        <f>'Comm Input'!W715</f>
        <v>2.5000000000000001E-2</v>
      </c>
      <c r="O550" s="117">
        <f>'Comm Input'!X715</f>
        <v>0</v>
      </c>
      <c r="P550" s="157">
        <f>'Comm Input'!Y715</f>
        <v>0</v>
      </c>
      <c r="Q550" s="158">
        <f>'Comm Input'!Z715</f>
        <v>0</v>
      </c>
      <c r="R550" s="319">
        <f>'Comm Input'!AA715</f>
        <v>0</v>
      </c>
      <c r="S550" s="157">
        <f>'Comm Input'!AB715</f>
        <v>0</v>
      </c>
      <c r="T550" s="7">
        <f>'Comm Input'!AC715</f>
        <v>0</v>
      </c>
      <c r="U550" s="7">
        <f>'Comm Input'!AD715</f>
        <v>0</v>
      </c>
      <c r="V550" s="7">
        <f>'Comm Input'!AE715</f>
        <v>0</v>
      </c>
      <c r="W550" s="7">
        <f>'Comm Input'!AF715</f>
        <v>0</v>
      </c>
      <c r="X550" s="158">
        <f>'Comm Input'!AG715</f>
        <v>0</v>
      </c>
      <c r="Y550" s="322">
        <f>'Comm Input'!AH715</f>
        <v>0</v>
      </c>
      <c r="Z550" s="7">
        <f>'Comm Input'!AI715</f>
        <v>0</v>
      </c>
    </row>
    <row r="551" spans="1:26" ht="15" x14ac:dyDescent="0.25">
      <c r="A551" s="311">
        <f>'Comm Input'!J716</f>
        <v>0</v>
      </c>
      <c r="B551" t="str">
        <f>'Comm Input'!K716</f>
        <v>Aron's Towing and Recovery</v>
      </c>
      <c r="C551" s="17">
        <f>'Comm Input'!L716</f>
        <v>0.25259999999999999</v>
      </c>
      <c r="D551" t="str">
        <f>'Comm Input'!M716</f>
        <v>FL7219</v>
      </c>
      <c r="E551" s="628">
        <f>'Comm Input'!N716</f>
        <v>0</v>
      </c>
      <c r="F551" s="366">
        <f>'Comm Input'!O716</f>
        <v>0</v>
      </c>
      <c r="G551" s="533">
        <f>'Comm Input'!P716</f>
        <v>0</v>
      </c>
      <c r="H551" s="535">
        <f>'Comm Input'!Q716</f>
        <v>0</v>
      </c>
      <c r="I551" s="535">
        <f>'Comm Input'!R716</f>
        <v>0</v>
      </c>
      <c r="J551" s="535">
        <f>'Comm Input'!S716</f>
        <v>0</v>
      </c>
      <c r="K551" s="535">
        <f>'Comm Input'!T716</f>
        <v>0</v>
      </c>
      <c r="L551" s="526">
        <f>'Comm Input'!U716</f>
        <v>0</v>
      </c>
      <c r="M551" s="526">
        <f>'Comm Input'!V716</f>
        <v>0</v>
      </c>
      <c r="N551" s="523">
        <f>'Comm Input'!W716</f>
        <v>0</v>
      </c>
      <c r="O551" s="523">
        <f>'Comm Input'!X716</f>
        <v>0</v>
      </c>
      <c r="P551" s="538">
        <f>'Comm Input'!Y716</f>
        <v>0</v>
      </c>
      <c r="Q551" s="523">
        <f>'Comm Input'!Z716</f>
        <v>0</v>
      </c>
      <c r="R551" s="538">
        <f>'Comm Input'!AA716</f>
        <v>0</v>
      </c>
      <c r="S551" s="538">
        <f>'Comm Input'!AB716</f>
        <v>0</v>
      </c>
      <c r="T551">
        <f>'Comm Input'!AC716</f>
        <v>0</v>
      </c>
      <c r="U551">
        <f>'Comm Input'!AD716</f>
        <v>0</v>
      </c>
      <c r="V551">
        <f>'Comm Input'!AE716</f>
        <v>0</v>
      </c>
      <c r="W551" s="541">
        <f>'Comm Input'!AF716</f>
        <v>0</v>
      </c>
      <c r="X551" s="538">
        <f>'Comm Input'!AG716</f>
        <v>0</v>
      </c>
      <c r="Y551" s="538">
        <f>'Comm Input'!AH716</f>
        <v>0</v>
      </c>
      <c r="Z551">
        <f>'Comm Input'!AI716</f>
        <v>0</v>
      </c>
    </row>
    <row r="552" spans="1:26" ht="15" x14ac:dyDescent="0.25">
      <c r="A552" s="311">
        <f>'Comm Input'!J717</f>
        <v>0</v>
      </c>
      <c r="B552">
        <f>'Comm Input'!K717</f>
        <v>0</v>
      </c>
      <c r="C552">
        <f>'Comm Input'!L717</f>
        <v>0</v>
      </c>
      <c r="D552">
        <f>'Comm Input'!M717</f>
        <v>0</v>
      </c>
      <c r="E552" s="494">
        <f>'Comm Input'!N717</f>
        <v>0</v>
      </c>
      <c r="F552" s="17">
        <f>'Comm Input'!O717</f>
        <v>0</v>
      </c>
      <c r="G552" s="38">
        <f>'Comm Input'!P717</f>
        <v>0</v>
      </c>
      <c r="H552" s="307">
        <f>'Comm Input'!Q717</f>
        <v>0</v>
      </c>
      <c r="I552" s="307">
        <f>'Comm Input'!R717</f>
        <v>0</v>
      </c>
      <c r="J552" s="307">
        <f>'Comm Input'!S717</f>
        <v>0</v>
      </c>
      <c r="K552" s="307">
        <f>'Comm Input'!T717</f>
        <v>0</v>
      </c>
      <c r="L552" s="38">
        <f>'Comm Input'!U717</f>
        <v>0</v>
      </c>
      <c r="M552" s="38">
        <f>'Comm Input'!V717</f>
        <v>0</v>
      </c>
      <c r="N552" s="22">
        <f>'Comm Input'!W717</f>
        <v>0</v>
      </c>
      <c r="O552" s="22">
        <f>'Comm Input'!X717</f>
        <v>0</v>
      </c>
      <c r="P552" s="23">
        <f>'Comm Input'!Y717</f>
        <v>0</v>
      </c>
      <c r="Q552" s="22">
        <f>'Comm Input'!Z717</f>
        <v>0</v>
      </c>
      <c r="R552" s="23">
        <f>'Comm Input'!AA717</f>
        <v>0</v>
      </c>
      <c r="S552" s="23">
        <f>'Comm Input'!AB717</f>
        <v>0</v>
      </c>
      <c r="T552">
        <f>'Comm Input'!AC717</f>
        <v>0</v>
      </c>
      <c r="U552">
        <f>'Comm Input'!AD717</f>
        <v>0</v>
      </c>
      <c r="V552">
        <f>'Comm Input'!AE717</f>
        <v>0</v>
      </c>
      <c r="W552" s="49">
        <f>'Comm Input'!AF717</f>
        <v>0</v>
      </c>
      <c r="X552" s="23">
        <f>'Comm Input'!AG717</f>
        <v>0</v>
      </c>
      <c r="Y552" s="23">
        <f>'Comm Input'!AH717</f>
        <v>0</v>
      </c>
      <c r="Z552">
        <f>'Comm Input'!AI717</f>
        <v>0</v>
      </c>
    </row>
    <row r="553" spans="1:26" ht="15" x14ac:dyDescent="0.25">
      <c r="A553" s="311">
        <f>'Comm Input'!J718</f>
        <v>0</v>
      </c>
      <c r="B553" t="str">
        <f>'Comm Input'!K718</f>
        <v>Moved to CES 1/2021</v>
      </c>
      <c r="C553" s="17">
        <f>'Comm Input'!L718</f>
        <v>0.19980000000000001</v>
      </c>
      <c r="D553" t="str">
        <f>'Comm Input'!M718</f>
        <v>FL8380</v>
      </c>
      <c r="E553" s="494">
        <f>'Comm Input'!N718</f>
        <v>0</v>
      </c>
      <c r="F553" s="366">
        <f>'Comm Input'!O718</f>
        <v>0</v>
      </c>
      <c r="G553" s="321">
        <f>'Comm Input'!P718</f>
        <v>0</v>
      </c>
      <c r="H553" s="307">
        <f>'Comm Input'!Q718</f>
        <v>0</v>
      </c>
      <c r="I553" s="307">
        <f>'Comm Input'!R718</f>
        <v>0</v>
      </c>
      <c r="J553" s="307">
        <f>'Comm Input'!S718</f>
        <v>0</v>
      </c>
      <c r="K553" s="307">
        <f>'Comm Input'!T718</f>
        <v>0</v>
      </c>
      <c r="L553" s="38">
        <f>'Comm Input'!U718</f>
        <v>0</v>
      </c>
      <c r="M553" s="38">
        <f>'Comm Input'!V718</f>
        <v>0</v>
      </c>
      <c r="N553" s="22">
        <f>'Comm Input'!W718</f>
        <v>0</v>
      </c>
      <c r="O553" s="22">
        <f>'Comm Input'!X718</f>
        <v>0</v>
      </c>
      <c r="P553" s="23">
        <f>'Comm Input'!Y718</f>
        <v>0</v>
      </c>
      <c r="Q553" s="22">
        <f>'Comm Input'!Z718</f>
        <v>0</v>
      </c>
      <c r="R553" s="23">
        <f>'Comm Input'!AA718</f>
        <v>0</v>
      </c>
      <c r="S553" s="23">
        <f>'Comm Input'!AB718</f>
        <v>0</v>
      </c>
      <c r="T553">
        <f>'Comm Input'!AC718</f>
        <v>0</v>
      </c>
      <c r="U553">
        <f>'Comm Input'!AD718</f>
        <v>0</v>
      </c>
      <c r="V553">
        <f>'Comm Input'!AE718</f>
        <v>0</v>
      </c>
      <c r="W553" s="49">
        <f>'Comm Input'!AF718</f>
        <v>0</v>
      </c>
      <c r="X553" s="23">
        <f>'Comm Input'!AG718</f>
        <v>0</v>
      </c>
      <c r="Y553" s="23">
        <f>'Comm Input'!AH718</f>
        <v>0</v>
      </c>
      <c r="Z553">
        <f>'Comm Input'!AI718</f>
        <v>0</v>
      </c>
    </row>
    <row r="554" spans="1:26" ht="15" x14ac:dyDescent="0.25">
      <c r="A554" s="311">
        <f>'Comm Input'!J719</f>
        <v>0</v>
      </c>
      <c r="B554">
        <f>'Comm Input'!K719</f>
        <v>0</v>
      </c>
      <c r="C554">
        <f>'Comm Input'!L719</f>
        <v>0</v>
      </c>
      <c r="D554">
        <f>'Comm Input'!M719</f>
        <v>0</v>
      </c>
      <c r="E554" s="494">
        <f>'Comm Input'!N719</f>
        <v>0</v>
      </c>
      <c r="F554" s="17">
        <f>'Comm Input'!O719</f>
        <v>0</v>
      </c>
      <c r="G554" s="38">
        <f>'Comm Input'!P719</f>
        <v>0</v>
      </c>
      <c r="H554" s="307">
        <f>'Comm Input'!Q719</f>
        <v>0</v>
      </c>
      <c r="I554" s="307">
        <f>'Comm Input'!R719</f>
        <v>0</v>
      </c>
      <c r="J554" s="307">
        <f>'Comm Input'!S719</f>
        <v>0</v>
      </c>
      <c r="K554" s="307">
        <f>'Comm Input'!T719</f>
        <v>0</v>
      </c>
      <c r="L554" s="38">
        <f>'Comm Input'!U719</f>
        <v>0</v>
      </c>
      <c r="M554" s="38">
        <f>'Comm Input'!V719</f>
        <v>0</v>
      </c>
      <c r="N554" s="22">
        <f>'Comm Input'!W719</f>
        <v>0</v>
      </c>
      <c r="O554" s="22">
        <f>'Comm Input'!X719</f>
        <v>0</v>
      </c>
      <c r="P554" s="23">
        <f>'Comm Input'!Y719</f>
        <v>0</v>
      </c>
      <c r="Q554" s="22">
        <f>'Comm Input'!Z719</f>
        <v>0</v>
      </c>
      <c r="R554" s="23">
        <f>'Comm Input'!AA719</f>
        <v>0</v>
      </c>
      <c r="S554" s="23">
        <f>'Comm Input'!AB719</f>
        <v>0</v>
      </c>
      <c r="T554">
        <f>'Comm Input'!AC719</f>
        <v>0</v>
      </c>
      <c r="U554">
        <f>'Comm Input'!AD719</f>
        <v>0</v>
      </c>
      <c r="V554">
        <f>'Comm Input'!AE719</f>
        <v>0</v>
      </c>
      <c r="W554" s="49">
        <f>'Comm Input'!AF719</f>
        <v>0</v>
      </c>
      <c r="X554" s="23">
        <f>'Comm Input'!AG719</f>
        <v>0</v>
      </c>
      <c r="Y554" s="23">
        <f>'Comm Input'!AH719</f>
        <v>0</v>
      </c>
      <c r="Z554">
        <f>'Comm Input'!AI719</f>
        <v>0</v>
      </c>
    </row>
    <row r="555" spans="1:26" ht="15" x14ac:dyDescent="0.25">
      <c r="A555" s="311">
        <f>'Comm Input'!J720</f>
        <v>0</v>
      </c>
      <c r="B555">
        <f>'Comm Input'!K720</f>
        <v>0</v>
      </c>
      <c r="C555" s="17">
        <f>'Comm Input'!L720</f>
        <v>0.1585</v>
      </c>
      <c r="D555" t="str">
        <f>'Comm Input'!M720</f>
        <v>FL8810</v>
      </c>
      <c r="E555" s="494">
        <f>'Comm Input'!N720</f>
        <v>0</v>
      </c>
      <c r="F555" s="366">
        <f>'Comm Input'!O720</f>
        <v>0</v>
      </c>
      <c r="G555" s="321">
        <f>'Comm Input'!P720</f>
        <v>0</v>
      </c>
      <c r="H555" s="307">
        <f>'Comm Input'!Q720</f>
        <v>0</v>
      </c>
      <c r="I555" s="307">
        <f>'Comm Input'!R720</f>
        <v>0</v>
      </c>
      <c r="J555" s="307">
        <f>'Comm Input'!S720</f>
        <v>0</v>
      </c>
      <c r="K555" s="307">
        <f>'Comm Input'!T720</f>
        <v>0</v>
      </c>
      <c r="L555" s="38">
        <f>'Comm Input'!U720</f>
        <v>0</v>
      </c>
      <c r="M555" s="38">
        <f>'Comm Input'!V720</f>
        <v>0</v>
      </c>
      <c r="N555" s="22">
        <f>'Comm Input'!W720</f>
        <v>0</v>
      </c>
      <c r="O555" s="22">
        <f>'Comm Input'!X720</f>
        <v>0</v>
      </c>
      <c r="P555" s="23">
        <f>'Comm Input'!Y720</f>
        <v>0</v>
      </c>
      <c r="Q555" s="22">
        <f>'Comm Input'!Z720</f>
        <v>0</v>
      </c>
      <c r="R555" s="23">
        <f>'Comm Input'!AA720</f>
        <v>0</v>
      </c>
      <c r="S555" s="23">
        <f>'Comm Input'!AB720</f>
        <v>0</v>
      </c>
      <c r="T555">
        <f>'Comm Input'!AC720</f>
        <v>0</v>
      </c>
      <c r="U555">
        <f>'Comm Input'!AD720</f>
        <v>0</v>
      </c>
      <c r="V555">
        <f>'Comm Input'!AE720</f>
        <v>0</v>
      </c>
      <c r="W555" s="49">
        <f>'Comm Input'!AF720</f>
        <v>0</v>
      </c>
      <c r="X555" s="23">
        <f>'Comm Input'!AG720</f>
        <v>0</v>
      </c>
      <c r="Y555" s="23">
        <f>'Comm Input'!AH720</f>
        <v>0</v>
      </c>
      <c r="Z555" s="23">
        <f>'Comm Input'!AI720</f>
        <v>0</v>
      </c>
    </row>
    <row r="556" spans="1:26" ht="15" x14ac:dyDescent="0.25">
      <c r="A556" s="311">
        <f>'Comm Input'!J721</f>
        <v>0</v>
      </c>
      <c r="B556">
        <f>'Comm Input'!K721</f>
        <v>0</v>
      </c>
      <c r="C556">
        <f>'Comm Input'!L721</f>
        <v>0</v>
      </c>
      <c r="D556">
        <f>'Comm Input'!M721</f>
        <v>0</v>
      </c>
      <c r="E556" s="626">
        <f>'Comm Input'!N721</f>
        <v>0</v>
      </c>
      <c r="F556" s="13">
        <f>'Comm Input'!O721</f>
        <v>0</v>
      </c>
      <c r="G556" s="38">
        <f>'Comm Input'!P721</f>
        <v>0</v>
      </c>
      <c r="H556" s="307">
        <f>'Comm Input'!Q721</f>
        <v>0</v>
      </c>
      <c r="I556" s="307">
        <f>'Comm Input'!R721</f>
        <v>0</v>
      </c>
      <c r="J556" s="307">
        <f>'Comm Input'!S721</f>
        <v>0</v>
      </c>
      <c r="K556" s="307">
        <f>'Comm Input'!T721</f>
        <v>0</v>
      </c>
      <c r="L556" s="38">
        <f>'Comm Input'!U721</f>
        <v>0</v>
      </c>
      <c r="M556" s="38">
        <f>'Comm Input'!V721</f>
        <v>0</v>
      </c>
      <c r="N556" s="22">
        <f>'Comm Input'!W721</f>
        <v>0</v>
      </c>
      <c r="O556" s="22">
        <f>'Comm Input'!X721</f>
        <v>0</v>
      </c>
      <c r="P556" s="23">
        <f>'Comm Input'!Y721</f>
        <v>0</v>
      </c>
      <c r="Q556" s="22">
        <f>'Comm Input'!Z721</f>
        <v>0</v>
      </c>
      <c r="R556" s="23">
        <f>'Comm Input'!AA721</f>
        <v>0</v>
      </c>
      <c r="S556" s="23">
        <f>'Comm Input'!AB721</f>
        <v>0</v>
      </c>
      <c r="T556">
        <f>'Comm Input'!AC721</f>
        <v>0</v>
      </c>
      <c r="U556">
        <f>'Comm Input'!AD721</f>
        <v>0</v>
      </c>
      <c r="V556">
        <f>'Comm Input'!AE721</f>
        <v>0</v>
      </c>
      <c r="W556" s="49">
        <f>'Comm Input'!AF721</f>
        <v>0</v>
      </c>
      <c r="X556" s="23">
        <f>'Comm Input'!AG721</f>
        <v>0</v>
      </c>
      <c r="Y556" s="23">
        <f>'Comm Input'!AH721</f>
        <v>0</v>
      </c>
      <c r="Z556" s="23">
        <f>'Comm Input'!AI721</f>
        <v>0</v>
      </c>
    </row>
    <row r="557" spans="1:26" ht="15.75" thickBot="1" x14ac:dyDescent="0.3">
      <c r="A557" s="311">
        <f>'Comm Input'!J722</f>
        <v>0</v>
      </c>
      <c r="B557">
        <f>'Comm Input'!K722</f>
        <v>0</v>
      </c>
      <c r="C557">
        <f>'Comm Input'!L722</f>
        <v>0</v>
      </c>
      <c r="D557">
        <f>'Comm Input'!M722</f>
        <v>0</v>
      </c>
      <c r="E557" s="49">
        <f>'Comm Input'!N722</f>
        <v>0</v>
      </c>
      <c r="F557" s="50">
        <f>'Comm Input'!O722</f>
        <v>0</v>
      </c>
      <c r="G557" s="38">
        <f>'Comm Input'!P722</f>
        <v>0</v>
      </c>
      <c r="H557" s="307">
        <f>'Comm Input'!Q722</f>
        <v>0</v>
      </c>
      <c r="I557" s="307">
        <f>'Comm Input'!R722</f>
        <v>0</v>
      </c>
      <c r="J557" s="307">
        <f>'Comm Input'!S722</f>
        <v>0</v>
      </c>
      <c r="K557" s="307">
        <f>'Comm Input'!T722</f>
        <v>0</v>
      </c>
      <c r="L557" s="38">
        <f>'Comm Input'!U722</f>
        <v>0</v>
      </c>
      <c r="M557" s="38">
        <f>'Comm Input'!V722</f>
        <v>0</v>
      </c>
      <c r="N557" s="38">
        <f>'Comm Input'!W722</f>
        <v>0</v>
      </c>
      <c r="O557" s="22">
        <f>'Comm Input'!X722</f>
        <v>0</v>
      </c>
      <c r="P557" s="11">
        <f>'Comm Input'!Y722</f>
        <v>0</v>
      </c>
      <c r="Q557" s="22">
        <f>'Comm Input'!Z722</f>
        <v>0</v>
      </c>
      <c r="R557" s="22">
        <f>'Comm Input'!AA722</f>
        <v>0</v>
      </c>
      <c r="S557" s="22">
        <f>'Comm Input'!AB722</f>
        <v>0</v>
      </c>
      <c r="T557" s="22">
        <f>'Comm Input'!AC722</f>
        <v>0</v>
      </c>
      <c r="U557" s="22">
        <f>'Comm Input'!AD722</f>
        <v>0</v>
      </c>
      <c r="V557" s="22">
        <f>'Comm Input'!AE722</f>
        <v>0</v>
      </c>
      <c r="W557" s="49">
        <f>'Comm Input'!AF722</f>
        <v>0</v>
      </c>
      <c r="X557" s="22">
        <f>'Comm Input'!AG722</f>
        <v>0</v>
      </c>
      <c r="Y557" s="22">
        <f>'Comm Input'!AH722</f>
        <v>0</v>
      </c>
      <c r="Z557" s="22">
        <f>'Comm Input'!AI722</f>
        <v>0</v>
      </c>
    </row>
    <row r="558" spans="1:26" ht="15.75" thickBot="1" x14ac:dyDescent="0.3">
      <c r="A558" s="311">
        <f>'Comm Input'!J723</f>
        <v>0</v>
      </c>
      <c r="B558">
        <f>'Comm Input'!K723</f>
        <v>0</v>
      </c>
      <c r="C558">
        <f>'Comm Input'!L723</f>
        <v>0</v>
      </c>
      <c r="D558">
        <f>'Comm Input'!M723</f>
        <v>0</v>
      </c>
      <c r="E558" s="49">
        <f>'Comm Input'!N723</f>
        <v>0</v>
      </c>
      <c r="F558" s="50">
        <f>'Comm Input'!O723</f>
        <v>0</v>
      </c>
      <c r="G558" s="38">
        <f>'Comm Input'!P723</f>
        <v>0</v>
      </c>
      <c r="H558" s="38">
        <f>'Comm Input'!Q723</f>
        <v>0</v>
      </c>
      <c r="I558" s="38">
        <f>'Comm Input'!R723</f>
        <v>0</v>
      </c>
      <c r="J558" s="38">
        <f>'Comm Input'!S723</f>
        <v>0</v>
      </c>
      <c r="K558" s="38">
        <f>'Comm Input'!T723</f>
        <v>0</v>
      </c>
      <c r="L558" s="38">
        <f>'Comm Input'!U723</f>
        <v>0</v>
      </c>
      <c r="M558" s="38">
        <f>'Comm Input'!V723</f>
        <v>0</v>
      </c>
      <c r="N558" s="488">
        <f>'Comm Input'!W723</f>
        <v>0</v>
      </c>
      <c r="O558" s="489">
        <f>'Comm Input'!X723</f>
        <v>0</v>
      </c>
      <c r="P558" s="490">
        <f>'Comm Input'!Y723</f>
        <v>0</v>
      </c>
      <c r="Q558" s="829">
        <f>'Comm Input'!Z723</f>
        <v>0</v>
      </c>
      <c r="R558" s="387">
        <f>'Comm Input'!AA723</f>
        <v>0</v>
      </c>
      <c r="S558" s="387">
        <f>'Comm Input'!AB723</f>
        <v>0</v>
      </c>
      <c r="T558" s="1087">
        <f>'Comm Input'!AC723</f>
        <v>0</v>
      </c>
      <c r="U558" s="89">
        <f>'Comm Input'!AD723</f>
        <v>0</v>
      </c>
      <c r="V558" s="89">
        <f>'Comm Input'!AE723</f>
        <v>0</v>
      </c>
      <c r="W558" s="49">
        <f>'Comm Input'!AF723</f>
        <v>0</v>
      </c>
      <c r="X558" s="387">
        <f>'Comm Input'!AG723</f>
        <v>0</v>
      </c>
      <c r="Y558" s="387">
        <f>'Comm Input'!AH723</f>
        <v>0</v>
      </c>
      <c r="Z558" s="1087">
        <f>'Comm Input'!AI723</f>
        <v>0</v>
      </c>
    </row>
    <row r="559" spans="1:26" ht="15" x14ac:dyDescent="0.25">
      <c r="A559" s="311">
        <f>'Comm Input'!J724</f>
        <v>0</v>
      </c>
      <c r="B559">
        <f>'Comm Input'!K724</f>
        <v>0</v>
      </c>
      <c r="C559">
        <f>'Comm Input'!L724</f>
        <v>0</v>
      </c>
      <c r="D559">
        <f>'Comm Input'!M724</f>
        <v>0</v>
      </c>
      <c r="E559" s="49">
        <f>'Comm Input'!N724</f>
        <v>0</v>
      </c>
      <c r="F559" s="50">
        <f>'Comm Input'!O724</f>
        <v>0</v>
      </c>
      <c r="G559" s="38">
        <f>'Comm Input'!P724</f>
        <v>0</v>
      </c>
      <c r="H559" s="38">
        <f>'Comm Input'!Q724</f>
        <v>0</v>
      </c>
      <c r="I559" s="38">
        <f>'Comm Input'!R724</f>
        <v>0</v>
      </c>
      <c r="J559" s="38">
        <f>'Comm Input'!S724</f>
        <v>0</v>
      </c>
      <c r="K559" s="38">
        <f>'Comm Input'!T724</f>
        <v>0</v>
      </c>
      <c r="L559" s="38">
        <f>'Comm Input'!U724</f>
        <v>0</v>
      </c>
      <c r="M559" s="38">
        <f>'Comm Input'!V724</f>
        <v>0</v>
      </c>
      <c r="N559" s="522">
        <f>'Comm Input'!W724</f>
        <v>0</v>
      </c>
      <c r="O559" s="523">
        <f>'Comm Input'!X724</f>
        <v>0</v>
      </c>
      <c r="P559" s="28">
        <f>'Comm Input'!Y724</f>
        <v>0</v>
      </c>
      <c r="Q559" s="523">
        <f>'Comm Input'!Z724</f>
        <v>0</v>
      </c>
      <c r="R559" s="523">
        <f>'Comm Input'!AA724</f>
        <v>0</v>
      </c>
      <c r="S559" s="523">
        <f>'Comm Input'!AB724</f>
        <v>0</v>
      </c>
      <c r="T559" s="89">
        <f>'Comm Input'!AC724</f>
        <v>0</v>
      </c>
      <c r="U559" s="89">
        <f>'Comm Input'!AD724</f>
        <v>0</v>
      </c>
      <c r="V559" s="89">
        <f>'Comm Input'!AE724</f>
        <v>0</v>
      </c>
      <c r="W559" s="49">
        <f>'Comm Input'!AF724</f>
        <v>0</v>
      </c>
      <c r="X559" s="523">
        <f>'Comm Input'!AG724</f>
        <v>0</v>
      </c>
      <c r="Y559" s="523">
        <f>'Comm Input'!AH724</f>
        <v>0</v>
      </c>
      <c r="Z559" s="89">
        <f>'Comm Input'!AI724</f>
        <v>0</v>
      </c>
    </row>
    <row r="560" spans="1:26" ht="15" x14ac:dyDescent="0.25">
      <c r="A560" s="334">
        <f>'Comm Input'!J725</f>
        <v>0</v>
      </c>
      <c r="B560" s="171">
        <f>'Comm Input'!K725</f>
        <v>0</v>
      </c>
      <c r="C560" s="171">
        <f>'Comm Input'!L725</f>
        <v>0</v>
      </c>
      <c r="D560" s="176">
        <f>'Comm Input'!M725</f>
        <v>0</v>
      </c>
      <c r="E560" s="449">
        <f>'Comm Input'!N725</f>
        <v>0</v>
      </c>
      <c r="F560" s="335">
        <f>'Comm Input'!O725</f>
        <v>0</v>
      </c>
      <c r="G560" s="177">
        <f>'Comm Input'!P725</f>
        <v>0</v>
      </c>
      <c r="H560" s="177">
        <f>'Comm Input'!Q725</f>
        <v>0</v>
      </c>
      <c r="I560" s="177">
        <f>'Comm Input'!R725</f>
        <v>0</v>
      </c>
      <c r="J560" s="177">
        <f>'Comm Input'!S725</f>
        <v>0</v>
      </c>
      <c r="K560" s="177">
        <f>'Comm Input'!T725</f>
        <v>0</v>
      </c>
      <c r="L560" s="177">
        <f>'Comm Input'!U725</f>
        <v>0</v>
      </c>
      <c r="M560" s="177">
        <f>'Comm Input'!V725</f>
        <v>0</v>
      </c>
      <c r="N560" s="364">
        <f>'Comm Input'!W725</f>
        <v>0</v>
      </c>
      <c r="O560" s="178">
        <f>'Comm Input'!X725</f>
        <v>0</v>
      </c>
      <c r="P560" s="365">
        <f>'Comm Input'!Y725</f>
        <v>0</v>
      </c>
      <c r="Q560" s="178">
        <f>'Comm Input'!Z725</f>
        <v>0</v>
      </c>
      <c r="R560" s="178">
        <f>'Comm Input'!AA725</f>
        <v>0</v>
      </c>
      <c r="S560" s="337">
        <f>'Comm Input'!AB725</f>
        <v>0</v>
      </c>
      <c r="T560" s="171">
        <f>'Comm Input'!AC725</f>
        <v>0</v>
      </c>
      <c r="U560" s="171">
        <f>'Comm Input'!AD725</f>
        <v>0</v>
      </c>
      <c r="V560" s="171">
        <f>'Comm Input'!AE725</f>
        <v>0</v>
      </c>
      <c r="W560" s="171">
        <f>'Comm Input'!AF725</f>
        <v>0</v>
      </c>
      <c r="X560" s="171">
        <f>'Comm Input'!AG725</f>
        <v>0</v>
      </c>
      <c r="Y560" s="337">
        <f>'Comm Input'!AH725</f>
        <v>0</v>
      </c>
      <c r="Z560" s="171">
        <f>'Comm Input'!AI725</f>
        <v>0</v>
      </c>
    </row>
    <row r="561" spans="1:26" ht="15" x14ac:dyDescent="0.25">
      <c r="A561" s="310" t="str">
        <f>'Comm Input'!J726</f>
        <v>SA</v>
      </c>
      <c r="B561" s="35" t="str">
        <f>'Comm Input'!K726</f>
        <v>Broker: PEO Depot</v>
      </c>
      <c r="C561" s="35">
        <f>'Comm Input'!L726</f>
        <v>0</v>
      </c>
      <c r="D561" s="158">
        <f>'Comm Input'!M726</f>
        <v>0</v>
      </c>
      <c r="E561" s="117">
        <f>'Comm Input'!N726</f>
        <v>0</v>
      </c>
      <c r="F561" s="316">
        <f>'Comm Input'!O726</f>
        <v>0</v>
      </c>
      <c r="G561" s="158">
        <f>'Comm Input'!P726</f>
        <v>0</v>
      </c>
      <c r="H561" s="158">
        <f>'Comm Input'!Q726</f>
        <v>0</v>
      </c>
      <c r="I561" s="158">
        <f>'Comm Input'!R726</f>
        <v>0</v>
      </c>
      <c r="J561" s="319">
        <f>'Comm Input'!S726</f>
        <v>0</v>
      </c>
      <c r="K561" s="319">
        <f>'Comm Input'!T726</f>
        <v>0</v>
      </c>
      <c r="L561" s="319" t="str">
        <f>'Comm Input'!U726</f>
        <v>Bundled</v>
      </c>
      <c r="M561" s="158">
        <f>'Comm Input'!V726</f>
        <v>0</v>
      </c>
      <c r="N561" s="319">
        <f>'Comm Input'!W726</f>
        <v>2.5000000000000001E-2</v>
      </c>
      <c r="O561" s="117">
        <f>'Comm Input'!X726</f>
        <v>0</v>
      </c>
      <c r="P561" s="157">
        <f>'Comm Input'!Y726</f>
        <v>0</v>
      </c>
      <c r="Q561" s="158">
        <f>'Comm Input'!Z726</f>
        <v>0</v>
      </c>
      <c r="R561" s="319">
        <f>'Comm Input'!AA726</f>
        <v>0</v>
      </c>
      <c r="S561" s="157">
        <f>'Comm Input'!AB726</f>
        <v>0</v>
      </c>
      <c r="T561" s="7">
        <f>'Comm Input'!AC726</f>
        <v>0</v>
      </c>
      <c r="U561" s="7">
        <f>'Comm Input'!AD726</f>
        <v>0</v>
      </c>
      <c r="V561" s="7">
        <f>'Comm Input'!AE726</f>
        <v>0</v>
      </c>
      <c r="W561" s="7">
        <f>'Comm Input'!AF726</f>
        <v>0</v>
      </c>
      <c r="X561" s="158">
        <f>'Comm Input'!AG726</f>
        <v>0</v>
      </c>
      <c r="Y561" s="322">
        <f>'Comm Input'!AH726</f>
        <v>0</v>
      </c>
      <c r="Z561" s="7">
        <f>'Comm Input'!AI726</f>
        <v>0</v>
      </c>
    </row>
    <row r="562" spans="1:26" ht="15" x14ac:dyDescent="0.25">
      <c r="A562" s="311">
        <f>'Comm Input'!J727</f>
        <v>0</v>
      </c>
      <c r="B562" t="str">
        <f>'Comm Input'!K727</f>
        <v>Munroe Forest and Wildlife Management</v>
      </c>
      <c r="C562" s="17">
        <f>'Comm Input'!L727</f>
        <v>0.30020000000000002</v>
      </c>
      <c r="D562" t="str">
        <f>'Comm Input'!M727</f>
        <v>FL0106</v>
      </c>
      <c r="E562" s="628">
        <f>'Comm Input'!N727</f>
        <v>0</v>
      </c>
      <c r="F562" s="366">
        <f>'Comm Input'!O727</f>
        <v>0</v>
      </c>
      <c r="G562" s="533">
        <f>'Comm Input'!P727</f>
        <v>0</v>
      </c>
      <c r="H562" s="535">
        <f>'Comm Input'!Q727</f>
        <v>0</v>
      </c>
      <c r="I562" s="535">
        <f>'Comm Input'!R727</f>
        <v>0</v>
      </c>
      <c r="J562" s="535">
        <f>'Comm Input'!S727</f>
        <v>0</v>
      </c>
      <c r="K562" s="535">
        <f>'Comm Input'!T727</f>
        <v>0</v>
      </c>
      <c r="L562" s="526">
        <f>'Comm Input'!U727</f>
        <v>0</v>
      </c>
      <c r="M562" s="526">
        <f>'Comm Input'!V727</f>
        <v>0</v>
      </c>
      <c r="N562" s="523">
        <f>'Comm Input'!W727</f>
        <v>0</v>
      </c>
      <c r="O562" s="523">
        <f>'Comm Input'!X727</f>
        <v>0</v>
      </c>
      <c r="P562" s="538">
        <f>'Comm Input'!Y727</f>
        <v>0</v>
      </c>
      <c r="Q562" s="523">
        <f>'Comm Input'!Z727</f>
        <v>0</v>
      </c>
      <c r="R562" s="538">
        <f>'Comm Input'!AA727</f>
        <v>0</v>
      </c>
      <c r="S562" s="538">
        <f>'Comm Input'!AB727</f>
        <v>0</v>
      </c>
      <c r="T562">
        <f>'Comm Input'!AC727</f>
        <v>0</v>
      </c>
      <c r="U562">
        <f>'Comm Input'!AD727</f>
        <v>0</v>
      </c>
      <c r="V562">
        <f>'Comm Input'!AE727</f>
        <v>0</v>
      </c>
      <c r="W562" s="541">
        <f>'Comm Input'!AF727</f>
        <v>0</v>
      </c>
      <c r="X562" s="538">
        <f>'Comm Input'!AG727</f>
        <v>0</v>
      </c>
      <c r="Y562" s="538">
        <f>'Comm Input'!AH727</f>
        <v>0</v>
      </c>
      <c r="Z562">
        <f>'Comm Input'!AI727</f>
        <v>0</v>
      </c>
    </row>
    <row r="563" spans="1:26" ht="15" x14ac:dyDescent="0.25">
      <c r="A563" s="311">
        <f>'Comm Input'!J728</f>
        <v>0</v>
      </c>
      <c r="B563">
        <f>'Comm Input'!K728</f>
        <v>0</v>
      </c>
      <c r="C563">
        <f>'Comm Input'!L728</f>
        <v>0</v>
      </c>
      <c r="D563">
        <f>'Comm Input'!M728</f>
        <v>0</v>
      </c>
      <c r="E563" s="494">
        <f>'Comm Input'!N728</f>
        <v>0</v>
      </c>
      <c r="F563" s="17">
        <f>'Comm Input'!O728</f>
        <v>0</v>
      </c>
      <c r="G563" s="38">
        <f>'Comm Input'!P728</f>
        <v>0</v>
      </c>
      <c r="H563" s="307">
        <f>'Comm Input'!Q728</f>
        <v>0</v>
      </c>
      <c r="I563" s="307">
        <f>'Comm Input'!R728</f>
        <v>0</v>
      </c>
      <c r="J563" s="307">
        <f>'Comm Input'!S728</f>
        <v>0</v>
      </c>
      <c r="K563" s="307">
        <f>'Comm Input'!T728</f>
        <v>0</v>
      </c>
      <c r="L563" s="38">
        <f>'Comm Input'!U728</f>
        <v>0</v>
      </c>
      <c r="M563" s="38">
        <f>'Comm Input'!V728</f>
        <v>0</v>
      </c>
      <c r="N563" s="22">
        <f>'Comm Input'!W728</f>
        <v>0</v>
      </c>
      <c r="O563" s="22">
        <f>'Comm Input'!X728</f>
        <v>0</v>
      </c>
      <c r="P563" s="23">
        <f>'Comm Input'!Y728</f>
        <v>0</v>
      </c>
      <c r="Q563" s="22">
        <f>'Comm Input'!Z728</f>
        <v>0</v>
      </c>
      <c r="R563" s="23">
        <f>'Comm Input'!AA728</f>
        <v>0</v>
      </c>
      <c r="S563" s="23">
        <f>'Comm Input'!AB728</f>
        <v>0</v>
      </c>
      <c r="T563">
        <f>'Comm Input'!AC728</f>
        <v>0</v>
      </c>
      <c r="U563">
        <f>'Comm Input'!AD728</f>
        <v>0</v>
      </c>
      <c r="V563">
        <f>'Comm Input'!AE728</f>
        <v>0</v>
      </c>
      <c r="W563" s="49">
        <f>'Comm Input'!AF728</f>
        <v>0</v>
      </c>
      <c r="X563" s="23">
        <f>'Comm Input'!AG728</f>
        <v>0</v>
      </c>
      <c r="Y563" s="23">
        <f>'Comm Input'!AH728</f>
        <v>0</v>
      </c>
      <c r="Z563">
        <f>'Comm Input'!AI728</f>
        <v>0</v>
      </c>
    </row>
    <row r="564" spans="1:26" ht="15" x14ac:dyDescent="0.25">
      <c r="A564" s="311">
        <f>'Comm Input'!J729</f>
        <v>0</v>
      </c>
      <c r="B564" t="str">
        <f>'Comm Input'!K730</f>
        <v>Moved to CES 1/2021</v>
      </c>
      <c r="C564" s="17">
        <f>'Comm Input'!L729</f>
        <v>0.18229999999999999</v>
      </c>
      <c r="D564" t="str">
        <f>'Comm Input'!M729</f>
        <v>FL8810</v>
      </c>
      <c r="E564" s="494">
        <f>'Comm Input'!N729</f>
        <v>0</v>
      </c>
      <c r="F564" s="366">
        <f>'Comm Input'!O729</f>
        <v>0</v>
      </c>
      <c r="G564" s="321">
        <f>'Comm Input'!P729</f>
        <v>0</v>
      </c>
      <c r="H564" s="307">
        <f>'Comm Input'!Q729</f>
        <v>0</v>
      </c>
      <c r="I564" s="307">
        <f>'Comm Input'!R729</f>
        <v>0</v>
      </c>
      <c r="J564" s="307">
        <f>'Comm Input'!S729</f>
        <v>0</v>
      </c>
      <c r="K564" s="307">
        <f>'Comm Input'!T729</f>
        <v>0</v>
      </c>
      <c r="L564" s="38">
        <f>'Comm Input'!U729</f>
        <v>0</v>
      </c>
      <c r="M564" s="38">
        <f>'Comm Input'!V729</f>
        <v>0</v>
      </c>
      <c r="N564" s="22">
        <f>'Comm Input'!W729</f>
        <v>0</v>
      </c>
      <c r="O564" s="22">
        <f>'Comm Input'!X729</f>
        <v>0</v>
      </c>
      <c r="P564" s="23">
        <f>'Comm Input'!Y729</f>
        <v>0</v>
      </c>
      <c r="Q564" s="22">
        <f>'Comm Input'!Z729</f>
        <v>0</v>
      </c>
      <c r="R564" s="23">
        <f>'Comm Input'!AA729</f>
        <v>0</v>
      </c>
      <c r="S564" s="23">
        <f>'Comm Input'!AB729</f>
        <v>0</v>
      </c>
      <c r="T564">
        <f>'Comm Input'!AC729</f>
        <v>0</v>
      </c>
      <c r="U564">
        <f>'Comm Input'!AD729</f>
        <v>0</v>
      </c>
      <c r="V564">
        <f>'Comm Input'!AE729</f>
        <v>0</v>
      </c>
      <c r="W564" s="49">
        <f>'Comm Input'!AF729</f>
        <v>0</v>
      </c>
      <c r="X564" s="23">
        <f>'Comm Input'!AG729</f>
        <v>0</v>
      </c>
      <c r="Y564" s="23">
        <f>'Comm Input'!AH729</f>
        <v>0</v>
      </c>
      <c r="Z564">
        <f>'Comm Input'!AI729</f>
        <v>0</v>
      </c>
    </row>
    <row r="565" spans="1:26" ht="15" x14ac:dyDescent="0.25">
      <c r="A565" s="311">
        <f>'Comm Input'!J730</f>
        <v>0</v>
      </c>
      <c r="B565" t="e">
        <f>'Comm Input'!#REF!</f>
        <v>#REF!</v>
      </c>
      <c r="C565">
        <f>'Comm Input'!L730</f>
        <v>0</v>
      </c>
      <c r="D565">
        <f>'Comm Input'!M730</f>
        <v>0</v>
      </c>
      <c r="E565" s="494">
        <f>'Comm Input'!N730</f>
        <v>0</v>
      </c>
      <c r="F565" s="17">
        <f>'Comm Input'!O730</f>
        <v>0</v>
      </c>
      <c r="G565" s="38">
        <f>'Comm Input'!P730</f>
        <v>0</v>
      </c>
      <c r="H565" s="307">
        <f>'Comm Input'!Q730</f>
        <v>0</v>
      </c>
      <c r="I565" s="307">
        <f>'Comm Input'!R730</f>
        <v>0</v>
      </c>
      <c r="J565" s="307">
        <f>'Comm Input'!S730</f>
        <v>0</v>
      </c>
      <c r="K565" s="307">
        <f>'Comm Input'!T730</f>
        <v>0</v>
      </c>
      <c r="L565" s="38">
        <f>'Comm Input'!U730</f>
        <v>0</v>
      </c>
      <c r="M565" s="38">
        <f>'Comm Input'!V730</f>
        <v>0</v>
      </c>
      <c r="N565" s="22">
        <f>'Comm Input'!W730</f>
        <v>0</v>
      </c>
      <c r="O565" s="22">
        <f>'Comm Input'!X730</f>
        <v>0</v>
      </c>
      <c r="P565" s="23">
        <f>'Comm Input'!Y730</f>
        <v>0</v>
      </c>
      <c r="Q565" s="22">
        <f>'Comm Input'!Z730</f>
        <v>0</v>
      </c>
      <c r="R565" s="23">
        <f>'Comm Input'!AA730</f>
        <v>0</v>
      </c>
      <c r="S565" s="23">
        <f>'Comm Input'!AB730</f>
        <v>0</v>
      </c>
      <c r="T565">
        <f>'Comm Input'!AC730</f>
        <v>0</v>
      </c>
      <c r="U565">
        <f>'Comm Input'!AD730</f>
        <v>0</v>
      </c>
      <c r="V565">
        <f>'Comm Input'!AE730</f>
        <v>0</v>
      </c>
      <c r="W565" s="49">
        <f>'Comm Input'!AF730</f>
        <v>0</v>
      </c>
      <c r="X565" s="23">
        <f>'Comm Input'!AG730</f>
        <v>0</v>
      </c>
      <c r="Y565" s="23">
        <f>'Comm Input'!AH730</f>
        <v>0</v>
      </c>
      <c r="Z565">
        <f>'Comm Input'!AI730</f>
        <v>0</v>
      </c>
    </row>
    <row r="566" spans="1:26" ht="15" x14ac:dyDescent="0.25">
      <c r="A566" s="311">
        <f>'Comm Input'!J731</f>
        <v>0</v>
      </c>
      <c r="B566">
        <f>'Comm Input'!K731</f>
        <v>0</v>
      </c>
      <c r="C566" s="17">
        <f>'Comm Input'!L731</f>
        <v>0</v>
      </c>
      <c r="D566">
        <f>'Comm Input'!M731</f>
        <v>0</v>
      </c>
      <c r="E566" s="494">
        <f>'Comm Input'!N731</f>
        <v>0</v>
      </c>
      <c r="F566" s="366">
        <f>'Comm Input'!O731</f>
        <v>0</v>
      </c>
      <c r="G566" s="321">
        <f>'Comm Input'!P731</f>
        <v>0</v>
      </c>
      <c r="H566" s="307">
        <f>'Comm Input'!Q731</f>
        <v>0</v>
      </c>
      <c r="I566" s="307">
        <f>'Comm Input'!R731</f>
        <v>0</v>
      </c>
      <c r="J566" s="307">
        <f>'Comm Input'!S731</f>
        <v>0</v>
      </c>
      <c r="K566" s="307">
        <f>'Comm Input'!T731</f>
        <v>0</v>
      </c>
      <c r="L566" s="38">
        <f>'Comm Input'!U731</f>
        <v>0</v>
      </c>
      <c r="M566" s="38">
        <f>'Comm Input'!V731</f>
        <v>0</v>
      </c>
      <c r="N566" s="22">
        <f>'Comm Input'!W731</f>
        <v>0</v>
      </c>
      <c r="O566" s="22">
        <f>'Comm Input'!X731</f>
        <v>0</v>
      </c>
      <c r="P566" s="23">
        <f>'Comm Input'!Y731</f>
        <v>0</v>
      </c>
      <c r="Q566" s="22">
        <f>'Comm Input'!Z731</f>
        <v>0</v>
      </c>
      <c r="R566" s="23">
        <f>'Comm Input'!AA731</f>
        <v>0</v>
      </c>
      <c r="S566" s="23">
        <f>'Comm Input'!AB731</f>
        <v>0</v>
      </c>
      <c r="T566">
        <f>'Comm Input'!AC731</f>
        <v>0</v>
      </c>
      <c r="U566">
        <f>'Comm Input'!AD731</f>
        <v>0</v>
      </c>
      <c r="V566">
        <f>'Comm Input'!AE731</f>
        <v>0</v>
      </c>
      <c r="W566" s="49">
        <f>'Comm Input'!AF731</f>
        <v>0</v>
      </c>
      <c r="X566" s="23">
        <f>'Comm Input'!AG731</f>
        <v>0</v>
      </c>
      <c r="Y566" s="23">
        <f>'Comm Input'!AH731</f>
        <v>0</v>
      </c>
      <c r="Z566" s="23">
        <f>'Comm Input'!AI731</f>
        <v>0</v>
      </c>
    </row>
    <row r="567" spans="1:26" ht="15" x14ac:dyDescent="0.25">
      <c r="A567" s="311">
        <f>'Comm Input'!J732</f>
        <v>0</v>
      </c>
      <c r="B567">
        <f>'Comm Input'!K732</f>
        <v>0</v>
      </c>
      <c r="C567">
        <f>'Comm Input'!L732</f>
        <v>0</v>
      </c>
      <c r="D567">
        <f>'Comm Input'!M732</f>
        <v>0</v>
      </c>
      <c r="E567" s="626">
        <f>'Comm Input'!N732</f>
        <v>0</v>
      </c>
      <c r="F567" s="13">
        <f>'Comm Input'!O732</f>
        <v>0</v>
      </c>
      <c r="G567" s="38">
        <f>'Comm Input'!P732</f>
        <v>0</v>
      </c>
      <c r="H567" s="307">
        <f>'Comm Input'!Q732</f>
        <v>0</v>
      </c>
      <c r="I567" s="307">
        <f>'Comm Input'!R732</f>
        <v>0</v>
      </c>
      <c r="J567" s="307">
        <f>'Comm Input'!S732</f>
        <v>0</v>
      </c>
      <c r="K567" s="307">
        <f>'Comm Input'!T732</f>
        <v>0</v>
      </c>
      <c r="L567" s="38">
        <f>'Comm Input'!U732</f>
        <v>0</v>
      </c>
      <c r="M567" s="38">
        <f>'Comm Input'!V732</f>
        <v>0</v>
      </c>
      <c r="N567" s="22">
        <f>'Comm Input'!W732</f>
        <v>0</v>
      </c>
      <c r="O567" s="22">
        <f>'Comm Input'!X732</f>
        <v>0</v>
      </c>
      <c r="P567" s="23">
        <f>'Comm Input'!Y732</f>
        <v>0</v>
      </c>
      <c r="Q567" s="22">
        <f>'Comm Input'!Z732</f>
        <v>0</v>
      </c>
      <c r="R567" s="23">
        <f>'Comm Input'!AA732</f>
        <v>0</v>
      </c>
      <c r="S567" s="23">
        <f>'Comm Input'!AB732</f>
        <v>0</v>
      </c>
      <c r="T567">
        <f>'Comm Input'!AC732</f>
        <v>0</v>
      </c>
      <c r="U567">
        <f>'Comm Input'!AD732</f>
        <v>0</v>
      </c>
      <c r="V567">
        <f>'Comm Input'!AE732</f>
        <v>0</v>
      </c>
      <c r="W567" s="49">
        <f>'Comm Input'!AF732</f>
        <v>0</v>
      </c>
      <c r="X567" s="23">
        <f>'Comm Input'!AG732</f>
        <v>0</v>
      </c>
      <c r="Y567" s="23">
        <f>'Comm Input'!AH732</f>
        <v>0</v>
      </c>
      <c r="Z567" s="23">
        <f>'Comm Input'!AI732</f>
        <v>0</v>
      </c>
    </row>
    <row r="568" spans="1:26" ht="15.75" thickBot="1" x14ac:dyDescent="0.3">
      <c r="A568" s="311">
        <f>'Comm Input'!J733</f>
        <v>0</v>
      </c>
      <c r="B568">
        <f>'Comm Input'!K733</f>
        <v>0</v>
      </c>
      <c r="C568">
        <f>'Comm Input'!L733</f>
        <v>0</v>
      </c>
      <c r="D568">
        <f>'Comm Input'!M733</f>
        <v>0</v>
      </c>
      <c r="E568" s="49">
        <f>'Comm Input'!N733</f>
        <v>0</v>
      </c>
      <c r="F568" s="50">
        <f>'Comm Input'!O733</f>
        <v>0</v>
      </c>
      <c r="G568" s="38">
        <f>'Comm Input'!P733</f>
        <v>0</v>
      </c>
      <c r="H568" s="307">
        <f>'Comm Input'!Q733</f>
        <v>0</v>
      </c>
      <c r="I568" s="307">
        <f>'Comm Input'!R733</f>
        <v>0</v>
      </c>
      <c r="J568" s="307">
        <f>'Comm Input'!S733</f>
        <v>0</v>
      </c>
      <c r="K568" s="307">
        <f>'Comm Input'!T733</f>
        <v>0</v>
      </c>
      <c r="L568" s="38">
        <f>'Comm Input'!U733</f>
        <v>0</v>
      </c>
      <c r="M568" s="38">
        <f>'Comm Input'!V733</f>
        <v>0</v>
      </c>
      <c r="N568" s="38">
        <f>'Comm Input'!W733</f>
        <v>0</v>
      </c>
      <c r="O568" s="22">
        <f>'Comm Input'!X733</f>
        <v>0</v>
      </c>
      <c r="P568" s="11">
        <f>'Comm Input'!Y733</f>
        <v>0</v>
      </c>
      <c r="Q568" s="22">
        <f>'Comm Input'!Z733</f>
        <v>0</v>
      </c>
      <c r="R568" s="22">
        <f>'Comm Input'!AA733</f>
        <v>0</v>
      </c>
      <c r="S568" s="22">
        <f>'Comm Input'!AB733</f>
        <v>0</v>
      </c>
      <c r="T568" s="22">
        <f>'Comm Input'!AC733</f>
        <v>0</v>
      </c>
      <c r="U568" s="22">
        <f>'Comm Input'!AD733</f>
        <v>0</v>
      </c>
      <c r="V568" s="22">
        <f>'Comm Input'!AE733</f>
        <v>0</v>
      </c>
      <c r="W568" s="49">
        <f>'Comm Input'!AF733</f>
        <v>0</v>
      </c>
      <c r="X568" s="22">
        <f>'Comm Input'!AG733</f>
        <v>0</v>
      </c>
      <c r="Y568" s="22">
        <f>'Comm Input'!AH733</f>
        <v>0</v>
      </c>
      <c r="Z568" s="22">
        <f>'Comm Input'!AI733</f>
        <v>0</v>
      </c>
    </row>
    <row r="569" spans="1:26" ht="15.75" thickBot="1" x14ac:dyDescent="0.3">
      <c r="A569" s="311">
        <f>'Comm Input'!J734</f>
        <v>0</v>
      </c>
      <c r="B569">
        <f>'Comm Input'!K734</f>
        <v>0</v>
      </c>
      <c r="C569">
        <f>'Comm Input'!L734</f>
        <v>0</v>
      </c>
      <c r="D569">
        <f>'Comm Input'!M734</f>
        <v>0</v>
      </c>
      <c r="E569" s="49">
        <f>'Comm Input'!N734</f>
        <v>0</v>
      </c>
      <c r="F569" s="50">
        <f>'Comm Input'!O734</f>
        <v>0</v>
      </c>
      <c r="G569" s="38">
        <f>'Comm Input'!P734</f>
        <v>0</v>
      </c>
      <c r="H569" s="38">
        <f>'Comm Input'!Q734</f>
        <v>0</v>
      </c>
      <c r="I569" s="38">
        <f>'Comm Input'!R734</f>
        <v>0</v>
      </c>
      <c r="J569" s="38">
        <f>'Comm Input'!S734</f>
        <v>0</v>
      </c>
      <c r="K569" s="38">
        <f>'Comm Input'!T734</f>
        <v>0</v>
      </c>
      <c r="L569" s="38">
        <f>'Comm Input'!U734</f>
        <v>0</v>
      </c>
      <c r="M569" s="38">
        <f>'Comm Input'!V734</f>
        <v>0</v>
      </c>
      <c r="N569" s="488">
        <f>'Comm Input'!W734</f>
        <v>0</v>
      </c>
      <c r="O569" s="489">
        <f>'Comm Input'!X734</f>
        <v>0</v>
      </c>
      <c r="P569" s="490">
        <f>'Comm Input'!Y734</f>
        <v>0</v>
      </c>
      <c r="Q569" s="829">
        <f>'Comm Input'!Z734</f>
        <v>0</v>
      </c>
      <c r="R569" s="387">
        <f>'Comm Input'!AA734</f>
        <v>0</v>
      </c>
      <c r="S569" s="387">
        <f>'Comm Input'!AB734</f>
        <v>0</v>
      </c>
      <c r="T569" s="1087">
        <f>'Comm Input'!AC734</f>
        <v>0</v>
      </c>
      <c r="U569" s="89">
        <f>'Comm Input'!AD734</f>
        <v>0</v>
      </c>
      <c r="V569" s="89">
        <f>'Comm Input'!AE734</f>
        <v>0</v>
      </c>
      <c r="W569" s="49">
        <f>'Comm Input'!AF734</f>
        <v>0</v>
      </c>
      <c r="X569" s="387">
        <f>'Comm Input'!AG734</f>
        <v>0</v>
      </c>
      <c r="Y569" s="387">
        <f>'Comm Input'!AH734</f>
        <v>0</v>
      </c>
      <c r="Z569" s="1087">
        <f>'Comm Input'!AI734</f>
        <v>0</v>
      </c>
    </row>
    <row r="570" spans="1:26" ht="15" x14ac:dyDescent="0.25">
      <c r="A570" s="311">
        <f>'Comm Input'!J735</f>
        <v>0</v>
      </c>
      <c r="B570">
        <f>'Comm Input'!K735</f>
        <v>0</v>
      </c>
      <c r="C570">
        <f>'Comm Input'!L735</f>
        <v>0</v>
      </c>
      <c r="D570">
        <f>'Comm Input'!M735</f>
        <v>0</v>
      </c>
      <c r="E570" s="49">
        <f>'Comm Input'!N735</f>
        <v>0</v>
      </c>
      <c r="F570" s="50">
        <f>'Comm Input'!O735</f>
        <v>0</v>
      </c>
      <c r="G570" s="38">
        <f>'Comm Input'!P735</f>
        <v>0</v>
      </c>
      <c r="H570" s="38">
        <f>'Comm Input'!Q735</f>
        <v>0</v>
      </c>
      <c r="I570" s="38">
        <f>'Comm Input'!R735</f>
        <v>0</v>
      </c>
      <c r="J570" s="38">
        <f>'Comm Input'!S735</f>
        <v>0</v>
      </c>
      <c r="K570" s="38">
        <f>'Comm Input'!T735</f>
        <v>0</v>
      </c>
      <c r="L570" s="38">
        <f>'Comm Input'!U735</f>
        <v>0</v>
      </c>
      <c r="M570" s="38">
        <f>'Comm Input'!V735</f>
        <v>0</v>
      </c>
      <c r="N570" s="522">
        <f>'Comm Input'!W735</f>
        <v>0</v>
      </c>
      <c r="O570" s="523">
        <f>'Comm Input'!X735</f>
        <v>0</v>
      </c>
      <c r="P570" s="28">
        <f>'Comm Input'!Y735</f>
        <v>0</v>
      </c>
      <c r="Q570" s="523">
        <f>'Comm Input'!Z735</f>
        <v>0</v>
      </c>
      <c r="R570" s="523">
        <f>'Comm Input'!AA735</f>
        <v>0</v>
      </c>
      <c r="S570" s="523">
        <f>'Comm Input'!AB735</f>
        <v>0</v>
      </c>
      <c r="T570" s="89">
        <f>'Comm Input'!AC735</f>
        <v>0</v>
      </c>
      <c r="U570" s="89">
        <f>'Comm Input'!AD735</f>
        <v>0</v>
      </c>
      <c r="V570" s="89">
        <f>'Comm Input'!AE735</f>
        <v>0</v>
      </c>
      <c r="W570" s="49">
        <f>'Comm Input'!AF735</f>
        <v>0</v>
      </c>
      <c r="X570" s="523">
        <f>'Comm Input'!AG735</f>
        <v>0</v>
      </c>
      <c r="Y570" s="523">
        <f>'Comm Input'!AH735</f>
        <v>0</v>
      </c>
      <c r="Z570" s="89">
        <f>'Comm Input'!AI735</f>
        <v>0</v>
      </c>
    </row>
    <row r="571" spans="1:26" ht="15" x14ac:dyDescent="0.25">
      <c r="A571" s="334">
        <f>'Comm Input'!J736</f>
        <v>0</v>
      </c>
      <c r="B571" s="171">
        <f>'Comm Input'!K736</f>
        <v>0</v>
      </c>
      <c r="C571" s="171">
        <f>'Comm Input'!L736</f>
        <v>0</v>
      </c>
      <c r="D571" s="176">
        <f>'Comm Input'!M736</f>
        <v>0</v>
      </c>
      <c r="E571" s="449">
        <f>'Comm Input'!N736</f>
        <v>0</v>
      </c>
      <c r="F571" s="335">
        <f>'Comm Input'!O736</f>
        <v>0</v>
      </c>
      <c r="G571" s="177">
        <f>'Comm Input'!P736</f>
        <v>0</v>
      </c>
      <c r="H571" s="177">
        <f>'Comm Input'!Q736</f>
        <v>0</v>
      </c>
      <c r="I571" s="177">
        <f>'Comm Input'!R736</f>
        <v>0</v>
      </c>
      <c r="J571" s="177">
        <f>'Comm Input'!S736</f>
        <v>0</v>
      </c>
      <c r="K571" s="177">
        <f>'Comm Input'!T736</f>
        <v>0</v>
      </c>
      <c r="L571" s="177">
        <f>'Comm Input'!U736</f>
        <v>0</v>
      </c>
      <c r="M571" s="177">
        <f>'Comm Input'!V736</f>
        <v>0</v>
      </c>
      <c r="N571" s="364">
        <f>'Comm Input'!W736</f>
        <v>0</v>
      </c>
      <c r="O571" s="178">
        <f>'Comm Input'!X736</f>
        <v>0</v>
      </c>
      <c r="P571" s="365">
        <f>'Comm Input'!Y736</f>
        <v>0</v>
      </c>
      <c r="Q571" s="178">
        <f>'Comm Input'!Z736</f>
        <v>0</v>
      </c>
      <c r="R571" s="178">
        <f>'Comm Input'!AA736</f>
        <v>0</v>
      </c>
      <c r="S571" s="337">
        <f>'Comm Input'!AB736</f>
        <v>0</v>
      </c>
      <c r="T571" s="171">
        <f>'Comm Input'!AC736</f>
        <v>0</v>
      </c>
      <c r="U571" s="171">
        <f>'Comm Input'!AD736</f>
        <v>0</v>
      </c>
      <c r="V571" s="171">
        <f>'Comm Input'!AE736</f>
        <v>0</v>
      </c>
      <c r="W571" s="171">
        <f>'Comm Input'!AF736</f>
        <v>0</v>
      </c>
      <c r="X571" s="171">
        <f>'Comm Input'!AG736</f>
        <v>0</v>
      </c>
      <c r="Y571" s="337">
        <f>'Comm Input'!AH736</f>
        <v>0</v>
      </c>
      <c r="Z571" s="171">
        <f>'Comm Input'!AI736</f>
        <v>0</v>
      </c>
    </row>
    <row r="572" spans="1:26" ht="15" x14ac:dyDescent="0.25">
      <c r="A572" s="310" t="str">
        <f>'Comm Input'!J737</f>
        <v>SA</v>
      </c>
      <c r="B572" s="35" t="str">
        <f>'Comm Input'!K737</f>
        <v>Broker: PEO Advisors II</v>
      </c>
      <c r="C572" s="35">
        <f>'Comm Input'!L737</f>
        <v>0</v>
      </c>
      <c r="D572" s="158">
        <f>'Comm Input'!M737</f>
        <v>0</v>
      </c>
      <c r="E572" s="117">
        <f>'Comm Input'!N737</f>
        <v>0</v>
      </c>
      <c r="F572" s="316">
        <f>'Comm Input'!O737</f>
        <v>0</v>
      </c>
      <c r="G572" s="158">
        <f>'Comm Input'!P737</f>
        <v>0</v>
      </c>
      <c r="H572" s="158">
        <f>'Comm Input'!Q737</f>
        <v>0</v>
      </c>
      <c r="I572" s="158">
        <f>'Comm Input'!R737</f>
        <v>0</v>
      </c>
      <c r="J572" s="319">
        <f>'Comm Input'!S737</f>
        <v>0</v>
      </c>
      <c r="K572" s="319">
        <f>'Comm Input'!T737</f>
        <v>0</v>
      </c>
      <c r="L572" s="319" t="str">
        <f>'Comm Input'!U737</f>
        <v>Bundled</v>
      </c>
      <c r="M572" s="158">
        <f>'Comm Input'!V737</f>
        <v>0</v>
      </c>
      <c r="N572" s="319">
        <f>'Comm Input'!W737</f>
        <v>0.03</v>
      </c>
      <c r="O572" s="117">
        <f>'Comm Input'!X737</f>
        <v>0</v>
      </c>
      <c r="P572" s="157">
        <f>'Comm Input'!Y737</f>
        <v>0</v>
      </c>
      <c r="Q572" s="158">
        <f>'Comm Input'!Z737</f>
        <v>0</v>
      </c>
      <c r="R572" s="319">
        <f>'Comm Input'!AA737</f>
        <v>0</v>
      </c>
      <c r="S572" s="157">
        <f>'Comm Input'!AB737</f>
        <v>0</v>
      </c>
      <c r="T572" s="7">
        <f>'Comm Input'!AC737</f>
        <v>0</v>
      </c>
      <c r="U572" s="7">
        <f>'Comm Input'!AD737</f>
        <v>0</v>
      </c>
      <c r="V572" s="7">
        <f>'Comm Input'!AE737</f>
        <v>0</v>
      </c>
      <c r="W572" s="7">
        <f>'Comm Input'!AF737</f>
        <v>0</v>
      </c>
      <c r="X572" s="158">
        <f>'Comm Input'!AG737</f>
        <v>0</v>
      </c>
      <c r="Y572" s="322">
        <f>'Comm Input'!AH737</f>
        <v>0</v>
      </c>
      <c r="Z572" s="7">
        <f>'Comm Input'!AI737</f>
        <v>0</v>
      </c>
    </row>
    <row r="573" spans="1:26" ht="15" x14ac:dyDescent="0.25">
      <c r="A573" s="311">
        <f>'Comm Input'!J738</f>
        <v>0</v>
      </c>
      <c r="B573" t="str">
        <f>'Comm Input'!K738</f>
        <v>Sunshine cleaning</v>
      </c>
      <c r="C573" s="17">
        <f>'Comm Input'!L738</f>
        <v>0.29139999999999999</v>
      </c>
      <c r="D573" t="str">
        <f>'Comm Input'!M738</f>
        <v>FL9170</v>
      </c>
      <c r="E573" s="628">
        <f>'Comm Input'!N738</f>
        <v>12698</v>
      </c>
      <c r="F573" s="366">
        <f>'Comm Input'!O738</f>
        <v>0</v>
      </c>
      <c r="G573" s="533">
        <f>'Comm Input'!P738</f>
        <v>0</v>
      </c>
      <c r="H573" s="535">
        <f>'Comm Input'!Q738</f>
        <v>0</v>
      </c>
      <c r="I573" s="535">
        <f>'Comm Input'!R738</f>
        <v>0</v>
      </c>
      <c r="J573" s="535">
        <f>'Comm Input'!S738</f>
        <v>0</v>
      </c>
      <c r="K573" s="535">
        <f>'Comm Input'!T738</f>
        <v>0</v>
      </c>
      <c r="L573" s="526">
        <f>'Comm Input'!U738</f>
        <v>0</v>
      </c>
      <c r="M573" s="526">
        <f>'Comm Input'!V738</f>
        <v>0</v>
      </c>
      <c r="N573" s="523">
        <f>'Comm Input'!W738</f>
        <v>380.94</v>
      </c>
      <c r="O573" s="523">
        <f>'Comm Input'!X738</f>
        <v>0</v>
      </c>
      <c r="P573" s="538">
        <f>'Comm Input'!Y738</f>
        <v>0</v>
      </c>
      <c r="Q573" s="523">
        <f>'Comm Input'!Z738</f>
        <v>0</v>
      </c>
      <c r="R573" s="538">
        <f>'Comm Input'!AA738</f>
        <v>0</v>
      </c>
      <c r="S573" s="538">
        <f>'Comm Input'!AB738</f>
        <v>0</v>
      </c>
      <c r="T573">
        <f>'Comm Input'!AC738</f>
        <v>0</v>
      </c>
      <c r="U573">
        <f>'Comm Input'!AD738</f>
        <v>0</v>
      </c>
      <c r="V573">
        <f>'Comm Input'!AE738</f>
        <v>0</v>
      </c>
      <c r="W573" s="541">
        <f>'Comm Input'!AF738</f>
        <v>0</v>
      </c>
      <c r="X573" s="538">
        <f>'Comm Input'!AG738</f>
        <v>0</v>
      </c>
      <c r="Y573" s="538">
        <f>'Comm Input'!AH738</f>
        <v>0</v>
      </c>
      <c r="Z573">
        <f>'Comm Input'!AI738</f>
        <v>0</v>
      </c>
    </row>
    <row r="574" spans="1:26" ht="15" x14ac:dyDescent="0.25">
      <c r="A574" s="311">
        <f>'Comm Input'!J739</f>
        <v>0</v>
      </c>
      <c r="B574" t="str">
        <f>'Comm Input'!K739</f>
        <v>new rate 2023? 27.62</v>
      </c>
      <c r="C574">
        <f>'Comm Input'!L739</f>
        <v>0</v>
      </c>
      <c r="D574">
        <f>'Comm Input'!M739</f>
        <v>0</v>
      </c>
      <c r="E574" s="494">
        <f>'Comm Input'!N739</f>
        <v>0</v>
      </c>
      <c r="F574" s="17">
        <f>'Comm Input'!O739</f>
        <v>0</v>
      </c>
      <c r="G574" s="38">
        <f>'Comm Input'!P739</f>
        <v>0</v>
      </c>
      <c r="H574" s="307">
        <f>'Comm Input'!Q739</f>
        <v>0</v>
      </c>
      <c r="I574" s="307">
        <f>'Comm Input'!R739</f>
        <v>0</v>
      </c>
      <c r="J574" s="307">
        <f>'Comm Input'!S739</f>
        <v>0</v>
      </c>
      <c r="K574" s="307">
        <f>'Comm Input'!T739</f>
        <v>0</v>
      </c>
      <c r="L574" s="38">
        <f>'Comm Input'!U739</f>
        <v>0</v>
      </c>
      <c r="M574" s="38">
        <f>'Comm Input'!V739</f>
        <v>0</v>
      </c>
      <c r="N574" s="22">
        <f>'Comm Input'!W739</f>
        <v>0</v>
      </c>
      <c r="O574" s="22">
        <f>'Comm Input'!X739</f>
        <v>0</v>
      </c>
      <c r="P574" s="23">
        <f>'Comm Input'!Y739</f>
        <v>0</v>
      </c>
      <c r="Q574" s="22">
        <f>'Comm Input'!Z739</f>
        <v>0</v>
      </c>
      <c r="R574" s="23">
        <f>'Comm Input'!AA739</f>
        <v>0</v>
      </c>
      <c r="S574" s="23">
        <f>'Comm Input'!AB739</f>
        <v>0</v>
      </c>
      <c r="T574">
        <f>'Comm Input'!AC739</f>
        <v>0</v>
      </c>
      <c r="U574">
        <f>'Comm Input'!AD739</f>
        <v>0</v>
      </c>
      <c r="V574">
        <f>'Comm Input'!AE739</f>
        <v>0</v>
      </c>
      <c r="W574" s="49">
        <f>'Comm Input'!AF739</f>
        <v>0</v>
      </c>
      <c r="X574" s="23">
        <f>'Comm Input'!AG739</f>
        <v>0</v>
      </c>
      <c r="Y574" s="23">
        <f>'Comm Input'!AH739</f>
        <v>0</v>
      </c>
      <c r="Z574">
        <f>'Comm Input'!AI739</f>
        <v>0</v>
      </c>
    </row>
    <row r="575" spans="1:26" ht="15" x14ac:dyDescent="0.25">
      <c r="A575" s="311">
        <f>'Comm Input'!J740</f>
        <v>0</v>
      </c>
      <c r="B575" t="str">
        <f>'Comm Input'!K740</f>
        <v xml:space="preserve">EFFECTIVE: </v>
      </c>
      <c r="C575" s="17">
        <f>'Comm Input'!L740</f>
        <v>0</v>
      </c>
      <c r="D575">
        <f>'Comm Input'!M740</f>
        <v>0</v>
      </c>
      <c r="E575" s="494">
        <f>'Comm Input'!N740</f>
        <v>0</v>
      </c>
      <c r="F575" s="366">
        <f>'Comm Input'!O740</f>
        <v>0</v>
      </c>
      <c r="G575" s="321">
        <f>'Comm Input'!P740</f>
        <v>0</v>
      </c>
      <c r="H575" s="307">
        <f>'Comm Input'!Q740</f>
        <v>0</v>
      </c>
      <c r="I575" s="307">
        <f>'Comm Input'!R740</f>
        <v>0</v>
      </c>
      <c r="J575" s="307">
        <f>'Comm Input'!S740</f>
        <v>0</v>
      </c>
      <c r="K575" s="307">
        <f>'Comm Input'!T740</f>
        <v>0</v>
      </c>
      <c r="L575" s="38">
        <f>'Comm Input'!U740</f>
        <v>0</v>
      </c>
      <c r="M575" s="38">
        <f>'Comm Input'!V740</f>
        <v>0</v>
      </c>
      <c r="N575" s="22">
        <f>'Comm Input'!W740</f>
        <v>0</v>
      </c>
      <c r="O575" s="22">
        <f>'Comm Input'!X740</f>
        <v>0</v>
      </c>
      <c r="P575" s="23">
        <f>'Comm Input'!Y740</f>
        <v>0</v>
      </c>
      <c r="Q575" s="22">
        <f>'Comm Input'!Z740</f>
        <v>0</v>
      </c>
      <c r="R575" s="23">
        <f>'Comm Input'!AA740</f>
        <v>0</v>
      </c>
      <c r="S575" s="23">
        <f>'Comm Input'!AB740</f>
        <v>0</v>
      </c>
      <c r="T575">
        <f>'Comm Input'!AC740</f>
        <v>0</v>
      </c>
      <c r="U575">
        <f>'Comm Input'!AD740</f>
        <v>0</v>
      </c>
      <c r="V575">
        <f>'Comm Input'!AE740</f>
        <v>0</v>
      </c>
      <c r="W575" s="49">
        <f>'Comm Input'!AF740</f>
        <v>0</v>
      </c>
      <c r="X575" s="23">
        <f>'Comm Input'!AG740</f>
        <v>0</v>
      </c>
      <c r="Y575" s="23">
        <f>'Comm Input'!AH740</f>
        <v>0</v>
      </c>
      <c r="Z575">
        <f>'Comm Input'!AI740</f>
        <v>0</v>
      </c>
    </row>
    <row r="576" spans="1:26" ht="15" x14ac:dyDescent="0.25">
      <c r="A576" s="311">
        <f>'Comm Input'!J741</f>
        <v>0</v>
      </c>
      <c r="B576">
        <f>'Comm Input'!K741</f>
        <v>0</v>
      </c>
      <c r="C576">
        <f>'Comm Input'!L741</f>
        <v>0</v>
      </c>
      <c r="D576">
        <f>'Comm Input'!M741</f>
        <v>0</v>
      </c>
      <c r="E576" s="494">
        <f>'Comm Input'!N741</f>
        <v>0</v>
      </c>
      <c r="F576" s="17">
        <f>'Comm Input'!O741</f>
        <v>0</v>
      </c>
      <c r="G576" s="38">
        <f>'Comm Input'!P741</f>
        <v>0</v>
      </c>
      <c r="H576" s="307">
        <f>'Comm Input'!Q741</f>
        <v>0</v>
      </c>
      <c r="I576" s="307">
        <f>'Comm Input'!R741</f>
        <v>0</v>
      </c>
      <c r="J576" s="307">
        <f>'Comm Input'!S741</f>
        <v>0</v>
      </c>
      <c r="K576" s="307">
        <f>'Comm Input'!T741</f>
        <v>0</v>
      </c>
      <c r="L576" s="38">
        <f>'Comm Input'!U741</f>
        <v>0</v>
      </c>
      <c r="M576" s="38">
        <f>'Comm Input'!V741</f>
        <v>0</v>
      </c>
      <c r="N576" s="22">
        <f>'Comm Input'!W741</f>
        <v>0</v>
      </c>
      <c r="O576" s="22">
        <f>'Comm Input'!X741</f>
        <v>0</v>
      </c>
      <c r="P576" s="23">
        <f>'Comm Input'!Y741</f>
        <v>0</v>
      </c>
      <c r="Q576" s="22">
        <f>'Comm Input'!Z741</f>
        <v>0</v>
      </c>
      <c r="R576" s="23">
        <f>'Comm Input'!AA741</f>
        <v>0</v>
      </c>
      <c r="S576" s="23">
        <f>'Comm Input'!AB741</f>
        <v>0</v>
      </c>
      <c r="T576">
        <f>'Comm Input'!AC741</f>
        <v>0</v>
      </c>
      <c r="U576">
        <f>'Comm Input'!AD741</f>
        <v>0</v>
      </c>
      <c r="V576">
        <f>'Comm Input'!AE741</f>
        <v>0</v>
      </c>
      <c r="W576" s="49">
        <f>'Comm Input'!AF741</f>
        <v>0</v>
      </c>
      <c r="X576" s="23">
        <f>'Comm Input'!AG741</f>
        <v>0</v>
      </c>
      <c r="Y576" s="23">
        <f>'Comm Input'!AH741</f>
        <v>0</v>
      </c>
      <c r="Z576">
        <f>'Comm Input'!AI741</f>
        <v>0</v>
      </c>
    </row>
    <row r="577" spans="1:26" ht="15" x14ac:dyDescent="0.25">
      <c r="A577" s="311">
        <f>'Comm Input'!J742</f>
        <v>0</v>
      </c>
      <c r="B577">
        <f>'Comm Input'!K742</f>
        <v>0</v>
      </c>
      <c r="C577" s="17">
        <f>'Comm Input'!L742</f>
        <v>0</v>
      </c>
      <c r="D577">
        <f>'Comm Input'!M742</f>
        <v>0</v>
      </c>
      <c r="E577" s="494">
        <f>'Comm Input'!N742</f>
        <v>0</v>
      </c>
      <c r="F577" s="366">
        <f>'Comm Input'!O742</f>
        <v>0</v>
      </c>
      <c r="G577" s="321">
        <f>'Comm Input'!P742</f>
        <v>0</v>
      </c>
      <c r="H577" s="307">
        <f>'Comm Input'!Q742</f>
        <v>0</v>
      </c>
      <c r="I577" s="307">
        <f>'Comm Input'!R742</f>
        <v>0</v>
      </c>
      <c r="J577" s="307">
        <f>'Comm Input'!S742</f>
        <v>0</v>
      </c>
      <c r="K577" s="307">
        <f>'Comm Input'!T742</f>
        <v>0</v>
      </c>
      <c r="L577" s="38">
        <f>'Comm Input'!U742</f>
        <v>0</v>
      </c>
      <c r="M577" s="38">
        <f>'Comm Input'!V742</f>
        <v>0</v>
      </c>
      <c r="N577" s="22">
        <f>'Comm Input'!W742</f>
        <v>0</v>
      </c>
      <c r="O577" s="22">
        <f>'Comm Input'!X742</f>
        <v>0</v>
      </c>
      <c r="P577" s="23">
        <f>'Comm Input'!Y742</f>
        <v>0</v>
      </c>
      <c r="Q577" s="22">
        <f>'Comm Input'!Z742</f>
        <v>0</v>
      </c>
      <c r="R577" s="23">
        <f>'Comm Input'!AA742</f>
        <v>0</v>
      </c>
      <c r="S577" s="23">
        <f>'Comm Input'!AB742</f>
        <v>0</v>
      </c>
      <c r="T577">
        <f>'Comm Input'!AC742</f>
        <v>0</v>
      </c>
      <c r="U577">
        <f>'Comm Input'!AD742</f>
        <v>0</v>
      </c>
      <c r="V577">
        <f>'Comm Input'!AE742</f>
        <v>0</v>
      </c>
      <c r="W577" s="49">
        <f>'Comm Input'!AF742</f>
        <v>0</v>
      </c>
      <c r="X577" s="23">
        <f>'Comm Input'!AG742</f>
        <v>0</v>
      </c>
      <c r="Y577" s="23">
        <f>'Comm Input'!AH742</f>
        <v>0</v>
      </c>
      <c r="Z577" s="23">
        <f>'Comm Input'!AI742</f>
        <v>0</v>
      </c>
    </row>
    <row r="578" spans="1:26" ht="15" x14ac:dyDescent="0.25">
      <c r="A578" s="311">
        <f>'Comm Input'!J743</f>
        <v>0</v>
      </c>
      <c r="B578">
        <f>'Comm Input'!K743</f>
        <v>0</v>
      </c>
      <c r="C578">
        <f>'Comm Input'!L743</f>
        <v>0</v>
      </c>
      <c r="D578">
        <f>'Comm Input'!M743</f>
        <v>0</v>
      </c>
      <c r="E578" s="626">
        <f>'Comm Input'!N743</f>
        <v>0</v>
      </c>
      <c r="F578" s="13">
        <f>'Comm Input'!O743</f>
        <v>0</v>
      </c>
      <c r="G578" s="38">
        <f>'Comm Input'!P743</f>
        <v>0</v>
      </c>
      <c r="H578" s="307">
        <f>'Comm Input'!Q743</f>
        <v>0</v>
      </c>
      <c r="I578" s="307">
        <f>'Comm Input'!R743</f>
        <v>0</v>
      </c>
      <c r="J578" s="307">
        <f>'Comm Input'!S743</f>
        <v>0</v>
      </c>
      <c r="K578" s="307">
        <f>'Comm Input'!T743</f>
        <v>0</v>
      </c>
      <c r="L578" s="38">
        <f>'Comm Input'!U743</f>
        <v>0</v>
      </c>
      <c r="M578" s="38">
        <f>'Comm Input'!V743</f>
        <v>0</v>
      </c>
      <c r="N578" s="22">
        <f>'Comm Input'!W743</f>
        <v>0</v>
      </c>
      <c r="O578" s="22">
        <f>'Comm Input'!X743</f>
        <v>0</v>
      </c>
      <c r="P578" s="23">
        <f>'Comm Input'!Y743</f>
        <v>0</v>
      </c>
      <c r="Q578" s="22">
        <f>'Comm Input'!Z743</f>
        <v>0</v>
      </c>
      <c r="R578" s="23">
        <f>'Comm Input'!AA743</f>
        <v>0</v>
      </c>
      <c r="S578" s="23">
        <f>'Comm Input'!AB743</f>
        <v>0</v>
      </c>
      <c r="T578">
        <f>'Comm Input'!AC743</f>
        <v>0</v>
      </c>
      <c r="U578">
        <f>'Comm Input'!AD743</f>
        <v>0</v>
      </c>
      <c r="V578">
        <f>'Comm Input'!AE743</f>
        <v>0</v>
      </c>
      <c r="W578" s="49">
        <f>'Comm Input'!AF743</f>
        <v>0</v>
      </c>
      <c r="X578" s="23">
        <f>'Comm Input'!AG743</f>
        <v>0</v>
      </c>
      <c r="Y578" s="23">
        <f>'Comm Input'!AH743</f>
        <v>0</v>
      </c>
      <c r="Z578" s="23">
        <f>'Comm Input'!AI743</f>
        <v>0</v>
      </c>
    </row>
    <row r="579" spans="1:26" ht="15.75" thickBot="1" x14ac:dyDescent="0.3">
      <c r="A579" s="311">
        <f>'Comm Input'!J744</f>
        <v>0</v>
      </c>
      <c r="B579">
        <f>'Comm Input'!K744</f>
        <v>0</v>
      </c>
      <c r="C579">
        <f>'Comm Input'!L744</f>
        <v>0</v>
      </c>
      <c r="D579">
        <f>'Comm Input'!M744</f>
        <v>0</v>
      </c>
      <c r="E579" s="49">
        <f>'Comm Input'!N744</f>
        <v>0</v>
      </c>
      <c r="F579" s="50">
        <f>'Comm Input'!O744</f>
        <v>0</v>
      </c>
      <c r="G579" s="38">
        <f>'Comm Input'!P744</f>
        <v>0</v>
      </c>
      <c r="H579" s="307">
        <f>'Comm Input'!Q744</f>
        <v>0</v>
      </c>
      <c r="I579" s="307">
        <f>'Comm Input'!R744</f>
        <v>0</v>
      </c>
      <c r="J579" s="307">
        <f>'Comm Input'!S744</f>
        <v>0</v>
      </c>
      <c r="K579" s="307">
        <f>'Comm Input'!T744</f>
        <v>0</v>
      </c>
      <c r="L579" s="38">
        <f>'Comm Input'!U744</f>
        <v>0</v>
      </c>
      <c r="M579" s="38">
        <f>'Comm Input'!V744</f>
        <v>0</v>
      </c>
      <c r="N579" s="38">
        <f>'Comm Input'!W744</f>
        <v>0</v>
      </c>
      <c r="O579" s="22">
        <f>'Comm Input'!X744</f>
        <v>0</v>
      </c>
      <c r="P579" s="11">
        <f>'Comm Input'!Y744</f>
        <v>0</v>
      </c>
      <c r="Q579" s="22">
        <f>'Comm Input'!Z744</f>
        <v>0</v>
      </c>
      <c r="R579" s="22">
        <f>'Comm Input'!AA744</f>
        <v>0</v>
      </c>
      <c r="S579" s="22">
        <f>'Comm Input'!AB744</f>
        <v>0</v>
      </c>
      <c r="T579" s="22">
        <f>'Comm Input'!AC744</f>
        <v>0</v>
      </c>
      <c r="U579" s="22">
        <f>'Comm Input'!AD744</f>
        <v>0</v>
      </c>
      <c r="V579" s="22">
        <f>'Comm Input'!AE744</f>
        <v>0</v>
      </c>
      <c r="W579" s="49">
        <f>'Comm Input'!AF744</f>
        <v>0</v>
      </c>
      <c r="X579" s="22">
        <f>'Comm Input'!AG744</f>
        <v>0</v>
      </c>
      <c r="Y579" s="22">
        <f>'Comm Input'!AH744</f>
        <v>0</v>
      </c>
      <c r="Z579" s="22">
        <f>'Comm Input'!AI744</f>
        <v>0</v>
      </c>
    </row>
    <row r="580" spans="1:26" ht="15.75" thickBot="1" x14ac:dyDescent="0.3">
      <c r="A580" s="311">
        <f>'Comm Input'!J745</f>
        <v>0</v>
      </c>
      <c r="B580">
        <f>'Comm Input'!K745</f>
        <v>0</v>
      </c>
      <c r="C580">
        <f>'Comm Input'!L745</f>
        <v>0</v>
      </c>
      <c r="D580">
        <f>'Comm Input'!M745</f>
        <v>0</v>
      </c>
      <c r="E580" s="49">
        <f>'Comm Input'!N745</f>
        <v>0</v>
      </c>
      <c r="F580" s="50">
        <f>'Comm Input'!O745</f>
        <v>0</v>
      </c>
      <c r="G580" s="38">
        <f>'Comm Input'!P745</f>
        <v>0</v>
      </c>
      <c r="H580" s="38">
        <f>'Comm Input'!Q745</f>
        <v>0</v>
      </c>
      <c r="I580" s="38">
        <f>'Comm Input'!R745</f>
        <v>0</v>
      </c>
      <c r="J580" s="38">
        <f>'Comm Input'!S745</f>
        <v>0</v>
      </c>
      <c r="K580" s="38">
        <f>'Comm Input'!T745</f>
        <v>0</v>
      </c>
      <c r="L580" s="38">
        <f>'Comm Input'!U745</f>
        <v>0</v>
      </c>
      <c r="M580" s="38">
        <f>'Comm Input'!V745</f>
        <v>0</v>
      </c>
      <c r="N580" s="488">
        <f>'Comm Input'!W745</f>
        <v>380.94</v>
      </c>
      <c r="O580" s="489">
        <f>'Comm Input'!X745</f>
        <v>0</v>
      </c>
      <c r="P580" s="490">
        <f>'Comm Input'!Y745</f>
        <v>0</v>
      </c>
      <c r="Q580" s="829">
        <f>'Comm Input'!Z745</f>
        <v>380.94</v>
      </c>
      <c r="R580" s="387">
        <f>'Comm Input'!AA745</f>
        <v>0</v>
      </c>
      <c r="S580" s="387">
        <f>'Comm Input'!AB745</f>
        <v>0</v>
      </c>
      <c r="T580" s="1087">
        <f>'Comm Input'!AC745</f>
        <v>0</v>
      </c>
      <c r="U580" s="89">
        <f>'Comm Input'!AD745</f>
        <v>0</v>
      </c>
      <c r="V580" s="89">
        <f>'Comm Input'!AE745</f>
        <v>0</v>
      </c>
      <c r="W580" s="49">
        <f>'Comm Input'!AF745</f>
        <v>0</v>
      </c>
      <c r="X580" s="387">
        <f>'Comm Input'!AG745</f>
        <v>0</v>
      </c>
      <c r="Y580" s="387">
        <f>'Comm Input'!AH745</f>
        <v>0</v>
      </c>
      <c r="Z580" s="1087">
        <f>'Comm Input'!AI745</f>
        <v>0</v>
      </c>
    </row>
    <row r="581" spans="1:26" ht="15" x14ac:dyDescent="0.25">
      <c r="A581" s="334">
        <f>'Comm Input'!J747</f>
        <v>0</v>
      </c>
      <c r="B581" s="171">
        <f>'Comm Input'!K747</f>
        <v>0</v>
      </c>
      <c r="C581" s="171">
        <f>'Comm Input'!L747</f>
        <v>0</v>
      </c>
      <c r="D581" s="176">
        <f>'Comm Input'!M747</f>
        <v>0</v>
      </c>
      <c r="E581" s="449">
        <f>'Comm Input'!N747</f>
        <v>0</v>
      </c>
      <c r="F581" s="335">
        <f>'Comm Input'!O747</f>
        <v>0</v>
      </c>
      <c r="G581" s="177">
        <f>'Comm Input'!P747</f>
        <v>0</v>
      </c>
      <c r="H581" s="177">
        <f>'Comm Input'!Q747</f>
        <v>0</v>
      </c>
      <c r="I581" s="177">
        <f>'Comm Input'!R747</f>
        <v>0</v>
      </c>
      <c r="J581" s="177">
        <f>'Comm Input'!S747</f>
        <v>0</v>
      </c>
      <c r="K581" s="177">
        <f>'Comm Input'!T747</f>
        <v>0</v>
      </c>
      <c r="L581" s="177">
        <f>'Comm Input'!U747</f>
        <v>0</v>
      </c>
      <c r="M581" s="177">
        <f>'Comm Input'!V747</f>
        <v>0</v>
      </c>
      <c r="N581" s="364">
        <f>'Comm Input'!W747</f>
        <v>0</v>
      </c>
      <c r="O581" s="178">
        <f>'Comm Input'!X747</f>
        <v>0</v>
      </c>
      <c r="P581" s="365">
        <f>'Comm Input'!Y747</f>
        <v>0</v>
      </c>
      <c r="Q581" s="178">
        <f>'Comm Input'!Z747</f>
        <v>0</v>
      </c>
      <c r="R581" s="178">
        <f>'Comm Input'!AA747</f>
        <v>0</v>
      </c>
      <c r="S581" s="337">
        <f>'Comm Input'!AB747</f>
        <v>0</v>
      </c>
      <c r="T581" s="171">
        <f>'Comm Input'!AC747</f>
        <v>0</v>
      </c>
      <c r="U581" s="171">
        <f>'Comm Input'!AD747</f>
        <v>0</v>
      </c>
      <c r="V581" s="171">
        <f>'Comm Input'!AE747</f>
        <v>0</v>
      </c>
      <c r="W581" s="171">
        <f>'Comm Input'!AF747</f>
        <v>0</v>
      </c>
      <c r="X581" s="171">
        <f>'Comm Input'!AG747</f>
        <v>0</v>
      </c>
      <c r="Y581" s="337">
        <f>'Comm Input'!AH747</f>
        <v>0</v>
      </c>
      <c r="Z581" s="171">
        <f>'Comm Input'!AI747</f>
        <v>0</v>
      </c>
    </row>
    <row r="582" spans="1:26" ht="15" x14ac:dyDescent="0.25">
      <c r="A582" s="310" t="str">
        <f>'Comm Input'!J748</f>
        <v>SA</v>
      </c>
      <c r="B582" s="35" t="str">
        <f>'Comm Input'!K748</f>
        <v>Broker: PEO Advisors II</v>
      </c>
      <c r="C582" s="35">
        <f>'Comm Input'!L748</f>
        <v>0</v>
      </c>
      <c r="D582" s="158">
        <f>'Comm Input'!M748</f>
        <v>0</v>
      </c>
      <c r="E582" s="117">
        <f>'Comm Input'!N748</f>
        <v>0</v>
      </c>
      <c r="F582" s="316">
        <f>'Comm Input'!O748</f>
        <v>0</v>
      </c>
      <c r="G582" s="158">
        <f>'Comm Input'!P748</f>
        <v>0</v>
      </c>
      <c r="H582" s="158">
        <f>'Comm Input'!Q748</f>
        <v>0</v>
      </c>
      <c r="I582" s="158">
        <f>'Comm Input'!R748</f>
        <v>0</v>
      </c>
      <c r="J582" s="319">
        <f>'Comm Input'!S748</f>
        <v>0</v>
      </c>
      <c r="K582" s="319">
        <f>'Comm Input'!T748</f>
        <v>0</v>
      </c>
      <c r="L582" s="319" t="str">
        <f>'Comm Input'!U748</f>
        <v>Bundled</v>
      </c>
      <c r="M582" s="158">
        <f>'Comm Input'!V748</f>
        <v>0</v>
      </c>
      <c r="N582" s="319">
        <f>'Comm Input'!W748</f>
        <v>2.2499999999999999E-2</v>
      </c>
      <c r="O582" s="117">
        <f>'Comm Input'!X748</f>
        <v>0</v>
      </c>
      <c r="P582" s="157">
        <f>'Comm Input'!Y748</f>
        <v>0</v>
      </c>
      <c r="Q582" s="158">
        <f>'Comm Input'!Z748</f>
        <v>0</v>
      </c>
      <c r="R582" s="319">
        <f>'Comm Input'!AA748</f>
        <v>0</v>
      </c>
      <c r="S582" s="157">
        <f>'Comm Input'!AB748</f>
        <v>0</v>
      </c>
      <c r="T582" s="7">
        <f>'Comm Input'!AC748</f>
        <v>0</v>
      </c>
      <c r="U582" s="7">
        <f>'Comm Input'!AD748</f>
        <v>0</v>
      </c>
      <c r="V582" s="7">
        <f>'Comm Input'!AE748</f>
        <v>0</v>
      </c>
      <c r="W582" s="7">
        <f>'Comm Input'!AF748</f>
        <v>0</v>
      </c>
      <c r="X582" s="158">
        <f>'Comm Input'!AG748</f>
        <v>0</v>
      </c>
      <c r="Y582" s="322">
        <f>'Comm Input'!AH748</f>
        <v>0</v>
      </c>
      <c r="Z582" s="7">
        <f>'Comm Input'!AI748</f>
        <v>0</v>
      </c>
    </row>
    <row r="583" spans="1:26" ht="15" x14ac:dyDescent="0.25">
      <c r="A583" s="311">
        <f>'Comm Input'!J749</f>
        <v>0</v>
      </c>
      <c r="B583" t="str">
        <f>'Comm Input'!K749</f>
        <v>Coastline Tree Service and Landscaping</v>
      </c>
      <c r="C583" s="17">
        <f>'Comm Input'!L749</f>
        <v>0.30020000000000002</v>
      </c>
      <c r="D583" t="str">
        <f>'Comm Input'!M749</f>
        <v>FL0106</v>
      </c>
      <c r="E583" s="628">
        <f>'Comm Input'!N749</f>
        <v>0</v>
      </c>
      <c r="F583" s="366">
        <f>'Comm Input'!O749</f>
        <v>0</v>
      </c>
      <c r="G583" s="533">
        <f>'Comm Input'!P749</f>
        <v>0</v>
      </c>
      <c r="H583" s="535">
        <f>'Comm Input'!Q749</f>
        <v>0</v>
      </c>
      <c r="I583" s="535">
        <f>'Comm Input'!R749</f>
        <v>0</v>
      </c>
      <c r="J583" s="535">
        <f>'Comm Input'!S749</f>
        <v>0</v>
      </c>
      <c r="K583" s="535">
        <f>'Comm Input'!T749</f>
        <v>0</v>
      </c>
      <c r="L583" s="526">
        <f>'Comm Input'!U749</f>
        <v>0</v>
      </c>
      <c r="M583" s="526">
        <f>'Comm Input'!V749</f>
        <v>0</v>
      </c>
      <c r="N583" s="523">
        <f>'Comm Input'!W749</f>
        <v>0</v>
      </c>
      <c r="O583" s="523">
        <f>'Comm Input'!X749</f>
        <v>0</v>
      </c>
      <c r="P583" s="538">
        <f>'Comm Input'!Y749</f>
        <v>0</v>
      </c>
      <c r="Q583" s="523">
        <f>'Comm Input'!Z749</f>
        <v>0</v>
      </c>
      <c r="R583" s="538">
        <f>'Comm Input'!AA749</f>
        <v>0</v>
      </c>
      <c r="S583" s="538">
        <f>'Comm Input'!AB749</f>
        <v>0</v>
      </c>
      <c r="T583">
        <f>'Comm Input'!AC749</f>
        <v>0</v>
      </c>
      <c r="U583">
        <f>'Comm Input'!AD749</f>
        <v>0</v>
      </c>
      <c r="V583">
        <f>'Comm Input'!AE749</f>
        <v>0</v>
      </c>
      <c r="W583" s="541">
        <f>'Comm Input'!AF749</f>
        <v>0</v>
      </c>
      <c r="X583" s="538">
        <f>'Comm Input'!AG749</f>
        <v>0</v>
      </c>
      <c r="Y583" s="538">
        <f>'Comm Input'!AH749</f>
        <v>0</v>
      </c>
      <c r="Z583">
        <f>'Comm Input'!AI749</f>
        <v>0</v>
      </c>
    </row>
    <row r="584" spans="1:26" ht="15" x14ac:dyDescent="0.25">
      <c r="A584" s="311">
        <f>'Comm Input'!J750</f>
        <v>0</v>
      </c>
      <c r="B584">
        <f>'Comm Input'!K750</f>
        <v>0</v>
      </c>
      <c r="C584">
        <f>'Comm Input'!L750</f>
        <v>0</v>
      </c>
      <c r="D584">
        <f>'Comm Input'!M750</f>
        <v>0</v>
      </c>
      <c r="E584" s="494">
        <f>'Comm Input'!N750</f>
        <v>0</v>
      </c>
      <c r="F584" s="17">
        <f>'Comm Input'!O750</f>
        <v>0</v>
      </c>
      <c r="G584" s="38">
        <f>'Comm Input'!P750</f>
        <v>0</v>
      </c>
      <c r="H584" s="307">
        <f>'Comm Input'!Q750</f>
        <v>0</v>
      </c>
      <c r="I584" s="307">
        <f>'Comm Input'!R750</f>
        <v>0</v>
      </c>
      <c r="J584" s="307">
        <f>'Comm Input'!S750</f>
        <v>0</v>
      </c>
      <c r="K584" s="307">
        <f>'Comm Input'!T750</f>
        <v>0</v>
      </c>
      <c r="L584" s="38">
        <f>'Comm Input'!U750</f>
        <v>0</v>
      </c>
      <c r="M584" s="38">
        <f>'Comm Input'!V750</f>
        <v>0</v>
      </c>
      <c r="N584" s="22">
        <f>'Comm Input'!W750</f>
        <v>0</v>
      </c>
      <c r="O584" s="22">
        <f>'Comm Input'!X750</f>
        <v>0</v>
      </c>
      <c r="P584" s="23">
        <f>'Comm Input'!Y750</f>
        <v>0</v>
      </c>
      <c r="Q584" s="22">
        <f>'Comm Input'!Z750</f>
        <v>0</v>
      </c>
      <c r="R584" s="23">
        <f>'Comm Input'!AA750</f>
        <v>0</v>
      </c>
      <c r="S584" s="23">
        <f>'Comm Input'!AB750</f>
        <v>0</v>
      </c>
      <c r="T584">
        <f>'Comm Input'!AC750</f>
        <v>0</v>
      </c>
      <c r="U584">
        <f>'Comm Input'!AD750</f>
        <v>0</v>
      </c>
      <c r="V584">
        <f>'Comm Input'!AE750</f>
        <v>0</v>
      </c>
      <c r="W584" s="49">
        <f>'Comm Input'!AF750</f>
        <v>0</v>
      </c>
      <c r="X584" s="23">
        <f>'Comm Input'!AG750</f>
        <v>0</v>
      </c>
      <c r="Y584" s="23">
        <f>'Comm Input'!AH750</f>
        <v>0</v>
      </c>
      <c r="Z584">
        <f>'Comm Input'!AI750</f>
        <v>0</v>
      </c>
    </row>
    <row r="585" spans="1:26" ht="15" x14ac:dyDescent="0.25">
      <c r="A585" s="311">
        <f>'Comm Input'!J751</f>
        <v>0</v>
      </c>
      <c r="B585" t="str">
        <f>'Comm Input'!K751</f>
        <v>Moved to CES 1/2021</v>
      </c>
      <c r="C585" s="17">
        <f>'Comm Input'!L751</f>
        <v>0</v>
      </c>
      <c r="D585">
        <f>'Comm Input'!M751</f>
        <v>0</v>
      </c>
      <c r="E585" s="494">
        <f>'Comm Input'!N751</f>
        <v>0</v>
      </c>
      <c r="F585" s="366">
        <f>'Comm Input'!O751</f>
        <v>0</v>
      </c>
      <c r="G585" s="321">
        <f>'Comm Input'!P751</f>
        <v>0</v>
      </c>
      <c r="H585" s="307">
        <f>'Comm Input'!Q751</f>
        <v>0</v>
      </c>
      <c r="I585" s="307">
        <f>'Comm Input'!R751</f>
        <v>0</v>
      </c>
      <c r="J585" s="307">
        <f>'Comm Input'!S751</f>
        <v>0</v>
      </c>
      <c r="K585" s="307">
        <f>'Comm Input'!T751</f>
        <v>0</v>
      </c>
      <c r="L585" s="38">
        <f>'Comm Input'!U751</f>
        <v>0</v>
      </c>
      <c r="M585" s="38">
        <f>'Comm Input'!V751</f>
        <v>0</v>
      </c>
      <c r="N585" s="22">
        <f>'Comm Input'!W751</f>
        <v>0</v>
      </c>
      <c r="O585" s="22">
        <f>'Comm Input'!X751</f>
        <v>0</v>
      </c>
      <c r="P585" s="23">
        <f>'Comm Input'!Y751</f>
        <v>0</v>
      </c>
      <c r="Q585" s="22">
        <f>'Comm Input'!Z751</f>
        <v>0</v>
      </c>
      <c r="R585" s="23">
        <f>'Comm Input'!AA751</f>
        <v>0</v>
      </c>
      <c r="S585" s="23">
        <f>'Comm Input'!AB751</f>
        <v>0</v>
      </c>
      <c r="T585">
        <f>'Comm Input'!AC751</f>
        <v>0</v>
      </c>
      <c r="U585">
        <f>'Comm Input'!AD751</f>
        <v>0</v>
      </c>
      <c r="V585">
        <f>'Comm Input'!AE751</f>
        <v>0</v>
      </c>
      <c r="W585" s="49">
        <f>'Comm Input'!AF751</f>
        <v>0</v>
      </c>
      <c r="X585" s="23">
        <f>'Comm Input'!AG751</f>
        <v>0</v>
      </c>
      <c r="Y585" s="23">
        <f>'Comm Input'!AH751</f>
        <v>0</v>
      </c>
      <c r="Z585">
        <f>'Comm Input'!AI751</f>
        <v>0</v>
      </c>
    </row>
    <row r="586" spans="1:26" ht="15" x14ac:dyDescent="0.25">
      <c r="A586" s="311">
        <f>'Comm Input'!J752</f>
        <v>0</v>
      </c>
      <c r="B586">
        <f>'Comm Input'!K752</f>
        <v>0</v>
      </c>
      <c r="C586">
        <f>'Comm Input'!L752</f>
        <v>0</v>
      </c>
      <c r="D586">
        <f>'Comm Input'!M752</f>
        <v>0</v>
      </c>
      <c r="E586" s="494">
        <f>'Comm Input'!N752</f>
        <v>0</v>
      </c>
      <c r="F586" s="17">
        <f>'Comm Input'!O752</f>
        <v>0</v>
      </c>
      <c r="G586" s="38">
        <f>'Comm Input'!P752</f>
        <v>0</v>
      </c>
      <c r="H586" s="307">
        <f>'Comm Input'!Q752</f>
        <v>0</v>
      </c>
      <c r="I586" s="307">
        <f>'Comm Input'!R752</f>
        <v>0</v>
      </c>
      <c r="J586" s="307">
        <f>'Comm Input'!S752</f>
        <v>0</v>
      </c>
      <c r="K586" s="307">
        <f>'Comm Input'!T752</f>
        <v>0</v>
      </c>
      <c r="L586" s="38">
        <f>'Comm Input'!U752</f>
        <v>0</v>
      </c>
      <c r="M586" s="38">
        <f>'Comm Input'!V752</f>
        <v>0</v>
      </c>
      <c r="N586" s="22">
        <f>'Comm Input'!W752</f>
        <v>0</v>
      </c>
      <c r="O586" s="22">
        <f>'Comm Input'!X752</f>
        <v>0</v>
      </c>
      <c r="P586" s="23">
        <f>'Comm Input'!Y752</f>
        <v>0</v>
      </c>
      <c r="Q586" s="22">
        <f>'Comm Input'!Z752</f>
        <v>0</v>
      </c>
      <c r="R586" s="23">
        <f>'Comm Input'!AA752</f>
        <v>0</v>
      </c>
      <c r="S586" s="23">
        <f>'Comm Input'!AB752</f>
        <v>0</v>
      </c>
      <c r="T586">
        <f>'Comm Input'!AC752</f>
        <v>0</v>
      </c>
      <c r="U586">
        <f>'Comm Input'!AD752</f>
        <v>0</v>
      </c>
      <c r="V586">
        <f>'Comm Input'!AE752</f>
        <v>0</v>
      </c>
      <c r="W586" s="49">
        <f>'Comm Input'!AF752</f>
        <v>0</v>
      </c>
      <c r="X586" s="23">
        <f>'Comm Input'!AG752</f>
        <v>0</v>
      </c>
      <c r="Y586" s="23">
        <f>'Comm Input'!AH752</f>
        <v>0</v>
      </c>
      <c r="Z586">
        <f>'Comm Input'!AI752</f>
        <v>0</v>
      </c>
    </row>
    <row r="587" spans="1:26" ht="15" x14ac:dyDescent="0.25">
      <c r="A587" s="311">
        <f>'Comm Input'!J753</f>
        <v>0</v>
      </c>
      <c r="B587">
        <f>'Comm Input'!K753</f>
        <v>0</v>
      </c>
      <c r="C587" s="17">
        <f>'Comm Input'!L753</f>
        <v>0</v>
      </c>
      <c r="D587">
        <f>'Comm Input'!M753</f>
        <v>0</v>
      </c>
      <c r="E587" s="494">
        <f>'Comm Input'!N753</f>
        <v>0</v>
      </c>
      <c r="F587" s="366">
        <f>'Comm Input'!O753</f>
        <v>0</v>
      </c>
      <c r="G587" s="321">
        <f>'Comm Input'!P753</f>
        <v>0</v>
      </c>
      <c r="H587" s="307">
        <f>'Comm Input'!Q753</f>
        <v>0</v>
      </c>
      <c r="I587" s="307">
        <f>'Comm Input'!R753</f>
        <v>0</v>
      </c>
      <c r="J587" s="307">
        <f>'Comm Input'!S753</f>
        <v>0</v>
      </c>
      <c r="K587" s="307">
        <f>'Comm Input'!T753</f>
        <v>0</v>
      </c>
      <c r="L587" s="38">
        <f>'Comm Input'!U753</f>
        <v>0</v>
      </c>
      <c r="M587" s="38">
        <f>'Comm Input'!V753</f>
        <v>0</v>
      </c>
      <c r="N587" s="22">
        <f>'Comm Input'!W753</f>
        <v>0</v>
      </c>
      <c r="O587" s="22">
        <f>'Comm Input'!X753</f>
        <v>0</v>
      </c>
      <c r="P587" s="23">
        <f>'Comm Input'!Y753</f>
        <v>0</v>
      </c>
      <c r="Q587" s="22">
        <f>'Comm Input'!Z753</f>
        <v>0</v>
      </c>
      <c r="R587" s="23">
        <f>'Comm Input'!AA753</f>
        <v>0</v>
      </c>
      <c r="S587" s="23">
        <f>'Comm Input'!AB753</f>
        <v>0</v>
      </c>
      <c r="T587">
        <f>'Comm Input'!AC753</f>
        <v>0</v>
      </c>
      <c r="U587">
        <f>'Comm Input'!AD753</f>
        <v>0</v>
      </c>
      <c r="V587">
        <f>'Comm Input'!AE753</f>
        <v>0</v>
      </c>
      <c r="W587" s="49">
        <f>'Comm Input'!AF753</f>
        <v>0</v>
      </c>
      <c r="X587" s="23">
        <f>'Comm Input'!AG753</f>
        <v>0</v>
      </c>
      <c r="Y587" s="23">
        <f>'Comm Input'!AH753</f>
        <v>0</v>
      </c>
      <c r="Z587" s="23">
        <f>'Comm Input'!AI753</f>
        <v>0</v>
      </c>
    </row>
    <row r="588" spans="1:26" ht="15" x14ac:dyDescent="0.25">
      <c r="A588" s="311">
        <f>'Comm Input'!J754</f>
        <v>0</v>
      </c>
      <c r="B588">
        <f>'Comm Input'!K754</f>
        <v>0</v>
      </c>
      <c r="C588">
        <f>'Comm Input'!L754</f>
        <v>0</v>
      </c>
      <c r="D588">
        <f>'Comm Input'!M754</f>
        <v>0</v>
      </c>
      <c r="E588" s="626">
        <f>'Comm Input'!N754</f>
        <v>0</v>
      </c>
      <c r="F588" s="13">
        <f>'Comm Input'!O754</f>
        <v>0</v>
      </c>
      <c r="G588" s="38">
        <f>'Comm Input'!P754</f>
        <v>0</v>
      </c>
      <c r="H588" s="307">
        <f>'Comm Input'!Q754</f>
        <v>0</v>
      </c>
      <c r="I588" s="307">
        <f>'Comm Input'!R754</f>
        <v>0</v>
      </c>
      <c r="J588" s="307">
        <f>'Comm Input'!S754</f>
        <v>0</v>
      </c>
      <c r="K588" s="307">
        <f>'Comm Input'!T754</f>
        <v>0</v>
      </c>
      <c r="L588" s="38">
        <f>'Comm Input'!U754</f>
        <v>0</v>
      </c>
      <c r="M588" s="38">
        <f>'Comm Input'!V754</f>
        <v>0</v>
      </c>
      <c r="N588" s="22">
        <f>'Comm Input'!W754</f>
        <v>0</v>
      </c>
      <c r="O588" s="22">
        <f>'Comm Input'!X754</f>
        <v>0</v>
      </c>
      <c r="P588" s="23">
        <f>'Comm Input'!Y754</f>
        <v>0</v>
      </c>
      <c r="Q588" s="22">
        <f>'Comm Input'!Z754</f>
        <v>0</v>
      </c>
      <c r="R588" s="23">
        <f>'Comm Input'!AA754</f>
        <v>0</v>
      </c>
      <c r="S588" s="23">
        <f>'Comm Input'!AB754</f>
        <v>0</v>
      </c>
      <c r="T588">
        <f>'Comm Input'!AC754</f>
        <v>0</v>
      </c>
      <c r="U588">
        <f>'Comm Input'!AD754</f>
        <v>0</v>
      </c>
      <c r="V588">
        <f>'Comm Input'!AE754</f>
        <v>0</v>
      </c>
      <c r="W588" s="49">
        <f>'Comm Input'!AF754</f>
        <v>0</v>
      </c>
      <c r="X588" s="23">
        <f>'Comm Input'!AG754</f>
        <v>0</v>
      </c>
      <c r="Y588" s="23">
        <f>'Comm Input'!AH754</f>
        <v>0</v>
      </c>
      <c r="Z588" s="23">
        <f>'Comm Input'!AI754</f>
        <v>0</v>
      </c>
    </row>
    <row r="589" spans="1:26" ht="15.75" thickBot="1" x14ac:dyDescent="0.3">
      <c r="A589" s="311">
        <f>'Comm Input'!J755</f>
        <v>0</v>
      </c>
      <c r="B589">
        <f>'Comm Input'!K755</f>
        <v>0</v>
      </c>
      <c r="C589">
        <f>'Comm Input'!L755</f>
        <v>0</v>
      </c>
      <c r="D589">
        <f>'Comm Input'!M755</f>
        <v>0</v>
      </c>
      <c r="E589" s="49">
        <f>'Comm Input'!N755</f>
        <v>0</v>
      </c>
      <c r="F589" s="50">
        <f>'Comm Input'!O755</f>
        <v>0</v>
      </c>
      <c r="G589" s="38">
        <f>'Comm Input'!P755</f>
        <v>0</v>
      </c>
      <c r="H589" s="307">
        <f>'Comm Input'!Q755</f>
        <v>0</v>
      </c>
      <c r="I589" s="307">
        <f>'Comm Input'!R755</f>
        <v>0</v>
      </c>
      <c r="J589" s="307">
        <f>'Comm Input'!S755</f>
        <v>0</v>
      </c>
      <c r="K589" s="307">
        <f>'Comm Input'!T755</f>
        <v>0</v>
      </c>
      <c r="L589" s="38">
        <f>'Comm Input'!U755</f>
        <v>0</v>
      </c>
      <c r="M589" s="38">
        <f>'Comm Input'!V755</f>
        <v>0</v>
      </c>
      <c r="N589" s="38">
        <f>'Comm Input'!W755</f>
        <v>0</v>
      </c>
      <c r="O589" s="22">
        <f>'Comm Input'!X755</f>
        <v>0</v>
      </c>
      <c r="P589" s="11">
        <f>'Comm Input'!Y755</f>
        <v>0</v>
      </c>
      <c r="Q589" s="22">
        <f>'Comm Input'!Z755</f>
        <v>0</v>
      </c>
      <c r="R589" s="22">
        <f>'Comm Input'!AA755</f>
        <v>0</v>
      </c>
      <c r="S589" s="22">
        <f>'Comm Input'!AB755</f>
        <v>0</v>
      </c>
      <c r="T589" s="22">
        <f>'Comm Input'!AC755</f>
        <v>0</v>
      </c>
      <c r="U589" s="22">
        <f>'Comm Input'!AD755</f>
        <v>0</v>
      </c>
      <c r="V589" s="22">
        <f>'Comm Input'!AE755</f>
        <v>0</v>
      </c>
      <c r="W589" s="49">
        <f>'Comm Input'!AF755</f>
        <v>0</v>
      </c>
      <c r="X589" s="22">
        <f>'Comm Input'!AG755</f>
        <v>0</v>
      </c>
      <c r="Y589" s="22">
        <f>'Comm Input'!AH755</f>
        <v>0</v>
      </c>
      <c r="Z589" s="22">
        <f>'Comm Input'!AI755</f>
        <v>0</v>
      </c>
    </row>
    <row r="590" spans="1:26" ht="15.75" thickBot="1" x14ac:dyDescent="0.3">
      <c r="A590" s="311">
        <f>'Comm Input'!J756</f>
        <v>0</v>
      </c>
      <c r="B590">
        <f>'Comm Input'!K756</f>
        <v>0</v>
      </c>
      <c r="C590">
        <f>'Comm Input'!L756</f>
        <v>0</v>
      </c>
      <c r="D590">
        <f>'Comm Input'!M756</f>
        <v>0</v>
      </c>
      <c r="E590" s="49">
        <f>'Comm Input'!N756</f>
        <v>0</v>
      </c>
      <c r="F590" s="50">
        <f>'Comm Input'!O756</f>
        <v>0</v>
      </c>
      <c r="G590" s="38">
        <f>'Comm Input'!P756</f>
        <v>0</v>
      </c>
      <c r="H590" s="38">
        <f>'Comm Input'!Q756</f>
        <v>0</v>
      </c>
      <c r="I590" s="38">
        <f>'Comm Input'!R756</f>
        <v>0</v>
      </c>
      <c r="J590" s="38">
        <f>'Comm Input'!S756</f>
        <v>0</v>
      </c>
      <c r="K590" s="38">
        <f>'Comm Input'!T756</f>
        <v>0</v>
      </c>
      <c r="L590" s="38">
        <f>'Comm Input'!U756</f>
        <v>0</v>
      </c>
      <c r="M590" s="38">
        <f>'Comm Input'!V756</f>
        <v>0</v>
      </c>
      <c r="N590" s="488">
        <f>'Comm Input'!W756</f>
        <v>0</v>
      </c>
      <c r="O590" s="489">
        <f>'Comm Input'!X756</f>
        <v>0</v>
      </c>
      <c r="P590" s="490">
        <f>'Comm Input'!Y756</f>
        <v>0</v>
      </c>
      <c r="Q590" s="829">
        <f>'Comm Input'!Z756</f>
        <v>0</v>
      </c>
      <c r="R590" s="387">
        <f>'Comm Input'!AA756</f>
        <v>0</v>
      </c>
      <c r="S590" s="387">
        <f>'Comm Input'!AB756</f>
        <v>0</v>
      </c>
      <c r="T590" s="1087">
        <f>'Comm Input'!AC756</f>
        <v>0</v>
      </c>
      <c r="U590" s="89">
        <f>'Comm Input'!AD756</f>
        <v>0</v>
      </c>
      <c r="V590" s="89">
        <f>'Comm Input'!AE756</f>
        <v>0</v>
      </c>
      <c r="W590" s="49">
        <f>'Comm Input'!AF756</f>
        <v>0</v>
      </c>
      <c r="X590" s="387">
        <f>'Comm Input'!AG756</f>
        <v>0</v>
      </c>
      <c r="Y590" s="387">
        <f>'Comm Input'!AH756</f>
        <v>0</v>
      </c>
      <c r="Z590" s="1087">
        <f>'Comm Input'!AI756</f>
        <v>0</v>
      </c>
    </row>
    <row r="591" spans="1:26" ht="15" x14ac:dyDescent="0.25">
      <c r="A591" s="311">
        <f>'Comm Input'!J757</f>
        <v>0</v>
      </c>
      <c r="B591">
        <f>'Comm Input'!K757</f>
        <v>0</v>
      </c>
      <c r="C591">
        <f>'Comm Input'!L757</f>
        <v>0</v>
      </c>
      <c r="D591">
        <f>'Comm Input'!M757</f>
        <v>0</v>
      </c>
      <c r="E591" s="49">
        <f>'Comm Input'!N757</f>
        <v>0</v>
      </c>
      <c r="F591" s="50">
        <f>'Comm Input'!O757</f>
        <v>0</v>
      </c>
      <c r="G591" s="38">
        <f>'Comm Input'!P757</f>
        <v>0</v>
      </c>
      <c r="H591" s="38">
        <f>'Comm Input'!Q757</f>
        <v>0</v>
      </c>
      <c r="I591" s="38">
        <f>'Comm Input'!R757</f>
        <v>0</v>
      </c>
      <c r="J591" s="38">
        <f>'Comm Input'!S757</f>
        <v>0</v>
      </c>
      <c r="K591" s="38">
        <f>'Comm Input'!T757</f>
        <v>0</v>
      </c>
      <c r="L591" s="38">
        <f>'Comm Input'!U757</f>
        <v>0</v>
      </c>
      <c r="M591" s="38">
        <f>'Comm Input'!V757</f>
        <v>0</v>
      </c>
      <c r="N591" s="522">
        <f>'Comm Input'!W757</f>
        <v>0</v>
      </c>
      <c r="O591" s="523">
        <f>'Comm Input'!X757</f>
        <v>0</v>
      </c>
      <c r="P591" s="28">
        <f>'Comm Input'!Y757</f>
        <v>0</v>
      </c>
      <c r="Q591" s="523">
        <f>'Comm Input'!Z757</f>
        <v>0</v>
      </c>
      <c r="R591" s="523">
        <f>'Comm Input'!AA757</f>
        <v>0</v>
      </c>
      <c r="S591" s="523">
        <f>'Comm Input'!AB757</f>
        <v>0</v>
      </c>
      <c r="T591" s="89">
        <f>'Comm Input'!AC757</f>
        <v>0</v>
      </c>
      <c r="U591" s="89">
        <f>'Comm Input'!AD757</f>
        <v>0</v>
      </c>
      <c r="V591" s="89">
        <f>'Comm Input'!AE757</f>
        <v>0</v>
      </c>
      <c r="W591" s="49">
        <f>'Comm Input'!AF757</f>
        <v>0</v>
      </c>
      <c r="X591" s="523">
        <f>'Comm Input'!AG757</f>
        <v>0</v>
      </c>
      <c r="Y591" s="523">
        <f>'Comm Input'!AH757</f>
        <v>0</v>
      </c>
      <c r="Z591" s="89">
        <f>'Comm Input'!AI757</f>
        <v>0</v>
      </c>
    </row>
    <row r="592" spans="1:26" ht="15" x14ac:dyDescent="0.25">
      <c r="A592" s="311">
        <f>'Comm Input'!J758</f>
        <v>0</v>
      </c>
      <c r="B592">
        <f>'Comm Input'!K758</f>
        <v>0</v>
      </c>
      <c r="C592">
        <f>'Comm Input'!L758</f>
        <v>0</v>
      </c>
      <c r="D592">
        <f>'Comm Input'!M758</f>
        <v>0</v>
      </c>
      <c r="E592" s="49">
        <f>'Comm Input'!N758</f>
        <v>0</v>
      </c>
      <c r="F592" s="50">
        <f>'Comm Input'!O758</f>
        <v>0</v>
      </c>
      <c r="G592" s="38">
        <f>'Comm Input'!P758</f>
        <v>0</v>
      </c>
      <c r="H592" s="38">
        <f>'Comm Input'!Q758</f>
        <v>0</v>
      </c>
      <c r="I592" s="38">
        <f>'Comm Input'!R758</f>
        <v>0</v>
      </c>
      <c r="J592" s="38">
        <f>'Comm Input'!S758</f>
        <v>0</v>
      </c>
      <c r="K592" s="38">
        <f>'Comm Input'!T758</f>
        <v>0</v>
      </c>
      <c r="L592" s="38">
        <f>'Comm Input'!U758</f>
        <v>0</v>
      </c>
      <c r="M592" s="38">
        <f>'Comm Input'!V758</f>
        <v>0</v>
      </c>
      <c r="N592" s="522">
        <f>'Comm Input'!W758</f>
        <v>0</v>
      </c>
      <c r="O592" s="523">
        <f>'Comm Input'!X758</f>
        <v>0</v>
      </c>
      <c r="P592" s="28">
        <f>'Comm Input'!Y758</f>
        <v>0</v>
      </c>
      <c r="Q592" s="523">
        <f>'Comm Input'!Z758</f>
        <v>0</v>
      </c>
      <c r="R592" s="523">
        <f>'Comm Input'!AA758</f>
        <v>0</v>
      </c>
      <c r="S592" s="523">
        <f>'Comm Input'!AB758</f>
        <v>0</v>
      </c>
      <c r="T592" s="89">
        <f>'Comm Input'!AC758</f>
        <v>0</v>
      </c>
      <c r="U592" s="89">
        <f>'Comm Input'!AD758</f>
        <v>0</v>
      </c>
      <c r="V592" s="89">
        <f>'Comm Input'!AE758</f>
        <v>0</v>
      </c>
      <c r="W592" s="49">
        <f>'Comm Input'!AF758</f>
        <v>0</v>
      </c>
      <c r="X592" s="523">
        <f>'Comm Input'!AG758</f>
        <v>0</v>
      </c>
      <c r="Y592" s="523">
        <f>'Comm Input'!AH758</f>
        <v>0</v>
      </c>
      <c r="Z592" s="89">
        <f>'Comm Input'!AI758</f>
        <v>0</v>
      </c>
    </row>
    <row r="593" spans="1:26" ht="15" x14ac:dyDescent="0.25">
      <c r="A593" s="310" t="str">
        <f>'Comm Input'!J759</f>
        <v>SA</v>
      </c>
      <c r="B593" s="35" t="str">
        <f>'Comm Input'!K759</f>
        <v>Broker: Chuck Barreto</v>
      </c>
      <c r="C593" s="35">
        <f>'Comm Input'!L759</f>
        <v>0</v>
      </c>
      <c r="D593" s="158">
        <f>'Comm Input'!M759</f>
        <v>0</v>
      </c>
      <c r="E593" s="117">
        <f>'Comm Input'!N759</f>
        <v>0</v>
      </c>
      <c r="F593" s="316">
        <f>'Comm Input'!O759</f>
        <v>0</v>
      </c>
      <c r="G593" s="158">
        <f>'Comm Input'!P759</f>
        <v>0</v>
      </c>
      <c r="H593" s="158">
        <f>'Comm Input'!Q759</f>
        <v>0</v>
      </c>
      <c r="I593" s="158">
        <f>'Comm Input'!R759</f>
        <v>0</v>
      </c>
      <c r="J593" s="319">
        <f>'Comm Input'!S759</f>
        <v>0</v>
      </c>
      <c r="K593" s="319">
        <f>'Comm Input'!T759</f>
        <v>0</v>
      </c>
      <c r="L593" s="319" t="str">
        <f>'Comm Input'!U759</f>
        <v>Bundled</v>
      </c>
      <c r="M593" s="158">
        <f>'Comm Input'!V759</f>
        <v>0</v>
      </c>
      <c r="N593" s="319">
        <f>'Comm Input'!W759</f>
        <v>0.03</v>
      </c>
      <c r="O593" s="117">
        <f>'Comm Input'!X759</f>
        <v>0</v>
      </c>
      <c r="P593" s="157">
        <f>'Comm Input'!Y759</f>
        <v>0</v>
      </c>
      <c r="Q593" s="158">
        <f>'Comm Input'!Z759</f>
        <v>0</v>
      </c>
      <c r="R593" s="319">
        <f>'Comm Input'!AA759</f>
        <v>0</v>
      </c>
      <c r="S593" s="157">
        <f>'Comm Input'!AB759</f>
        <v>0</v>
      </c>
      <c r="T593" s="7">
        <f>'Comm Input'!AC759</f>
        <v>0</v>
      </c>
      <c r="U593" s="7">
        <f>'Comm Input'!AD759</f>
        <v>0</v>
      </c>
      <c r="V593" s="7">
        <f>'Comm Input'!AE759</f>
        <v>0</v>
      </c>
      <c r="W593" s="7">
        <f>'Comm Input'!AF759</f>
        <v>0</v>
      </c>
      <c r="X593" s="158">
        <f>'Comm Input'!AG759</f>
        <v>0</v>
      </c>
      <c r="Y593" s="322">
        <f>'Comm Input'!AH759</f>
        <v>0</v>
      </c>
      <c r="Z593" s="7">
        <f>'Comm Input'!AI759</f>
        <v>0</v>
      </c>
    </row>
    <row r="594" spans="1:26" ht="15" x14ac:dyDescent="0.25">
      <c r="A594" s="311">
        <f>'Comm Input'!J760</f>
        <v>0</v>
      </c>
      <c r="B594" t="str">
        <f>'Comm Input'!K760</f>
        <v>Bay Site Works, LLC</v>
      </c>
      <c r="C594" s="17">
        <f>'Comm Input'!L760</f>
        <v>0</v>
      </c>
      <c r="D594" t="str">
        <f>'Comm Input'!M760</f>
        <v>FL0106</v>
      </c>
      <c r="E594" s="628">
        <f>'Comm Input'!N760</f>
        <v>0</v>
      </c>
      <c r="F594" s="366">
        <f>'Comm Input'!O760</f>
        <v>0</v>
      </c>
      <c r="G594" s="533">
        <f>'Comm Input'!P760</f>
        <v>0</v>
      </c>
      <c r="H594" s="535">
        <f>'Comm Input'!Q760</f>
        <v>0</v>
      </c>
      <c r="I594" s="535">
        <f>'Comm Input'!R760</f>
        <v>0</v>
      </c>
      <c r="J594" s="535">
        <f>'Comm Input'!S760</f>
        <v>0</v>
      </c>
      <c r="K594" s="535">
        <f>'Comm Input'!T760</f>
        <v>0</v>
      </c>
      <c r="L594" s="526">
        <f>'Comm Input'!U760</f>
        <v>0</v>
      </c>
      <c r="M594" s="526">
        <f>'Comm Input'!V760</f>
        <v>0</v>
      </c>
      <c r="N594" s="523">
        <f>'Comm Input'!W760</f>
        <v>0</v>
      </c>
      <c r="O594" s="523">
        <f>'Comm Input'!X760</f>
        <v>0</v>
      </c>
      <c r="P594" s="538">
        <f>'Comm Input'!Y760</f>
        <v>0</v>
      </c>
      <c r="Q594" s="523">
        <f>'Comm Input'!Z760</f>
        <v>0</v>
      </c>
      <c r="R594" s="538">
        <f>'Comm Input'!AA760</f>
        <v>0</v>
      </c>
      <c r="S594" s="538">
        <f>'Comm Input'!AB760</f>
        <v>0</v>
      </c>
      <c r="T594">
        <f>'Comm Input'!AC760</f>
        <v>0</v>
      </c>
      <c r="U594">
        <f>'Comm Input'!AD760</f>
        <v>0</v>
      </c>
      <c r="V594">
        <f>'Comm Input'!AE760</f>
        <v>0</v>
      </c>
      <c r="W594" s="541">
        <f>'Comm Input'!AF760</f>
        <v>0</v>
      </c>
      <c r="X594" s="538">
        <f>'Comm Input'!AG760</f>
        <v>0</v>
      </c>
      <c r="Y594" s="538">
        <f>'Comm Input'!AH760</f>
        <v>0</v>
      </c>
      <c r="Z594">
        <f>'Comm Input'!AI760</f>
        <v>0</v>
      </c>
    </row>
    <row r="595" spans="1:26" ht="15" x14ac:dyDescent="0.25">
      <c r="A595" s="311">
        <f>'Comm Input'!J761</f>
        <v>0</v>
      </c>
      <c r="B595">
        <f>'Comm Input'!K761</f>
        <v>0</v>
      </c>
      <c r="C595">
        <f>'Comm Input'!L761</f>
        <v>0</v>
      </c>
      <c r="D595">
        <f>'Comm Input'!M761</f>
        <v>0</v>
      </c>
      <c r="E595" s="494">
        <f>'Comm Input'!N761</f>
        <v>0</v>
      </c>
      <c r="F595" s="17">
        <f>'Comm Input'!O761</f>
        <v>0</v>
      </c>
      <c r="G595" s="38">
        <f>'Comm Input'!P761</f>
        <v>0</v>
      </c>
      <c r="H595" s="307">
        <f>'Comm Input'!Q761</f>
        <v>0</v>
      </c>
      <c r="I595" s="307">
        <f>'Comm Input'!R761</f>
        <v>0</v>
      </c>
      <c r="J595" s="307">
        <f>'Comm Input'!S761</f>
        <v>0</v>
      </c>
      <c r="K595" s="307">
        <f>'Comm Input'!T761</f>
        <v>0</v>
      </c>
      <c r="L595" s="38">
        <f>'Comm Input'!U761</f>
        <v>0</v>
      </c>
      <c r="M595" s="38">
        <f>'Comm Input'!V761</f>
        <v>0</v>
      </c>
      <c r="N595" s="22">
        <f>'Comm Input'!W761</f>
        <v>0</v>
      </c>
      <c r="O595" s="22">
        <f>'Comm Input'!X761</f>
        <v>0</v>
      </c>
      <c r="P595" s="23">
        <f>'Comm Input'!Y761</f>
        <v>0</v>
      </c>
      <c r="Q595" s="22">
        <f>'Comm Input'!Z761</f>
        <v>0</v>
      </c>
      <c r="R595" s="23">
        <f>'Comm Input'!AA761</f>
        <v>0</v>
      </c>
      <c r="S595" s="23">
        <f>'Comm Input'!AB761</f>
        <v>0</v>
      </c>
      <c r="T595">
        <f>'Comm Input'!AC761</f>
        <v>0</v>
      </c>
      <c r="U595">
        <f>'Comm Input'!AD761</f>
        <v>0</v>
      </c>
      <c r="V595">
        <f>'Comm Input'!AE761</f>
        <v>0</v>
      </c>
      <c r="W595" s="49">
        <f>'Comm Input'!AF761</f>
        <v>0</v>
      </c>
      <c r="X595" s="23">
        <f>'Comm Input'!AG761</f>
        <v>0</v>
      </c>
      <c r="Y595" s="23">
        <f>'Comm Input'!AH761</f>
        <v>0</v>
      </c>
      <c r="Z595">
        <f>'Comm Input'!AI761</f>
        <v>0</v>
      </c>
    </row>
    <row r="596" spans="1:26" ht="15" x14ac:dyDescent="0.25">
      <c r="A596" s="311">
        <f>'Comm Input'!J762</f>
        <v>0</v>
      </c>
      <c r="B596" t="str">
        <f>'Comm Input'!K762</f>
        <v>EFFECTIVE: 2/2020</v>
      </c>
      <c r="C596" s="17">
        <f>'Comm Input'!L762</f>
        <v>0</v>
      </c>
      <c r="D596" t="str">
        <f>'Comm Input'!M762</f>
        <v>FL</v>
      </c>
      <c r="E596" s="494">
        <f>'Comm Input'!N762</f>
        <v>0</v>
      </c>
      <c r="F596" s="366">
        <f>'Comm Input'!O762</f>
        <v>0</v>
      </c>
      <c r="G596" s="321">
        <f>'Comm Input'!P762</f>
        <v>0</v>
      </c>
      <c r="H596" s="307">
        <f>'Comm Input'!Q762</f>
        <v>0</v>
      </c>
      <c r="I596" s="307">
        <f>'Comm Input'!R762</f>
        <v>0</v>
      </c>
      <c r="J596" s="307">
        <f>'Comm Input'!S762</f>
        <v>0</v>
      </c>
      <c r="K596" s="307">
        <f>'Comm Input'!T762</f>
        <v>0</v>
      </c>
      <c r="L596" s="38">
        <f>'Comm Input'!U762</f>
        <v>0</v>
      </c>
      <c r="M596" s="38">
        <f>'Comm Input'!V762</f>
        <v>0</v>
      </c>
      <c r="N596" s="22">
        <f>'Comm Input'!W762</f>
        <v>0</v>
      </c>
      <c r="O596" s="22">
        <f>'Comm Input'!X762</f>
        <v>0</v>
      </c>
      <c r="P596" s="23">
        <f>'Comm Input'!Y762</f>
        <v>0</v>
      </c>
      <c r="Q596" s="22">
        <f>'Comm Input'!Z762</f>
        <v>0</v>
      </c>
      <c r="R596" s="23">
        <f>'Comm Input'!AA762</f>
        <v>0</v>
      </c>
      <c r="S596" s="23">
        <f>'Comm Input'!AB762</f>
        <v>0</v>
      </c>
      <c r="T596">
        <f>'Comm Input'!AC762</f>
        <v>0</v>
      </c>
      <c r="U596">
        <f>'Comm Input'!AD762</f>
        <v>0</v>
      </c>
      <c r="V596">
        <f>'Comm Input'!AE762</f>
        <v>0</v>
      </c>
      <c r="W596" s="49">
        <f>'Comm Input'!AF762</f>
        <v>0</v>
      </c>
      <c r="X596" s="23">
        <f>'Comm Input'!AG762</f>
        <v>0</v>
      </c>
      <c r="Y596" s="23">
        <f>'Comm Input'!AH762</f>
        <v>0</v>
      </c>
      <c r="Z596">
        <f>'Comm Input'!AI762</f>
        <v>0</v>
      </c>
    </row>
    <row r="597" spans="1:26" ht="15" x14ac:dyDescent="0.25">
      <c r="A597" s="311">
        <f>'Comm Input'!J763</f>
        <v>0</v>
      </c>
      <c r="B597" t="str">
        <f>'Comm Input'!K763</f>
        <v>Moved to CES 1/2021</v>
      </c>
      <c r="C597">
        <f>'Comm Input'!L763</f>
        <v>0</v>
      </c>
      <c r="D597">
        <f>'Comm Input'!M763</f>
        <v>0</v>
      </c>
      <c r="E597" s="494">
        <f>'Comm Input'!N763</f>
        <v>0</v>
      </c>
      <c r="F597" s="17">
        <f>'Comm Input'!O763</f>
        <v>0</v>
      </c>
      <c r="G597" s="38">
        <f>'Comm Input'!P763</f>
        <v>0</v>
      </c>
      <c r="H597" s="307">
        <f>'Comm Input'!Q763</f>
        <v>0</v>
      </c>
      <c r="I597" s="307">
        <f>'Comm Input'!R763</f>
        <v>0</v>
      </c>
      <c r="J597" s="307">
        <f>'Comm Input'!S763</f>
        <v>0</v>
      </c>
      <c r="K597" s="307">
        <f>'Comm Input'!T763</f>
        <v>0</v>
      </c>
      <c r="L597" s="38">
        <f>'Comm Input'!U763</f>
        <v>0</v>
      </c>
      <c r="M597" s="38">
        <f>'Comm Input'!V763</f>
        <v>0</v>
      </c>
      <c r="N597" s="22">
        <f>'Comm Input'!W763</f>
        <v>0</v>
      </c>
      <c r="O597" s="22">
        <f>'Comm Input'!X763</f>
        <v>0</v>
      </c>
      <c r="P597" s="23">
        <f>'Comm Input'!Y763</f>
        <v>0</v>
      </c>
      <c r="Q597" s="22">
        <f>'Comm Input'!Z763</f>
        <v>0</v>
      </c>
      <c r="R597" s="23">
        <f>'Comm Input'!AA763</f>
        <v>0</v>
      </c>
      <c r="S597" s="23">
        <f>'Comm Input'!AB763</f>
        <v>0</v>
      </c>
      <c r="T597">
        <f>'Comm Input'!AC763</f>
        <v>0</v>
      </c>
      <c r="U597">
        <f>'Comm Input'!AD763</f>
        <v>0</v>
      </c>
      <c r="V597">
        <f>'Comm Input'!AE763</f>
        <v>0</v>
      </c>
      <c r="W597" s="49">
        <f>'Comm Input'!AF763</f>
        <v>0</v>
      </c>
      <c r="X597" s="23">
        <f>'Comm Input'!AG763</f>
        <v>0</v>
      </c>
      <c r="Y597" s="23">
        <f>'Comm Input'!AH763</f>
        <v>0</v>
      </c>
      <c r="Z597">
        <f>'Comm Input'!AI763</f>
        <v>0</v>
      </c>
    </row>
    <row r="598" spans="1:26" ht="15" x14ac:dyDescent="0.25">
      <c r="A598" s="311">
        <f>'Comm Input'!J764</f>
        <v>0</v>
      </c>
      <c r="B598">
        <f>'Comm Input'!K764</f>
        <v>0</v>
      </c>
      <c r="C598" s="17">
        <f>'Comm Input'!L764</f>
        <v>0</v>
      </c>
      <c r="D598">
        <f>'Comm Input'!M764</f>
        <v>0</v>
      </c>
      <c r="E598" s="494">
        <f>'Comm Input'!N764</f>
        <v>0</v>
      </c>
      <c r="F598" s="366">
        <f>'Comm Input'!O764</f>
        <v>0</v>
      </c>
      <c r="G598" s="321">
        <f>'Comm Input'!P764</f>
        <v>0</v>
      </c>
      <c r="H598" s="307">
        <f>'Comm Input'!Q764</f>
        <v>0</v>
      </c>
      <c r="I598" s="307">
        <f>'Comm Input'!R764</f>
        <v>0</v>
      </c>
      <c r="J598" s="307">
        <f>'Comm Input'!S764</f>
        <v>0</v>
      </c>
      <c r="K598" s="307">
        <f>'Comm Input'!T764</f>
        <v>0</v>
      </c>
      <c r="L598" s="38">
        <f>'Comm Input'!U764</f>
        <v>0</v>
      </c>
      <c r="M598" s="38">
        <f>'Comm Input'!V764</f>
        <v>0</v>
      </c>
      <c r="N598" s="22">
        <f>'Comm Input'!W764</f>
        <v>0</v>
      </c>
      <c r="O598" s="22">
        <f>'Comm Input'!X764</f>
        <v>0</v>
      </c>
      <c r="P598" s="23">
        <f>'Comm Input'!Y764</f>
        <v>0</v>
      </c>
      <c r="Q598" s="22">
        <f>'Comm Input'!Z764</f>
        <v>0</v>
      </c>
      <c r="R598" s="23">
        <f>'Comm Input'!AA764</f>
        <v>0</v>
      </c>
      <c r="S598" s="23">
        <f>'Comm Input'!AB764</f>
        <v>0</v>
      </c>
      <c r="T598">
        <f>'Comm Input'!AC764</f>
        <v>0</v>
      </c>
      <c r="U598">
        <f>'Comm Input'!AD764</f>
        <v>0</v>
      </c>
      <c r="V598">
        <f>'Comm Input'!AE764</f>
        <v>0</v>
      </c>
      <c r="W598" s="49">
        <f>'Comm Input'!AF764</f>
        <v>0</v>
      </c>
      <c r="X598" s="23">
        <f>'Comm Input'!AG764</f>
        <v>0</v>
      </c>
      <c r="Y598" s="23">
        <f>'Comm Input'!AH764</f>
        <v>0</v>
      </c>
      <c r="Z598" s="23">
        <f>'Comm Input'!AI764</f>
        <v>0</v>
      </c>
    </row>
    <row r="599" spans="1:26" ht="15" x14ac:dyDescent="0.25">
      <c r="A599" s="311">
        <f>'Comm Input'!J765</f>
        <v>0</v>
      </c>
      <c r="B599">
        <f>'Comm Input'!K765</f>
        <v>0</v>
      </c>
      <c r="C599">
        <f>'Comm Input'!L765</f>
        <v>0</v>
      </c>
      <c r="D599">
        <f>'Comm Input'!M765</f>
        <v>0</v>
      </c>
      <c r="E599" s="626">
        <f>'Comm Input'!N765</f>
        <v>0</v>
      </c>
      <c r="F599" s="13">
        <f>'Comm Input'!O765</f>
        <v>0</v>
      </c>
      <c r="G599" s="38">
        <f>'Comm Input'!P765</f>
        <v>0</v>
      </c>
      <c r="H599" s="307">
        <f>'Comm Input'!Q765</f>
        <v>0</v>
      </c>
      <c r="I599" s="307">
        <f>'Comm Input'!R765</f>
        <v>0</v>
      </c>
      <c r="J599" s="307">
        <f>'Comm Input'!S765</f>
        <v>0</v>
      </c>
      <c r="K599" s="307">
        <f>'Comm Input'!T765</f>
        <v>0</v>
      </c>
      <c r="L599" s="38">
        <f>'Comm Input'!U765</f>
        <v>0</v>
      </c>
      <c r="M599" s="38">
        <f>'Comm Input'!V765</f>
        <v>0</v>
      </c>
      <c r="N599" s="22">
        <f>'Comm Input'!W765</f>
        <v>0</v>
      </c>
      <c r="O599" s="22">
        <f>'Comm Input'!X765</f>
        <v>0</v>
      </c>
      <c r="P599" s="23">
        <f>'Comm Input'!Y765</f>
        <v>0</v>
      </c>
      <c r="Q599" s="22">
        <f>'Comm Input'!Z765</f>
        <v>0</v>
      </c>
      <c r="R599" s="23">
        <f>'Comm Input'!AA765</f>
        <v>0</v>
      </c>
      <c r="S599" s="23">
        <f>'Comm Input'!AB765</f>
        <v>0</v>
      </c>
      <c r="T599">
        <f>'Comm Input'!AC765</f>
        <v>0</v>
      </c>
      <c r="U599">
        <f>'Comm Input'!AD765</f>
        <v>0</v>
      </c>
      <c r="V599">
        <f>'Comm Input'!AE765</f>
        <v>0</v>
      </c>
      <c r="W599" s="49">
        <f>'Comm Input'!AF765</f>
        <v>0</v>
      </c>
      <c r="X599" s="23">
        <f>'Comm Input'!AG765</f>
        <v>0</v>
      </c>
      <c r="Y599" s="23">
        <f>'Comm Input'!AH765</f>
        <v>0</v>
      </c>
      <c r="Z599" s="23">
        <f>'Comm Input'!AI765</f>
        <v>0</v>
      </c>
    </row>
    <row r="600" spans="1:26" ht="15.75" thickBot="1" x14ac:dyDescent="0.3">
      <c r="A600" s="311">
        <f>'Comm Input'!J766</f>
        <v>0</v>
      </c>
      <c r="B600">
        <f>'Comm Input'!K766</f>
        <v>0</v>
      </c>
      <c r="C600">
        <f>'Comm Input'!L766</f>
        <v>0</v>
      </c>
      <c r="D600">
        <f>'Comm Input'!M766</f>
        <v>0</v>
      </c>
      <c r="E600" s="49">
        <f>'Comm Input'!N766</f>
        <v>0</v>
      </c>
      <c r="F600" s="50">
        <f>'Comm Input'!O766</f>
        <v>0</v>
      </c>
      <c r="G600" s="38">
        <f>'Comm Input'!P766</f>
        <v>0</v>
      </c>
      <c r="H600" s="307">
        <f>'Comm Input'!Q766</f>
        <v>0</v>
      </c>
      <c r="I600" s="307">
        <f>'Comm Input'!R766</f>
        <v>0</v>
      </c>
      <c r="J600" s="307">
        <f>'Comm Input'!S766</f>
        <v>0</v>
      </c>
      <c r="K600" s="307">
        <f>'Comm Input'!T766</f>
        <v>0</v>
      </c>
      <c r="L600" s="38">
        <f>'Comm Input'!U766</f>
        <v>0</v>
      </c>
      <c r="M600" s="38">
        <f>'Comm Input'!V766</f>
        <v>0</v>
      </c>
      <c r="N600" s="38">
        <f>'Comm Input'!W766</f>
        <v>0</v>
      </c>
      <c r="O600" s="22">
        <f>'Comm Input'!X766</f>
        <v>0</v>
      </c>
      <c r="P600" s="11">
        <f>'Comm Input'!Y766</f>
        <v>0</v>
      </c>
      <c r="Q600" s="22">
        <f>'Comm Input'!Z766</f>
        <v>0</v>
      </c>
      <c r="R600" s="22">
        <f>'Comm Input'!AA766</f>
        <v>0</v>
      </c>
      <c r="S600" s="22">
        <f>'Comm Input'!AB766</f>
        <v>0</v>
      </c>
      <c r="T600" s="22">
        <f>'Comm Input'!AC766</f>
        <v>0</v>
      </c>
      <c r="U600" s="22">
        <f>'Comm Input'!AD766</f>
        <v>0</v>
      </c>
      <c r="V600" s="22">
        <f>'Comm Input'!AE766</f>
        <v>0</v>
      </c>
      <c r="W600" s="49">
        <f>'Comm Input'!AF766</f>
        <v>0</v>
      </c>
      <c r="X600" s="22">
        <f>'Comm Input'!AG766</f>
        <v>0</v>
      </c>
      <c r="Y600" s="22">
        <f>'Comm Input'!AH766</f>
        <v>0</v>
      </c>
      <c r="Z600" s="22">
        <f>'Comm Input'!AI766</f>
        <v>0</v>
      </c>
    </row>
    <row r="601" spans="1:26" ht="15.75" thickBot="1" x14ac:dyDescent="0.3">
      <c r="A601" s="311">
        <f>'Comm Input'!J767</f>
        <v>0</v>
      </c>
      <c r="B601">
        <f>'Comm Input'!K767</f>
        <v>0</v>
      </c>
      <c r="C601">
        <f>'Comm Input'!L767</f>
        <v>0</v>
      </c>
      <c r="D601">
        <f>'Comm Input'!M767</f>
        <v>0</v>
      </c>
      <c r="E601" s="49">
        <f>'Comm Input'!N767</f>
        <v>0</v>
      </c>
      <c r="F601" s="50">
        <f>'Comm Input'!O767</f>
        <v>0</v>
      </c>
      <c r="G601" s="38">
        <f>'Comm Input'!P767</f>
        <v>0</v>
      </c>
      <c r="H601" s="38">
        <f>'Comm Input'!Q767</f>
        <v>0</v>
      </c>
      <c r="I601" s="38">
        <f>'Comm Input'!R767</f>
        <v>0</v>
      </c>
      <c r="J601" s="38">
        <f>'Comm Input'!S767</f>
        <v>0</v>
      </c>
      <c r="K601" s="38">
        <f>'Comm Input'!T767</f>
        <v>0</v>
      </c>
      <c r="L601" s="38">
        <f>'Comm Input'!U767</f>
        <v>0</v>
      </c>
      <c r="M601" s="38">
        <f>'Comm Input'!V767</f>
        <v>0</v>
      </c>
      <c r="N601" s="488">
        <f>'Comm Input'!W767</f>
        <v>0</v>
      </c>
      <c r="O601" s="489">
        <f>'Comm Input'!X767</f>
        <v>0</v>
      </c>
      <c r="P601" s="490">
        <f>'Comm Input'!Y767</f>
        <v>0</v>
      </c>
      <c r="Q601" s="829">
        <f>'Comm Input'!Z767</f>
        <v>0</v>
      </c>
      <c r="R601" s="387">
        <f>'Comm Input'!AA767</f>
        <v>0</v>
      </c>
      <c r="S601" s="387">
        <f>'Comm Input'!AB767</f>
        <v>0</v>
      </c>
      <c r="T601" s="1087">
        <f>'Comm Input'!AC767</f>
        <v>0</v>
      </c>
      <c r="U601" s="89">
        <f>'Comm Input'!AD767</f>
        <v>0</v>
      </c>
      <c r="V601" s="89">
        <f>'Comm Input'!AE767</f>
        <v>0</v>
      </c>
      <c r="W601" s="49">
        <f>'Comm Input'!AF767</f>
        <v>0</v>
      </c>
      <c r="X601" s="387">
        <f>'Comm Input'!AG767</f>
        <v>0</v>
      </c>
      <c r="Y601" s="387">
        <f>'Comm Input'!AH767</f>
        <v>0</v>
      </c>
      <c r="Z601" s="1087">
        <f>'Comm Input'!AI767</f>
        <v>0</v>
      </c>
    </row>
    <row r="602" spans="1:26" ht="15" x14ac:dyDescent="0.25">
      <c r="A602">
        <f>'Comm Input'!J768</f>
        <v>0</v>
      </c>
      <c r="B602">
        <f>'Comm Input'!K768</f>
        <v>0</v>
      </c>
      <c r="C602">
        <f>'Comm Input'!L768</f>
        <v>0</v>
      </c>
      <c r="D602">
        <f>'Comm Input'!M768</f>
        <v>0</v>
      </c>
      <c r="E602" s="49">
        <f>'Comm Input'!N768</f>
        <v>0</v>
      </c>
      <c r="F602" s="50">
        <f>'Comm Input'!O768</f>
        <v>0</v>
      </c>
      <c r="G602" s="38">
        <f>'Comm Input'!P768</f>
        <v>0</v>
      </c>
      <c r="H602" s="38">
        <f>'Comm Input'!Q768</f>
        <v>0</v>
      </c>
      <c r="I602" s="38">
        <f>'Comm Input'!R768</f>
        <v>0</v>
      </c>
      <c r="J602" s="38">
        <f>'Comm Input'!S768</f>
        <v>0</v>
      </c>
      <c r="K602" s="38">
        <f>'Comm Input'!T768</f>
        <v>0</v>
      </c>
      <c r="L602" s="38">
        <f>'Comm Input'!U768</f>
        <v>0</v>
      </c>
      <c r="M602" s="38">
        <f>'Comm Input'!V768</f>
        <v>0</v>
      </c>
      <c r="N602" s="522">
        <f>'Comm Input'!W768</f>
        <v>0</v>
      </c>
      <c r="O602" s="523">
        <f>'Comm Input'!X768</f>
        <v>0</v>
      </c>
      <c r="P602" s="28">
        <f>'Comm Input'!Y768</f>
        <v>0</v>
      </c>
      <c r="Q602" s="523">
        <f>'Comm Input'!Z768</f>
        <v>0</v>
      </c>
      <c r="R602" s="523">
        <f>'Comm Input'!AA768</f>
        <v>0</v>
      </c>
      <c r="S602" s="523">
        <f>'Comm Input'!AB768</f>
        <v>0</v>
      </c>
      <c r="T602" s="89">
        <f>'Comm Input'!AC768</f>
        <v>0</v>
      </c>
      <c r="U602" s="89">
        <f>'Comm Input'!AD768</f>
        <v>0</v>
      </c>
      <c r="V602" s="89">
        <f>'Comm Input'!AE768</f>
        <v>0</v>
      </c>
      <c r="W602" s="49">
        <f>'Comm Input'!AF768</f>
        <v>0</v>
      </c>
      <c r="X602" s="523">
        <f>'Comm Input'!AG768</f>
        <v>0</v>
      </c>
      <c r="Y602" s="523">
        <f>'Comm Input'!AH768</f>
        <v>0</v>
      </c>
      <c r="Z602" s="89">
        <f>'Comm Input'!AI768</f>
        <v>0</v>
      </c>
    </row>
    <row r="603" spans="1:26" customFormat="1" ht="15" x14ac:dyDescent="0.25">
      <c r="A603" s="334">
        <f>'Comm Input'!J769</f>
        <v>0</v>
      </c>
      <c r="B603" s="171">
        <f>'Comm Input'!K769</f>
        <v>0</v>
      </c>
      <c r="C603" s="171">
        <f>'Comm Input'!L769</f>
        <v>0</v>
      </c>
      <c r="D603" s="176">
        <f>'Comm Input'!M769</f>
        <v>0</v>
      </c>
      <c r="E603" s="449">
        <f>'Comm Input'!N769</f>
        <v>0</v>
      </c>
      <c r="F603" s="335">
        <f>'Comm Input'!O769</f>
        <v>0</v>
      </c>
      <c r="G603" s="177">
        <f>'Comm Input'!P769</f>
        <v>0</v>
      </c>
      <c r="H603" s="177">
        <f>'Comm Input'!Q769</f>
        <v>0</v>
      </c>
      <c r="I603" s="177">
        <f>'Comm Input'!R769</f>
        <v>0</v>
      </c>
      <c r="J603" s="177">
        <f>'Comm Input'!S769</f>
        <v>0</v>
      </c>
      <c r="K603" s="177">
        <f>'Comm Input'!T769</f>
        <v>0</v>
      </c>
      <c r="L603" s="177">
        <f>'Comm Input'!U769</f>
        <v>0</v>
      </c>
      <c r="M603" s="177">
        <f>'Comm Input'!V769</f>
        <v>0</v>
      </c>
      <c r="N603" s="364">
        <f>'Comm Input'!W769</f>
        <v>0</v>
      </c>
      <c r="O603" s="178">
        <f>'Comm Input'!X769</f>
        <v>0</v>
      </c>
      <c r="P603" s="365">
        <f>'Comm Input'!Y769</f>
        <v>0</v>
      </c>
      <c r="Q603" s="178">
        <f>'Comm Input'!Z769</f>
        <v>0</v>
      </c>
      <c r="R603" s="178">
        <f>'Comm Input'!AA769</f>
        <v>0</v>
      </c>
      <c r="S603" s="337">
        <f>'Comm Input'!AB769</f>
        <v>0</v>
      </c>
      <c r="T603" s="171">
        <f>'Comm Input'!AC769</f>
        <v>0</v>
      </c>
      <c r="U603" s="171">
        <f>'Comm Input'!AD769</f>
        <v>0</v>
      </c>
      <c r="V603" s="171">
        <f>'Comm Input'!AE769</f>
        <v>0</v>
      </c>
      <c r="W603" s="171">
        <f>'Comm Input'!AF769</f>
        <v>0</v>
      </c>
      <c r="X603" s="171">
        <f>'Comm Input'!AG769</f>
        <v>0</v>
      </c>
      <c r="Y603" s="337">
        <f>'Comm Input'!AH769</f>
        <v>0</v>
      </c>
      <c r="Z603" s="171">
        <f>'Comm Input'!AI769</f>
        <v>0</v>
      </c>
    </row>
    <row r="604" spans="1:26" customFormat="1" ht="15" x14ac:dyDescent="0.25">
      <c r="A604" s="310" t="str">
        <f>'Comm Input'!J770</f>
        <v>WRA SA</v>
      </c>
      <c r="B604" s="35" t="str">
        <f>'Comm Input'!K770</f>
        <v>Broker: PEO Depot</v>
      </c>
      <c r="C604" s="35">
        <f>'Comm Input'!L770</f>
        <v>0</v>
      </c>
      <c r="D604" s="158">
        <f>'Comm Input'!M770</f>
        <v>0</v>
      </c>
      <c r="E604" s="117">
        <f>'Comm Input'!N770</f>
        <v>0</v>
      </c>
      <c r="F604" s="316">
        <f>'Comm Input'!O770</f>
        <v>0</v>
      </c>
      <c r="G604" s="158">
        <f>'Comm Input'!P770</f>
        <v>0</v>
      </c>
      <c r="H604" s="158">
        <f>'Comm Input'!Q770</f>
        <v>0</v>
      </c>
      <c r="I604" s="158">
        <f>'Comm Input'!R770</f>
        <v>0</v>
      </c>
      <c r="J604" s="319">
        <f>'Comm Input'!S770</f>
        <v>0</v>
      </c>
      <c r="K604" s="319">
        <f>'Comm Input'!T770</f>
        <v>0</v>
      </c>
      <c r="L604" s="319" t="str">
        <f>'Comm Input'!U770</f>
        <v>Bundled</v>
      </c>
      <c r="M604" s="158">
        <f>'Comm Input'!V770</f>
        <v>0</v>
      </c>
      <c r="N604" s="319">
        <f>'Comm Input'!W770</f>
        <v>0.03</v>
      </c>
      <c r="O604" s="117">
        <f>'Comm Input'!X770</f>
        <v>0</v>
      </c>
      <c r="P604" s="157">
        <f>'Comm Input'!Y770</f>
        <v>0</v>
      </c>
      <c r="Q604" s="158">
        <f>'Comm Input'!Z770</f>
        <v>0</v>
      </c>
      <c r="R604" s="319">
        <f>'Comm Input'!AA770</f>
        <v>0</v>
      </c>
      <c r="S604" s="157">
        <f>'Comm Input'!AB770</f>
        <v>0</v>
      </c>
      <c r="T604" s="7">
        <f>'Comm Input'!AC770</f>
        <v>0</v>
      </c>
      <c r="U604" s="7">
        <f>'Comm Input'!AD770</f>
        <v>0</v>
      </c>
      <c r="V604" s="7">
        <f>'Comm Input'!AE770</f>
        <v>0</v>
      </c>
      <c r="W604" s="7">
        <f>'Comm Input'!AF770</f>
        <v>0</v>
      </c>
      <c r="X604" s="158">
        <f>'Comm Input'!AG770</f>
        <v>0</v>
      </c>
      <c r="Y604" s="322">
        <f>'Comm Input'!AH770</f>
        <v>0</v>
      </c>
      <c r="Z604" s="7">
        <f>'Comm Input'!AI770</f>
        <v>0</v>
      </c>
    </row>
    <row r="605" spans="1:26" customFormat="1" ht="15" x14ac:dyDescent="0.25">
      <c r="A605" s="311">
        <f>'Comm Input'!J771</f>
        <v>0</v>
      </c>
      <c r="B605" t="str">
        <f>'Comm Input'!K771</f>
        <v>Bernell Rhone dba Rhone Racing</v>
      </c>
      <c r="C605" s="17">
        <f>'Comm Input'!L771</f>
        <v>0.3473</v>
      </c>
      <c r="D605" t="str">
        <f>'Comm Input'!M771</f>
        <v>FL7205</v>
      </c>
      <c r="E605" s="1335">
        <f>'Comm Input'!N771</f>
        <v>0</v>
      </c>
      <c r="F605" s="366">
        <f>'Comm Input'!O771</f>
        <v>0</v>
      </c>
      <c r="G605" s="533">
        <f>'Comm Input'!P771</f>
        <v>0</v>
      </c>
      <c r="H605" s="535">
        <f>'Comm Input'!Q771</f>
        <v>0</v>
      </c>
      <c r="I605" s="535">
        <f>'Comm Input'!R771</f>
        <v>0</v>
      </c>
      <c r="J605" s="535">
        <f>'Comm Input'!S771</f>
        <v>0</v>
      </c>
      <c r="K605" s="535">
        <f>'Comm Input'!T771</f>
        <v>0</v>
      </c>
      <c r="L605" s="526">
        <f>'Comm Input'!U771</f>
        <v>0</v>
      </c>
      <c r="M605" s="526">
        <f>'Comm Input'!V771</f>
        <v>0</v>
      </c>
      <c r="N605" s="523">
        <f>'Comm Input'!W771</f>
        <v>0</v>
      </c>
      <c r="O605" s="523">
        <f>'Comm Input'!X771</f>
        <v>0</v>
      </c>
      <c r="P605" s="538">
        <f>'Comm Input'!Y771</f>
        <v>0</v>
      </c>
      <c r="Q605" s="523">
        <f>'Comm Input'!Z771</f>
        <v>0</v>
      </c>
      <c r="R605" s="538">
        <f>'Comm Input'!AA771</f>
        <v>0</v>
      </c>
      <c r="S605" s="538">
        <f>'Comm Input'!AB771</f>
        <v>0</v>
      </c>
      <c r="T605">
        <f>'Comm Input'!AC771</f>
        <v>0</v>
      </c>
      <c r="U605">
        <f>'Comm Input'!AD771</f>
        <v>0</v>
      </c>
      <c r="V605">
        <f>'Comm Input'!AE771</f>
        <v>0</v>
      </c>
      <c r="W605" s="541">
        <f>'Comm Input'!AF771</f>
        <v>0</v>
      </c>
      <c r="X605" s="538">
        <f>'Comm Input'!AG771</f>
        <v>0</v>
      </c>
      <c r="Y605" s="538">
        <f>'Comm Input'!AH771</f>
        <v>0</v>
      </c>
      <c r="Z605">
        <f>'Comm Input'!AI771</f>
        <v>0</v>
      </c>
    </row>
    <row r="606" spans="1:26" customFormat="1" ht="15" x14ac:dyDescent="0.25">
      <c r="A606" s="311" t="str">
        <f>'Comm Input'!J772</f>
        <v>Note: this report says CES for IL code, is this correct/ I thought CES was FL only</v>
      </c>
      <c r="B606">
        <f>'Comm Input'!K772</f>
        <v>0</v>
      </c>
      <c r="C606">
        <f>'Comm Input'!L772</f>
        <v>0.3473</v>
      </c>
      <c r="D606" t="str">
        <f>'Comm Input'!M772</f>
        <v>MN0006</v>
      </c>
      <c r="E606" s="1336">
        <f>'Comm Input'!N772</f>
        <v>0</v>
      </c>
      <c r="F606" s="17">
        <f>'Comm Input'!O772</f>
        <v>0</v>
      </c>
      <c r="G606" s="38">
        <f>'Comm Input'!P772</f>
        <v>0</v>
      </c>
      <c r="H606" s="307">
        <f>'Comm Input'!Q772</f>
        <v>0</v>
      </c>
      <c r="I606" s="307">
        <f>'Comm Input'!R772</f>
        <v>0</v>
      </c>
      <c r="J606" s="307">
        <f>'Comm Input'!S772</f>
        <v>0</v>
      </c>
      <c r="K606" s="307">
        <f>'Comm Input'!T772</f>
        <v>0</v>
      </c>
      <c r="L606" s="38">
        <f>'Comm Input'!U772</f>
        <v>0</v>
      </c>
      <c r="M606" s="38">
        <f>'Comm Input'!V772</f>
        <v>0</v>
      </c>
      <c r="N606" s="22">
        <f>'Comm Input'!W772</f>
        <v>0</v>
      </c>
      <c r="O606" s="22">
        <f>'Comm Input'!X772</f>
        <v>0</v>
      </c>
      <c r="P606" s="23">
        <f>'Comm Input'!Y772</f>
        <v>0</v>
      </c>
      <c r="Q606" s="22">
        <f>'Comm Input'!Z772</f>
        <v>0</v>
      </c>
      <c r="R606" s="23">
        <f>'Comm Input'!AA772</f>
        <v>0</v>
      </c>
      <c r="S606" s="23">
        <f>'Comm Input'!AB772</f>
        <v>0</v>
      </c>
      <c r="T606">
        <f>'Comm Input'!AC772</f>
        <v>0</v>
      </c>
      <c r="U606">
        <f>'Comm Input'!AD772</f>
        <v>0</v>
      </c>
      <c r="V606">
        <f>'Comm Input'!AE772</f>
        <v>0</v>
      </c>
      <c r="W606" s="49">
        <f>'Comm Input'!AF772</f>
        <v>0</v>
      </c>
      <c r="X606" s="23">
        <f>'Comm Input'!AG772</f>
        <v>0</v>
      </c>
      <c r="Y606" s="23">
        <f>'Comm Input'!AH772</f>
        <v>0</v>
      </c>
      <c r="Z606">
        <f>'Comm Input'!AI772</f>
        <v>0</v>
      </c>
    </row>
    <row r="607" spans="1:26" customFormat="1" ht="15" x14ac:dyDescent="0.25">
      <c r="A607" s="311">
        <f>'Comm Input'!J773</f>
        <v>0</v>
      </c>
      <c r="B607" t="str">
        <f>'Comm Input'!K773</f>
        <v>EFFECTIVE: 2/2020</v>
      </c>
      <c r="C607" s="17">
        <f>'Comm Input'!L773</f>
        <v>0.28160000000000002</v>
      </c>
      <c r="D607" t="str">
        <f>'Comm Input'!M773</f>
        <v>IL0083</v>
      </c>
      <c r="E607" s="1336">
        <f>'Comm Input'!N773</f>
        <v>0</v>
      </c>
      <c r="F607" s="366">
        <f>'Comm Input'!O773</f>
        <v>0</v>
      </c>
      <c r="G607" s="321">
        <f>'Comm Input'!P773</f>
        <v>0</v>
      </c>
      <c r="H607" s="307">
        <f>'Comm Input'!Q773</f>
        <v>0</v>
      </c>
      <c r="I607" s="307">
        <f>'Comm Input'!R773</f>
        <v>0</v>
      </c>
      <c r="J607" s="307">
        <f>'Comm Input'!S773</f>
        <v>0</v>
      </c>
      <c r="K607" s="307">
        <f>'Comm Input'!T773</f>
        <v>0</v>
      </c>
      <c r="L607" s="38">
        <f>'Comm Input'!U773</f>
        <v>0</v>
      </c>
      <c r="M607" s="38">
        <f>'Comm Input'!V773</f>
        <v>0</v>
      </c>
      <c r="N607" s="22">
        <f>'Comm Input'!W773</f>
        <v>0</v>
      </c>
      <c r="O607" s="22">
        <f>'Comm Input'!X773</f>
        <v>0</v>
      </c>
      <c r="P607" s="23">
        <f>'Comm Input'!Y773</f>
        <v>0</v>
      </c>
      <c r="Q607" s="22">
        <f>'Comm Input'!Z773</f>
        <v>0</v>
      </c>
      <c r="R607" s="23">
        <f>'Comm Input'!AA773</f>
        <v>0</v>
      </c>
      <c r="S607" s="23">
        <f>'Comm Input'!AB773</f>
        <v>0</v>
      </c>
      <c r="T607">
        <f>'Comm Input'!AC773</f>
        <v>0</v>
      </c>
      <c r="U607">
        <f>'Comm Input'!AD773</f>
        <v>0</v>
      </c>
      <c r="V607">
        <f>'Comm Input'!AE773</f>
        <v>0</v>
      </c>
      <c r="W607" s="49">
        <f>'Comm Input'!AF773</f>
        <v>0</v>
      </c>
      <c r="X607" s="23">
        <f>'Comm Input'!AG773</f>
        <v>0</v>
      </c>
      <c r="Y607" s="23">
        <f>'Comm Input'!AH773</f>
        <v>0</v>
      </c>
      <c r="Z607">
        <f>'Comm Input'!AI773</f>
        <v>0</v>
      </c>
    </row>
    <row r="608" spans="1:26" customFormat="1" ht="15" x14ac:dyDescent="0.25">
      <c r="A608" s="311">
        <f>'Comm Input'!J774</f>
        <v>0</v>
      </c>
      <c r="B608">
        <f>'Comm Input'!K774</f>
        <v>0</v>
      </c>
      <c r="C608">
        <f>'Comm Input'!L774</f>
        <v>0</v>
      </c>
      <c r="D608">
        <f>'Comm Input'!M774</f>
        <v>0</v>
      </c>
      <c r="E608" s="1336">
        <f>'Comm Input'!N774</f>
        <v>0</v>
      </c>
      <c r="F608" s="17">
        <f>'Comm Input'!O774</f>
        <v>0</v>
      </c>
      <c r="G608" s="38">
        <f>'Comm Input'!P774</f>
        <v>0</v>
      </c>
      <c r="H608" s="307">
        <f>'Comm Input'!Q774</f>
        <v>0</v>
      </c>
      <c r="I608" s="307">
        <f>'Comm Input'!R774</f>
        <v>0</v>
      </c>
      <c r="J608" s="307">
        <f>'Comm Input'!S774</f>
        <v>0</v>
      </c>
      <c r="K608" s="307">
        <f>'Comm Input'!T774</f>
        <v>0</v>
      </c>
      <c r="L608" s="38">
        <f>'Comm Input'!U774</f>
        <v>0</v>
      </c>
      <c r="M608" s="38">
        <f>'Comm Input'!V774</f>
        <v>0</v>
      </c>
      <c r="N608" s="22">
        <f>'Comm Input'!W774</f>
        <v>0</v>
      </c>
      <c r="O608" s="22">
        <f>'Comm Input'!X774</f>
        <v>0</v>
      </c>
      <c r="P608" s="23">
        <f>'Comm Input'!Y774</f>
        <v>0</v>
      </c>
      <c r="Q608" s="22">
        <f>'Comm Input'!Z774</f>
        <v>0</v>
      </c>
      <c r="R608" s="23">
        <f>'Comm Input'!AA774</f>
        <v>0</v>
      </c>
      <c r="S608" s="23">
        <f>'Comm Input'!AB774</f>
        <v>0</v>
      </c>
      <c r="T608">
        <f>'Comm Input'!AC774</f>
        <v>0</v>
      </c>
      <c r="U608">
        <f>'Comm Input'!AD774</f>
        <v>0</v>
      </c>
      <c r="V608">
        <f>'Comm Input'!AE774</f>
        <v>0</v>
      </c>
      <c r="W608" s="49">
        <f>'Comm Input'!AF774</f>
        <v>0</v>
      </c>
      <c r="X608" s="23">
        <f>'Comm Input'!AG774</f>
        <v>0</v>
      </c>
      <c r="Y608" s="23">
        <f>'Comm Input'!AH774</f>
        <v>0</v>
      </c>
      <c r="Z608">
        <f>'Comm Input'!AI774</f>
        <v>0</v>
      </c>
    </row>
    <row r="609" spans="1:28" customFormat="1" ht="15" x14ac:dyDescent="0.25">
      <c r="A609" s="311">
        <f>'Comm Input'!J775</f>
        <v>0</v>
      </c>
      <c r="B609">
        <f>'Comm Input'!K775</f>
        <v>0</v>
      </c>
      <c r="C609" s="17">
        <f>'Comm Input'!L775</f>
        <v>0</v>
      </c>
      <c r="D609">
        <f>'Comm Input'!M775</f>
        <v>0</v>
      </c>
      <c r="E609" s="1336">
        <f>'Comm Input'!N775</f>
        <v>0</v>
      </c>
      <c r="F609" s="366">
        <f>'Comm Input'!O775</f>
        <v>0</v>
      </c>
      <c r="G609" s="321">
        <f>'Comm Input'!P775</f>
        <v>0</v>
      </c>
      <c r="H609" s="307">
        <f>'Comm Input'!Q775</f>
        <v>0</v>
      </c>
      <c r="I609" s="307">
        <f>'Comm Input'!R775</f>
        <v>0</v>
      </c>
      <c r="J609" s="307">
        <f>'Comm Input'!S775</f>
        <v>0</v>
      </c>
      <c r="K609" s="307">
        <f>'Comm Input'!T775</f>
        <v>0</v>
      </c>
      <c r="L609" s="38">
        <f>'Comm Input'!U775</f>
        <v>0</v>
      </c>
      <c r="M609" s="38">
        <f>'Comm Input'!V775</f>
        <v>0</v>
      </c>
      <c r="N609" s="22">
        <f>'Comm Input'!W775</f>
        <v>0</v>
      </c>
      <c r="O609" s="22">
        <f>'Comm Input'!X775</f>
        <v>0</v>
      </c>
      <c r="P609" s="23">
        <f>'Comm Input'!Y775</f>
        <v>0</v>
      </c>
      <c r="Q609" s="22">
        <f>'Comm Input'!Z775</f>
        <v>0</v>
      </c>
      <c r="R609" s="23">
        <f>'Comm Input'!AA775</f>
        <v>0</v>
      </c>
      <c r="S609" s="23">
        <f>'Comm Input'!AB775</f>
        <v>0</v>
      </c>
      <c r="T609">
        <f>'Comm Input'!AC775</f>
        <v>0</v>
      </c>
      <c r="U609">
        <f>'Comm Input'!AD775</f>
        <v>0</v>
      </c>
      <c r="V609">
        <f>'Comm Input'!AE775</f>
        <v>0</v>
      </c>
      <c r="W609" s="49">
        <f>'Comm Input'!AF775</f>
        <v>0</v>
      </c>
      <c r="X609" s="23">
        <f>'Comm Input'!AG775</f>
        <v>0</v>
      </c>
      <c r="Y609" s="23">
        <f>'Comm Input'!AH775</f>
        <v>0</v>
      </c>
      <c r="Z609" s="23">
        <f>'Comm Input'!AI775</f>
        <v>0</v>
      </c>
    </row>
    <row r="610" spans="1:28" customFormat="1" ht="15" x14ac:dyDescent="0.25">
      <c r="A610" s="311">
        <f>'Comm Input'!J776</f>
        <v>0</v>
      </c>
      <c r="B610">
        <f>'Comm Input'!K776</f>
        <v>0</v>
      </c>
      <c r="C610">
        <f>'Comm Input'!L776</f>
        <v>0</v>
      </c>
      <c r="D610">
        <f>'Comm Input'!M776</f>
        <v>0</v>
      </c>
      <c r="E610" s="1337">
        <f>'Comm Input'!N776</f>
        <v>0</v>
      </c>
      <c r="F610" s="13">
        <f>'Comm Input'!O776</f>
        <v>0</v>
      </c>
      <c r="G610" s="38">
        <f>'Comm Input'!P776</f>
        <v>0</v>
      </c>
      <c r="H610" s="307">
        <f>'Comm Input'!Q776</f>
        <v>0</v>
      </c>
      <c r="I610" s="307">
        <f>'Comm Input'!R776</f>
        <v>0</v>
      </c>
      <c r="J610" s="307">
        <f>'Comm Input'!S776</f>
        <v>0</v>
      </c>
      <c r="K610" s="307">
        <f>'Comm Input'!T776</f>
        <v>0</v>
      </c>
      <c r="L610" s="38">
        <f>'Comm Input'!U776</f>
        <v>0</v>
      </c>
      <c r="M610" s="38">
        <f>'Comm Input'!V776</f>
        <v>0</v>
      </c>
      <c r="N610" s="22">
        <f>'Comm Input'!W776</f>
        <v>0</v>
      </c>
      <c r="O610" s="22">
        <f>'Comm Input'!X776</f>
        <v>0</v>
      </c>
      <c r="P610" s="23">
        <f>'Comm Input'!Y776</f>
        <v>0</v>
      </c>
      <c r="Q610" s="22">
        <f>'Comm Input'!Z776</f>
        <v>0</v>
      </c>
      <c r="R610" s="23">
        <f>'Comm Input'!AA776</f>
        <v>0</v>
      </c>
      <c r="S610" s="23">
        <f>'Comm Input'!AB776</f>
        <v>0</v>
      </c>
      <c r="T610">
        <f>'Comm Input'!AC776</f>
        <v>0</v>
      </c>
      <c r="U610">
        <f>'Comm Input'!AD776</f>
        <v>0</v>
      </c>
      <c r="V610">
        <f>'Comm Input'!AE776</f>
        <v>0</v>
      </c>
      <c r="W610" s="49">
        <f>'Comm Input'!AF776</f>
        <v>0</v>
      </c>
      <c r="X610" s="23">
        <f>'Comm Input'!AG776</f>
        <v>0</v>
      </c>
      <c r="Y610" s="23">
        <f>'Comm Input'!AH776</f>
        <v>0</v>
      </c>
      <c r="Z610" s="23">
        <f>'Comm Input'!AI776</f>
        <v>0</v>
      </c>
    </row>
    <row r="611" spans="1:28" customFormat="1" ht="15.75" thickBot="1" x14ac:dyDescent="0.3">
      <c r="A611" s="311">
        <f>'Comm Input'!J777</f>
        <v>0</v>
      </c>
      <c r="B611">
        <f>'Comm Input'!K777</f>
        <v>0</v>
      </c>
      <c r="C611">
        <f>'Comm Input'!L777</f>
        <v>0</v>
      </c>
      <c r="D611">
        <f>'Comm Input'!M777</f>
        <v>0</v>
      </c>
      <c r="E611" s="49">
        <f>'Comm Input'!N777</f>
        <v>0</v>
      </c>
      <c r="F611" s="50">
        <f>'Comm Input'!O777</f>
        <v>0</v>
      </c>
      <c r="G611" s="38">
        <f>'Comm Input'!P777</f>
        <v>0</v>
      </c>
      <c r="H611" s="307">
        <f>'Comm Input'!Q777</f>
        <v>0</v>
      </c>
      <c r="I611" s="307">
        <f>'Comm Input'!R777</f>
        <v>0</v>
      </c>
      <c r="J611" s="307">
        <f>'Comm Input'!S777</f>
        <v>0</v>
      </c>
      <c r="K611" s="307">
        <f>'Comm Input'!T777</f>
        <v>0</v>
      </c>
      <c r="L611" s="38">
        <f>'Comm Input'!U777</f>
        <v>0</v>
      </c>
      <c r="M611" s="38">
        <f>'Comm Input'!V777</f>
        <v>0</v>
      </c>
      <c r="N611" s="38">
        <f>'Comm Input'!W777</f>
        <v>0</v>
      </c>
      <c r="O611" s="22">
        <f>'Comm Input'!X777</f>
        <v>0</v>
      </c>
      <c r="P611" s="11">
        <f>'Comm Input'!Y777</f>
        <v>0</v>
      </c>
      <c r="Q611" s="22">
        <f>'Comm Input'!Z777</f>
        <v>0</v>
      </c>
      <c r="R611" s="22">
        <f>'Comm Input'!AA777</f>
        <v>0</v>
      </c>
      <c r="S611" s="22">
        <f>'Comm Input'!AB777</f>
        <v>0</v>
      </c>
      <c r="T611" s="22">
        <f>'Comm Input'!AC777</f>
        <v>0</v>
      </c>
      <c r="U611" s="22">
        <f>'Comm Input'!AD777</f>
        <v>0</v>
      </c>
      <c r="V611" s="22">
        <f>'Comm Input'!AE777</f>
        <v>0</v>
      </c>
      <c r="W611" s="49">
        <f>'Comm Input'!AF777</f>
        <v>0</v>
      </c>
      <c r="X611" s="22">
        <f>'Comm Input'!AG777</f>
        <v>0</v>
      </c>
      <c r="Y611" s="22">
        <f>'Comm Input'!AH777</f>
        <v>0</v>
      </c>
      <c r="Z611" s="22">
        <f>'Comm Input'!AI777</f>
        <v>0</v>
      </c>
    </row>
    <row r="612" spans="1:28" customFormat="1" ht="15.75" thickBot="1" x14ac:dyDescent="0.3">
      <c r="A612" s="311">
        <f>'Comm Input'!J778</f>
        <v>0</v>
      </c>
      <c r="B612">
        <f>'Comm Input'!K778</f>
        <v>0</v>
      </c>
      <c r="C612">
        <f>'Comm Input'!L778</f>
        <v>0</v>
      </c>
      <c r="D612">
        <f>'Comm Input'!M778</f>
        <v>0</v>
      </c>
      <c r="E612" s="49">
        <f>'Comm Input'!N778</f>
        <v>0</v>
      </c>
      <c r="F612" s="50">
        <f>'Comm Input'!O778</f>
        <v>0</v>
      </c>
      <c r="G612" s="38">
        <f>'Comm Input'!P778</f>
        <v>0</v>
      </c>
      <c r="H612" s="38">
        <f>'Comm Input'!Q778</f>
        <v>0</v>
      </c>
      <c r="I612" s="38">
        <f>'Comm Input'!R778</f>
        <v>0</v>
      </c>
      <c r="J612" s="38">
        <f>'Comm Input'!S778</f>
        <v>0</v>
      </c>
      <c r="K612" s="38">
        <f>'Comm Input'!T778</f>
        <v>0</v>
      </c>
      <c r="L612" s="38">
        <f>'Comm Input'!U778</f>
        <v>0</v>
      </c>
      <c r="M612" s="38">
        <f>'Comm Input'!V778</f>
        <v>0</v>
      </c>
      <c r="N612" s="488">
        <f>'Comm Input'!W778</f>
        <v>0</v>
      </c>
      <c r="O612" s="489">
        <f>'Comm Input'!X778</f>
        <v>0</v>
      </c>
      <c r="P612" s="490">
        <f>'Comm Input'!Y778</f>
        <v>0</v>
      </c>
      <c r="Q612" s="829">
        <f>'Comm Input'!Z778</f>
        <v>0</v>
      </c>
      <c r="R612" s="387">
        <f>'Comm Input'!AA778</f>
        <v>0</v>
      </c>
      <c r="S612" s="387">
        <f>'Comm Input'!AB778</f>
        <v>0</v>
      </c>
      <c r="T612" s="1087">
        <f>'Comm Input'!AC778</f>
        <v>0</v>
      </c>
      <c r="U612" s="89">
        <f>'Comm Input'!AD778</f>
        <v>0</v>
      </c>
      <c r="V612" s="89">
        <f>'Comm Input'!AE778</f>
        <v>0</v>
      </c>
      <c r="W612" s="49">
        <f>'Comm Input'!AF778</f>
        <v>0</v>
      </c>
      <c r="X612" s="387">
        <f>'Comm Input'!AG778</f>
        <v>0</v>
      </c>
      <c r="Y612" s="387">
        <f>'Comm Input'!AH778</f>
        <v>0</v>
      </c>
      <c r="Z612" s="1087">
        <f>'Comm Input'!AI778</f>
        <v>0</v>
      </c>
    </row>
    <row r="613" spans="1:28" customFormat="1" ht="15" x14ac:dyDescent="0.25">
      <c r="A613">
        <f>'Comm Input'!J779</f>
        <v>0</v>
      </c>
      <c r="B613">
        <f>'Comm Input'!K779</f>
        <v>0</v>
      </c>
      <c r="C613">
        <f>'Comm Input'!L779</f>
        <v>0</v>
      </c>
      <c r="D613">
        <f>'Comm Input'!M779</f>
        <v>0</v>
      </c>
      <c r="E613" s="49">
        <f>'Comm Input'!N779</f>
        <v>0</v>
      </c>
      <c r="F613" s="50">
        <f>'Comm Input'!O779</f>
        <v>0</v>
      </c>
      <c r="G613" s="38">
        <f>'Comm Input'!P779</f>
        <v>0</v>
      </c>
      <c r="H613" s="38">
        <f>'Comm Input'!Q779</f>
        <v>0</v>
      </c>
      <c r="I613" s="38">
        <f>'Comm Input'!R779</f>
        <v>0</v>
      </c>
      <c r="J613" s="38">
        <f>'Comm Input'!S779</f>
        <v>0</v>
      </c>
      <c r="K613" s="38">
        <f>'Comm Input'!T779</f>
        <v>0</v>
      </c>
      <c r="L613" s="38">
        <f>'Comm Input'!U779</f>
        <v>0</v>
      </c>
      <c r="M613" s="38">
        <f>'Comm Input'!V779</f>
        <v>0</v>
      </c>
      <c r="N613" s="522">
        <f>'Comm Input'!W779</f>
        <v>0</v>
      </c>
      <c r="O613" s="523">
        <f>'Comm Input'!X779</f>
        <v>0</v>
      </c>
      <c r="P613" s="28">
        <f>'Comm Input'!Y779</f>
        <v>0</v>
      </c>
      <c r="Q613" s="523">
        <f>'Comm Input'!Z779</f>
        <v>0</v>
      </c>
      <c r="R613" s="523">
        <f>'Comm Input'!AA779</f>
        <v>0</v>
      </c>
      <c r="S613" s="523">
        <f>'Comm Input'!AB779</f>
        <v>0</v>
      </c>
      <c r="T613" s="89">
        <f>'Comm Input'!AC779</f>
        <v>0</v>
      </c>
      <c r="U613" s="89">
        <f>'Comm Input'!AD779</f>
        <v>0</v>
      </c>
      <c r="V613" s="89">
        <f>'Comm Input'!AE779</f>
        <v>0</v>
      </c>
      <c r="W613" s="49">
        <f>'Comm Input'!AF779</f>
        <v>0</v>
      </c>
      <c r="X613" s="523">
        <f>'Comm Input'!AG779</f>
        <v>0</v>
      </c>
      <c r="Y613" s="523">
        <f>'Comm Input'!AH779</f>
        <v>0</v>
      </c>
      <c r="Z613" s="89">
        <f>'Comm Input'!AI779</f>
        <v>0</v>
      </c>
    </row>
    <row r="614" spans="1:28" customFormat="1" ht="15" x14ac:dyDescent="0.25">
      <c r="A614" s="334">
        <f>'Comm Input'!J780</f>
        <v>0</v>
      </c>
      <c r="B614" s="171">
        <f>'Comm Input'!K780</f>
        <v>0</v>
      </c>
      <c r="C614" s="171">
        <f>'Comm Input'!L780</f>
        <v>0</v>
      </c>
      <c r="D614" s="176">
        <f>'Comm Input'!M780</f>
        <v>0</v>
      </c>
      <c r="E614" s="449">
        <f>'Comm Input'!N780</f>
        <v>0</v>
      </c>
      <c r="F614" s="335">
        <f>'Comm Input'!O780</f>
        <v>0</v>
      </c>
      <c r="G614" s="177">
        <f>'Comm Input'!P780</f>
        <v>0</v>
      </c>
      <c r="H614" s="177">
        <f>'Comm Input'!Q780</f>
        <v>0</v>
      </c>
      <c r="I614" s="177">
        <f>'Comm Input'!R780</f>
        <v>0</v>
      </c>
      <c r="J614" s="177">
        <f>'Comm Input'!S780</f>
        <v>0</v>
      </c>
      <c r="K614" s="177">
        <f>'Comm Input'!T780</f>
        <v>0</v>
      </c>
      <c r="L614" s="177">
        <f>'Comm Input'!U780</f>
        <v>0</v>
      </c>
      <c r="M614" s="177">
        <f>'Comm Input'!V780</f>
        <v>0</v>
      </c>
      <c r="N614" s="364">
        <f>'Comm Input'!W780</f>
        <v>0</v>
      </c>
      <c r="O614" s="178">
        <f>'Comm Input'!X780</f>
        <v>0</v>
      </c>
      <c r="P614" s="365">
        <f>'Comm Input'!Y780</f>
        <v>0</v>
      </c>
      <c r="Q614" s="178">
        <f>'Comm Input'!Z780</f>
        <v>0</v>
      </c>
      <c r="R614" s="178">
        <f>'Comm Input'!AA780</f>
        <v>0</v>
      </c>
      <c r="S614" s="337">
        <f>'Comm Input'!AB780</f>
        <v>0</v>
      </c>
      <c r="T614" s="171">
        <f>'Comm Input'!AC780</f>
        <v>0</v>
      </c>
      <c r="U614" s="171">
        <f>'Comm Input'!AD780</f>
        <v>0</v>
      </c>
      <c r="V614" s="171">
        <f>'Comm Input'!AE780</f>
        <v>0</v>
      </c>
      <c r="W614" s="171">
        <f>'Comm Input'!AF780</f>
        <v>0</v>
      </c>
      <c r="X614" s="171">
        <f>'Comm Input'!AG780</f>
        <v>0</v>
      </c>
      <c r="Y614" s="337">
        <f>'Comm Input'!AH780</f>
        <v>0</v>
      </c>
      <c r="Z614" s="171">
        <f>'Comm Input'!AI780</f>
        <v>0</v>
      </c>
    </row>
    <row r="615" spans="1:28" customFormat="1" ht="15" x14ac:dyDescent="0.25">
      <c r="A615" s="310" t="str">
        <f>'Comm Input'!J781</f>
        <v>SA</v>
      </c>
      <c r="B615" s="35" t="str">
        <f>'Comm Input'!K781</f>
        <v>Broker: PEO Exchange</v>
      </c>
      <c r="C615" s="35">
        <f>'Comm Input'!L781</f>
        <v>0</v>
      </c>
      <c r="D615" s="158">
        <f>'Comm Input'!M781</f>
        <v>0</v>
      </c>
      <c r="E615" s="117">
        <f>'Comm Input'!N781</f>
        <v>0</v>
      </c>
      <c r="F615" s="316">
        <f>'Comm Input'!O781</f>
        <v>0</v>
      </c>
      <c r="G615" s="158">
        <f>'Comm Input'!P781</f>
        <v>0</v>
      </c>
      <c r="H615" s="158">
        <f>'Comm Input'!Q781</f>
        <v>0</v>
      </c>
      <c r="I615" s="158">
        <f>'Comm Input'!R781</f>
        <v>0</v>
      </c>
      <c r="J615" s="319">
        <f>'Comm Input'!S781</f>
        <v>0</v>
      </c>
      <c r="K615" s="319">
        <f>'Comm Input'!T781</f>
        <v>0</v>
      </c>
      <c r="L615" s="319">
        <f>'Comm Input'!U781</f>
        <v>0.03</v>
      </c>
      <c r="M615" s="158">
        <f>'Comm Input'!V781</f>
        <v>0</v>
      </c>
      <c r="N615" s="319">
        <f>'Comm Input'!W781</f>
        <v>0.02</v>
      </c>
      <c r="O615" s="117">
        <f>'Comm Input'!X781</f>
        <v>0</v>
      </c>
      <c r="P615" s="157">
        <f>'Comm Input'!Y781</f>
        <v>0</v>
      </c>
      <c r="Q615" s="158">
        <f>'Comm Input'!Z781</f>
        <v>0</v>
      </c>
      <c r="R615" s="319">
        <f>'Comm Input'!AA781</f>
        <v>0</v>
      </c>
      <c r="S615" s="157">
        <f>'Comm Input'!AB781</f>
        <v>0</v>
      </c>
      <c r="T615" s="7">
        <f>'Comm Input'!AC781</f>
        <v>0</v>
      </c>
      <c r="U615" s="7">
        <f>'Comm Input'!AD781</f>
        <v>0</v>
      </c>
      <c r="V615" s="7">
        <f>'Comm Input'!AE781</f>
        <v>0</v>
      </c>
      <c r="W615" s="7">
        <f>'Comm Input'!AF781</f>
        <v>0</v>
      </c>
      <c r="X615" s="158">
        <f>'Comm Input'!AG781</f>
        <v>0</v>
      </c>
      <c r="Y615" s="322">
        <f>'Comm Input'!AH781</f>
        <v>0</v>
      </c>
      <c r="Z615" s="7">
        <f>'Comm Input'!AI781</f>
        <v>0</v>
      </c>
    </row>
    <row r="616" spans="1:28" customFormat="1" ht="15" x14ac:dyDescent="0.25">
      <c r="A616" s="311">
        <f>'Comm Input'!J782</f>
        <v>0</v>
      </c>
      <c r="B616" t="str">
        <f>'Comm Input'!K782</f>
        <v>Bridge Builders Newark, LLC</v>
      </c>
      <c r="C616" s="17">
        <f>'Comm Input'!L782</f>
        <v>0.17130000000000001</v>
      </c>
      <c r="D616" t="str">
        <f>'Comm Input'!M782</f>
        <v>NJ8742</v>
      </c>
      <c r="E616" s="736">
        <f>'Comm Input'!N782</f>
        <v>0</v>
      </c>
      <c r="F616" s="366">
        <f>'Comm Input'!O782</f>
        <v>0</v>
      </c>
      <c r="G616" s="533">
        <f>'Comm Input'!P782</f>
        <v>4.7999999999999996E-3</v>
      </c>
      <c r="H616" s="535">
        <f>'Comm Input'!Q782</f>
        <v>0</v>
      </c>
      <c r="I616" s="535">
        <f>'Comm Input'!R782</f>
        <v>0</v>
      </c>
      <c r="J616" s="535">
        <f>'Comm Input'!S782</f>
        <v>0</v>
      </c>
      <c r="K616" s="535">
        <f>'Comm Input'!T782</f>
        <v>0</v>
      </c>
      <c r="L616" s="526">
        <f>'Comm Input'!U782</f>
        <v>0.03</v>
      </c>
      <c r="M616" s="526">
        <f>'Comm Input'!V782</f>
        <v>0</v>
      </c>
      <c r="N616" s="523">
        <f>'Comm Input'!W782</f>
        <v>0</v>
      </c>
      <c r="O616" s="523">
        <f>'Comm Input'!X782</f>
        <v>0</v>
      </c>
      <c r="P616" s="538">
        <f>'Comm Input'!Y782</f>
        <v>0</v>
      </c>
      <c r="Q616" s="523">
        <f>'Comm Input'!Z782</f>
        <v>0</v>
      </c>
      <c r="R616" s="538">
        <f>'Comm Input'!AA782</f>
        <v>0</v>
      </c>
      <c r="S616" s="538">
        <f>'Comm Input'!AB782</f>
        <v>0</v>
      </c>
      <c r="T616">
        <f>'Comm Input'!AC782</f>
        <v>0</v>
      </c>
      <c r="U616">
        <f>'Comm Input'!AD782</f>
        <v>0</v>
      </c>
      <c r="V616">
        <f>'Comm Input'!AE782</f>
        <v>0</v>
      </c>
      <c r="W616" s="541">
        <f>'Comm Input'!AF782</f>
        <v>0</v>
      </c>
      <c r="X616" s="538">
        <f>'Comm Input'!AG782</f>
        <v>0</v>
      </c>
      <c r="Y616" s="538">
        <f>'Comm Input'!AH782</f>
        <v>0</v>
      </c>
      <c r="Z616">
        <f>'Comm Input'!AI782</f>
        <v>0</v>
      </c>
    </row>
    <row r="617" spans="1:28" customFormat="1" ht="15" x14ac:dyDescent="0.25">
      <c r="A617" s="311">
        <f>'Comm Input'!J783</f>
        <v>0</v>
      </c>
      <c r="B617">
        <f>'Comm Input'!K783</f>
        <v>0</v>
      </c>
      <c r="C617">
        <f>'Comm Input'!L783</f>
        <v>0</v>
      </c>
      <c r="D617">
        <f>'Comm Input'!M783</f>
        <v>0</v>
      </c>
      <c r="E617" s="494">
        <f>'Comm Input'!N783</f>
        <v>0</v>
      </c>
      <c r="F617" s="17">
        <f>'Comm Input'!O783</f>
        <v>0</v>
      </c>
      <c r="G617" s="38">
        <f>'Comm Input'!P783</f>
        <v>3.1679999999999998E-3</v>
      </c>
      <c r="H617" s="307">
        <f>'Comm Input'!Q783</f>
        <v>0</v>
      </c>
      <c r="I617" s="307">
        <f>'Comm Input'!R783</f>
        <v>0</v>
      </c>
      <c r="J617" s="307">
        <f>'Comm Input'!S783</f>
        <v>0</v>
      </c>
      <c r="K617" s="307">
        <f>'Comm Input'!T783</f>
        <v>0</v>
      </c>
      <c r="L617" s="38">
        <f>'Comm Input'!U783</f>
        <v>0.03</v>
      </c>
      <c r="M617" s="38">
        <f>'Comm Input'!V783</f>
        <v>0</v>
      </c>
      <c r="N617" s="22">
        <f>'Comm Input'!W783</f>
        <v>0</v>
      </c>
      <c r="O617" s="22">
        <f>'Comm Input'!X783</f>
        <v>0</v>
      </c>
      <c r="P617" s="23">
        <f>'Comm Input'!Y783</f>
        <v>0</v>
      </c>
      <c r="Q617" s="22">
        <f>'Comm Input'!Z783</f>
        <v>0</v>
      </c>
      <c r="R617" s="23">
        <f>'Comm Input'!AA783</f>
        <v>0</v>
      </c>
      <c r="S617" s="23">
        <f>'Comm Input'!AB783</f>
        <v>0</v>
      </c>
      <c r="T617">
        <f>'Comm Input'!AC783</f>
        <v>0</v>
      </c>
      <c r="U617">
        <f>'Comm Input'!AD783</f>
        <v>0</v>
      </c>
      <c r="V617">
        <f>'Comm Input'!AE783</f>
        <v>0</v>
      </c>
      <c r="W617" s="49">
        <f>'Comm Input'!AF783</f>
        <v>0</v>
      </c>
      <c r="X617" s="23">
        <f>'Comm Input'!AG783</f>
        <v>0</v>
      </c>
      <c r="Y617" s="23">
        <f>'Comm Input'!AH783</f>
        <v>0</v>
      </c>
      <c r="Z617">
        <f>'Comm Input'!AI783</f>
        <v>0</v>
      </c>
    </row>
    <row r="618" spans="1:28" customFormat="1" ht="15" x14ac:dyDescent="0.25">
      <c r="A618" s="311">
        <f>'Comm Input'!J784</f>
        <v>0</v>
      </c>
      <c r="B618" t="str">
        <f>'Comm Input'!K784</f>
        <v>Moved to CES 1.2021</v>
      </c>
      <c r="C618" s="17">
        <f>'Comm Input'!L784</f>
        <v>0.17030000000000001</v>
      </c>
      <c r="D618" t="str">
        <f>'Comm Input'!M784</f>
        <v>NJ8810</v>
      </c>
      <c r="E618" s="636">
        <f>'Comm Input'!N784</f>
        <v>0</v>
      </c>
      <c r="F618" s="366">
        <f>'Comm Input'!O784</f>
        <v>0</v>
      </c>
      <c r="G618" s="321">
        <f>'Comm Input'!P784</f>
        <v>3.8E-3</v>
      </c>
      <c r="H618" s="307">
        <f>'Comm Input'!Q784</f>
        <v>0</v>
      </c>
      <c r="I618" s="307">
        <f>'Comm Input'!R784</f>
        <v>0</v>
      </c>
      <c r="J618" s="307">
        <f>'Comm Input'!S784</f>
        <v>0</v>
      </c>
      <c r="K618" s="307">
        <f>'Comm Input'!T784</f>
        <v>0</v>
      </c>
      <c r="L618" s="38">
        <f>'Comm Input'!U784</f>
        <v>0.03</v>
      </c>
      <c r="M618" s="38">
        <f>'Comm Input'!V784</f>
        <v>0</v>
      </c>
      <c r="N618" s="22">
        <f>'Comm Input'!W784</f>
        <v>0</v>
      </c>
      <c r="O618" s="22">
        <f>'Comm Input'!X784</f>
        <v>0</v>
      </c>
      <c r="P618" s="23">
        <f>'Comm Input'!Y784</f>
        <v>0</v>
      </c>
      <c r="Q618" s="22">
        <f>'Comm Input'!Z784</f>
        <v>0</v>
      </c>
      <c r="R618" s="23">
        <f>'Comm Input'!AA784</f>
        <v>0</v>
      </c>
      <c r="S618" s="23">
        <f>'Comm Input'!AB784</f>
        <v>0</v>
      </c>
      <c r="T618">
        <f>'Comm Input'!AC784</f>
        <v>0</v>
      </c>
      <c r="U618">
        <f>'Comm Input'!AD784</f>
        <v>0</v>
      </c>
      <c r="V618">
        <f>'Comm Input'!AE784</f>
        <v>0</v>
      </c>
      <c r="W618" s="49">
        <f>'Comm Input'!AF784</f>
        <v>0</v>
      </c>
      <c r="X618" s="23">
        <f>'Comm Input'!AG784</f>
        <v>0</v>
      </c>
      <c r="Y618" s="23">
        <f>'Comm Input'!AH784</f>
        <v>0</v>
      </c>
      <c r="Z618">
        <f>'Comm Input'!AI784</f>
        <v>0</v>
      </c>
    </row>
    <row r="619" spans="1:28" customFormat="1" ht="15" x14ac:dyDescent="0.25">
      <c r="A619" s="311">
        <f>'Comm Input'!J785</f>
        <v>0</v>
      </c>
      <c r="B619">
        <f>'Comm Input'!K785</f>
        <v>0</v>
      </c>
      <c r="C619">
        <f>'Comm Input'!L785</f>
        <v>0</v>
      </c>
      <c r="D619">
        <f>'Comm Input'!M785</f>
        <v>0</v>
      </c>
      <c r="E619" s="494">
        <f>'Comm Input'!N785</f>
        <v>0</v>
      </c>
      <c r="F619" s="17">
        <f>'Comm Input'!O785</f>
        <v>0</v>
      </c>
      <c r="G619" s="38">
        <f>'Comm Input'!P785</f>
        <v>2.5080000000000002E-3</v>
      </c>
      <c r="H619" s="307">
        <f>'Comm Input'!Q785</f>
        <v>0</v>
      </c>
      <c r="I619" s="307">
        <f>'Comm Input'!R785</f>
        <v>0</v>
      </c>
      <c r="J619" s="307">
        <f>'Comm Input'!S785</f>
        <v>0</v>
      </c>
      <c r="K619" s="307">
        <f>'Comm Input'!T785</f>
        <v>0</v>
      </c>
      <c r="L619" s="38">
        <f>'Comm Input'!U785</f>
        <v>0.03</v>
      </c>
      <c r="M619" s="38">
        <f>'Comm Input'!V785</f>
        <v>0</v>
      </c>
      <c r="N619" s="22">
        <f>'Comm Input'!W785</f>
        <v>0</v>
      </c>
      <c r="O619" s="22">
        <f>'Comm Input'!X785</f>
        <v>0</v>
      </c>
      <c r="P619" s="23">
        <f>'Comm Input'!Y785</f>
        <v>0</v>
      </c>
      <c r="Q619" s="22">
        <f>'Comm Input'!Z785</f>
        <v>0</v>
      </c>
      <c r="R619" s="23">
        <f>'Comm Input'!AA785</f>
        <v>0</v>
      </c>
      <c r="S619" s="23">
        <f>'Comm Input'!AB785</f>
        <v>0</v>
      </c>
      <c r="T619">
        <f>'Comm Input'!AC785</f>
        <v>0</v>
      </c>
      <c r="U619">
        <f>'Comm Input'!AD785</f>
        <v>0</v>
      </c>
      <c r="V619">
        <f>'Comm Input'!AE785</f>
        <v>0</v>
      </c>
      <c r="W619" s="49">
        <f>'Comm Input'!AF785</f>
        <v>0</v>
      </c>
      <c r="X619" s="23">
        <f>'Comm Input'!AG785</f>
        <v>0</v>
      </c>
      <c r="Y619" s="23">
        <f>'Comm Input'!AH785</f>
        <v>0</v>
      </c>
      <c r="Z619">
        <f>'Comm Input'!AI785</f>
        <v>0</v>
      </c>
    </row>
    <row r="620" spans="1:28" customFormat="1" ht="15" x14ac:dyDescent="0.25">
      <c r="A620" s="311">
        <f>'Comm Input'!J786</f>
        <v>0</v>
      </c>
      <c r="B620">
        <f>'Comm Input'!K786</f>
        <v>0</v>
      </c>
      <c r="C620" s="17">
        <f>'Comm Input'!L786</f>
        <v>0.224</v>
      </c>
      <c r="D620" t="str">
        <f>'Comm Input'!M786</f>
        <v>NJ9014</v>
      </c>
      <c r="E620" s="636">
        <f>'Comm Input'!N786</f>
        <v>0</v>
      </c>
      <c r="F620" s="366">
        <f>'Comm Input'!O786</f>
        <v>0</v>
      </c>
      <c r="G620" s="321">
        <f>'Comm Input'!P786</f>
        <v>6.25E-2</v>
      </c>
      <c r="H620" s="307">
        <f>'Comm Input'!Q786</f>
        <v>0</v>
      </c>
      <c r="I620" s="307">
        <f>'Comm Input'!R786</f>
        <v>0</v>
      </c>
      <c r="J620" s="307">
        <f>'Comm Input'!S786</f>
        <v>0</v>
      </c>
      <c r="K620" s="307">
        <f>'Comm Input'!T786</f>
        <v>0</v>
      </c>
      <c r="L620" s="38">
        <f>'Comm Input'!U786</f>
        <v>0.03</v>
      </c>
      <c r="M620" s="38">
        <f>'Comm Input'!V786</f>
        <v>0</v>
      </c>
      <c r="N620" s="22">
        <f>'Comm Input'!W786</f>
        <v>0</v>
      </c>
      <c r="O620" s="22">
        <f>'Comm Input'!X786</f>
        <v>0</v>
      </c>
      <c r="P620" s="23">
        <f>'Comm Input'!Y786</f>
        <v>0</v>
      </c>
      <c r="Q620" s="22">
        <f>'Comm Input'!Z786</f>
        <v>0</v>
      </c>
      <c r="R620" s="23">
        <f>'Comm Input'!AA786</f>
        <v>0</v>
      </c>
      <c r="S620" s="23">
        <f>'Comm Input'!AB786</f>
        <v>0</v>
      </c>
      <c r="T620">
        <f>'Comm Input'!AC786</f>
        <v>0</v>
      </c>
      <c r="U620">
        <f>'Comm Input'!AD786</f>
        <v>0</v>
      </c>
      <c r="V620">
        <f>'Comm Input'!AE786</f>
        <v>0</v>
      </c>
      <c r="W620" s="49">
        <f>'Comm Input'!AF786</f>
        <v>0</v>
      </c>
      <c r="X620" s="23">
        <f>'Comm Input'!AG786</f>
        <v>0</v>
      </c>
      <c r="Y620" s="23">
        <f>'Comm Input'!AH786</f>
        <v>0</v>
      </c>
      <c r="Z620" s="23">
        <f>'Comm Input'!AI786</f>
        <v>0</v>
      </c>
    </row>
    <row r="621" spans="1:28" customFormat="1" ht="15" x14ac:dyDescent="0.25">
      <c r="A621" s="311">
        <f>'Comm Input'!J787</f>
        <v>0</v>
      </c>
      <c r="B621">
        <f>'Comm Input'!K787</f>
        <v>0</v>
      </c>
      <c r="C621">
        <f>'Comm Input'!L787</f>
        <v>0</v>
      </c>
      <c r="D621">
        <f>'Comm Input'!M787</f>
        <v>0</v>
      </c>
      <c r="E621" s="626">
        <f>'Comm Input'!N787</f>
        <v>0</v>
      </c>
      <c r="F621" s="13">
        <f>'Comm Input'!O787</f>
        <v>0</v>
      </c>
      <c r="G621" s="38">
        <f>'Comm Input'!P787</f>
        <v>4.1250000000000002E-2</v>
      </c>
      <c r="H621" s="307">
        <f>'Comm Input'!Q787</f>
        <v>0</v>
      </c>
      <c r="I621" s="307">
        <f>'Comm Input'!R787</f>
        <v>0</v>
      </c>
      <c r="J621" s="307">
        <f>'Comm Input'!S787</f>
        <v>0</v>
      </c>
      <c r="K621" s="307">
        <f>'Comm Input'!T787</f>
        <v>0</v>
      </c>
      <c r="L621" s="38">
        <f>'Comm Input'!U787</f>
        <v>0.03</v>
      </c>
      <c r="M621" s="38">
        <f>'Comm Input'!V787</f>
        <v>0</v>
      </c>
      <c r="N621" s="22">
        <f>'Comm Input'!W787</f>
        <v>0</v>
      </c>
      <c r="O621" s="22">
        <f>'Comm Input'!X787</f>
        <v>0</v>
      </c>
      <c r="P621" s="23">
        <f>'Comm Input'!Y787</f>
        <v>0</v>
      </c>
      <c r="Q621" s="22">
        <f>'Comm Input'!Z787</f>
        <v>0</v>
      </c>
      <c r="R621" s="23">
        <f>'Comm Input'!AA787</f>
        <v>0</v>
      </c>
      <c r="S621" s="23">
        <f>'Comm Input'!AB787</f>
        <v>0</v>
      </c>
      <c r="T621">
        <f>'Comm Input'!AC787</f>
        <v>0</v>
      </c>
      <c r="U621">
        <f>'Comm Input'!AD787</f>
        <v>0</v>
      </c>
      <c r="V621">
        <f>'Comm Input'!AE787</f>
        <v>0</v>
      </c>
      <c r="W621" s="49">
        <f>'Comm Input'!AF787</f>
        <v>0</v>
      </c>
      <c r="X621" s="23">
        <f>'Comm Input'!AG787</f>
        <v>0</v>
      </c>
      <c r="Y621" s="23">
        <f>'Comm Input'!AH787</f>
        <v>0</v>
      </c>
      <c r="Z621" s="23">
        <f>'Comm Input'!AI787</f>
        <v>0</v>
      </c>
    </row>
    <row r="622" spans="1:28" customFormat="1" ht="15" x14ac:dyDescent="0.25">
      <c r="A622" s="311">
        <f>'Comm Input'!J788</f>
        <v>0</v>
      </c>
      <c r="B622">
        <f>'Comm Input'!K788</f>
        <v>0</v>
      </c>
      <c r="C622" s="525">
        <f>'Comm Input'!L788</f>
        <v>0.28199999999999997</v>
      </c>
      <c r="D622" t="str">
        <f>'Comm Input'!M788</f>
        <v>NJ9402</v>
      </c>
      <c r="E622" s="625">
        <f>'Comm Input'!N788</f>
        <v>0</v>
      </c>
      <c r="F622" s="381">
        <f>'Comm Input'!O788</f>
        <v>0</v>
      </c>
      <c r="G622" s="321">
        <f>'Comm Input'!P788</f>
        <v>0.11550000000000001</v>
      </c>
      <c r="H622" s="820">
        <f>'Comm Input'!Q788</f>
        <v>0</v>
      </c>
      <c r="I622" s="727">
        <f>'Comm Input'!R788</f>
        <v>0</v>
      </c>
      <c r="J622" s="727">
        <f>'Comm Input'!S788</f>
        <v>0</v>
      </c>
      <c r="K622" s="727">
        <f>'Comm Input'!T788</f>
        <v>0</v>
      </c>
      <c r="L622" s="525">
        <f>'Comm Input'!U788</f>
        <v>0.03</v>
      </c>
      <c r="M622" s="525">
        <f>'Comm Input'!V788</f>
        <v>0</v>
      </c>
      <c r="N622" s="529">
        <f>'Comm Input'!W788</f>
        <v>0</v>
      </c>
      <c r="O622" s="529">
        <f>'Comm Input'!X788</f>
        <v>0</v>
      </c>
      <c r="P622" s="593">
        <f>'Comm Input'!Y788</f>
        <v>0</v>
      </c>
      <c r="Q622" s="529">
        <f>'Comm Input'!Z788</f>
        <v>0</v>
      </c>
      <c r="R622" s="593">
        <f>'Comm Input'!AA788</f>
        <v>0</v>
      </c>
      <c r="S622" s="593">
        <f>'Comm Input'!AB788</f>
        <v>0</v>
      </c>
      <c r="T622">
        <f>'Comm Input'!AC788</f>
        <v>0</v>
      </c>
      <c r="U622">
        <f>'Comm Input'!AD788</f>
        <v>0</v>
      </c>
      <c r="V622">
        <f>'Comm Input'!AE788</f>
        <v>0</v>
      </c>
      <c r="W622" s="594">
        <f>'Comm Input'!AF788</f>
        <v>0</v>
      </c>
      <c r="X622" s="593">
        <f>'Comm Input'!AG788</f>
        <v>0</v>
      </c>
      <c r="Y622" s="593">
        <f>'Comm Input'!AH788</f>
        <v>0</v>
      </c>
      <c r="Z622" s="593">
        <f>'Comm Input'!AI788</f>
        <v>0</v>
      </c>
      <c r="AA622">
        <f>'Comm Input'!AJ788</f>
        <v>0</v>
      </c>
      <c r="AB622" s="311">
        <f>'Comm Input'!AK799</f>
        <v>0</v>
      </c>
    </row>
    <row r="623" spans="1:28" customFormat="1" ht="15" x14ac:dyDescent="0.25">
      <c r="A623" s="311">
        <f>'Comm Input'!J789</f>
        <v>0</v>
      </c>
      <c r="B623">
        <f>'Comm Input'!K789</f>
        <v>0</v>
      </c>
      <c r="C623" s="525">
        <f>'Comm Input'!L789</f>
        <v>0</v>
      </c>
      <c r="D623">
        <f>'Comm Input'!M789</f>
        <v>0</v>
      </c>
      <c r="E623" s="625">
        <f>'Comm Input'!N789</f>
        <v>0</v>
      </c>
      <c r="F623" s="13">
        <f>'Comm Input'!O789</f>
        <v>0</v>
      </c>
      <c r="G623" s="525">
        <f>'Comm Input'!P789</f>
        <v>7.6230000000000006E-2</v>
      </c>
      <c r="H623" s="820">
        <f>'Comm Input'!Q789</f>
        <v>0</v>
      </c>
      <c r="I623" s="727">
        <f>'Comm Input'!R789</f>
        <v>0</v>
      </c>
      <c r="J623" s="727">
        <f>'Comm Input'!S789</f>
        <v>0</v>
      </c>
      <c r="K623" s="727">
        <f>'Comm Input'!T789</f>
        <v>0</v>
      </c>
      <c r="L623" s="525">
        <f>'Comm Input'!U789</f>
        <v>0.03</v>
      </c>
      <c r="M623" s="525">
        <f>'Comm Input'!V789</f>
        <v>0</v>
      </c>
      <c r="N623" s="529">
        <f>'Comm Input'!W789</f>
        <v>0</v>
      </c>
      <c r="O623" s="529">
        <f>'Comm Input'!X789</f>
        <v>0</v>
      </c>
      <c r="P623" s="593">
        <f>'Comm Input'!Y789</f>
        <v>0</v>
      </c>
      <c r="Q623" s="529">
        <f>'Comm Input'!Z789</f>
        <v>0</v>
      </c>
      <c r="R623" s="593">
        <f>'Comm Input'!AA789</f>
        <v>0</v>
      </c>
      <c r="S623" s="593">
        <f>'Comm Input'!AB789</f>
        <v>0</v>
      </c>
      <c r="T623">
        <f>'Comm Input'!AC789</f>
        <v>0</v>
      </c>
      <c r="U623">
        <f>'Comm Input'!AD789</f>
        <v>0</v>
      </c>
      <c r="V623">
        <f>'Comm Input'!AE789</f>
        <v>0</v>
      </c>
      <c r="W623" s="594">
        <f>'Comm Input'!AF789</f>
        <v>0</v>
      </c>
      <c r="X623" s="593">
        <f>'Comm Input'!AG789</f>
        <v>0</v>
      </c>
      <c r="Y623" s="593">
        <f>'Comm Input'!AH789</f>
        <v>0</v>
      </c>
      <c r="Z623" s="593">
        <f>'Comm Input'!AI789</f>
        <v>0</v>
      </c>
      <c r="AA623">
        <f>'Comm Input'!AJ789</f>
        <v>0</v>
      </c>
      <c r="AB623" s="311">
        <f>'Comm Input'!AK800</f>
        <v>0</v>
      </c>
    </row>
    <row r="624" spans="1:28" customFormat="1" ht="15" x14ac:dyDescent="0.25">
      <c r="A624" s="311">
        <f>'Comm Input'!J790</f>
        <v>0</v>
      </c>
      <c r="B624">
        <f>'Comm Input'!K790</f>
        <v>0</v>
      </c>
      <c r="C624" s="525">
        <f>'Comm Input'!L790</f>
        <v>0.29580000000000001</v>
      </c>
      <c r="D624" t="str">
        <f>'Comm Input'!M790</f>
        <v>NJ6217</v>
      </c>
      <c r="E624" s="625">
        <f>'Comm Input'!N790</f>
        <v>0</v>
      </c>
      <c r="F624" s="381">
        <f>'Comm Input'!O790</f>
        <v>0</v>
      </c>
      <c r="G624" s="321">
        <f>'Comm Input'!P790</f>
        <v>0.1293</v>
      </c>
      <c r="H624" s="820">
        <f>'Comm Input'!Q790</f>
        <v>0</v>
      </c>
      <c r="I624" s="727">
        <f>'Comm Input'!R790</f>
        <v>0</v>
      </c>
      <c r="J624" s="727">
        <f>'Comm Input'!S790</f>
        <v>0</v>
      </c>
      <c r="K624" s="727">
        <f>'Comm Input'!T790</f>
        <v>0</v>
      </c>
      <c r="L624" s="525">
        <f>'Comm Input'!U790</f>
        <v>0.03</v>
      </c>
      <c r="M624" s="525">
        <f>'Comm Input'!V790</f>
        <v>0</v>
      </c>
      <c r="N624" s="529">
        <f>'Comm Input'!W790</f>
        <v>0</v>
      </c>
      <c r="O624" s="529">
        <f>'Comm Input'!X790</f>
        <v>0</v>
      </c>
      <c r="P624" s="593">
        <f>'Comm Input'!Y790</f>
        <v>0</v>
      </c>
      <c r="Q624" s="529">
        <f>'Comm Input'!Z790</f>
        <v>0</v>
      </c>
      <c r="R624" s="593">
        <f>'Comm Input'!AA790</f>
        <v>0</v>
      </c>
      <c r="S624" s="593">
        <f>'Comm Input'!AB790</f>
        <v>0</v>
      </c>
      <c r="T624">
        <f>'Comm Input'!AC790</f>
        <v>0</v>
      </c>
      <c r="U624">
        <f>'Comm Input'!AD790</f>
        <v>0</v>
      </c>
      <c r="V624">
        <f>'Comm Input'!AE790</f>
        <v>0</v>
      </c>
      <c r="W624" s="594">
        <f>'Comm Input'!AF790</f>
        <v>0</v>
      </c>
      <c r="X624" s="593">
        <f>'Comm Input'!AG790</f>
        <v>0</v>
      </c>
      <c r="Y624" s="593">
        <f>'Comm Input'!AH790</f>
        <v>0</v>
      </c>
      <c r="Z624" s="593">
        <f>'Comm Input'!AI790</f>
        <v>0</v>
      </c>
      <c r="AA624">
        <f>'Comm Input'!AJ790</f>
        <v>0</v>
      </c>
      <c r="AB624" s="311">
        <f>'Comm Input'!AK801</f>
        <v>0</v>
      </c>
    </row>
    <row r="625" spans="1:28" customFormat="1" ht="15" x14ac:dyDescent="0.25">
      <c r="A625" s="311">
        <f>'Comm Input'!J791</f>
        <v>0</v>
      </c>
      <c r="B625">
        <f>'Comm Input'!K791</f>
        <v>0</v>
      </c>
      <c r="C625">
        <f>'Comm Input'!L791</f>
        <v>0</v>
      </c>
      <c r="D625">
        <f>'Comm Input'!M791</f>
        <v>0</v>
      </c>
      <c r="E625" s="593">
        <f>'Comm Input'!N791</f>
        <v>0</v>
      </c>
      <c r="F625" s="13">
        <f>'Comm Input'!O791</f>
        <v>0</v>
      </c>
      <c r="G625" s="525">
        <f>'Comm Input'!P791</f>
        <v>8.5337999999999997E-2</v>
      </c>
      <c r="H625" s="820">
        <f>'Comm Input'!Q791</f>
        <v>0</v>
      </c>
      <c r="I625" s="727">
        <f>'Comm Input'!R791</f>
        <v>0</v>
      </c>
      <c r="J625" s="727">
        <f>'Comm Input'!S791</f>
        <v>0</v>
      </c>
      <c r="K625" s="727">
        <f>'Comm Input'!T791</f>
        <v>0</v>
      </c>
      <c r="L625" s="525">
        <f>'Comm Input'!U791</f>
        <v>0.03</v>
      </c>
      <c r="M625" s="525">
        <f>'Comm Input'!V791</f>
        <v>0</v>
      </c>
      <c r="N625" s="529">
        <f>'Comm Input'!W791</f>
        <v>0</v>
      </c>
      <c r="O625" s="529">
        <f>'Comm Input'!X791</f>
        <v>0</v>
      </c>
      <c r="P625" s="593">
        <f>'Comm Input'!Y791</f>
        <v>0</v>
      </c>
      <c r="Q625" s="529">
        <f>'Comm Input'!Z791</f>
        <v>0</v>
      </c>
      <c r="R625" s="593">
        <f>'Comm Input'!AA791</f>
        <v>0</v>
      </c>
      <c r="S625" s="593">
        <f>'Comm Input'!AB791</f>
        <v>0</v>
      </c>
      <c r="T625">
        <f>'Comm Input'!AC791</f>
        <v>0</v>
      </c>
      <c r="U625">
        <f>'Comm Input'!AD791</f>
        <v>0</v>
      </c>
      <c r="V625">
        <f>'Comm Input'!AE791</f>
        <v>0</v>
      </c>
      <c r="W625" s="594">
        <f>'Comm Input'!AF791</f>
        <v>0</v>
      </c>
      <c r="X625" s="593">
        <f>'Comm Input'!AG791</f>
        <v>0</v>
      </c>
      <c r="Y625" s="593">
        <f>'Comm Input'!AH791</f>
        <v>0</v>
      </c>
      <c r="Z625" s="593">
        <f>'Comm Input'!AI791</f>
        <v>0</v>
      </c>
      <c r="AA625">
        <f>'Comm Input'!AJ791</f>
        <v>0</v>
      </c>
      <c r="AB625" s="311">
        <f>'Comm Input'!AK802</f>
        <v>0</v>
      </c>
    </row>
    <row r="626" spans="1:28" customFormat="1" ht="15.75" thickBot="1" x14ac:dyDescent="0.3">
      <c r="A626" s="311">
        <f>'Comm Input'!J792</f>
        <v>0</v>
      </c>
      <c r="B626">
        <f>'Comm Input'!K792</f>
        <v>0</v>
      </c>
      <c r="C626">
        <f>'Comm Input'!L792</f>
        <v>0</v>
      </c>
      <c r="D626">
        <f>'Comm Input'!M792</f>
        <v>0</v>
      </c>
      <c r="E626" s="49">
        <f>'Comm Input'!N792</f>
        <v>0</v>
      </c>
      <c r="F626" s="50">
        <f>'Comm Input'!O792</f>
        <v>0</v>
      </c>
      <c r="G626" s="38">
        <f>'Comm Input'!P792</f>
        <v>0</v>
      </c>
      <c r="H626" s="307">
        <f>'Comm Input'!Q792</f>
        <v>0</v>
      </c>
      <c r="I626" s="307">
        <f>'Comm Input'!R792</f>
        <v>0</v>
      </c>
      <c r="J626" s="307">
        <f>'Comm Input'!S792</f>
        <v>0</v>
      </c>
      <c r="K626" s="307">
        <f>'Comm Input'!T792</f>
        <v>0</v>
      </c>
      <c r="L626" s="38">
        <f>'Comm Input'!U792</f>
        <v>0</v>
      </c>
      <c r="M626" s="38">
        <f>'Comm Input'!V792</f>
        <v>0</v>
      </c>
      <c r="N626" s="38">
        <f>'Comm Input'!W792</f>
        <v>0</v>
      </c>
      <c r="O626" s="22">
        <f>'Comm Input'!X792</f>
        <v>0</v>
      </c>
      <c r="P626" s="11">
        <f>'Comm Input'!Y792</f>
        <v>0</v>
      </c>
      <c r="Q626" s="22">
        <f>'Comm Input'!Z792</f>
        <v>0</v>
      </c>
      <c r="R626" s="22">
        <f>'Comm Input'!AA792</f>
        <v>0</v>
      </c>
      <c r="S626" s="22">
        <f>'Comm Input'!AB792</f>
        <v>0</v>
      </c>
      <c r="T626" s="22">
        <f>'Comm Input'!AC792</f>
        <v>0</v>
      </c>
      <c r="U626" s="22">
        <f>'Comm Input'!AD792</f>
        <v>0</v>
      </c>
      <c r="V626" s="22">
        <f>'Comm Input'!AE792</f>
        <v>0</v>
      </c>
      <c r="W626" s="49">
        <f>'Comm Input'!AF792</f>
        <v>0</v>
      </c>
      <c r="X626" s="22">
        <f>'Comm Input'!AG792</f>
        <v>0</v>
      </c>
      <c r="Y626" s="22">
        <f>'Comm Input'!AH792</f>
        <v>0</v>
      </c>
      <c r="Z626" s="22">
        <f>'Comm Input'!AI792</f>
        <v>0</v>
      </c>
      <c r="AA626">
        <f>'Comm Input'!AJ792</f>
        <v>0</v>
      </c>
      <c r="AB626">
        <f>'Comm Input'!AK803</f>
        <v>0</v>
      </c>
    </row>
    <row r="627" spans="1:28" customFormat="1" ht="15.75" thickBot="1" x14ac:dyDescent="0.3">
      <c r="A627" s="311">
        <f>'Comm Input'!J793</f>
        <v>0</v>
      </c>
      <c r="B627">
        <f>'Comm Input'!K793</f>
        <v>0</v>
      </c>
      <c r="C627">
        <f>'Comm Input'!L793</f>
        <v>0</v>
      </c>
      <c r="D627">
        <f>'Comm Input'!M793</f>
        <v>0</v>
      </c>
      <c r="E627" s="49">
        <f>'Comm Input'!N793</f>
        <v>0</v>
      </c>
      <c r="F627" s="50">
        <f>'Comm Input'!O793</f>
        <v>0</v>
      </c>
      <c r="G627" s="38">
        <f>'Comm Input'!P793</f>
        <v>0</v>
      </c>
      <c r="H627" s="38">
        <f>'Comm Input'!Q793</f>
        <v>0</v>
      </c>
      <c r="I627" s="38">
        <f>'Comm Input'!R793</f>
        <v>0</v>
      </c>
      <c r="J627" s="38">
        <f>'Comm Input'!S793</f>
        <v>0</v>
      </c>
      <c r="K627" s="38">
        <f>'Comm Input'!T793</f>
        <v>0</v>
      </c>
      <c r="L627" s="38">
        <f>'Comm Input'!U793</f>
        <v>0</v>
      </c>
      <c r="M627" s="38">
        <f>'Comm Input'!V793</f>
        <v>0</v>
      </c>
      <c r="N627" s="488">
        <f>'Comm Input'!W793</f>
        <v>0</v>
      </c>
      <c r="O627" s="489">
        <f>'Comm Input'!X793</f>
        <v>0</v>
      </c>
      <c r="P627" s="490">
        <f>'Comm Input'!Y793</f>
        <v>0</v>
      </c>
      <c r="Q627" s="829">
        <f>'Comm Input'!Z793</f>
        <v>0</v>
      </c>
      <c r="R627" s="387">
        <f>'Comm Input'!AA793</f>
        <v>0</v>
      </c>
      <c r="S627" s="387">
        <f>'Comm Input'!AB793</f>
        <v>0</v>
      </c>
      <c r="T627" s="1087">
        <f>'Comm Input'!AC793</f>
        <v>0</v>
      </c>
      <c r="U627" s="89">
        <f>'Comm Input'!AD793</f>
        <v>0</v>
      </c>
      <c r="V627" s="89">
        <f>'Comm Input'!AE793</f>
        <v>0</v>
      </c>
      <c r="W627" s="49">
        <f>'Comm Input'!AF793</f>
        <v>0</v>
      </c>
      <c r="X627" s="387">
        <f>'Comm Input'!AG793</f>
        <v>0</v>
      </c>
      <c r="Y627" s="387">
        <f>'Comm Input'!AH793</f>
        <v>0</v>
      </c>
      <c r="Z627" s="1087">
        <f>'Comm Input'!AI793</f>
        <v>0</v>
      </c>
    </row>
    <row r="628" spans="1:28" customFormat="1" ht="15" x14ac:dyDescent="0.25">
      <c r="A628" s="334">
        <f>'Comm Input'!J794</f>
        <v>0</v>
      </c>
      <c r="B628" s="171">
        <f>'Comm Input'!K794</f>
        <v>0</v>
      </c>
      <c r="C628" s="171">
        <f>'Comm Input'!L794</f>
        <v>0</v>
      </c>
      <c r="D628" s="176">
        <f>'Comm Input'!M794</f>
        <v>0</v>
      </c>
      <c r="E628" s="449">
        <f>'Comm Input'!N794</f>
        <v>0</v>
      </c>
      <c r="F628" s="335">
        <f>'Comm Input'!O794</f>
        <v>0</v>
      </c>
      <c r="G628" s="177">
        <f>'Comm Input'!P794</f>
        <v>0</v>
      </c>
      <c r="H628" s="177">
        <f>'Comm Input'!Q794</f>
        <v>0</v>
      </c>
      <c r="I628" s="177">
        <f>'Comm Input'!R794</f>
        <v>0</v>
      </c>
      <c r="J628" s="177">
        <f>'Comm Input'!S794</f>
        <v>0</v>
      </c>
      <c r="K628" s="177">
        <f>'Comm Input'!T794</f>
        <v>0</v>
      </c>
      <c r="L628" s="177">
        <f>'Comm Input'!U794</f>
        <v>0</v>
      </c>
      <c r="M628" s="177">
        <f>'Comm Input'!V794</f>
        <v>0</v>
      </c>
      <c r="N628" s="364">
        <f>'Comm Input'!W794</f>
        <v>0</v>
      </c>
      <c r="O628" s="178">
        <f>'Comm Input'!X794</f>
        <v>0</v>
      </c>
      <c r="P628" s="365">
        <f>'Comm Input'!Y794</f>
        <v>0</v>
      </c>
      <c r="Q628" s="178">
        <f>'Comm Input'!Z794</f>
        <v>0</v>
      </c>
      <c r="R628" s="178">
        <f>'Comm Input'!AA794</f>
        <v>0</v>
      </c>
      <c r="S628" s="337">
        <f>'Comm Input'!AB794</f>
        <v>0</v>
      </c>
      <c r="T628" s="171">
        <f>'Comm Input'!AC794</f>
        <v>0</v>
      </c>
      <c r="U628" s="171">
        <f>'Comm Input'!AD794</f>
        <v>0</v>
      </c>
      <c r="V628" s="171">
        <f>'Comm Input'!AE794</f>
        <v>0</v>
      </c>
      <c r="W628" s="171">
        <f>'Comm Input'!AF794</f>
        <v>0</v>
      </c>
      <c r="X628" s="171">
        <f>'Comm Input'!AG794</f>
        <v>0</v>
      </c>
      <c r="Y628" s="337">
        <f>'Comm Input'!AH794</f>
        <v>0</v>
      </c>
      <c r="Z628" s="171">
        <f>'Comm Input'!AI794</f>
        <v>0</v>
      </c>
    </row>
    <row r="629" spans="1:28" customFormat="1" ht="15" x14ac:dyDescent="0.25">
      <c r="A629" s="310" t="str">
        <f>'Comm Input'!J795</f>
        <v>SA</v>
      </c>
      <c r="B629" s="35" t="str">
        <f>'Comm Input'!K795</f>
        <v>Broker: EZ WCS</v>
      </c>
      <c r="C629" s="35">
        <f>'Comm Input'!L795</f>
        <v>0</v>
      </c>
      <c r="D629" s="158">
        <f>'Comm Input'!M795</f>
        <v>0</v>
      </c>
      <c r="E629" s="117">
        <f>'Comm Input'!N795</f>
        <v>0</v>
      </c>
      <c r="F629" s="316">
        <f>'Comm Input'!O795</f>
        <v>0</v>
      </c>
      <c r="G629" s="158">
        <f>'Comm Input'!P795</f>
        <v>0</v>
      </c>
      <c r="H629" s="158">
        <f>'Comm Input'!Q795</f>
        <v>0</v>
      </c>
      <c r="I629" s="158">
        <f>'Comm Input'!R795</f>
        <v>0</v>
      </c>
      <c r="J629" s="319">
        <f>'Comm Input'!S795</f>
        <v>0</v>
      </c>
      <c r="K629" s="319">
        <f>'Comm Input'!T795</f>
        <v>0</v>
      </c>
      <c r="L629" s="319" t="str">
        <f>'Comm Input'!U795</f>
        <v>Bundled</v>
      </c>
      <c r="M629" s="158">
        <f>'Comm Input'!V795</f>
        <v>0</v>
      </c>
      <c r="N629" s="319">
        <f>'Comm Input'!W795</f>
        <v>0.01</v>
      </c>
      <c r="O629" s="117">
        <f>'Comm Input'!X795</f>
        <v>0</v>
      </c>
      <c r="P629" s="157">
        <f>'Comm Input'!Y795</f>
        <v>0</v>
      </c>
      <c r="Q629" s="158">
        <f>'Comm Input'!Z795</f>
        <v>0</v>
      </c>
      <c r="R629" s="319">
        <f>'Comm Input'!AA795</f>
        <v>0</v>
      </c>
      <c r="S629" s="157">
        <f>'Comm Input'!AB795</f>
        <v>0</v>
      </c>
      <c r="T629" s="7">
        <f>'Comm Input'!AC795</f>
        <v>0</v>
      </c>
      <c r="U629" s="7">
        <f>'Comm Input'!AD795</f>
        <v>0</v>
      </c>
      <c r="V629" s="7">
        <f>'Comm Input'!AE795</f>
        <v>0</v>
      </c>
      <c r="W629" s="7">
        <f>'Comm Input'!AF795</f>
        <v>0</v>
      </c>
      <c r="X629" s="158">
        <f>'Comm Input'!AG795</f>
        <v>0</v>
      </c>
      <c r="Y629" s="322">
        <f>'Comm Input'!AH795</f>
        <v>0</v>
      </c>
      <c r="Z629" s="7">
        <f>'Comm Input'!AI795</f>
        <v>0</v>
      </c>
    </row>
    <row r="630" spans="1:28" customFormat="1" ht="15" x14ac:dyDescent="0.25">
      <c r="A630" s="311">
        <f>'Comm Input'!J796</f>
        <v>0</v>
      </c>
      <c r="B630" t="str">
        <f>'Comm Input'!K796</f>
        <v>DRN Moving Inc.</v>
      </c>
      <c r="C630" s="17">
        <f>'Comm Input'!L796</f>
        <v>0</v>
      </c>
      <c r="D630" t="str">
        <f>'Comm Input'!M796</f>
        <v>FL8293</v>
      </c>
      <c r="E630" s="736">
        <f>'Comm Input'!N796</f>
        <v>0</v>
      </c>
      <c r="F630" s="366">
        <f>'Comm Input'!O796</f>
        <v>0</v>
      </c>
      <c r="G630" s="533">
        <f>'Comm Input'!P796</f>
        <v>0</v>
      </c>
      <c r="H630" s="535">
        <f>'Comm Input'!Q796</f>
        <v>0</v>
      </c>
      <c r="I630" s="535">
        <f>'Comm Input'!R796</f>
        <v>0</v>
      </c>
      <c r="J630" s="535">
        <f>'Comm Input'!S796</f>
        <v>0</v>
      </c>
      <c r="K630" s="535">
        <f>'Comm Input'!T796</f>
        <v>0</v>
      </c>
      <c r="L630" s="526">
        <f>'Comm Input'!U796</f>
        <v>0</v>
      </c>
      <c r="M630" s="526">
        <f>'Comm Input'!V796</f>
        <v>0</v>
      </c>
      <c r="N630" s="523">
        <f>'Comm Input'!W796</f>
        <v>0</v>
      </c>
      <c r="O630" s="523">
        <f>'Comm Input'!X796</f>
        <v>0</v>
      </c>
      <c r="P630" s="538">
        <f>'Comm Input'!Y796</f>
        <v>0</v>
      </c>
      <c r="Q630" s="523">
        <f>'Comm Input'!Z796</f>
        <v>0</v>
      </c>
      <c r="R630" s="538">
        <f>'Comm Input'!AA796</f>
        <v>0</v>
      </c>
      <c r="S630" s="538">
        <f>'Comm Input'!AB796</f>
        <v>0</v>
      </c>
      <c r="T630">
        <f>'Comm Input'!AC796</f>
        <v>0</v>
      </c>
      <c r="U630">
        <f>'Comm Input'!AD796</f>
        <v>0</v>
      </c>
      <c r="V630">
        <f>'Comm Input'!AE796</f>
        <v>0</v>
      </c>
      <c r="W630" s="541">
        <f>'Comm Input'!AF796</f>
        <v>0</v>
      </c>
      <c r="X630" s="538">
        <f>'Comm Input'!AG796</f>
        <v>0</v>
      </c>
      <c r="Y630" s="538">
        <f>'Comm Input'!AH796</f>
        <v>0</v>
      </c>
      <c r="Z630">
        <f>'Comm Input'!AI796</f>
        <v>0</v>
      </c>
    </row>
    <row r="631" spans="1:28" customFormat="1" ht="15" x14ac:dyDescent="0.25">
      <c r="A631" s="311">
        <f>'Comm Input'!J797</f>
        <v>0</v>
      </c>
      <c r="B631">
        <f>'Comm Input'!K797</f>
        <v>0</v>
      </c>
      <c r="C631">
        <f>'Comm Input'!L797</f>
        <v>0</v>
      </c>
      <c r="D631">
        <f>'Comm Input'!M797</f>
        <v>0</v>
      </c>
      <c r="E631" s="494">
        <f>'Comm Input'!N797</f>
        <v>0</v>
      </c>
      <c r="F631" s="17">
        <f>'Comm Input'!O797</f>
        <v>0</v>
      </c>
      <c r="G631" s="38">
        <f>'Comm Input'!P797</f>
        <v>0</v>
      </c>
      <c r="H631" s="307">
        <f>'Comm Input'!Q797</f>
        <v>0</v>
      </c>
      <c r="I631" s="307">
        <f>'Comm Input'!R797</f>
        <v>0</v>
      </c>
      <c r="J631" s="307">
        <f>'Comm Input'!S797</f>
        <v>0</v>
      </c>
      <c r="K631" s="307">
        <f>'Comm Input'!T797</f>
        <v>0</v>
      </c>
      <c r="L631" s="38">
        <f>'Comm Input'!U797</f>
        <v>0</v>
      </c>
      <c r="M631" s="38">
        <f>'Comm Input'!V797</f>
        <v>0</v>
      </c>
      <c r="N631" s="22">
        <f>'Comm Input'!W797</f>
        <v>0</v>
      </c>
      <c r="O631" s="22">
        <f>'Comm Input'!X797</f>
        <v>0</v>
      </c>
      <c r="P631" s="23">
        <f>'Comm Input'!Y797</f>
        <v>0</v>
      </c>
      <c r="Q631" s="22">
        <f>'Comm Input'!Z797</f>
        <v>0</v>
      </c>
      <c r="R631" s="23">
        <f>'Comm Input'!AA797</f>
        <v>0</v>
      </c>
      <c r="S631" s="23">
        <f>'Comm Input'!AB797</f>
        <v>0</v>
      </c>
      <c r="T631">
        <f>'Comm Input'!AC797</f>
        <v>0</v>
      </c>
      <c r="U631">
        <f>'Comm Input'!AD797</f>
        <v>0</v>
      </c>
      <c r="V631">
        <f>'Comm Input'!AE797</f>
        <v>0</v>
      </c>
      <c r="W631" s="49">
        <f>'Comm Input'!AF797</f>
        <v>0</v>
      </c>
      <c r="X631" s="23">
        <f>'Comm Input'!AG797</f>
        <v>0</v>
      </c>
      <c r="Y631" s="23">
        <f>'Comm Input'!AH797</f>
        <v>0</v>
      </c>
      <c r="Z631">
        <f>'Comm Input'!AI797</f>
        <v>0</v>
      </c>
    </row>
    <row r="632" spans="1:28" customFormat="1" ht="15" x14ac:dyDescent="0.25">
      <c r="A632" s="311" t="str">
        <f>'Comm Input'!J798</f>
        <v>DROP COMMISH TO 1% EFF FEB REPORT</v>
      </c>
      <c r="B632" t="str">
        <f>'Comm Input'!K798</f>
        <v>Moved to CES 1/2021</v>
      </c>
      <c r="C632" s="17">
        <f>'Comm Input'!L798</f>
        <v>0</v>
      </c>
      <c r="D632" t="str">
        <f>'Comm Input'!M798</f>
        <v>FL8810</v>
      </c>
      <c r="E632" s="636">
        <f>'Comm Input'!N798</f>
        <v>0</v>
      </c>
      <c r="F632" s="366">
        <f>'Comm Input'!O798</f>
        <v>0</v>
      </c>
      <c r="G632" s="321">
        <f>'Comm Input'!P798</f>
        <v>0</v>
      </c>
      <c r="H632" s="307">
        <f>'Comm Input'!Q798</f>
        <v>0</v>
      </c>
      <c r="I632" s="307">
        <f>'Comm Input'!R798</f>
        <v>0</v>
      </c>
      <c r="J632" s="307">
        <f>'Comm Input'!S798</f>
        <v>0</v>
      </c>
      <c r="K632" s="307">
        <f>'Comm Input'!T798</f>
        <v>0</v>
      </c>
      <c r="L632" s="38">
        <f>'Comm Input'!U798</f>
        <v>0</v>
      </c>
      <c r="M632" s="38">
        <f>'Comm Input'!V798</f>
        <v>0</v>
      </c>
      <c r="N632" s="22">
        <f>'Comm Input'!W798</f>
        <v>0</v>
      </c>
      <c r="O632" s="22">
        <f>'Comm Input'!X798</f>
        <v>0</v>
      </c>
      <c r="P632" s="23">
        <f>'Comm Input'!Y798</f>
        <v>0</v>
      </c>
      <c r="Q632" s="22">
        <f>'Comm Input'!Z798</f>
        <v>0</v>
      </c>
      <c r="R632" s="23">
        <f>'Comm Input'!AA798</f>
        <v>0</v>
      </c>
      <c r="S632" s="23">
        <f>'Comm Input'!AB798</f>
        <v>0</v>
      </c>
      <c r="T632">
        <f>'Comm Input'!AC798</f>
        <v>0</v>
      </c>
      <c r="U632">
        <f>'Comm Input'!AD798</f>
        <v>0</v>
      </c>
      <c r="V632">
        <f>'Comm Input'!AE798</f>
        <v>0</v>
      </c>
      <c r="W632" s="49">
        <f>'Comm Input'!AF798</f>
        <v>0</v>
      </c>
      <c r="X632" s="23">
        <f>'Comm Input'!AG798</f>
        <v>0</v>
      </c>
      <c r="Y632" s="23">
        <f>'Comm Input'!AH798</f>
        <v>0</v>
      </c>
      <c r="Z632">
        <f>'Comm Input'!AI798</f>
        <v>0</v>
      </c>
    </row>
    <row r="633" spans="1:28" customFormat="1" ht="15" x14ac:dyDescent="0.25">
      <c r="A633" s="311">
        <f>'Comm Input'!J799</f>
        <v>0</v>
      </c>
      <c r="B633">
        <f>'Comm Input'!K799</f>
        <v>0</v>
      </c>
      <c r="C633">
        <f>'Comm Input'!L799</f>
        <v>0</v>
      </c>
      <c r="D633">
        <f>'Comm Input'!M799</f>
        <v>0</v>
      </c>
      <c r="E633" s="494">
        <f>'Comm Input'!N799</f>
        <v>0</v>
      </c>
      <c r="F633" s="17">
        <f>'Comm Input'!O799</f>
        <v>0</v>
      </c>
      <c r="G633" s="38">
        <f>'Comm Input'!P799</f>
        <v>0</v>
      </c>
      <c r="H633" s="307">
        <f>'Comm Input'!Q799</f>
        <v>0</v>
      </c>
      <c r="I633" s="307">
        <f>'Comm Input'!R799</f>
        <v>0</v>
      </c>
      <c r="J633" s="307">
        <f>'Comm Input'!S799</f>
        <v>0</v>
      </c>
      <c r="K633" s="307">
        <f>'Comm Input'!T799</f>
        <v>0</v>
      </c>
      <c r="L633" s="38">
        <f>'Comm Input'!U799</f>
        <v>0</v>
      </c>
      <c r="M633" s="38">
        <f>'Comm Input'!V799</f>
        <v>0</v>
      </c>
      <c r="N633" s="22">
        <f>'Comm Input'!W799</f>
        <v>0</v>
      </c>
      <c r="O633" s="22">
        <f>'Comm Input'!X799</f>
        <v>0</v>
      </c>
      <c r="P633" s="23">
        <f>'Comm Input'!Y799</f>
        <v>0</v>
      </c>
      <c r="Q633" s="22">
        <f>'Comm Input'!Z799</f>
        <v>0</v>
      </c>
      <c r="R633" s="23">
        <f>'Comm Input'!AA799</f>
        <v>0</v>
      </c>
      <c r="S633" s="23">
        <f>'Comm Input'!AB799</f>
        <v>0</v>
      </c>
      <c r="T633">
        <f>'Comm Input'!AC799</f>
        <v>0</v>
      </c>
      <c r="U633">
        <f>'Comm Input'!AD799</f>
        <v>0</v>
      </c>
      <c r="V633">
        <f>'Comm Input'!AE799</f>
        <v>0</v>
      </c>
      <c r="W633" s="49">
        <f>'Comm Input'!AF799</f>
        <v>0</v>
      </c>
      <c r="X633" s="23">
        <f>'Comm Input'!AG799</f>
        <v>0</v>
      </c>
      <c r="Y633" s="23">
        <f>'Comm Input'!AH799</f>
        <v>0</v>
      </c>
      <c r="Z633">
        <f>'Comm Input'!AI799</f>
        <v>0</v>
      </c>
    </row>
    <row r="634" spans="1:28" customFormat="1" ht="15" x14ac:dyDescent="0.25">
      <c r="A634" s="311">
        <f>'Comm Input'!J800</f>
        <v>0</v>
      </c>
      <c r="B634">
        <f>'Comm Input'!K800</f>
        <v>0</v>
      </c>
      <c r="C634" s="17">
        <f>'Comm Input'!L800</f>
        <v>0</v>
      </c>
      <c r="D634">
        <f>'Comm Input'!M800</f>
        <v>0</v>
      </c>
      <c r="E634" s="494">
        <f>'Comm Input'!N800</f>
        <v>0</v>
      </c>
      <c r="F634" s="366">
        <f>'Comm Input'!O800</f>
        <v>0</v>
      </c>
      <c r="G634" s="321">
        <f>'Comm Input'!P800</f>
        <v>0</v>
      </c>
      <c r="H634" s="307">
        <f>'Comm Input'!Q800</f>
        <v>0</v>
      </c>
      <c r="I634" s="307">
        <f>'Comm Input'!R800</f>
        <v>0</v>
      </c>
      <c r="J634" s="307">
        <f>'Comm Input'!S800</f>
        <v>0</v>
      </c>
      <c r="K634" s="307">
        <f>'Comm Input'!T800</f>
        <v>0</v>
      </c>
      <c r="L634" s="38">
        <f>'Comm Input'!U800</f>
        <v>0</v>
      </c>
      <c r="M634" s="38">
        <f>'Comm Input'!V800</f>
        <v>0</v>
      </c>
      <c r="N634" s="22">
        <f>'Comm Input'!W800</f>
        <v>0</v>
      </c>
      <c r="O634" s="22">
        <f>'Comm Input'!X800</f>
        <v>0</v>
      </c>
      <c r="P634" s="23">
        <f>'Comm Input'!Y800</f>
        <v>0</v>
      </c>
      <c r="Q634" s="22">
        <f>'Comm Input'!Z800</f>
        <v>0</v>
      </c>
      <c r="R634" s="23">
        <f>'Comm Input'!AA800</f>
        <v>0</v>
      </c>
      <c r="S634" s="23">
        <f>'Comm Input'!AB800</f>
        <v>0</v>
      </c>
      <c r="T634">
        <f>'Comm Input'!AC800</f>
        <v>0</v>
      </c>
      <c r="U634">
        <f>'Comm Input'!AD800</f>
        <v>0</v>
      </c>
      <c r="V634">
        <f>'Comm Input'!AE800</f>
        <v>0</v>
      </c>
      <c r="W634" s="49">
        <f>'Comm Input'!AF800</f>
        <v>0</v>
      </c>
      <c r="X634" s="23">
        <f>'Comm Input'!AG800</f>
        <v>0</v>
      </c>
      <c r="Y634" s="23">
        <f>'Comm Input'!AH800</f>
        <v>0</v>
      </c>
      <c r="Z634" s="23">
        <f>'Comm Input'!AI800</f>
        <v>0</v>
      </c>
    </row>
    <row r="635" spans="1:28" customFormat="1" ht="15" x14ac:dyDescent="0.25">
      <c r="A635" s="311">
        <f>'Comm Input'!J801</f>
        <v>0</v>
      </c>
      <c r="B635">
        <f>'Comm Input'!K801</f>
        <v>0</v>
      </c>
      <c r="C635">
        <f>'Comm Input'!L801</f>
        <v>0</v>
      </c>
      <c r="D635">
        <f>'Comm Input'!M801</f>
        <v>0</v>
      </c>
      <c r="E635" s="626">
        <f>'Comm Input'!N801</f>
        <v>0</v>
      </c>
      <c r="F635" s="13">
        <f>'Comm Input'!O801</f>
        <v>0</v>
      </c>
      <c r="G635" s="38">
        <f>'Comm Input'!P801</f>
        <v>0</v>
      </c>
      <c r="H635" s="307">
        <f>'Comm Input'!Q801</f>
        <v>0</v>
      </c>
      <c r="I635" s="307">
        <f>'Comm Input'!R801</f>
        <v>0</v>
      </c>
      <c r="J635" s="307">
        <f>'Comm Input'!S801</f>
        <v>0</v>
      </c>
      <c r="K635" s="307">
        <f>'Comm Input'!T801</f>
        <v>0</v>
      </c>
      <c r="L635" s="38">
        <f>'Comm Input'!U801</f>
        <v>0</v>
      </c>
      <c r="M635" s="38">
        <f>'Comm Input'!V801</f>
        <v>0</v>
      </c>
      <c r="N635" s="22">
        <f>'Comm Input'!W801</f>
        <v>0</v>
      </c>
      <c r="O635" s="22">
        <f>'Comm Input'!X801</f>
        <v>0</v>
      </c>
      <c r="P635" s="23">
        <f>'Comm Input'!Y801</f>
        <v>0</v>
      </c>
      <c r="Q635" s="22">
        <f>'Comm Input'!Z801</f>
        <v>0</v>
      </c>
      <c r="R635" s="23">
        <f>'Comm Input'!AA801</f>
        <v>0</v>
      </c>
      <c r="S635" s="23">
        <f>'Comm Input'!AB801</f>
        <v>0</v>
      </c>
      <c r="T635">
        <f>'Comm Input'!AC801</f>
        <v>0</v>
      </c>
      <c r="U635">
        <f>'Comm Input'!AD801</f>
        <v>0</v>
      </c>
      <c r="V635">
        <f>'Comm Input'!AE801</f>
        <v>0</v>
      </c>
      <c r="W635" s="49">
        <f>'Comm Input'!AF801</f>
        <v>0</v>
      </c>
      <c r="X635" s="23">
        <f>'Comm Input'!AG801</f>
        <v>0</v>
      </c>
      <c r="Y635" s="23">
        <f>'Comm Input'!AH801</f>
        <v>0</v>
      </c>
      <c r="Z635" s="23">
        <f>'Comm Input'!AI801</f>
        <v>0</v>
      </c>
    </row>
    <row r="636" spans="1:28" customFormat="1" ht="15.75" thickBot="1" x14ac:dyDescent="0.3">
      <c r="A636" s="311">
        <f>'Comm Input'!J802</f>
        <v>0</v>
      </c>
      <c r="B636">
        <f>'Comm Input'!K802</f>
        <v>0</v>
      </c>
      <c r="C636">
        <f>'Comm Input'!L802</f>
        <v>0</v>
      </c>
      <c r="D636">
        <f>'Comm Input'!M802</f>
        <v>0</v>
      </c>
      <c r="E636" s="49">
        <f>'Comm Input'!N802</f>
        <v>0</v>
      </c>
      <c r="F636" s="50">
        <f>'Comm Input'!O802</f>
        <v>0</v>
      </c>
      <c r="G636" s="38">
        <f>'Comm Input'!P802</f>
        <v>0</v>
      </c>
      <c r="H636" s="307">
        <f>'Comm Input'!Q802</f>
        <v>0</v>
      </c>
      <c r="I636" s="307">
        <f>'Comm Input'!R802</f>
        <v>0</v>
      </c>
      <c r="J636" s="307">
        <f>'Comm Input'!S802</f>
        <v>0</v>
      </c>
      <c r="K636" s="307">
        <f>'Comm Input'!T802</f>
        <v>0</v>
      </c>
      <c r="L636" s="38">
        <f>'Comm Input'!U802</f>
        <v>0</v>
      </c>
      <c r="M636" s="38">
        <f>'Comm Input'!V802</f>
        <v>0</v>
      </c>
      <c r="N636" s="38">
        <f>'Comm Input'!W802</f>
        <v>0</v>
      </c>
      <c r="O636" s="22">
        <f>'Comm Input'!X802</f>
        <v>0</v>
      </c>
      <c r="P636" s="11">
        <f>'Comm Input'!Y802</f>
        <v>0</v>
      </c>
      <c r="Q636" s="22">
        <f>'Comm Input'!Z802</f>
        <v>0</v>
      </c>
      <c r="R636" s="22">
        <f>'Comm Input'!AA802</f>
        <v>0</v>
      </c>
      <c r="S636" s="22">
        <f>'Comm Input'!AB802</f>
        <v>0</v>
      </c>
      <c r="T636" s="22">
        <f>'Comm Input'!AC802</f>
        <v>0</v>
      </c>
      <c r="U636" s="22">
        <f>'Comm Input'!AD802</f>
        <v>0</v>
      </c>
      <c r="V636" s="22">
        <f>'Comm Input'!AE802</f>
        <v>0</v>
      </c>
      <c r="W636" s="49">
        <f>'Comm Input'!AF802</f>
        <v>0</v>
      </c>
      <c r="X636" s="22">
        <f>'Comm Input'!AG802</f>
        <v>0</v>
      </c>
      <c r="Y636" s="22">
        <f>'Comm Input'!AH802</f>
        <v>0</v>
      </c>
      <c r="Z636" s="22">
        <f>'Comm Input'!AI802</f>
        <v>0</v>
      </c>
    </row>
    <row r="637" spans="1:28" customFormat="1" ht="15.75" thickBot="1" x14ac:dyDescent="0.3">
      <c r="A637" s="311">
        <f>'Comm Input'!J803</f>
        <v>0</v>
      </c>
      <c r="B637">
        <f>'Comm Input'!K803</f>
        <v>0</v>
      </c>
      <c r="C637">
        <f>'Comm Input'!L803</f>
        <v>0</v>
      </c>
      <c r="D637">
        <f>'Comm Input'!M803</f>
        <v>0</v>
      </c>
      <c r="E637" s="49">
        <f>'Comm Input'!N803</f>
        <v>0</v>
      </c>
      <c r="F637" s="50">
        <f>'Comm Input'!O803</f>
        <v>0</v>
      </c>
      <c r="G637" s="38">
        <f>'Comm Input'!P803</f>
        <v>0</v>
      </c>
      <c r="H637" s="38">
        <f>'Comm Input'!Q803</f>
        <v>0</v>
      </c>
      <c r="I637" s="38">
        <f>'Comm Input'!R803</f>
        <v>0</v>
      </c>
      <c r="J637" s="38">
        <f>'Comm Input'!S803</f>
        <v>0</v>
      </c>
      <c r="K637" s="38">
        <f>'Comm Input'!T803</f>
        <v>0</v>
      </c>
      <c r="L637" s="38">
        <f>'Comm Input'!U803</f>
        <v>0</v>
      </c>
      <c r="M637" s="38">
        <f>'Comm Input'!V803</f>
        <v>0</v>
      </c>
      <c r="N637" s="488">
        <f>'Comm Input'!W803</f>
        <v>0</v>
      </c>
      <c r="O637" s="489">
        <f>'Comm Input'!X803</f>
        <v>0</v>
      </c>
      <c r="P637" s="490">
        <f>'Comm Input'!Y803</f>
        <v>0</v>
      </c>
      <c r="Q637" s="829">
        <f>'Comm Input'!Z803</f>
        <v>0</v>
      </c>
      <c r="R637" s="387">
        <f>'Comm Input'!AA803</f>
        <v>0</v>
      </c>
      <c r="S637" s="387">
        <f>'Comm Input'!AB803</f>
        <v>0</v>
      </c>
      <c r="T637" s="1087">
        <f>'Comm Input'!AC803</f>
        <v>0</v>
      </c>
      <c r="U637" s="89">
        <f>'Comm Input'!AD803</f>
        <v>0</v>
      </c>
      <c r="V637" s="89">
        <f>'Comm Input'!AE803</f>
        <v>0</v>
      </c>
      <c r="W637" s="49">
        <f>'Comm Input'!AF803</f>
        <v>0</v>
      </c>
      <c r="X637" s="387">
        <f>'Comm Input'!AG803</f>
        <v>0</v>
      </c>
      <c r="Y637" s="387">
        <f>'Comm Input'!AH803</f>
        <v>0</v>
      </c>
      <c r="Z637" s="1087">
        <f>'Comm Input'!AI803</f>
        <v>0</v>
      </c>
    </row>
    <row r="638" spans="1:28" customFormat="1" ht="15" x14ac:dyDescent="0.25">
      <c r="A638" s="334">
        <f>'Comm Input'!J804</f>
        <v>0</v>
      </c>
      <c r="B638" s="171">
        <f>'Comm Input'!K804</f>
        <v>0</v>
      </c>
      <c r="C638" s="171">
        <f>'Comm Input'!L804</f>
        <v>0</v>
      </c>
      <c r="D638" s="176">
        <f>'Comm Input'!M804</f>
        <v>0</v>
      </c>
      <c r="E638" s="176">
        <f>'Comm Input'!N804</f>
        <v>0</v>
      </c>
      <c r="F638" s="335">
        <f>'Comm Input'!O804</f>
        <v>0</v>
      </c>
      <c r="G638" s="177">
        <f>'Comm Input'!P804</f>
        <v>0</v>
      </c>
      <c r="H638" s="177">
        <f>'Comm Input'!Q804</f>
        <v>0</v>
      </c>
      <c r="I638" s="177">
        <f>'Comm Input'!R804</f>
        <v>0</v>
      </c>
      <c r="J638" s="177">
        <f>'Comm Input'!S804</f>
        <v>0</v>
      </c>
      <c r="K638" s="177">
        <f>'Comm Input'!T804</f>
        <v>0</v>
      </c>
      <c r="L638" s="177">
        <f>'Comm Input'!U804</f>
        <v>0</v>
      </c>
      <c r="M638" s="177">
        <f>'Comm Input'!V804</f>
        <v>0</v>
      </c>
      <c r="N638" s="364">
        <f>'Comm Input'!W804</f>
        <v>0</v>
      </c>
      <c r="O638" s="178">
        <f>'Comm Input'!X804</f>
        <v>0</v>
      </c>
      <c r="P638" s="365">
        <f>'Comm Input'!Y804</f>
        <v>0</v>
      </c>
      <c r="Q638" s="178">
        <f>'Comm Input'!Z804</f>
        <v>0</v>
      </c>
      <c r="R638" s="178">
        <f>'Comm Input'!AA804</f>
        <v>0</v>
      </c>
      <c r="S638" s="337">
        <f>'Comm Input'!AB804</f>
        <v>0</v>
      </c>
      <c r="T638" s="171">
        <f>'Comm Input'!AC804</f>
        <v>0</v>
      </c>
      <c r="U638" s="171">
        <f>'Comm Input'!AD804</f>
        <v>0</v>
      </c>
      <c r="V638" s="171">
        <f>'Comm Input'!AE804</f>
        <v>0</v>
      </c>
      <c r="W638" s="171">
        <f>'Comm Input'!AF804</f>
        <v>0</v>
      </c>
      <c r="X638" s="171">
        <f>'Comm Input'!AG804</f>
        <v>0</v>
      </c>
      <c r="Y638" s="337">
        <f>'Comm Input'!AH804</f>
        <v>0</v>
      </c>
      <c r="Z638" s="171">
        <f>'Comm Input'!AI804</f>
        <v>0</v>
      </c>
    </row>
    <row r="639" spans="1:28" customFormat="1" ht="15" x14ac:dyDescent="0.25">
      <c r="A639" s="310" t="str">
        <f>'Comm Input'!J805</f>
        <v>SA</v>
      </c>
      <c r="B639" s="35" t="str">
        <f>'Comm Input'!K805</f>
        <v>Broker: PEO Depot</v>
      </c>
      <c r="C639" s="35">
        <f>'Comm Input'!L805</f>
        <v>0</v>
      </c>
      <c r="D639" s="158">
        <f>'Comm Input'!M805</f>
        <v>0</v>
      </c>
      <c r="E639" s="117">
        <f>'Comm Input'!N805</f>
        <v>0</v>
      </c>
      <c r="F639" s="316">
        <f>'Comm Input'!O805</f>
        <v>0</v>
      </c>
      <c r="G639" s="158">
        <f>'Comm Input'!P805</f>
        <v>0</v>
      </c>
      <c r="H639" s="158">
        <f>'Comm Input'!Q805</f>
        <v>0</v>
      </c>
      <c r="I639" s="158">
        <f>'Comm Input'!R805</f>
        <v>0</v>
      </c>
      <c r="J639" s="319">
        <f>'Comm Input'!S805</f>
        <v>0</v>
      </c>
      <c r="K639" s="319">
        <f>'Comm Input'!T805</f>
        <v>0</v>
      </c>
      <c r="L639" s="319" t="str">
        <f>'Comm Input'!U805</f>
        <v>Bundled</v>
      </c>
      <c r="M639" s="158">
        <f>'Comm Input'!V805</f>
        <v>0</v>
      </c>
      <c r="N639" s="319">
        <f>'Comm Input'!W805</f>
        <v>2.5000000000000001E-2</v>
      </c>
      <c r="O639" s="117">
        <f>'Comm Input'!X805</f>
        <v>0</v>
      </c>
      <c r="P639" s="157">
        <f>'Comm Input'!Y805</f>
        <v>0</v>
      </c>
      <c r="Q639" s="158">
        <f>'Comm Input'!Z805</f>
        <v>0</v>
      </c>
      <c r="R639" s="319">
        <f>'Comm Input'!AA805</f>
        <v>1.25E-3</v>
      </c>
      <c r="S639" s="157">
        <f>'Comm Input'!AB805</f>
        <v>0</v>
      </c>
      <c r="T639" s="7" t="str">
        <f>'Comm Input'!AC805</f>
        <v>kr</v>
      </c>
      <c r="U639" s="7">
        <f>'Comm Input'!AD805</f>
        <v>0</v>
      </c>
      <c r="V639" s="7">
        <f>'Comm Input'!AE805</f>
        <v>0</v>
      </c>
      <c r="W639" s="7">
        <f>'Comm Input'!AF805</f>
        <v>0</v>
      </c>
      <c r="X639" s="158">
        <f>'Comm Input'!AG805</f>
        <v>0</v>
      </c>
      <c r="Y639" s="322">
        <f>'Comm Input'!AH805</f>
        <v>0</v>
      </c>
      <c r="Z639" s="7">
        <f>'Comm Input'!AI805</f>
        <v>0</v>
      </c>
    </row>
    <row r="640" spans="1:28" customFormat="1" ht="15" x14ac:dyDescent="0.25">
      <c r="A640" s="311">
        <f>'Comm Input'!J806</f>
        <v>0</v>
      </c>
      <c r="B640" t="str">
        <f>'Comm Input'!K806</f>
        <v>3CJR Painting Inc. dba Fresh Coat Painters</v>
      </c>
      <c r="C640" s="17">
        <f>'Comm Input'!L806</f>
        <v>0.2409</v>
      </c>
      <c r="D640" t="str">
        <f>'Comm Input'!M806</f>
        <v>NV5474</v>
      </c>
      <c r="E640" s="736">
        <f>'Comm Input'!N806</f>
        <v>0</v>
      </c>
      <c r="F640" s="366">
        <f>'Comm Input'!O806</f>
        <v>0</v>
      </c>
      <c r="G640" s="533">
        <f>'Comm Input'!P806</f>
        <v>0</v>
      </c>
      <c r="H640" s="535">
        <f>'Comm Input'!Q806</f>
        <v>0</v>
      </c>
      <c r="I640" s="535">
        <f>'Comm Input'!R806</f>
        <v>0</v>
      </c>
      <c r="J640" s="535">
        <f>'Comm Input'!S806</f>
        <v>0</v>
      </c>
      <c r="K640" s="535">
        <f>'Comm Input'!T806</f>
        <v>0</v>
      </c>
      <c r="L640" s="526">
        <f>'Comm Input'!U806</f>
        <v>0</v>
      </c>
      <c r="M640" s="526">
        <f>'Comm Input'!V806</f>
        <v>0</v>
      </c>
      <c r="N640" s="523">
        <f>'Comm Input'!W806</f>
        <v>0</v>
      </c>
      <c r="O640" s="523">
        <f>'Comm Input'!X806</f>
        <v>0</v>
      </c>
      <c r="P640" s="538">
        <f>'Comm Input'!Y806</f>
        <v>0</v>
      </c>
      <c r="Q640" s="523">
        <f>'Comm Input'!Z806</f>
        <v>0</v>
      </c>
      <c r="R640" s="538">
        <f>'Comm Input'!AA806</f>
        <v>0</v>
      </c>
      <c r="S640" s="538">
        <f>'Comm Input'!AB806</f>
        <v>0</v>
      </c>
      <c r="T640">
        <f>'Comm Input'!AC806</f>
        <v>0</v>
      </c>
      <c r="U640">
        <f>'Comm Input'!AD806</f>
        <v>0</v>
      </c>
      <c r="V640">
        <f>'Comm Input'!AE806</f>
        <v>0</v>
      </c>
      <c r="W640" s="541">
        <f>'Comm Input'!AF806</f>
        <v>0</v>
      </c>
      <c r="X640" s="538">
        <f>'Comm Input'!AG806</f>
        <v>0</v>
      </c>
      <c r="Y640" s="538">
        <f>'Comm Input'!AH806</f>
        <v>0</v>
      </c>
      <c r="Z640">
        <f>'Comm Input'!AI806</f>
        <v>0</v>
      </c>
    </row>
    <row r="641" spans="1:26" customFormat="1" ht="15" x14ac:dyDescent="0.25">
      <c r="A641" s="311">
        <f>'Comm Input'!J807</f>
        <v>0</v>
      </c>
      <c r="B641">
        <f>'Comm Input'!K807</f>
        <v>0</v>
      </c>
      <c r="C641">
        <f>'Comm Input'!L807</f>
        <v>0</v>
      </c>
      <c r="D641">
        <f>'Comm Input'!M807</f>
        <v>0</v>
      </c>
      <c r="E641" s="494">
        <f>'Comm Input'!N807</f>
        <v>0</v>
      </c>
      <c r="F641" s="17">
        <f>'Comm Input'!O807</f>
        <v>0</v>
      </c>
      <c r="G641" s="38">
        <f>'Comm Input'!P807</f>
        <v>0</v>
      </c>
      <c r="H641" s="307">
        <f>'Comm Input'!Q807</f>
        <v>0</v>
      </c>
      <c r="I641" s="307">
        <f>'Comm Input'!R807</f>
        <v>0</v>
      </c>
      <c r="J641" s="307">
        <f>'Comm Input'!S807</f>
        <v>0</v>
      </c>
      <c r="K641" s="307">
        <f>'Comm Input'!T807</f>
        <v>0</v>
      </c>
      <c r="L641" s="38">
        <f>'Comm Input'!U807</f>
        <v>0</v>
      </c>
      <c r="M641" s="38">
        <f>'Comm Input'!V807</f>
        <v>0</v>
      </c>
      <c r="N641" s="22">
        <f>'Comm Input'!W807</f>
        <v>0</v>
      </c>
      <c r="O641" s="22">
        <f>'Comm Input'!X807</f>
        <v>0</v>
      </c>
      <c r="P641" s="23">
        <f>'Comm Input'!Y807</f>
        <v>0</v>
      </c>
      <c r="Q641" s="22">
        <f>'Comm Input'!Z807</f>
        <v>0</v>
      </c>
      <c r="R641" s="23">
        <f>'Comm Input'!AA807</f>
        <v>0</v>
      </c>
      <c r="S641" s="23">
        <f>'Comm Input'!AB807</f>
        <v>0</v>
      </c>
      <c r="T641">
        <f>'Comm Input'!AC807</f>
        <v>0</v>
      </c>
      <c r="U641">
        <f>'Comm Input'!AD807</f>
        <v>0</v>
      </c>
      <c r="V641">
        <f>'Comm Input'!AE807</f>
        <v>0</v>
      </c>
      <c r="W641" s="49">
        <f>'Comm Input'!AF807</f>
        <v>0</v>
      </c>
      <c r="X641" s="23">
        <f>'Comm Input'!AG807</f>
        <v>0</v>
      </c>
      <c r="Y641" s="23">
        <f>'Comm Input'!AH807</f>
        <v>0</v>
      </c>
      <c r="Z641">
        <f>'Comm Input'!AI807</f>
        <v>0</v>
      </c>
    </row>
    <row r="642" spans="1:26" customFormat="1" ht="15" x14ac:dyDescent="0.25">
      <c r="A642" s="311">
        <f>'Comm Input'!J808</f>
        <v>0</v>
      </c>
      <c r="B642" t="str">
        <f>'Comm Input'!K808</f>
        <v>EFFECTIVE: Jan 2022</v>
      </c>
      <c r="C642" s="17">
        <f>'Comm Input'!L808</f>
        <v>0</v>
      </c>
      <c r="D642">
        <f>'Comm Input'!M808</f>
        <v>0</v>
      </c>
      <c r="E642" s="494">
        <f>'Comm Input'!N808</f>
        <v>0</v>
      </c>
      <c r="F642" s="366">
        <f>'Comm Input'!O808</f>
        <v>0</v>
      </c>
      <c r="G642" s="321">
        <f>'Comm Input'!P808</f>
        <v>0</v>
      </c>
      <c r="H642" s="307">
        <f>'Comm Input'!Q808</f>
        <v>0</v>
      </c>
      <c r="I642" s="307">
        <f>'Comm Input'!R808</f>
        <v>0</v>
      </c>
      <c r="J642" s="307">
        <f>'Comm Input'!S808</f>
        <v>0</v>
      </c>
      <c r="K642" s="307">
        <f>'Comm Input'!T808</f>
        <v>0</v>
      </c>
      <c r="L642" s="38">
        <f>'Comm Input'!U808</f>
        <v>0</v>
      </c>
      <c r="M642" s="38">
        <f>'Comm Input'!V808</f>
        <v>0</v>
      </c>
      <c r="N642" s="22">
        <f>'Comm Input'!W808</f>
        <v>0</v>
      </c>
      <c r="O642" s="22">
        <f>'Comm Input'!X808</f>
        <v>0</v>
      </c>
      <c r="P642" s="23">
        <f>'Comm Input'!Y808</f>
        <v>0</v>
      </c>
      <c r="Q642" s="22">
        <f>'Comm Input'!Z808</f>
        <v>0</v>
      </c>
      <c r="R642" s="23">
        <f>'Comm Input'!AA808</f>
        <v>0</v>
      </c>
      <c r="S642" s="23">
        <f>'Comm Input'!AB808</f>
        <v>0</v>
      </c>
      <c r="T642">
        <f>'Comm Input'!AC808</f>
        <v>0</v>
      </c>
      <c r="U642">
        <f>'Comm Input'!AD808</f>
        <v>0</v>
      </c>
      <c r="V642">
        <f>'Comm Input'!AE808</f>
        <v>0</v>
      </c>
      <c r="W642" s="49">
        <f>'Comm Input'!AF808</f>
        <v>0</v>
      </c>
      <c r="X642" s="23">
        <f>'Comm Input'!AG808</f>
        <v>0</v>
      </c>
      <c r="Y642" s="23">
        <f>'Comm Input'!AH808</f>
        <v>0</v>
      </c>
      <c r="Z642">
        <f>'Comm Input'!AI808</f>
        <v>0</v>
      </c>
    </row>
    <row r="643" spans="1:26" customFormat="1" ht="15" x14ac:dyDescent="0.25">
      <c r="A643" s="311">
        <f>'Comm Input'!J809</f>
        <v>0</v>
      </c>
      <c r="B643">
        <f>'Comm Input'!K809</f>
        <v>0</v>
      </c>
      <c r="C643">
        <f>'Comm Input'!L809</f>
        <v>0</v>
      </c>
      <c r="D643">
        <f>'Comm Input'!M809</f>
        <v>0</v>
      </c>
      <c r="E643" s="494">
        <f>'Comm Input'!N809</f>
        <v>0</v>
      </c>
      <c r="F643" s="17">
        <f>'Comm Input'!O809</f>
        <v>0</v>
      </c>
      <c r="G643" s="38">
        <f>'Comm Input'!P809</f>
        <v>0</v>
      </c>
      <c r="H643" s="307">
        <f>'Comm Input'!Q809</f>
        <v>0</v>
      </c>
      <c r="I643" s="307">
        <f>'Comm Input'!R809</f>
        <v>0</v>
      </c>
      <c r="J643" s="307">
        <f>'Comm Input'!S809</f>
        <v>0</v>
      </c>
      <c r="K643" s="307">
        <f>'Comm Input'!T809</f>
        <v>0</v>
      </c>
      <c r="L643" s="38">
        <f>'Comm Input'!U809</f>
        <v>0</v>
      </c>
      <c r="M643" s="38">
        <f>'Comm Input'!V809</f>
        <v>0</v>
      </c>
      <c r="N643" s="22">
        <f>'Comm Input'!W809</f>
        <v>0</v>
      </c>
      <c r="O643" s="22">
        <f>'Comm Input'!X809</f>
        <v>0</v>
      </c>
      <c r="P643" s="23">
        <f>'Comm Input'!Y809</f>
        <v>0</v>
      </c>
      <c r="Q643" s="22">
        <f>'Comm Input'!Z809</f>
        <v>0</v>
      </c>
      <c r="R643" s="23">
        <f>'Comm Input'!AA809</f>
        <v>0</v>
      </c>
      <c r="S643" s="23">
        <f>'Comm Input'!AB809</f>
        <v>0</v>
      </c>
      <c r="T643">
        <f>'Comm Input'!AC809</f>
        <v>0</v>
      </c>
      <c r="U643">
        <f>'Comm Input'!AD809</f>
        <v>0</v>
      </c>
      <c r="V643">
        <f>'Comm Input'!AE809</f>
        <v>0</v>
      </c>
      <c r="W643" s="49">
        <f>'Comm Input'!AF809</f>
        <v>0</v>
      </c>
      <c r="X643" s="23">
        <f>'Comm Input'!AG809</f>
        <v>0</v>
      </c>
      <c r="Y643" s="23">
        <f>'Comm Input'!AH809</f>
        <v>0</v>
      </c>
      <c r="Z643">
        <f>'Comm Input'!AI809</f>
        <v>0</v>
      </c>
    </row>
    <row r="644" spans="1:26" customFormat="1" ht="15" x14ac:dyDescent="0.25">
      <c r="A644" s="311">
        <f>'Comm Input'!J810</f>
        <v>0</v>
      </c>
      <c r="B644">
        <f>'Comm Input'!K810</f>
        <v>0</v>
      </c>
      <c r="C644" s="17">
        <f>'Comm Input'!L810</f>
        <v>0</v>
      </c>
      <c r="D644">
        <f>'Comm Input'!M810</f>
        <v>0</v>
      </c>
      <c r="E644" s="494">
        <f>'Comm Input'!N810</f>
        <v>0</v>
      </c>
      <c r="F644" s="366">
        <f>'Comm Input'!O810</f>
        <v>0</v>
      </c>
      <c r="G644" s="321">
        <f>'Comm Input'!P810</f>
        <v>0</v>
      </c>
      <c r="H644" s="307">
        <f>'Comm Input'!Q810</f>
        <v>0</v>
      </c>
      <c r="I644" s="307">
        <f>'Comm Input'!R810</f>
        <v>0</v>
      </c>
      <c r="J644" s="307">
        <f>'Comm Input'!S810</f>
        <v>0</v>
      </c>
      <c r="K644" s="307">
        <f>'Comm Input'!T810</f>
        <v>0</v>
      </c>
      <c r="L644" s="38">
        <f>'Comm Input'!U810</f>
        <v>0</v>
      </c>
      <c r="M644" s="38">
        <f>'Comm Input'!V810</f>
        <v>0</v>
      </c>
      <c r="N644" s="22">
        <f>'Comm Input'!W810</f>
        <v>0</v>
      </c>
      <c r="O644" s="22">
        <f>'Comm Input'!X810</f>
        <v>0</v>
      </c>
      <c r="P644" s="23">
        <f>'Comm Input'!Y810</f>
        <v>0</v>
      </c>
      <c r="Q644" s="22">
        <f>'Comm Input'!Z810</f>
        <v>0</v>
      </c>
      <c r="R644" s="23">
        <f>'Comm Input'!AA810</f>
        <v>0</v>
      </c>
      <c r="S644" s="23">
        <f>'Comm Input'!AB810</f>
        <v>0</v>
      </c>
      <c r="T644">
        <f>'Comm Input'!AC810</f>
        <v>0</v>
      </c>
      <c r="U644">
        <f>'Comm Input'!AD810</f>
        <v>0</v>
      </c>
      <c r="V644">
        <f>'Comm Input'!AE810</f>
        <v>0</v>
      </c>
      <c r="W644" s="49">
        <f>'Comm Input'!AF810</f>
        <v>0</v>
      </c>
      <c r="X644" s="23">
        <f>'Comm Input'!AG810</f>
        <v>0</v>
      </c>
      <c r="Y644" s="23">
        <f>'Comm Input'!AH810</f>
        <v>0</v>
      </c>
      <c r="Z644" s="23">
        <f>'Comm Input'!AI810</f>
        <v>0</v>
      </c>
    </row>
    <row r="645" spans="1:26" customFormat="1" ht="15" x14ac:dyDescent="0.25">
      <c r="A645" s="311">
        <f>'Comm Input'!J811</f>
        <v>0</v>
      </c>
      <c r="B645">
        <f>'Comm Input'!K811</f>
        <v>0</v>
      </c>
      <c r="C645">
        <f>'Comm Input'!L811</f>
        <v>0</v>
      </c>
      <c r="D645">
        <f>'Comm Input'!M811</f>
        <v>0</v>
      </c>
      <c r="E645" s="626">
        <f>'Comm Input'!N811</f>
        <v>0</v>
      </c>
      <c r="F645" s="13">
        <f>'Comm Input'!O811</f>
        <v>0</v>
      </c>
      <c r="G645" s="38">
        <f>'Comm Input'!P811</f>
        <v>0</v>
      </c>
      <c r="H645" s="307">
        <f>'Comm Input'!Q811</f>
        <v>0</v>
      </c>
      <c r="I645" s="307">
        <f>'Comm Input'!R811</f>
        <v>0</v>
      </c>
      <c r="J645" s="307">
        <f>'Comm Input'!S811</f>
        <v>0</v>
      </c>
      <c r="K645" s="307">
        <f>'Comm Input'!T811</f>
        <v>0</v>
      </c>
      <c r="L645" s="38">
        <f>'Comm Input'!U811</f>
        <v>0</v>
      </c>
      <c r="M645" s="38">
        <f>'Comm Input'!V811</f>
        <v>0</v>
      </c>
      <c r="N645" s="22">
        <f>'Comm Input'!W811</f>
        <v>0</v>
      </c>
      <c r="O645" s="22">
        <f>'Comm Input'!X811</f>
        <v>0</v>
      </c>
      <c r="P645" s="23">
        <f>'Comm Input'!Y811</f>
        <v>0</v>
      </c>
      <c r="Q645" s="22">
        <f>'Comm Input'!Z811</f>
        <v>0</v>
      </c>
      <c r="R645" s="23">
        <f>'Comm Input'!AA811</f>
        <v>0</v>
      </c>
      <c r="S645" s="23">
        <f>'Comm Input'!AB811</f>
        <v>0</v>
      </c>
      <c r="T645">
        <f>'Comm Input'!AC811</f>
        <v>0</v>
      </c>
      <c r="U645">
        <f>'Comm Input'!AD811</f>
        <v>0</v>
      </c>
      <c r="V645">
        <f>'Comm Input'!AE811</f>
        <v>0</v>
      </c>
      <c r="W645" s="49">
        <f>'Comm Input'!AF811</f>
        <v>0</v>
      </c>
      <c r="X645" s="23">
        <f>'Comm Input'!AG811</f>
        <v>0</v>
      </c>
      <c r="Y645" s="23">
        <f>'Comm Input'!AH811</f>
        <v>0</v>
      </c>
      <c r="Z645" s="23">
        <f>'Comm Input'!AI811</f>
        <v>0</v>
      </c>
    </row>
    <row r="646" spans="1:26" customFormat="1" ht="15.75" thickBot="1" x14ac:dyDescent="0.3">
      <c r="A646" s="311">
        <f>'Comm Input'!J812</f>
        <v>0</v>
      </c>
      <c r="B646">
        <f>'Comm Input'!K812</f>
        <v>0</v>
      </c>
      <c r="C646">
        <f>'Comm Input'!L812</f>
        <v>0</v>
      </c>
      <c r="D646">
        <f>'Comm Input'!M812</f>
        <v>0</v>
      </c>
      <c r="E646" s="49">
        <f>'Comm Input'!N812</f>
        <v>0</v>
      </c>
      <c r="F646" s="50">
        <f>'Comm Input'!O812</f>
        <v>0</v>
      </c>
      <c r="G646" s="38">
        <f>'Comm Input'!P812</f>
        <v>0</v>
      </c>
      <c r="H646" s="307">
        <f>'Comm Input'!Q812</f>
        <v>0</v>
      </c>
      <c r="I646" s="307">
        <f>'Comm Input'!R812</f>
        <v>0</v>
      </c>
      <c r="J646" s="307">
        <f>'Comm Input'!S812</f>
        <v>0</v>
      </c>
      <c r="K646" s="307">
        <f>'Comm Input'!T812</f>
        <v>0</v>
      </c>
      <c r="L646" s="38">
        <f>'Comm Input'!U812</f>
        <v>0</v>
      </c>
      <c r="M646" s="38">
        <f>'Comm Input'!V812</f>
        <v>0</v>
      </c>
      <c r="N646" s="38">
        <f>'Comm Input'!W812</f>
        <v>0</v>
      </c>
      <c r="O646" s="22">
        <f>'Comm Input'!X812</f>
        <v>0</v>
      </c>
      <c r="P646" s="11">
        <f>'Comm Input'!Y812</f>
        <v>0</v>
      </c>
      <c r="Q646" s="22">
        <f>'Comm Input'!Z812</f>
        <v>0</v>
      </c>
      <c r="R646" s="22">
        <f>'Comm Input'!AA812</f>
        <v>0</v>
      </c>
      <c r="S646" s="22">
        <f>'Comm Input'!AB812</f>
        <v>0</v>
      </c>
      <c r="T646" s="22">
        <f>'Comm Input'!AC812</f>
        <v>0</v>
      </c>
      <c r="U646" s="22">
        <f>'Comm Input'!AD812</f>
        <v>0</v>
      </c>
      <c r="V646" s="22">
        <f>'Comm Input'!AE812</f>
        <v>0</v>
      </c>
      <c r="W646" s="49">
        <f>'Comm Input'!AF812</f>
        <v>0</v>
      </c>
      <c r="X646" s="22">
        <f>'Comm Input'!AG812</f>
        <v>0</v>
      </c>
      <c r="Y646" s="22">
        <f>'Comm Input'!AH812</f>
        <v>0</v>
      </c>
      <c r="Z646" s="22">
        <f>'Comm Input'!AI812</f>
        <v>0</v>
      </c>
    </row>
    <row r="647" spans="1:26" customFormat="1" ht="15.75" thickBot="1" x14ac:dyDescent="0.3">
      <c r="A647" s="311">
        <f>'Comm Input'!J813</f>
        <v>0</v>
      </c>
      <c r="B647">
        <f>'Comm Input'!K813</f>
        <v>0</v>
      </c>
      <c r="C647">
        <f>'Comm Input'!L813</f>
        <v>0</v>
      </c>
      <c r="D647">
        <f>'Comm Input'!M813</f>
        <v>0</v>
      </c>
      <c r="E647" s="49">
        <f>'Comm Input'!N813</f>
        <v>0</v>
      </c>
      <c r="F647" s="50">
        <f>'Comm Input'!O813</f>
        <v>0</v>
      </c>
      <c r="G647" s="38">
        <f>'Comm Input'!P813</f>
        <v>0</v>
      </c>
      <c r="H647" s="38">
        <f>'Comm Input'!Q813</f>
        <v>0</v>
      </c>
      <c r="I647" s="38">
        <f>'Comm Input'!R813</f>
        <v>0</v>
      </c>
      <c r="J647" s="38">
        <f>'Comm Input'!S813</f>
        <v>0</v>
      </c>
      <c r="K647" s="38">
        <f>'Comm Input'!T813</f>
        <v>0</v>
      </c>
      <c r="L647" s="38">
        <f>'Comm Input'!U813</f>
        <v>0</v>
      </c>
      <c r="M647" s="38">
        <f>'Comm Input'!V813</f>
        <v>0</v>
      </c>
      <c r="N647" s="488">
        <f>'Comm Input'!W813</f>
        <v>0</v>
      </c>
      <c r="O647" s="489">
        <f>'Comm Input'!X813</f>
        <v>0</v>
      </c>
      <c r="P647" s="490">
        <f>'Comm Input'!Y813</f>
        <v>0</v>
      </c>
      <c r="Q647" s="829">
        <f>'Comm Input'!Z813</f>
        <v>0</v>
      </c>
      <c r="R647" s="387">
        <f>'Comm Input'!AA813</f>
        <v>0</v>
      </c>
      <c r="S647" s="387">
        <f>'Comm Input'!AB813</f>
        <v>0</v>
      </c>
      <c r="T647" s="1087">
        <f>'Comm Input'!AC813</f>
        <v>0</v>
      </c>
      <c r="U647" s="89">
        <f>'Comm Input'!AD813</f>
        <v>0</v>
      </c>
      <c r="V647" s="89">
        <f>'Comm Input'!AE813</f>
        <v>0</v>
      </c>
      <c r="W647" s="49">
        <f>'Comm Input'!AF813</f>
        <v>0</v>
      </c>
      <c r="X647" s="387">
        <f>'Comm Input'!AG813</f>
        <v>0</v>
      </c>
      <c r="Y647" s="387">
        <f>'Comm Input'!AH813</f>
        <v>0</v>
      </c>
      <c r="Z647" s="1087">
        <f>'Comm Input'!AI813</f>
        <v>0</v>
      </c>
    </row>
    <row r="648" spans="1:26" customFormat="1" ht="15" x14ac:dyDescent="0.25">
      <c r="A648">
        <f>'Comm Input'!J814</f>
        <v>0</v>
      </c>
      <c r="B648">
        <f>'Comm Input'!K814</f>
        <v>0</v>
      </c>
      <c r="C648">
        <f>'Comm Input'!L814</f>
        <v>0</v>
      </c>
      <c r="D648">
        <f>'Comm Input'!M814</f>
        <v>0</v>
      </c>
      <c r="E648" s="49">
        <f>'Comm Input'!N814</f>
        <v>0</v>
      </c>
      <c r="F648" s="50">
        <f>'Comm Input'!O814</f>
        <v>0</v>
      </c>
      <c r="G648" s="38">
        <f>'Comm Input'!P814</f>
        <v>0</v>
      </c>
      <c r="H648" s="38">
        <f>'Comm Input'!Q814</f>
        <v>0</v>
      </c>
      <c r="I648" s="38">
        <f>'Comm Input'!R814</f>
        <v>0</v>
      </c>
      <c r="J648" s="38">
        <f>'Comm Input'!S814</f>
        <v>0</v>
      </c>
      <c r="K648" s="38">
        <f>'Comm Input'!T814</f>
        <v>0</v>
      </c>
      <c r="L648" s="38">
        <f>'Comm Input'!U814</f>
        <v>0</v>
      </c>
      <c r="M648" s="38">
        <f>'Comm Input'!V814</f>
        <v>0</v>
      </c>
      <c r="N648" s="522">
        <f>'Comm Input'!W814</f>
        <v>0</v>
      </c>
      <c r="O648" s="523">
        <f>'Comm Input'!X814</f>
        <v>0</v>
      </c>
      <c r="P648" s="28">
        <f>'Comm Input'!Y814</f>
        <v>0</v>
      </c>
      <c r="Q648" s="523">
        <f>'Comm Input'!Z814</f>
        <v>0</v>
      </c>
      <c r="R648" s="523">
        <f>'Comm Input'!AA814</f>
        <v>0</v>
      </c>
      <c r="S648" s="523">
        <f>'Comm Input'!AB814</f>
        <v>0</v>
      </c>
      <c r="T648" s="89">
        <f>'Comm Input'!AC814</f>
        <v>0</v>
      </c>
      <c r="U648" s="89">
        <f>'Comm Input'!AD814</f>
        <v>0</v>
      </c>
      <c r="V648" s="89">
        <f>'Comm Input'!AE814</f>
        <v>0</v>
      </c>
      <c r="W648" s="49">
        <f>'Comm Input'!AF814</f>
        <v>0</v>
      </c>
      <c r="X648" s="523">
        <f>'Comm Input'!AG814</f>
        <v>0</v>
      </c>
      <c r="Y648" s="523">
        <f>'Comm Input'!AH814</f>
        <v>0</v>
      </c>
      <c r="Z648" s="89">
        <f>'Comm Input'!AI814</f>
        <v>0</v>
      </c>
    </row>
    <row r="649" spans="1:26" customFormat="1" ht="15" x14ac:dyDescent="0.25">
      <c r="A649" s="334">
        <f>'Comm Input'!J815</f>
        <v>0</v>
      </c>
      <c r="B649" s="171">
        <f>'Comm Input'!K815</f>
        <v>0</v>
      </c>
      <c r="C649" s="171">
        <f>'Comm Input'!L815</f>
        <v>0</v>
      </c>
      <c r="D649" s="176">
        <f>'Comm Input'!M815</f>
        <v>0</v>
      </c>
      <c r="E649" s="176">
        <f>'Comm Input'!N815</f>
        <v>0</v>
      </c>
      <c r="F649" s="335">
        <f>'Comm Input'!O815</f>
        <v>0</v>
      </c>
      <c r="G649" s="177">
        <f>'Comm Input'!P815</f>
        <v>0</v>
      </c>
      <c r="H649" s="177">
        <f>'Comm Input'!Q815</f>
        <v>0</v>
      </c>
      <c r="I649" s="177">
        <f>'Comm Input'!R815</f>
        <v>0</v>
      </c>
      <c r="J649" s="177">
        <f>'Comm Input'!S815</f>
        <v>0</v>
      </c>
      <c r="K649" s="177">
        <f>'Comm Input'!T815</f>
        <v>0</v>
      </c>
      <c r="L649" s="177">
        <f>'Comm Input'!U815</f>
        <v>0</v>
      </c>
      <c r="M649" s="177">
        <f>'Comm Input'!V815</f>
        <v>0</v>
      </c>
      <c r="N649" s="364">
        <f>'Comm Input'!W815</f>
        <v>0</v>
      </c>
      <c r="O649" s="178">
        <f>'Comm Input'!X815</f>
        <v>0</v>
      </c>
      <c r="P649" s="365">
        <f>'Comm Input'!Y815</f>
        <v>0</v>
      </c>
      <c r="Q649" s="178">
        <f>'Comm Input'!Z815</f>
        <v>0</v>
      </c>
      <c r="R649" s="178">
        <f>'Comm Input'!AA815</f>
        <v>0</v>
      </c>
      <c r="S649" s="337">
        <f>'Comm Input'!AB815</f>
        <v>0</v>
      </c>
      <c r="T649" s="171">
        <f>'Comm Input'!AC815</f>
        <v>0</v>
      </c>
      <c r="U649" s="171">
        <f>'Comm Input'!AD815</f>
        <v>0</v>
      </c>
      <c r="V649" s="171">
        <f>'Comm Input'!AE815</f>
        <v>0</v>
      </c>
      <c r="W649" s="171">
        <f>'Comm Input'!AF815</f>
        <v>0</v>
      </c>
      <c r="X649" s="171">
        <f>'Comm Input'!AG815</f>
        <v>0</v>
      </c>
      <c r="Y649" s="337">
        <f>'Comm Input'!AH815</f>
        <v>0</v>
      </c>
      <c r="Z649" s="171">
        <f>'Comm Input'!AI815</f>
        <v>0</v>
      </c>
    </row>
    <row r="650" spans="1:26" customFormat="1" ht="15" x14ac:dyDescent="0.25">
      <c r="A650" s="310" t="str">
        <f>'Comm Input'!J816</f>
        <v>SA</v>
      </c>
      <c r="B650" s="35" t="str">
        <f>'Comm Input'!K816</f>
        <v>Broker: PCS</v>
      </c>
      <c r="C650" s="35">
        <f>'Comm Input'!L816</f>
        <v>0</v>
      </c>
      <c r="D650" s="158">
        <f>'Comm Input'!M816</f>
        <v>0</v>
      </c>
      <c r="E650" s="117">
        <f>'Comm Input'!N816</f>
        <v>0</v>
      </c>
      <c r="F650" s="316">
        <f>'Comm Input'!O816</f>
        <v>0</v>
      </c>
      <c r="G650" s="158">
        <f>'Comm Input'!P816</f>
        <v>0</v>
      </c>
      <c r="H650" s="158">
        <f>'Comm Input'!Q816</f>
        <v>0</v>
      </c>
      <c r="I650" s="158">
        <f>'Comm Input'!R816</f>
        <v>0</v>
      </c>
      <c r="J650" s="319">
        <f>'Comm Input'!S816</f>
        <v>0</v>
      </c>
      <c r="K650" s="319">
        <f>'Comm Input'!T816</f>
        <v>0</v>
      </c>
      <c r="L650" s="319" t="str">
        <f>'Comm Input'!U816</f>
        <v>Bundled</v>
      </c>
      <c r="M650" s="158">
        <f>'Comm Input'!V816</f>
        <v>0</v>
      </c>
      <c r="N650" s="319">
        <f>'Comm Input'!W816</f>
        <v>0.03</v>
      </c>
      <c r="O650" s="117">
        <f>'Comm Input'!X816</f>
        <v>0</v>
      </c>
      <c r="P650" s="157">
        <f>'Comm Input'!Y816</f>
        <v>0</v>
      </c>
      <c r="Q650" s="158">
        <f>'Comm Input'!Z816</f>
        <v>0</v>
      </c>
      <c r="R650" s="319">
        <f>'Comm Input'!AA816</f>
        <v>0</v>
      </c>
      <c r="S650" s="157">
        <f>'Comm Input'!AB816</f>
        <v>0</v>
      </c>
      <c r="T650" s="7">
        <f>'Comm Input'!AC816</f>
        <v>0</v>
      </c>
      <c r="U650" s="7">
        <f>'Comm Input'!AD816</f>
        <v>0</v>
      </c>
      <c r="V650" s="7">
        <f>'Comm Input'!AE816</f>
        <v>0</v>
      </c>
      <c r="W650" s="7">
        <f>'Comm Input'!AF816</f>
        <v>0</v>
      </c>
      <c r="X650" s="158">
        <f>'Comm Input'!AG816</f>
        <v>0</v>
      </c>
      <c r="Y650" s="322">
        <f>'Comm Input'!AH816</f>
        <v>0</v>
      </c>
      <c r="Z650" s="7">
        <f>'Comm Input'!AI816</f>
        <v>0</v>
      </c>
    </row>
    <row r="651" spans="1:26" customFormat="1" ht="15" x14ac:dyDescent="0.25">
      <c r="A651" s="311">
        <f>'Comm Input'!J817</f>
        <v>0</v>
      </c>
      <c r="B651" t="str">
        <f>'Comm Input'!K817</f>
        <v>The Bigger Picture Construction Inc</v>
      </c>
      <c r="C651" s="17">
        <f>'Comm Input'!L817</f>
        <v>0</v>
      </c>
      <c r="D651" t="str">
        <f>'Comm Input'!M817</f>
        <v>FL5645</v>
      </c>
      <c r="E651" s="736">
        <f>'Comm Input'!N817</f>
        <v>0</v>
      </c>
      <c r="F651" s="366">
        <f>'Comm Input'!O817</f>
        <v>0</v>
      </c>
      <c r="G651" s="533">
        <f>'Comm Input'!P817</f>
        <v>0</v>
      </c>
      <c r="H651" s="535">
        <f>'Comm Input'!Q817</f>
        <v>0</v>
      </c>
      <c r="I651" s="535">
        <f>'Comm Input'!R817</f>
        <v>0</v>
      </c>
      <c r="J651" s="535">
        <f>'Comm Input'!S817</f>
        <v>0</v>
      </c>
      <c r="K651" s="535">
        <f>'Comm Input'!T817</f>
        <v>0</v>
      </c>
      <c r="L651" s="526">
        <f>'Comm Input'!U817</f>
        <v>0</v>
      </c>
      <c r="M651" s="526">
        <f>'Comm Input'!V817</f>
        <v>0</v>
      </c>
      <c r="N651" s="523">
        <f>'Comm Input'!W817</f>
        <v>0</v>
      </c>
      <c r="O651" s="523">
        <f>'Comm Input'!X817</f>
        <v>0</v>
      </c>
      <c r="P651" s="538">
        <f>'Comm Input'!Y817</f>
        <v>0</v>
      </c>
      <c r="Q651" s="523">
        <f>'Comm Input'!Z817</f>
        <v>0</v>
      </c>
      <c r="R651" s="538">
        <f>'Comm Input'!AA817</f>
        <v>0</v>
      </c>
      <c r="S651" s="538">
        <f>'Comm Input'!AB817</f>
        <v>0</v>
      </c>
      <c r="T651">
        <f>'Comm Input'!AC817</f>
        <v>0</v>
      </c>
      <c r="U651">
        <f>'Comm Input'!AD817</f>
        <v>0</v>
      </c>
      <c r="V651">
        <f>'Comm Input'!AE817</f>
        <v>0</v>
      </c>
      <c r="W651" s="541">
        <f>'Comm Input'!AF817</f>
        <v>0</v>
      </c>
      <c r="X651" s="538">
        <f>'Comm Input'!AG817</f>
        <v>0</v>
      </c>
      <c r="Y651" s="538">
        <f>'Comm Input'!AH817</f>
        <v>0</v>
      </c>
      <c r="Z651">
        <f>'Comm Input'!AI817</f>
        <v>0</v>
      </c>
    </row>
    <row r="652" spans="1:26" customFormat="1" ht="15" x14ac:dyDescent="0.25">
      <c r="A652" s="311">
        <f>'Comm Input'!J818</f>
        <v>0</v>
      </c>
      <c r="B652">
        <f>'Comm Input'!K818</f>
        <v>0</v>
      </c>
      <c r="C652">
        <f>'Comm Input'!L818</f>
        <v>0</v>
      </c>
      <c r="D652">
        <f>'Comm Input'!M818</f>
        <v>0</v>
      </c>
      <c r="E652" s="494">
        <f>'Comm Input'!N818</f>
        <v>0</v>
      </c>
      <c r="F652" s="17">
        <f>'Comm Input'!O818</f>
        <v>0</v>
      </c>
      <c r="G652" s="38">
        <f>'Comm Input'!P818</f>
        <v>0</v>
      </c>
      <c r="H652" s="307">
        <f>'Comm Input'!Q818</f>
        <v>0</v>
      </c>
      <c r="I652" s="307">
        <f>'Comm Input'!R818</f>
        <v>0</v>
      </c>
      <c r="J652" s="307">
        <f>'Comm Input'!S818</f>
        <v>0</v>
      </c>
      <c r="K652" s="307">
        <f>'Comm Input'!T818</f>
        <v>0</v>
      </c>
      <c r="L652" s="38">
        <f>'Comm Input'!U818</f>
        <v>0</v>
      </c>
      <c r="M652" s="38">
        <f>'Comm Input'!V818</f>
        <v>0</v>
      </c>
      <c r="N652" s="22">
        <f>'Comm Input'!W818</f>
        <v>0</v>
      </c>
      <c r="O652" s="22">
        <f>'Comm Input'!X818</f>
        <v>0</v>
      </c>
      <c r="P652" s="23">
        <f>'Comm Input'!Y818</f>
        <v>0</v>
      </c>
      <c r="Q652" s="22">
        <f>'Comm Input'!Z818</f>
        <v>0</v>
      </c>
      <c r="R652" s="23">
        <f>'Comm Input'!AA818</f>
        <v>0</v>
      </c>
      <c r="S652" s="23">
        <f>'Comm Input'!AB818</f>
        <v>0</v>
      </c>
      <c r="T652">
        <f>'Comm Input'!AC818</f>
        <v>0</v>
      </c>
      <c r="U652">
        <f>'Comm Input'!AD818</f>
        <v>0</v>
      </c>
      <c r="V652">
        <f>'Comm Input'!AE818</f>
        <v>0</v>
      </c>
      <c r="W652" s="49">
        <f>'Comm Input'!AF818</f>
        <v>0</v>
      </c>
      <c r="X652" s="23">
        <f>'Comm Input'!AG818</f>
        <v>0</v>
      </c>
      <c r="Y652" s="23">
        <f>'Comm Input'!AH818</f>
        <v>0</v>
      </c>
      <c r="Z652">
        <f>'Comm Input'!AI818</f>
        <v>0</v>
      </c>
    </row>
    <row r="653" spans="1:26" customFormat="1" ht="15" x14ac:dyDescent="0.25">
      <c r="A653" s="311">
        <f>'Comm Input'!J819</f>
        <v>0</v>
      </c>
      <c r="B653" t="str">
        <f>'Comm Input'!K819</f>
        <v>EFFECTIVE: 2/2020</v>
      </c>
      <c r="C653" s="17">
        <f>'Comm Input'!L819</f>
        <v>0</v>
      </c>
      <c r="D653">
        <f>'Comm Input'!M819</f>
        <v>0</v>
      </c>
      <c r="E653" s="494">
        <f>'Comm Input'!N819</f>
        <v>0</v>
      </c>
      <c r="F653" s="366">
        <f>'Comm Input'!O819</f>
        <v>0</v>
      </c>
      <c r="G653" s="321">
        <f>'Comm Input'!P819</f>
        <v>0</v>
      </c>
      <c r="H653" s="307">
        <f>'Comm Input'!Q819</f>
        <v>0</v>
      </c>
      <c r="I653" s="307">
        <f>'Comm Input'!R819</f>
        <v>0</v>
      </c>
      <c r="J653" s="307">
        <f>'Comm Input'!S819</f>
        <v>0</v>
      </c>
      <c r="K653" s="307">
        <f>'Comm Input'!T819</f>
        <v>0</v>
      </c>
      <c r="L653" s="38">
        <f>'Comm Input'!U819</f>
        <v>0</v>
      </c>
      <c r="M653" s="38">
        <f>'Comm Input'!V819</f>
        <v>0</v>
      </c>
      <c r="N653" s="22">
        <f>'Comm Input'!W819</f>
        <v>0</v>
      </c>
      <c r="O653" s="22">
        <f>'Comm Input'!X819</f>
        <v>0</v>
      </c>
      <c r="P653" s="23">
        <f>'Comm Input'!Y819</f>
        <v>0</v>
      </c>
      <c r="Q653" s="22">
        <f>'Comm Input'!Z819</f>
        <v>0</v>
      </c>
      <c r="R653" s="23">
        <f>'Comm Input'!AA819</f>
        <v>0</v>
      </c>
      <c r="S653" s="23">
        <f>'Comm Input'!AB819</f>
        <v>0</v>
      </c>
      <c r="T653">
        <f>'Comm Input'!AC819</f>
        <v>0</v>
      </c>
      <c r="U653">
        <f>'Comm Input'!AD819</f>
        <v>0</v>
      </c>
      <c r="V653">
        <f>'Comm Input'!AE819</f>
        <v>0</v>
      </c>
      <c r="W653" s="49">
        <f>'Comm Input'!AF819</f>
        <v>0</v>
      </c>
      <c r="X653" s="23">
        <f>'Comm Input'!AG819</f>
        <v>0</v>
      </c>
      <c r="Y653" s="23">
        <f>'Comm Input'!AH819</f>
        <v>0</v>
      </c>
      <c r="Z653">
        <f>'Comm Input'!AI819</f>
        <v>0</v>
      </c>
    </row>
    <row r="654" spans="1:26" customFormat="1" ht="15" x14ac:dyDescent="0.25">
      <c r="A654" s="311">
        <f>'Comm Input'!J820</f>
        <v>0</v>
      </c>
      <c r="B654" t="str">
        <f>'Comm Input'!K820</f>
        <v>Moved to CES 1/2021</v>
      </c>
      <c r="C654">
        <f>'Comm Input'!L820</f>
        <v>0</v>
      </c>
      <c r="D654">
        <f>'Comm Input'!M820</f>
        <v>0</v>
      </c>
      <c r="E654" s="494">
        <f>'Comm Input'!N820</f>
        <v>0</v>
      </c>
      <c r="F654" s="17">
        <f>'Comm Input'!O820</f>
        <v>0</v>
      </c>
      <c r="G654" s="38">
        <f>'Comm Input'!P820</f>
        <v>0</v>
      </c>
      <c r="H654" s="307">
        <f>'Comm Input'!Q820</f>
        <v>0</v>
      </c>
      <c r="I654" s="307">
        <f>'Comm Input'!R820</f>
        <v>0</v>
      </c>
      <c r="J654" s="307">
        <f>'Comm Input'!S820</f>
        <v>0</v>
      </c>
      <c r="K654" s="307">
        <f>'Comm Input'!T820</f>
        <v>0</v>
      </c>
      <c r="L654" s="38">
        <f>'Comm Input'!U820</f>
        <v>0</v>
      </c>
      <c r="M654" s="38">
        <f>'Comm Input'!V820</f>
        <v>0</v>
      </c>
      <c r="N654" s="22">
        <f>'Comm Input'!W820</f>
        <v>0</v>
      </c>
      <c r="O654" s="22">
        <f>'Comm Input'!X820</f>
        <v>0</v>
      </c>
      <c r="P654" s="23">
        <f>'Comm Input'!Y820</f>
        <v>0</v>
      </c>
      <c r="Q654" s="22">
        <f>'Comm Input'!Z820</f>
        <v>0</v>
      </c>
      <c r="R654" s="23">
        <f>'Comm Input'!AA820</f>
        <v>0</v>
      </c>
      <c r="S654" s="23">
        <f>'Comm Input'!AB820</f>
        <v>0</v>
      </c>
      <c r="T654">
        <f>'Comm Input'!AC820</f>
        <v>0</v>
      </c>
      <c r="U654">
        <f>'Comm Input'!AD820</f>
        <v>0</v>
      </c>
      <c r="V654">
        <f>'Comm Input'!AE820</f>
        <v>0</v>
      </c>
      <c r="W654" s="49">
        <f>'Comm Input'!AF820</f>
        <v>0</v>
      </c>
      <c r="X654" s="23">
        <f>'Comm Input'!AG820</f>
        <v>0</v>
      </c>
      <c r="Y654" s="23">
        <f>'Comm Input'!AH820</f>
        <v>0</v>
      </c>
      <c r="Z654">
        <f>'Comm Input'!AI820</f>
        <v>0</v>
      </c>
    </row>
    <row r="655" spans="1:26" customFormat="1" ht="15" x14ac:dyDescent="0.25">
      <c r="A655" s="311">
        <f>'Comm Input'!J821</f>
        <v>0</v>
      </c>
      <c r="B655">
        <f>'Comm Input'!K821</f>
        <v>0</v>
      </c>
      <c r="C655" s="17">
        <f>'Comm Input'!L821</f>
        <v>0</v>
      </c>
      <c r="D655">
        <f>'Comm Input'!M821</f>
        <v>0</v>
      </c>
      <c r="E655" s="494">
        <f>'Comm Input'!N821</f>
        <v>0</v>
      </c>
      <c r="F655" s="366">
        <f>'Comm Input'!O821</f>
        <v>0</v>
      </c>
      <c r="G655" s="321">
        <f>'Comm Input'!P821</f>
        <v>0</v>
      </c>
      <c r="H655" s="307">
        <f>'Comm Input'!Q821</f>
        <v>0</v>
      </c>
      <c r="I655" s="307">
        <f>'Comm Input'!R821</f>
        <v>0</v>
      </c>
      <c r="J655" s="307">
        <f>'Comm Input'!S821</f>
        <v>0</v>
      </c>
      <c r="K655" s="307">
        <f>'Comm Input'!T821</f>
        <v>0</v>
      </c>
      <c r="L655" s="38">
        <f>'Comm Input'!U821</f>
        <v>0</v>
      </c>
      <c r="M655" s="38">
        <f>'Comm Input'!V821</f>
        <v>0</v>
      </c>
      <c r="N655" s="22">
        <f>'Comm Input'!W821</f>
        <v>0</v>
      </c>
      <c r="O655" s="22">
        <f>'Comm Input'!X821</f>
        <v>0</v>
      </c>
      <c r="P655" s="23">
        <f>'Comm Input'!Y821</f>
        <v>0</v>
      </c>
      <c r="Q655" s="22">
        <f>'Comm Input'!Z821</f>
        <v>0</v>
      </c>
      <c r="R655" s="23">
        <f>'Comm Input'!AA821</f>
        <v>0</v>
      </c>
      <c r="S655" s="23">
        <f>'Comm Input'!AB821</f>
        <v>0</v>
      </c>
      <c r="T655">
        <f>'Comm Input'!AC821</f>
        <v>0</v>
      </c>
      <c r="U655">
        <f>'Comm Input'!AD821</f>
        <v>0</v>
      </c>
      <c r="V655">
        <f>'Comm Input'!AE821</f>
        <v>0</v>
      </c>
      <c r="W655" s="49">
        <f>'Comm Input'!AF821</f>
        <v>0</v>
      </c>
      <c r="X655" s="23">
        <f>'Comm Input'!AG821</f>
        <v>0</v>
      </c>
      <c r="Y655" s="23">
        <f>'Comm Input'!AH821</f>
        <v>0</v>
      </c>
      <c r="Z655" s="23">
        <f>'Comm Input'!AI821</f>
        <v>0</v>
      </c>
    </row>
    <row r="656" spans="1:26" customFormat="1" ht="15" x14ac:dyDescent="0.25">
      <c r="A656" s="311">
        <f>'Comm Input'!J822</f>
        <v>0</v>
      </c>
      <c r="B656">
        <f>'Comm Input'!K822</f>
        <v>0</v>
      </c>
      <c r="C656">
        <f>'Comm Input'!L822</f>
        <v>0</v>
      </c>
      <c r="D656">
        <f>'Comm Input'!M822</f>
        <v>0</v>
      </c>
      <c r="E656" s="626">
        <f>'Comm Input'!N822</f>
        <v>0</v>
      </c>
      <c r="F656" s="13">
        <f>'Comm Input'!O822</f>
        <v>0</v>
      </c>
      <c r="G656" s="38">
        <f>'Comm Input'!P822</f>
        <v>0</v>
      </c>
      <c r="H656" s="307">
        <f>'Comm Input'!Q822</f>
        <v>0</v>
      </c>
      <c r="I656" s="307">
        <f>'Comm Input'!R822</f>
        <v>0</v>
      </c>
      <c r="J656" s="307">
        <f>'Comm Input'!S822</f>
        <v>0</v>
      </c>
      <c r="K656" s="307">
        <f>'Comm Input'!T822</f>
        <v>0</v>
      </c>
      <c r="L656" s="38">
        <f>'Comm Input'!U822</f>
        <v>0</v>
      </c>
      <c r="M656" s="38">
        <f>'Comm Input'!V822</f>
        <v>0</v>
      </c>
      <c r="N656" s="22">
        <f>'Comm Input'!W822</f>
        <v>0</v>
      </c>
      <c r="O656" s="22">
        <f>'Comm Input'!X822</f>
        <v>0</v>
      </c>
      <c r="P656" s="23">
        <f>'Comm Input'!Y822</f>
        <v>0</v>
      </c>
      <c r="Q656" s="22">
        <f>'Comm Input'!Z822</f>
        <v>0</v>
      </c>
      <c r="R656" s="23">
        <f>'Comm Input'!AA822</f>
        <v>0</v>
      </c>
      <c r="S656" s="23">
        <f>'Comm Input'!AB822</f>
        <v>0</v>
      </c>
      <c r="T656">
        <f>'Comm Input'!AC822</f>
        <v>0</v>
      </c>
      <c r="U656">
        <f>'Comm Input'!AD822</f>
        <v>0</v>
      </c>
      <c r="V656">
        <f>'Comm Input'!AE822</f>
        <v>0</v>
      </c>
      <c r="W656" s="49">
        <f>'Comm Input'!AF822</f>
        <v>0</v>
      </c>
      <c r="X656" s="23">
        <f>'Comm Input'!AG822</f>
        <v>0</v>
      </c>
      <c r="Y656" s="23">
        <f>'Comm Input'!AH822</f>
        <v>0</v>
      </c>
      <c r="Z656" s="23">
        <f>'Comm Input'!AI822</f>
        <v>0</v>
      </c>
    </row>
    <row r="657" spans="1:26" customFormat="1" ht="15.75" thickBot="1" x14ac:dyDescent="0.3">
      <c r="A657" s="311">
        <f>'Comm Input'!J823</f>
        <v>0</v>
      </c>
      <c r="B657">
        <f>'Comm Input'!K823</f>
        <v>0</v>
      </c>
      <c r="C657">
        <f>'Comm Input'!L823</f>
        <v>0</v>
      </c>
      <c r="D657">
        <f>'Comm Input'!M823</f>
        <v>0</v>
      </c>
      <c r="E657" s="49">
        <f>'Comm Input'!N823</f>
        <v>0</v>
      </c>
      <c r="F657" s="50">
        <f>'Comm Input'!O823</f>
        <v>0</v>
      </c>
      <c r="G657" s="38">
        <f>'Comm Input'!P823</f>
        <v>0</v>
      </c>
      <c r="H657" s="307">
        <f>'Comm Input'!Q823</f>
        <v>0</v>
      </c>
      <c r="I657" s="307">
        <f>'Comm Input'!R823</f>
        <v>0</v>
      </c>
      <c r="J657" s="307">
        <f>'Comm Input'!S823</f>
        <v>0</v>
      </c>
      <c r="K657" s="307">
        <f>'Comm Input'!T823</f>
        <v>0</v>
      </c>
      <c r="L657" s="38">
        <f>'Comm Input'!U823</f>
        <v>0</v>
      </c>
      <c r="M657" s="38">
        <f>'Comm Input'!V823</f>
        <v>0</v>
      </c>
      <c r="N657" s="38">
        <f>'Comm Input'!W823</f>
        <v>0</v>
      </c>
      <c r="O657" s="22">
        <f>'Comm Input'!X823</f>
        <v>0</v>
      </c>
      <c r="P657" s="11">
        <f>'Comm Input'!Y823</f>
        <v>0</v>
      </c>
      <c r="Q657" s="22">
        <f>'Comm Input'!Z823</f>
        <v>0</v>
      </c>
      <c r="R657" s="22">
        <f>'Comm Input'!AA823</f>
        <v>0</v>
      </c>
      <c r="S657" s="22">
        <f>'Comm Input'!AB823</f>
        <v>0</v>
      </c>
      <c r="T657" s="22">
        <f>'Comm Input'!AC823</f>
        <v>0</v>
      </c>
      <c r="U657" s="22">
        <f>'Comm Input'!AD823</f>
        <v>0</v>
      </c>
      <c r="V657" s="22">
        <f>'Comm Input'!AE823</f>
        <v>0</v>
      </c>
      <c r="W657" s="49">
        <f>'Comm Input'!AF823</f>
        <v>0</v>
      </c>
      <c r="X657" s="22">
        <f>'Comm Input'!AG823</f>
        <v>0</v>
      </c>
      <c r="Y657" s="22">
        <f>'Comm Input'!AH823</f>
        <v>0</v>
      </c>
      <c r="Z657" s="22">
        <f>'Comm Input'!AI823</f>
        <v>0</v>
      </c>
    </row>
    <row r="658" spans="1:26" customFormat="1" ht="15.75" thickBot="1" x14ac:dyDescent="0.3">
      <c r="A658" s="311">
        <f>'Comm Input'!J824</f>
        <v>0</v>
      </c>
      <c r="B658">
        <f>'Comm Input'!K824</f>
        <v>0</v>
      </c>
      <c r="C658">
        <f>'Comm Input'!L824</f>
        <v>0</v>
      </c>
      <c r="D658">
        <f>'Comm Input'!M824</f>
        <v>0</v>
      </c>
      <c r="E658" s="49">
        <f>'Comm Input'!N824</f>
        <v>0</v>
      </c>
      <c r="F658" s="50">
        <f>'Comm Input'!O824</f>
        <v>0</v>
      </c>
      <c r="G658" s="38">
        <f>'Comm Input'!P824</f>
        <v>0</v>
      </c>
      <c r="H658" s="38">
        <f>'Comm Input'!Q824</f>
        <v>0</v>
      </c>
      <c r="I658" s="38">
        <f>'Comm Input'!R824</f>
        <v>0</v>
      </c>
      <c r="J658" s="38">
        <f>'Comm Input'!S824</f>
        <v>0</v>
      </c>
      <c r="K658" s="38">
        <f>'Comm Input'!T824</f>
        <v>0</v>
      </c>
      <c r="L658" s="38">
        <f>'Comm Input'!U824</f>
        <v>0</v>
      </c>
      <c r="M658" s="38">
        <f>'Comm Input'!V824</f>
        <v>0</v>
      </c>
      <c r="N658" s="488">
        <f>'Comm Input'!W824</f>
        <v>0</v>
      </c>
      <c r="O658" s="489">
        <f>'Comm Input'!X824</f>
        <v>0</v>
      </c>
      <c r="P658" s="490">
        <f>'Comm Input'!Y824</f>
        <v>0</v>
      </c>
      <c r="Q658" s="829">
        <f>'Comm Input'!Z824</f>
        <v>0</v>
      </c>
      <c r="R658" s="387">
        <f>'Comm Input'!AA824</f>
        <v>0</v>
      </c>
      <c r="S658" s="387">
        <f>'Comm Input'!AB824</f>
        <v>0</v>
      </c>
      <c r="T658" s="1087">
        <f>'Comm Input'!AC824</f>
        <v>0</v>
      </c>
      <c r="U658" s="89">
        <f>'Comm Input'!AD824</f>
        <v>0</v>
      </c>
      <c r="V658" s="89">
        <f>'Comm Input'!AE824</f>
        <v>0</v>
      </c>
      <c r="W658" s="49">
        <f>'Comm Input'!AF824</f>
        <v>0</v>
      </c>
      <c r="X658" s="387">
        <f>'Comm Input'!AG824</f>
        <v>0</v>
      </c>
      <c r="Y658" s="387">
        <f>'Comm Input'!AH824</f>
        <v>0</v>
      </c>
      <c r="Z658" s="1087">
        <f>'Comm Input'!AI824</f>
        <v>0</v>
      </c>
    </row>
    <row r="659" spans="1:26" customFormat="1" ht="15" x14ac:dyDescent="0.25">
      <c r="A659">
        <f>'Comm Input'!J825</f>
        <v>0</v>
      </c>
      <c r="B659">
        <f>'Comm Input'!K825</f>
        <v>0</v>
      </c>
      <c r="C659">
        <f>'Comm Input'!L825</f>
        <v>0</v>
      </c>
      <c r="D659">
        <f>'Comm Input'!M825</f>
        <v>0</v>
      </c>
      <c r="E659" s="49">
        <f>'Comm Input'!N825</f>
        <v>0</v>
      </c>
      <c r="F659" s="50">
        <f>'Comm Input'!O825</f>
        <v>0</v>
      </c>
      <c r="G659" s="38">
        <f>'Comm Input'!P825</f>
        <v>0</v>
      </c>
      <c r="H659" s="38">
        <f>'Comm Input'!Q825</f>
        <v>0</v>
      </c>
      <c r="I659" s="38">
        <f>'Comm Input'!R825</f>
        <v>0</v>
      </c>
      <c r="J659" s="38">
        <f>'Comm Input'!S825</f>
        <v>0</v>
      </c>
      <c r="K659" s="38">
        <f>'Comm Input'!T825</f>
        <v>0</v>
      </c>
      <c r="L659" s="38">
        <f>'Comm Input'!U825</f>
        <v>0</v>
      </c>
      <c r="M659" s="38">
        <f>'Comm Input'!V825</f>
        <v>0</v>
      </c>
      <c r="N659" s="522">
        <f>'Comm Input'!W825</f>
        <v>0</v>
      </c>
      <c r="O659" s="523">
        <f>'Comm Input'!X825</f>
        <v>0</v>
      </c>
      <c r="P659" s="28">
        <f>'Comm Input'!Y825</f>
        <v>0</v>
      </c>
      <c r="Q659" s="523">
        <f>'Comm Input'!Z825</f>
        <v>0</v>
      </c>
      <c r="R659" s="523">
        <f>'Comm Input'!AA825</f>
        <v>0</v>
      </c>
      <c r="S659" s="523">
        <f>'Comm Input'!AB825</f>
        <v>0</v>
      </c>
      <c r="T659" s="89">
        <f>'Comm Input'!AC825</f>
        <v>0</v>
      </c>
      <c r="U659" s="89">
        <f>'Comm Input'!AD825</f>
        <v>0</v>
      </c>
      <c r="V659" s="89">
        <f>'Comm Input'!AE825</f>
        <v>0</v>
      </c>
      <c r="W659" s="49">
        <f>'Comm Input'!AF825</f>
        <v>0</v>
      </c>
      <c r="X659" s="523">
        <f>'Comm Input'!AG825</f>
        <v>0</v>
      </c>
      <c r="Y659" s="523">
        <f>'Comm Input'!AH825</f>
        <v>0</v>
      </c>
      <c r="Z659" s="89">
        <f>'Comm Input'!AI825</f>
        <v>0</v>
      </c>
    </row>
    <row r="660" spans="1:26" customFormat="1" ht="15" x14ac:dyDescent="0.25">
      <c r="A660" s="377" t="str">
        <f>'Comm Input'!J826</f>
        <v>SA</v>
      </c>
      <c r="B660" s="42" t="str">
        <f>'Comm Input'!K826</f>
        <v>Broker: PEO Advisors</v>
      </c>
      <c r="C660" s="35">
        <f>'Comm Input'!L826</f>
        <v>0</v>
      </c>
      <c r="D660" s="158">
        <f>'Comm Input'!M826</f>
        <v>0</v>
      </c>
      <c r="E660" s="37">
        <f>'Comm Input'!N826</f>
        <v>0</v>
      </c>
      <c r="F660" s="316">
        <f>'Comm Input'!O826</f>
        <v>0</v>
      </c>
      <c r="G660" s="158">
        <f>'Comm Input'!P826</f>
        <v>0</v>
      </c>
      <c r="H660" s="158">
        <f>'Comm Input'!Q826</f>
        <v>0</v>
      </c>
      <c r="I660" s="158">
        <f>'Comm Input'!R826</f>
        <v>0</v>
      </c>
      <c r="J660" s="158">
        <f>'Comm Input'!S826</f>
        <v>0</v>
      </c>
      <c r="K660" s="158">
        <f>'Comm Input'!T826</f>
        <v>0</v>
      </c>
      <c r="L660" s="158" t="str">
        <f>'Comm Input'!U826</f>
        <v>Bundled</v>
      </c>
      <c r="M660" s="158">
        <f>'Comm Input'!V826</f>
        <v>0</v>
      </c>
      <c r="N660" s="158">
        <f>'Comm Input'!W826</f>
        <v>0</v>
      </c>
      <c r="O660" s="158">
        <f>'Comm Input'!X826</f>
        <v>0</v>
      </c>
      <c r="P660" s="158">
        <f>'Comm Input'!Y826</f>
        <v>0</v>
      </c>
      <c r="Q660" s="158">
        <f>'Comm Input'!Z826</f>
        <v>0</v>
      </c>
      <c r="R660" s="158">
        <f>'Comm Input'!AA826</f>
        <v>0</v>
      </c>
      <c r="S660" s="158">
        <f>'Comm Input'!AB826</f>
        <v>0</v>
      </c>
      <c r="T660" s="158">
        <f>'Comm Input'!AC826</f>
        <v>0</v>
      </c>
      <c r="U660" s="158">
        <f>'Comm Input'!AD826</f>
        <v>0</v>
      </c>
      <c r="V660" s="158">
        <f>'Comm Input'!AE826</f>
        <v>0</v>
      </c>
      <c r="W660" s="158">
        <f>'Comm Input'!AF826</f>
        <v>0</v>
      </c>
      <c r="X660" s="158">
        <f>'Comm Input'!AG826</f>
        <v>0</v>
      </c>
      <c r="Y660" s="158">
        <f>'Comm Input'!AH826</f>
        <v>0</v>
      </c>
      <c r="Z660" s="158">
        <f>'Comm Input'!AI826</f>
        <v>0</v>
      </c>
    </row>
    <row r="661" spans="1:26" customFormat="1" ht="15" x14ac:dyDescent="0.25">
      <c r="A661" s="311">
        <f>'Comm Input'!J827</f>
        <v>0</v>
      </c>
      <c r="B661" s="378" t="str">
        <f>'Comm Input'!K827</f>
        <v>Jimmie Ragans Farm</v>
      </c>
      <c r="C661" s="17">
        <f>'Comm Input'!L827</f>
        <v>0.23</v>
      </c>
      <c r="D661" t="str">
        <f>'Comm Input'!M827</f>
        <v>FL0083</v>
      </c>
      <c r="E661" s="626">
        <f>'Comm Input'!N827</f>
        <v>0</v>
      </c>
      <c r="F661" s="381">
        <f>'Comm Input'!O827</f>
        <v>8.2900000000000001E-2</v>
      </c>
      <c r="G661" s="321">
        <f>'Comm Input'!P827</f>
        <v>8.2900000000000001E-2</v>
      </c>
      <c r="H661" s="307">
        <f>'Comm Input'!Q827</f>
        <v>0</v>
      </c>
      <c r="I661" s="307">
        <f>'Comm Input'!R827</f>
        <v>0</v>
      </c>
      <c r="J661" s="307">
        <f>'Comm Input'!S827</f>
        <v>0</v>
      </c>
      <c r="K661" s="307">
        <f>'Comm Input'!T827</f>
        <v>0</v>
      </c>
      <c r="L661" s="38">
        <f>'Comm Input'!U827</f>
        <v>0</v>
      </c>
      <c r="M661" s="38">
        <f>'Comm Input'!V827</f>
        <v>0</v>
      </c>
      <c r="N661" s="523">
        <f>'Comm Input'!W827</f>
        <v>0</v>
      </c>
      <c r="O661" s="523">
        <f>'Comm Input'!X827</f>
        <v>0</v>
      </c>
      <c r="P661" s="538">
        <f>'Comm Input'!Y827</f>
        <v>0</v>
      </c>
      <c r="Q661" s="523">
        <f>'Comm Input'!Z827</f>
        <v>0</v>
      </c>
      <c r="R661" s="538">
        <f>'Comm Input'!AA827</f>
        <v>0</v>
      </c>
      <c r="S661" s="538">
        <f>'Comm Input'!AB827</f>
        <v>0</v>
      </c>
      <c r="T661">
        <f>'Comm Input'!AC827</f>
        <v>0</v>
      </c>
      <c r="U661">
        <f>'Comm Input'!AD827</f>
        <v>0</v>
      </c>
      <c r="V661">
        <f>'Comm Input'!AE827</f>
        <v>0</v>
      </c>
      <c r="W661" s="541">
        <f>'Comm Input'!AF827</f>
        <v>0</v>
      </c>
      <c r="X661" s="538">
        <f>'Comm Input'!AG827</f>
        <v>0</v>
      </c>
      <c r="Y661" s="538">
        <f>'Comm Input'!AH827</f>
        <v>0</v>
      </c>
      <c r="Z661">
        <f>'Comm Input'!AI827</f>
        <v>0</v>
      </c>
    </row>
    <row r="662" spans="1:26" customFormat="1" ht="15" x14ac:dyDescent="0.25">
      <c r="A662" s="311">
        <f>'Comm Input'!J828</f>
        <v>0</v>
      </c>
      <c r="B662">
        <f>'Comm Input'!K828</f>
        <v>0</v>
      </c>
      <c r="C662">
        <f>'Comm Input'!L828</f>
        <v>0.20181399999999999</v>
      </c>
      <c r="D662" t="str">
        <f>'Comm Input'!M828</f>
        <v>OT</v>
      </c>
      <c r="E662" s="626">
        <f>'Comm Input'!N828</f>
        <v>0</v>
      </c>
      <c r="F662" s="17">
        <f>'Comm Input'!O828</f>
        <v>0</v>
      </c>
      <c r="G662" s="38">
        <f>'Comm Input'!P828</f>
        <v>5.4714000000000006E-2</v>
      </c>
      <c r="H662" s="307">
        <f>'Comm Input'!Q828</f>
        <v>0</v>
      </c>
      <c r="I662" s="307">
        <f>'Comm Input'!R828</f>
        <v>0</v>
      </c>
      <c r="J662" s="307">
        <f>'Comm Input'!S828</f>
        <v>0</v>
      </c>
      <c r="K662" s="307">
        <f>'Comm Input'!T828</f>
        <v>0</v>
      </c>
      <c r="L662" s="38">
        <f>'Comm Input'!U828</f>
        <v>0</v>
      </c>
      <c r="M662" s="38">
        <f>'Comm Input'!V828</f>
        <v>0</v>
      </c>
      <c r="N662" s="22">
        <f>'Comm Input'!W828</f>
        <v>0</v>
      </c>
      <c r="O662" s="22">
        <f>'Comm Input'!X828</f>
        <v>0</v>
      </c>
      <c r="P662" s="23">
        <f>'Comm Input'!Y828</f>
        <v>0</v>
      </c>
      <c r="Q662" s="22">
        <f>'Comm Input'!Z828</f>
        <v>0</v>
      </c>
      <c r="R662" s="23">
        <f>'Comm Input'!AA828</f>
        <v>0</v>
      </c>
      <c r="S662" s="23">
        <f>'Comm Input'!AB828</f>
        <v>0</v>
      </c>
      <c r="T662">
        <f>'Comm Input'!AC828</f>
        <v>0</v>
      </c>
      <c r="U662">
        <f>'Comm Input'!AD828</f>
        <v>0</v>
      </c>
      <c r="V662">
        <f>'Comm Input'!AE828</f>
        <v>0</v>
      </c>
      <c r="W662" s="49">
        <f>'Comm Input'!AF828</f>
        <v>0</v>
      </c>
      <c r="X662" s="23">
        <f>'Comm Input'!AG828</f>
        <v>0</v>
      </c>
      <c r="Y662" s="23">
        <f>'Comm Input'!AH828</f>
        <v>0</v>
      </c>
      <c r="Z662">
        <f>'Comm Input'!AI828</f>
        <v>0</v>
      </c>
    </row>
    <row r="663" spans="1:26" customFormat="1" ht="15" x14ac:dyDescent="0.25">
      <c r="A663" s="311">
        <f>'Comm Input'!J829</f>
        <v>0</v>
      </c>
      <c r="B663" t="str">
        <f>'Comm Input'!K829</f>
        <v>Moved to CES 1/2021</v>
      </c>
      <c r="C663" s="17">
        <f>'Comm Input'!L829</f>
        <v>0.14710000000000001</v>
      </c>
      <c r="D663" t="str">
        <f>'Comm Input'!M829</f>
        <v>FL</v>
      </c>
      <c r="E663" s="626">
        <f>'Comm Input'!N829</f>
        <v>0</v>
      </c>
      <c r="F663" s="374">
        <f>'Comm Input'!O829</f>
        <v>0</v>
      </c>
      <c r="G663" s="321">
        <f>'Comm Input'!P829</f>
        <v>0</v>
      </c>
      <c r="H663" s="307">
        <f>'Comm Input'!Q829</f>
        <v>0</v>
      </c>
      <c r="I663" s="307">
        <f>'Comm Input'!R829</f>
        <v>0</v>
      </c>
      <c r="J663" s="307">
        <f>'Comm Input'!S829</f>
        <v>0</v>
      </c>
      <c r="K663" s="307">
        <f>'Comm Input'!T829</f>
        <v>0</v>
      </c>
      <c r="L663" s="38">
        <f>'Comm Input'!U829</f>
        <v>0</v>
      </c>
      <c r="M663" s="38">
        <f>'Comm Input'!V829</f>
        <v>0</v>
      </c>
      <c r="N663" s="22">
        <f>'Comm Input'!W829</f>
        <v>0</v>
      </c>
      <c r="O663" s="22">
        <f>'Comm Input'!X829</f>
        <v>0</v>
      </c>
      <c r="P663" s="23">
        <f>'Comm Input'!Y829</f>
        <v>0</v>
      </c>
      <c r="Q663" s="22">
        <f>'Comm Input'!Z829</f>
        <v>0</v>
      </c>
      <c r="R663" s="23">
        <f>'Comm Input'!AA829</f>
        <v>0</v>
      </c>
      <c r="S663" s="23">
        <f>'Comm Input'!AB829</f>
        <v>0</v>
      </c>
      <c r="T663">
        <f>'Comm Input'!AC829</f>
        <v>0</v>
      </c>
      <c r="U663">
        <f>'Comm Input'!AD829</f>
        <v>0</v>
      </c>
      <c r="V663">
        <f>'Comm Input'!AE829</f>
        <v>0</v>
      </c>
      <c r="W663" s="49">
        <f>'Comm Input'!AF829</f>
        <v>0</v>
      </c>
      <c r="X663" s="23">
        <f>'Comm Input'!AG829</f>
        <v>0</v>
      </c>
      <c r="Y663" s="23">
        <f>'Comm Input'!AH829</f>
        <v>0</v>
      </c>
      <c r="Z663">
        <f>'Comm Input'!AI829</f>
        <v>0</v>
      </c>
    </row>
    <row r="664" spans="1:26" customFormat="1" ht="15" x14ac:dyDescent="0.25">
      <c r="A664" s="311">
        <f>'Comm Input'!J830</f>
        <v>0</v>
      </c>
      <c r="B664">
        <f>'Comm Input'!K830</f>
        <v>0</v>
      </c>
      <c r="C664">
        <f>'Comm Input'!L830</f>
        <v>0.14710000000000001</v>
      </c>
      <c r="D664" t="str">
        <f>'Comm Input'!M830</f>
        <v>OT</v>
      </c>
      <c r="E664" s="626">
        <f>'Comm Input'!N830</f>
        <v>0</v>
      </c>
      <c r="F664" s="17">
        <f>'Comm Input'!O830</f>
        <v>0</v>
      </c>
      <c r="G664" s="38">
        <f>'Comm Input'!P830</f>
        <v>0</v>
      </c>
      <c r="H664" s="307">
        <f>'Comm Input'!Q830</f>
        <v>0</v>
      </c>
      <c r="I664" s="307">
        <f>'Comm Input'!R830</f>
        <v>0</v>
      </c>
      <c r="J664" s="307">
        <f>'Comm Input'!S830</f>
        <v>0</v>
      </c>
      <c r="K664" s="307">
        <f>'Comm Input'!T830</f>
        <v>0</v>
      </c>
      <c r="L664" s="38">
        <f>'Comm Input'!U830</f>
        <v>0</v>
      </c>
      <c r="M664" s="38">
        <f>'Comm Input'!V830</f>
        <v>0</v>
      </c>
      <c r="N664" s="22">
        <f>'Comm Input'!W830</f>
        <v>0</v>
      </c>
      <c r="O664" s="22">
        <f>'Comm Input'!X830</f>
        <v>0</v>
      </c>
      <c r="P664" s="23">
        <f>'Comm Input'!Y830</f>
        <v>0</v>
      </c>
      <c r="Q664" s="22">
        <f>'Comm Input'!Z830</f>
        <v>0</v>
      </c>
      <c r="R664" s="23">
        <f>'Comm Input'!AA830</f>
        <v>0</v>
      </c>
      <c r="S664" s="23">
        <f>'Comm Input'!AB830</f>
        <v>0</v>
      </c>
      <c r="T664">
        <f>'Comm Input'!AC830</f>
        <v>0</v>
      </c>
      <c r="U664">
        <f>'Comm Input'!AD830</f>
        <v>0</v>
      </c>
      <c r="V664">
        <f>'Comm Input'!AE830</f>
        <v>0</v>
      </c>
      <c r="W664" s="49">
        <f>'Comm Input'!AF830</f>
        <v>0</v>
      </c>
      <c r="X664" s="23">
        <f>'Comm Input'!AG830</f>
        <v>0</v>
      </c>
      <c r="Y664" s="23">
        <f>'Comm Input'!AH830</f>
        <v>0</v>
      </c>
      <c r="Z664">
        <f>'Comm Input'!AI830</f>
        <v>0</v>
      </c>
    </row>
    <row r="665" spans="1:26" customFormat="1" ht="15" x14ac:dyDescent="0.25">
      <c r="A665" s="311">
        <f>'Comm Input'!J831</f>
        <v>0</v>
      </c>
      <c r="B665">
        <f>'Comm Input'!K831</f>
        <v>0</v>
      </c>
      <c r="C665" s="17">
        <f>'Comm Input'!L831</f>
        <v>0.14710000000000001</v>
      </c>
      <c r="D665" t="str">
        <f>'Comm Input'!M831</f>
        <v>FL</v>
      </c>
      <c r="E665" s="626">
        <f>'Comm Input'!N831</f>
        <v>0</v>
      </c>
      <c r="F665" s="366">
        <f>'Comm Input'!O831</f>
        <v>0</v>
      </c>
      <c r="G665" s="321">
        <f>'Comm Input'!P831</f>
        <v>0</v>
      </c>
      <c r="H665" s="307">
        <f>'Comm Input'!Q831</f>
        <v>0</v>
      </c>
      <c r="I665" s="307">
        <f>'Comm Input'!R831</f>
        <v>0</v>
      </c>
      <c r="J665" s="307">
        <f>'Comm Input'!S831</f>
        <v>0</v>
      </c>
      <c r="K665" s="307">
        <f>'Comm Input'!T831</f>
        <v>0</v>
      </c>
      <c r="L665" s="38">
        <f>'Comm Input'!U831</f>
        <v>0</v>
      </c>
      <c r="M665" s="38">
        <f>'Comm Input'!V831</f>
        <v>0</v>
      </c>
      <c r="N665" s="22">
        <f>'Comm Input'!W831</f>
        <v>0</v>
      </c>
      <c r="O665" s="22">
        <f>'Comm Input'!X831</f>
        <v>0</v>
      </c>
      <c r="P665" s="23">
        <f>'Comm Input'!Y831</f>
        <v>0</v>
      </c>
      <c r="Q665" s="22">
        <f>'Comm Input'!Z831</f>
        <v>0</v>
      </c>
      <c r="R665" s="23">
        <f>'Comm Input'!AA831</f>
        <v>0</v>
      </c>
      <c r="S665" s="23">
        <f>'Comm Input'!AB831</f>
        <v>0</v>
      </c>
      <c r="T665">
        <f>'Comm Input'!AC831</f>
        <v>0</v>
      </c>
      <c r="U665">
        <f>'Comm Input'!AD831</f>
        <v>0</v>
      </c>
      <c r="V665">
        <f>'Comm Input'!AE831</f>
        <v>0</v>
      </c>
      <c r="W665" s="49">
        <f>'Comm Input'!AF831</f>
        <v>0</v>
      </c>
      <c r="X665" s="23">
        <f>'Comm Input'!AG831</f>
        <v>0</v>
      </c>
      <c r="Y665" s="23">
        <f>'Comm Input'!AH831</f>
        <v>0</v>
      </c>
      <c r="Z665" s="23">
        <f>'Comm Input'!AI831</f>
        <v>0</v>
      </c>
    </row>
    <row r="666" spans="1:26" customFormat="1" ht="15" x14ac:dyDescent="0.25">
      <c r="A666" s="311">
        <f>'Comm Input'!J832</f>
        <v>0</v>
      </c>
      <c r="B666">
        <f>'Comm Input'!K832</f>
        <v>0</v>
      </c>
      <c r="C666">
        <f>'Comm Input'!L832</f>
        <v>0.14710000000000001</v>
      </c>
      <c r="D666" t="str">
        <f>'Comm Input'!M832</f>
        <v>OT</v>
      </c>
      <c r="E666" s="626">
        <f>'Comm Input'!N832</f>
        <v>0</v>
      </c>
      <c r="F666" s="13">
        <f>'Comm Input'!O832</f>
        <v>0</v>
      </c>
      <c r="G666" s="38">
        <f>'Comm Input'!P832</f>
        <v>0</v>
      </c>
      <c r="H666" s="307">
        <f>'Comm Input'!Q832</f>
        <v>0</v>
      </c>
      <c r="I666" s="307">
        <f>'Comm Input'!R832</f>
        <v>0</v>
      </c>
      <c r="J666" s="307">
        <f>'Comm Input'!S832</f>
        <v>0</v>
      </c>
      <c r="K666" s="307">
        <f>'Comm Input'!T832</f>
        <v>0</v>
      </c>
      <c r="L666" s="38">
        <f>'Comm Input'!U832</f>
        <v>0</v>
      </c>
      <c r="M666" s="38">
        <f>'Comm Input'!V832</f>
        <v>0</v>
      </c>
      <c r="N666" s="22">
        <f>'Comm Input'!W832</f>
        <v>0</v>
      </c>
      <c r="O666" s="22">
        <f>'Comm Input'!X832</f>
        <v>0</v>
      </c>
      <c r="P666" s="23">
        <f>'Comm Input'!Y832</f>
        <v>0</v>
      </c>
      <c r="Q666" s="22">
        <f>'Comm Input'!Z832</f>
        <v>0</v>
      </c>
      <c r="R666" s="23">
        <f>'Comm Input'!AA832</f>
        <v>0</v>
      </c>
      <c r="S666" s="23">
        <f>'Comm Input'!AB832</f>
        <v>0</v>
      </c>
      <c r="T666">
        <f>'Comm Input'!AC832</f>
        <v>0</v>
      </c>
      <c r="U666">
        <f>'Comm Input'!AD832</f>
        <v>0</v>
      </c>
      <c r="V666">
        <f>'Comm Input'!AE832</f>
        <v>0</v>
      </c>
      <c r="W666" s="49">
        <f>'Comm Input'!AF832</f>
        <v>0</v>
      </c>
      <c r="X666" s="23">
        <f>'Comm Input'!AG832</f>
        <v>0</v>
      </c>
      <c r="Y666" s="23">
        <f>'Comm Input'!AH832</f>
        <v>0</v>
      </c>
      <c r="Z666" s="23">
        <f>'Comm Input'!AI832</f>
        <v>0</v>
      </c>
    </row>
    <row r="667" spans="1:26" customFormat="1" ht="15.75" thickBot="1" x14ac:dyDescent="0.3">
      <c r="A667" s="311">
        <f>'Comm Input'!J833</f>
        <v>0</v>
      </c>
      <c r="B667">
        <f>'Comm Input'!K833</f>
        <v>0</v>
      </c>
      <c r="C667">
        <f>'Comm Input'!L833</f>
        <v>0</v>
      </c>
      <c r="D667">
        <f>'Comm Input'!M833</f>
        <v>0</v>
      </c>
      <c r="E667" s="23">
        <f>'Comm Input'!N833</f>
        <v>0</v>
      </c>
      <c r="F667" s="50">
        <f>'Comm Input'!O833</f>
        <v>0</v>
      </c>
      <c r="G667" s="38">
        <f>'Comm Input'!P833</f>
        <v>0</v>
      </c>
      <c r="H667" s="307">
        <f>'Comm Input'!Q833</f>
        <v>0</v>
      </c>
      <c r="I667" s="307">
        <f>'Comm Input'!R833</f>
        <v>0</v>
      </c>
      <c r="J667" s="307">
        <f>'Comm Input'!S833</f>
        <v>0</v>
      </c>
      <c r="K667" s="307">
        <f>'Comm Input'!T833</f>
        <v>0</v>
      </c>
      <c r="L667" s="38">
        <f>'Comm Input'!U833</f>
        <v>0</v>
      </c>
      <c r="M667" s="38">
        <f>'Comm Input'!V833</f>
        <v>0</v>
      </c>
      <c r="N667" s="38">
        <f>'Comm Input'!W833</f>
        <v>0</v>
      </c>
      <c r="O667" s="22">
        <f>'Comm Input'!X833</f>
        <v>0</v>
      </c>
      <c r="P667" s="11">
        <f>'Comm Input'!Y833</f>
        <v>0</v>
      </c>
      <c r="Q667" s="22">
        <f>'Comm Input'!Z833</f>
        <v>0</v>
      </c>
      <c r="R667" s="22">
        <f>'Comm Input'!AA833</f>
        <v>0</v>
      </c>
      <c r="S667" s="22">
        <f>'Comm Input'!AB833</f>
        <v>0</v>
      </c>
      <c r="T667" s="22">
        <f>'Comm Input'!AC833</f>
        <v>0</v>
      </c>
      <c r="U667" s="22">
        <f>'Comm Input'!AD833</f>
        <v>0</v>
      </c>
      <c r="V667" s="22">
        <f>'Comm Input'!AE833</f>
        <v>0</v>
      </c>
      <c r="W667" s="49">
        <f>'Comm Input'!AF833</f>
        <v>0</v>
      </c>
      <c r="X667" s="22">
        <f>'Comm Input'!AG833</f>
        <v>0</v>
      </c>
      <c r="Y667" s="22">
        <f>'Comm Input'!AH833</f>
        <v>0</v>
      </c>
      <c r="Z667" s="22">
        <f>'Comm Input'!AI833</f>
        <v>0</v>
      </c>
    </row>
    <row r="668" spans="1:26" customFormat="1" ht="15.75" thickBot="1" x14ac:dyDescent="0.3">
      <c r="A668" s="311">
        <f>'Comm Input'!J834</f>
        <v>0</v>
      </c>
      <c r="B668">
        <f>'Comm Input'!K834</f>
        <v>0</v>
      </c>
      <c r="C668">
        <f>'Comm Input'!L834</f>
        <v>0</v>
      </c>
      <c r="D668">
        <f>'Comm Input'!M834</f>
        <v>0</v>
      </c>
      <c r="E668" s="23">
        <f>'Comm Input'!N834</f>
        <v>0</v>
      </c>
      <c r="F668" s="50">
        <f>'Comm Input'!O834</f>
        <v>0</v>
      </c>
      <c r="G668" s="38">
        <f>'Comm Input'!P834</f>
        <v>0</v>
      </c>
      <c r="H668" s="38">
        <f>'Comm Input'!Q834</f>
        <v>0</v>
      </c>
      <c r="I668" s="38">
        <f>'Comm Input'!R834</f>
        <v>0</v>
      </c>
      <c r="J668" s="38">
        <f>'Comm Input'!S834</f>
        <v>0</v>
      </c>
      <c r="K668" s="38">
        <f>'Comm Input'!T834</f>
        <v>0</v>
      </c>
      <c r="L668" s="38">
        <f>'Comm Input'!U834</f>
        <v>0</v>
      </c>
      <c r="M668" s="38">
        <f>'Comm Input'!V834</f>
        <v>0</v>
      </c>
      <c r="N668" s="488">
        <f>'Comm Input'!W834</f>
        <v>0</v>
      </c>
      <c r="O668" s="489">
        <f>'Comm Input'!X834</f>
        <v>0</v>
      </c>
      <c r="P668" s="490">
        <f>'Comm Input'!Y834</f>
        <v>0</v>
      </c>
      <c r="Q668" s="829">
        <f>'Comm Input'!Z834</f>
        <v>0</v>
      </c>
      <c r="R668" s="387">
        <f>'Comm Input'!AA834</f>
        <v>0</v>
      </c>
      <c r="S668" s="387">
        <f>'Comm Input'!AB834</f>
        <v>0</v>
      </c>
      <c r="T668" s="1087">
        <f>'Comm Input'!AC834</f>
        <v>0</v>
      </c>
      <c r="U668" s="89">
        <f>'Comm Input'!AD834</f>
        <v>0</v>
      </c>
      <c r="V668" s="89">
        <f>'Comm Input'!AE834</f>
        <v>0</v>
      </c>
      <c r="W668" s="49">
        <f>'Comm Input'!AF834</f>
        <v>0</v>
      </c>
      <c r="X668" s="387">
        <f>'Comm Input'!AG834</f>
        <v>0</v>
      </c>
      <c r="Y668" s="387">
        <f>'Comm Input'!AH834</f>
        <v>0</v>
      </c>
      <c r="Z668" s="1087">
        <f>'Comm Input'!AI834</f>
        <v>0</v>
      </c>
    </row>
    <row r="669" spans="1:26" customFormat="1" ht="15" x14ac:dyDescent="0.25">
      <c r="A669">
        <f>'Comm Input'!J835</f>
        <v>0</v>
      </c>
      <c r="B669">
        <f>'Comm Input'!K835</f>
        <v>0</v>
      </c>
      <c r="C669">
        <f>'Comm Input'!L835</f>
        <v>0</v>
      </c>
      <c r="D669">
        <f>'Comm Input'!M835</f>
        <v>0</v>
      </c>
      <c r="E669" s="49">
        <f>'Comm Input'!N835</f>
        <v>0</v>
      </c>
      <c r="F669" s="50">
        <f>'Comm Input'!O835</f>
        <v>0</v>
      </c>
      <c r="G669" s="38">
        <f>'Comm Input'!P835</f>
        <v>0</v>
      </c>
      <c r="H669" s="38">
        <f>'Comm Input'!Q835</f>
        <v>0</v>
      </c>
      <c r="I669" s="38">
        <f>'Comm Input'!R835</f>
        <v>0</v>
      </c>
      <c r="J669" s="38">
        <f>'Comm Input'!S835</f>
        <v>0</v>
      </c>
      <c r="K669" s="38">
        <f>'Comm Input'!T835</f>
        <v>0</v>
      </c>
      <c r="L669" s="38">
        <f>'Comm Input'!U835</f>
        <v>0</v>
      </c>
      <c r="M669" s="38">
        <f>'Comm Input'!V835</f>
        <v>0</v>
      </c>
      <c r="N669" s="522">
        <f>'Comm Input'!W835</f>
        <v>0</v>
      </c>
      <c r="O669" s="523">
        <f>'Comm Input'!X835</f>
        <v>0</v>
      </c>
      <c r="P669" s="28">
        <f>'Comm Input'!Y835</f>
        <v>0</v>
      </c>
      <c r="Q669" s="523">
        <f>'Comm Input'!Z835</f>
        <v>0</v>
      </c>
      <c r="R669" s="523">
        <f>'Comm Input'!AA835</f>
        <v>0</v>
      </c>
      <c r="S669" s="523">
        <f>'Comm Input'!AB835</f>
        <v>0</v>
      </c>
      <c r="T669" s="89">
        <f>'Comm Input'!AC835</f>
        <v>0</v>
      </c>
      <c r="U669" s="89">
        <f>'Comm Input'!AD835</f>
        <v>0</v>
      </c>
      <c r="V669" s="89">
        <f>'Comm Input'!AE835</f>
        <v>0</v>
      </c>
      <c r="W669" s="49">
        <f>'Comm Input'!AF835</f>
        <v>0</v>
      </c>
      <c r="X669" s="523">
        <f>'Comm Input'!AG835</f>
        <v>0</v>
      </c>
      <c r="Y669" s="523">
        <f>'Comm Input'!AH835</f>
        <v>0</v>
      </c>
      <c r="Z669" s="89">
        <f>'Comm Input'!AI835</f>
        <v>0</v>
      </c>
    </row>
    <row r="670" spans="1:26" customFormat="1" ht="15" x14ac:dyDescent="0.25">
      <c r="A670" s="377" t="str">
        <f>'Comm Input'!J836</f>
        <v>SA</v>
      </c>
      <c r="B670" s="42" t="str">
        <f>'Comm Input'!K836</f>
        <v>Broker: PCS</v>
      </c>
      <c r="C670" s="35">
        <f>'Comm Input'!L836</f>
        <v>0</v>
      </c>
      <c r="D670" s="158">
        <f>'Comm Input'!M836</f>
        <v>0</v>
      </c>
      <c r="E670" s="37">
        <f>'Comm Input'!N836</f>
        <v>0</v>
      </c>
      <c r="F670" s="316">
        <f>'Comm Input'!O836</f>
        <v>0</v>
      </c>
      <c r="G670" s="158">
        <f>'Comm Input'!P836</f>
        <v>0</v>
      </c>
      <c r="H670" s="158">
        <f>'Comm Input'!Q836</f>
        <v>0</v>
      </c>
      <c r="I670" s="158">
        <f>'Comm Input'!R836</f>
        <v>0</v>
      </c>
      <c r="J670" s="158">
        <f>'Comm Input'!S836</f>
        <v>0</v>
      </c>
      <c r="K670" s="158">
        <f>'Comm Input'!T836</f>
        <v>0</v>
      </c>
      <c r="L670" s="158" t="str">
        <f>'Comm Input'!U836</f>
        <v>Bundled</v>
      </c>
      <c r="M670" s="158">
        <f>'Comm Input'!V836</f>
        <v>0</v>
      </c>
      <c r="N670" s="158">
        <f>'Comm Input'!W836</f>
        <v>3.5000000000000003E-2</v>
      </c>
      <c r="O670" s="158">
        <f>'Comm Input'!X836</f>
        <v>0</v>
      </c>
      <c r="P670" s="158">
        <f>'Comm Input'!Y836</f>
        <v>0</v>
      </c>
      <c r="Q670" s="158">
        <f>'Comm Input'!Z836</f>
        <v>0</v>
      </c>
      <c r="R670" s="158">
        <f>'Comm Input'!AA836</f>
        <v>0</v>
      </c>
      <c r="S670" s="158">
        <f>'Comm Input'!AB836</f>
        <v>0</v>
      </c>
      <c r="T670" s="158">
        <f>'Comm Input'!AC836</f>
        <v>0</v>
      </c>
      <c r="U670" s="158">
        <f>'Comm Input'!AD836</f>
        <v>0</v>
      </c>
      <c r="V670" s="158">
        <f>'Comm Input'!AE836</f>
        <v>0</v>
      </c>
      <c r="W670" s="158">
        <f>'Comm Input'!AF836</f>
        <v>0</v>
      </c>
      <c r="X670" s="158">
        <f>'Comm Input'!AG836</f>
        <v>0</v>
      </c>
      <c r="Y670" s="158">
        <f>'Comm Input'!AH836</f>
        <v>0</v>
      </c>
      <c r="Z670" s="158">
        <f>'Comm Input'!AI836</f>
        <v>0</v>
      </c>
    </row>
    <row r="671" spans="1:26" customFormat="1" ht="15" x14ac:dyDescent="0.25">
      <c r="A671" s="311">
        <f>'Comm Input'!J837</f>
        <v>0</v>
      </c>
      <c r="B671" s="378" t="str">
        <f>'Comm Input'!K837</f>
        <v>Transcendence Landscape</v>
      </c>
      <c r="C671" s="17">
        <f>'Comm Input'!L837</f>
        <v>0</v>
      </c>
      <c r="D671" t="str">
        <f>'Comm Input'!M837</f>
        <v>FL0042</v>
      </c>
      <c r="E671" s="626">
        <f>'Comm Input'!N837</f>
        <v>0</v>
      </c>
      <c r="F671" s="381">
        <f>'Comm Input'!O837</f>
        <v>0</v>
      </c>
      <c r="G671" s="321">
        <f>'Comm Input'!P837</f>
        <v>0</v>
      </c>
      <c r="H671" s="307">
        <f>'Comm Input'!Q837</f>
        <v>0</v>
      </c>
      <c r="I671" s="307">
        <f>'Comm Input'!R837</f>
        <v>0</v>
      </c>
      <c r="J671" s="307">
        <f>'Comm Input'!S837</f>
        <v>0</v>
      </c>
      <c r="K671" s="307">
        <f>'Comm Input'!T837</f>
        <v>0</v>
      </c>
      <c r="L671" s="38">
        <f>'Comm Input'!U837</f>
        <v>0</v>
      </c>
      <c r="M671" s="38">
        <f>'Comm Input'!V837</f>
        <v>0</v>
      </c>
      <c r="N671" s="523">
        <f>'Comm Input'!W837</f>
        <v>0</v>
      </c>
      <c r="O671" s="523">
        <f>'Comm Input'!X837</f>
        <v>0</v>
      </c>
      <c r="P671" s="538">
        <f>'Comm Input'!Y837</f>
        <v>0</v>
      </c>
      <c r="Q671" s="523">
        <f>'Comm Input'!Z837</f>
        <v>0</v>
      </c>
      <c r="R671" s="538">
        <f>'Comm Input'!AA837</f>
        <v>0</v>
      </c>
      <c r="S671" s="538">
        <f>'Comm Input'!AB837</f>
        <v>0</v>
      </c>
      <c r="T671">
        <f>'Comm Input'!AC837</f>
        <v>0</v>
      </c>
      <c r="U671">
        <f>'Comm Input'!AD837</f>
        <v>0</v>
      </c>
      <c r="V671">
        <f>'Comm Input'!AE837</f>
        <v>0</v>
      </c>
      <c r="W671" s="541">
        <f>'Comm Input'!AF837</f>
        <v>0</v>
      </c>
      <c r="X671" s="538">
        <f>'Comm Input'!AG837</f>
        <v>0</v>
      </c>
      <c r="Y671" s="538">
        <f>'Comm Input'!AH837</f>
        <v>0</v>
      </c>
      <c r="Z671">
        <f>'Comm Input'!AI837</f>
        <v>0</v>
      </c>
    </row>
    <row r="672" spans="1:26" customFormat="1" ht="15" x14ac:dyDescent="0.25">
      <c r="A672" s="311">
        <f>'Comm Input'!J838</f>
        <v>0</v>
      </c>
      <c r="B672">
        <f>'Comm Input'!K838</f>
        <v>0</v>
      </c>
      <c r="C672">
        <f>'Comm Input'!L838</f>
        <v>0</v>
      </c>
      <c r="D672" t="str">
        <f>'Comm Input'!M838</f>
        <v>OT</v>
      </c>
      <c r="E672" s="626">
        <f>'Comm Input'!N838</f>
        <v>0</v>
      </c>
      <c r="F672" s="17">
        <f>'Comm Input'!O838</f>
        <v>0</v>
      </c>
      <c r="G672" s="38">
        <f>'Comm Input'!P838</f>
        <v>0</v>
      </c>
      <c r="H672" s="307">
        <f>'Comm Input'!Q838</f>
        <v>0</v>
      </c>
      <c r="I672" s="307">
        <f>'Comm Input'!R838</f>
        <v>0</v>
      </c>
      <c r="J672" s="307">
        <f>'Comm Input'!S838</f>
        <v>0</v>
      </c>
      <c r="K672" s="307">
        <f>'Comm Input'!T838</f>
        <v>0</v>
      </c>
      <c r="L672" s="38">
        <f>'Comm Input'!U838</f>
        <v>0</v>
      </c>
      <c r="M672" s="38">
        <f>'Comm Input'!V838</f>
        <v>0</v>
      </c>
      <c r="N672" s="22">
        <f>'Comm Input'!W838</f>
        <v>0</v>
      </c>
      <c r="O672" s="22">
        <f>'Comm Input'!X838</f>
        <v>0</v>
      </c>
      <c r="P672" s="23">
        <f>'Comm Input'!Y838</f>
        <v>0</v>
      </c>
      <c r="Q672" s="22">
        <f>'Comm Input'!Z838</f>
        <v>0</v>
      </c>
      <c r="R672" s="23">
        <f>'Comm Input'!AA838</f>
        <v>0</v>
      </c>
      <c r="S672" s="23">
        <f>'Comm Input'!AB838</f>
        <v>0</v>
      </c>
      <c r="T672">
        <f>'Comm Input'!AC838</f>
        <v>0</v>
      </c>
      <c r="U672">
        <f>'Comm Input'!AD838</f>
        <v>0</v>
      </c>
      <c r="V672">
        <f>'Comm Input'!AE838</f>
        <v>0</v>
      </c>
      <c r="W672" s="49">
        <f>'Comm Input'!AF838</f>
        <v>0</v>
      </c>
      <c r="X672" s="23">
        <f>'Comm Input'!AG838</f>
        <v>0</v>
      </c>
      <c r="Y672" s="23">
        <f>'Comm Input'!AH838</f>
        <v>0</v>
      </c>
      <c r="Z672">
        <f>'Comm Input'!AI838</f>
        <v>0</v>
      </c>
    </row>
    <row r="673" spans="1:26" customFormat="1" ht="15" x14ac:dyDescent="0.25">
      <c r="A673" s="311">
        <f>'Comm Input'!J839</f>
        <v>0</v>
      </c>
      <c r="B673" t="str">
        <f>'Comm Input'!K839</f>
        <v>EFFECTIVE: April 2020</v>
      </c>
      <c r="C673" s="17">
        <f>'Comm Input'!L839</f>
        <v>0</v>
      </c>
      <c r="D673" t="str">
        <f>'Comm Input'!M839</f>
        <v>FL0106</v>
      </c>
      <c r="E673" s="626">
        <f>'Comm Input'!N839</f>
        <v>0</v>
      </c>
      <c r="F673" s="374">
        <f>'Comm Input'!O839</f>
        <v>0</v>
      </c>
      <c r="G673" s="321">
        <f>'Comm Input'!P839</f>
        <v>0</v>
      </c>
      <c r="H673" s="307">
        <f>'Comm Input'!Q839</f>
        <v>0</v>
      </c>
      <c r="I673" s="307">
        <f>'Comm Input'!R839</f>
        <v>0</v>
      </c>
      <c r="J673" s="307">
        <f>'Comm Input'!S839</f>
        <v>0</v>
      </c>
      <c r="K673" s="307">
        <f>'Comm Input'!T839</f>
        <v>0</v>
      </c>
      <c r="L673" s="38">
        <f>'Comm Input'!U839</f>
        <v>0</v>
      </c>
      <c r="M673" s="38">
        <f>'Comm Input'!V839</f>
        <v>0</v>
      </c>
      <c r="N673" s="22">
        <f>'Comm Input'!W839</f>
        <v>0</v>
      </c>
      <c r="O673" s="22">
        <f>'Comm Input'!X839</f>
        <v>0</v>
      </c>
      <c r="P673" s="23">
        <f>'Comm Input'!Y839</f>
        <v>0</v>
      </c>
      <c r="Q673" s="22">
        <f>'Comm Input'!Z839</f>
        <v>0</v>
      </c>
      <c r="R673" s="23">
        <f>'Comm Input'!AA839</f>
        <v>0</v>
      </c>
      <c r="S673" s="23">
        <f>'Comm Input'!AB839</f>
        <v>0</v>
      </c>
      <c r="T673">
        <f>'Comm Input'!AC839</f>
        <v>0</v>
      </c>
      <c r="U673">
        <f>'Comm Input'!AD839</f>
        <v>0</v>
      </c>
      <c r="V673">
        <f>'Comm Input'!AE839</f>
        <v>0</v>
      </c>
      <c r="W673" s="49">
        <f>'Comm Input'!AF839</f>
        <v>0</v>
      </c>
      <c r="X673" s="23">
        <f>'Comm Input'!AG839</f>
        <v>0</v>
      </c>
      <c r="Y673" s="23">
        <f>'Comm Input'!AH839</f>
        <v>0</v>
      </c>
      <c r="Z673">
        <f>'Comm Input'!AI839</f>
        <v>0</v>
      </c>
    </row>
    <row r="674" spans="1:26" customFormat="1" ht="15" x14ac:dyDescent="0.25">
      <c r="A674" s="311">
        <f>'Comm Input'!J840</f>
        <v>0</v>
      </c>
      <c r="B674">
        <f>'Comm Input'!K840</f>
        <v>0</v>
      </c>
      <c r="C674">
        <f>'Comm Input'!L840</f>
        <v>0</v>
      </c>
      <c r="D674" t="str">
        <f>'Comm Input'!M840</f>
        <v>OT</v>
      </c>
      <c r="E674" s="626">
        <f>'Comm Input'!N840</f>
        <v>0</v>
      </c>
      <c r="F674" s="17">
        <f>'Comm Input'!O840</f>
        <v>0</v>
      </c>
      <c r="G674" s="38">
        <f>'Comm Input'!P840</f>
        <v>0</v>
      </c>
      <c r="H674" s="307">
        <f>'Comm Input'!Q840</f>
        <v>0</v>
      </c>
      <c r="I674" s="307">
        <f>'Comm Input'!R840</f>
        <v>0</v>
      </c>
      <c r="J674" s="307">
        <f>'Comm Input'!S840</f>
        <v>0</v>
      </c>
      <c r="K674" s="307">
        <f>'Comm Input'!T840</f>
        <v>0</v>
      </c>
      <c r="L674" s="38">
        <f>'Comm Input'!U840</f>
        <v>0</v>
      </c>
      <c r="M674" s="38">
        <f>'Comm Input'!V840</f>
        <v>0</v>
      </c>
      <c r="N674" s="22">
        <f>'Comm Input'!W840</f>
        <v>0</v>
      </c>
      <c r="O674" s="22">
        <f>'Comm Input'!X840</f>
        <v>0</v>
      </c>
      <c r="P674" s="23">
        <f>'Comm Input'!Y840</f>
        <v>0</v>
      </c>
      <c r="Q674" s="22">
        <f>'Comm Input'!Z840</f>
        <v>0</v>
      </c>
      <c r="R674" s="23">
        <f>'Comm Input'!AA840</f>
        <v>0</v>
      </c>
      <c r="S674" s="23">
        <f>'Comm Input'!AB840</f>
        <v>0</v>
      </c>
      <c r="T674">
        <f>'Comm Input'!AC840</f>
        <v>0</v>
      </c>
      <c r="U674">
        <f>'Comm Input'!AD840</f>
        <v>0</v>
      </c>
      <c r="V674">
        <f>'Comm Input'!AE840</f>
        <v>0</v>
      </c>
      <c r="W674" s="49">
        <f>'Comm Input'!AF840</f>
        <v>0</v>
      </c>
      <c r="X674" s="23">
        <f>'Comm Input'!AG840</f>
        <v>0</v>
      </c>
      <c r="Y674" s="23">
        <f>'Comm Input'!AH840</f>
        <v>0</v>
      </c>
      <c r="Z674">
        <f>'Comm Input'!AI840</f>
        <v>0</v>
      </c>
    </row>
    <row r="675" spans="1:26" customFormat="1" ht="15" x14ac:dyDescent="0.25">
      <c r="A675" s="311">
        <f>'Comm Input'!J841</f>
        <v>0</v>
      </c>
      <c r="B675">
        <f>'Comm Input'!K841</f>
        <v>0</v>
      </c>
      <c r="C675" s="17">
        <f>'Comm Input'!L841</f>
        <v>0</v>
      </c>
      <c r="D675" t="str">
        <f>'Comm Input'!M841</f>
        <v>FL</v>
      </c>
      <c r="E675" s="626">
        <f>'Comm Input'!N841</f>
        <v>0</v>
      </c>
      <c r="F675" s="366">
        <f>'Comm Input'!O841</f>
        <v>0</v>
      </c>
      <c r="G675" s="321">
        <f>'Comm Input'!P841</f>
        <v>0</v>
      </c>
      <c r="H675" s="307">
        <f>'Comm Input'!Q841</f>
        <v>0</v>
      </c>
      <c r="I675" s="307">
        <f>'Comm Input'!R841</f>
        <v>0</v>
      </c>
      <c r="J675" s="307">
        <f>'Comm Input'!S841</f>
        <v>0</v>
      </c>
      <c r="K675" s="307">
        <f>'Comm Input'!T841</f>
        <v>0</v>
      </c>
      <c r="L675" s="38">
        <f>'Comm Input'!U841</f>
        <v>0</v>
      </c>
      <c r="M675" s="38">
        <f>'Comm Input'!V841</f>
        <v>0</v>
      </c>
      <c r="N675" s="22">
        <f>'Comm Input'!W841</f>
        <v>0</v>
      </c>
      <c r="O675" s="22">
        <f>'Comm Input'!X841</f>
        <v>0</v>
      </c>
      <c r="P675" s="23">
        <f>'Comm Input'!Y841</f>
        <v>0</v>
      </c>
      <c r="Q675" s="22">
        <f>'Comm Input'!Z841</f>
        <v>0</v>
      </c>
      <c r="R675" s="23">
        <f>'Comm Input'!AA841</f>
        <v>0</v>
      </c>
      <c r="S675" s="23">
        <f>'Comm Input'!AB841</f>
        <v>0</v>
      </c>
      <c r="T675">
        <f>'Comm Input'!AC841</f>
        <v>0</v>
      </c>
      <c r="U675">
        <f>'Comm Input'!AD841</f>
        <v>0</v>
      </c>
      <c r="V675">
        <f>'Comm Input'!AE841</f>
        <v>0</v>
      </c>
      <c r="W675" s="49">
        <f>'Comm Input'!AF841</f>
        <v>0</v>
      </c>
      <c r="X675" s="23">
        <f>'Comm Input'!AG841</f>
        <v>0</v>
      </c>
      <c r="Y675" s="23">
        <f>'Comm Input'!AH841</f>
        <v>0</v>
      </c>
      <c r="Z675" s="23">
        <f>'Comm Input'!AI841</f>
        <v>0</v>
      </c>
    </row>
    <row r="676" spans="1:26" customFormat="1" ht="15" x14ac:dyDescent="0.25">
      <c r="A676" s="311">
        <f>'Comm Input'!J842</f>
        <v>0</v>
      </c>
      <c r="B676">
        <f>'Comm Input'!K842</f>
        <v>0</v>
      </c>
      <c r="C676">
        <f>'Comm Input'!L842</f>
        <v>0</v>
      </c>
      <c r="D676" t="str">
        <f>'Comm Input'!M842</f>
        <v>OT</v>
      </c>
      <c r="E676" s="626">
        <f>'Comm Input'!N842</f>
        <v>0</v>
      </c>
      <c r="F676" s="13">
        <f>'Comm Input'!O842</f>
        <v>0</v>
      </c>
      <c r="G676" s="38">
        <f>'Comm Input'!P842</f>
        <v>0</v>
      </c>
      <c r="H676" s="307">
        <f>'Comm Input'!Q842</f>
        <v>0</v>
      </c>
      <c r="I676" s="307">
        <f>'Comm Input'!R842</f>
        <v>0</v>
      </c>
      <c r="J676" s="307">
        <f>'Comm Input'!S842</f>
        <v>0</v>
      </c>
      <c r="K676" s="307">
        <f>'Comm Input'!T842</f>
        <v>0</v>
      </c>
      <c r="L676" s="38">
        <f>'Comm Input'!U842</f>
        <v>0</v>
      </c>
      <c r="M676" s="38">
        <f>'Comm Input'!V842</f>
        <v>0</v>
      </c>
      <c r="N676" s="22">
        <f>'Comm Input'!W842</f>
        <v>0</v>
      </c>
      <c r="O676" s="22">
        <f>'Comm Input'!X842</f>
        <v>0</v>
      </c>
      <c r="P676" s="23">
        <f>'Comm Input'!Y842</f>
        <v>0</v>
      </c>
      <c r="Q676" s="22">
        <f>'Comm Input'!Z842</f>
        <v>0</v>
      </c>
      <c r="R676" s="23">
        <f>'Comm Input'!AA842</f>
        <v>0</v>
      </c>
      <c r="S676" s="23">
        <f>'Comm Input'!AB842</f>
        <v>0</v>
      </c>
      <c r="T676">
        <f>'Comm Input'!AC842</f>
        <v>0</v>
      </c>
      <c r="U676">
        <f>'Comm Input'!AD842</f>
        <v>0</v>
      </c>
      <c r="V676">
        <f>'Comm Input'!AE842</f>
        <v>0</v>
      </c>
      <c r="W676" s="49">
        <f>'Comm Input'!AF842</f>
        <v>0</v>
      </c>
      <c r="X676" s="23">
        <f>'Comm Input'!AG842</f>
        <v>0</v>
      </c>
      <c r="Y676" s="23">
        <f>'Comm Input'!AH842</f>
        <v>0</v>
      </c>
      <c r="Z676" s="23">
        <f>'Comm Input'!AI842</f>
        <v>0</v>
      </c>
    </row>
    <row r="677" spans="1:26" customFormat="1" ht="15.75" thickBot="1" x14ac:dyDescent="0.3">
      <c r="A677" s="311">
        <f>'Comm Input'!J843</f>
        <v>0</v>
      </c>
      <c r="B677">
        <f>'Comm Input'!K843</f>
        <v>0</v>
      </c>
      <c r="C677">
        <f>'Comm Input'!L843</f>
        <v>0</v>
      </c>
      <c r="D677">
        <f>'Comm Input'!M843</f>
        <v>0</v>
      </c>
      <c r="E677" s="23">
        <f>'Comm Input'!N843</f>
        <v>0</v>
      </c>
      <c r="F677" s="50">
        <f>'Comm Input'!O843</f>
        <v>0</v>
      </c>
      <c r="G677" s="38">
        <f>'Comm Input'!P843</f>
        <v>0</v>
      </c>
      <c r="H677" s="307">
        <f>'Comm Input'!Q843</f>
        <v>0</v>
      </c>
      <c r="I677" s="307">
        <f>'Comm Input'!R843</f>
        <v>0</v>
      </c>
      <c r="J677" s="307">
        <f>'Comm Input'!S843</f>
        <v>0</v>
      </c>
      <c r="K677" s="307">
        <f>'Comm Input'!T843</f>
        <v>0</v>
      </c>
      <c r="L677" s="38">
        <f>'Comm Input'!U843</f>
        <v>0</v>
      </c>
      <c r="M677" s="38">
        <f>'Comm Input'!V843</f>
        <v>0</v>
      </c>
      <c r="N677" s="38">
        <f>'Comm Input'!W843</f>
        <v>0</v>
      </c>
      <c r="O677" s="22">
        <f>'Comm Input'!X843</f>
        <v>0</v>
      </c>
      <c r="P677" s="11">
        <f>'Comm Input'!Y843</f>
        <v>0</v>
      </c>
      <c r="Q677" s="22">
        <f>'Comm Input'!Z843</f>
        <v>0</v>
      </c>
      <c r="R677" s="22">
        <f>'Comm Input'!AA843</f>
        <v>0</v>
      </c>
      <c r="S677" s="22">
        <f>'Comm Input'!AB843</f>
        <v>0</v>
      </c>
      <c r="T677" s="22">
        <f>'Comm Input'!AC843</f>
        <v>0</v>
      </c>
      <c r="U677" s="22">
        <f>'Comm Input'!AD843</f>
        <v>0</v>
      </c>
      <c r="V677" s="22">
        <f>'Comm Input'!AE843</f>
        <v>0</v>
      </c>
      <c r="W677" s="49">
        <f>'Comm Input'!AF843</f>
        <v>0</v>
      </c>
      <c r="X677" s="22">
        <f>'Comm Input'!AG843</f>
        <v>0</v>
      </c>
      <c r="Y677" s="22">
        <f>'Comm Input'!AH843</f>
        <v>0</v>
      </c>
      <c r="Z677" s="22">
        <f>'Comm Input'!AI843</f>
        <v>0</v>
      </c>
    </row>
    <row r="678" spans="1:26" customFormat="1" ht="15.75" thickBot="1" x14ac:dyDescent="0.3">
      <c r="A678" s="311">
        <f>'Comm Input'!J844</f>
        <v>0</v>
      </c>
      <c r="B678">
        <f>'Comm Input'!K844</f>
        <v>0</v>
      </c>
      <c r="C678">
        <f>'Comm Input'!L844</f>
        <v>0</v>
      </c>
      <c r="D678">
        <f>'Comm Input'!M844</f>
        <v>0</v>
      </c>
      <c r="E678" s="23">
        <f>'Comm Input'!N844</f>
        <v>0</v>
      </c>
      <c r="F678" s="50">
        <f>'Comm Input'!O844</f>
        <v>0</v>
      </c>
      <c r="G678" s="38">
        <f>'Comm Input'!P844</f>
        <v>0</v>
      </c>
      <c r="H678" s="38">
        <f>'Comm Input'!Q844</f>
        <v>0</v>
      </c>
      <c r="I678" s="38">
        <f>'Comm Input'!R844</f>
        <v>0</v>
      </c>
      <c r="J678" s="38">
        <f>'Comm Input'!S844</f>
        <v>0</v>
      </c>
      <c r="K678" s="38">
        <f>'Comm Input'!T844</f>
        <v>0</v>
      </c>
      <c r="L678" s="38">
        <f>'Comm Input'!U844</f>
        <v>0</v>
      </c>
      <c r="M678" s="38">
        <f>'Comm Input'!V844</f>
        <v>0</v>
      </c>
      <c r="N678" s="488">
        <f>'Comm Input'!W844</f>
        <v>0</v>
      </c>
      <c r="O678" s="489">
        <f>'Comm Input'!X844</f>
        <v>0</v>
      </c>
      <c r="P678" s="490">
        <f>'Comm Input'!Y844</f>
        <v>0</v>
      </c>
      <c r="Q678" s="829">
        <f>'Comm Input'!Z844</f>
        <v>0</v>
      </c>
      <c r="R678" s="387">
        <f>'Comm Input'!AA844</f>
        <v>0</v>
      </c>
      <c r="S678" s="387">
        <f>'Comm Input'!AB844</f>
        <v>0</v>
      </c>
      <c r="T678" s="1087">
        <f>'Comm Input'!AC844</f>
        <v>0</v>
      </c>
      <c r="U678" s="89">
        <f>'Comm Input'!AD844</f>
        <v>0</v>
      </c>
      <c r="V678" s="89">
        <f>'Comm Input'!AE844</f>
        <v>0</v>
      </c>
      <c r="W678" s="49">
        <f>'Comm Input'!AF844</f>
        <v>0</v>
      </c>
      <c r="X678" s="387">
        <f>'Comm Input'!AG844</f>
        <v>0</v>
      </c>
      <c r="Y678" s="387">
        <f>'Comm Input'!AH844</f>
        <v>0</v>
      </c>
      <c r="Z678" s="1087">
        <f>'Comm Input'!AI844</f>
        <v>0</v>
      </c>
    </row>
    <row r="679" spans="1:26" customFormat="1" ht="15" x14ac:dyDescent="0.25">
      <c r="A679">
        <f>'Comm Input'!J845</f>
        <v>0</v>
      </c>
      <c r="B679">
        <f>'Comm Input'!K845</f>
        <v>0</v>
      </c>
      <c r="C679">
        <f>'Comm Input'!L845</f>
        <v>0</v>
      </c>
      <c r="D679">
        <f>'Comm Input'!M845</f>
        <v>0</v>
      </c>
      <c r="E679" s="49">
        <f>'Comm Input'!N845</f>
        <v>0</v>
      </c>
      <c r="F679" s="50">
        <f>'Comm Input'!O845</f>
        <v>0</v>
      </c>
      <c r="G679" s="38">
        <f>'Comm Input'!P845</f>
        <v>0</v>
      </c>
      <c r="H679" s="38">
        <f>'Comm Input'!Q845</f>
        <v>0</v>
      </c>
      <c r="I679" s="38">
        <f>'Comm Input'!R845</f>
        <v>0</v>
      </c>
      <c r="J679" s="38">
        <f>'Comm Input'!S845</f>
        <v>0</v>
      </c>
      <c r="K679" s="38">
        <f>'Comm Input'!T845</f>
        <v>0</v>
      </c>
      <c r="L679" s="38">
        <f>'Comm Input'!U845</f>
        <v>0</v>
      </c>
      <c r="M679" s="38">
        <f>'Comm Input'!V845</f>
        <v>0</v>
      </c>
      <c r="N679" s="522">
        <f>'Comm Input'!W845</f>
        <v>0</v>
      </c>
      <c r="O679" s="523">
        <f>'Comm Input'!X845</f>
        <v>0</v>
      </c>
      <c r="P679" s="28">
        <f>'Comm Input'!Y845</f>
        <v>0</v>
      </c>
      <c r="Q679" s="523">
        <f>'Comm Input'!Z845</f>
        <v>0</v>
      </c>
      <c r="R679" s="523" t="str">
        <f>'Comm Input'!AA845</f>
        <v>pcs</v>
      </c>
      <c r="S679" s="523">
        <f>'Comm Input'!AB845</f>
        <v>0</v>
      </c>
      <c r="T679" s="89">
        <f>'Comm Input'!AC845</f>
        <v>0</v>
      </c>
      <c r="U679" s="89">
        <f>'Comm Input'!AD845</f>
        <v>0</v>
      </c>
      <c r="V679" s="89">
        <f>'Comm Input'!AE845</f>
        <v>0</v>
      </c>
      <c r="W679" s="49">
        <f>'Comm Input'!AF845</f>
        <v>0</v>
      </c>
      <c r="X679" s="523">
        <f>'Comm Input'!AG845</f>
        <v>0</v>
      </c>
      <c r="Y679" s="523">
        <f>'Comm Input'!AH845</f>
        <v>0</v>
      </c>
      <c r="Z679" s="89">
        <f>'Comm Input'!AI845</f>
        <v>0</v>
      </c>
    </row>
    <row r="680" spans="1:26" customFormat="1" ht="15" x14ac:dyDescent="0.25">
      <c r="A680" s="377" t="str">
        <f>'Comm Input'!J846</f>
        <v>SA</v>
      </c>
      <c r="B680" s="42" t="str">
        <f>'Comm Input'!K846</f>
        <v>Broker: ELS</v>
      </c>
      <c r="C680" s="35">
        <f>'Comm Input'!L846</f>
        <v>0</v>
      </c>
      <c r="D680" s="158">
        <f>'Comm Input'!M846</f>
        <v>0</v>
      </c>
      <c r="E680" s="37">
        <f>'Comm Input'!N846</f>
        <v>0</v>
      </c>
      <c r="F680" s="316">
        <f>'Comm Input'!O846</f>
        <v>0</v>
      </c>
      <c r="G680" s="158">
        <f>'Comm Input'!P846</f>
        <v>0</v>
      </c>
      <c r="H680" s="158">
        <f>'Comm Input'!Q846</f>
        <v>0</v>
      </c>
      <c r="I680" s="158">
        <f>'Comm Input'!R846</f>
        <v>0</v>
      </c>
      <c r="J680" s="158">
        <f>'Comm Input'!S846</f>
        <v>0</v>
      </c>
      <c r="K680" s="158">
        <f>'Comm Input'!T846</f>
        <v>0</v>
      </c>
      <c r="L680" s="158" t="str">
        <f>'Comm Input'!U846</f>
        <v>Bundled</v>
      </c>
      <c r="M680" s="158">
        <f>'Comm Input'!V846</f>
        <v>0</v>
      </c>
      <c r="N680" s="158">
        <f>'Comm Input'!W846</f>
        <v>1.4999999999999999E-2</v>
      </c>
      <c r="O680" s="158">
        <f>'Comm Input'!X846</f>
        <v>0</v>
      </c>
      <c r="P680" s="158">
        <f>'Comm Input'!Y846</f>
        <v>0</v>
      </c>
      <c r="Q680" s="158">
        <f>'Comm Input'!Z846</f>
        <v>0</v>
      </c>
      <c r="R680" s="158">
        <f>'Comm Input'!AA846</f>
        <v>5.0000000000000001E-3</v>
      </c>
      <c r="S680" s="158">
        <f>'Comm Input'!AB846</f>
        <v>0</v>
      </c>
      <c r="T680" s="158">
        <f>'Comm Input'!AC846</f>
        <v>0</v>
      </c>
      <c r="U680" s="158">
        <f>'Comm Input'!AD846</f>
        <v>0</v>
      </c>
      <c r="V680" s="158">
        <f>'Comm Input'!AE846</f>
        <v>0</v>
      </c>
      <c r="W680" s="158">
        <f>'Comm Input'!AF846</f>
        <v>0</v>
      </c>
      <c r="X680" s="158">
        <f>'Comm Input'!AG846</f>
        <v>0</v>
      </c>
      <c r="Y680" s="158">
        <f>'Comm Input'!AH846</f>
        <v>0</v>
      </c>
      <c r="Z680" s="158">
        <f>'Comm Input'!AI846</f>
        <v>0</v>
      </c>
    </row>
    <row r="681" spans="1:26" customFormat="1" ht="15" x14ac:dyDescent="0.25">
      <c r="A681" s="311">
        <f>'Comm Input'!J847</f>
        <v>0</v>
      </c>
      <c r="B681" s="378" t="str">
        <f>'Comm Input'!K847</f>
        <v>Innovative Environmental Services, Inc.</v>
      </c>
      <c r="C681" s="17">
        <f>'Comm Input'!L847</f>
        <v>0</v>
      </c>
      <c r="D681" t="str">
        <f>'Comm Input'!M847</f>
        <v>FL0042</v>
      </c>
      <c r="E681" s="1371">
        <f>'Comm Input'!N847</f>
        <v>0</v>
      </c>
      <c r="F681" s="381">
        <f>'Comm Input'!O847</f>
        <v>0</v>
      </c>
      <c r="G681" s="321">
        <f>'Comm Input'!P847</f>
        <v>0</v>
      </c>
      <c r="H681" s="307">
        <f>'Comm Input'!Q847</f>
        <v>0</v>
      </c>
      <c r="I681" s="307">
        <f>'Comm Input'!R847</f>
        <v>0</v>
      </c>
      <c r="J681" s="307">
        <f>'Comm Input'!S847</f>
        <v>0</v>
      </c>
      <c r="K681" s="307">
        <f>'Comm Input'!T847</f>
        <v>0</v>
      </c>
      <c r="L681" s="38">
        <f>'Comm Input'!U847</f>
        <v>0</v>
      </c>
      <c r="M681" s="38">
        <f>'Comm Input'!V847</f>
        <v>0</v>
      </c>
      <c r="N681" s="523">
        <f>'Comm Input'!W847</f>
        <v>0</v>
      </c>
      <c r="O681" s="523">
        <f>'Comm Input'!X847</f>
        <v>0</v>
      </c>
      <c r="P681" s="538">
        <f>'Comm Input'!Y847</f>
        <v>0</v>
      </c>
      <c r="Q681" s="523">
        <f>'Comm Input'!Z847</f>
        <v>0</v>
      </c>
      <c r="R681" s="538">
        <f>'Comm Input'!AA847</f>
        <v>0</v>
      </c>
      <c r="S681" s="538">
        <f>'Comm Input'!AB847</f>
        <v>0</v>
      </c>
      <c r="T681">
        <f>'Comm Input'!AC847</f>
        <v>0</v>
      </c>
      <c r="U681">
        <f>'Comm Input'!AD847</f>
        <v>0</v>
      </c>
      <c r="V681">
        <f>'Comm Input'!AE847</f>
        <v>0</v>
      </c>
      <c r="W681" s="541">
        <f>'Comm Input'!AF847</f>
        <v>0</v>
      </c>
      <c r="X681" s="538">
        <f>'Comm Input'!AG847</f>
        <v>0</v>
      </c>
      <c r="Y681" s="538">
        <f>'Comm Input'!AH847</f>
        <v>0</v>
      </c>
      <c r="Z681">
        <f>'Comm Input'!AI847</f>
        <v>0</v>
      </c>
    </row>
    <row r="682" spans="1:26" customFormat="1" ht="15" x14ac:dyDescent="0.25">
      <c r="A682" s="311">
        <f>'Comm Input'!J848</f>
        <v>0</v>
      </c>
      <c r="B682">
        <f>'Comm Input'!K848</f>
        <v>0</v>
      </c>
      <c r="C682">
        <f>'Comm Input'!L848</f>
        <v>0</v>
      </c>
      <c r="D682" t="str">
        <f>'Comm Input'!M848</f>
        <v>OT</v>
      </c>
      <c r="E682" s="1371">
        <f>'Comm Input'!N848</f>
        <v>0</v>
      </c>
      <c r="F682" s="17">
        <f>'Comm Input'!O848</f>
        <v>0</v>
      </c>
      <c r="G682" s="38">
        <f>'Comm Input'!P848</f>
        <v>0</v>
      </c>
      <c r="H682" s="307">
        <f>'Comm Input'!Q848</f>
        <v>0</v>
      </c>
      <c r="I682" s="307">
        <f>'Comm Input'!R848</f>
        <v>0</v>
      </c>
      <c r="J682" s="307">
        <f>'Comm Input'!S848</f>
        <v>0</v>
      </c>
      <c r="K682" s="307">
        <f>'Comm Input'!T848</f>
        <v>0</v>
      </c>
      <c r="L682" s="38">
        <f>'Comm Input'!U848</f>
        <v>0</v>
      </c>
      <c r="M682" s="38">
        <f>'Comm Input'!V848</f>
        <v>0</v>
      </c>
      <c r="N682" s="22">
        <f>'Comm Input'!W848</f>
        <v>0</v>
      </c>
      <c r="O682" s="22">
        <f>'Comm Input'!X848</f>
        <v>0</v>
      </c>
      <c r="P682" s="23">
        <f>'Comm Input'!Y848</f>
        <v>0</v>
      </c>
      <c r="Q682" s="22">
        <f>'Comm Input'!Z848</f>
        <v>0</v>
      </c>
      <c r="R682" s="23">
        <f>'Comm Input'!AA848</f>
        <v>0</v>
      </c>
      <c r="S682" s="23">
        <f>'Comm Input'!AB848</f>
        <v>0</v>
      </c>
      <c r="T682">
        <f>'Comm Input'!AC848</f>
        <v>0</v>
      </c>
      <c r="U682">
        <f>'Comm Input'!AD848</f>
        <v>0</v>
      </c>
      <c r="V682">
        <f>'Comm Input'!AE848</f>
        <v>0</v>
      </c>
      <c r="W682" s="49">
        <f>'Comm Input'!AF848</f>
        <v>0</v>
      </c>
      <c r="X682" s="23">
        <f>'Comm Input'!AG848</f>
        <v>0</v>
      </c>
      <c r="Y682" s="23">
        <f>'Comm Input'!AH848</f>
        <v>0</v>
      </c>
      <c r="Z682">
        <f>'Comm Input'!AI848</f>
        <v>0</v>
      </c>
    </row>
    <row r="683" spans="1:26" customFormat="1" ht="15" x14ac:dyDescent="0.25">
      <c r="A683" s="311">
        <f>'Comm Input'!J849</f>
        <v>0</v>
      </c>
      <c r="B683" t="str">
        <f>'Comm Input'!K849</f>
        <v>Moved to CES 1/2021</v>
      </c>
      <c r="C683" s="17">
        <f>'Comm Input'!L849</f>
        <v>0</v>
      </c>
      <c r="D683" t="str">
        <f>'Comm Input'!M849</f>
        <v>FL0106</v>
      </c>
      <c r="E683" s="1371">
        <f>'Comm Input'!N849</f>
        <v>0</v>
      </c>
      <c r="F683" s="374">
        <f>'Comm Input'!O849</f>
        <v>0</v>
      </c>
      <c r="G683" s="321">
        <f>'Comm Input'!P849</f>
        <v>0</v>
      </c>
      <c r="H683" s="307">
        <f>'Comm Input'!Q849</f>
        <v>0</v>
      </c>
      <c r="I683" s="307">
        <f>'Comm Input'!R849</f>
        <v>0</v>
      </c>
      <c r="J683" s="307">
        <f>'Comm Input'!S849</f>
        <v>0</v>
      </c>
      <c r="K683" s="307">
        <f>'Comm Input'!T849</f>
        <v>0</v>
      </c>
      <c r="L683" s="38">
        <f>'Comm Input'!U849</f>
        <v>0</v>
      </c>
      <c r="M683" s="38">
        <f>'Comm Input'!V849</f>
        <v>0</v>
      </c>
      <c r="N683" s="22">
        <f>'Comm Input'!W849</f>
        <v>0</v>
      </c>
      <c r="O683" s="22">
        <f>'Comm Input'!X849</f>
        <v>0</v>
      </c>
      <c r="P683" s="23">
        <f>'Comm Input'!Y849</f>
        <v>0</v>
      </c>
      <c r="Q683" s="22">
        <f>'Comm Input'!Z849</f>
        <v>0</v>
      </c>
      <c r="R683" s="23">
        <f>'Comm Input'!AA849</f>
        <v>0</v>
      </c>
      <c r="S683" s="23">
        <f>'Comm Input'!AB849</f>
        <v>0</v>
      </c>
      <c r="T683">
        <f>'Comm Input'!AC849</f>
        <v>0</v>
      </c>
      <c r="U683">
        <f>'Comm Input'!AD849</f>
        <v>0</v>
      </c>
      <c r="V683">
        <f>'Comm Input'!AE849</f>
        <v>0</v>
      </c>
      <c r="W683" s="49">
        <f>'Comm Input'!AF849</f>
        <v>0</v>
      </c>
      <c r="X683" s="23">
        <f>'Comm Input'!AG849</f>
        <v>0</v>
      </c>
      <c r="Y683" s="23">
        <f>'Comm Input'!AH849</f>
        <v>0</v>
      </c>
      <c r="Z683">
        <f>'Comm Input'!AI849</f>
        <v>0</v>
      </c>
    </row>
    <row r="684" spans="1:26" customFormat="1" ht="15" x14ac:dyDescent="0.25">
      <c r="A684" s="311">
        <f>'Comm Input'!J850</f>
        <v>0</v>
      </c>
      <c r="B684">
        <f>'Comm Input'!K850</f>
        <v>0</v>
      </c>
      <c r="C684">
        <f>'Comm Input'!L850</f>
        <v>0</v>
      </c>
      <c r="D684" t="str">
        <f>'Comm Input'!M850</f>
        <v>OT</v>
      </c>
      <c r="E684" s="1371">
        <f>'Comm Input'!N850</f>
        <v>0</v>
      </c>
      <c r="F684" s="17">
        <f>'Comm Input'!O850</f>
        <v>0</v>
      </c>
      <c r="G684" s="38">
        <f>'Comm Input'!P850</f>
        <v>0</v>
      </c>
      <c r="H684" s="307">
        <f>'Comm Input'!Q850</f>
        <v>0</v>
      </c>
      <c r="I684" s="307">
        <f>'Comm Input'!R850</f>
        <v>0</v>
      </c>
      <c r="J684" s="307">
        <f>'Comm Input'!S850</f>
        <v>0</v>
      </c>
      <c r="K684" s="307">
        <f>'Comm Input'!T850</f>
        <v>0</v>
      </c>
      <c r="L684" s="38">
        <f>'Comm Input'!U850</f>
        <v>0</v>
      </c>
      <c r="M684" s="38">
        <f>'Comm Input'!V850</f>
        <v>0</v>
      </c>
      <c r="N684" s="22">
        <f>'Comm Input'!W850</f>
        <v>0</v>
      </c>
      <c r="O684" s="22">
        <f>'Comm Input'!X850</f>
        <v>0</v>
      </c>
      <c r="P684" s="23">
        <f>'Comm Input'!Y850</f>
        <v>0</v>
      </c>
      <c r="Q684" s="22">
        <f>'Comm Input'!Z850</f>
        <v>0</v>
      </c>
      <c r="R684" s="23">
        <f>'Comm Input'!AA850</f>
        <v>0</v>
      </c>
      <c r="S684" s="23">
        <f>'Comm Input'!AB850</f>
        <v>0</v>
      </c>
      <c r="T684">
        <f>'Comm Input'!AC850</f>
        <v>0</v>
      </c>
      <c r="U684">
        <f>'Comm Input'!AD850</f>
        <v>0</v>
      </c>
      <c r="V684">
        <f>'Comm Input'!AE850</f>
        <v>0</v>
      </c>
      <c r="W684" s="49">
        <f>'Comm Input'!AF850</f>
        <v>0</v>
      </c>
      <c r="X684" s="23">
        <f>'Comm Input'!AG850</f>
        <v>0</v>
      </c>
      <c r="Y684" s="23">
        <f>'Comm Input'!AH850</f>
        <v>0</v>
      </c>
      <c r="Z684">
        <f>'Comm Input'!AI850</f>
        <v>0</v>
      </c>
    </row>
    <row r="685" spans="1:26" customFormat="1" ht="15" x14ac:dyDescent="0.25">
      <c r="A685" s="311">
        <f>'Comm Input'!J851</f>
        <v>0</v>
      </c>
      <c r="B685">
        <f>'Comm Input'!K851</f>
        <v>0</v>
      </c>
      <c r="C685" s="17">
        <f>'Comm Input'!L851</f>
        <v>0</v>
      </c>
      <c r="D685" t="str">
        <f>'Comm Input'!M851</f>
        <v>FL8810</v>
      </c>
      <c r="E685" s="1371">
        <f>'Comm Input'!N851</f>
        <v>0</v>
      </c>
      <c r="F685" s="366">
        <f>'Comm Input'!O851</f>
        <v>0</v>
      </c>
      <c r="G685" s="321">
        <f>'Comm Input'!P851</f>
        <v>0</v>
      </c>
      <c r="H685" s="307">
        <f>'Comm Input'!Q851</f>
        <v>0</v>
      </c>
      <c r="I685" s="307">
        <f>'Comm Input'!R851</f>
        <v>0</v>
      </c>
      <c r="J685" s="307">
        <f>'Comm Input'!S851</f>
        <v>0</v>
      </c>
      <c r="K685" s="307">
        <f>'Comm Input'!T851</f>
        <v>0</v>
      </c>
      <c r="L685" s="38">
        <f>'Comm Input'!U851</f>
        <v>0</v>
      </c>
      <c r="M685" s="38">
        <f>'Comm Input'!V851</f>
        <v>0</v>
      </c>
      <c r="N685" s="22">
        <f>'Comm Input'!W851</f>
        <v>0</v>
      </c>
      <c r="O685" s="22">
        <f>'Comm Input'!X851</f>
        <v>0</v>
      </c>
      <c r="P685" s="23">
        <f>'Comm Input'!Y851</f>
        <v>0</v>
      </c>
      <c r="Q685" s="22">
        <f>'Comm Input'!Z851</f>
        <v>0</v>
      </c>
      <c r="R685" s="23">
        <f>'Comm Input'!AA851</f>
        <v>0</v>
      </c>
      <c r="S685" s="23">
        <f>'Comm Input'!AB851</f>
        <v>0</v>
      </c>
      <c r="T685">
        <f>'Comm Input'!AC851</f>
        <v>0</v>
      </c>
      <c r="U685">
        <f>'Comm Input'!AD851</f>
        <v>0</v>
      </c>
      <c r="V685">
        <f>'Comm Input'!AE851</f>
        <v>0</v>
      </c>
      <c r="W685" s="49">
        <f>'Comm Input'!AF851</f>
        <v>0</v>
      </c>
      <c r="X685" s="23">
        <f>'Comm Input'!AG851</f>
        <v>0</v>
      </c>
      <c r="Y685" s="23">
        <f>'Comm Input'!AH851</f>
        <v>0</v>
      </c>
      <c r="Z685" s="23">
        <f>'Comm Input'!AI851</f>
        <v>0</v>
      </c>
    </row>
    <row r="686" spans="1:26" customFormat="1" ht="15" x14ac:dyDescent="0.25">
      <c r="A686" s="311">
        <f>'Comm Input'!J852</f>
        <v>0</v>
      </c>
      <c r="B686">
        <f>'Comm Input'!K852</f>
        <v>0</v>
      </c>
      <c r="C686">
        <f>'Comm Input'!L852</f>
        <v>0</v>
      </c>
      <c r="D686" t="str">
        <f>'Comm Input'!M852</f>
        <v>OT</v>
      </c>
      <c r="E686" s="1371">
        <f>'Comm Input'!N852</f>
        <v>0</v>
      </c>
      <c r="F686" s="13">
        <f>'Comm Input'!O852</f>
        <v>0</v>
      </c>
      <c r="G686" s="38">
        <f>'Comm Input'!P852</f>
        <v>0</v>
      </c>
      <c r="H686" s="307">
        <f>'Comm Input'!Q852</f>
        <v>0</v>
      </c>
      <c r="I686" s="307">
        <f>'Comm Input'!R852</f>
        <v>0</v>
      </c>
      <c r="J686" s="307">
        <f>'Comm Input'!S852</f>
        <v>0</v>
      </c>
      <c r="K686" s="307">
        <f>'Comm Input'!T852</f>
        <v>0</v>
      </c>
      <c r="L686" s="38">
        <f>'Comm Input'!U852</f>
        <v>0</v>
      </c>
      <c r="M686" s="38">
        <f>'Comm Input'!V852</f>
        <v>0</v>
      </c>
      <c r="N686" s="22">
        <f>'Comm Input'!W852</f>
        <v>0</v>
      </c>
      <c r="O686" s="22">
        <f>'Comm Input'!X852</f>
        <v>0</v>
      </c>
      <c r="P686" s="23">
        <f>'Comm Input'!Y852</f>
        <v>0</v>
      </c>
      <c r="Q686" s="22">
        <f>'Comm Input'!Z852</f>
        <v>0</v>
      </c>
      <c r="R686" s="23">
        <f>'Comm Input'!AA852</f>
        <v>0</v>
      </c>
      <c r="S686" s="23">
        <f>'Comm Input'!AB852</f>
        <v>0</v>
      </c>
      <c r="T686">
        <f>'Comm Input'!AC852</f>
        <v>0</v>
      </c>
      <c r="U686">
        <f>'Comm Input'!AD852</f>
        <v>0</v>
      </c>
      <c r="V686">
        <f>'Comm Input'!AE852</f>
        <v>0</v>
      </c>
      <c r="W686" s="49">
        <f>'Comm Input'!AF852</f>
        <v>0</v>
      </c>
      <c r="X686" s="23">
        <f>'Comm Input'!AG852</f>
        <v>0</v>
      </c>
      <c r="Y686" s="23">
        <f>'Comm Input'!AH852</f>
        <v>0</v>
      </c>
      <c r="Z686" s="23">
        <f>'Comm Input'!AI852</f>
        <v>0</v>
      </c>
    </row>
    <row r="687" spans="1:26" customFormat="1" ht="15.75" thickBot="1" x14ac:dyDescent="0.3">
      <c r="A687" s="311">
        <f>'Comm Input'!J853</f>
        <v>0</v>
      </c>
      <c r="B687">
        <f>'Comm Input'!K853</f>
        <v>0</v>
      </c>
      <c r="C687">
        <f>'Comm Input'!L853</f>
        <v>0</v>
      </c>
      <c r="D687">
        <f>'Comm Input'!M853</f>
        <v>0</v>
      </c>
      <c r="E687" s="23">
        <f>'Comm Input'!N853</f>
        <v>0</v>
      </c>
      <c r="F687" s="50">
        <f>'Comm Input'!O853</f>
        <v>0</v>
      </c>
      <c r="G687" s="38">
        <f>'Comm Input'!P853</f>
        <v>0</v>
      </c>
      <c r="H687" s="307">
        <f>'Comm Input'!Q853</f>
        <v>0</v>
      </c>
      <c r="I687" s="307">
        <f>'Comm Input'!R853</f>
        <v>0</v>
      </c>
      <c r="J687" s="307">
        <f>'Comm Input'!S853</f>
        <v>0</v>
      </c>
      <c r="K687" s="307">
        <f>'Comm Input'!T853</f>
        <v>0</v>
      </c>
      <c r="L687" s="38">
        <f>'Comm Input'!U853</f>
        <v>0</v>
      </c>
      <c r="M687" s="38">
        <f>'Comm Input'!V853</f>
        <v>0</v>
      </c>
      <c r="N687" s="38">
        <f>'Comm Input'!W853</f>
        <v>0</v>
      </c>
      <c r="O687" s="22">
        <f>'Comm Input'!X853</f>
        <v>0</v>
      </c>
      <c r="P687" s="11">
        <f>'Comm Input'!Y853</f>
        <v>0</v>
      </c>
      <c r="Q687" s="22">
        <f>'Comm Input'!Z853</f>
        <v>0</v>
      </c>
      <c r="R687" s="22">
        <f>'Comm Input'!AA853</f>
        <v>0</v>
      </c>
      <c r="S687" s="22">
        <f>'Comm Input'!AB853</f>
        <v>0</v>
      </c>
      <c r="T687" s="22">
        <f>'Comm Input'!AC853</f>
        <v>0</v>
      </c>
      <c r="U687" s="22">
        <f>'Comm Input'!AD853</f>
        <v>0</v>
      </c>
      <c r="V687" s="22">
        <f>'Comm Input'!AE853</f>
        <v>0</v>
      </c>
      <c r="W687" s="49">
        <f>'Comm Input'!AF853</f>
        <v>0</v>
      </c>
      <c r="X687" s="22">
        <f>'Comm Input'!AG853</f>
        <v>0</v>
      </c>
      <c r="Y687" s="22">
        <f>'Comm Input'!AH853</f>
        <v>0</v>
      </c>
      <c r="Z687" s="22">
        <f>'Comm Input'!AI853</f>
        <v>0</v>
      </c>
    </row>
    <row r="688" spans="1:26" customFormat="1" ht="15.75" thickBot="1" x14ac:dyDescent="0.3">
      <c r="A688" s="311">
        <f>'Comm Input'!J854</f>
        <v>0</v>
      </c>
      <c r="B688">
        <f>'Comm Input'!K854</f>
        <v>0</v>
      </c>
      <c r="C688">
        <f>'Comm Input'!L854</f>
        <v>0</v>
      </c>
      <c r="D688">
        <f>'Comm Input'!M854</f>
        <v>0</v>
      </c>
      <c r="E688" s="23">
        <f>'Comm Input'!N854</f>
        <v>0</v>
      </c>
      <c r="F688" s="50">
        <f>'Comm Input'!O854</f>
        <v>0</v>
      </c>
      <c r="G688" s="38">
        <f>'Comm Input'!P854</f>
        <v>0</v>
      </c>
      <c r="H688" s="38">
        <f>'Comm Input'!Q854</f>
        <v>0</v>
      </c>
      <c r="I688" s="38">
        <f>'Comm Input'!R854</f>
        <v>0</v>
      </c>
      <c r="J688" s="38">
        <f>'Comm Input'!S854</f>
        <v>0</v>
      </c>
      <c r="K688" s="38">
        <f>'Comm Input'!T854</f>
        <v>0</v>
      </c>
      <c r="L688" s="38">
        <f>'Comm Input'!U854</f>
        <v>0</v>
      </c>
      <c r="M688" s="38">
        <f>'Comm Input'!V854</f>
        <v>0</v>
      </c>
      <c r="N688" s="488">
        <f>'Comm Input'!W854</f>
        <v>0</v>
      </c>
      <c r="O688" s="489">
        <f>'Comm Input'!X854</f>
        <v>0</v>
      </c>
      <c r="P688" s="490">
        <f>'Comm Input'!Y854</f>
        <v>0</v>
      </c>
      <c r="Q688" s="829">
        <f>'Comm Input'!Z854</f>
        <v>0</v>
      </c>
      <c r="R688" s="387">
        <f>'Comm Input'!AA854</f>
        <v>0</v>
      </c>
      <c r="S688" s="387">
        <f>'Comm Input'!AB854</f>
        <v>0</v>
      </c>
      <c r="T688" s="1087">
        <f>'Comm Input'!AC854</f>
        <v>0</v>
      </c>
      <c r="U688" s="89">
        <f>'Comm Input'!AD854</f>
        <v>0</v>
      </c>
      <c r="V688" s="89">
        <f>'Comm Input'!AE854</f>
        <v>0</v>
      </c>
      <c r="W688" s="49">
        <f>'Comm Input'!AF854</f>
        <v>0</v>
      </c>
      <c r="X688" s="387">
        <f>'Comm Input'!AG854</f>
        <v>0</v>
      </c>
      <c r="Y688" s="387">
        <f>'Comm Input'!AH854</f>
        <v>0</v>
      </c>
      <c r="Z688" s="1087">
        <f>'Comm Input'!AI854</f>
        <v>0</v>
      </c>
    </row>
    <row r="689" spans="1:26" customFormat="1" ht="15" x14ac:dyDescent="0.25">
      <c r="A689">
        <f>'Comm Input'!J855</f>
        <v>0</v>
      </c>
      <c r="B689">
        <f>'Comm Input'!K855</f>
        <v>0</v>
      </c>
      <c r="C689">
        <f>'Comm Input'!L855</f>
        <v>0</v>
      </c>
      <c r="D689">
        <f>'Comm Input'!M855</f>
        <v>0</v>
      </c>
      <c r="E689" s="49">
        <f>'Comm Input'!N855</f>
        <v>0</v>
      </c>
      <c r="F689" s="50">
        <f>'Comm Input'!O855</f>
        <v>0</v>
      </c>
      <c r="G689" s="38">
        <f>'Comm Input'!P855</f>
        <v>0</v>
      </c>
      <c r="H689" s="38">
        <f>'Comm Input'!Q855</f>
        <v>0</v>
      </c>
      <c r="I689" s="38">
        <f>'Comm Input'!R855</f>
        <v>0</v>
      </c>
      <c r="J689" s="38">
        <f>'Comm Input'!S855</f>
        <v>0</v>
      </c>
      <c r="K689" s="38">
        <f>'Comm Input'!T855</f>
        <v>0</v>
      </c>
      <c r="L689" s="38">
        <f>'Comm Input'!U855</f>
        <v>0</v>
      </c>
      <c r="M689" s="38">
        <f>'Comm Input'!V855</f>
        <v>0</v>
      </c>
      <c r="N689" s="522">
        <f>'Comm Input'!W855</f>
        <v>0</v>
      </c>
      <c r="O689" s="523">
        <f>'Comm Input'!X855</f>
        <v>0</v>
      </c>
      <c r="P689" s="28">
        <f>'Comm Input'!Y855</f>
        <v>0</v>
      </c>
      <c r="Q689" s="523">
        <f>'Comm Input'!Z855</f>
        <v>0</v>
      </c>
      <c r="R689" s="523">
        <f>'Comm Input'!AA855</f>
        <v>0</v>
      </c>
      <c r="S689" s="523">
        <f>'Comm Input'!AB855</f>
        <v>0</v>
      </c>
      <c r="T689" s="89">
        <f>'Comm Input'!AC855</f>
        <v>0</v>
      </c>
      <c r="U689" s="89">
        <f>'Comm Input'!AD855</f>
        <v>0</v>
      </c>
      <c r="V689" s="89">
        <f>'Comm Input'!AE855</f>
        <v>0</v>
      </c>
      <c r="W689" s="49">
        <f>'Comm Input'!AF855</f>
        <v>0</v>
      </c>
      <c r="X689" s="523">
        <f>'Comm Input'!AG855</f>
        <v>0</v>
      </c>
      <c r="Y689" s="523">
        <f>'Comm Input'!AH855</f>
        <v>0</v>
      </c>
      <c r="Z689" s="89">
        <f>'Comm Input'!AI855</f>
        <v>0</v>
      </c>
    </row>
    <row r="690" spans="1:26" customFormat="1" ht="15" x14ac:dyDescent="0.25">
      <c r="A690" s="377" t="str">
        <f>'Comm Input'!J856</f>
        <v>SA</v>
      </c>
      <c r="B690" s="42" t="str">
        <f>'Comm Input'!K856</f>
        <v>Broker: Axis Group</v>
      </c>
      <c r="C690" s="35">
        <f>'Comm Input'!L856</f>
        <v>0</v>
      </c>
      <c r="D690" s="158">
        <f>'Comm Input'!M856</f>
        <v>0</v>
      </c>
      <c r="E690" s="37">
        <f>'Comm Input'!N856</f>
        <v>0</v>
      </c>
      <c r="F690" s="316">
        <f>'Comm Input'!O856</f>
        <v>0</v>
      </c>
      <c r="G690" s="158">
        <f>'Comm Input'!P856</f>
        <v>0</v>
      </c>
      <c r="H690" s="158">
        <f>'Comm Input'!Q856</f>
        <v>0</v>
      </c>
      <c r="I690" s="319">
        <f>'Comm Input'!R856</f>
        <v>0</v>
      </c>
      <c r="J690" s="319">
        <f>'Comm Input'!S856</f>
        <v>0</v>
      </c>
      <c r="K690" s="319">
        <f>'Comm Input'!T856</f>
        <v>0</v>
      </c>
      <c r="L690" s="319" t="str">
        <f>'Comm Input'!U856</f>
        <v>Bundled</v>
      </c>
      <c r="M690" s="158">
        <f>'Comm Input'!V856</f>
        <v>0</v>
      </c>
      <c r="N690" s="319">
        <f>'Comm Input'!W856</f>
        <v>3.4750000000000003E-2</v>
      </c>
      <c r="O690" s="117">
        <f>'Comm Input'!X856</f>
        <v>0</v>
      </c>
      <c r="P690" s="157">
        <f>'Comm Input'!Y856</f>
        <v>0</v>
      </c>
      <c r="Q690" s="158">
        <f>'Comm Input'!Z856</f>
        <v>0</v>
      </c>
      <c r="R690" s="319">
        <f>'Comm Input'!AA856</f>
        <v>2.5000000000000001E-3</v>
      </c>
      <c r="S690" s="157">
        <f>'Comm Input'!AB856</f>
        <v>0</v>
      </c>
      <c r="T690" s="385" t="str">
        <f>'Comm Input'!AC856</f>
        <v>kr</v>
      </c>
      <c r="U690" s="385">
        <f>'Comm Input'!AD856</f>
        <v>0</v>
      </c>
      <c r="V690" s="385">
        <f>'Comm Input'!AE856</f>
        <v>0</v>
      </c>
      <c r="W690" s="385">
        <f>'Comm Input'!AF856</f>
        <v>0</v>
      </c>
      <c r="X690" s="158">
        <f>'Comm Input'!AG856</f>
        <v>0</v>
      </c>
      <c r="Y690" s="322">
        <f>'Comm Input'!AH856</f>
        <v>0</v>
      </c>
      <c r="Z690" s="385">
        <f>'Comm Input'!AI856</f>
        <v>0</v>
      </c>
    </row>
    <row r="691" spans="1:26" customFormat="1" ht="15" x14ac:dyDescent="0.25">
      <c r="A691" s="311">
        <f>'Comm Input'!J857</f>
        <v>0</v>
      </c>
      <c r="B691" s="378" t="str">
        <f>'Comm Input'!K857</f>
        <v>Patriot Power and Emergency Services</v>
      </c>
      <c r="C691" s="17">
        <f>'Comm Input'!L857</f>
        <v>0.25929999999999997</v>
      </c>
      <c r="D691" t="str">
        <f>'Comm Input'!M857</f>
        <v>FL7538</v>
      </c>
      <c r="E691" s="626">
        <f>'Comm Input'!N857</f>
        <v>0</v>
      </c>
      <c r="F691" s="381">
        <f>'Comm Input'!O857</f>
        <v>0</v>
      </c>
      <c r="G691" s="321">
        <f>'Comm Input'!P857</f>
        <v>0</v>
      </c>
      <c r="H691" s="307">
        <f>'Comm Input'!Q857</f>
        <v>0</v>
      </c>
      <c r="I691" s="307">
        <f>'Comm Input'!R857</f>
        <v>0</v>
      </c>
      <c r="J691" s="307">
        <f>'Comm Input'!S857</f>
        <v>0</v>
      </c>
      <c r="K691" s="307">
        <f>'Comm Input'!T857</f>
        <v>0</v>
      </c>
      <c r="L691" s="38">
        <f>'Comm Input'!U857</f>
        <v>0</v>
      </c>
      <c r="M691" s="38">
        <f>'Comm Input'!V857</f>
        <v>0</v>
      </c>
      <c r="N691" s="523">
        <f>'Comm Input'!W857</f>
        <v>0</v>
      </c>
      <c r="O691" s="523">
        <f>'Comm Input'!X857</f>
        <v>0</v>
      </c>
      <c r="P691" s="538">
        <f>'Comm Input'!Y857</f>
        <v>0</v>
      </c>
      <c r="Q691" s="523">
        <f>'Comm Input'!Z857</f>
        <v>0</v>
      </c>
      <c r="R691" s="785">
        <f>'Comm Input'!AA857</f>
        <v>0</v>
      </c>
      <c r="S691" s="785">
        <f>'Comm Input'!AB857</f>
        <v>0</v>
      </c>
      <c r="T691" s="17">
        <f>'Comm Input'!AC857</f>
        <v>0</v>
      </c>
      <c r="U691" s="17">
        <f>'Comm Input'!AD857</f>
        <v>0</v>
      </c>
      <c r="V691" s="17">
        <f>'Comm Input'!AE857</f>
        <v>0</v>
      </c>
      <c r="W691" s="788">
        <f>'Comm Input'!AF857</f>
        <v>0</v>
      </c>
      <c r="X691" s="785">
        <f>'Comm Input'!AG857</f>
        <v>0</v>
      </c>
      <c r="Y691" s="785">
        <f>'Comm Input'!AH857</f>
        <v>0</v>
      </c>
      <c r="Z691" s="17">
        <f>'Comm Input'!AI857</f>
        <v>0</v>
      </c>
    </row>
    <row r="692" spans="1:26" customFormat="1" ht="15" x14ac:dyDescent="0.25">
      <c r="A692" s="311">
        <f>'Comm Input'!J858</f>
        <v>0</v>
      </c>
      <c r="B692">
        <f>'Comm Input'!K858</f>
        <v>0</v>
      </c>
      <c r="C692">
        <f>'Comm Input'!L858</f>
        <v>0</v>
      </c>
      <c r="D692" t="str">
        <f>'Comm Input'!M858</f>
        <v>OT</v>
      </c>
      <c r="E692" s="626">
        <f>'Comm Input'!N858</f>
        <v>0</v>
      </c>
      <c r="F692" s="17">
        <f>'Comm Input'!O858</f>
        <v>0</v>
      </c>
      <c r="G692" s="38">
        <f>'Comm Input'!P858</f>
        <v>0</v>
      </c>
      <c r="H692" s="307">
        <f>'Comm Input'!Q858</f>
        <v>0</v>
      </c>
      <c r="I692" s="307">
        <f>'Comm Input'!R858</f>
        <v>0</v>
      </c>
      <c r="J692" s="307">
        <f>'Comm Input'!S858</f>
        <v>0</v>
      </c>
      <c r="K692" s="307">
        <f>'Comm Input'!T858</f>
        <v>0</v>
      </c>
      <c r="L692" s="38">
        <f>'Comm Input'!U858</f>
        <v>0</v>
      </c>
      <c r="M692" s="38">
        <f>'Comm Input'!V858</f>
        <v>0</v>
      </c>
      <c r="N692" s="22">
        <f>'Comm Input'!W858</f>
        <v>0</v>
      </c>
      <c r="O692" s="22">
        <f>'Comm Input'!X858</f>
        <v>0</v>
      </c>
      <c r="P692" s="23">
        <f>'Comm Input'!Y858</f>
        <v>0</v>
      </c>
      <c r="Q692" s="22">
        <f>'Comm Input'!Z858</f>
        <v>0</v>
      </c>
      <c r="R692" s="383">
        <f>'Comm Input'!AA858</f>
        <v>0</v>
      </c>
      <c r="S692" s="383">
        <f>'Comm Input'!AB858</f>
        <v>0</v>
      </c>
      <c r="T692" s="17">
        <f>'Comm Input'!AC858</f>
        <v>0</v>
      </c>
      <c r="U692" s="17">
        <f>'Comm Input'!AD858</f>
        <v>0</v>
      </c>
      <c r="V692" s="17">
        <f>'Comm Input'!AE858</f>
        <v>0</v>
      </c>
      <c r="W692" s="789">
        <f>'Comm Input'!AF858</f>
        <v>0</v>
      </c>
      <c r="X692" s="383">
        <f>'Comm Input'!AG858</f>
        <v>0</v>
      </c>
      <c r="Y692" s="383">
        <f>'Comm Input'!AH858</f>
        <v>0</v>
      </c>
      <c r="Z692" s="17">
        <f>'Comm Input'!AI858</f>
        <v>0</v>
      </c>
    </row>
    <row r="693" spans="1:26" customFormat="1" ht="15" x14ac:dyDescent="0.25">
      <c r="A693" s="311">
        <f>'Comm Input'!J859</f>
        <v>0</v>
      </c>
      <c r="B693" t="str">
        <f>'Comm Input'!K860</f>
        <v>Moved to SA-TRION: May 2021</v>
      </c>
      <c r="C693" s="17">
        <f>'Comm Input'!L859</f>
        <v>0</v>
      </c>
      <c r="D693" t="str">
        <f>'Comm Input'!M859</f>
        <v>FL</v>
      </c>
      <c r="E693" s="626"/>
      <c r="F693" s="374">
        <f>'Comm Input'!O859</f>
        <v>0</v>
      </c>
      <c r="G693" s="321">
        <f>'Comm Input'!P859</f>
        <v>0</v>
      </c>
      <c r="H693" s="307">
        <f>'Comm Input'!Q859</f>
        <v>0</v>
      </c>
      <c r="I693" s="307">
        <f>'Comm Input'!R859</f>
        <v>0</v>
      </c>
      <c r="J693" s="307">
        <f>'Comm Input'!S859</f>
        <v>0</v>
      </c>
      <c r="K693" s="307">
        <f>'Comm Input'!T859</f>
        <v>0</v>
      </c>
      <c r="L693" s="38">
        <f>'Comm Input'!U859</f>
        <v>0</v>
      </c>
      <c r="M693" s="38">
        <f>'Comm Input'!V859</f>
        <v>0</v>
      </c>
      <c r="N693" s="22">
        <f>'Comm Input'!W859</f>
        <v>0</v>
      </c>
      <c r="O693" s="22">
        <f>'Comm Input'!X859</f>
        <v>0</v>
      </c>
      <c r="P693" s="23">
        <f>'Comm Input'!Y859</f>
        <v>0</v>
      </c>
      <c r="Q693" s="22">
        <f>'Comm Input'!Z859</f>
        <v>0</v>
      </c>
      <c r="R693" s="383">
        <f>'Comm Input'!AA859</f>
        <v>0</v>
      </c>
      <c r="S693" s="383">
        <f>'Comm Input'!AB859</f>
        <v>0</v>
      </c>
      <c r="T693" s="17">
        <f>'Comm Input'!AC859</f>
        <v>0</v>
      </c>
      <c r="U693" s="17">
        <f>'Comm Input'!AD859</f>
        <v>0</v>
      </c>
      <c r="V693" s="17">
        <f>'Comm Input'!AE859</f>
        <v>0</v>
      </c>
      <c r="W693" s="789">
        <f>'Comm Input'!AF859</f>
        <v>0</v>
      </c>
      <c r="X693" s="383">
        <f>'Comm Input'!AG859</f>
        <v>0</v>
      </c>
      <c r="Y693" s="383">
        <f>'Comm Input'!AH859</f>
        <v>0</v>
      </c>
      <c r="Z693" s="17">
        <f>'Comm Input'!AI859</f>
        <v>0</v>
      </c>
    </row>
    <row r="694" spans="1:26" customFormat="1" ht="15" x14ac:dyDescent="0.25">
      <c r="A694" s="311">
        <f>'Comm Input'!J860</f>
        <v>0</v>
      </c>
      <c r="B694" t="e">
        <f>'Comm Input'!#REF!</f>
        <v>#REF!</v>
      </c>
      <c r="C694">
        <f>'Comm Input'!L860</f>
        <v>0</v>
      </c>
      <c r="D694" t="str">
        <f>'Comm Input'!M860</f>
        <v>OT</v>
      </c>
      <c r="E694" s="626">
        <f>'Comm Input'!N860</f>
        <v>0</v>
      </c>
      <c r="F694" s="17">
        <f>'Comm Input'!O860</f>
        <v>0</v>
      </c>
      <c r="G694" s="38">
        <f>'Comm Input'!P860</f>
        <v>0</v>
      </c>
      <c r="H694" s="307">
        <f>'Comm Input'!Q860</f>
        <v>0</v>
      </c>
      <c r="I694" s="307">
        <f>'Comm Input'!R860</f>
        <v>0</v>
      </c>
      <c r="J694" s="307">
        <f>'Comm Input'!S860</f>
        <v>0</v>
      </c>
      <c r="K694" s="307">
        <f>'Comm Input'!T860</f>
        <v>0</v>
      </c>
      <c r="L694" s="38">
        <f>'Comm Input'!U860</f>
        <v>0</v>
      </c>
      <c r="M694" s="38">
        <f>'Comm Input'!V860</f>
        <v>0</v>
      </c>
      <c r="N694" s="22">
        <f>'Comm Input'!W860</f>
        <v>0</v>
      </c>
      <c r="O694" s="22">
        <f>'Comm Input'!X860</f>
        <v>0</v>
      </c>
      <c r="P694" s="23">
        <f>'Comm Input'!Y860</f>
        <v>0</v>
      </c>
      <c r="Q694" s="22">
        <f>'Comm Input'!Z860</f>
        <v>0</v>
      </c>
      <c r="R694" s="383">
        <f>'Comm Input'!AA860</f>
        <v>0</v>
      </c>
      <c r="S694" s="383">
        <f>'Comm Input'!AB860</f>
        <v>0</v>
      </c>
      <c r="T694" s="17">
        <f>'Comm Input'!AC860</f>
        <v>0</v>
      </c>
      <c r="U694" s="17">
        <f>'Comm Input'!AD860</f>
        <v>0</v>
      </c>
      <c r="V694" s="17">
        <f>'Comm Input'!AE860</f>
        <v>0</v>
      </c>
      <c r="W694" s="789">
        <f>'Comm Input'!AF860</f>
        <v>0</v>
      </c>
      <c r="X694" s="383">
        <f>'Comm Input'!AG860</f>
        <v>0</v>
      </c>
      <c r="Y694" s="383">
        <f>'Comm Input'!AH860</f>
        <v>0</v>
      </c>
      <c r="Z694" s="17">
        <f>'Comm Input'!AI860</f>
        <v>0</v>
      </c>
    </row>
    <row r="695" spans="1:26" customFormat="1" ht="15" x14ac:dyDescent="0.25">
      <c r="A695" s="311">
        <f>'Comm Input'!J861</f>
        <v>0</v>
      </c>
      <c r="B695">
        <f>'Comm Input'!K861</f>
        <v>0</v>
      </c>
      <c r="C695" s="17">
        <f>'Comm Input'!L861</f>
        <v>0</v>
      </c>
      <c r="D695" t="str">
        <f>'Comm Input'!M861</f>
        <v>FL</v>
      </c>
      <c r="E695" s="626">
        <f>'Comm Input'!N861</f>
        <v>0</v>
      </c>
      <c r="F695" s="366">
        <f>'Comm Input'!O861</f>
        <v>0</v>
      </c>
      <c r="G695" s="321">
        <f>'Comm Input'!P861</f>
        <v>0</v>
      </c>
      <c r="H695" s="307">
        <f>'Comm Input'!Q861</f>
        <v>0</v>
      </c>
      <c r="I695" s="307">
        <f>'Comm Input'!R861</f>
        <v>0</v>
      </c>
      <c r="J695" s="307">
        <f>'Comm Input'!S861</f>
        <v>0</v>
      </c>
      <c r="K695" s="307">
        <f>'Comm Input'!T861</f>
        <v>0</v>
      </c>
      <c r="L695" s="38">
        <f>'Comm Input'!U861</f>
        <v>0</v>
      </c>
      <c r="M695" s="38">
        <f>'Comm Input'!V861</f>
        <v>0</v>
      </c>
      <c r="N695" s="22">
        <f>'Comm Input'!W861</f>
        <v>0</v>
      </c>
      <c r="O695" s="22">
        <f>'Comm Input'!X861</f>
        <v>0</v>
      </c>
      <c r="P695" s="23">
        <f>'Comm Input'!Y861</f>
        <v>0</v>
      </c>
      <c r="Q695" s="22">
        <f>'Comm Input'!Z861</f>
        <v>0</v>
      </c>
      <c r="R695" s="383">
        <f>'Comm Input'!AA861</f>
        <v>0</v>
      </c>
      <c r="S695" s="383">
        <f>'Comm Input'!AB861</f>
        <v>0</v>
      </c>
      <c r="T695" s="17">
        <f>'Comm Input'!AC861</f>
        <v>0</v>
      </c>
      <c r="U695" s="17">
        <f>'Comm Input'!AD861</f>
        <v>0</v>
      </c>
      <c r="V695" s="17">
        <f>'Comm Input'!AE861</f>
        <v>0</v>
      </c>
      <c r="W695" s="789">
        <f>'Comm Input'!AF861</f>
        <v>0</v>
      </c>
      <c r="X695" s="383">
        <f>'Comm Input'!AG861</f>
        <v>0</v>
      </c>
      <c r="Y695" s="383">
        <f>'Comm Input'!AH861</f>
        <v>0</v>
      </c>
      <c r="Z695" s="383">
        <f>'Comm Input'!AI861</f>
        <v>0</v>
      </c>
    </row>
    <row r="696" spans="1:26" customFormat="1" ht="15" x14ac:dyDescent="0.25">
      <c r="A696" s="311">
        <f>'Comm Input'!J862</f>
        <v>0</v>
      </c>
      <c r="B696">
        <f>'Comm Input'!K862</f>
        <v>0</v>
      </c>
      <c r="C696">
        <f>'Comm Input'!L862</f>
        <v>0</v>
      </c>
      <c r="D696" t="str">
        <f>'Comm Input'!M862</f>
        <v>OT</v>
      </c>
      <c r="E696" s="626">
        <f>'Comm Input'!N862</f>
        <v>0</v>
      </c>
      <c r="F696" s="13">
        <f>'Comm Input'!O862</f>
        <v>0</v>
      </c>
      <c r="G696" s="38">
        <f>'Comm Input'!P862</f>
        <v>0</v>
      </c>
      <c r="H696" s="307">
        <f>'Comm Input'!Q862</f>
        <v>0</v>
      </c>
      <c r="I696" s="307">
        <f>'Comm Input'!R862</f>
        <v>0</v>
      </c>
      <c r="J696" s="307">
        <f>'Comm Input'!S862</f>
        <v>0</v>
      </c>
      <c r="K696" s="307">
        <f>'Comm Input'!T862</f>
        <v>0</v>
      </c>
      <c r="L696" s="38">
        <f>'Comm Input'!U862</f>
        <v>0</v>
      </c>
      <c r="M696" s="38">
        <f>'Comm Input'!V862</f>
        <v>0</v>
      </c>
      <c r="N696" s="22">
        <f>'Comm Input'!W862</f>
        <v>0</v>
      </c>
      <c r="O696" s="22">
        <f>'Comm Input'!X862</f>
        <v>0</v>
      </c>
      <c r="P696" s="23">
        <f>'Comm Input'!Y862</f>
        <v>0</v>
      </c>
      <c r="Q696" s="22">
        <f>'Comm Input'!Z862</f>
        <v>0</v>
      </c>
      <c r="R696" s="383">
        <f>'Comm Input'!AA862</f>
        <v>0</v>
      </c>
      <c r="S696" s="383">
        <f>'Comm Input'!AB862</f>
        <v>0</v>
      </c>
      <c r="T696" s="17">
        <f>'Comm Input'!AC862</f>
        <v>0</v>
      </c>
      <c r="U696" s="17">
        <f>'Comm Input'!AD862</f>
        <v>0</v>
      </c>
      <c r="V696" s="17">
        <f>'Comm Input'!AE862</f>
        <v>0</v>
      </c>
      <c r="W696" s="789">
        <f>'Comm Input'!AF862</f>
        <v>0</v>
      </c>
      <c r="X696" s="383">
        <f>'Comm Input'!AG862</f>
        <v>0</v>
      </c>
      <c r="Y696" s="383">
        <f>'Comm Input'!AH862</f>
        <v>0</v>
      </c>
      <c r="Z696" s="383">
        <f>'Comm Input'!AI862</f>
        <v>0</v>
      </c>
    </row>
    <row r="697" spans="1:26" customFormat="1" ht="15.75" thickBot="1" x14ac:dyDescent="0.3">
      <c r="A697" s="311">
        <f>'Comm Input'!J863</f>
        <v>0</v>
      </c>
      <c r="B697">
        <f>'Comm Input'!K863</f>
        <v>0</v>
      </c>
      <c r="C697">
        <f>'Comm Input'!L863</f>
        <v>0</v>
      </c>
      <c r="D697">
        <f>'Comm Input'!M863</f>
        <v>0</v>
      </c>
      <c r="E697" s="23">
        <f>'Comm Input'!N863</f>
        <v>0</v>
      </c>
      <c r="F697" s="50">
        <f>'Comm Input'!O863</f>
        <v>0</v>
      </c>
      <c r="G697" s="38">
        <f>'Comm Input'!P863</f>
        <v>0</v>
      </c>
      <c r="H697" s="307">
        <f>'Comm Input'!Q863</f>
        <v>0</v>
      </c>
      <c r="I697" s="307">
        <f>'Comm Input'!R863</f>
        <v>0</v>
      </c>
      <c r="J697" s="307">
        <f>'Comm Input'!S863</f>
        <v>0</v>
      </c>
      <c r="K697" s="307">
        <f>'Comm Input'!T863</f>
        <v>0</v>
      </c>
      <c r="L697" s="38">
        <f>'Comm Input'!U863</f>
        <v>0</v>
      </c>
      <c r="M697" s="38">
        <f>'Comm Input'!V863</f>
        <v>0</v>
      </c>
      <c r="N697" s="38">
        <f>'Comm Input'!W863</f>
        <v>0</v>
      </c>
      <c r="O697" s="22">
        <f>'Comm Input'!X863</f>
        <v>0</v>
      </c>
      <c r="P697" s="11">
        <f>'Comm Input'!Y863</f>
        <v>0</v>
      </c>
      <c r="Q697" s="22">
        <f>'Comm Input'!Z863</f>
        <v>0</v>
      </c>
      <c r="R697" s="382">
        <f>'Comm Input'!AA863</f>
        <v>0</v>
      </c>
      <c r="S697" s="382">
        <f>'Comm Input'!AB863</f>
        <v>0</v>
      </c>
      <c r="T697" s="382">
        <f>'Comm Input'!AC863</f>
        <v>0</v>
      </c>
      <c r="U697" s="382">
        <f>'Comm Input'!AD863</f>
        <v>0</v>
      </c>
      <c r="V697" s="382">
        <f>'Comm Input'!AE863</f>
        <v>0</v>
      </c>
      <c r="W697" s="789">
        <f>'Comm Input'!AF863</f>
        <v>0</v>
      </c>
      <c r="X697" s="382">
        <f>'Comm Input'!AG863</f>
        <v>0</v>
      </c>
      <c r="Y697" s="382">
        <f>'Comm Input'!AH863</f>
        <v>0</v>
      </c>
      <c r="Z697" s="382">
        <f>'Comm Input'!AI863</f>
        <v>0</v>
      </c>
    </row>
    <row r="698" spans="1:26" customFormat="1" ht="15.75" thickBot="1" x14ac:dyDescent="0.3">
      <c r="A698" s="311">
        <f>'Comm Input'!J864</f>
        <v>0</v>
      </c>
      <c r="B698">
        <f>'Comm Input'!K864</f>
        <v>0</v>
      </c>
      <c r="C698">
        <f>'Comm Input'!L864</f>
        <v>0</v>
      </c>
      <c r="D698">
        <f>'Comm Input'!M864</f>
        <v>0</v>
      </c>
      <c r="E698" s="23">
        <f>'Comm Input'!N865</f>
        <v>0</v>
      </c>
      <c r="F698" s="50">
        <f>'Comm Input'!O864</f>
        <v>0</v>
      </c>
      <c r="G698" s="38">
        <f>'Comm Input'!P864</f>
        <v>0</v>
      </c>
      <c r="H698" s="38">
        <f>'Comm Input'!Q864</f>
        <v>0</v>
      </c>
      <c r="I698" s="38">
        <f>'Comm Input'!R864</f>
        <v>0</v>
      </c>
      <c r="J698" s="38">
        <f>'Comm Input'!S864</f>
        <v>0</v>
      </c>
      <c r="K698" s="38">
        <f>'Comm Input'!T864</f>
        <v>0</v>
      </c>
      <c r="L698" s="38">
        <f>'Comm Input'!U864</f>
        <v>0</v>
      </c>
      <c r="M698" s="38">
        <f>'Comm Input'!V864</f>
        <v>0</v>
      </c>
      <c r="N698" s="488">
        <f>'Comm Input'!W864</f>
        <v>0</v>
      </c>
      <c r="O698" s="489">
        <f>'Comm Input'!X864</f>
        <v>0</v>
      </c>
      <c r="P698" s="490">
        <f>'Comm Input'!Y864</f>
        <v>0</v>
      </c>
      <c r="Q698" s="829">
        <f>'Comm Input'!Z864</f>
        <v>0</v>
      </c>
      <c r="R698" s="787">
        <f>'Comm Input'!AA864</f>
        <v>0</v>
      </c>
      <c r="S698" s="787">
        <f>'Comm Input'!AB864</f>
        <v>0</v>
      </c>
      <c r="T698" s="1163">
        <f>'Comm Input'!AC864</f>
        <v>0</v>
      </c>
      <c r="U698" s="17">
        <f>'Comm Input'!AD864</f>
        <v>0</v>
      </c>
      <c r="V698" s="17">
        <f>'Comm Input'!AE864</f>
        <v>0</v>
      </c>
      <c r="W698" s="789">
        <f>'Comm Input'!AF864</f>
        <v>0</v>
      </c>
      <c r="X698" s="787">
        <f>'Comm Input'!AG864</f>
        <v>0</v>
      </c>
      <c r="Y698" s="787">
        <f>'Comm Input'!AH864</f>
        <v>0</v>
      </c>
      <c r="Z698" s="1163">
        <f>'Comm Input'!AI864</f>
        <v>0</v>
      </c>
    </row>
    <row r="699" spans="1:26" customFormat="1" ht="15" x14ac:dyDescent="0.25">
      <c r="A699" s="311">
        <f>'Comm Input'!J865</f>
        <v>0</v>
      </c>
      <c r="B699">
        <f>'Comm Input'!K865</f>
        <v>0</v>
      </c>
      <c r="C699">
        <f>'Comm Input'!L865</f>
        <v>0</v>
      </c>
      <c r="D699">
        <f>'Comm Input'!M865</f>
        <v>0</v>
      </c>
      <c r="E699" s="49">
        <f>'Comm Input'!N865</f>
        <v>0</v>
      </c>
      <c r="F699" s="50">
        <f>'Comm Input'!O865</f>
        <v>0</v>
      </c>
      <c r="G699" s="38">
        <f>'Comm Input'!P865</f>
        <v>0</v>
      </c>
      <c r="H699" s="38">
        <f>'Comm Input'!Q865</f>
        <v>0</v>
      </c>
      <c r="I699" s="38">
        <f>'Comm Input'!R865</f>
        <v>0</v>
      </c>
      <c r="J699" s="38">
        <f>'Comm Input'!S865</f>
        <v>0</v>
      </c>
      <c r="K699" s="38">
        <f>'Comm Input'!T865</f>
        <v>0</v>
      </c>
      <c r="L699" s="38">
        <f>'Comm Input'!U865</f>
        <v>0</v>
      </c>
      <c r="M699" s="38">
        <f>'Comm Input'!V865</f>
        <v>0</v>
      </c>
      <c r="N699" s="522">
        <f>'Comm Input'!W865</f>
        <v>0</v>
      </c>
      <c r="O699" s="523">
        <f>'Comm Input'!X865</f>
        <v>0</v>
      </c>
      <c r="P699" s="28">
        <f>'Comm Input'!Y865</f>
        <v>0</v>
      </c>
      <c r="Q699" s="523">
        <f>'Comm Input'!Z865</f>
        <v>0</v>
      </c>
      <c r="R699" s="523">
        <f>'Comm Input'!AA865</f>
        <v>0</v>
      </c>
      <c r="S699" s="523">
        <f>'Comm Input'!AB865</f>
        <v>0</v>
      </c>
      <c r="T699" s="89">
        <f>'Comm Input'!AC865</f>
        <v>0</v>
      </c>
      <c r="U699" s="89">
        <f>'Comm Input'!AD865</f>
        <v>0</v>
      </c>
      <c r="V699" s="89">
        <f>'Comm Input'!AE865</f>
        <v>0</v>
      </c>
      <c r="W699" s="49">
        <f>'Comm Input'!AF865</f>
        <v>0</v>
      </c>
      <c r="X699" s="523">
        <f>'Comm Input'!AG865</f>
        <v>0</v>
      </c>
      <c r="Y699" s="523">
        <f>'Comm Input'!AH865</f>
        <v>0</v>
      </c>
      <c r="Z699" s="89">
        <f>'Comm Input'!AI865</f>
        <v>0</v>
      </c>
    </row>
    <row r="700" spans="1:26" customFormat="1" ht="15" x14ac:dyDescent="0.25">
      <c r="A700" s="377" t="str">
        <f>'Comm Input'!J866</f>
        <v>SA</v>
      </c>
      <c r="B700" s="42" t="str">
        <f>'Comm Input'!K866</f>
        <v>Broker: Axis Group</v>
      </c>
      <c r="C700" s="35">
        <f>'Comm Input'!L866</f>
        <v>0</v>
      </c>
      <c r="D700" s="158">
        <f>'Comm Input'!M866</f>
        <v>0</v>
      </c>
      <c r="E700" s="37">
        <f>'Comm Input'!N866</f>
        <v>0</v>
      </c>
      <c r="F700" s="316">
        <f>'Comm Input'!O866</f>
        <v>0</v>
      </c>
      <c r="G700" s="158">
        <f>'Comm Input'!P866</f>
        <v>0</v>
      </c>
      <c r="H700" s="158">
        <f>'Comm Input'!Q866</f>
        <v>0</v>
      </c>
      <c r="I700" s="319">
        <f>'Comm Input'!R866</f>
        <v>0</v>
      </c>
      <c r="J700" s="319">
        <f>'Comm Input'!S866</f>
        <v>0</v>
      </c>
      <c r="K700" s="319">
        <f>'Comm Input'!T866</f>
        <v>0</v>
      </c>
      <c r="L700" s="319" t="str">
        <f>'Comm Input'!U866</f>
        <v>Bundled</v>
      </c>
      <c r="M700" s="158">
        <f>'Comm Input'!V866</f>
        <v>0</v>
      </c>
      <c r="N700" s="319">
        <f>'Comm Input'!W866</f>
        <v>1.7500000000000002E-2</v>
      </c>
      <c r="O700" s="117">
        <f>'Comm Input'!X866</f>
        <v>0</v>
      </c>
      <c r="P700" s="157">
        <f>'Comm Input'!Y866</f>
        <v>0</v>
      </c>
      <c r="Q700" s="158">
        <f>'Comm Input'!Z866</f>
        <v>0</v>
      </c>
      <c r="R700" s="319">
        <f>'Comm Input'!AA866</f>
        <v>0</v>
      </c>
      <c r="S700" s="157">
        <f>'Comm Input'!AB866</f>
        <v>0</v>
      </c>
      <c r="T700" s="7">
        <f>'Comm Input'!AC866</f>
        <v>0</v>
      </c>
      <c r="U700" s="7">
        <f>'Comm Input'!AD866</f>
        <v>0</v>
      </c>
      <c r="V700" s="7">
        <f>'Comm Input'!AE866</f>
        <v>0</v>
      </c>
      <c r="W700" s="7">
        <f>'Comm Input'!AF866</f>
        <v>0</v>
      </c>
      <c r="X700" s="158">
        <f>'Comm Input'!AG866</f>
        <v>0</v>
      </c>
      <c r="Y700" s="322">
        <f>'Comm Input'!AH866</f>
        <v>0</v>
      </c>
      <c r="Z700" s="7">
        <f>'Comm Input'!AI866</f>
        <v>0</v>
      </c>
    </row>
    <row r="701" spans="1:26" customFormat="1" ht="15" x14ac:dyDescent="0.25">
      <c r="A701" s="311">
        <f>'Comm Input'!J867</f>
        <v>0</v>
      </c>
      <c r="B701" s="378" t="str">
        <f>'Comm Input'!K867</f>
        <v>Coast to Coast</v>
      </c>
      <c r="C701" s="17">
        <f>'Comm Input'!L867</f>
        <v>0.35510000000000003</v>
      </c>
      <c r="D701" t="str">
        <f>'Comm Input'!M867</f>
        <v>FL5069</v>
      </c>
      <c r="E701" s="626">
        <f>'Comm Input'!N867</f>
        <v>0</v>
      </c>
      <c r="F701" s="381">
        <f>'Comm Input'!O867</f>
        <v>0</v>
      </c>
      <c r="G701" s="321">
        <f>'Comm Input'!P867</f>
        <v>0</v>
      </c>
      <c r="H701" s="307">
        <f>'Comm Input'!Q867</f>
        <v>0</v>
      </c>
      <c r="I701" s="307">
        <f>'Comm Input'!R867</f>
        <v>0</v>
      </c>
      <c r="J701" s="307">
        <f>'Comm Input'!S867</f>
        <v>0</v>
      </c>
      <c r="K701" s="307">
        <f>'Comm Input'!T867</f>
        <v>0</v>
      </c>
      <c r="L701" s="38">
        <f>'Comm Input'!U867</f>
        <v>0</v>
      </c>
      <c r="M701" s="38">
        <f>'Comm Input'!V867</f>
        <v>0</v>
      </c>
      <c r="N701" s="523">
        <f>'Comm Input'!W867</f>
        <v>0</v>
      </c>
      <c r="O701" s="523">
        <f>'Comm Input'!X867</f>
        <v>0</v>
      </c>
      <c r="P701" s="538">
        <f>'Comm Input'!Y867</f>
        <v>0</v>
      </c>
      <c r="Q701" s="523">
        <f>'Comm Input'!Z867</f>
        <v>0</v>
      </c>
      <c r="R701" s="538">
        <f>'Comm Input'!AA867</f>
        <v>0</v>
      </c>
      <c r="S701" s="538">
        <f>'Comm Input'!AB867</f>
        <v>0</v>
      </c>
      <c r="T701">
        <f>'Comm Input'!AC867</f>
        <v>0</v>
      </c>
      <c r="U701">
        <f>'Comm Input'!AD867</f>
        <v>0</v>
      </c>
      <c r="V701">
        <f>'Comm Input'!AE867</f>
        <v>0</v>
      </c>
      <c r="W701" s="541">
        <f>'Comm Input'!AF867</f>
        <v>0</v>
      </c>
      <c r="X701" s="538">
        <f>'Comm Input'!AG867</f>
        <v>0</v>
      </c>
      <c r="Y701" s="538">
        <f>'Comm Input'!AH867</f>
        <v>0</v>
      </c>
      <c r="Z701">
        <f>'Comm Input'!AI867</f>
        <v>0</v>
      </c>
    </row>
    <row r="702" spans="1:26" customFormat="1" ht="15" x14ac:dyDescent="0.25">
      <c r="A702" s="311">
        <f>'Comm Input'!J868</f>
        <v>0</v>
      </c>
      <c r="B702">
        <f>'Comm Input'!K868</f>
        <v>0</v>
      </c>
      <c r="C702">
        <f>'Comm Input'!L868</f>
        <v>0</v>
      </c>
      <c r="D702" t="str">
        <f>'Comm Input'!M868</f>
        <v>OT</v>
      </c>
      <c r="E702" s="626">
        <f>'Comm Input'!N868</f>
        <v>0</v>
      </c>
      <c r="F702" s="17">
        <f>'Comm Input'!O868</f>
        <v>0</v>
      </c>
      <c r="G702" s="38">
        <f>'Comm Input'!P868</f>
        <v>0</v>
      </c>
      <c r="H702" s="307">
        <f>'Comm Input'!Q868</f>
        <v>0</v>
      </c>
      <c r="I702" s="307">
        <f>'Comm Input'!R868</f>
        <v>0</v>
      </c>
      <c r="J702" s="307">
        <f>'Comm Input'!S868</f>
        <v>0</v>
      </c>
      <c r="K702" s="307">
        <f>'Comm Input'!T868</f>
        <v>0</v>
      </c>
      <c r="L702" s="38">
        <f>'Comm Input'!U868</f>
        <v>0</v>
      </c>
      <c r="M702" s="38">
        <f>'Comm Input'!V868</f>
        <v>0</v>
      </c>
      <c r="N702" s="22">
        <f>'Comm Input'!W868</f>
        <v>0</v>
      </c>
      <c r="O702" s="22">
        <f>'Comm Input'!X868</f>
        <v>0</v>
      </c>
      <c r="P702" s="23">
        <f>'Comm Input'!Y868</f>
        <v>0</v>
      </c>
      <c r="Q702" s="22">
        <f>'Comm Input'!Z868</f>
        <v>0</v>
      </c>
      <c r="R702" s="23">
        <f>'Comm Input'!AA868</f>
        <v>0</v>
      </c>
      <c r="S702" s="23">
        <f>'Comm Input'!AB868</f>
        <v>0</v>
      </c>
      <c r="T702">
        <f>'Comm Input'!AC868</f>
        <v>0</v>
      </c>
      <c r="U702">
        <f>'Comm Input'!AD868</f>
        <v>0</v>
      </c>
      <c r="V702">
        <f>'Comm Input'!AE868</f>
        <v>0</v>
      </c>
      <c r="W702" s="49">
        <f>'Comm Input'!AF868</f>
        <v>0</v>
      </c>
      <c r="X702" s="23">
        <f>'Comm Input'!AG868</f>
        <v>0</v>
      </c>
      <c r="Y702" s="23">
        <f>'Comm Input'!AH868</f>
        <v>0</v>
      </c>
      <c r="Z702">
        <f>'Comm Input'!AI868</f>
        <v>0</v>
      </c>
    </row>
    <row r="703" spans="1:26" customFormat="1" ht="15" x14ac:dyDescent="0.25">
      <c r="A703" s="311">
        <f>'Comm Input'!J869</f>
        <v>0</v>
      </c>
      <c r="B703" t="str">
        <f>'Comm Input'!K870</f>
        <v>EFFECTIVE: June 2020</v>
      </c>
      <c r="C703" s="17">
        <f>'Comm Input'!L869</f>
        <v>0.13919999999999999</v>
      </c>
      <c r="D703" t="str">
        <f>'Comm Input'!M869</f>
        <v>FL5606</v>
      </c>
      <c r="E703" s="626">
        <f>'Comm Input'!N869</f>
        <v>0</v>
      </c>
      <c r="F703" s="374">
        <f>'Comm Input'!O869</f>
        <v>0</v>
      </c>
      <c r="G703" s="321">
        <f>'Comm Input'!P869</f>
        <v>0</v>
      </c>
      <c r="H703" s="307">
        <f>'Comm Input'!Q869</f>
        <v>0</v>
      </c>
      <c r="I703" s="307">
        <f>'Comm Input'!R869</f>
        <v>0</v>
      </c>
      <c r="J703" s="307">
        <f>'Comm Input'!S869</f>
        <v>0</v>
      </c>
      <c r="K703" s="307">
        <f>'Comm Input'!T869</f>
        <v>0</v>
      </c>
      <c r="L703" s="38">
        <f>'Comm Input'!U869</f>
        <v>0</v>
      </c>
      <c r="M703" s="38">
        <f>'Comm Input'!V869</f>
        <v>0</v>
      </c>
      <c r="N703" s="22">
        <f>'Comm Input'!W869</f>
        <v>0</v>
      </c>
      <c r="O703" s="22">
        <f>'Comm Input'!X869</f>
        <v>0</v>
      </c>
      <c r="P703" s="23">
        <f>'Comm Input'!Y869</f>
        <v>0</v>
      </c>
      <c r="Q703" s="22">
        <f>'Comm Input'!Z869</f>
        <v>0</v>
      </c>
      <c r="R703" s="23">
        <f>'Comm Input'!AA869</f>
        <v>0</v>
      </c>
      <c r="S703" s="23">
        <f>'Comm Input'!AB869</f>
        <v>0</v>
      </c>
      <c r="T703">
        <f>'Comm Input'!AC869</f>
        <v>0</v>
      </c>
      <c r="U703">
        <f>'Comm Input'!AD869</f>
        <v>0</v>
      </c>
      <c r="V703">
        <f>'Comm Input'!AE869</f>
        <v>0</v>
      </c>
      <c r="W703" s="49">
        <f>'Comm Input'!AF869</f>
        <v>0</v>
      </c>
      <c r="X703" s="23">
        <f>'Comm Input'!AG869</f>
        <v>0</v>
      </c>
      <c r="Y703" s="23">
        <f>'Comm Input'!AH869</f>
        <v>0</v>
      </c>
      <c r="Z703">
        <f>'Comm Input'!AI869</f>
        <v>0</v>
      </c>
    </row>
    <row r="704" spans="1:26" customFormat="1" ht="15" x14ac:dyDescent="0.25">
      <c r="A704" s="311">
        <f>'Comm Input'!J870</f>
        <v>0</v>
      </c>
      <c r="B704" t="e">
        <f>'Comm Input'!#REF!</f>
        <v>#REF!</v>
      </c>
      <c r="C704">
        <f>'Comm Input'!L870</f>
        <v>0</v>
      </c>
      <c r="D704" t="str">
        <f>'Comm Input'!M870</f>
        <v>OT</v>
      </c>
      <c r="E704" s="626">
        <f>'Comm Input'!N870</f>
        <v>0</v>
      </c>
      <c r="F704" s="17">
        <f>'Comm Input'!O870</f>
        <v>0</v>
      </c>
      <c r="G704" s="38">
        <f>'Comm Input'!P870</f>
        <v>0</v>
      </c>
      <c r="H704" s="307">
        <f>'Comm Input'!Q870</f>
        <v>0</v>
      </c>
      <c r="I704" s="307">
        <f>'Comm Input'!R870</f>
        <v>0</v>
      </c>
      <c r="J704" s="307">
        <f>'Comm Input'!S870</f>
        <v>0</v>
      </c>
      <c r="K704" s="307">
        <f>'Comm Input'!T870</f>
        <v>0</v>
      </c>
      <c r="L704" s="38">
        <f>'Comm Input'!U870</f>
        <v>0</v>
      </c>
      <c r="M704" s="38">
        <f>'Comm Input'!V870</f>
        <v>0</v>
      </c>
      <c r="N704" s="22">
        <f>'Comm Input'!W870</f>
        <v>0</v>
      </c>
      <c r="O704" s="22">
        <f>'Comm Input'!X870</f>
        <v>0</v>
      </c>
      <c r="P704" s="23">
        <f>'Comm Input'!Y870</f>
        <v>0</v>
      </c>
      <c r="Q704" s="22">
        <f>'Comm Input'!Z870</f>
        <v>0</v>
      </c>
      <c r="R704" s="23">
        <f>'Comm Input'!AA870</f>
        <v>0</v>
      </c>
      <c r="S704" s="23">
        <f>'Comm Input'!AB870</f>
        <v>0</v>
      </c>
      <c r="T704">
        <f>'Comm Input'!AC870</f>
        <v>0</v>
      </c>
      <c r="U704">
        <f>'Comm Input'!AD870</f>
        <v>0</v>
      </c>
      <c r="V704">
        <f>'Comm Input'!AE870</f>
        <v>0</v>
      </c>
      <c r="W704" s="49">
        <f>'Comm Input'!AF870</f>
        <v>0</v>
      </c>
      <c r="X704" s="23">
        <f>'Comm Input'!AG870</f>
        <v>0</v>
      </c>
      <c r="Y704" s="23">
        <f>'Comm Input'!AH870</f>
        <v>0</v>
      </c>
      <c r="Z704">
        <f>'Comm Input'!AI870</f>
        <v>0</v>
      </c>
    </row>
    <row r="705" spans="1:28" customFormat="1" ht="15" x14ac:dyDescent="0.25">
      <c r="A705" s="311">
        <f>'Comm Input'!J871</f>
        <v>0</v>
      </c>
      <c r="B705">
        <f>'Comm Input'!K871</f>
        <v>0</v>
      </c>
      <c r="C705" s="17">
        <f>'Comm Input'!L871</f>
        <v>0</v>
      </c>
      <c r="D705" t="str">
        <f>'Comm Input'!M871</f>
        <v>FL</v>
      </c>
      <c r="E705" s="626">
        <f>'Comm Input'!N871</f>
        <v>0</v>
      </c>
      <c r="F705" s="366">
        <f>'Comm Input'!O871</f>
        <v>0</v>
      </c>
      <c r="G705" s="321">
        <f>'Comm Input'!P871</f>
        <v>0</v>
      </c>
      <c r="H705" s="307">
        <f>'Comm Input'!Q871</f>
        <v>0</v>
      </c>
      <c r="I705" s="307">
        <f>'Comm Input'!R871</f>
        <v>0</v>
      </c>
      <c r="J705" s="307">
        <f>'Comm Input'!S871</f>
        <v>0</v>
      </c>
      <c r="K705" s="307">
        <f>'Comm Input'!T871</f>
        <v>0</v>
      </c>
      <c r="L705" s="38">
        <f>'Comm Input'!U871</f>
        <v>0</v>
      </c>
      <c r="M705" s="38">
        <f>'Comm Input'!V871</f>
        <v>0</v>
      </c>
      <c r="N705" s="22">
        <f>'Comm Input'!W871</f>
        <v>0</v>
      </c>
      <c r="O705" s="22">
        <f>'Comm Input'!X871</f>
        <v>0</v>
      </c>
      <c r="P705" s="23">
        <f>'Comm Input'!Y871</f>
        <v>0</v>
      </c>
      <c r="Q705" s="22">
        <f>'Comm Input'!Z871</f>
        <v>0</v>
      </c>
      <c r="R705" s="23">
        <f>'Comm Input'!AA871</f>
        <v>0</v>
      </c>
      <c r="S705" s="23">
        <f>'Comm Input'!AB871</f>
        <v>0</v>
      </c>
      <c r="T705">
        <f>'Comm Input'!AC871</f>
        <v>0</v>
      </c>
      <c r="U705">
        <f>'Comm Input'!AD871</f>
        <v>0</v>
      </c>
      <c r="V705">
        <f>'Comm Input'!AE871</f>
        <v>0</v>
      </c>
      <c r="W705" s="49">
        <f>'Comm Input'!AF871</f>
        <v>0</v>
      </c>
      <c r="X705" s="23">
        <f>'Comm Input'!AG871</f>
        <v>0</v>
      </c>
      <c r="Y705" s="23">
        <f>'Comm Input'!AH871</f>
        <v>0</v>
      </c>
      <c r="Z705" s="23">
        <f>'Comm Input'!AI871</f>
        <v>0</v>
      </c>
    </row>
    <row r="706" spans="1:28" customFormat="1" ht="15" x14ac:dyDescent="0.25">
      <c r="A706" s="311">
        <f>'Comm Input'!J872</f>
        <v>0</v>
      </c>
      <c r="B706">
        <f>'Comm Input'!K872</f>
        <v>0</v>
      </c>
      <c r="C706">
        <f>'Comm Input'!L872</f>
        <v>0</v>
      </c>
      <c r="D706" t="str">
        <f>'Comm Input'!M872</f>
        <v>OT</v>
      </c>
      <c r="E706" s="626">
        <f>'Comm Input'!N872</f>
        <v>0</v>
      </c>
      <c r="F706" s="13">
        <f>'Comm Input'!O872</f>
        <v>0</v>
      </c>
      <c r="G706" s="38">
        <f>'Comm Input'!P872</f>
        <v>0</v>
      </c>
      <c r="H706" s="307">
        <f>'Comm Input'!Q872</f>
        <v>0</v>
      </c>
      <c r="I706" s="307">
        <f>'Comm Input'!R872</f>
        <v>0</v>
      </c>
      <c r="J706" s="307">
        <f>'Comm Input'!S872</f>
        <v>0</v>
      </c>
      <c r="K706" s="307">
        <f>'Comm Input'!T872</f>
        <v>0</v>
      </c>
      <c r="L706" s="38">
        <f>'Comm Input'!U872</f>
        <v>0</v>
      </c>
      <c r="M706" s="38">
        <f>'Comm Input'!V872</f>
        <v>0</v>
      </c>
      <c r="N706" s="22">
        <f>'Comm Input'!W872</f>
        <v>0</v>
      </c>
      <c r="O706" s="22">
        <f>'Comm Input'!X872</f>
        <v>0</v>
      </c>
      <c r="P706" s="23">
        <f>'Comm Input'!Y872</f>
        <v>0</v>
      </c>
      <c r="Q706" s="22">
        <f>'Comm Input'!Z872</f>
        <v>0</v>
      </c>
      <c r="R706" s="23">
        <f>'Comm Input'!AA872</f>
        <v>0</v>
      </c>
      <c r="S706" s="23">
        <f>'Comm Input'!AB872</f>
        <v>0</v>
      </c>
      <c r="T706">
        <f>'Comm Input'!AC872</f>
        <v>0</v>
      </c>
      <c r="U706">
        <f>'Comm Input'!AD872</f>
        <v>0</v>
      </c>
      <c r="V706">
        <f>'Comm Input'!AE872</f>
        <v>0</v>
      </c>
      <c r="W706" s="49">
        <f>'Comm Input'!AF872</f>
        <v>0</v>
      </c>
      <c r="X706" s="23">
        <f>'Comm Input'!AG872</f>
        <v>0</v>
      </c>
      <c r="Y706" s="23">
        <f>'Comm Input'!AH872</f>
        <v>0</v>
      </c>
      <c r="Z706" s="23">
        <f>'Comm Input'!AI872</f>
        <v>0</v>
      </c>
    </row>
    <row r="707" spans="1:28" customFormat="1" ht="15.75" thickBot="1" x14ac:dyDescent="0.3">
      <c r="A707" s="311">
        <f>'Comm Input'!J873</f>
        <v>0</v>
      </c>
      <c r="B707">
        <f>'Comm Input'!K873</f>
        <v>0</v>
      </c>
      <c r="C707">
        <f>'Comm Input'!L873</f>
        <v>0</v>
      </c>
      <c r="D707">
        <f>'Comm Input'!M873</f>
        <v>0</v>
      </c>
      <c r="E707" s="23">
        <f>'Comm Input'!N873</f>
        <v>0</v>
      </c>
      <c r="F707" s="50">
        <f>'Comm Input'!O873</f>
        <v>0</v>
      </c>
      <c r="G707" s="38">
        <f>'Comm Input'!P873</f>
        <v>0</v>
      </c>
      <c r="H707" s="307">
        <f>'Comm Input'!Q873</f>
        <v>0</v>
      </c>
      <c r="I707" s="307">
        <f>'Comm Input'!R873</f>
        <v>0</v>
      </c>
      <c r="J707" s="307">
        <f>'Comm Input'!S873</f>
        <v>0</v>
      </c>
      <c r="K707" s="307">
        <f>'Comm Input'!T873</f>
        <v>0</v>
      </c>
      <c r="L707" s="38">
        <f>'Comm Input'!U873</f>
        <v>0</v>
      </c>
      <c r="M707" s="38">
        <f>'Comm Input'!V873</f>
        <v>0</v>
      </c>
      <c r="N707" s="38">
        <f>'Comm Input'!W873</f>
        <v>0</v>
      </c>
      <c r="O707" s="22">
        <f>'Comm Input'!X873</f>
        <v>0</v>
      </c>
      <c r="P707" s="11">
        <f>'Comm Input'!Y873</f>
        <v>0</v>
      </c>
      <c r="Q707" s="22">
        <f>'Comm Input'!Z873</f>
        <v>0</v>
      </c>
      <c r="R707" s="22">
        <f>'Comm Input'!AA873</f>
        <v>0</v>
      </c>
      <c r="S707" s="22">
        <f>'Comm Input'!AB873</f>
        <v>0</v>
      </c>
      <c r="T707" s="22">
        <f>'Comm Input'!AC873</f>
        <v>0</v>
      </c>
      <c r="U707" s="22">
        <f>'Comm Input'!AD873</f>
        <v>0</v>
      </c>
      <c r="V707" s="22">
        <f>'Comm Input'!AE873</f>
        <v>0</v>
      </c>
      <c r="W707" s="49">
        <f>'Comm Input'!AF873</f>
        <v>0</v>
      </c>
      <c r="X707" s="22">
        <f>'Comm Input'!AG873</f>
        <v>0</v>
      </c>
      <c r="Y707" s="22">
        <f>'Comm Input'!AH873</f>
        <v>0</v>
      </c>
      <c r="Z707" s="22">
        <f>'Comm Input'!AI873</f>
        <v>0</v>
      </c>
    </row>
    <row r="708" spans="1:28" customFormat="1" ht="15.75" thickBot="1" x14ac:dyDescent="0.3">
      <c r="A708" s="311">
        <f>'Comm Input'!J874</f>
        <v>0</v>
      </c>
      <c r="B708">
        <f>'Comm Input'!K874</f>
        <v>0</v>
      </c>
      <c r="C708">
        <f>'Comm Input'!L874</f>
        <v>0</v>
      </c>
      <c r="D708">
        <f>'Comm Input'!M874</f>
        <v>0</v>
      </c>
      <c r="E708" s="23">
        <f>'Comm Input'!N874</f>
        <v>0</v>
      </c>
      <c r="F708" s="50">
        <f>'Comm Input'!O874</f>
        <v>0</v>
      </c>
      <c r="G708" s="38">
        <f>'Comm Input'!P874</f>
        <v>0</v>
      </c>
      <c r="H708" s="38">
        <f>'Comm Input'!Q874</f>
        <v>0</v>
      </c>
      <c r="I708" s="38">
        <f>'Comm Input'!R874</f>
        <v>0</v>
      </c>
      <c r="J708" s="38">
        <f>'Comm Input'!S874</f>
        <v>0</v>
      </c>
      <c r="K708" s="38">
        <f>'Comm Input'!T874</f>
        <v>0</v>
      </c>
      <c r="L708" s="38">
        <f>'Comm Input'!U874</f>
        <v>0</v>
      </c>
      <c r="M708" s="38">
        <f>'Comm Input'!V874</f>
        <v>0</v>
      </c>
      <c r="N708" s="488">
        <f>'Comm Input'!W874</f>
        <v>0</v>
      </c>
      <c r="O708" s="489">
        <f>'Comm Input'!X874</f>
        <v>0</v>
      </c>
      <c r="P708" s="490">
        <f>'Comm Input'!Y874</f>
        <v>0</v>
      </c>
      <c r="Q708" s="829">
        <f>'Comm Input'!Z874</f>
        <v>0</v>
      </c>
      <c r="R708" s="387">
        <f>'Comm Input'!AA874</f>
        <v>0</v>
      </c>
      <c r="S708" s="387">
        <f>'Comm Input'!AB874</f>
        <v>0</v>
      </c>
      <c r="T708" s="1087">
        <f>'Comm Input'!AC874</f>
        <v>0</v>
      </c>
      <c r="U708" s="89">
        <f>'Comm Input'!AD874</f>
        <v>0</v>
      </c>
      <c r="V708" s="89">
        <f>'Comm Input'!AE874</f>
        <v>0</v>
      </c>
      <c r="W708" s="49">
        <f>'Comm Input'!AF874</f>
        <v>0</v>
      </c>
      <c r="X708" s="387">
        <f>'Comm Input'!AG874</f>
        <v>0</v>
      </c>
      <c r="Y708" s="387">
        <f>'Comm Input'!AH874</f>
        <v>0</v>
      </c>
      <c r="Z708" s="1087">
        <f>'Comm Input'!AI874</f>
        <v>0</v>
      </c>
    </row>
    <row r="709" spans="1:28" customFormat="1" ht="15" x14ac:dyDescent="0.25">
      <c r="A709" s="311"/>
      <c r="E709" s="23"/>
      <c r="F709" s="50"/>
      <c r="G709" s="38"/>
      <c r="H709" s="38"/>
      <c r="I709" s="38"/>
      <c r="J709" s="38"/>
      <c r="K709" s="38"/>
      <c r="L709" s="38"/>
      <c r="M709" s="38"/>
      <c r="N709" s="522"/>
      <c r="O709" s="523"/>
      <c r="P709" s="28"/>
      <c r="Q709" s="523"/>
      <c r="R709" s="523"/>
      <c r="S709" s="523"/>
      <c r="T709" s="89"/>
      <c r="U709" s="89"/>
      <c r="V709" s="89"/>
      <c r="W709" s="49"/>
      <c r="X709" s="523"/>
      <c r="Y709" s="523"/>
      <c r="Z709" s="89"/>
    </row>
    <row r="710" spans="1:28" customFormat="1" ht="15" x14ac:dyDescent="0.25">
      <c r="A710" s="377" t="str">
        <f>'Comm Input'!J876</f>
        <v>SA</v>
      </c>
      <c r="B710" s="42" t="str">
        <f>'Comm Input'!K876</f>
        <v>Broker: Axis Group</v>
      </c>
      <c r="C710" s="35">
        <f>'Comm Input'!L876</f>
        <v>0</v>
      </c>
      <c r="D710" s="158">
        <f>'Comm Input'!M876</f>
        <v>0</v>
      </c>
      <c r="E710" s="37">
        <f>'Comm Input'!N876</f>
        <v>0</v>
      </c>
      <c r="F710" s="316">
        <f>'Comm Input'!O876</f>
        <v>0</v>
      </c>
      <c r="G710" s="158">
        <f>'Comm Input'!P876</f>
        <v>0</v>
      </c>
      <c r="H710" s="158">
        <f>'Comm Input'!Q876</f>
        <v>0</v>
      </c>
      <c r="I710" s="319">
        <f>'Comm Input'!R876</f>
        <v>0</v>
      </c>
      <c r="J710" s="319">
        <f>'Comm Input'!S876</f>
        <v>0</v>
      </c>
      <c r="K710" s="319">
        <f>'Comm Input'!T876</f>
        <v>0</v>
      </c>
      <c r="L710" s="319" t="str">
        <f>'Comm Input'!U876</f>
        <v>Bundled</v>
      </c>
      <c r="M710" s="158">
        <f>'Comm Input'!V876</f>
        <v>0</v>
      </c>
      <c r="N710" s="319">
        <f>'Comm Input'!W876</f>
        <v>0</v>
      </c>
      <c r="O710" s="117">
        <f>'Comm Input'!X876</f>
        <v>0</v>
      </c>
      <c r="P710" s="157">
        <f>'Comm Input'!Y876</f>
        <v>0</v>
      </c>
      <c r="Q710" s="158">
        <f>'Comm Input'!Z876</f>
        <v>0</v>
      </c>
      <c r="R710" s="319">
        <f>'Comm Input'!AA876</f>
        <v>1.4999999999999999E-4</v>
      </c>
      <c r="S710" s="157">
        <f>'Comm Input'!AB876</f>
        <v>0</v>
      </c>
      <c r="T710" s="7">
        <f>'Comm Input'!AC876</f>
        <v>0</v>
      </c>
      <c r="U710" s="7">
        <f>'Comm Input'!AD876</f>
        <v>0</v>
      </c>
      <c r="V710" s="7">
        <f>'Comm Input'!AE876</f>
        <v>0</v>
      </c>
      <c r="W710" s="7">
        <f>'Comm Input'!AF876</f>
        <v>0</v>
      </c>
      <c r="X710" s="158">
        <f>'Comm Input'!AG876</f>
        <v>0</v>
      </c>
      <c r="Y710" s="322">
        <f>'Comm Input'!AH876</f>
        <v>0</v>
      </c>
      <c r="Z710" s="7">
        <f>'Comm Input'!AI876</f>
        <v>0</v>
      </c>
      <c r="AA710">
        <f>'Comm Input'!AJ876</f>
        <v>0</v>
      </c>
      <c r="AB710">
        <f>'Comm Input'!AK887</f>
        <v>0</v>
      </c>
    </row>
    <row r="711" spans="1:28" customFormat="1" ht="15" x14ac:dyDescent="0.25">
      <c r="A711" s="311">
        <f>'Comm Input'!J877</f>
        <v>0</v>
      </c>
      <c r="B711" s="378" t="str">
        <f>'Comm Input'!K877</f>
        <v>Howco Environmental</v>
      </c>
      <c r="C711" s="17">
        <f>'Comm Input'!L877</f>
        <v>0.14949999999999999</v>
      </c>
      <c r="D711" t="str">
        <f>'Comm Input'!M877</f>
        <v>FL4740</v>
      </c>
      <c r="E711" s="626">
        <f>'Comm Input'!N877</f>
        <v>0</v>
      </c>
      <c r="F711" s="381">
        <f>'Comm Input'!O877</f>
        <v>0</v>
      </c>
      <c r="G711" s="321">
        <f>'Comm Input'!P877</f>
        <v>0</v>
      </c>
      <c r="H711" s="535">
        <f>'Comm Input'!Q877</f>
        <v>0</v>
      </c>
      <c r="I711" s="307">
        <f>'Comm Input'!R877</f>
        <v>0</v>
      </c>
      <c r="J711" s="307">
        <f>'Comm Input'!S877</f>
        <v>0</v>
      </c>
      <c r="K711" s="307">
        <f>'Comm Input'!T877</f>
        <v>0</v>
      </c>
      <c r="L711" s="38">
        <f>'Comm Input'!U877</f>
        <v>0</v>
      </c>
      <c r="M711" s="38">
        <f>'Comm Input'!V877</f>
        <v>3.2499999999999999E-3</v>
      </c>
      <c r="N711" s="523">
        <f>'Comm Input'!W877</f>
        <v>0</v>
      </c>
      <c r="O711" s="523">
        <f>'Comm Input'!X877</f>
        <v>0</v>
      </c>
      <c r="P711" s="538">
        <f>'Comm Input'!Y877</f>
        <v>0</v>
      </c>
      <c r="Q711" s="523">
        <f>'Comm Input'!Z877</f>
        <v>0</v>
      </c>
      <c r="R711" s="538">
        <f>'Comm Input'!AA877</f>
        <v>0</v>
      </c>
      <c r="S711" s="538">
        <f>'Comm Input'!AB877</f>
        <v>0</v>
      </c>
      <c r="T711">
        <f>'Comm Input'!AC877</f>
        <v>0</v>
      </c>
      <c r="U711">
        <f>'Comm Input'!AD877</f>
        <v>0</v>
      </c>
      <c r="V711">
        <f>'Comm Input'!AE877</f>
        <v>0</v>
      </c>
      <c r="W711" s="541">
        <f>'Comm Input'!AF877</f>
        <v>0</v>
      </c>
      <c r="X711" s="538">
        <f>'Comm Input'!AG877</f>
        <v>0</v>
      </c>
      <c r="Y711" s="538">
        <f>'Comm Input'!AH877</f>
        <v>0</v>
      </c>
      <c r="Z711">
        <f>'Comm Input'!AI877</f>
        <v>0</v>
      </c>
      <c r="AA711">
        <f>'Comm Input'!AJ877</f>
        <v>0</v>
      </c>
      <c r="AB711">
        <f>'Comm Input'!AK888</f>
        <v>0</v>
      </c>
    </row>
    <row r="712" spans="1:28" customFormat="1" ht="15" x14ac:dyDescent="0.25">
      <c r="A712" s="311">
        <f>'Comm Input'!J878</f>
        <v>0</v>
      </c>
      <c r="B712">
        <f>'Comm Input'!K878</f>
        <v>0</v>
      </c>
      <c r="C712">
        <f>'Comm Input'!L878</f>
        <v>0</v>
      </c>
      <c r="D712" t="str">
        <f>'Comm Input'!M878</f>
        <v>OT</v>
      </c>
      <c r="E712" s="626">
        <f>'Comm Input'!N878</f>
        <v>0</v>
      </c>
      <c r="F712" s="17">
        <f>'Comm Input'!O878</f>
        <v>0</v>
      </c>
      <c r="G712" s="38">
        <f>'Comm Input'!P878</f>
        <v>0</v>
      </c>
      <c r="H712" s="535">
        <f>'Comm Input'!Q878</f>
        <v>0</v>
      </c>
      <c r="I712" s="307">
        <f>'Comm Input'!R878</f>
        <v>0</v>
      </c>
      <c r="J712" s="307">
        <f>'Comm Input'!S878</f>
        <v>0</v>
      </c>
      <c r="K712" s="307">
        <f>'Comm Input'!T878</f>
        <v>0</v>
      </c>
      <c r="L712" s="38">
        <f>'Comm Input'!U878</f>
        <v>0</v>
      </c>
      <c r="M712" s="38">
        <f>'Comm Input'!V878</f>
        <v>3.2499999999999999E-3</v>
      </c>
      <c r="N712" s="22">
        <f>'Comm Input'!W878</f>
        <v>0</v>
      </c>
      <c r="O712" s="22">
        <f>'Comm Input'!X878</f>
        <v>0</v>
      </c>
      <c r="P712" s="23">
        <f>'Comm Input'!Y878</f>
        <v>0</v>
      </c>
      <c r="Q712" s="22">
        <f>'Comm Input'!Z878</f>
        <v>0</v>
      </c>
      <c r="R712" s="23">
        <f>'Comm Input'!AA878</f>
        <v>0</v>
      </c>
      <c r="S712" s="23">
        <f>'Comm Input'!AB878</f>
        <v>0</v>
      </c>
      <c r="T712">
        <f>'Comm Input'!AC878</f>
        <v>0</v>
      </c>
      <c r="U712">
        <f>'Comm Input'!AD878</f>
        <v>0</v>
      </c>
      <c r="V712">
        <f>'Comm Input'!AE878</f>
        <v>0</v>
      </c>
      <c r="W712" s="49">
        <f>'Comm Input'!AF878</f>
        <v>0</v>
      </c>
      <c r="X712" s="23">
        <f>'Comm Input'!AG878</f>
        <v>0</v>
      </c>
      <c r="Y712" s="23">
        <f>'Comm Input'!AH878</f>
        <v>0</v>
      </c>
      <c r="Z712">
        <f>'Comm Input'!AI878</f>
        <v>0</v>
      </c>
      <c r="AA712">
        <f>'Comm Input'!AJ878</f>
        <v>0</v>
      </c>
      <c r="AB712">
        <f>'Comm Input'!AK889</f>
        <v>0</v>
      </c>
    </row>
    <row r="713" spans="1:28" customFormat="1" ht="15" x14ac:dyDescent="0.25">
      <c r="A713" s="311">
        <f>'Comm Input'!J879</f>
        <v>0</v>
      </c>
      <c r="B713" t="str">
        <f>'Comm Input'!K879</f>
        <v>EFFECTIVE: 8/2021</v>
      </c>
      <c r="C713" s="17">
        <f>'Comm Input'!L879</f>
        <v>0.13150000000000001</v>
      </c>
      <c r="D713" t="str">
        <f>'Comm Input'!M879</f>
        <v>FL8742</v>
      </c>
      <c r="E713" s="626">
        <f>'Comm Input'!N879</f>
        <v>0</v>
      </c>
      <c r="F713" s="374">
        <f>'Comm Input'!O879</f>
        <v>0</v>
      </c>
      <c r="G713" s="321">
        <f>'Comm Input'!P879</f>
        <v>0</v>
      </c>
      <c r="H713" s="535">
        <f>'Comm Input'!Q879</f>
        <v>0</v>
      </c>
      <c r="I713" s="307">
        <f>'Comm Input'!R879</f>
        <v>0</v>
      </c>
      <c r="J713" s="307">
        <f>'Comm Input'!S879</f>
        <v>0</v>
      </c>
      <c r="K713" s="307">
        <f>'Comm Input'!T879</f>
        <v>0</v>
      </c>
      <c r="L713" s="38">
        <f>'Comm Input'!U879</f>
        <v>0</v>
      </c>
      <c r="M713" s="38">
        <f>'Comm Input'!V879</f>
        <v>2.65E-3</v>
      </c>
      <c r="N713" s="22">
        <f>'Comm Input'!W879</f>
        <v>0</v>
      </c>
      <c r="O713" s="22">
        <f>'Comm Input'!X879</f>
        <v>0</v>
      </c>
      <c r="P713" s="23">
        <f>'Comm Input'!Y879</f>
        <v>0</v>
      </c>
      <c r="Q713" s="22">
        <f>'Comm Input'!Z879</f>
        <v>0</v>
      </c>
      <c r="R713" s="23">
        <f>'Comm Input'!AA879</f>
        <v>0</v>
      </c>
      <c r="S713" s="23">
        <f>'Comm Input'!AB879</f>
        <v>0</v>
      </c>
      <c r="T713">
        <f>'Comm Input'!AC879</f>
        <v>0</v>
      </c>
      <c r="U713">
        <f>'Comm Input'!AD879</f>
        <v>0</v>
      </c>
      <c r="V713">
        <f>'Comm Input'!AE879</f>
        <v>0</v>
      </c>
      <c r="W713" s="49">
        <f>'Comm Input'!AF879</f>
        <v>0</v>
      </c>
      <c r="X713" s="23">
        <f>'Comm Input'!AG879</f>
        <v>0</v>
      </c>
      <c r="Y713" s="23">
        <f>'Comm Input'!AH879</f>
        <v>0</v>
      </c>
      <c r="Z713">
        <f>'Comm Input'!AI879</f>
        <v>0</v>
      </c>
      <c r="AA713">
        <f>'Comm Input'!AJ879</f>
        <v>0</v>
      </c>
      <c r="AB713">
        <f>'Comm Input'!AK890</f>
        <v>0</v>
      </c>
    </row>
    <row r="714" spans="1:28" customFormat="1" ht="15" x14ac:dyDescent="0.25">
      <c r="A714" s="311">
        <f>'Comm Input'!J880</f>
        <v>0</v>
      </c>
      <c r="B714" t="str">
        <f>'Comm Input'!K880</f>
        <v>Honor Cutoffs to Client</v>
      </c>
      <c r="C714">
        <f>'Comm Input'!L880</f>
        <v>0</v>
      </c>
      <c r="D714" t="str">
        <f>'Comm Input'!M880</f>
        <v>OT</v>
      </c>
      <c r="E714" s="626">
        <f>'Comm Input'!N880</f>
        <v>0</v>
      </c>
      <c r="F714" s="17">
        <f>'Comm Input'!O880</f>
        <v>0</v>
      </c>
      <c r="G714" s="38">
        <f>'Comm Input'!P880</f>
        <v>0</v>
      </c>
      <c r="H714" s="535">
        <f>'Comm Input'!Q880</f>
        <v>0</v>
      </c>
      <c r="I714" s="307">
        <f>'Comm Input'!R880</f>
        <v>0</v>
      </c>
      <c r="J714" s="307">
        <f>'Comm Input'!S880</f>
        <v>0</v>
      </c>
      <c r="K714" s="307">
        <f>'Comm Input'!T880</f>
        <v>0</v>
      </c>
      <c r="L714" s="38">
        <f>'Comm Input'!U880</f>
        <v>0</v>
      </c>
      <c r="M714" s="38">
        <f>'Comm Input'!V880</f>
        <v>2.65E-3</v>
      </c>
      <c r="N714" s="22">
        <f>'Comm Input'!W880</f>
        <v>0</v>
      </c>
      <c r="O714" s="22">
        <f>'Comm Input'!X880</f>
        <v>0</v>
      </c>
      <c r="P714" s="23">
        <f>'Comm Input'!Y880</f>
        <v>0</v>
      </c>
      <c r="Q714" s="22">
        <f>'Comm Input'!Z880</f>
        <v>0</v>
      </c>
      <c r="R714" s="23">
        <f>'Comm Input'!AA880</f>
        <v>0</v>
      </c>
      <c r="S714" s="23">
        <f>'Comm Input'!AB880</f>
        <v>0</v>
      </c>
      <c r="T714">
        <f>'Comm Input'!AC880</f>
        <v>0</v>
      </c>
      <c r="U714">
        <f>'Comm Input'!AD880</f>
        <v>0</v>
      </c>
      <c r="V714">
        <f>'Comm Input'!AE880</f>
        <v>0</v>
      </c>
      <c r="W714" s="49">
        <f>'Comm Input'!AF880</f>
        <v>0</v>
      </c>
      <c r="X714" s="23">
        <f>'Comm Input'!AG880</f>
        <v>0</v>
      </c>
      <c r="Y714" s="23">
        <f>'Comm Input'!AH880</f>
        <v>0</v>
      </c>
      <c r="Z714">
        <f>'Comm Input'!AI880</f>
        <v>0</v>
      </c>
      <c r="AA714">
        <f>'Comm Input'!AJ880</f>
        <v>0</v>
      </c>
      <c r="AB714">
        <f>'Comm Input'!AK891</f>
        <v>0</v>
      </c>
    </row>
    <row r="715" spans="1:28" customFormat="1" ht="15" x14ac:dyDescent="0.25">
      <c r="A715" s="311">
        <f>'Comm Input'!J881</f>
        <v>0</v>
      </c>
      <c r="B715">
        <f>'Comm Input'!K881</f>
        <v>0</v>
      </c>
      <c r="C715" s="17">
        <f>'Comm Input'!L881</f>
        <v>0.13350000000000001</v>
      </c>
      <c r="D715" t="str">
        <f>'Comm Input'!M881</f>
        <v>FL8810</v>
      </c>
      <c r="E715" s="626">
        <f>'Comm Input'!N881</f>
        <v>0</v>
      </c>
      <c r="F715" s="366">
        <f>'Comm Input'!O881</f>
        <v>0</v>
      </c>
      <c r="G715" s="321">
        <f>'Comm Input'!P881</f>
        <v>0</v>
      </c>
      <c r="H715" s="535">
        <f>'Comm Input'!Q881</f>
        <v>0</v>
      </c>
      <c r="I715" s="307">
        <f>'Comm Input'!R881</f>
        <v>0</v>
      </c>
      <c r="J715" s="307">
        <f>'Comm Input'!S881</f>
        <v>0</v>
      </c>
      <c r="K715" s="307">
        <f>'Comm Input'!T881</f>
        <v>0</v>
      </c>
      <c r="L715" s="38">
        <f>'Comm Input'!U881</f>
        <v>0</v>
      </c>
      <c r="M715" s="38">
        <f>'Comm Input'!V881</f>
        <v>2.7499999999999998E-3</v>
      </c>
      <c r="N715" s="22">
        <f>'Comm Input'!W881</f>
        <v>0</v>
      </c>
      <c r="O715" s="22">
        <f>'Comm Input'!X881</f>
        <v>0</v>
      </c>
      <c r="P715" s="23">
        <f>'Comm Input'!Y881</f>
        <v>0</v>
      </c>
      <c r="Q715" s="22">
        <f>'Comm Input'!Z881</f>
        <v>0</v>
      </c>
      <c r="R715" s="23">
        <f>'Comm Input'!AA881</f>
        <v>0</v>
      </c>
      <c r="S715" s="23">
        <f>'Comm Input'!AB881</f>
        <v>0</v>
      </c>
      <c r="T715">
        <f>'Comm Input'!AC881</f>
        <v>0</v>
      </c>
      <c r="U715">
        <f>'Comm Input'!AD881</f>
        <v>0</v>
      </c>
      <c r="V715">
        <f>'Comm Input'!AE881</f>
        <v>0</v>
      </c>
      <c r="W715" s="49">
        <f>'Comm Input'!AF881</f>
        <v>0</v>
      </c>
      <c r="X715" s="23">
        <f>'Comm Input'!AG881</f>
        <v>0</v>
      </c>
      <c r="Y715" s="23">
        <f>'Comm Input'!AH881</f>
        <v>0</v>
      </c>
      <c r="Z715" s="23">
        <f>'Comm Input'!AI881</f>
        <v>0</v>
      </c>
      <c r="AA715">
        <f>'Comm Input'!AJ881</f>
        <v>0</v>
      </c>
      <c r="AB715">
        <f>'Comm Input'!AK892</f>
        <v>0</v>
      </c>
    </row>
    <row r="716" spans="1:28" customFormat="1" ht="15" x14ac:dyDescent="0.25">
      <c r="A716" s="311">
        <f>'Comm Input'!J882</f>
        <v>0</v>
      </c>
      <c r="B716">
        <f>'Comm Input'!K882</f>
        <v>0</v>
      </c>
      <c r="C716">
        <f>'Comm Input'!L882</f>
        <v>0</v>
      </c>
      <c r="D716" t="str">
        <f>'Comm Input'!M882</f>
        <v>OT</v>
      </c>
      <c r="E716" s="626">
        <f>'Comm Input'!N882</f>
        <v>0</v>
      </c>
      <c r="F716" s="13">
        <f>'Comm Input'!O882</f>
        <v>0</v>
      </c>
      <c r="G716" s="38">
        <f>'Comm Input'!P882</f>
        <v>0</v>
      </c>
      <c r="H716" s="535">
        <f>'Comm Input'!Q882</f>
        <v>0</v>
      </c>
      <c r="I716" s="307">
        <f>'Comm Input'!R882</f>
        <v>0</v>
      </c>
      <c r="J716" s="307">
        <f>'Comm Input'!S882</f>
        <v>0</v>
      </c>
      <c r="K716" s="307">
        <f>'Comm Input'!T882</f>
        <v>0</v>
      </c>
      <c r="L716" s="38">
        <f>'Comm Input'!U882</f>
        <v>0</v>
      </c>
      <c r="M716" s="38">
        <f>'Comm Input'!V882</f>
        <v>2.7499999999999998E-3</v>
      </c>
      <c r="N716" s="22">
        <f>'Comm Input'!W882</f>
        <v>0</v>
      </c>
      <c r="O716" s="22">
        <f>'Comm Input'!X882</f>
        <v>0</v>
      </c>
      <c r="P716" s="23">
        <f>'Comm Input'!Y882</f>
        <v>0</v>
      </c>
      <c r="Q716" s="22">
        <f>'Comm Input'!Z882</f>
        <v>0</v>
      </c>
      <c r="R716" s="23">
        <f>'Comm Input'!AA882</f>
        <v>0</v>
      </c>
      <c r="S716" s="23">
        <f>'Comm Input'!AB882</f>
        <v>0</v>
      </c>
      <c r="T716">
        <f>'Comm Input'!AC882</f>
        <v>0</v>
      </c>
      <c r="U716">
        <f>'Comm Input'!AD882</f>
        <v>0</v>
      </c>
      <c r="V716">
        <f>'Comm Input'!AE882</f>
        <v>0</v>
      </c>
      <c r="W716" s="49">
        <f>'Comm Input'!AF882</f>
        <v>0</v>
      </c>
      <c r="X716" s="23">
        <f>'Comm Input'!AG882</f>
        <v>0</v>
      </c>
      <c r="Y716" s="23">
        <f>'Comm Input'!AH882</f>
        <v>0</v>
      </c>
      <c r="Z716" s="23">
        <f>'Comm Input'!AI882</f>
        <v>0</v>
      </c>
      <c r="AA716">
        <f>'Comm Input'!AJ882</f>
        <v>0</v>
      </c>
      <c r="AB716">
        <f>'Comm Input'!AK893</f>
        <v>0</v>
      </c>
    </row>
    <row r="717" spans="1:28" customFormat="1" ht="15.75" thickBot="1" x14ac:dyDescent="0.3">
      <c r="A717" s="311">
        <f>'Comm Input'!J883</f>
        <v>0</v>
      </c>
      <c r="B717">
        <f>'Comm Input'!K883</f>
        <v>0</v>
      </c>
      <c r="C717">
        <f>'Comm Input'!L883</f>
        <v>0</v>
      </c>
      <c r="D717">
        <f>'Comm Input'!M883</f>
        <v>0</v>
      </c>
      <c r="E717" s="23">
        <f>'Comm Input'!N883</f>
        <v>0</v>
      </c>
      <c r="F717" s="50">
        <f>'Comm Input'!O883</f>
        <v>0</v>
      </c>
      <c r="G717" s="38">
        <f>'Comm Input'!P883</f>
        <v>0</v>
      </c>
      <c r="H717" s="307">
        <f>'Comm Input'!Q883</f>
        <v>0</v>
      </c>
      <c r="I717" s="307">
        <f>'Comm Input'!R883</f>
        <v>0</v>
      </c>
      <c r="J717" s="307">
        <f>'Comm Input'!S883</f>
        <v>0</v>
      </c>
      <c r="K717" s="307">
        <f>'Comm Input'!T883</f>
        <v>0</v>
      </c>
      <c r="L717" s="38">
        <f>'Comm Input'!U883</f>
        <v>0</v>
      </c>
      <c r="M717" s="38">
        <f>'Comm Input'!V883</f>
        <v>0</v>
      </c>
      <c r="N717" s="38">
        <f>'Comm Input'!W883</f>
        <v>0</v>
      </c>
      <c r="O717" s="22">
        <f>'Comm Input'!X883</f>
        <v>0</v>
      </c>
      <c r="P717" s="11">
        <f>'Comm Input'!Y883</f>
        <v>0</v>
      </c>
      <c r="Q717" s="22">
        <f>'Comm Input'!Z883</f>
        <v>0</v>
      </c>
      <c r="R717" s="22">
        <f>'Comm Input'!AA883</f>
        <v>0</v>
      </c>
      <c r="S717" s="22">
        <f>'Comm Input'!AB883</f>
        <v>0</v>
      </c>
      <c r="T717" s="22">
        <f>'Comm Input'!AC883</f>
        <v>0</v>
      </c>
      <c r="U717" s="22">
        <f>'Comm Input'!AD883</f>
        <v>0</v>
      </c>
      <c r="V717" s="22">
        <f>'Comm Input'!AE883</f>
        <v>0</v>
      </c>
      <c r="W717" s="49">
        <f>'Comm Input'!AF883</f>
        <v>0</v>
      </c>
      <c r="X717" s="22">
        <f>'Comm Input'!AG883</f>
        <v>0</v>
      </c>
      <c r="Y717" s="22">
        <f>'Comm Input'!AH883</f>
        <v>0</v>
      </c>
      <c r="Z717" s="22">
        <f>'Comm Input'!AI883</f>
        <v>0</v>
      </c>
      <c r="AA717">
        <f>'Comm Input'!AJ883</f>
        <v>0</v>
      </c>
      <c r="AB717">
        <f>'Comm Input'!AK894</f>
        <v>0</v>
      </c>
    </row>
    <row r="718" spans="1:28" customFormat="1" ht="15.75" thickBot="1" x14ac:dyDescent="0.3">
      <c r="A718" s="311">
        <f>'Comm Input'!J884</f>
        <v>0</v>
      </c>
      <c r="B718">
        <f>'Comm Input'!K884</f>
        <v>0</v>
      </c>
      <c r="C718">
        <f>'Comm Input'!L884</f>
        <v>0</v>
      </c>
      <c r="D718">
        <f>'Comm Input'!M884</f>
        <v>0</v>
      </c>
      <c r="E718" s="23">
        <f>'Comm Input'!N884</f>
        <v>0</v>
      </c>
      <c r="F718" s="50">
        <f>'Comm Input'!O884</f>
        <v>0</v>
      </c>
      <c r="G718" s="38">
        <f>'Comm Input'!P884</f>
        <v>0</v>
      </c>
      <c r="H718" s="38">
        <f>'Comm Input'!Q884</f>
        <v>0</v>
      </c>
      <c r="I718" s="38">
        <f>'Comm Input'!R884</f>
        <v>0</v>
      </c>
      <c r="J718" s="38">
        <f>'Comm Input'!S884</f>
        <v>0</v>
      </c>
      <c r="K718" s="38">
        <f>'Comm Input'!T884</f>
        <v>0</v>
      </c>
      <c r="L718" s="38">
        <f>'Comm Input'!U884</f>
        <v>0</v>
      </c>
      <c r="M718" s="38">
        <f>'Comm Input'!V884</f>
        <v>0</v>
      </c>
      <c r="N718" s="488">
        <f>'Comm Input'!W884</f>
        <v>0</v>
      </c>
      <c r="O718" s="489">
        <f>'Comm Input'!X884</f>
        <v>0</v>
      </c>
      <c r="P718" s="490">
        <f>'Comm Input'!Y884</f>
        <v>0</v>
      </c>
      <c r="Q718" s="829">
        <f>'Comm Input'!Z884</f>
        <v>0</v>
      </c>
      <c r="R718" s="387">
        <f>'Comm Input'!AA884</f>
        <v>0</v>
      </c>
      <c r="S718" s="387">
        <f>'Comm Input'!AB884</f>
        <v>0</v>
      </c>
      <c r="T718" s="1087">
        <f>'Comm Input'!AC884</f>
        <v>0</v>
      </c>
      <c r="U718" s="89">
        <f>'Comm Input'!AD884</f>
        <v>0</v>
      </c>
      <c r="V718" s="89">
        <f>'Comm Input'!AE884</f>
        <v>0</v>
      </c>
      <c r="W718" s="49">
        <f>'Comm Input'!AF884</f>
        <v>0</v>
      </c>
      <c r="X718" s="387">
        <f>'Comm Input'!AG884</f>
        <v>0</v>
      </c>
      <c r="Y718" s="387">
        <f>'Comm Input'!AH884</f>
        <v>0</v>
      </c>
      <c r="Z718" s="1087">
        <f>'Comm Input'!AI884</f>
        <v>0</v>
      </c>
      <c r="AA718">
        <f>'Comm Input'!AJ884</f>
        <v>0</v>
      </c>
      <c r="AB718">
        <f>'Comm Input'!AK895</f>
        <v>0</v>
      </c>
    </row>
    <row r="719" spans="1:28" customFormat="1" ht="15" x14ac:dyDescent="0.25">
      <c r="A719" s="311">
        <f>'Comm Input'!J885</f>
        <v>0</v>
      </c>
      <c r="B719">
        <f>'Comm Input'!K885</f>
        <v>0</v>
      </c>
      <c r="C719">
        <f>'Comm Input'!L885</f>
        <v>0</v>
      </c>
      <c r="D719">
        <f>'Comm Input'!M885</f>
        <v>0</v>
      </c>
      <c r="E719" s="23">
        <f>'Comm Input'!N885</f>
        <v>0</v>
      </c>
      <c r="F719" s="50">
        <f>'Comm Input'!O885</f>
        <v>0</v>
      </c>
      <c r="G719" s="38">
        <f>'Comm Input'!P885</f>
        <v>0</v>
      </c>
      <c r="H719" s="38">
        <f>'Comm Input'!Q885</f>
        <v>0</v>
      </c>
      <c r="I719" s="38">
        <f>'Comm Input'!R885</f>
        <v>0</v>
      </c>
      <c r="J719" s="38">
        <f>'Comm Input'!S885</f>
        <v>0</v>
      </c>
      <c r="K719" s="38">
        <f>'Comm Input'!T885</f>
        <v>0</v>
      </c>
      <c r="L719" s="38">
        <f>'Comm Input'!U885</f>
        <v>0</v>
      </c>
      <c r="M719" s="38">
        <f>'Comm Input'!V885</f>
        <v>0</v>
      </c>
      <c r="N719" s="522">
        <f>'Comm Input'!W885</f>
        <v>0</v>
      </c>
      <c r="O719" s="523">
        <f>'Comm Input'!X885</f>
        <v>0</v>
      </c>
      <c r="P719" s="28">
        <f>'Comm Input'!Y885</f>
        <v>0</v>
      </c>
      <c r="Q719" s="523">
        <f>'Comm Input'!Z885</f>
        <v>0</v>
      </c>
      <c r="R719" s="523">
        <f>'Comm Input'!AA885</f>
        <v>0</v>
      </c>
      <c r="S719" s="523">
        <f>'Comm Input'!AB885</f>
        <v>0</v>
      </c>
      <c r="T719" s="89">
        <f>'Comm Input'!AC885</f>
        <v>0</v>
      </c>
      <c r="U719" s="89">
        <f>'Comm Input'!AD885</f>
        <v>0</v>
      </c>
      <c r="V719" s="89">
        <f>'Comm Input'!AE885</f>
        <v>0</v>
      </c>
      <c r="W719" s="49">
        <f>'Comm Input'!AF885</f>
        <v>0</v>
      </c>
      <c r="X719" s="523">
        <f>'Comm Input'!AG885</f>
        <v>0</v>
      </c>
      <c r="Y719" s="523">
        <f>'Comm Input'!AH885</f>
        <v>0</v>
      </c>
      <c r="Z719" s="89">
        <f>'Comm Input'!AI885</f>
        <v>0</v>
      </c>
      <c r="AA719">
        <f>'Comm Input'!AJ885</f>
        <v>0</v>
      </c>
    </row>
    <row r="720" spans="1:28" customFormat="1" ht="15" x14ac:dyDescent="0.25">
      <c r="A720" s="850" t="str">
        <f>'Comm Input'!J886</f>
        <v>SA</v>
      </c>
      <c r="B720" s="42" t="str">
        <f>'Comm Input'!K886</f>
        <v>Broker: National HR</v>
      </c>
      <c r="C720" s="35">
        <f>'Comm Input'!L886</f>
        <v>0</v>
      </c>
      <c r="D720" s="158">
        <f>'Comm Input'!M886</f>
        <v>0</v>
      </c>
      <c r="E720" s="37">
        <f>'Comm Input'!N886</f>
        <v>0</v>
      </c>
      <c r="F720" s="316">
        <f>'Comm Input'!O886</f>
        <v>0</v>
      </c>
      <c r="G720" s="158">
        <f>'Comm Input'!P886</f>
        <v>0</v>
      </c>
      <c r="H720" s="158">
        <f>'Comm Input'!Q886</f>
        <v>0</v>
      </c>
      <c r="I720" s="319">
        <f>'Comm Input'!R886</f>
        <v>0</v>
      </c>
      <c r="J720" s="319">
        <f>'Comm Input'!S886</f>
        <v>0</v>
      </c>
      <c r="K720" s="319">
        <f>'Comm Input'!T886</f>
        <v>0</v>
      </c>
      <c r="L720" s="319" t="str">
        <f>'Comm Input'!U886</f>
        <v>Bundled</v>
      </c>
      <c r="M720" s="158">
        <f>'Comm Input'!V886</f>
        <v>0</v>
      </c>
      <c r="N720" s="319">
        <f>'Comm Input'!W886</f>
        <v>3.2599999999999997E-2</v>
      </c>
      <c r="O720" s="117">
        <f>'Comm Input'!X886</f>
        <v>0</v>
      </c>
      <c r="P720" s="157">
        <f>'Comm Input'!Y886</f>
        <v>0</v>
      </c>
      <c r="Q720" s="158">
        <f>'Comm Input'!Z886</f>
        <v>0</v>
      </c>
      <c r="R720" s="319">
        <f>'Comm Input'!AA886</f>
        <v>0</v>
      </c>
      <c r="S720" s="157">
        <f>'Comm Input'!AB886</f>
        <v>0</v>
      </c>
      <c r="T720" s="7">
        <f>'Comm Input'!AC886</f>
        <v>0</v>
      </c>
      <c r="U720" s="7">
        <f>'Comm Input'!AD886</f>
        <v>0</v>
      </c>
      <c r="V720" s="7">
        <f>'Comm Input'!AE886</f>
        <v>0</v>
      </c>
      <c r="W720" s="7">
        <f>'Comm Input'!AF886</f>
        <v>0</v>
      </c>
      <c r="X720" s="158">
        <f>'Comm Input'!AG886</f>
        <v>0</v>
      </c>
      <c r="Y720" s="322">
        <f>'Comm Input'!AH886</f>
        <v>0</v>
      </c>
      <c r="Z720" s="7">
        <f>'Comm Input'!AI886</f>
        <v>0</v>
      </c>
      <c r="AA720">
        <f>'Comm Input'!AJ886</f>
        <v>0</v>
      </c>
    </row>
    <row r="721" spans="1:27" customFormat="1" ht="15" x14ac:dyDescent="0.25">
      <c r="A721" s="431">
        <f>'Comm Input'!J887</f>
        <v>0</v>
      </c>
      <c r="B721" s="378" t="str">
        <f>'Comm Input'!K887</f>
        <v>Sure Exhaust Duct &amp; Fire Prevention</v>
      </c>
      <c r="C721" s="17">
        <f>'Comm Input'!L887</f>
        <v>0.28549999999999998</v>
      </c>
      <c r="D721" t="str">
        <f>'Comm Input'!M887</f>
        <v>NJ3724</v>
      </c>
      <c r="E721" s="626">
        <f>'Comm Input'!N887</f>
        <v>0</v>
      </c>
      <c r="F721" s="381">
        <f>'Comm Input'!O887</f>
        <v>0</v>
      </c>
      <c r="G721" s="321">
        <f>'Comm Input'!P887</f>
        <v>0</v>
      </c>
      <c r="H721" s="535">
        <f>'Comm Input'!Q887</f>
        <v>0</v>
      </c>
      <c r="I721" s="307">
        <f>'Comm Input'!R887</f>
        <v>0</v>
      </c>
      <c r="J721" s="307">
        <f>'Comm Input'!S887</f>
        <v>0</v>
      </c>
      <c r="K721" s="307">
        <f>'Comm Input'!T887</f>
        <v>0</v>
      </c>
      <c r="L721" s="38">
        <f>'Comm Input'!U887</f>
        <v>0</v>
      </c>
      <c r="M721" s="38">
        <f>'Comm Input'!V887</f>
        <v>0</v>
      </c>
      <c r="N721" s="523">
        <f>'Comm Input'!W887</f>
        <v>0</v>
      </c>
      <c r="O721" s="523">
        <f>'Comm Input'!X887</f>
        <v>0</v>
      </c>
      <c r="P721" s="538">
        <f>'Comm Input'!Y887</f>
        <v>0</v>
      </c>
      <c r="Q721" s="523">
        <f>'Comm Input'!Z887</f>
        <v>0</v>
      </c>
      <c r="R721" s="538">
        <f>'Comm Input'!AA887</f>
        <v>0</v>
      </c>
      <c r="S721" s="538">
        <f>'Comm Input'!AB887</f>
        <v>0</v>
      </c>
      <c r="T721">
        <f>'Comm Input'!AC887</f>
        <v>0</v>
      </c>
      <c r="U721">
        <f>'Comm Input'!AD887</f>
        <v>0</v>
      </c>
      <c r="V721">
        <f>'Comm Input'!AE887</f>
        <v>0</v>
      </c>
      <c r="W721" s="541">
        <f>'Comm Input'!AF887</f>
        <v>0</v>
      </c>
      <c r="X721" s="538">
        <f>'Comm Input'!AG887</f>
        <v>0</v>
      </c>
      <c r="Y721" s="538">
        <f>'Comm Input'!AH887</f>
        <v>0</v>
      </c>
      <c r="Z721">
        <f>'Comm Input'!AI887</f>
        <v>0</v>
      </c>
      <c r="AA721">
        <f>'Comm Input'!AJ887</f>
        <v>0</v>
      </c>
    </row>
    <row r="722" spans="1:27" customFormat="1" ht="15" x14ac:dyDescent="0.25">
      <c r="A722" s="431">
        <f>'Comm Input'!J888</f>
        <v>0</v>
      </c>
      <c r="B722">
        <f>'Comm Input'!K888</f>
        <v>0</v>
      </c>
      <c r="C722">
        <f>'Comm Input'!L888</f>
        <v>0</v>
      </c>
      <c r="D722" t="str">
        <f>'Comm Input'!M888</f>
        <v>OT</v>
      </c>
      <c r="E722" s="626">
        <f>'Comm Input'!N888</f>
        <v>0</v>
      </c>
      <c r="F722" s="17">
        <f>'Comm Input'!O888</f>
        <v>0</v>
      </c>
      <c r="G722" s="38">
        <f>'Comm Input'!P888</f>
        <v>0</v>
      </c>
      <c r="H722" s="535">
        <f>'Comm Input'!Q888</f>
        <v>0</v>
      </c>
      <c r="I722" s="307">
        <f>'Comm Input'!R888</f>
        <v>0</v>
      </c>
      <c r="J722" s="307">
        <f>'Comm Input'!S888</f>
        <v>0</v>
      </c>
      <c r="K722" s="307">
        <f>'Comm Input'!T888</f>
        <v>0</v>
      </c>
      <c r="L722" s="38">
        <f>'Comm Input'!U888</f>
        <v>0</v>
      </c>
      <c r="M722" s="38">
        <f>'Comm Input'!V888</f>
        <v>0</v>
      </c>
      <c r="N722" s="22">
        <f>'Comm Input'!W888</f>
        <v>0</v>
      </c>
      <c r="O722" s="22">
        <f>'Comm Input'!X888</f>
        <v>0</v>
      </c>
      <c r="P722" s="23">
        <f>'Comm Input'!Y888</f>
        <v>0</v>
      </c>
      <c r="Q722" s="22">
        <f>'Comm Input'!Z888</f>
        <v>0</v>
      </c>
      <c r="R722" s="23">
        <f>'Comm Input'!AA888</f>
        <v>0</v>
      </c>
      <c r="S722" s="23">
        <f>'Comm Input'!AB888</f>
        <v>0</v>
      </c>
      <c r="T722">
        <f>'Comm Input'!AC888</f>
        <v>0</v>
      </c>
      <c r="U722">
        <f>'Comm Input'!AD888</f>
        <v>0</v>
      </c>
      <c r="V722">
        <f>'Comm Input'!AE888</f>
        <v>0</v>
      </c>
      <c r="W722" s="49">
        <f>'Comm Input'!AF888</f>
        <v>0</v>
      </c>
      <c r="X722" s="23">
        <f>'Comm Input'!AG888</f>
        <v>0</v>
      </c>
      <c r="Y722" s="23">
        <f>'Comm Input'!AH888</f>
        <v>0</v>
      </c>
      <c r="Z722">
        <f>'Comm Input'!AI888</f>
        <v>0</v>
      </c>
      <c r="AA722">
        <f>'Comm Input'!AJ888</f>
        <v>0</v>
      </c>
    </row>
    <row r="723" spans="1:27" customFormat="1" ht="15" x14ac:dyDescent="0.25">
      <c r="A723" s="431">
        <f>'Comm Input'!J889</f>
        <v>0</v>
      </c>
      <c r="B723" t="str">
        <f>'Comm Input'!K889</f>
        <v>EFFECTIVE: 10/2020</v>
      </c>
      <c r="C723" s="17">
        <f>'Comm Input'!L889</f>
        <v>0</v>
      </c>
      <c r="D723" t="str">
        <f>'Comm Input'!M889</f>
        <v>FL</v>
      </c>
      <c r="E723" s="626">
        <f>'Comm Input'!N889</f>
        <v>0</v>
      </c>
      <c r="F723" s="374">
        <f>'Comm Input'!O889</f>
        <v>0</v>
      </c>
      <c r="G723" s="321">
        <f>'Comm Input'!P889</f>
        <v>0</v>
      </c>
      <c r="H723" s="535">
        <f>'Comm Input'!Q889</f>
        <v>0</v>
      </c>
      <c r="I723" s="307">
        <f>'Comm Input'!R889</f>
        <v>0</v>
      </c>
      <c r="J723" s="307">
        <f>'Comm Input'!S889</f>
        <v>0</v>
      </c>
      <c r="K723" s="307">
        <f>'Comm Input'!T889</f>
        <v>0</v>
      </c>
      <c r="L723" s="38">
        <f>'Comm Input'!U889</f>
        <v>0</v>
      </c>
      <c r="M723" s="38">
        <f>'Comm Input'!V889</f>
        <v>0</v>
      </c>
      <c r="N723" s="22">
        <f>'Comm Input'!W889</f>
        <v>0</v>
      </c>
      <c r="O723" s="22">
        <f>'Comm Input'!X889</f>
        <v>0</v>
      </c>
      <c r="P723" s="23">
        <f>'Comm Input'!Y889</f>
        <v>0</v>
      </c>
      <c r="Q723" s="22">
        <f>'Comm Input'!Z889</f>
        <v>0</v>
      </c>
      <c r="R723" s="23">
        <f>'Comm Input'!AA889</f>
        <v>0</v>
      </c>
      <c r="S723" s="23">
        <f>'Comm Input'!AB889</f>
        <v>0</v>
      </c>
      <c r="T723">
        <f>'Comm Input'!AC889</f>
        <v>0</v>
      </c>
      <c r="U723">
        <f>'Comm Input'!AD889</f>
        <v>0</v>
      </c>
      <c r="V723">
        <f>'Comm Input'!AE889</f>
        <v>0</v>
      </c>
      <c r="W723" s="49">
        <f>'Comm Input'!AF889</f>
        <v>0</v>
      </c>
      <c r="X723" s="23">
        <f>'Comm Input'!AG889</f>
        <v>0</v>
      </c>
      <c r="Y723" s="23">
        <f>'Comm Input'!AH889</f>
        <v>0</v>
      </c>
      <c r="Z723">
        <f>'Comm Input'!AI889</f>
        <v>0</v>
      </c>
      <c r="AA723">
        <f>'Comm Input'!AJ889</f>
        <v>0</v>
      </c>
    </row>
    <row r="724" spans="1:27" customFormat="1" ht="15" x14ac:dyDescent="0.25">
      <c r="A724" s="431">
        <f>'Comm Input'!J890</f>
        <v>0</v>
      </c>
      <c r="B724" t="str">
        <f>'Comm Input'!K890</f>
        <v>Moved to CES 1/2021</v>
      </c>
      <c r="C724">
        <f>'Comm Input'!L890</f>
        <v>0</v>
      </c>
      <c r="D724" t="str">
        <f>'Comm Input'!M890</f>
        <v>OT</v>
      </c>
      <c r="E724" s="626">
        <f>'Comm Input'!N890</f>
        <v>0</v>
      </c>
      <c r="F724" s="17">
        <f>'Comm Input'!O890</f>
        <v>0</v>
      </c>
      <c r="G724" s="38">
        <f>'Comm Input'!P890</f>
        <v>0</v>
      </c>
      <c r="H724" s="535">
        <f>'Comm Input'!Q890</f>
        <v>0</v>
      </c>
      <c r="I724" s="307">
        <f>'Comm Input'!R890</f>
        <v>0</v>
      </c>
      <c r="J724" s="307">
        <f>'Comm Input'!S890</f>
        <v>0</v>
      </c>
      <c r="K724" s="307">
        <f>'Comm Input'!T890</f>
        <v>0</v>
      </c>
      <c r="L724" s="38">
        <f>'Comm Input'!U890</f>
        <v>0</v>
      </c>
      <c r="M724" s="38">
        <f>'Comm Input'!V890</f>
        <v>0</v>
      </c>
      <c r="N724" s="22">
        <f>'Comm Input'!W890</f>
        <v>0</v>
      </c>
      <c r="O724" s="22">
        <f>'Comm Input'!X890</f>
        <v>0</v>
      </c>
      <c r="P724" s="23">
        <f>'Comm Input'!Y890</f>
        <v>0</v>
      </c>
      <c r="Q724" s="22">
        <f>'Comm Input'!Z890</f>
        <v>0</v>
      </c>
      <c r="R724" s="23">
        <f>'Comm Input'!AA890</f>
        <v>0</v>
      </c>
      <c r="S724" s="23">
        <f>'Comm Input'!AB890</f>
        <v>0</v>
      </c>
      <c r="T724">
        <f>'Comm Input'!AC890</f>
        <v>0</v>
      </c>
      <c r="U724">
        <f>'Comm Input'!AD890</f>
        <v>0</v>
      </c>
      <c r="V724">
        <f>'Comm Input'!AE890</f>
        <v>0</v>
      </c>
      <c r="W724" s="49">
        <f>'Comm Input'!AF890</f>
        <v>0</v>
      </c>
      <c r="X724" s="23">
        <f>'Comm Input'!AG890</f>
        <v>0</v>
      </c>
      <c r="Y724" s="23">
        <f>'Comm Input'!AH890</f>
        <v>0</v>
      </c>
      <c r="Z724">
        <f>'Comm Input'!AI890</f>
        <v>0</v>
      </c>
      <c r="AA724">
        <f>'Comm Input'!AJ890</f>
        <v>0</v>
      </c>
    </row>
    <row r="725" spans="1:27" customFormat="1" ht="15" x14ac:dyDescent="0.25">
      <c r="A725" s="431">
        <f>'Comm Input'!J891</f>
        <v>0</v>
      </c>
      <c r="B725">
        <f>'Comm Input'!K891</f>
        <v>0</v>
      </c>
      <c r="C725" s="17">
        <f>'Comm Input'!L891</f>
        <v>0</v>
      </c>
      <c r="D725" t="str">
        <f>'Comm Input'!M891</f>
        <v>FL</v>
      </c>
      <c r="E725" s="626">
        <f>'Comm Input'!N891</f>
        <v>0</v>
      </c>
      <c r="F725" s="366">
        <f>'Comm Input'!O891</f>
        <v>0</v>
      </c>
      <c r="G725" s="321">
        <f>'Comm Input'!P891</f>
        <v>0</v>
      </c>
      <c r="H725" s="535">
        <f>'Comm Input'!Q891</f>
        <v>0</v>
      </c>
      <c r="I725" s="307">
        <f>'Comm Input'!R891</f>
        <v>0</v>
      </c>
      <c r="J725" s="307">
        <f>'Comm Input'!S891</f>
        <v>0</v>
      </c>
      <c r="K725" s="307">
        <f>'Comm Input'!T891</f>
        <v>0</v>
      </c>
      <c r="L725" s="38">
        <f>'Comm Input'!U891</f>
        <v>0</v>
      </c>
      <c r="M725" s="38">
        <f>'Comm Input'!V891</f>
        <v>0</v>
      </c>
      <c r="N725" s="22">
        <f>'Comm Input'!W891</f>
        <v>0</v>
      </c>
      <c r="O725" s="22">
        <f>'Comm Input'!X891</f>
        <v>0</v>
      </c>
      <c r="P725" s="23">
        <f>'Comm Input'!Y891</f>
        <v>0</v>
      </c>
      <c r="Q725" s="22">
        <f>'Comm Input'!Z891</f>
        <v>0</v>
      </c>
      <c r="R725" s="23">
        <f>'Comm Input'!AA891</f>
        <v>0</v>
      </c>
      <c r="S725" s="23">
        <f>'Comm Input'!AB891</f>
        <v>0</v>
      </c>
      <c r="T725">
        <f>'Comm Input'!AC891</f>
        <v>0</v>
      </c>
      <c r="U725">
        <f>'Comm Input'!AD891</f>
        <v>0</v>
      </c>
      <c r="V725">
        <f>'Comm Input'!AE891</f>
        <v>0</v>
      </c>
      <c r="W725" s="49">
        <f>'Comm Input'!AF891</f>
        <v>0</v>
      </c>
      <c r="X725" s="23">
        <f>'Comm Input'!AG891</f>
        <v>0</v>
      </c>
      <c r="Y725" s="23">
        <f>'Comm Input'!AH891</f>
        <v>0</v>
      </c>
      <c r="Z725" s="23">
        <f>'Comm Input'!AI891</f>
        <v>0</v>
      </c>
      <c r="AA725">
        <f>'Comm Input'!AJ891</f>
        <v>0</v>
      </c>
    </row>
    <row r="726" spans="1:27" customFormat="1" ht="15" x14ac:dyDescent="0.25">
      <c r="A726" s="431">
        <f>'Comm Input'!J892</f>
        <v>0</v>
      </c>
      <c r="B726">
        <f>'Comm Input'!K892</f>
        <v>0</v>
      </c>
      <c r="C726">
        <f>'Comm Input'!L892</f>
        <v>0</v>
      </c>
      <c r="D726" t="str">
        <f>'Comm Input'!M892</f>
        <v>OT</v>
      </c>
      <c r="E726" s="626">
        <f>'Comm Input'!N892</f>
        <v>0</v>
      </c>
      <c r="F726" s="13">
        <f>'Comm Input'!O892</f>
        <v>0</v>
      </c>
      <c r="G726" s="38">
        <f>'Comm Input'!P892</f>
        <v>0</v>
      </c>
      <c r="H726" s="535">
        <f>'Comm Input'!Q892</f>
        <v>0</v>
      </c>
      <c r="I726" s="307">
        <f>'Comm Input'!R892</f>
        <v>0</v>
      </c>
      <c r="J726" s="307">
        <f>'Comm Input'!S892</f>
        <v>0</v>
      </c>
      <c r="K726" s="307">
        <f>'Comm Input'!T892</f>
        <v>0</v>
      </c>
      <c r="L726" s="38">
        <f>'Comm Input'!U892</f>
        <v>0</v>
      </c>
      <c r="M726" s="38">
        <f>'Comm Input'!V892</f>
        <v>0</v>
      </c>
      <c r="N726" s="22">
        <f>'Comm Input'!W892</f>
        <v>0</v>
      </c>
      <c r="O726" s="22">
        <f>'Comm Input'!X892</f>
        <v>0</v>
      </c>
      <c r="P726" s="23">
        <f>'Comm Input'!Y892</f>
        <v>0</v>
      </c>
      <c r="Q726" s="22">
        <f>'Comm Input'!Z892</f>
        <v>0</v>
      </c>
      <c r="R726" s="23">
        <f>'Comm Input'!AA892</f>
        <v>0</v>
      </c>
      <c r="S726" s="23">
        <f>'Comm Input'!AB892</f>
        <v>0</v>
      </c>
      <c r="T726">
        <f>'Comm Input'!AC892</f>
        <v>0</v>
      </c>
      <c r="U726">
        <f>'Comm Input'!AD892</f>
        <v>0</v>
      </c>
      <c r="V726">
        <f>'Comm Input'!AE892</f>
        <v>0</v>
      </c>
      <c r="W726" s="49">
        <f>'Comm Input'!AF892</f>
        <v>0</v>
      </c>
      <c r="X726" s="23">
        <f>'Comm Input'!AG892</f>
        <v>0</v>
      </c>
      <c r="Y726" s="23">
        <f>'Comm Input'!AH892</f>
        <v>0</v>
      </c>
      <c r="Z726" s="23">
        <f>'Comm Input'!AI892</f>
        <v>0</v>
      </c>
      <c r="AA726">
        <f>'Comm Input'!AJ892</f>
        <v>0</v>
      </c>
    </row>
    <row r="727" spans="1:27" customFormat="1" ht="15.75" thickBot="1" x14ac:dyDescent="0.3">
      <c r="A727" s="431">
        <f>'Comm Input'!J893</f>
        <v>0</v>
      </c>
      <c r="B727">
        <f>'Comm Input'!K893</f>
        <v>0</v>
      </c>
      <c r="C727">
        <f>'Comm Input'!L893</f>
        <v>0</v>
      </c>
      <c r="D727">
        <f>'Comm Input'!M893</f>
        <v>0</v>
      </c>
      <c r="E727" s="23">
        <f>'Comm Input'!N893</f>
        <v>0</v>
      </c>
      <c r="F727" s="50">
        <f>'Comm Input'!O893</f>
        <v>0</v>
      </c>
      <c r="G727" s="38">
        <f>'Comm Input'!P893</f>
        <v>0</v>
      </c>
      <c r="H727" s="307">
        <f>'Comm Input'!Q893</f>
        <v>0</v>
      </c>
      <c r="I727" s="307">
        <f>'Comm Input'!R893</f>
        <v>0</v>
      </c>
      <c r="J727" s="307">
        <f>'Comm Input'!S893</f>
        <v>0</v>
      </c>
      <c r="K727" s="307">
        <f>'Comm Input'!T893</f>
        <v>0</v>
      </c>
      <c r="L727" s="38">
        <f>'Comm Input'!U893</f>
        <v>0</v>
      </c>
      <c r="M727" s="38">
        <f>'Comm Input'!V893</f>
        <v>0</v>
      </c>
      <c r="N727" s="38">
        <f>'Comm Input'!W893</f>
        <v>0</v>
      </c>
      <c r="O727" s="22">
        <f>'Comm Input'!X893</f>
        <v>0</v>
      </c>
      <c r="P727" s="11">
        <f>'Comm Input'!Y893</f>
        <v>0</v>
      </c>
      <c r="Q727" s="22">
        <f>'Comm Input'!Z893</f>
        <v>0</v>
      </c>
      <c r="R727" s="22">
        <f>'Comm Input'!AA893</f>
        <v>0</v>
      </c>
      <c r="S727" s="22">
        <f>'Comm Input'!AB893</f>
        <v>0</v>
      </c>
      <c r="T727" s="22">
        <f>'Comm Input'!AC893</f>
        <v>0</v>
      </c>
      <c r="U727" s="22">
        <f>'Comm Input'!AD893</f>
        <v>0</v>
      </c>
      <c r="V727" s="22">
        <f>'Comm Input'!AE893</f>
        <v>0</v>
      </c>
      <c r="W727" s="49">
        <f>'Comm Input'!AF893</f>
        <v>0</v>
      </c>
      <c r="X727" s="22">
        <f>'Comm Input'!AG893</f>
        <v>0</v>
      </c>
      <c r="Y727" s="22">
        <f>'Comm Input'!AH893</f>
        <v>0</v>
      </c>
      <c r="Z727" s="22">
        <f>'Comm Input'!AI893</f>
        <v>0</v>
      </c>
      <c r="AA727">
        <f>'Comm Input'!AJ893</f>
        <v>0</v>
      </c>
    </row>
    <row r="728" spans="1:27" customFormat="1" ht="15.75" thickBot="1" x14ac:dyDescent="0.3">
      <c r="A728" s="431">
        <f>'Comm Input'!J894</f>
        <v>0</v>
      </c>
      <c r="B728">
        <f>'Comm Input'!K894</f>
        <v>0</v>
      </c>
      <c r="C728">
        <f>'Comm Input'!L894</f>
        <v>0</v>
      </c>
      <c r="D728">
        <f>'Comm Input'!M894</f>
        <v>0</v>
      </c>
      <c r="E728" s="23">
        <f>'Comm Input'!N894</f>
        <v>0</v>
      </c>
      <c r="F728" s="50">
        <f>'Comm Input'!O894</f>
        <v>0</v>
      </c>
      <c r="G728" s="38">
        <f>'Comm Input'!P894</f>
        <v>0</v>
      </c>
      <c r="H728" s="38">
        <f>'Comm Input'!Q894</f>
        <v>0</v>
      </c>
      <c r="I728" s="38">
        <f>'Comm Input'!R894</f>
        <v>0</v>
      </c>
      <c r="J728" s="38">
        <f>'Comm Input'!S894</f>
        <v>0</v>
      </c>
      <c r="K728" s="38">
        <f>'Comm Input'!T894</f>
        <v>0</v>
      </c>
      <c r="L728" s="38">
        <f>'Comm Input'!U894</f>
        <v>0</v>
      </c>
      <c r="M728" s="38">
        <f>'Comm Input'!V894</f>
        <v>0</v>
      </c>
      <c r="N728" s="488">
        <f>'Comm Input'!W894</f>
        <v>0</v>
      </c>
      <c r="O728" s="489">
        <f>'Comm Input'!X894</f>
        <v>0</v>
      </c>
      <c r="P728" s="490">
        <f>'Comm Input'!Y894</f>
        <v>0</v>
      </c>
      <c r="Q728" s="829">
        <f>'Comm Input'!Z894</f>
        <v>0</v>
      </c>
      <c r="R728" s="387">
        <f>'Comm Input'!AA894</f>
        <v>0</v>
      </c>
      <c r="S728" s="387">
        <f>'Comm Input'!AB894</f>
        <v>0</v>
      </c>
      <c r="T728" s="1087">
        <f>'Comm Input'!AC894</f>
        <v>0</v>
      </c>
      <c r="U728" s="89">
        <f>'Comm Input'!AD894</f>
        <v>0</v>
      </c>
      <c r="V728" s="89">
        <f>'Comm Input'!AE894</f>
        <v>0</v>
      </c>
      <c r="W728" s="49">
        <f>'Comm Input'!AF894</f>
        <v>0</v>
      </c>
      <c r="X728" s="387">
        <f>'Comm Input'!AG894</f>
        <v>0</v>
      </c>
      <c r="Y728" s="387">
        <f>'Comm Input'!AH894</f>
        <v>0</v>
      </c>
      <c r="Z728" s="1087">
        <f>'Comm Input'!AI894</f>
        <v>0</v>
      </c>
      <c r="AA728">
        <f>'Comm Input'!AJ894</f>
        <v>0</v>
      </c>
    </row>
    <row r="729" spans="1:27" customFormat="1" ht="15" x14ac:dyDescent="0.25">
      <c r="A729" s="431">
        <f>'Comm Input'!J895</f>
        <v>0</v>
      </c>
      <c r="B729">
        <f>'Comm Input'!K895</f>
        <v>0</v>
      </c>
      <c r="C729">
        <f>'Comm Input'!L895</f>
        <v>0</v>
      </c>
      <c r="D729">
        <f>'Comm Input'!M895</f>
        <v>0</v>
      </c>
      <c r="E729" s="23">
        <f>'Comm Input'!N895</f>
        <v>0</v>
      </c>
      <c r="F729" s="50">
        <f>'Comm Input'!O895</f>
        <v>0</v>
      </c>
      <c r="G729" s="38">
        <f>'Comm Input'!P895</f>
        <v>0</v>
      </c>
      <c r="H729" s="38">
        <f>'Comm Input'!Q895</f>
        <v>0</v>
      </c>
      <c r="I729" s="38">
        <f>'Comm Input'!R895</f>
        <v>0</v>
      </c>
      <c r="J729" s="38">
        <f>'Comm Input'!S895</f>
        <v>0</v>
      </c>
      <c r="K729" s="38">
        <f>'Comm Input'!T895</f>
        <v>0</v>
      </c>
      <c r="L729" s="38">
        <f>'Comm Input'!U895</f>
        <v>0</v>
      </c>
      <c r="M729" s="38">
        <f>'Comm Input'!V895</f>
        <v>0</v>
      </c>
      <c r="N729" s="522">
        <f>'Comm Input'!W895</f>
        <v>0</v>
      </c>
      <c r="O729" s="523">
        <f>'Comm Input'!X895</f>
        <v>0</v>
      </c>
      <c r="P729" s="28">
        <f>'Comm Input'!Y895</f>
        <v>0</v>
      </c>
      <c r="Q729" s="523">
        <f>'Comm Input'!Z895</f>
        <v>0</v>
      </c>
      <c r="R729" s="523">
        <f>'Comm Input'!AA895</f>
        <v>0</v>
      </c>
      <c r="S729" s="523">
        <f>'Comm Input'!AB895</f>
        <v>0</v>
      </c>
      <c r="T729" s="89">
        <f>'Comm Input'!AC895</f>
        <v>0</v>
      </c>
      <c r="U729" s="89">
        <f>'Comm Input'!AD895</f>
        <v>0</v>
      </c>
      <c r="V729" s="89">
        <f>'Comm Input'!AE895</f>
        <v>0</v>
      </c>
      <c r="W729" s="49">
        <f>'Comm Input'!AF895</f>
        <v>0</v>
      </c>
      <c r="X729" s="523">
        <f>'Comm Input'!AG895</f>
        <v>0</v>
      </c>
      <c r="Y729" s="523">
        <f>'Comm Input'!AH895</f>
        <v>0</v>
      </c>
      <c r="Z729" s="89">
        <f>'Comm Input'!AI895</f>
        <v>0</v>
      </c>
      <c r="AA729">
        <f>'Comm Input'!AJ895</f>
        <v>0</v>
      </c>
    </row>
    <row r="730" spans="1:27" customFormat="1" ht="15" x14ac:dyDescent="0.25">
      <c r="A730" s="850" t="str">
        <f>'Comm Input'!J896</f>
        <v>SA</v>
      </c>
      <c r="B730" s="42" t="str">
        <f>'Comm Input'!K896</f>
        <v>Broker: PEO Exchange</v>
      </c>
      <c r="C730" s="35">
        <f>'Comm Input'!L896</f>
        <v>0</v>
      </c>
      <c r="D730" s="158">
        <f>'Comm Input'!M896</f>
        <v>0</v>
      </c>
      <c r="E730" s="37">
        <f>'Comm Input'!N896</f>
        <v>0</v>
      </c>
      <c r="F730" s="316">
        <f>'Comm Input'!O896</f>
        <v>0</v>
      </c>
      <c r="G730" s="158">
        <f>'Comm Input'!P896</f>
        <v>0</v>
      </c>
      <c r="H730" s="158">
        <f>'Comm Input'!Q896</f>
        <v>0</v>
      </c>
      <c r="I730" s="319">
        <f>'Comm Input'!R896</f>
        <v>0</v>
      </c>
      <c r="J730" s="319">
        <f>'Comm Input'!S896</f>
        <v>0</v>
      </c>
      <c r="K730" s="319">
        <f>'Comm Input'!T896</f>
        <v>0</v>
      </c>
      <c r="L730" s="319">
        <f>'Comm Input'!U896</f>
        <v>0.05</v>
      </c>
      <c r="M730" s="158">
        <f>'Comm Input'!V896</f>
        <v>0</v>
      </c>
      <c r="N730" s="319">
        <f>'Comm Input'!W896</f>
        <v>6.0999999999999999E-2</v>
      </c>
      <c r="O730" s="117">
        <f>'Comm Input'!X896</f>
        <v>0</v>
      </c>
      <c r="P730" s="157">
        <f>'Comm Input'!Y896</f>
        <v>0</v>
      </c>
      <c r="Q730" s="158">
        <f>'Comm Input'!Z896</f>
        <v>0</v>
      </c>
      <c r="R730" s="319">
        <f>'Comm Input'!AA896</f>
        <v>0</v>
      </c>
      <c r="S730" s="157">
        <f>'Comm Input'!AB896</f>
        <v>0</v>
      </c>
      <c r="T730" s="7">
        <f>'Comm Input'!AC896</f>
        <v>0</v>
      </c>
      <c r="U730" s="7">
        <f>'Comm Input'!AD896</f>
        <v>0</v>
      </c>
      <c r="V730" s="7">
        <f>'Comm Input'!AE896</f>
        <v>0</v>
      </c>
      <c r="W730" s="7">
        <f>'Comm Input'!AF896</f>
        <v>0</v>
      </c>
      <c r="X730" s="158">
        <f>'Comm Input'!AG896</f>
        <v>0</v>
      </c>
      <c r="Y730" s="322">
        <f>'Comm Input'!AH896</f>
        <v>0</v>
      </c>
      <c r="Z730" s="7">
        <f>'Comm Input'!AI896</f>
        <v>0</v>
      </c>
      <c r="AA730">
        <f>'Comm Input'!AJ896</f>
        <v>0</v>
      </c>
    </row>
    <row r="731" spans="1:27" customFormat="1" ht="15" x14ac:dyDescent="0.25">
      <c r="A731" s="431">
        <f>'Comm Input'!J897</f>
        <v>0</v>
      </c>
      <c r="B731" s="378" t="str">
        <f>'Comm Input'!K897</f>
        <v>Proactive Management Solutions, LLC</v>
      </c>
      <c r="C731" s="17">
        <f>'Comm Input'!L897</f>
        <v>0.32100000000000001</v>
      </c>
      <c r="D731" t="str">
        <f>'Comm Input'!M897</f>
        <v>FL5057</v>
      </c>
      <c r="E731" s="626">
        <f>'Comm Input'!N897</f>
        <v>0</v>
      </c>
      <c r="F731" s="381">
        <f>'Comm Input'!O897</f>
        <v>0</v>
      </c>
      <c r="G731" s="321">
        <f>'Comm Input'!P897</f>
        <v>0.1845</v>
      </c>
      <c r="H731" s="535">
        <f>'Comm Input'!Q897</f>
        <v>0</v>
      </c>
      <c r="I731" s="307">
        <f>'Comm Input'!R897</f>
        <v>0</v>
      </c>
      <c r="J731" s="307">
        <f>'Comm Input'!S897</f>
        <v>0</v>
      </c>
      <c r="K731" s="307">
        <f>'Comm Input'!T897</f>
        <v>0</v>
      </c>
      <c r="L731" s="38">
        <f>'Comm Input'!U897</f>
        <v>0.05</v>
      </c>
      <c r="M731" s="38">
        <f>'Comm Input'!V897</f>
        <v>0</v>
      </c>
      <c r="N731" s="523">
        <f>'Comm Input'!W897</f>
        <v>0</v>
      </c>
      <c r="O731" s="523">
        <f>'Comm Input'!X897</f>
        <v>0</v>
      </c>
      <c r="P731" s="538">
        <f>'Comm Input'!Y897</f>
        <v>0</v>
      </c>
      <c r="Q731" s="523">
        <f>'Comm Input'!Z897</f>
        <v>0</v>
      </c>
      <c r="R731" s="538">
        <f>'Comm Input'!AA897</f>
        <v>0</v>
      </c>
      <c r="S731" s="538">
        <f>'Comm Input'!AB897</f>
        <v>0</v>
      </c>
      <c r="T731">
        <f>'Comm Input'!AC897</f>
        <v>0</v>
      </c>
      <c r="U731">
        <f>'Comm Input'!AD897</f>
        <v>0</v>
      </c>
      <c r="V731">
        <f>'Comm Input'!AE897</f>
        <v>0</v>
      </c>
      <c r="W731" s="541">
        <f>'Comm Input'!AF897</f>
        <v>0</v>
      </c>
      <c r="X731" s="538">
        <f>'Comm Input'!AG897</f>
        <v>0</v>
      </c>
      <c r="Y731" s="538">
        <f>'Comm Input'!AH897</f>
        <v>0</v>
      </c>
      <c r="Z731">
        <f>'Comm Input'!AI897</f>
        <v>0</v>
      </c>
      <c r="AA731">
        <f>'Comm Input'!AJ897</f>
        <v>0</v>
      </c>
    </row>
    <row r="732" spans="1:27" customFormat="1" ht="15" x14ac:dyDescent="0.25">
      <c r="A732" s="431">
        <f>'Comm Input'!J898</f>
        <v>0</v>
      </c>
      <c r="B732">
        <f>'Comm Input'!K898</f>
        <v>0</v>
      </c>
      <c r="C732">
        <f>'Comm Input'!L898</f>
        <v>0</v>
      </c>
      <c r="D732" t="str">
        <f>'Comm Input'!M898</f>
        <v>OT</v>
      </c>
      <c r="E732" s="626">
        <f>'Comm Input'!N898</f>
        <v>0</v>
      </c>
      <c r="F732" s="17">
        <f>'Comm Input'!O898</f>
        <v>0</v>
      </c>
      <c r="G732" s="38">
        <f>'Comm Input'!P898</f>
        <v>0</v>
      </c>
      <c r="H732" s="535">
        <f>'Comm Input'!Q898</f>
        <v>0</v>
      </c>
      <c r="I732" s="307">
        <f>'Comm Input'!R898</f>
        <v>0</v>
      </c>
      <c r="J732" s="307">
        <f>'Comm Input'!S898</f>
        <v>0</v>
      </c>
      <c r="K732" s="307">
        <f>'Comm Input'!T898</f>
        <v>0</v>
      </c>
      <c r="L732" s="38">
        <f>'Comm Input'!U898</f>
        <v>0</v>
      </c>
      <c r="M732" s="38">
        <f>'Comm Input'!V898</f>
        <v>0</v>
      </c>
      <c r="N732" s="22">
        <f>'Comm Input'!W898</f>
        <v>0</v>
      </c>
      <c r="O732" s="22">
        <f>'Comm Input'!X898</f>
        <v>0</v>
      </c>
      <c r="P732" s="23">
        <f>'Comm Input'!Y898</f>
        <v>0</v>
      </c>
      <c r="Q732" s="22">
        <f>'Comm Input'!Z898</f>
        <v>0</v>
      </c>
      <c r="R732" s="23">
        <f>'Comm Input'!AA898</f>
        <v>0</v>
      </c>
      <c r="S732" s="23">
        <f>'Comm Input'!AB898</f>
        <v>0</v>
      </c>
      <c r="T732">
        <f>'Comm Input'!AC898</f>
        <v>0</v>
      </c>
      <c r="U732">
        <f>'Comm Input'!AD898</f>
        <v>0</v>
      </c>
      <c r="V732">
        <f>'Comm Input'!AE898</f>
        <v>0</v>
      </c>
      <c r="W732" s="49">
        <f>'Comm Input'!AF898</f>
        <v>0</v>
      </c>
      <c r="X732" s="23">
        <f>'Comm Input'!AG898</f>
        <v>0</v>
      </c>
      <c r="Y732" s="23">
        <f>'Comm Input'!AH898</f>
        <v>0</v>
      </c>
      <c r="Z732">
        <f>'Comm Input'!AI898</f>
        <v>0</v>
      </c>
      <c r="AA732">
        <f>'Comm Input'!AJ898</f>
        <v>0</v>
      </c>
    </row>
    <row r="733" spans="1:27" customFormat="1" ht="15" x14ac:dyDescent="0.25">
      <c r="A733" s="431">
        <f>'Comm Input'!J899</f>
        <v>0</v>
      </c>
      <c r="B733" t="str">
        <f>'Comm Input'!K900</f>
        <v>EFFECTIVE: 10/2020</v>
      </c>
      <c r="C733" s="17">
        <f>'Comm Input'!L899</f>
        <v>0</v>
      </c>
      <c r="D733" t="str">
        <f>'Comm Input'!M899</f>
        <v>FL</v>
      </c>
      <c r="E733" s="626">
        <f>'Comm Input'!N899</f>
        <v>0</v>
      </c>
      <c r="F733" s="374">
        <f>'Comm Input'!O899</f>
        <v>0</v>
      </c>
      <c r="G733" s="321">
        <f>'Comm Input'!P899</f>
        <v>0</v>
      </c>
      <c r="H733" s="535">
        <f>'Comm Input'!Q899</f>
        <v>0</v>
      </c>
      <c r="I733" s="307">
        <f>'Comm Input'!R899</f>
        <v>0</v>
      </c>
      <c r="J733" s="307">
        <f>'Comm Input'!S899</f>
        <v>0</v>
      </c>
      <c r="K733" s="307">
        <f>'Comm Input'!T899</f>
        <v>0</v>
      </c>
      <c r="L733" s="38">
        <f>'Comm Input'!U899</f>
        <v>0</v>
      </c>
      <c r="M733" s="38">
        <f>'Comm Input'!V899</f>
        <v>0</v>
      </c>
      <c r="N733" s="22">
        <f>'Comm Input'!W899</f>
        <v>0</v>
      </c>
      <c r="O733" s="22">
        <f>'Comm Input'!X899</f>
        <v>0</v>
      </c>
      <c r="P733" s="23">
        <f>'Comm Input'!Y899</f>
        <v>0</v>
      </c>
      <c r="Q733" s="22">
        <f>'Comm Input'!Z899</f>
        <v>0</v>
      </c>
      <c r="R733" s="23">
        <f>'Comm Input'!AA899</f>
        <v>0</v>
      </c>
      <c r="S733" s="23">
        <f>'Comm Input'!AB899</f>
        <v>0</v>
      </c>
      <c r="T733">
        <f>'Comm Input'!AC899</f>
        <v>0</v>
      </c>
      <c r="U733">
        <f>'Comm Input'!AD899</f>
        <v>0</v>
      </c>
      <c r="V733">
        <f>'Comm Input'!AE899</f>
        <v>0</v>
      </c>
      <c r="W733" s="49">
        <f>'Comm Input'!AF899</f>
        <v>0</v>
      </c>
      <c r="X733" s="23">
        <f>'Comm Input'!AG899</f>
        <v>0</v>
      </c>
      <c r="Y733" s="23">
        <f>'Comm Input'!AH899</f>
        <v>0</v>
      </c>
      <c r="Z733">
        <f>'Comm Input'!AI899</f>
        <v>0</v>
      </c>
      <c r="AA733">
        <f>'Comm Input'!AJ899</f>
        <v>0</v>
      </c>
    </row>
    <row r="734" spans="1:27" customFormat="1" ht="15" x14ac:dyDescent="0.25">
      <c r="A734" s="431">
        <f>'Comm Input'!J900</f>
        <v>0</v>
      </c>
      <c r="B734" t="str">
        <f>'Comm Input'!K901</f>
        <v>Moved to CES 1/2021</v>
      </c>
      <c r="C734">
        <f>'Comm Input'!L900</f>
        <v>0</v>
      </c>
      <c r="D734" t="str">
        <f>'Comm Input'!M900</f>
        <v>OT</v>
      </c>
      <c r="E734" s="626">
        <f>'Comm Input'!N900</f>
        <v>0</v>
      </c>
      <c r="F734" s="17">
        <f>'Comm Input'!O900</f>
        <v>0</v>
      </c>
      <c r="G734" s="38">
        <f>'Comm Input'!P900</f>
        <v>0</v>
      </c>
      <c r="H734" s="535">
        <f>'Comm Input'!Q900</f>
        <v>0</v>
      </c>
      <c r="I734" s="307">
        <f>'Comm Input'!R900</f>
        <v>0</v>
      </c>
      <c r="J734" s="307">
        <f>'Comm Input'!S900</f>
        <v>0</v>
      </c>
      <c r="K734" s="307">
        <f>'Comm Input'!T900</f>
        <v>0</v>
      </c>
      <c r="L734" s="38">
        <f>'Comm Input'!U900</f>
        <v>0</v>
      </c>
      <c r="M734" s="38">
        <f>'Comm Input'!V900</f>
        <v>0</v>
      </c>
      <c r="N734" s="22">
        <f>'Comm Input'!W900</f>
        <v>0</v>
      </c>
      <c r="O734" s="22">
        <f>'Comm Input'!X900</f>
        <v>0</v>
      </c>
      <c r="P734" s="23">
        <f>'Comm Input'!Y900</f>
        <v>0</v>
      </c>
      <c r="Q734" s="22">
        <f>'Comm Input'!Z900</f>
        <v>0</v>
      </c>
      <c r="R734" s="23">
        <f>'Comm Input'!AA900</f>
        <v>0</v>
      </c>
      <c r="S734" s="23">
        <f>'Comm Input'!AB900</f>
        <v>0</v>
      </c>
      <c r="T734">
        <f>'Comm Input'!AC900</f>
        <v>0</v>
      </c>
      <c r="U734">
        <f>'Comm Input'!AD900</f>
        <v>0</v>
      </c>
      <c r="V734">
        <f>'Comm Input'!AE900</f>
        <v>0</v>
      </c>
      <c r="W734" s="49">
        <f>'Comm Input'!AF900</f>
        <v>0</v>
      </c>
      <c r="X734" s="23">
        <f>'Comm Input'!AG900</f>
        <v>0</v>
      </c>
      <c r="Y734" s="23">
        <f>'Comm Input'!AH900</f>
        <v>0</v>
      </c>
      <c r="Z734">
        <f>'Comm Input'!AI900</f>
        <v>0</v>
      </c>
      <c r="AA734">
        <f>'Comm Input'!AJ900</f>
        <v>0</v>
      </c>
    </row>
    <row r="735" spans="1:27" customFormat="1" ht="15" x14ac:dyDescent="0.25">
      <c r="A735" s="431">
        <f>'Comm Input'!J901</f>
        <v>0</v>
      </c>
      <c r="B735" t="str">
        <f>'Comm Input'!K902</f>
        <v>Returned to SA 2/2021</v>
      </c>
      <c r="C735" s="17">
        <f>'Comm Input'!L901</f>
        <v>0</v>
      </c>
      <c r="D735" t="str">
        <f>'Comm Input'!M901</f>
        <v>FL</v>
      </c>
      <c r="E735" s="626">
        <f>'Comm Input'!N901</f>
        <v>0</v>
      </c>
      <c r="F735" s="366">
        <f>'Comm Input'!O901</f>
        <v>0</v>
      </c>
      <c r="G735" s="321">
        <f>'Comm Input'!P901</f>
        <v>0</v>
      </c>
      <c r="H735" s="535">
        <f>'Comm Input'!Q901</f>
        <v>0</v>
      </c>
      <c r="I735" s="307">
        <f>'Comm Input'!R901</f>
        <v>0</v>
      </c>
      <c r="J735" s="307">
        <f>'Comm Input'!S901</f>
        <v>0</v>
      </c>
      <c r="K735" s="307">
        <f>'Comm Input'!T901</f>
        <v>0</v>
      </c>
      <c r="L735" s="38">
        <f>'Comm Input'!U901</f>
        <v>0</v>
      </c>
      <c r="M735" s="38">
        <f>'Comm Input'!V901</f>
        <v>0</v>
      </c>
      <c r="N735" s="22">
        <f>'Comm Input'!W901</f>
        <v>0</v>
      </c>
      <c r="O735" s="22">
        <f>'Comm Input'!X901</f>
        <v>0</v>
      </c>
      <c r="P735" s="23">
        <f>'Comm Input'!Y901</f>
        <v>0</v>
      </c>
      <c r="Q735" s="22">
        <f>'Comm Input'!Z901</f>
        <v>0</v>
      </c>
      <c r="R735" s="23">
        <f>'Comm Input'!AA901</f>
        <v>0</v>
      </c>
      <c r="S735" s="23">
        <f>'Comm Input'!AB901</f>
        <v>0</v>
      </c>
      <c r="T735">
        <f>'Comm Input'!AC901</f>
        <v>0</v>
      </c>
      <c r="U735">
        <f>'Comm Input'!AD901</f>
        <v>0</v>
      </c>
      <c r="V735">
        <f>'Comm Input'!AE901</f>
        <v>0</v>
      </c>
      <c r="W735" s="49">
        <f>'Comm Input'!AF901</f>
        <v>0</v>
      </c>
      <c r="X735" s="23">
        <f>'Comm Input'!AG901</f>
        <v>0</v>
      </c>
      <c r="Y735" s="23">
        <f>'Comm Input'!AH901</f>
        <v>0</v>
      </c>
      <c r="Z735" s="23">
        <f>'Comm Input'!AI901</f>
        <v>0</v>
      </c>
      <c r="AA735">
        <f>'Comm Input'!AJ901</f>
        <v>0</v>
      </c>
    </row>
    <row r="736" spans="1:27" customFormat="1" ht="15" x14ac:dyDescent="0.25">
      <c r="A736" s="431">
        <f>'Comm Input'!J902</f>
        <v>0</v>
      </c>
      <c r="B736" t="e">
        <f>'Comm Input'!#REF!</f>
        <v>#REF!</v>
      </c>
      <c r="C736">
        <f>'Comm Input'!L902</f>
        <v>0</v>
      </c>
      <c r="D736" t="str">
        <f>'Comm Input'!M902</f>
        <v>OT</v>
      </c>
      <c r="E736" s="626">
        <f>'Comm Input'!N902</f>
        <v>0</v>
      </c>
      <c r="F736" s="13">
        <f>'Comm Input'!O902</f>
        <v>0</v>
      </c>
      <c r="G736" s="38">
        <f>'Comm Input'!P902</f>
        <v>0</v>
      </c>
      <c r="H736" s="535">
        <f>'Comm Input'!Q902</f>
        <v>0</v>
      </c>
      <c r="I736" s="307">
        <f>'Comm Input'!R902</f>
        <v>0</v>
      </c>
      <c r="J736" s="307">
        <f>'Comm Input'!S902</f>
        <v>0</v>
      </c>
      <c r="K736" s="307">
        <f>'Comm Input'!T902</f>
        <v>0</v>
      </c>
      <c r="L736" s="38">
        <f>'Comm Input'!U902</f>
        <v>0</v>
      </c>
      <c r="M736" s="38">
        <f>'Comm Input'!V902</f>
        <v>0</v>
      </c>
      <c r="N736" s="22">
        <f>'Comm Input'!W902</f>
        <v>0</v>
      </c>
      <c r="O736" s="22">
        <f>'Comm Input'!X902</f>
        <v>0</v>
      </c>
      <c r="P736" s="23">
        <f>'Comm Input'!Y902</f>
        <v>0</v>
      </c>
      <c r="Q736" s="22">
        <f>'Comm Input'!Z902</f>
        <v>0</v>
      </c>
      <c r="R736" s="23">
        <f>'Comm Input'!AA902</f>
        <v>0</v>
      </c>
      <c r="S736" s="23">
        <f>'Comm Input'!AB902</f>
        <v>0</v>
      </c>
      <c r="T736">
        <f>'Comm Input'!AC902</f>
        <v>0</v>
      </c>
      <c r="U736">
        <f>'Comm Input'!AD902</f>
        <v>0</v>
      </c>
      <c r="V736">
        <f>'Comm Input'!AE902</f>
        <v>0</v>
      </c>
      <c r="W736" s="49">
        <f>'Comm Input'!AF902</f>
        <v>0</v>
      </c>
      <c r="X736" s="23">
        <f>'Comm Input'!AG902</f>
        <v>0</v>
      </c>
      <c r="Y736" s="23">
        <f>'Comm Input'!AH902</f>
        <v>0</v>
      </c>
      <c r="Z736" s="23">
        <f>'Comm Input'!AI902</f>
        <v>0</v>
      </c>
      <c r="AA736">
        <f>'Comm Input'!AJ902</f>
        <v>0</v>
      </c>
    </row>
    <row r="737" spans="1:27" customFormat="1" ht="15.75" thickBot="1" x14ac:dyDescent="0.3">
      <c r="A737" s="431">
        <f>'Comm Input'!J903</f>
        <v>0</v>
      </c>
      <c r="B737">
        <f>'Comm Input'!K903</f>
        <v>0</v>
      </c>
      <c r="C737">
        <f>'Comm Input'!L903</f>
        <v>0</v>
      </c>
      <c r="D737">
        <f>'Comm Input'!M903</f>
        <v>0</v>
      </c>
      <c r="E737" s="23">
        <f>'Comm Input'!N903</f>
        <v>0</v>
      </c>
      <c r="F737" s="50">
        <f>'Comm Input'!O903</f>
        <v>0</v>
      </c>
      <c r="G737" s="38">
        <f>'Comm Input'!P903</f>
        <v>0</v>
      </c>
      <c r="H737" s="307">
        <f>'Comm Input'!Q903</f>
        <v>0</v>
      </c>
      <c r="I737" s="307">
        <f>'Comm Input'!R903</f>
        <v>0</v>
      </c>
      <c r="J737" s="307">
        <f>'Comm Input'!S903</f>
        <v>0</v>
      </c>
      <c r="K737" s="307">
        <f>'Comm Input'!T903</f>
        <v>0</v>
      </c>
      <c r="L737" s="38">
        <f>'Comm Input'!U903</f>
        <v>0</v>
      </c>
      <c r="M737" s="38">
        <f>'Comm Input'!V903</f>
        <v>0</v>
      </c>
      <c r="N737" s="38">
        <f>'Comm Input'!W903</f>
        <v>0</v>
      </c>
      <c r="O737" s="22">
        <f>'Comm Input'!X903</f>
        <v>0</v>
      </c>
      <c r="P737" s="11">
        <f>'Comm Input'!Y903</f>
        <v>0</v>
      </c>
      <c r="Q737" s="22">
        <f>'Comm Input'!Z903</f>
        <v>0</v>
      </c>
      <c r="R737" s="22">
        <f>'Comm Input'!AA903</f>
        <v>0</v>
      </c>
      <c r="S737" s="22">
        <f>'Comm Input'!AB903</f>
        <v>0</v>
      </c>
      <c r="T737" s="22">
        <f>'Comm Input'!AC903</f>
        <v>0</v>
      </c>
      <c r="U737" s="22">
        <f>'Comm Input'!AD903</f>
        <v>0</v>
      </c>
      <c r="V737" s="22">
        <f>'Comm Input'!AE903</f>
        <v>0</v>
      </c>
      <c r="W737" s="49">
        <f>'Comm Input'!AF903</f>
        <v>0</v>
      </c>
      <c r="X737" s="22">
        <f>'Comm Input'!AG903</f>
        <v>0</v>
      </c>
      <c r="Y737" s="22">
        <f>'Comm Input'!AH903</f>
        <v>0</v>
      </c>
      <c r="Z737" s="22">
        <f>'Comm Input'!AI903</f>
        <v>0</v>
      </c>
      <c r="AA737">
        <f>'Comm Input'!AJ903</f>
        <v>0</v>
      </c>
    </row>
    <row r="738" spans="1:27" customFormat="1" ht="15.75" thickBot="1" x14ac:dyDescent="0.3">
      <c r="A738" s="431">
        <f>'Comm Input'!J904</f>
        <v>0</v>
      </c>
      <c r="B738">
        <f>'Comm Input'!K904</f>
        <v>0</v>
      </c>
      <c r="C738">
        <f>'Comm Input'!L904</f>
        <v>0</v>
      </c>
      <c r="D738">
        <f>'Comm Input'!M904</f>
        <v>0</v>
      </c>
      <c r="E738" s="23">
        <f>'Comm Input'!N904</f>
        <v>0</v>
      </c>
      <c r="F738" s="50">
        <f>'Comm Input'!O904</f>
        <v>0</v>
      </c>
      <c r="G738" s="38">
        <f>'Comm Input'!P904</f>
        <v>0</v>
      </c>
      <c r="H738" s="38">
        <f>'Comm Input'!Q904</f>
        <v>0</v>
      </c>
      <c r="I738" s="38">
        <f>'Comm Input'!R904</f>
        <v>0</v>
      </c>
      <c r="J738" s="38">
        <f>'Comm Input'!S904</f>
        <v>0</v>
      </c>
      <c r="K738" s="38">
        <f>'Comm Input'!T904</f>
        <v>0</v>
      </c>
      <c r="L738" s="38">
        <f>'Comm Input'!U904</f>
        <v>0</v>
      </c>
      <c r="M738" s="38">
        <f>'Comm Input'!V904</f>
        <v>0</v>
      </c>
      <c r="N738" s="488">
        <f>'Comm Input'!W904</f>
        <v>0</v>
      </c>
      <c r="O738" s="489">
        <f>'Comm Input'!X904</f>
        <v>0</v>
      </c>
      <c r="P738" s="490">
        <f>'Comm Input'!Y904</f>
        <v>0</v>
      </c>
      <c r="Q738" s="829">
        <f>'Comm Input'!Z904</f>
        <v>0</v>
      </c>
      <c r="R738" s="387">
        <f>'Comm Input'!AA904</f>
        <v>0</v>
      </c>
      <c r="S738" s="387">
        <f>'Comm Input'!AB904</f>
        <v>0</v>
      </c>
      <c r="T738" s="1087">
        <f>'Comm Input'!AC904</f>
        <v>0</v>
      </c>
      <c r="U738" s="89">
        <f>'Comm Input'!AD904</f>
        <v>0</v>
      </c>
      <c r="V738" s="89">
        <f>'Comm Input'!AE904</f>
        <v>0</v>
      </c>
      <c r="W738" s="49">
        <f>'Comm Input'!AF904</f>
        <v>0</v>
      </c>
      <c r="X738" s="387">
        <f>'Comm Input'!AG904</f>
        <v>0</v>
      </c>
      <c r="Y738" s="387">
        <f>'Comm Input'!AH904</f>
        <v>0</v>
      </c>
      <c r="Z738" s="1087">
        <f>'Comm Input'!AI904</f>
        <v>0</v>
      </c>
      <c r="AA738">
        <f>'Comm Input'!AJ904</f>
        <v>0</v>
      </c>
    </row>
    <row r="739" spans="1:27" customFormat="1" ht="15" x14ac:dyDescent="0.25">
      <c r="A739" s="431">
        <f>'Comm Input'!J905</f>
        <v>0</v>
      </c>
      <c r="B739">
        <f>'Comm Input'!K905</f>
        <v>0</v>
      </c>
      <c r="C739">
        <f>'Comm Input'!L905</f>
        <v>0</v>
      </c>
      <c r="D739">
        <f>'Comm Input'!M905</f>
        <v>0</v>
      </c>
      <c r="E739" s="23">
        <f>'Comm Input'!N905</f>
        <v>0</v>
      </c>
      <c r="F739" s="50">
        <f>'Comm Input'!O905</f>
        <v>0</v>
      </c>
      <c r="G739" s="38">
        <f>'Comm Input'!P905</f>
        <v>0</v>
      </c>
      <c r="H739" s="38">
        <f>'Comm Input'!Q905</f>
        <v>0</v>
      </c>
      <c r="I739" s="38">
        <f>'Comm Input'!R905</f>
        <v>0</v>
      </c>
      <c r="J739" s="38">
        <f>'Comm Input'!S905</f>
        <v>0</v>
      </c>
      <c r="K739" s="38">
        <f>'Comm Input'!T905</f>
        <v>0</v>
      </c>
      <c r="L739" s="38">
        <f>'Comm Input'!U905</f>
        <v>0</v>
      </c>
      <c r="M739" s="38">
        <f>'Comm Input'!V905</f>
        <v>0</v>
      </c>
      <c r="N739" s="522">
        <f>'Comm Input'!W905</f>
        <v>0</v>
      </c>
      <c r="O739" s="523">
        <f>'Comm Input'!X905</f>
        <v>0</v>
      </c>
      <c r="P739" s="28">
        <f>'Comm Input'!Y905</f>
        <v>0</v>
      </c>
      <c r="Q739" s="523">
        <f>'Comm Input'!Z905</f>
        <v>0</v>
      </c>
      <c r="R739" s="523">
        <f>'Comm Input'!AA905</f>
        <v>0</v>
      </c>
      <c r="S739" s="523">
        <f>'Comm Input'!AB905</f>
        <v>0</v>
      </c>
      <c r="T739" s="89">
        <f>'Comm Input'!AC905</f>
        <v>0</v>
      </c>
      <c r="U739" s="89">
        <f>'Comm Input'!AD905</f>
        <v>0</v>
      </c>
      <c r="V739" s="89">
        <f>'Comm Input'!AE905</f>
        <v>0</v>
      </c>
      <c r="W739" s="49">
        <f>'Comm Input'!AF905</f>
        <v>0</v>
      </c>
      <c r="X739" s="523">
        <f>'Comm Input'!AG905</f>
        <v>0</v>
      </c>
      <c r="Y739" s="523">
        <f>'Comm Input'!AH905</f>
        <v>0</v>
      </c>
      <c r="Z739" s="89">
        <f>'Comm Input'!AI905</f>
        <v>0</v>
      </c>
      <c r="AA739">
        <f>'Comm Input'!AJ905</f>
        <v>0</v>
      </c>
    </row>
    <row r="740" spans="1:27" customFormat="1" ht="15" x14ac:dyDescent="0.25">
      <c r="A740" s="850" t="str">
        <f>'Comm Input'!J906</f>
        <v>SA</v>
      </c>
      <c r="B740" s="42" t="str">
        <f>'Comm Input'!K906</f>
        <v>Broker: PCS Leasing</v>
      </c>
      <c r="C740" s="35">
        <f>'Comm Input'!L906</f>
        <v>0</v>
      </c>
      <c r="D740" s="158">
        <f>'Comm Input'!M906</f>
        <v>0</v>
      </c>
      <c r="E740" s="37">
        <f>'Comm Input'!N906</f>
        <v>0</v>
      </c>
      <c r="F740" s="316">
        <f>'Comm Input'!O906</f>
        <v>0</v>
      </c>
      <c r="G740" s="158">
        <f>'Comm Input'!P906</f>
        <v>0</v>
      </c>
      <c r="H740" s="158">
        <f>'Comm Input'!Q906</f>
        <v>0</v>
      </c>
      <c r="I740" s="319">
        <f>'Comm Input'!R906</f>
        <v>0</v>
      </c>
      <c r="J740" s="319">
        <f>'Comm Input'!S906</f>
        <v>0</v>
      </c>
      <c r="K740" s="319">
        <f>'Comm Input'!T906</f>
        <v>0</v>
      </c>
      <c r="L740" s="319" t="str">
        <f>'Comm Input'!U906</f>
        <v>Bundled</v>
      </c>
      <c r="M740" s="158">
        <f>'Comm Input'!V906</f>
        <v>0</v>
      </c>
      <c r="N740" s="319">
        <f>'Comm Input'!W906</f>
        <v>4.1450000000000001E-2</v>
      </c>
      <c r="O740" s="117">
        <f>'Comm Input'!X906</f>
        <v>0</v>
      </c>
      <c r="P740" s="157">
        <f>'Comm Input'!Y906</f>
        <v>0</v>
      </c>
      <c r="Q740" s="158">
        <f>'Comm Input'!Z906</f>
        <v>0</v>
      </c>
      <c r="R740" s="319">
        <f>'Comm Input'!AA906</f>
        <v>0</v>
      </c>
      <c r="S740" s="157">
        <f>'Comm Input'!AB906</f>
        <v>0</v>
      </c>
      <c r="T740" s="7">
        <f>'Comm Input'!AC906</f>
        <v>0</v>
      </c>
      <c r="U740" s="7">
        <f>'Comm Input'!AD906</f>
        <v>0</v>
      </c>
      <c r="V740" s="7">
        <f>'Comm Input'!AE906</f>
        <v>0</v>
      </c>
      <c r="W740" s="7">
        <f>'Comm Input'!AF906</f>
        <v>0</v>
      </c>
      <c r="X740" s="158">
        <f>'Comm Input'!AG906</f>
        <v>0</v>
      </c>
      <c r="Y740" s="322">
        <f>'Comm Input'!AH906</f>
        <v>0</v>
      </c>
      <c r="Z740" s="7">
        <f>'Comm Input'!AI906</f>
        <v>0</v>
      </c>
      <c r="AA740">
        <f>'Comm Input'!AJ906</f>
        <v>0</v>
      </c>
    </row>
    <row r="741" spans="1:27" customFormat="1" ht="15" x14ac:dyDescent="0.25">
      <c r="A741" s="431" t="str">
        <f>'Comm Input'!J907</f>
        <v>Note: Broker earns 1/2 of SUTA cutoffs</v>
      </c>
      <c r="B741" s="378" t="str">
        <f>'Comm Input'!K907</f>
        <v xml:space="preserve">Joe's Window &amp; Pressure Washing </v>
      </c>
      <c r="C741" s="17">
        <f>'Comm Input'!L907</f>
        <v>0.25</v>
      </c>
      <c r="D741" t="str">
        <f>'Comm Input'!M907</f>
        <v>FL9014</v>
      </c>
      <c r="E741" s="626">
        <f>'Comm Input'!N907</f>
        <v>0</v>
      </c>
      <c r="F741" s="381">
        <f>'Comm Input'!O907</f>
        <v>0</v>
      </c>
      <c r="G741" s="321">
        <f>'Comm Input'!P907</f>
        <v>0</v>
      </c>
      <c r="H741" s="535">
        <f>'Comm Input'!Q907</f>
        <v>0</v>
      </c>
      <c r="I741" s="307">
        <f>'Comm Input'!R907</f>
        <v>0</v>
      </c>
      <c r="J741" s="307">
        <f>'Comm Input'!S907</f>
        <v>0</v>
      </c>
      <c r="K741" s="307">
        <f>'Comm Input'!T907</f>
        <v>0</v>
      </c>
      <c r="L741" s="38">
        <f>'Comm Input'!U907</f>
        <v>0</v>
      </c>
      <c r="M741" s="38">
        <f>'Comm Input'!V907</f>
        <v>0</v>
      </c>
      <c r="N741" s="523">
        <f>'Comm Input'!W907</f>
        <v>0</v>
      </c>
      <c r="O741" s="523">
        <f>'Comm Input'!X907</f>
        <v>0</v>
      </c>
      <c r="P741" s="538">
        <f>'Comm Input'!Y907</f>
        <v>0</v>
      </c>
      <c r="Q741" s="523">
        <f>'Comm Input'!Z907</f>
        <v>0</v>
      </c>
      <c r="R741" s="538">
        <f>'Comm Input'!AA907</f>
        <v>0</v>
      </c>
      <c r="S741" s="538">
        <f>'Comm Input'!AB907</f>
        <v>0</v>
      </c>
      <c r="T741">
        <f>'Comm Input'!AC907</f>
        <v>0</v>
      </c>
      <c r="U741">
        <f>'Comm Input'!AD907</f>
        <v>0</v>
      </c>
      <c r="V741">
        <f>'Comm Input'!AE907</f>
        <v>0</v>
      </c>
      <c r="W741" s="541">
        <f>'Comm Input'!AF907</f>
        <v>0</v>
      </c>
      <c r="X741" s="538">
        <f>'Comm Input'!AG907</f>
        <v>0</v>
      </c>
      <c r="Y741" s="538">
        <f>'Comm Input'!AH907</f>
        <v>0</v>
      </c>
      <c r="Z741">
        <f>'Comm Input'!AI907</f>
        <v>0</v>
      </c>
      <c r="AA741">
        <f>'Comm Input'!AJ907</f>
        <v>0</v>
      </c>
    </row>
    <row r="742" spans="1:27" customFormat="1" ht="15" x14ac:dyDescent="0.25">
      <c r="A742" s="431">
        <f>'Comm Input'!J908</f>
        <v>0</v>
      </c>
      <c r="B742">
        <f>'Comm Input'!K908</f>
        <v>0</v>
      </c>
      <c r="C742">
        <f>'Comm Input'!L908</f>
        <v>0</v>
      </c>
      <c r="D742" t="str">
        <f>'Comm Input'!M908</f>
        <v>SUTA CREDIT</v>
      </c>
      <c r="E742" s="626">
        <f>'Comm Input'!N908</f>
        <v>0</v>
      </c>
      <c r="F742" s="22">
        <f>'Comm Input'!O908</f>
        <v>0</v>
      </c>
      <c r="G742" s="38">
        <f>'Comm Input'!P908</f>
        <v>0</v>
      </c>
      <c r="H742" s="535">
        <f>'Comm Input'!Q908</f>
        <v>0</v>
      </c>
      <c r="I742" s="307">
        <f>'Comm Input'!R908</f>
        <v>0</v>
      </c>
      <c r="J742" s="307">
        <f>'Comm Input'!S908</f>
        <v>0</v>
      </c>
      <c r="K742" s="307">
        <f>'Comm Input'!T908</f>
        <v>0</v>
      </c>
      <c r="L742" s="38">
        <f>'Comm Input'!U908</f>
        <v>0</v>
      </c>
      <c r="M742" s="38">
        <f>'Comm Input'!V908</f>
        <v>0</v>
      </c>
      <c r="N742" s="22">
        <f>'Comm Input'!W908</f>
        <v>0</v>
      </c>
      <c r="O742" s="22">
        <f>'Comm Input'!X908</f>
        <v>0</v>
      </c>
      <c r="P742" s="23">
        <f>'Comm Input'!Y908</f>
        <v>0</v>
      </c>
      <c r="Q742" s="22">
        <f>'Comm Input'!Z908</f>
        <v>0</v>
      </c>
      <c r="R742" s="23">
        <f>'Comm Input'!AA908</f>
        <v>0</v>
      </c>
      <c r="S742" s="23">
        <f>'Comm Input'!AB908</f>
        <v>0</v>
      </c>
      <c r="T742">
        <f>'Comm Input'!AC908</f>
        <v>0</v>
      </c>
      <c r="U742">
        <f>'Comm Input'!AD908</f>
        <v>0</v>
      </c>
      <c r="V742">
        <f>'Comm Input'!AE908</f>
        <v>0</v>
      </c>
      <c r="W742" s="49">
        <f>'Comm Input'!AF908</f>
        <v>0</v>
      </c>
      <c r="X742" s="23">
        <f>'Comm Input'!AG908</f>
        <v>0</v>
      </c>
      <c r="Y742" s="23">
        <f>'Comm Input'!AH908</f>
        <v>0</v>
      </c>
      <c r="Z742">
        <f>'Comm Input'!AI908</f>
        <v>0</v>
      </c>
      <c r="AA742">
        <f>'Comm Input'!AJ908</f>
        <v>0</v>
      </c>
    </row>
    <row r="743" spans="1:27" customFormat="1" ht="15" x14ac:dyDescent="0.25">
      <c r="A743" s="431">
        <f>'Comm Input'!J909</f>
        <v>0</v>
      </c>
      <c r="B743" t="str">
        <f>'Comm Input'!K909</f>
        <v>EFFECTIVE: 10/2020</v>
      </c>
      <c r="C743" s="17">
        <f>'Comm Input'!L909</f>
        <v>0</v>
      </c>
      <c r="D743" t="str">
        <f>'Comm Input'!M909</f>
        <v>FL</v>
      </c>
      <c r="E743" s="626">
        <f>'Comm Input'!N909</f>
        <v>0</v>
      </c>
      <c r="F743" s="374">
        <f>'Comm Input'!O909</f>
        <v>0</v>
      </c>
      <c r="G743" s="321">
        <f>'Comm Input'!P909</f>
        <v>0</v>
      </c>
      <c r="H743" s="535">
        <f>'Comm Input'!Q909</f>
        <v>0</v>
      </c>
      <c r="I743" s="307">
        <f>'Comm Input'!R909</f>
        <v>0</v>
      </c>
      <c r="J743" s="307">
        <f>'Comm Input'!S909</f>
        <v>0</v>
      </c>
      <c r="K743" s="307">
        <f>'Comm Input'!T909</f>
        <v>0</v>
      </c>
      <c r="L743" s="38">
        <f>'Comm Input'!U909</f>
        <v>0</v>
      </c>
      <c r="M743" s="38">
        <f>'Comm Input'!V909</f>
        <v>0</v>
      </c>
      <c r="N743" s="22">
        <f>'Comm Input'!W909</f>
        <v>0</v>
      </c>
      <c r="O743" s="22">
        <f>'Comm Input'!X909</f>
        <v>0</v>
      </c>
      <c r="P743" s="23">
        <f>'Comm Input'!Y909</f>
        <v>0</v>
      </c>
      <c r="Q743" s="22">
        <f>'Comm Input'!Z909</f>
        <v>0</v>
      </c>
      <c r="R743" s="23">
        <f>'Comm Input'!AA909</f>
        <v>0</v>
      </c>
      <c r="S743" s="23">
        <f>'Comm Input'!AB909</f>
        <v>0</v>
      </c>
      <c r="T743">
        <f>'Comm Input'!AC909</f>
        <v>0</v>
      </c>
      <c r="U743">
        <f>'Comm Input'!AD909</f>
        <v>0</v>
      </c>
      <c r="V743">
        <f>'Comm Input'!AE909</f>
        <v>0</v>
      </c>
      <c r="W743" s="49">
        <f>'Comm Input'!AF909</f>
        <v>0</v>
      </c>
      <c r="X743" s="23">
        <f>'Comm Input'!AG909</f>
        <v>0</v>
      </c>
      <c r="Y743" s="23">
        <f>'Comm Input'!AH909</f>
        <v>0</v>
      </c>
      <c r="Z743">
        <f>'Comm Input'!AI909</f>
        <v>0</v>
      </c>
      <c r="AA743">
        <f>'Comm Input'!AJ909</f>
        <v>0</v>
      </c>
    </row>
    <row r="744" spans="1:27" customFormat="1" ht="15" x14ac:dyDescent="0.25">
      <c r="A744" s="431">
        <f>'Comm Input'!J910</f>
        <v>0</v>
      </c>
      <c r="B744">
        <f>'Comm Input'!K910</f>
        <v>0</v>
      </c>
      <c r="C744">
        <f>'Comm Input'!L910</f>
        <v>0</v>
      </c>
      <c r="D744" t="str">
        <f>'Comm Input'!M910</f>
        <v>OT</v>
      </c>
      <c r="E744" s="626">
        <f>'Comm Input'!N910</f>
        <v>0</v>
      </c>
      <c r="F744" s="17">
        <f>'Comm Input'!O910</f>
        <v>0</v>
      </c>
      <c r="G744" s="38">
        <f>'Comm Input'!P910</f>
        <v>0</v>
      </c>
      <c r="H744" s="535">
        <f>'Comm Input'!Q910</f>
        <v>0</v>
      </c>
      <c r="I744" s="307">
        <f>'Comm Input'!R910</f>
        <v>0</v>
      </c>
      <c r="J744" s="307">
        <f>'Comm Input'!S910</f>
        <v>0</v>
      </c>
      <c r="K744" s="307">
        <f>'Comm Input'!T910</f>
        <v>0</v>
      </c>
      <c r="L744" s="38">
        <f>'Comm Input'!U910</f>
        <v>0</v>
      </c>
      <c r="M744" s="38">
        <f>'Comm Input'!V910</f>
        <v>0</v>
      </c>
      <c r="N744" s="22">
        <f>'Comm Input'!W910</f>
        <v>0</v>
      </c>
      <c r="O744" s="22">
        <f>'Comm Input'!X910</f>
        <v>0</v>
      </c>
      <c r="P744" s="23">
        <f>'Comm Input'!Y910</f>
        <v>0</v>
      </c>
      <c r="Q744" s="22">
        <f>'Comm Input'!Z910</f>
        <v>0</v>
      </c>
      <c r="R744" s="23">
        <f>'Comm Input'!AA910</f>
        <v>0</v>
      </c>
      <c r="S744" s="23">
        <f>'Comm Input'!AB910</f>
        <v>0</v>
      </c>
      <c r="T744">
        <f>'Comm Input'!AC910</f>
        <v>0</v>
      </c>
      <c r="U744">
        <f>'Comm Input'!AD910</f>
        <v>0</v>
      </c>
      <c r="V744">
        <f>'Comm Input'!AE910</f>
        <v>0</v>
      </c>
      <c r="W744" s="49">
        <f>'Comm Input'!AF910</f>
        <v>0</v>
      </c>
      <c r="X744" s="23">
        <f>'Comm Input'!AG910</f>
        <v>0</v>
      </c>
      <c r="Y744" s="23">
        <f>'Comm Input'!AH910</f>
        <v>0</v>
      </c>
      <c r="Z744">
        <f>'Comm Input'!AI910</f>
        <v>0</v>
      </c>
      <c r="AA744">
        <f>'Comm Input'!AJ910</f>
        <v>0</v>
      </c>
    </row>
    <row r="745" spans="1:27" customFormat="1" ht="15" x14ac:dyDescent="0.25">
      <c r="A745" s="431">
        <f>'Comm Input'!J911</f>
        <v>0</v>
      </c>
      <c r="B745">
        <f>'Comm Input'!K911</f>
        <v>0</v>
      </c>
      <c r="C745" s="17">
        <f>'Comm Input'!L911</f>
        <v>0</v>
      </c>
      <c r="D745" t="str">
        <f>'Comm Input'!M911</f>
        <v>FL</v>
      </c>
      <c r="E745" s="626">
        <f>'Comm Input'!N911</f>
        <v>0</v>
      </c>
      <c r="F745" s="366">
        <f>'Comm Input'!O911</f>
        <v>0</v>
      </c>
      <c r="G745" s="321">
        <f>'Comm Input'!P911</f>
        <v>0</v>
      </c>
      <c r="H745" s="535">
        <f>'Comm Input'!Q911</f>
        <v>0</v>
      </c>
      <c r="I745" s="307">
        <f>'Comm Input'!R911</f>
        <v>0</v>
      </c>
      <c r="J745" s="307">
        <f>'Comm Input'!S911</f>
        <v>0</v>
      </c>
      <c r="K745" s="307">
        <f>'Comm Input'!T911</f>
        <v>0</v>
      </c>
      <c r="L745" s="38">
        <f>'Comm Input'!U911</f>
        <v>0</v>
      </c>
      <c r="M745" s="38">
        <f>'Comm Input'!V911</f>
        <v>0</v>
      </c>
      <c r="N745" s="22">
        <f>'Comm Input'!W911</f>
        <v>0</v>
      </c>
      <c r="O745" s="22">
        <f>'Comm Input'!X911</f>
        <v>0</v>
      </c>
      <c r="P745" s="23">
        <f>'Comm Input'!Y911</f>
        <v>0</v>
      </c>
      <c r="Q745" s="22">
        <f>'Comm Input'!Z911</f>
        <v>0</v>
      </c>
      <c r="R745" s="23">
        <f>'Comm Input'!AA911</f>
        <v>0</v>
      </c>
      <c r="S745" s="23">
        <f>'Comm Input'!AB911</f>
        <v>0</v>
      </c>
      <c r="T745">
        <f>'Comm Input'!AC911</f>
        <v>0</v>
      </c>
      <c r="U745">
        <f>'Comm Input'!AD911</f>
        <v>0</v>
      </c>
      <c r="V745">
        <f>'Comm Input'!AE911</f>
        <v>0</v>
      </c>
      <c r="W745" s="49">
        <f>'Comm Input'!AF911</f>
        <v>0</v>
      </c>
      <c r="X745" s="23">
        <f>'Comm Input'!AG911</f>
        <v>0</v>
      </c>
      <c r="Y745" s="23">
        <f>'Comm Input'!AH911</f>
        <v>0</v>
      </c>
      <c r="Z745" s="23">
        <f>'Comm Input'!AI911</f>
        <v>0</v>
      </c>
      <c r="AA745">
        <f>'Comm Input'!AJ911</f>
        <v>0</v>
      </c>
    </row>
    <row r="746" spans="1:27" customFormat="1" ht="15" x14ac:dyDescent="0.25">
      <c r="A746" s="431">
        <f>'Comm Input'!J912</f>
        <v>0</v>
      </c>
      <c r="B746">
        <f>'Comm Input'!K912</f>
        <v>0</v>
      </c>
      <c r="C746">
        <f>'Comm Input'!L912</f>
        <v>0</v>
      </c>
      <c r="D746" t="str">
        <f>'Comm Input'!M912</f>
        <v>OT</v>
      </c>
      <c r="E746" s="626">
        <f>'Comm Input'!N912</f>
        <v>0</v>
      </c>
      <c r="F746" s="13">
        <f>'Comm Input'!O912</f>
        <v>0</v>
      </c>
      <c r="G746" s="38">
        <f>'Comm Input'!P912</f>
        <v>0</v>
      </c>
      <c r="H746" s="535">
        <f>'Comm Input'!Q912</f>
        <v>0</v>
      </c>
      <c r="I746" s="307">
        <f>'Comm Input'!R912</f>
        <v>0</v>
      </c>
      <c r="J746" s="307">
        <f>'Comm Input'!S912</f>
        <v>0</v>
      </c>
      <c r="K746" s="307">
        <f>'Comm Input'!T912</f>
        <v>0</v>
      </c>
      <c r="L746" s="38">
        <f>'Comm Input'!U912</f>
        <v>0</v>
      </c>
      <c r="M746" s="38">
        <f>'Comm Input'!V912</f>
        <v>0</v>
      </c>
      <c r="N746" s="22">
        <f>'Comm Input'!W912</f>
        <v>0</v>
      </c>
      <c r="O746" s="22">
        <f>'Comm Input'!X912</f>
        <v>0</v>
      </c>
      <c r="P746" s="23">
        <f>'Comm Input'!Y912</f>
        <v>0</v>
      </c>
      <c r="Q746" s="22">
        <f>'Comm Input'!Z912</f>
        <v>0</v>
      </c>
      <c r="R746" s="23">
        <f>'Comm Input'!AA912</f>
        <v>0</v>
      </c>
      <c r="S746" s="23">
        <f>'Comm Input'!AB912</f>
        <v>0</v>
      </c>
      <c r="T746">
        <f>'Comm Input'!AC912</f>
        <v>0</v>
      </c>
      <c r="U746">
        <f>'Comm Input'!AD912</f>
        <v>0</v>
      </c>
      <c r="V746">
        <f>'Comm Input'!AE912</f>
        <v>0</v>
      </c>
      <c r="W746" s="49">
        <f>'Comm Input'!AF912</f>
        <v>0</v>
      </c>
      <c r="X746" s="23">
        <f>'Comm Input'!AG912</f>
        <v>0</v>
      </c>
      <c r="Y746" s="23">
        <f>'Comm Input'!AH912</f>
        <v>0</v>
      </c>
      <c r="Z746" s="23">
        <f>'Comm Input'!AI912</f>
        <v>0</v>
      </c>
      <c r="AA746">
        <f>'Comm Input'!AJ912</f>
        <v>0</v>
      </c>
    </row>
    <row r="747" spans="1:27" customFormat="1" ht="15.75" thickBot="1" x14ac:dyDescent="0.3">
      <c r="A747" s="431">
        <f>'Comm Input'!J913</f>
        <v>0</v>
      </c>
      <c r="B747">
        <f>'Comm Input'!K913</f>
        <v>0</v>
      </c>
      <c r="C747">
        <f>'Comm Input'!L913</f>
        <v>0</v>
      </c>
      <c r="D747">
        <f>'Comm Input'!M913</f>
        <v>0</v>
      </c>
      <c r="E747" s="23">
        <f>'Comm Input'!N913</f>
        <v>0</v>
      </c>
      <c r="F747" s="50">
        <f>'Comm Input'!O913</f>
        <v>0</v>
      </c>
      <c r="G747" s="38">
        <f>'Comm Input'!P913</f>
        <v>0</v>
      </c>
      <c r="H747" s="307">
        <f>'Comm Input'!Q913</f>
        <v>0</v>
      </c>
      <c r="I747" s="307">
        <f>'Comm Input'!R913</f>
        <v>0</v>
      </c>
      <c r="J747" s="307">
        <f>'Comm Input'!S913</f>
        <v>0</v>
      </c>
      <c r="K747" s="307">
        <f>'Comm Input'!T913</f>
        <v>0</v>
      </c>
      <c r="L747" s="38">
        <f>'Comm Input'!U913</f>
        <v>0</v>
      </c>
      <c r="M747" s="38">
        <f>'Comm Input'!V913</f>
        <v>0</v>
      </c>
      <c r="N747" s="38">
        <f>'Comm Input'!W913</f>
        <v>0</v>
      </c>
      <c r="O747" s="22">
        <f>'Comm Input'!X913</f>
        <v>0</v>
      </c>
      <c r="P747" s="11">
        <f>'Comm Input'!Y913</f>
        <v>0</v>
      </c>
      <c r="Q747" s="22">
        <f>'Comm Input'!Z913</f>
        <v>0</v>
      </c>
      <c r="R747" s="22">
        <f>'Comm Input'!AA913</f>
        <v>0</v>
      </c>
      <c r="S747" s="22">
        <f>'Comm Input'!AB913</f>
        <v>0</v>
      </c>
      <c r="T747" s="22">
        <f>'Comm Input'!AC913</f>
        <v>0</v>
      </c>
      <c r="U747" s="22">
        <f>'Comm Input'!AD913</f>
        <v>0</v>
      </c>
      <c r="V747" s="22">
        <f>'Comm Input'!AE913</f>
        <v>0</v>
      </c>
      <c r="W747" s="49">
        <f>'Comm Input'!AF913</f>
        <v>0</v>
      </c>
      <c r="X747" s="22">
        <f>'Comm Input'!AG913</f>
        <v>0</v>
      </c>
      <c r="Y747" s="22">
        <f>'Comm Input'!AH913</f>
        <v>0</v>
      </c>
      <c r="Z747" s="22">
        <f>'Comm Input'!AI913</f>
        <v>0</v>
      </c>
      <c r="AA747">
        <f>'Comm Input'!AJ913</f>
        <v>0</v>
      </c>
    </row>
    <row r="748" spans="1:27" customFormat="1" ht="15.75" thickBot="1" x14ac:dyDescent="0.3">
      <c r="A748" s="431">
        <f>'Comm Input'!J914</f>
        <v>0</v>
      </c>
      <c r="B748">
        <f>'Comm Input'!K914</f>
        <v>0</v>
      </c>
      <c r="C748">
        <f>'Comm Input'!L914</f>
        <v>0</v>
      </c>
      <c r="D748">
        <f>'Comm Input'!M914</f>
        <v>0</v>
      </c>
      <c r="E748" s="23">
        <f>'Comm Input'!N914</f>
        <v>0</v>
      </c>
      <c r="F748" s="50">
        <f>'Comm Input'!O914</f>
        <v>0</v>
      </c>
      <c r="G748" s="38">
        <f>'Comm Input'!P914</f>
        <v>0</v>
      </c>
      <c r="H748" s="38">
        <f>'Comm Input'!Q914</f>
        <v>0</v>
      </c>
      <c r="I748" s="38">
        <f>'Comm Input'!R914</f>
        <v>0</v>
      </c>
      <c r="J748" s="38">
        <f>'Comm Input'!S914</f>
        <v>0</v>
      </c>
      <c r="K748" s="38">
        <f>'Comm Input'!T914</f>
        <v>0</v>
      </c>
      <c r="L748" s="38">
        <f>'Comm Input'!U914</f>
        <v>0</v>
      </c>
      <c r="M748" s="38">
        <f>'Comm Input'!V914</f>
        <v>0</v>
      </c>
      <c r="N748" s="488">
        <f>'Comm Input'!W914</f>
        <v>0</v>
      </c>
      <c r="O748" s="489">
        <f>'Comm Input'!X914</f>
        <v>0</v>
      </c>
      <c r="P748" s="490">
        <f>'Comm Input'!Y914</f>
        <v>0</v>
      </c>
      <c r="Q748" s="829">
        <f>'Comm Input'!Z914</f>
        <v>0</v>
      </c>
      <c r="R748" s="387">
        <f>'Comm Input'!AA914</f>
        <v>0</v>
      </c>
      <c r="S748" s="387">
        <f>'Comm Input'!AB914</f>
        <v>0</v>
      </c>
      <c r="T748" s="1087">
        <f>'Comm Input'!AC914</f>
        <v>0</v>
      </c>
      <c r="U748" s="89">
        <f>'Comm Input'!AD914</f>
        <v>0</v>
      </c>
      <c r="V748" s="89">
        <f>'Comm Input'!AE914</f>
        <v>0</v>
      </c>
      <c r="W748" s="49">
        <f>'Comm Input'!AF914</f>
        <v>0</v>
      </c>
      <c r="X748" s="387">
        <f>'Comm Input'!AG914</f>
        <v>0</v>
      </c>
      <c r="Y748" s="387">
        <f>'Comm Input'!AH914</f>
        <v>0</v>
      </c>
      <c r="Z748" s="1087">
        <f>'Comm Input'!AI914</f>
        <v>0</v>
      </c>
      <c r="AA748">
        <f>'Comm Input'!AJ914</f>
        <v>0</v>
      </c>
    </row>
    <row r="749" spans="1:27" customFormat="1" ht="15" x14ac:dyDescent="0.25">
      <c r="A749" s="431">
        <f>'Comm Input'!J915</f>
        <v>0</v>
      </c>
      <c r="B749">
        <f>'Comm Input'!K915</f>
        <v>0</v>
      </c>
      <c r="C749">
        <f>'Comm Input'!L915</f>
        <v>0</v>
      </c>
      <c r="D749">
        <f>'Comm Input'!M915</f>
        <v>0</v>
      </c>
      <c r="E749" s="23">
        <f>'Comm Input'!N915</f>
        <v>0</v>
      </c>
      <c r="F749" s="50">
        <f>'Comm Input'!O915</f>
        <v>0</v>
      </c>
      <c r="G749" s="38">
        <f>'Comm Input'!P915</f>
        <v>0</v>
      </c>
      <c r="H749" s="38">
        <f>'Comm Input'!Q915</f>
        <v>0</v>
      </c>
      <c r="I749" s="38">
        <f>'Comm Input'!R915</f>
        <v>0</v>
      </c>
      <c r="J749" s="38">
        <f>'Comm Input'!S915</f>
        <v>0</v>
      </c>
      <c r="K749" s="38">
        <f>'Comm Input'!T915</f>
        <v>0</v>
      </c>
      <c r="L749" s="38">
        <f>'Comm Input'!U915</f>
        <v>0</v>
      </c>
      <c r="M749" s="38">
        <f>'Comm Input'!V915</f>
        <v>0</v>
      </c>
      <c r="N749" s="522">
        <f>'Comm Input'!W915</f>
        <v>0</v>
      </c>
      <c r="O749" s="523">
        <f>'Comm Input'!X915</f>
        <v>0</v>
      </c>
      <c r="P749" s="28">
        <f>'Comm Input'!Y915</f>
        <v>0</v>
      </c>
      <c r="Q749" s="523">
        <f>'Comm Input'!Z915</f>
        <v>0</v>
      </c>
      <c r="R749" s="523">
        <f>'Comm Input'!AA915</f>
        <v>0</v>
      </c>
      <c r="S749" s="523">
        <f>'Comm Input'!AB915</f>
        <v>0</v>
      </c>
      <c r="T749" s="89">
        <f>'Comm Input'!AC915</f>
        <v>0</v>
      </c>
      <c r="U749" s="89">
        <f>'Comm Input'!AD915</f>
        <v>0</v>
      </c>
      <c r="V749" s="89">
        <f>'Comm Input'!AE915</f>
        <v>0</v>
      </c>
      <c r="W749" s="49">
        <f>'Comm Input'!AF915</f>
        <v>0</v>
      </c>
      <c r="X749" s="523">
        <f>'Comm Input'!AG915</f>
        <v>0</v>
      </c>
      <c r="Y749" s="523">
        <f>'Comm Input'!AH915</f>
        <v>0</v>
      </c>
      <c r="Z749" s="89">
        <f>'Comm Input'!AI915</f>
        <v>0</v>
      </c>
      <c r="AA749">
        <f>'Comm Input'!AJ915</f>
        <v>0</v>
      </c>
    </row>
    <row r="750" spans="1:27" customFormat="1" ht="15" x14ac:dyDescent="0.25">
      <c r="A750" s="850" t="str">
        <f>'Comm Input'!J916</f>
        <v>SA</v>
      </c>
      <c r="B750" s="42" t="str">
        <f>'Comm Input'!K916</f>
        <v>Broker: PCS Leasing</v>
      </c>
      <c r="C750" s="35">
        <f>'Comm Input'!L916</f>
        <v>0</v>
      </c>
      <c r="D750" s="158">
        <f>'Comm Input'!M916</f>
        <v>0</v>
      </c>
      <c r="E750" s="37">
        <f>'Comm Input'!N916</f>
        <v>0</v>
      </c>
      <c r="F750" s="316">
        <f>'Comm Input'!O916</f>
        <v>0</v>
      </c>
      <c r="G750" s="158">
        <f>'Comm Input'!P916</f>
        <v>0</v>
      </c>
      <c r="H750" s="158">
        <f>'Comm Input'!Q916</f>
        <v>0</v>
      </c>
      <c r="I750" s="319">
        <f>'Comm Input'!R916</f>
        <v>0</v>
      </c>
      <c r="J750" s="319">
        <f>'Comm Input'!S916</f>
        <v>0</v>
      </c>
      <c r="K750" s="319">
        <f>'Comm Input'!T916</f>
        <v>0</v>
      </c>
      <c r="L750" s="319" t="str">
        <f>'Comm Input'!U916</f>
        <v>Bundled</v>
      </c>
      <c r="M750" s="158">
        <f>'Comm Input'!V916</f>
        <v>0</v>
      </c>
      <c r="N750" s="319">
        <f>'Comm Input'!W916</f>
        <v>0.03</v>
      </c>
      <c r="O750" s="117">
        <f>'Comm Input'!X916</f>
        <v>0</v>
      </c>
      <c r="P750" s="157">
        <f>'Comm Input'!Y916</f>
        <v>0</v>
      </c>
      <c r="Q750" s="158">
        <f>'Comm Input'!Z916</f>
        <v>0</v>
      </c>
      <c r="R750" s="319">
        <f>'Comm Input'!AA916</f>
        <v>0</v>
      </c>
      <c r="S750" s="157">
        <f>'Comm Input'!AB916</f>
        <v>0</v>
      </c>
      <c r="T750" s="7">
        <f>'Comm Input'!AC916</f>
        <v>0</v>
      </c>
      <c r="U750" s="7">
        <f>'Comm Input'!AD916</f>
        <v>0</v>
      </c>
      <c r="V750" s="7">
        <f>'Comm Input'!AE916</f>
        <v>0</v>
      </c>
      <c r="W750" s="7">
        <f>'Comm Input'!AF916</f>
        <v>0</v>
      </c>
      <c r="X750" s="158">
        <f>'Comm Input'!AG916</f>
        <v>0</v>
      </c>
      <c r="Y750" s="322">
        <f>'Comm Input'!AH916</f>
        <v>0</v>
      </c>
      <c r="Z750" s="7">
        <f>'Comm Input'!AI916</f>
        <v>0</v>
      </c>
      <c r="AA750">
        <f>'Comm Input'!AJ916</f>
        <v>0</v>
      </c>
    </row>
    <row r="751" spans="1:27" customFormat="1" ht="15" x14ac:dyDescent="0.25">
      <c r="A751" s="431" t="str">
        <f>'Comm Input'!J917</f>
        <v>Note: Broker earns 1/2 SUTA cutoffs</v>
      </c>
      <c r="B751" s="378" t="str">
        <f>'Comm Input'!K917</f>
        <v>Kirk and Sons</v>
      </c>
      <c r="C751" s="17">
        <f>'Comm Input'!L917</f>
        <v>0</v>
      </c>
      <c r="D751" t="str">
        <f>'Comm Input'!M917</f>
        <v>GA7219</v>
      </c>
      <c r="E751" s="626">
        <f>'Comm Input'!N917</f>
        <v>0</v>
      </c>
      <c r="F751" s="381">
        <f>'Comm Input'!O917</f>
        <v>0</v>
      </c>
      <c r="G751" s="321">
        <f>'Comm Input'!P917</f>
        <v>0</v>
      </c>
      <c r="H751" s="535">
        <f>'Comm Input'!Q917</f>
        <v>0</v>
      </c>
      <c r="I751" s="307">
        <f>'Comm Input'!R917</f>
        <v>0</v>
      </c>
      <c r="J751" s="307">
        <f>'Comm Input'!S917</f>
        <v>0</v>
      </c>
      <c r="K751" s="307">
        <f>'Comm Input'!T917</f>
        <v>0</v>
      </c>
      <c r="L751" s="38">
        <f>'Comm Input'!U917</f>
        <v>0</v>
      </c>
      <c r="M751" s="38">
        <f>'Comm Input'!V917</f>
        <v>0</v>
      </c>
      <c r="N751" s="523">
        <f>'Comm Input'!W917</f>
        <v>0</v>
      </c>
      <c r="O751" s="523">
        <f>'Comm Input'!X917</f>
        <v>0</v>
      </c>
      <c r="P751" s="538">
        <f>'Comm Input'!Y917</f>
        <v>0</v>
      </c>
      <c r="Q751" s="523">
        <f>'Comm Input'!Z917</f>
        <v>0</v>
      </c>
      <c r="R751" s="538">
        <f>'Comm Input'!AA917</f>
        <v>0</v>
      </c>
      <c r="S751" s="538">
        <f>'Comm Input'!AB917</f>
        <v>0</v>
      </c>
      <c r="T751">
        <f>'Comm Input'!AC917</f>
        <v>0</v>
      </c>
      <c r="U751">
        <f>'Comm Input'!AD917</f>
        <v>0</v>
      </c>
      <c r="V751">
        <f>'Comm Input'!AE917</f>
        <v>0</v>
      </c>
      <c r="W751" s="541">
        <f>'Comm Input'!AF917</f>
        <v>0</v>
      </c>
      <c r="X751" s="538">
        <f>'Comm Input'!AG917</f>
        <v>0</v>
      </c>
      <c r="Y751" s="538">
        <f>'Comm Input'!AH917</f>
        <v>0</v>
      </c>
      <c r="Z751">
        <f>'Comm Input'!AI917</f>
        <v>0</v>
      </c>
      <c r="AA751">
        <f>'Comm Input'!AJ917</f>
        <v>0</v>
      </c>
    </row>
    <row r="752" spans="1:27" customFormat="1" ht="15" x14ac:dyDescent="0.25">
      <c r="A752" s="431">
        <f>'Comm Input'!J918</f>
        <v>0</v>
      </c>
      <c r="B752">
        <f>'Comm Input'!K918</f>
        <v>0</v>
      </c>
      <c r="C752">
        <f>'Comm Input'!L918</f>
        <v>0</v>
      </c>
      <c r="D752" t="str">
        <f>'Comm Input'!M918</f>
        <v>OT</v>
      </c>
      <c r="E752" s="626">
        <f>'Comm Input'!N918</f>
        <v>0</v>
      </c>
      <c r="F752" s="17">
        <f>'Comm Input'!O918</f>
        <v>0</v>
      </c>
      <c r="G752" s="38">
        <f>'Comm Input'!P918</f>
        <v>0</v>
      </c>
      <c r="H752" s="535">
        <f>'Comm Input'!Q918</f>
        <v>0</v>
      </c>
      <c r="I752" s="307">
        <f>'Comm Input'!R918</f>
        <v>0</v>
      </c>
      <c r="J752" s="307">
        <f>'Comm Input'!S918</f>
        <v>0</v>
      </c>
      <c r="K752" s="307">
        <f>'Comm Input'!T918</f>
        <v>0</v>
      </c>
      <c r="L752" s="38">
        <f>'Comm Input'!U918</f>
        <v>0</v>
      </c>
      <c r="M752" s="38">
        <f>'Comm Input'!V918</f>
        <v>0</v>
      </c>
      <c r="N752" s="22">
        <f>'Comm Input'!W918</f>
        <v>0</v>
      </c>
      <c r="O752" s="22">
        <f>'Comm Input'!X918</f>
        <v>0</v>
      </c>
      <c r="P752" s="23">
        <f>'Comm Input'!Y918</f>
        <v>0</v>
      </c>
      <c r="Q752" s="22">
        <f>'Comm Input'!Z918</f>
        <v>0</v>
      </c>
      <c r="R752" s="23">
        <f>'Comm Input'!AA918</f>
        <v>0</v>
      </c>
      <c r="S752" s="23">
        <f>'Comm Input'!AB918</f>
        <v>0</v>
      </c>
      <c r="T752">
        <f>'Comm Input'!AC918</f>
        <v>0</v>
      </c>
      <c r="U752">
        <f>'Comm Input'!AD918</f>
        <v>0</v>
      </c>
      <c r="V752">
        <f>'Comm Input'!AE918</f>
        <v>0</v>
      </c>
      <c r="W752" s="49">
        <f>'Comm Input'!AF918</f>
        <v>0</v>
      </c>
      <c r="X752" s="23">
        <f>'Comm Input'!AG918</f>
        <v>0</v>
      </c>
      <c r="Y752" s="23">
        <f>'Comm Input'!AH918</f>
        <v>0</v>
      </c>
      <c r="Z752">
        <f>'Comm Input'!AI918</f>
        <v>0</v>
      </c>
      <c r="AA752">
        <f>'Comm Input'!AJ918</f>
        <v>0</v>
      </c>
    </row>
    <row r="753" spans="1:27" customFormat="1" ht="15" x14ac:dyDescent="0.25">
      <c r="A753" s="431">
        <f>'Comm Input'!J919</f>
        <v>0</v>
      </c>
      <c r="B753" t="str">
        <f>'Comm Input'!K919</f>
        <v>EFFECTIVE: 11/2020</v>
      </c>
      <c r="C753" s="17">
        <f>'Comm Input'!L919</f>
        <v>0</v>
      </c>
      <c r="D753" t="str">
        <f>'Comm Input'!M919</f>
        <v>FL</v>
      </c>
      <c r="E753" s="626">
        <f>'Comm Input'!N919</f>
        <v>0</v>
      </c>
      <c r="F753" s="374">
        <f>'Comm Input'!O919</f>
        <v>0</v>
      </c>
      <c r="G753" s="321">
        <f>'Comm Input'!P919</f>
        <v>0</v>
      </c>
      <c r="H753" s="535">
        <f>'Comm Input'!Q919</f>
        <v>0</v>
      </c>
      <c r="I753" s="307">
        <f>'Comm Input'!R919</f>
        <v>0</v>
      </c>
      <c r="J753" s="307">
        <f>'Comm Input'!S919</f>
        <v>0</v>
      </c>
      <c r="K753" s="307">
        <f>'Comm Input'!T919</f>
        <v>0</v>
      </c>
      <c r="L753" s="38">
        <f>'Comm Input'!U919</f>
        <v>0</v>
      </c>
      <c r="M753" s="38">
        <f>'Comm Input'!V919</f>
        <v>0</v>
      </c>
      <c r="N753" s="22">
        <f>'Comm Input'!W919</f>
        <v>0</v>
      </c>
      <c r="O753" s="22">
        <f>'Comm Input'!X919</f>
        <v>0</v>
      </c>
      <c r="P753" s="23">
        <f>'Comm Input'!Y919</f>
        <v>0</v>
      </c>
      <c r="Q753" s="22">
        <f>'Comm Input'!Z919</f>
        <v>0</v>
      </c>
      <c r="R753" s="23">
        <f>'Comm Input'!AA919</f>
        <v>0</v>
      </c>
      <c r="S753" s="23">
        <f>'Comm Input'!AB919</f>
        <v>0</v>
      </c>
      <c r="T753">
        <f>'Comm Input'!AC919</f>
        <v>0</v>
      </c>
      <c r="U753">
        <f>'Comm Input'!AD919</f>
        <v>0</v>
      </c>
      <c r="V753">
        <f>'Comm Input'!AE919</f>
        <v>0</v>
      </c>
      <c r="W753" s="49">
        <f>'Comm Input'!AF919</f>
        <v>0</v>
      </c>
      <c r="X753" s="23">
        <f>'Comm Input'!AG919</f>
        <v>0</v>
      </c>
      <c r="Y753" s="23">
        <f>'Comm Input'!AH919</f>
        <v>0</v>
      </c>
      <c r="Z753">
        <f>'Comm Input'!AI919</f>
        <v>0</v>
      </c>
      <c r="AA753">
        <f>'Comm Input'!AJ919</f>
        <v>0</v>
      </c>
    </row>
    <row r="754" spans="1:27" customFormat="1" ht="15" x14ac:dyDescent="0.25">
      <c r="A754" s="431">
        <f>'Comm Input'!J920</f>
        <v>0</v>
      </c>
      <c r="B754" t="str">
        <f>'Comm Input'!K920</f>
        <v>TERMED 1/2021</v>
      </c>
      <c r="C754">
        <f>'Comm Input'!L920</f>
        <v>0</v>
      </c>
      <c r="D754" t="str">
        <f>'Comm Input'!M920</f>
        <v>OT</v>
      </c>
      <c r="E754" s="626">
        <f>'Comm Input'!N920</f>
        <v>0</v>
      </c>
      <c r="F754" s="17">
        <f>'Comm Input'!O920</f>
        <v>0</v>
      </c>
      <c r="G754" s="38">
        <f>'Comm Input'!P920</f>
        <v>0</v>
      </c>
      <c r="H754" s="535">
        <f>'Comm Input'!Q920</f>
        <v>0</v>
      </c>
      <c r="I754" s="307">
        <f>'Comm Input'!R920</f>
        <v>0</v>
      </c>
      <c r="J754" s="307">
        <f>'Comm Input'!S920</f>
        <v>0</v>
      </c>
      <c r="K754" s="307">
        <f>'Comm Input'!T920</f>
        <v>0</v>
      </c>
      <c r="L754" s="38">
        <f>'Comm Input'!U920</f>
        <v>0</v>
      </c>
      <c r="M754" s="38">
        <f>'Comm Input'!V920</f>
        <v>0</v>
      </c>
      <c r="N754" s="22">
        <f>'Comm Input'!W920</f>
        <v>0</v>
      </c>
      <c r="O754" s="22">
        <f>'Comm Input'!X920</f>
        <v>0</v>
      </c>
      <c r="P754" s="23">
        <f>'Comm Input'!Y920</f>
        <v>0</v>
      </c>
      <c r="Q754" s="22">
        <f>'Comm Input'!Z920</f>
        <v>0</v>
      </c>
      <c r="R754" s="23">
        <f>'Comm Input'!AA920</f>
        <v>0</v>
      </c>
      <c r="S754" s="23">
        <f>'Comm Input'!AB920</f>
        <v>0</v>
      </c>
      <c r="T754">
        <f>'Comm Input'!AC920</f>
        <v>0</v>
      </c>
      <c r="U754">
        <f>'Comm Input'!AD920</f>
        <v>0</v>
      </c>
      <c r="V754">
        <f>'Comm Input'!AE920</f>
        <v>0</v>
      </c>
      <c r="W754" s="49">
        <f>'Comm Input'!AF920</f>
        <v>0</v>
      </c>
      <c r="X754" s="23">
        <f>'Comm Input'!AG920</f>
        <v>0</v>
      </c>
      <c r="Y754" s="23">
        <f>'Comm Input'!AH920</f>
        <v>0</v>
      </c>
      <c r="Z754">
        <f>'Comm Input'!AI920</f>
        <v>0</v>
      </c>
      <c r="AA754">
        <f>'Comm Input'!AJ920</f>
        <v>0</v>
      </c>
    </row>
    <row r="755" spans="1:27" customFormat="1" ht="15" x14ac:dyDescent="0.25">
      <c r="A755" s="431">
        <f>'Comm Input'!J921</f>
        <v>0</v>
      </c>
      <c r="B755">
        <f>'Comm Input'!K921</f>
        <v>0</v>
      </c>
      <c r="C755" s="17">
        <f>'Comm Input'!L921</f>
        <v>0</v>
      </c>
      <c r="D755" t="str">
        <f>'Comm Input'!M921</f>
        <v>FL</v>
      </c>
      <c r="E755" s="626">
        <f>'Comm Input'!N921</f>
        <v>0</v>
      </c>
      <c r="F755" s="366">
        <f>'Comm Input'!O921</f>
        <v>0</v>
      </c>
      <c r="G755" s="321">
        <f>'Comm Input'!P921</f>
        <v>0</v>
      </c>
      <c r="H755" s="535">
        <f>'Comm Input'!Q921</f>
        <v>0</v>
      </c>
      <c r="I755" s="307">
        <f>'Comm Input'!R921</f>
        <v>0</v>
      </c>
      <c r="J755" s="307">
        <f>'Comm Input'!S921</f>
        <v>0</v>
      </c>
      <c r="K755" s="307">
        <f>'Comm Input'!T921</f>
        <v>0</v>
      </c>
      <c r="L755" s="38">
        <f>'Comm Input'!U921</f>
        <v>0</v>
      </c>
      <c r="M755" s="38">
        <f>'Comm Input'!V921</f>
        <v>0</v>
      </c>
      <c r="N755" s="22">
        <f>'Comm Input'!W921</f>
        <v>0</v>
      </c>
      <c r="O755" s="22">
        <f>'Comm Input'!X921</f>
        <v>0</v>
      </c>
      <c r="P755" s="23">
        <f>'Comm Input'!Y921</f>
        <v>0</v>
      </c>
      <c r="Q755" s="22">
        <f>'Comm Input'!Z921</f>
        <v>0</v>
      </c>
      <c r="R755" s="23">
        <f>'Comm Input'!AA921</f>
        <v>0</v>
      </c>
      <c r="S755" s="23">
        <f>'Comm Input'!AB921</f>
        <v>0</v>
      </c>
      <c r="T755">
        <f>'Comm Input'!AC921</f>
        <v>0</v>
      </c>
      <c r="U755">
        <f>'Comm Input'!AD921</f>
        <v>0</v>
      </c>
      <c r="V755">
        <f>'Comm Input'!AE921</f>
        <v>0</v>
      </c>
      <c r="W755" s="49">
        <f>'Comm Input'!AF921</f>
        <v>0</v>
      </c>
      <c r="X755" s="23">
        <f>'Comm Input'!AG921</f>
        <v>0</v>
      </c>
      <c r="Y755" s="23">
        <f>'Comm Input'!AH921</f>
        <v>0</v>
      </c>
      <c r="Z755" s="23">
        <f>'Comm Input'!AI921</f>
        <v>0</v>
      </c>
      <c r="AA755">
        <f>'Comm Input'!AJ921</f>
        <v>0</v>
      </c>
    </row>
    <row r="756" spans="1:27" customFormat="1" ht="15" x14ac:dyDescent="0.25">
      <c r="A756" s="431">
        <f>'Comm Input'!J922</f>
        <v>0</v>
      </c>
      <c r="B756">
        <f>'Comm Input'!K922</f>
        <v>0</v>
      </c>
      <c r="C756">
        <f>'Comm Input'!L922</f>
        <v>0</v>
      </c>
      <c r="D756" t="str">
        <f>'Comm Input'!M922</f>
        <v>OT</v>
      </c>
      <c r="E756" s="626">
        <f>'Comm Input'!N922</f>
        <v>0</v>
      </c>
      <c r="F756" s="13">
        <f>'Comm Input'!O922</f>
        <v>0</v>
      </c>
      <c r="G756" s="38">
        <f>'Comm Input'!P922</f>
        <v>0</v>
      </c>
      <c r="H756" s="535">
        <f>'Comm Input'!Q922</f>
        <v>0</v>
      </c>
      <c r="I756" s="307">
        <f>'Comm Input'!R922</f>
        <v>0</v>
      </c>
      <c r="J756" s="307">
        <f>'Comm Input'!S922</f>
        <v>0</v>
      </c>
      <c r="K756" s="307">
        <f>'Comm Input'!T922</f>
        <v>0</v>
      </c>
      <c r="L756" s="38">
        <f>'Comm Input'!U922</f>
        <v>0</v>
      </c>
      <c r="M756" s="38">
        <f>'Comm Input'!V922</f>
        <v>0</v>
      </c>
      <c r="N756" s="22">
        <f>'Comm Input'!W922</f>
        <v>0</v>
      </c>
      <c r="O756" s="22">
        <f>'Comm Input'!X922</f>
        <v>0</v>
      </c>
      <c r="P756" s="23">
        <f>'Comm Input'!Y922</f>
        <v>0</v>
      </c>
      <c r="Q756" s="22">
        <f>'Comm Input'!Z922</f>
        <v>0</v>
      </c>
      <c r="R756" s="23">
        <f>'Comm Input'!AA922</f>
        <v>0</v>
      </c>
      <c r="S756" s="23">
        <f>'Comm Input'!AB922</f>
        <v>0</v>
      </c>
      <c r="T756">
        <f>'Comm Input'!AC922</f>
        <v>0</v>
      </c>
      <c r="U756">
        <f>'Comm Input'!AD922</f>
        <v>0</v>
      </c>
      <c r="V756">
        <f>'Comm Input'!AE922</f>
        <v>0</v>
      </c>
      <c r="W756" s="49">
        <f>'Comm Input'!AF922</f>
        <v>0</v>
      </c>
      <c r="X756" s="23">
        <f>'Comm Input'!AG922</f>
        <v>0</v>
      </c>
      <c r="Y756" s="23">
        <f>'Comm Input'!AH922</f>
        <v>0</v>
      </c>
      <c r="Z756" s="23">
        <f>'Comm Input'!AI922</f>
        <v>0</v>
      </c>
      <c r="AA756">
        <f>'Comm Input'!AJ922</f>
        <v>0</v>
      </c>
    </row>
    <row r="757" spans="1:27" customFormat="1" ht="15.75" thickBot="1" x14ac:dyDescent="0.3">
      <c r="A757" s="431">
        <f>'Comm Input'!J923</f>
        <v>0</v>
      </c>
      <c r="B757">
        <f>'Comm Input'!K923</f>
        <v>0</v>
      </c>
      <c r="C757">
        <f>'Comm Input'!L923</f>
        <v>0</v>
      </c>
      <c r="D757">
        <f>'Comm Input'!M923</f>
        <v>0</v>
      </c>
      <c r="E757" s="23">
        <f>'Comm Input'!N923</f>
        <v>0</v>
      </c>
      <c r="F757" s="50">
        <f>'Comm Input'!O923</f>
        <v>0</v>
      </c>
      <c r="G757" s="38">
        <f>'Comm Input'!P923</f>
        <v>0</v>
      </c>
      <c r="H757" s="307">
        <f>'Comm Input'!Q923</f>
        <v>0</v>
      </c>
      <c r="I757" s="307">
        <f>'Comm Input'!R923</f>
        <v>0</v>
      </c>
      <c r="J757" s="307">
        <f>'Comm Input'!S923</f>
        <v>0</v>
      </c>
      <c r="K757" s="307">
        <f>'Comm Input'!T923</f>
        <v>0</v>
      </c>
      <c r="L757" s="38">
        <f>'Comm Input'!U923</f>
        <v>0</v>
      </c>
      <c r="M757" s="38">
        <f>'Comm Input'!V923</f>
        <v>0</v>
      </c>
      <c r="N757" s="38">
        <f>'Comm Input'!W923</f>
        <v>0</v>
      </c>
      <c r="O757" s="22">
        <f>'Comm Input'!X923</f>
        <v>0</v>
      </c>
      <c r="P757" s="11">
        <f>'Comm Input'!Y923</f>
        <v>0</v>
      </c>
      <c r="Q757" s="22">
        <f>'Comm Input'!Z923</f>
        <v>0</v>
      </c>
      <c r="R757" s="22">
        <f>'Comm Input'!AA923</f>
        <v>0</v>
      </c>
      <c r="S757" s="22">
        <f>'Comm Input'!AB923</f>
        <v>0</v>
      </c>
      <c r="T757" s="22">
        <f>'Comm Input'!AC923</f>
        <v>0</v>
      </c>
      <c r="U757" s="22">
        <f>'Comm Input'!AD923</f>
        <v>0</v>
      </c>
      <c r="V757" s="22">
        <f>'Comm Input'!AE923</f>
        <v>0</v>
      </c>
      <c r="W757" s="49">
        <f>'Comm Input'!AF923</f>
        <v>0</v>
      </c>
      <c r="X757" s="22">
        <f>'Comm Input'!AG923</f>
        <v>0</v>
      </c>
      <c r="Y757" s="22">
        <f>'Comm Input'!AH923</f>
        <v>0</v>
      </c>
      <c r="Z757" s="22">
        <f>'Comm Input'!AI923</f>
        <v>0</v>
      </c>
      <c r="AA757">
        <f>'Comm Input'!AJ923</f>
        <v>0</v>
      </c>
    </row>
    <row r="758" spans="1:27" customFormat="1" ht="15.75" thickBot="1" x14ac:dyDescent="0.3">
      <c r="A758" s="431">
        <f>'Comm Input'!J924</f>
        <v>0</v>
      </c>
      <c r="B758">
        <f>'Comm Input'!K924</f>
        <v>0</v>
      </c>
      <c r="C758">
        <f>'Comm Input'!L924</f>
        <v>0</v>
      </c>
      <c r="D758">
        <f>'Comm Input'!M924</f>
        <v>0</v>
      </c>
      <c r="E758" s="23">
        <f>'Comm Input'!N924</f>
        <v>0</v>
      </c>
      <c r="F758" s="50">
        <f>'Comm Input'!O924</f>
        <v>0</v>
      </c>
      <c r="G758" s="38">
        <f>'Comm Input'!P924</f>
        <v>0</v>
      </c>
      <c r="H758" s="38">
        <f>'Comm Input'!Q924</f>
        <v>0</v>
      </c>
      <c r="I758" s="38">
        <f>'Comm Input'!R924</f>
        <v>0</v>
      </c>
      <c r="J758" s="38">
        <f>'Comm Input'!S924</f>
        <v>0</v>
      </c>
      <c r="K758" s="38">
        <f>'Comm Input'!T924</f>
        <v>0</v>
      </c>
      <c r="L758" s="38">
        <f>'Comm Input'!U924</f>
        <v>0</v>
      </c>
      <c r="M758" s="38">
        <f>'Comm Input'!V924</f>
        <v>0</v>
      </c>
      <c r="N758" s="488">
        <f>'Comm Input'!W924</f>
        <v>0</v>
      </c>
      <c r="O758" s="489">
        <f>'Comm Input'!X924</f>
        <v>0</v>
      </c>
      <c r="P758" s="490">
        <f>'Comm Input'!Y924</f>
        <v>0</v>
      </c>
      <c r="Q758" s="829">
        <f>'Comm Input'!Z924</f>
        <v>0</v>
      </c>
      <c r="R758" s="387">
        <f>'Comm Input'!AA924</f>
        <v>0</v>
      </c>
      <c r="S758" s="387">
        <f>'Comm Input'!AB924</f>
        <v>0</v>
      </c>
      <c r="T758" s="1087">
        <f>'Comm Input'!AC924</f>
        <v>0</v>
      </c>
      <c r="U758" s="89">
        <f>'Comm Input'!AD924</f>
        <v>0</v>
      </c>
      <c r="V758" s="89">
        <f>'Comm Input'!AE924</f>
        <v>0</v>
      </c>
      <c r="W758" s="49">
        <f>'Comm Input'!AF924</f>
        <v>0</v>
      </c>
      <c r="X758" s="387">
        <f>'Comm Input'!AG924</f>
        <v>0</v>
      </c>
      <c r="Y758" s="387">
        <f>'Comm Input'!AH924</f>
        <v>0</v>
      </c>
      <c r="Z758" s="1087">
        <f>'Comm Input'!AI924</f>
        <v>0</v>
      </c>
      <c r="AA758">
        <f>'Comm Input'!AJ924</f>
        <v>0</v>
      </c>
    </row>
    <row r="759" spans="1:27" customFormat="1" ht="15" x14ac:dyDescent="0.25">
      <c r="A759" s="431">
        <f>'Comm Input'!J925</f>
        <v>0</v>
      </c>
      <c r="B759">
        <f>'Comm Input'!K925</f>
        <v>0</v>
      </c>
      <c r="C759">
        <f>'Comm Input'!L925</f>
        <v>0</v>
      </c>
      <c r="D759">
        <f>'Comm Input'!M925</f>
        <v>0</v>
      </c>
      <c r="E759" s="23">
        <f>'Comm Input'!N925</f>
        <v>0</v>
      </c>
      <c r="F759" s="50">
        <f>'Comm Input'!O925</f>
        <v>0</v>
      </c>
      <c r="G759" s="38">
        <f>'Comm Input'!P925</f>
        <v>0</v>
      </c>
      <c r="H759" s="38">
        <f>'Comm Input'!Q925</f>
        <v>0</v>
      </c>
      <c r="I759" s="38">
        <f>'Comm Input'!R925</f>
        <v>0</v>
      </c>
      <c r="J759" s="38">
        <f>'Comm Input'!S925</f>
        <v>0</v>
      </c>
      <c r="K759" s="38">
        <f>'Comm Input'!T925</f>
        <v>0</v>
      </c>
      <c r="L759" s="38">
        <f>'Comm Input'!U925</f>
        <v>0</v>
      </c>
      <c r="M759" s="38">
        <f>'Comm Input'!V925</f>
        <v>0</v>
      </c>
      <c r="N759" s="522">
        <f>'Comm Input'!W925</f>
        <v>0</v>
      </c>
      <c r="O759" s="523">
        <f>'Comm Input'!X925</f>
        <v>0</v>
      </c>
      <c r="P759" s="28">
        <f>'Comm Input'!Y925</f>
        <v>0</v>
      </c>
      <c r="Q759" s="523">
        <f>'Comm Input'!Z925</f>
        <v>0</v>
      </c>
      <c r="R759" s="523">
        <f>'Comm Input'!AA925</f>
        <v>0</v>
      </c>
      <c r="S759" s="523">
        <f>'Comm Input'!AB925</f>
        <v>0</v>
      </c>
      <c r="T759" s="89">
        <f>'Comm Input'!AC925</f>
        <v>0</v>
      </c>
      <c r="U759" s="89">
        <f>'Comm Input'!AD925</f>
        <v>0</v>
      </c>
      <c r="V759" s="89">
        <f>'Comm Input'!AE925</f>
        <v>0</v>
      </c>
      <c r="W759" s="49">
        <f>'Comm Input'!AF925</f>
        <v>0</v>
      </c>
      <c r="X759" s="523">
        <f>'Comm Input'!AG925</f>
        <v>0</v>
      </c>
      <c r="Y759" s="523">
        <f>'Comm Input'!AH925</f>
        <v>0</v>
      </c>
      <c r="Z759" s="89">
        <f>'Comm Input'!AI925</f>
        <v>0</v>
      </c>
      <c r="AA759">
        <f>'Comm Input'!AJ925</f>
        <v>0</v>
      </c>
    </row>
    <row r="760" spans="1:27" customFormat="1" ht="15" x14ac:dyDescent="0.25">
      <c r="A760" s="850" t="str">
        <f>'Comm Input'!J926</f>
        <v>SA</v>
      </c>
      <c r="B760" s="42" t="str">
        <f>'Comm Input'!K926</f>
        <v xml:space="preserve">Broker: </v>
      </c>
      <c r="C760" s="35">
        <f>'Comm Input'!L926</f>
        <v>0</v>
      </c>
      <c r="D760" s="158">
        <f>'Comm Input'!M926</f>
        <v>0</v>
      </c>
      <c r="E760" s="37">
        <f>'Comm Input'!N926</f>
        <v>0</v>
      </c>
      <c r="F760" s="316">
        <f>'Comm Input'!O926</f>
        <v>0</v>
      </c>
      <c r="G760" s="158">
        <f>'Comm Input'!P926</f>
        <v>0</v>
      </c>
      <c r="H760" s="158">
        <f>'Comm Input'!Q926</f>
        <v>0</v>
      </c>
      <c r="I760" s="319">
        <f>'Comm Input'!R926</f>
        <v>0</v>
      </c>
      <c r="J760" s="319">
        <f>'Comm Input'!S926</f>
        <v>0</v>
      </c>
      <c r="K760" s="319">
        <f>'Comm Input'!T926</f>
        <v>0</v>
      </c>
      <c r="L760" s="319" t="str">
        <f>'Comm Input'!U926</f>
        <v>Bundled</v>
      </c>
      <c r="M760" s="158">
        <f>'Comm Input'!V926</f>
        <v>0</v>
      </c>
      <c r="N760" s="319">
        <f>'Comm Input'!W926</f>
        <v>0</v>
      </c>
      <c r="O760" s="117">
        <f>'Comm Input'!X926</f>
        <v>0</v>
      </c>
      <c r="P760" s="157">
        <f>'Comm Input'!Y926</f>
        <v>0</v>
      </c>
      <c r="Q760" s="158">
        <f>'Comm Input'!Z926</f>
        <v>0</v>
      </c>
      <c r="R760" s="319">
        <f>'Comm Input'!AA926</f>
        <v>0</v>
      </c>
      <c r="S760" s="157">
        <f>'Comm Input'!AB926</f>
        <v>0</v>
      </c>
      <c r="T760" s="7">
        <f>'Comm Input'!AC926</f>
        <v>0</v>
      </c>
      <c r="U760" s="7">
        <f>'Comm Input'!AD926</f>
        <v>0</v>
      </c>
      <c r="V760" s="7">
        <f>'Comm Input'!AE926</f>
        <v>0</v>
      </c>
      <c r="W760" s="7">
        <f>'Comm Input'!AF926</f>
        <v>0</v>
      </c>
      <c r="X760" s="158">
        <f>'Comm Input'!AG926</f>
        <v>0</v>
      </c>
      <c r="Y760" s="322">
        <f>'Comm Input'!AH926</f>
        <v>0</v>
      </c>
      <c r="Z760" s="7">
        <f>'Comm Input'!AI926</f>
        <v>0</v>
      </c>
      <c r="AA760">
        <f>'Comm Input'!AJ926</f>
        <v>0</v>
      </c>
    </row>
    <row r="761" spans="1:27" customFormat="1" ht="15" x14ac:dyDescent="0.25">
      <c r="A761" s="431">
        <f>'Comm Input'!J927</f>
        <v>0</v>
      </c>
      <c r="B761" s="378" t="str">
        <f>'Comm Input'!K927</f>
        <v>Client Name:</v>
      </c>
      <c r="C761" s="17">
        <f>'Comm Input'!L927</f>
        <v>0</v>
      </c>
      <c r="D761" t="str">
        <f>'Comm Input'!M927</f>
        <v>FL</v>
      </c>
      <c r="E761" s="626">
        <f>'Comm Input'!N927</f>
        <v>0</v>
      </c>
      <c r="F761" s="381">
        <f>'Comm Input'!O927</f>
        <v>0</v>
      </c>
      <c r="G761" s="321">
        <f>'Comm Input'!P927</f>
        <v>0</v>
      </c>
      <c r="H761" s="535">
        <f>'Comm Input'!Q927</f>
        <v>0</v>
      </c>
      <c r="I761" s="307">
        <f>'Comm Input'!R927</f>
        <v>0</v>
      </c>
      <c r="J761" s="307">
        <f>'Comm Input'!S927</f>
        <v>0</v>
      </c>
      <c r="K761" s="307">
        <f>'Comm Input'!T927</f>
        <v>0</v>
      </c>
      <c r="L761" s="38">
        <f>'Comm Input'!U927</f>
        <v>0</v>
      </c>
      <c r="M761" s="38">
        <f>'Comm Input'!V927</f>
        <v>0</v>
      </c>
      <c r="N761" s="523">
        <f>'Comm Input'!W927</f>
        <v>0</v>
      </c>
      <c r="O761" s="523">
        <f>'Comm Input'!X927</f>
        <v>0</v>
      </c>
      <c r="P761" s="538">
        <f>'Comm Input'!Y927</f>
        <v>0</v>
      </c>
      <c r="Q761" s="523">
        <f>'Comm Input'!Z927</f>
        <v>0</v>
      </c>
      <c r="R761" s="538">
        <f>'Comm Input'!AA927</f>
        <v>0</v>
      </c>
      <c r="S761" s="538">
        <f>'Comm Input'!AB927</f>
        <v>0</v>
      </c>
      <c r="T761">
        <f>'Comm Input'!AC927</f>
        <v>0</v>
      </c>
      <c r="U761">
        <f>'Comm Input'!AD927</f>
        <v>0</v>
      </c>
      <c r="V761">
        <f>'Comm Input'!AE927</f>
        <v>0</v>
      </c>
      <c r="W761" s="541">
        <f>'Comm Input'!AF927</f>
        <v>0</v>
      </c>
      <c r="X761" s="538">
        <f>'Comm Input'!AG927</f>
        <v>0</v>
      </c>
      <c r="Y761" s="538">
        <f>'Comm Input'!AH927</f>
        <v>0</v>
      </c>
      <c r="Z761">
        <f>'Comm Input'!AI927</f>
        <v>0</v>
      </c>
      <c r="AA761">
        <f>'Comm Input'!AJ927</f>
        <v>0</v>
      </c>
    </row>
    <row r="762" spans="1:27" customFormat="1" ht="15" x14ac:dyDescent="0.25">
      <c r="A762" s="431">
        <f>'Comm Input'!J928</f>
        <v>0</v>
      </c>
      <c r="B762">
        <f>'Comm Input'!K928</f>
        <v>0</v>
      </c>
      <c r="C762">
        <f>'Comm Input'!L928</f>
        <v>0</v>
      </c>
      <c r="D762" t="str">
        <f>'Comm Input'!M928</f>
        <v>OT</v>
      </c>
      <c r="E762" s="626">
        <f>'Comm Input'!N928</f>
        <v>0</v>
      </c>
      <c r="F762" s="17">
        <f>'Comm Input'!O928</f>
        <v>0</v>
      </c>
      <c r="G762" s="38">
        <f>'Comm Input'!P928</f>
        <v>0</v>
      </c>
      <c r="H762" s="535">
        <f>'Comm Input'!Q928</f>
        <v>0</v>
      </c>
      <c r="I762" s="307">
        <f>'Comm Input'!R928</f>
        <v>0</v>
      </c>
      <c r="J762" s="307">
        <f>'Comm Input'!S928</f>
        <v>0</v>
      </c>
      <c r="K762" s="307">
        <f>'Comm Input'!T928</f>
        <v>0</v>
      </c>
      <c r="L762" s="38">
        <f>'Comm Input'!U928</f>
        <v>0</v>
      </c>
      <c r="M762" s="38">
        <f>'Comm Input'!V928</f>
        <v>0</v>
      </c>
      <c r="N762" s="22">
        <f>'Comm Input'!W928</f>
        <v>0</v>
      </c>
      <c r="O762" s="22">
        <f>'Comm Input'!X928</f>
        <v>0</v>
      </c>
      <c r="P762" s="23">
        <f>'Comm Input'!Y928</f>
        <v>0</v>
      </c>
      <c r="Q762" s="22">
        <f>'Comm Input'!Z928</f>
        <v>0</v>
      </c>
      <c r="R762" s="23">
        <f>'Comm Input'!AA928</f>
        <v>0</v>
      </c>
      <c r="S762" s="23">
        <f>'Comm Input'!AB928</f>
        <v>0</v>
      </c>
      <c r="T762">
        <f>'Comm Input'!AC928</f>
        <v>0</v>
      </c>
      <c r="U762">
        <f>'Comm Input'!AD928</f>
        <v>0</v>
      </c>
      <c r="V762">
        <f>'Comm Input'!AE928</f>
        <v>0</v>
      </c>
      <c r="W762" s="49">
        <f>'Comm Input'!AF928</f>
        <v>0</v>
      </c>
      <c r="X762" s="23">
        <f>'Comm Input'!AG928</f>
        <v>0</v>
      </c>
      <c r="Y762" s="23">
        <f>'Comm Input'!AH928</f>
        <v>0</v>
      </c>
      <c r="Z762">
        <f>'Comm Input'!AI928</f>
        <v>0</v>
      </c>
      <c r="AA762">
        <f>'Comm Input'!AJ928</f>
        <v>0</v>
      </c>
    </row>
    <row r="763" spans="1:27" customFormat="1" ht="15" x14ac:dyDescent="0.25">
      <c r="A763" s="431">
        <f>'Comm Input'!J929</f>
        <v>0</v>
      </c>
      <c r="B763" t="str">
        <f>'Comm Input'!K929</f>
        <v xml:space="preserve">EFFECTIVE: </v>
      </c>
      <c r="C763" s="17">
        <f>'Comm Input'!L929</f>
        <v>0</v>
      </c>
      <c r="D763" t="str">
        <f>'Comm Input'!M929</f>
        <v>FL</v>
      </c>
      <c r="E763" s="626">
        <f>'Comm Input'!N929</f>
        <v>0</v>
      </c>
      <c r="F763" s="374">
        <f>'Comm Input'!O929</f>
        <v>0</v>
      </c>
      <c r="G763" s="321">
        <f>'Comm Input'!P929</f>
        <v>0</v>
      </c>
      <c r="H763" s="535">
        <f>'Comm Input'!Q929</f>
        <v>0</v>
      </c>
      <c r="I763" s="307">
        <f>'Comm Input'!R929</f>
        <v>0</v>
      </c>
      <c r="J763" s="307">
        <f>'Comm Input'!S929</f>
        <v>0</v>
      </c>
      <c r="K763" s="307">
        <f>'Comm Input'!T929</f>
        <v>0</v>
      </c>
      <c r="L763" s="38">
        <f>'Comm Input'!U929</f>
        <v>0</v>
      </c>
      <c r="M763" s="38">
        <f>'Comm Input'!V929</f>
        <v>0</v>
      </c>
      <c r="N763" s="22">
        <f>'Comm Input'!W929</f>
        <v>0</v>
      </c>
      <c r="O763" s="22">
        <f>'Comm Input'!X929</f>
        <v>0</v>
      </c>
      <c r="P763" s="23">
        <f>'Comm Input'!Y929</f>
        <v>0</v>
      </c>
      <c r="Q763" s="22">
        <f>'Comm Input'!Z929</f>
        <v>0</v>
      </c>
      <c r="R763" s="23">
        <f>'Comm Input'!AA929</f>
        <v>0</v>
      </c>
      <c r="S763" s="23">
        <f>'Comm Input'!AB929</f>
        <v>0</v>
      </c>
      <c r="T763">
        <f>'Comm Input'!AC929</f>
        <v>0</v>
      </c>
      <c r="U763">
        <f>'Comm Input'!AD929</f>
        <v>0</v>
      </c>
      <c r="V763">
        <f>'Comm Input'!AE929</f>
        <v>0</v>
      </c>
      <c r="W763" s="49">
        <f>'Comm Input'!AF929</f>
        <v>0</v>
      </c>
      <c r="X763" s="23">
        <f>'Comm Input'!AG929</f>
        <v>0</v>
      </c>
      <c r="Y763" s="23">
        <f>'Comm Input'!AH929</f>
        <v>0</v>
      </c>
      <c r="Z763">
        <f>'Comm Input'!AI929</f>
        <v>0</v>
      </c>
      <c r="AA763">
        <f>'Comm Input'!AJ929</f>
        <v>0</v>
      </c>
    </row>
    <row r="764" spans="1:27" customFormat="1" ht="15" x14ac:dyDescent="0.25">
      <c r="A764" s="431">
        <f>'Comm Input'!J930</f>
        <v>0</v>
      </c>
      <c r="B764">
        <f>'Comm Input'!K930</f>
        <v>0</v>
      </c>
      <c r="C764">
        <f>'Comm Input'!L930</f>
        <v>0</v>
      </c>
      <c r="D764" t="str">
        <f>'Comm Input'!M930</f>
        <v>OT</v>
      </c>
      <c r="E764" s="626">
        <f>'Comm Input'!N930</f>
        <v>0</v>
      </c>
      <c r="F764" s="17">
        <f>'Comm Input'!O930</f>
        <v>0</v>
      </c>
      <c r="G764" s="38">
        <f>'Comm Input'!P930</f>
        <v>0</v>
      </c>
      <c r="H764" s="535">
        <f>'Comm Input'!Q930</f>
        <v>0</v>
      </c>
      <c r="I764" s="307">
        <f>'Comm Input'!R930</f>
        <v>0</v>
      </c>
      <c r="J764" s="307">
        <f>'Comm Input'!S930</f>
        <v>0</v>
      </c>
      <c r="K764" s="307">
        <f>'Comm Input'!T930</f>
        <v>0</v>
      </c>
      <c r="L764" s="38">
        <f>'Comm Input'!U930</f>
        <v>0</v>
      </c>
      <c r="M764" s="38">
        <f>'Comm Input'!V930</f>
        <v>0</v>
      </c>
      <c r="N764" s="22">
        <f>'Comm Input'!W930</f>
        <v>0</v>
      </c>
      <c r="O764" s="22">
        <f>'Comm Input'!X930</f>
        <v>0</v>
      </c>
      <c r="P764" s="23">
        <f>'Comm Input'!Y930</f>
        <v>0</v>
      </c>
      <c r="Q764" s="22">
        <f>'Comm Input'!Z930</f>
        <v>0</v>
      </c>
      <c r="R764" s="23">
        <f>'Comm Input'!AA930</f>
        <v>0</v>
      </c>
      <c r="S764" s="23">
        <f>'Comm Input'!AB930</f>
        <v>0</v>
      </c>
      <c r="T764">
        <f>'Comm Input'!AC930</f>
        <v>0</v>
      </c>
      <c r="U764">
        <f>'Comm Input'!AD930</f>
        <v>0</v>
      </c>
      <c r="V764">
        <f>'Comm Input'!AE930</f>
        <v>0</v>
      </c>
      <c r="W764" s="49">
        <f>'Comm Input'!AF930</f>
        <v>0</v>
      </c>
      <c r="X764" s="23">
        <f>'Comm Input'!AG930</f>
        <v>0</v>
      </c>
      <c r="Y764" s="23">
        <f>'Comm Input'!AH930</f>
        <v>0</v>
      </c>
      <c r="Z764">
        <f>'Comm Input'!AI930</f>
        <v>0</v>
      </c>
      <c r="AA764">
        <f>'Comm Input'!AJ930</f>
        <v>0</v>
      </c>
    </row>
    <row r="765" spans="1:27" customFormat="1" ht="15" x14ac:dyDescent="0.25">
      <c r="A765" s="431">
        <f>'Comm Input'!J931</f>
        <v>0</v>
      </c>
      <c r="B765">
        <f>'Comm Input'!K931</f>
        <v>0</v>
      </c>
      <c r="C765" s="17">
        <f>'Comm Input'!L931</f>
        <v>0</v>
      </c>
      <c r="D765" t="str">
        <f>'Comm Input'!M931</f>
        <v>FL</v>
      </c>
      <c r="E765" s="626">
        <f>'Comm Input'!N931</f>
        <v>0</v>
      </c>
      <c r="F765" s="366">
        <f>'Comm Input'!O931</f>
        <v>0</v>
      </c>
      <c r="G765" s="321">
        <f>'Comm Input'!P931</f>
        <v>0</v>
      </c>
      <c r="H765" s="535">
        <f>'Comm Input'!Q931</f>
        <v>0</v>
      </c>
      <c r="I765" s="307">
        <f>'Comm Input'!R931</f>
        <v>0</v>
      </c>
      <c r="J765" s="307">
        <f>'Comm Input'!S931</f>
        <v>0</v>
      </c>
      <c r="K765" s="307">
        <f>'Comm Input'!T931</f>
        <v>0</v>
      </c>
      <c r="L765" s="38">
        <f>'Comm Input'!U931</f>
        <v>0</v>
      </c>
      <c r="M765" s="38">
        <f>'Comm Input'!V931</f>
        <v>0</v>
      </c>
      <c r="N765" s="22">
        <f>'Comm Input'!W931</f>
        <v>0</v>
      </c>
      <c r="O765" s="22">
        <f>'Comm Input'!X931</f>
        <v>0</v>
      </c>
      <c r="P765" s="23">
        <f>'Comm Input'!Y931</f>
        <v>0</v>
      </c>
      <c r="Q765" s="22">
        <f>'Comm Input'!Z931</f>
        <v>0</v>
      </c>
      <c r="R765" s="23">
        <f>'Comm Input'!AA931</f>
        <v>0</v>
      </c>
      <c r="S765" s="23">
        <f>'Comm Input'!AB931</f>
        <v>0</v>
      </c>
      <c r="T765">
        <f>'Comm Input'!AC931</f>
        <v>0</v>
      </c>
      <c r="U765">
        <f>'Comm Input'!AD931</f>
        <v>0</v>
      </c>
      <c r="V765">
        <f>'Comm Input'!AE931</f>
        <v>0</v>
      </c>
      <c r="W765" s="49">
        <f>'Comm Input'!AF931</f>
        <v>0</v>
      </c>
      <c r="X765" s="23">
        <f>'Comm Input'!AG931</f>
        <v>0</v>
      </c>
      <c r="Y765" s="23">
        <f>'Comm Input'!AH931</f>
        <v>0</v>
      </c>
      <c r="Z765" s="23">
        <f>'Comm Input'!AI931</f>
        <v>0</v>
      </c>
      <c r="AA765">
        <f>'Comm Input'!AJ931</f>
        <v>0</v>
      </c>
    </row>
    <row r="766" spans="1:27" customFormat="1" ht="15" x14ac:dyDescent="0.25">
      <c r="A766" s="431">
        <f>'Comm Input'!J932</f>
        <v>0</v>
      </c>
      <c r="B766">
        <f>'Comm Input'!K932</f>
        <v>0</v>
      </c>
      <c r="C766">
        <f>'Comm Input'!L932</f>
        <v>0</v>
      </c>
      <c r="D766" t="str">
        <f>'Comm Input'!M932</f>
        <v>OT</v>
      </c>
      <c r="E766" s="626">
        <f>'Comm Input'!N932</f>
        <v>0</v>
      </c>
      <c r="F766" s="13">
        <f>'Comm Input'!O932</f>
        <v>0</v>
      </c>
      <c r="G766" s="38">
        <f>'Comm Input'!P932</f>
        <v>0</v>
      </c>
      <c r="H766" s="535">
        <f>'Comm Input'!Q932</f>
        <v>0</v>
      </c>
      <c r="I766" s="307">
        <f>'Comm Input'!R932</f>
        <v>0</v>
      </c>
      <c r="J766" s="307">
        <f>'Comm Input'!S932</f>
        <v>0</v>
      </c>
      <c r="K766" s="307">
        <f>'Comm Input'!T932</f>
        <v>0</v>
      </c>
      <c r="L766" s="38">
        <f>'Comm Input'!U932</f>
        <v>0</v>
      </c>
      <c r="M766" s="38">
        <f>'Comm Input'!V932</f>
        <v>0</v>
      </c>
      <c r="N766" s="22">
        <f>'Comm Input'!W932</f>
        <v>0</v>
      </c>
      <c r="O766" s="22">
        <f>'Comm Input'!X932</f>
        <v>0</v>
      </c>
      <c r="P766" s="23">
        <f>'Comm Input'!Y932</f>
        <v>0</v>
      </c>
      <c r="Q766" s="22">
        <f>'Comm Input'!Z932</f>
        <v>0</v>
      </c>
      <c r="R766" s="23">
        <f>'Comm Input'!AA932</f>
        <v>0</v>
      </c>
      <c r="S766" s="23">
        <f>'Comm Input'!AB932</f>
        <v>0</v>
      </c>
      <c r="T766">
        <f>'Comm Input'!AC932</f>
        <v>0</v>
      </c>
      <c r="U766">
        <f>'Comm Input'!AD932</f>
        <v>0</v>
      </c>
      <c r="V766">
        <f>'Comm Input'!AE932</f>
        <v>0</v>
      </c>
      <c r="W766" s="49">
        <f>'Comm Input'!AF932</f>
        <v>0</v>
      </c>
      <c r="X766" s="23">
        <f>'Comm Input'!AG932</f>
        <v>0</v>
      </c>
      <c r="Y766" s="23">
        <f>'Comm Input'!AH932</f>
        <v>0</v>
      </c>
      <c r="Z766" s="23">
        <f>'Comm Input'!AI932</f>
        <v>0</v>
      </c>
      <c r="AA766">
        <f>'Comm Input'!AJ932</f>
        <v>0</v>
      </c>
    </row>
    <row r="767" spans="1:27" customFormat="1" ht="15.75" thickBot="1" x14ac:dyDescent="0.3">
      <c r="A767" s="431">
        <f>'Comm Input'!J933</f>
        <v>0</v>
      </c>
      <c r="B767">
        <f>'Comm Input'!K933</f>
        <v>0</v>
      </c>
      <c r="C767">
        <f>'Comm Input'!L933</f>
        <v>0</v>
      </c>
      <c r="D767">
        <f>'Comm Input'!M933</f>
        <v>0</v>
      </c>
      <c r="E767" s="23">
        <f>'Comm Input'!N933</f>
        <v>0</v>
      </c>
      <c r="F767" s="50">
        <f>'Comm Input'!O933</f>
        <v>0</v>
      </c>
      <c r="G767" s="38">
        <f>'Comm Input'!P933</f>
        <v>0</v>
      </c>
      <c r="H767" s="307">
        <f>'Comm Input'!Q933</f>
        <v>0</v>
      </c>
      <c r="I767" s="307">
        <f>'Comm Input'!R933</f>
        <v>0</v>
      </c>
      <c r="J767" s="307">
        <f>'Comm Input'!S933</f>
        <v>0</v>
      </c>
      <c r="K767" s="307">
        <f>'Comm Input'!T933</f>
        <v>0</v>
      </c>
      <c r="L767" s="38">
        <f>'Comm Input'!U933</f>
        <v>0</v>
      </c>
      <c r="M767" s="38">
        <f>'Comm Input'!V933</f>
        <v>0</v>
      </c>
      <c r="N767" s="38">
        <f>'Comm Input'!W933</f>
        <v>0</v>
      </c>
      <c r="O767" s="22">
        <f>'Comm Input'!X933</f>
        <v>0</v>
      </c>
      <c r="P767" s="11">
        <f>'Comm Input'!Y933</f>
        <v>0</v>
      </c>
      <c r="Q767" s="22">
        <f>'Comm Input'!Z933</f>
        <v>0</v>
      </c>
      <c r="R767" s="22">
        <f>'Comm Input'!AA933</f>
        <v>0</v>
      </c>
      <c r="S767" s="22">
        <f>'Comm Input'!AB933</f>
        <v>0</v>
      </c>
      <c r="T767" s="22">
        <f>'Comm Input'!AC933</f>
        <v>0</v>
      </c>
      <c r="U767" s="22">
        <f>'Comm Input'!AD933</f>
        <v>0</v>
      </c>
      <c r="V767" s="22">
        <f>'Comm Input'!AE933</f>
        <v>0</v>
      </c>
      <c r="W767" s="49">
        <f>'Comm Input'!AF933</f>
        <v>0</v>
      </c>
      <c r="X767" s="22">
        <f>'Comm Input'!AG933</f>
        <v>0</v>
      </c>
      <c r="Y767" s="22">
        <f>'Comm Input'!AH933</f>
        <v>0</v>
      </c>
      <c r="Z767" s="22">
        <f>'Comm Input'!AI933</f>
        <v>0</v>
      </c>
      <c r="AA767">
        <f>'Comm Input'!AJ933</f>
        <v>0</v>
      </c>
    </row>
    <row r="768" spans="1:27" customFormat="1" ht="15.75" thickBot="1" x14ac:dyDescent="0.3">
      <c r="A768" s="431">
        <f>'Comm Input'!J934</f>
        <v>0</v>
      </c>
      <c r="B768">
        <f>'Comm Input'!K934</f>
        <v>0</v>
      </c>
      <c r="C768">
        <f>'Comm Input'!L934</f>
        <v>0</v>
      </c>
      <c r="D768">
        <f>'Comm Input'!M934</f>
        <v>0</v>
      </c>
      <c r="E768" s="23">
        <f>'Comm Input'!N934</f>
        <v>0</v>
      </c>
      <c r="F768" s="50">
        <f>'Comm Input'!O934</f>
        <v>0</v>
      </c>
      <c r="G768" s="38">
        <f>'Comm Input'!P934</f>
        <v>0</v>
      </c>
      <c r="H768" s="38">
        <f>'Comm Input'!Q934</f>
        <v>0</v>
      </c>
      <c r="I768" s="38">
        <f>'Comm Input'!R934</f>
        <v>0</v>
      </c>
      <c r="J768" s="38">
        <f>'Comm Input'!S934</f>
        <v>0</v>
      </c>
      <c r="K768" s="38">
        <f>'Comm Input'!T934</f>
        <v>0</v>
      </c>
      <c r="L768" s="38">
        <f>'Comm Input'!U934</f>
        <v>0</v>
      </c>
      <c r="M768" s="38">
        <f>'Comm Input'!V934</f>
        <v>0</v>
      </c>
      <c r="N768" s="488">
        <f>'Comm Input'!W934</f>
        <v>0</v>
      </c>
      <c r="O768" s="489">
        <f>'Comm Input'!X934</f>
        <v>0</v>
      </c>
      <c r="P768" s="490">
        <f>'Comm Input'!Y934</f>
        <v>0</v>
      </c>
      <c r="Q768" s="829">
        <f>'Comm Input'!Z934</f>
        <v>0</v>
      </c>
      <c r="R768" s="387">
        <f>'Comm Input'!AA934</f>
        <v>0</v>
      </c>
      <c r="S768" s="387">
        <f>'Comm Input'!AB934</f>
        <v>0</v>
      </c>
      <c r="T768" s="1087">
        <f>'Comm Input'!AC934</f>
        <v>0</v>
      </c>
      <c r="U768" s="89">
        <f>'Comm Input'!AD934</f>
        <v>0</v>
      </c>
      <c r="V768" s="89">
        <f>'Comm Input'!AE934</f>
        <v>0</v>
      </c>
      <c r="W768" s="49">
        <f>'Comm Input'!AF934</f>
        <v>0</v>
      </c>
      <c r="X768" s="387">
        <f>'Comm Input'!AG934</f>
        <v>0</v>
      </c>
      <c r="Y768" s="387">
        <f>'Comm Input'!AH934</f>
        <v>0</v>
      </c>
      <c r="Z768" s="1087">
        <f>'Comm Input'!AI934</f>
        <v>0</v>
      </c>
      <c r="AA768">
        <f>'Comm Input'!AJ934</f>
        <v>0</v>
      </c>
    </row>
    <row r="769" spans="1:28" customFormat="1" ht="15" x14ac:dyDescent="0.25">
      <c r="A769" s="431">
        <f>'Comm Input'!J935</f>
        <v>0</v>
      </c>
      <c r="B769">
        <f>'Comm Input'!K935</f>
        <v>0</v>
      </c>
      <c r="C769">
        <f>'Comm Input'!L935</f>
        <v>0</v>
      </c>
      <c r="D769">
        <f>'Comm Input'!M935</f>
        <v>0</v>
      </c>
      <c r="E769" s="23">
        <f>'Comm Input'!N935</f>
        <v>0</v>
      </c>
      <c r="F769" s="50">
        <f>'Comm Input'!O935</f>
        <v>0</v>
      </c>
      <c r="G769" s="38">
        <f>'Comm Input'!P935</f>
        <v>0</v>
      </c>
      <c r="H769" s="38">
        <f>'Comm Input'!Q935</f>
        <v>0</v>
      </c>
      <c r="I769" s="38">
        <f>'Comm Input'!R935</f>
        <v>0</v>
      </c>
      <c r="J769" s="38">
        <f>'Comm Input'!S935</f>
        <v>0</v>
      </c>
      <c r="K769" s="38">
        <f>'Comm Input'!T935</f>
        <v>0</v>
      </c>
      <c r="L769" s="38">
        <f>'Comm Input'!U935</f>
        <v>0</v>
      </c>
      <c r="M769" s="38">
        <f>'Comm Input'!V935</f>
        <v>0</v>
      </c>
      <c r="N769" s="522">
        <f>'Comm Input'!W935</f>
        <v>0</v>
      </c>
      <c r="O769" s="523">
        <f>'Comm Input'!X935</f>
        <v>0</v>
      </c>
      <c r="P769" s="28">
        <f>'Comm Input'!Y935</f>
        <v>0</v>
      </c>
      <c r="Q769" s="523">
        <f>'Comm Input'!Z935</f>
        <v>0</v>
      </c>
      <c r="R769" s="523">
        <f>'Comm Input'!AA935</f>
        <v>0</v>
      </c>
      <c r="S769" s="523">
        <f>'Comm Input'!AB935</f>
        <v>0</v>
      </c>
      <c r="T769" s="89">
        <f>'Comm Input'!AC935</f>
        <v>0</v>
      </c>
      <c r="U769" s="89">
        <f>'Comm Input'!AD935</f>
        <v>0</v>
      </c>
      <c r="V769" s="89">
        <f>'Comm Input'!AE935</f>
        <v>0</v>
      </c>
      <c r="W769" s="49">
        <f>'Comm Input'!AF935</f>
        <v>0</v>
      </c>
      <c r="X769" s="523">
        <f>'Comm Input'!AG935</f>
        <v>0</v>
      </c>
      <c r="Y769" s="523">
        <f>'Comm Input'!AH935</f>
        <v>0</v>
      </c>
      <c r="Z769" s="89">
        <f>'Comm Input'!AI935</f>
        <v>0</v>
      </c>
      <c r="AA769">
        <f>'Comm Input'!AJ935</f>
        <v>0</v>
      </c>
    </row>
    <row r="770" spans="1:28" customFormat="1" ht="15" x14ac:dyDescent="0.25">
      <c r="A770" s="431">
        <f>'Comm Input'!J936</f>
        <v>0</v>
      </c>
      <c r="B770">
        <f>'Comm Input'!K936</f>
        <v>0</v>
      </c>
      <c r="C770">
        <f>'Comm Input'!L936</f>
        <v>0</v>
      </c>
      <c r="D770">
        <f>'Comm Input'!M936</f>
        <v>0</v>
      </c>
      <c r="E770" s="23">
        <f>'Comm Input'!N936</f>
        <v>0</v>
      </c>
      <c r="F770" s="50">
        <f>'Comm Input'!O936</f>
        <v>0</v>
      </c>
      <c r="G770" s="38">
        <f>'Comm Input'!P936</f>
        <v>0</v>
      </c>
      <c r="H770" s="38">
        <f>'Comm Input'!Q936</f>
        <v>0</v>
      </c>
      <c r="I770" s="38">
        <f>'Comm Input'!R936</f>
        <v>0</v>
      </c>
      <c r="J770" s="38">
        <f>'Comm Input'!S936</f>
        <v>0</v>
      </c>
      <c r="K770" s="38">
        <f>'Comm Input'!T936</f>
        <v>0</v>
      </c>
      <c r="L770" s="38">
        <f>'Comm Input'!U936</f>
        <v>0</v>
      </c>
      <c r="M770" s="38">
        <f>'Comm Input'!V936</f>
        <v>0</v>
      </c>
      <c r="N770" s="522">
        <f>'Comm Input'!W936</f>
        <v>0</v>
      </c>
      <c r="O770" s="523">
        <f>'Comm Input'!X936</f>
        <v>0</v>
      </c>
      <c r="P770" s="28">
        <f>'Comm Input'!Y936</f>
        <v>0</v>
      </c>
      <c r="Q770" s="523">
        <f>'Comm Input'!Z936</f>
        <v>0</v>
      </c>
      <c r="R770" s="523">
        <f>'Comm Input'!AA936</f>
        <v>0</v>
      </c>
      <c r="S770" s="523">
        <f>'Comm Input'!AB936</f>
        <v>0</v>
      </c>
      <c r="T770" s="89">
        <f>'Comm Input'!AC936</f>
        <v>0</v>
      </c>
      <c r="U770" s="89">
        <f>'Comm Input'!AD936</f>
        <v>0</v>
      </c>
      <c r="V770" s="89">
        <f>'Comm Input'!AE936</f>
        <v>0</v>
      </c>
      <c r="W770" s="49">
        <f>'Comm Input'!AF936</f>
        <v>0</v>
      </c>
      <c r="X770" s="523">
        <f>'Comm Input'!AG936</f>
        <v>0</v>
      </c>
      <c r="Y770" s="523">
        <f>'Comm Input'!AH936</f>
        <v>0</v>
      </c>
      <c r="Z770" s="89">
        <f>'Comm Input'!AI936</f>
        <v>0</v>
      </c>
      <c r="AA770">
        <f>'Comm Input'!AJ936</f>
        <v>0</v>
      </c>
    </row>
    <row r="771" spans="1:28" customFormat="1" ht="15" x14ac:dyDescent="0.25">
      <c r="A771" s="431">
        <f>'Comm Input'!J937</f>
        <v>0</v>
      </c>
      <c r="B771">
        <f>'Comm Input'!K937</f>
        <v>0</v>
      </c>
      <c r="C771">
        <f>'Comm Input'!L937</f>
        <v>0</v>
      </c>
      <c r="D771">
        <f>'Comm Input'!M937</f>
        <v>0</v>
      </c>
      <c r="E771" s="23">
        <f>'Comm Input'!N937</f>
        <v>0</v>
      </c>
      <c r="F771" s="50">
        <f>'Comm Input'!O937</f>
        <v>0</v>
      </c>
      <c r="G771" s="38">
        <f>'Comm Input'!P937</f>
        <v>0</v>
      </c>
      <c r="H771" s="38">
        <f>'Comm Input'!Q937</f>
        <v>0</v>
      </c>
      <c r="I771" s="38">
        <f>'Comm Input'!R937</f>
        <v>0</v>
      </c>
      <c r="J771" s="38">
        <f>'Comm Input'!S937</f>
        <v>0</v>
      </c>
      <c r="K771" s="38">
        <f>'Comm Input'!T937</f>
        <v>0</v>
      </c>
      <c r="L771" s="38">
        <f>'Comm Input'!U937</f>
        <v>0</v>
      </c>
      <c r="M771" s="38">
        <f>'Comm Input'!V937</f>
        <v>0</v>
      </c>
      <c r="N771" s="522">
        <f>'Comm Input'!W937</f>
        <v>0</v>
      </c>
      <c r="O771" s="523">
        <f>'Comm Input'!X937</f>
        <v>0</v>
      </c>
      <c r="P771" s="28">
        <f>'Comm Input'!Y937</f>
        <v>0</v>
      </c>
      <c r="Q771" s="523">
        <f>'Comm Input'!Z937</f>
        <v>0</v>
      </c>
      <c r="R771" s="523">
        <f>'Comm Input'!AA937</f>
        <v>0</v>
      </c>
      <c r="S771" s="523">
        <f>'Comm Input'!AB937</f>
        <v>0</v>
      </c>
      <c r="T771" s="89">
        <f>'Comm Input'!AC937</f>
        <v>0</v>
      </c>
      <c r="U771" s="89">
        <f>'Comm Input'!AD937</f>
        <v>0</v>
      </c>
      <c r="V771" s="89">
        <f>'Comm Input'!AE937</f>
        <v>0</v>
      </c>
      <c r="W771" s="49">
        <f>'Comm Input'!AF937</f>
        <v>0</v>
      </c>
      <c r="X771" s="523">
        <f>'Comm Input'!AG937</f>
        <v>0</v>
      </c>
      <c r="Y771" s="523">
        <f>'Comm Input'!AH937</f>
        <v>0</v>
      </c>
      <c r="Z771" s="89">
        <f>'Comm Input'!AI937</f>
        <v>0</v>
      </c>
      <c r="AA771">
        <f>'Comm Input'!AJ937</f>
        <v>0</v>
      </c>
    </row>
    <row r="772" spans="1:28" customFormat="1" ht="15" x14ac:dyDescent="0.25">
      <c r="A772" s="431">
        <f>'Comm Input'!J938</f>
        <v>0</v>
      </c>
      <c r="B772">
        <f>'Comm Input'!K938</f>
        <v>0</v>
      </c>
      <c r="C772">
        <f>'Comm Input'!L938</f>
        <v>0</v>
      </c>
      <c r="D772">
        <f>'Comm Input'!M938</f>
        <v>0</v>
      </c>
      <c r="E772" s="23">
        <f>'Comm Input'!N938</f>
        <v>0</v>
      </c>
      <c r="F772" s="50">
        <f>'Comm Input'!O938</f>
        <v>0</v>
      </c>
      <c r="G772" s="38">
        <f>'Comm Input'!P938</f>
        <v>0</v>
      </c>
      <c r="H772" s="38">
        <f>'Comm Input'!Q938</f>
        <v>0</v>
      </c>
      <c r="I772" s="38">
        <f>'Comm Input'!R938</f>
        <v>0</v>
      </c>
      <c r="J772" s="38">
        <f>'Comm Input'!S938</f>
        <v>0</v>
      </c>
      <c r="K772" s="38">
        <f>'Comm Input'!T938</f>
        <v>0</v>
      </c>
      <c r="L772" s="38">
        <f>'Comm Input'!U938</f>
        <v>0</v>
      </c>
      <c r="M772" s="38">
        <f>'Comm Input'!V938</f>
        <v>0</v>
      </c>
      <c r="N772" s="522">
        <f>'Comm Input'!W938</f>
        <v>0</v>
      </c>
      <c r="O772" s="523">
        <f>'Comm Input'!X938</f>
        <v>0</v>
      </c>
      <c r="P772" s="28">
        <f>'Comm Input'!Y938</f>
        <v>0</v>
      </c>
      <c r="Q772" s="523">
        <f>'Comm Input'!Z938</f>
        <v>0</v>
      </c>
      <c r="R772" s="523">
        <f>'Comm Input'!AA938</f>
        <v>0</v>
      </c>
      <c r="S772" s="523">
        <f>'Comm Input'!AB938</f>
        <v>0</v>
      </c>
      <c r="T772" s="89">
        <f>'Comm Input'!AC938</f>
        <v>0</v>
      </c>
      <c r="U772" s="89">
        <f>'Comm Input'!AD938</f>
        <v>0</v>
      </c>
      <c r="V772" s="89">
        <f>'Comm Input'!AE938</f>
        <v>0</v>
      </c>
      <c r="W772" s="49">
        <f>'Comm Input'!AF938</f>
        <v>0</v>
      </c>
      <c r="X772" s="523">
        <f>'Comm Input'!AG938</f>
        <v>0</v>
      </c>
      <c r="Y772" s="523">
        <f>'Comm Input'!AH938</f>
        <v>0</v>
      </c>
      <c r="Z772" s="89">
        <f>'Comm Input'!AI938</f>
        <v>0</v>
      </c>
      <c r="AA772">
        <f>'Comm Input'!AJ938</f>
        <v>0</v>
      </c>
    </row>
    <row r="773" spans="1:28" customFormat="1" ht="15" x14ac:dyDescent="0.25">
      <c r="A773" s="431">
        <f>'Comm Input'!J939</f>
        <v>0</v>
      </c>
      <c r="B773">
        <f>'Comm Input'!K939</f>
        <v>0</v>
      </c>
      <c r="C773">
        <f>'Comm Input'!L939</f>
        <v>0</v>
      </c>
      <c r="D773">
        <f>'Comm Input'!M939</f>
        <v>0</v>
      </c>
      <c r="E773" s="23">
        <f>'Comm Input'!N939</f>
        <v>0</v>
      </c>
      <c r="F773" s="50">
        <f>'Comm Input'!O939</f>
        <v>0</v>
      </c>
      <c r="G773" s="38">
        <f>'Comm Input'!P939</f>
        <v>0</v>
      </c>
      <c r="H773" s="38">
        <f>'Comm Input'!Q939</f>
        <v>0</v>
      </c>
      <c r="I773" s="38">
        <f>'Comm Input'!R939</f>
        <v>0</v>
      </c>
      <c r="J773" s="38">
        <f>'Comm Input'!S939</f>
        <v>0</v>
      </c>
      <c r="K773" s="38">
        <f>'Comm Input'!T939</f>
        <v>0</v>
      </c>
      <c r="L773" s="38">
        <f>'Comm Input'!U939</f>
        <v>0</v>
      </c>
      <c r="M773" s="38">
        <f>'Comm Input'!V939</f>
        <v>0</v>
      </c>
      <c r="N773" s="522">
        <f>'Comm Input'!W939</f>
        <v>0</v>
      </c>
      <c r="O773" s="523">
        <f>'Comm Input'!X939</f>
        <v>0</v>
      </c>
      <c r="P773" s="28">
        <f>'Comm Input'!Y939</f>
        <v>0</v>
      </c>
      <c r="Q773" s="523">
        <f>'Comm Input'!Z939</f>
        <v>0</v>
      </c>
      <c r="R773" s="523">
        <f>'Comm Input'!AA939</f>
        <v>0</v>
      </c>
      <c r="S773" s="523">
        <f>'Comm Input'!AB939</f>
        <v>0</v>
      </c>
      <c r="T773" s="89">
        <f>'Comm Input'!AC939</f>
        <v>0</v>
      </c>
      <c r="U773" s="89">
        <f>'Comm Input'!AD939</f>
        <v>0</v>
      </c>
      <c r="V773" s="89">
        <f>'Comm Input'!AE939</f>
        <v>0</v>
      </c>
      <c r="W773" s="49">
        <f>'Comm Input'!AF939</f>
        <v>0</v>
      </c>
      <c r="X773" s="523">
        <f>'Comm Input'!AG939</f>
        <v>0</v>
      </c>
      <c r="Y773" s="523">
        <f>'Comm Input'!AH939</f>
        <v>0</v>
      </c>
      <c r="Z773" s="89">
        <f>'Comm Input'!AI939</f>
        <v>0</v>
      </c>
      <c r="AA773">
        <f>'Comm Input'!AJ939</f>
        <v>0</v>
      </c>
    </row>
    <row r="774" spans="1:28" customFormat="1" ht="15" x14ac:dyDescent="0.25">
      <c r="A774" s="40">
        <f>'Comm Input'!J940</f>
        <v>0</v>
      </c>
      <c r="B774">
        <f>'Comm Input'!K940</f>
        <v>0</v>
      </c>
      <c r="C774">
        <f>'Comm Input'!L940</f>
        <v>0</v>
      </c>
      <c r="D774">
        <f>'Comm Input'!M940</f>
        <v>0</v>
      </c>
      <c r="E774" s="49">
        <f>'Comm Input'!N940</f>
        <v>0</v>
      </c>
      <c r="F774" s="50">
        <f>'Comm Input'!O940</f>
        <v>0</v>
      </c>
      <c r="G774" s="38">
        <f>'Comm Input'!P940</f>
        <v>0</v>
      </c>
      <c r="H774" s="38">
        <f>'Comm Input'!Q940</f>
        <v>0</v>
      </c>
      <c r="I774" s="38">
        <f>'Comm Input'!R940</f>
        <v>0</v>
      </c>
      <c r="J774" s="38">
        <f>'Comm Input'!S940</f>
        <v>0</v>
      </c>
      <c r="K774" s="38">
        <f>'Comm Input'!T940</f>
        <v>0</v>
      </c>
      <c r="L774" s="38">
        <f>'Comm Input'!U940</f>
        <v>0</v>
      </c>
      <c r="M774" s="38">
        <f>'Comm Input'!V940</f>
        <v>0</v>
      </c>
      <c r="N774" s="522">
        <f>'Comm Input'!W940</f>
        <v>0</v>
      </c>
      <c r="O774" s="523">
        <f>'Comm Input'!X940</f>
        <v>0</v>
      </c>
      <c r="P774" s="28">
        <f>'Comm Input'!Y940</f>
        <v>0</v>
      </c>
      <c r="Q774" s="523">
        <f>'Comm Input'!Z940</f>
        <v>0</v>
      </c>
      <c r="R774" s="523">
        <f>'Comm Input'!AA940</f>
        <v>0</v>
      </c>
      <c r="S774" s="523">
        <f>'Comm Input'!AB940</f>
        <v>0</v>
      </c>
      <c r="T774" s="89">
        <f>'Comm Input'!AC940</f>
        <v>0</v>
      </c>
      <c r="U774" s="89">
        <f>'Comm Input'!AD940</f>
        <v>0</v>
      </c>
      <c r="V774" s="89">
        <f>'Comm Input'!AE940</f>
        <v>0</v>
      </c>
      <c r="W774" s="49">
        <f>'Comm Input'!AF940</f>
        <v>0</v>
      </c>
      <c r="X774" s="523">
        <f>'Comm Input'!AG940</f>
        <v>0</v>
      </c>
      <c r="Y774" s="523">
        <f>'Comm Input'!AH940</f>
        <v>0</v>
      </c>
      <c r="Z774" s="89">
        <f>'Comm Input'!AI940</f>
        <v>0</v>
      </c>
      <c r="AA774">
        <f>'Comm Input'!AJ940</f>
        <v>0</v>
      </c>
    </row>
    <row r="775" spans="1:28" customFormat="1" ht="15" x14ac:dyDescent="0.25">
      <c r="A775" s="851">
        <f>'Comm Input'!J941</f>
        <v>0</v>
      </c>
      <c r="B775">
        <f>'Comm Input'!K941</f>
        <v>0</v>
      </c>
      <c r="C775">
        <f>'Comm Input'!L941</f>
        <v>0</v>
      </c>
      <c r="D775">
        <f>'Comm Input'!M941</f>
        <v>0</v>
      </c>
      <c r="E775" s="49">
        <f>'Comm Input'!N941</f>
        <v>0</v>
      </c>
      <c r="F775" s="50">
        <f>'Comm Input'!O941</f>
        <v>0</v>
      </c>
      <c r="G775" s="38">
        <f>'Comm Input'!P941</f>
        <v>0</v>
      </c>
      <c r="H775" s="38">
        <f>'Comm Input'!Q941</f>
        <v>0</v>
      </c>
      <c r="I775" s="38">
        <f>'Comm Input'!R941</f>
        <v>0</v>
      </c>
      <c r="J775" s="38">
        <f>'Comm Input'!S941</f>
        <v>0</v>
      </c>
      <c r="K775" s="38">
        <f>'Comm Input'!T941</f>
        <v>0</v>
      </c>
      <c r="L775" s="38">
        <f>'Comm Input'!U941</f>
        <v>0</v>
      </c>
      <c r="M775" s="38">
        <f>'Comm Input'!V941</f>
        <v>0</v>
      </c>
      <c r="N775" s="522">
        <f>'Comm Input'!W941</f>
        <v>0</v>
      </c>
      <c r="O775" s="523">
        <f>'Comm Input'!X941</f>
        <v>0</v>
      </c>
      <c r="P775" s="28">
        <f>'Comm Input'!Y941</f>
        <v>0</v>
      </c>
      <c r="Q775" s="523">
        <f>'Comm Input'!Z941</f>
        <v>0</v>
      </c>
      <c r="R775" s="523">
        <f>'Comm Input'!AA941</f>
        <v>0</v>
      </c>
      <c r="S775" s="523">
        <f>'Comm Input'!AB941</f>
        <v>0</v>
      </c>
      <c r="T775" s="89">
        <f>'Comm Input'!AC941</f>
        <v>0</v>
      </c>
      <c r="U775" s="89">
        <f>'Comm Input'!AD941</f>
        <v>0</v>
      </c>
      <c r="V775" s="89">
        <f>'Comm Input'!AE941</f>
        <v>0</v>
      </c>
      <c r="W775" s="49">
        <f>'Comm Input'!AF941</f>
        <v>0</v>
      </c>
      <c r="X775" s="523">
        <f>'Comm Input'!AG941</f>
        <v>0</v>
      </c>
      <c r="Y775" s="523">
        <f>'Comm Input'!AH941</f>
        <v>0</v>
      </c>
      <c r="Z775" s="89">
        <f>'Comm Input'!AI941</f>
        <v>0</v>
      </c>
      <c r="AA775">
        <f>'Comm Input'!AJ941</f>
        <v>0</v>
      </c>
    </row>
    <row r="776" spans="1:28" customFormat="1" ht="15" x14ac:dyDescent="0.25">
      <c r="A776" s="851">
        <f>'Comm Input'!J942</f>
        <v>0</v>
      </c>
      <c r="B776">
        <f>'Comm Input'!K942</f>
        <v>0</v>
      </c>
      <c r="C776">
        <f>'Comm Input'!L942</f>
        <v>0</v>
      </c>
      <c r="D776">
        <f>'Comm Input'!M942</f>
        <v>0</v>
      </c>
      <c r="E776" s="49">
        <f>'Comm Input'!N942</f>
        <v>0</v>
      </c>
      <c r="F776" s="50">
        <f>'Comm Input'!O942</f>
        <v>0</v>
      </c>
      <c r="G776" s="38">
        <f>'Comm Input'!P942</f>
        <v>0</v>
      </c>
      <c r="H776" s="38">
        <f>'Comm Input'!Q942</f>
        <v>0</v>
      </c>
      <c r="I776" s="38">
        <f>'Comm Input'!R942</f>
        <v>0</v>
      </c>
      <c r="J776" s="38">
        <f>'Comm Input'!S942</f>
        <v>0</v>
      </c>
      <c r="K776" s="38">
        <f>'Comm Input'!T942</f>
        <v>0</v>
      </c>
      <c r="L776" s="38">
        <f>'Comm Input'!U942</f>
        <v>0</v>
      </c>
      <c r="M776" s="38">
        <f>'Comm Input'!V942</f>
        <v>0</v>
      </c>
      <c r="N776" s="522">
        <f>'Comm Input'!W942</f>
        <v>0</v>
      </c>
      <c r="O776" s="523">
        <f>'Comm Input'!X942</f>
        <v>0</v>
      </c>
      <c r="P776" s="28">
        <f>'Comm Input'!Y942</f>
        <v>0</v>
      </c>
      <c r="Q776" s="523">
        <f>'Comm Input'!Z942</f>
        <v>0</v>
      </c>
      <c r="R776" s="523">
        <f>'Comm Input'!AA942</f>
        <v>0</v>
      </c>
      <c r="S776" s="523">
        <f>'Comm Input'!AB942</f>
        <v>0</v>
      </c>
      <c r="T776" s="89">
        <f>'Comm Input'!AC942</f>
        <v>0</v>
      </c>
      <c r="U776" s="89">
        <f>'Comm Input'!AD942</f>
        <v>0</v>
      </c>
      <c r="V776" s="89">
        <f>'Comm Input'!AE942</f>
        <v>0</v>
      </c>
      <c r="W776" s="49">
        <f>'Comm Input'!AF942</f>
        <v>0</v>
      </c>
      <c r="X776" s="523">
        <f>'Comm Input'!AG942</f>
        <v>0</v>
      </c>
      <c r="Y776" s="523">
        <f>'Comm Input'!AH942</f>
        <v>0</v>
      </c>
      <c r="Z776" s="89">
        <f>'Comm Input'!AI942</f>
        <v>0</v>
      </c>
      <c r="AA776">
        <f>'Comm Input'!AJ942</f>
        <v>0</v>
      </c>
    </row>
    <row r="777" spans="1:28" customFormat="1" ht="15" x14ac:dyDescent="0.25">
      <c r="A777" s="572" t="str">
        <f>'Comm Input'!$J$943</f>
        <v>Total Staffing Advantage Payroll</v>
      </c>
      <c r="B777" s="545">
        <f>'Comm Input'!K943</f>
        <v>164850.4</v>
      </c>
      <c r="C777" s="517">
        <f>'Comm Input'!L943</f>
        <v>0</v>
      </c>
      <c r="D777" s="542" t="str">
        <f>'Comm Input'!M943</f>
        <v xml:space="preserve">END OF STAFFING ADVANTAGE BUSINESS </v>
      </c>
      <c r="E777" s="517">
        <f>'Comm Input'!N943</f>
        <v>0</v>
      </c>
      <c r="F777" s="543">
        <f>'Comm Input'!O943</f>
        <v>0</v>
      </c>
      <c r="G777" s="544">
        <f>'Comm Input'!P943</f>
        <v>0</v>
      </c>
      <c r="H777" s="544">
        <f>'Comm Input'!Q943</f>
        <v>0</v>
      </c>
      <c r="I777" s="544">
        <f>'Comm Input'!R943</f>
        <v>0</v>
      </c>
      <c r="J777" s="544">
        <f>'Comm Input'!S943</f>
        <v>0</v>
      </c>
      <c r="K777" s="544">
        <f>'Comm Input'!T943</f>
        <v>0</v>
      </c>
      <c r="L777" s="544">
        <f>'Comm Input'!U943</f>
        <v>0</v>
      </c>
      <c r="M777" s="544">
        <f>'Comm Input'!V943</f>
        <v>0</v>
      </c>
      <c r="N777" s="573">
        <f>'Comm Input'!W943</f>
        <v>0</v>
      </c>
      <c r="O777" s="574">
        <f>'Comm Input'!X943</f>
        <v>0</v>
      </c>
      <c r="P777" s="575">
        <f>'Comm Input'!Y943</f>
        <v>0</v>
      </c>
      <c r="Q777" s="574">
        <f>'Comm Input'!Z943</f>
        <v>0</v>
      </c>
      <c r="R777" s="574">
        <f>'Comm Input'!AA943</f>
        <v>0</v>
      </c>
      <c r="S777" s="574">
        <f>'Comm Input'!AB943</f>
        <v>0</v>
      </c>
      <c r="T777" s="575">
        <f>'Comm Input'!AC943</f>
        <v>0</v>
      </c>
      <c r="U777" s="575">
        <f>'Comm Input'!AD943</f>
        <v>0</v>
      </c>
      <c r="V777" s="575">
        <f>'Comm Input'!AE943</f>
        <v>0</v>
      </c>
      <c r="W777" s="545">
        <f>'Comm Input'!AF943</f>
        <v>0</v>
      </c>
      <c r="X777" s="574">
        <f>'Comm Input'!AG943</f>
        <v>0</v>
      </c>
      <c r="Y777" s="574">
        <f>'Comm Input'!AH943</f>
        <v>0</v>
      </c>
      <c r="Z777" s="575">
        <f>'Comm Input'!AI943</f>
        <v>0</v>
      </c>
      <c r="AA777" s="143"/>
      <c r="AB777" s="353">
        <f>SUM(E13:E776)</f>
        <v>164850.4</v>
      </c>
    </row>
    <row r="778" spans="1:28" customFormat="1" ht="15" x14ac:dyDescent="0.25">
      <c r="A778" s="576" t="str">
        <f>'Comm Input'!J944</f>
        <v>BEGINNING OF GORE EHR BUSINESS</v>
      </c>
      <c r="B778" s="563">
        <f>'Comm Input'!K944</f>
        <v>0</v>
      </c>
      <c r="C778" s="563">
        <f>'Comm Input'!L944</f>
        <v>0</v>
      </c>
      <c r="D778" s="588" t="str">
        <f>'Comm Input'!M944</f>
        <v>BEGINNING OF GORE EHR BUSINESS</v>
      </c>
      <c r="E778" s="564">
        <f>'Comm Input'!N944</f>
        <v>0</v>
      </c>
      <c r="F778" s="565">
        <f>'Comm Input'!O944</f>
        <v>0</v>
      </c>
      <c r="G778" s="566">
        <f>'Comm Input'!P944</f>
        <v>0</v>
      </c>
      <c r="H778" s="566">
        <f>'Comm Input'!Q944</f>
        <v>0</v>
      </c>
      <c r="I778" s="566">
        <f>'Comm Input'!R944</f>
        <v>0</v>
      </c>
      <c r="J778" s="566">
        <f>'Comm Input'!S944</f>
        <v>0</v>
      </c>
      <c r="K778" s="566">
        <f>'Comm Input'!T944</f>
        <v>0</v>
      </c>
      <c r="L778" s="566">
        <f>'Comm Input'!U944</f>
        <v>0</v>
      </c>
      <c r="M778" s="566">
        <f>'Comm Input'!V944</f>
        <v>0</v>
      </c>
      <c r="N778" s="567">
        <f>'Comm Input'!W944</f>
        <v>0</v>
      </c>
      <c r="O778" s="568">
        <f>'Comm Input'!X944</f>
        <v>0</v>
      </c>
      <c r="P778" s="569">
        <f>'Comm Input'!Y944</f>
        <v>0</v>
      </c>
      <c r="Q778" s="568">
        <f>'Comm Input'!Z944</f>
        <v>0</v>
      </c>
      <c r="R778" s="568">
        <f>'Comm Input'!AA944</f>
        <v>0</v>
      </c>
      <c r="S778" s="568">
        <f>'Comm Input'!AB944</f>
        <v>0</v>
      </c>
      <c r="T778" s="570">
        <f>'Comm Input'!AC944</f>
        <v>0</v>
      </c>
      <c r="U778" s="570">
        <f>'Comm Input'!AD944</f>
        <v>0</v>
      </c>
      <c r="V778" s="570">
        <f>'Comm Input'!AE944</f>
        <v>0</v>
      </c>
      <c r="W778" s="571">
        <f>'Comm Input'!AF944</f>
        <v>0</v>
      </c>
      <c r="X778" s="568">
        <f>'Comm Input'!AG944</f>
        <v>0</v>
      </c>
      <c r="Y778" s="568">
        <f>'Comm Input'!AH944</f>
        <v>0</v>
      </c>
      <c r="Z778" s="570">
        <f>'Comm Input'!AI944</f>
        <v>0</v>
      </c>
      <c r="AA778">
        <f>'Comm Input'!AJ944</f>
        <v>0</v>
      </c>
      <c r="AB778">
        <f>'Comm Input'!AK955</f>
        <v>0</v>
      </c>
    </row>
    <row r="779" spans="1:28" customFormat="1" ht="15" x14ac:dyDescent="0.25">
      <c r="A779" s="334">
        <f>'Comm Input'!J945</f>
        <v>0</v>
      </c>
      <c r="B779" s="171">
        <f>'Comm Input'!K945</f>
        <v>0</v>
      </c>
      <c r="C779" s="171">
        <f>'Comm Input'!L945</f>
        <v>0</v>
      </c>
      <c r="D779" s="176">
        <f>'Comm Input'!M945</f>
        <v>0</v>
      </c>
      <c r="E779" s="176">
        <f>'Comm Input'!N945</f>
        <v>0</v>
      </c>
      <c r="F779" s="335">
        <f>'Comm Input'!O945</f>
        <v>0</v>
      </c>
      <c r="G779" s="177">
        <f>'Comm Input'!P945</f>
        <v>0</v>
      </c>
      <c r="H779" s="177">
        <f>'Comm Input'!Q945</f>
        <v>0</v>
      </c>
      <c r="I779" s="177">
        <f>'Comm Input'!R945</f>
        <v>0</v>
      </c>
      <c r="J779" s="177">
        <f>'Comm Input'!S945</f>
        <v>0</v>
      </c>
      <c r="K779" s="177">
        <f>'Comm Input'!T945</f>
        <v>0</v>
      </c>
      <c r="L779" s="177">
        <f>'Comm Input'!U945</f>
        <v>0</v>
      </c>
      <c r="M779" s="177">
        <f>'Comm Input'!V945</f>
        <v>0</v>
      </c>
      <c r="N779" s="364">
        <f>'Comm Input'!W945</f>
        <v>0</v>
      </c>
      <c r="O779" s="178">
        <f>'Comm Input'!X945</f>
        <v>0</v>
      </c>
      <c r="P779" s="365">
        <f>'Comm Input'!Y945</f>
        <v>0</v>
      </c>
      <c r="Q779" s="178">
        <f>'Comm Input'!Z945</f>
        <v>0</v>
      </c>
      <c r="R779" s="178" t="str">
        <f>'Comm Input'!AA945</f>
        <v>kr</v>
      </c>
      <c r="S779" s="337">
        <f>'Comm Input'!AB945</f>
        <v>0</v>
      </c>
      <c r="T779" s="171">
        <f>'Comm Input'!AC945</f>
        <v>0</v>
      </c>
      <c r="U779" s="171">
        <f>'Comm Input'!AD945</f>
        <v>0</v>
      </c>
      <c r="V779" s="171">
        <f>'Comm Input'!AE945</f>
        <v>0</v>
      </c>
      <c r="W779" s="448">
        <f>'Comm Input'!AF945</f>
        <v>0</v>
      </c>
      <c r="X779" s="171">
        <f>'Comm Input'!AG945</f>
        <v>0</v>
      </c>
      <c r="Y779" s="337">
        <f>'Comm Input'!AH945</f>
        <v>0</v>
      </c>
      <c r="Z779" s="171">
        <f>'Comm Input'!AI945</f>
        <v>0</v>
      </c>
      <c r="AA779">
        <f>'Comm Input'!AJ945</f>
        <v>0</v>
      </c>
      <c r="AB779">
        <f>'Comm Input'!AK956</f>
        <v>0</v>
      </c>
    </row>
    <row r="780" spans="1:28" customFormat="1" ht="15" x14ac:dyDescent="0.25">
      <c r="A780" s="310" t="str">
        <f>'Comm Input'!J946</f>
        <v>EHR GORE</v>
      </c>
      <c r="B780" s="35" t="str">
        <f>'Comm Input'!K946</f>
        <v>Broker: PCS Leasing</v>
      </c>
      <c r="C780" s="35">
        <f>'Comm Input'!L946</f>
        <v>0</v>
      </c>
      <c r="D780" s="158">
        <f>'Comm Input'!M946</f>
        <v>0</v>
      </c>
      <c r="E780" s="117">
        <f>'Comm Input'!N946</f>
        <v>0</v>
      </c>
      <c r="F780" s="316">
        <f>'Comm Input'!O946</f>
        <v>0</v>
      </c>
      <c r="G780" s="158">
        <f>'Comm Input'!P946</f>
        <v>0</v>
      </c>
      <c r="H780" s="158">
        <f>'Comm Input'!Q946</f>
        <v>0</v>
      </c>
      <c r="I780" s="158">
        <f>'Comm Input'!R946</f>
        <v>0</v>
      </c>
      <c r="J780" s="319">
        <f>'Comm Input'!S946</f>
        <v>0</v>
      </c>
      <c r="K780" s="319">
        <f>'Comm Input'!T946</f>
        <v>0</v>
      </c>
      <c r="L780" s="319" t="str">
        <f>'Comm Input'!U946</f>
        <v>Bundled</v>
      </c>
      <c r="M780" s="158">
        <f>'Comm Input'!V946</f>
        <v>0</v>
      </c>
      <c r="N780" s="319">
        <f>'Comm Input'!W946</f>
        <v>0.04</v>
      </c>
      <c r="O780" s="117">
        <f>'Comm Input'!X946</f>
        <v>0</v>
      </c>
      <c r="P780" s="157">
        <f>'Comm Input'!Y946</f>
        <v>0</v>
      </c>
      <c r="Q780" s="158">
        <f>'Comm Input'!Z946</f>
        <v>0</v>
      </c>
      <c r="R780" s="319">
        <f>'Comm Input'!AA946</f>
        <v>1.5E-3</v>
      </c>
      <c r="S780" s="157">
        <f>'Comm Input'!AB946</f>
        <v>0</v>
      </c>
      <c r="T780" s="7">
        <f>'Comm Input'!AC946</f>
        <v>0</v>
      </c>
      <c r="U780" s="319">
        <f>'Comm Input'!AD946</f>
        <v>0</v>
      </c>
      <c r="V780" s="157">
        <f>'Comm Input'!AE946</f>
        <v>0</v>
      </c>
      <c r="W780" s="449">
        <f>'Comm Input'!AF946</f>
        <v>0</v>
      </c>
      <c r="X780" s="158">
        <f>'Comm Input'!AG946</f>
        <v>0</v>
      </c>
      <c r="Y780" s="322">
        <f>'Comm Input'!AH946</f>
        <v>0</v>
      </c>
      <c r="Z780" s="7">
        <f>'Comm Input'!AI946</f>
        <v>0</v>
      </c>
      <c r="AA780">
        <f>'Comm Input'!AJ946</f>
        <v>0</v>
      </c>
      <c r="AB780">
        <f>'Comm Input'!AK957</f>
        <v>0</v>
      </c>
    </row>
    <row r="781" spans="1:28" customFormat="1" ht="15" x14ac:dyDescent="0.25">
      <c r="A781" s="311">
        <f>'Comm Input'!J947</f>
        <v>0</v>
      </c>
      <c r="B781" t="str">
        <f>'Comm Input'!K947</f>
        <v>HLM Protectective Services</v>
      </c>
      <c r="C781" s="17">
        <f>'Comm Input'!L947</f>
        <v>0.23880000000000001</v>
      </c>
      <c r="D781" t="str">
        <f>'Comm Input'!M947</f>
        <v>FL7720</v>
      </c>
      <c r="E781" s="494">
        <f>'Comm Input'!N947</f>
        <v>0</v>
      </c>
      <c r="F781" s="366">
        <f>'Comm Input'!O947</f>
        <v>0</v>
      </c>
      <c r="G781" s="321">
        <f>'Comm Input'!P947</f>
        <v>0</v>
      </c>
      <c r="H781" s="307">
        <f>'Comm Input'!Q947</f>
        <v>0</v>
      </c>
      <c r="I781" s="307">
        <f>'Comm Input'!R947</f>
        <v>0</v>
      </c>
      <c r="J781" s="307">
        <f>'Comm Input'!S947</f>
        <v>0</v>
      </c>
      <c r="K781" s="307">
        <f>'Comm Input'!T947</f>
        <v>0</v>
      </c>
      <c r="L781" s="38">
        <f>'Comm Input'!U947</f>
        <v>0</v>
      </c>
      <c r="M781" s="38">
        <f>'Comm Input'!V947</f>
        <v>0</v>
      </c>
      <c r="N781" s="22">
        <f>'Comm Input'!W947</f>
        <v>0</v>
      </c>
      <c r="O781" s="22">
        <f>'Comm Input'!X947</f>
        <v>0</v>
      </c>
      <c r="P781" s="23">
        <f>'Comm Input'!Y947</f>
        <v>0</v>
      </c>
      <c r="Q781" s="22">
        <f>'Comm Input'!Z947</f>
        <v>0</v>
      </c>
      <c r="R781" s="23">
        <f>'Comm Input'!AA947</f>
        <v>0</v>
      </c>
      <c r="S781" s="23">
        <f>'Comm Input'!AB947</f>
        <v>0</v>
      </c>
      <c r="T781">
        <f>'Comm Input'!AC947</f>
        <v>0</v>
      </c>
      <c r="U781" s="23">
        <f>'Comm Input'!AD947</f>
        <v>0</v>
      </c>
      <c r="V781" s="23">
        <f>'Comm Input'!AE947</f>
        <v>0</v>
      </c>
      <c r="W781">
        <f>'Comm Input'!AF947</f>
        <v>0</v>
      </c>
      <c r="X781" s="23">
        <f>'Comm Input'!AG947</f>
        <v>0</v>
      </c>
      <c r="Y781" s="23">
        <f>'Comm Input'!AH947</f>
        <v>0</v>
      </c>
      <c r="Z781">
        <f>'Comm Input'!AI947</f>
        <v>0</v>
      </c>
      <c r="AA781">
        <f>'Comm Input'!AJ947</f>
        <v>0</v>
      </c>
      <c r="AB781">
        <f>'Comm Input'!AK958</f>
        <v>0</v>
      </c>
    </row>
    <row r="782" spans="1:28" customFormat="1" ht="15" x14ac:dyDescent="0.25">
      <c r="A782" s="311">
        <f>'Comm Input'!J948</f>
        <v>0</v>
      </c>
      <c r="B782" t="str">
        <f>'Comm Input'!K948</f>
        <v>Note: Broker earns 1/2 SUTA cutoffs</v>
      </c>
      <c r="C782">
        <f>'Comm Input'!L948</f>
        <v>0</v>
      </c>
      <c r="D782">
        <f>'Comm Input'!M948</f>
        <v>0</v>
      </c>
      <c r="E782" s="628">
        <f>'Comm Input'!N948</f>
        <v>0</v>
      </c>
      <c r="F782" s="17">
        <f>'Comm Input'!O948</f>
        <v>0</v>
      </c>
      <c r="G782" s="526">
        <f>'Comm Input'!P948</f>
        <v>0</v>
      </c>
      <c r="H782" s="535">
        <f>'Comm Input'!Q948</f>
        <v>0</v>
      </c>
      <c r="I782" s="535">
        <f>'Comm Input'!R948</f>
        <v>0</v>
      </c>
      <c r="J782" s="535">
        <f>'Comm Input'!S948</f>
        <v>0</v>
      </c>
      <c r="K782" s="535">
        <f>'Comm Input'!T948</f>
        <v>0</v>
      </c>
      <c r="L782" s="526">
        <f>'Comm Input'!U948</f>
        <v>0</v>
      </c>
      <c r="M782" s="526">
        <f>'Comm Input'!V948</f>
        <v>0</v>
      </c>
      <c r="N782" s="523">
        <f>'Comm Input'!W948</f>
        <v>0</v>
      </c>
      <c r="O782" s="523">
        <f>'Comm Input'!X948</f>
        <v>0</v>
      </c>
      <c r="P782" s="538">
        <f>'Comm Input'!Y948</f>
        <v>0</v>
      </c>
      <c r="Q782" s="523">
        <f>'Comm Input'!Z948</f>
        <v>0</v>
      </c>
      <c r="R782" s="538">
        <f>'Comm Input'!AA948</f>
        <v>0</v>
      </c>
      <c r="S782" s="538">
        <f>'Comm Input'!AB948</f>
        <v>0</v>
      </c>
      <c r="T782">
        <f>'Comm Input'!AC948</f>
        <v>0</v>
      </c>
      <c r="U782" s="23">
        <f>'Comm Input'!AD948</f>
        <v>0</v>
      </c>
      <c r="V782" s="23">
        <f>'Comm Input'!AE948</f>
        <v>0</v>
      </c>
      <c r="W782">
        <f>'Comm Input'!AF948</f>
        <v>0</v>
      </c>
      <c r="X782" s="23">
        <f>'Comm Input'!AG948</f>
        <v>0</v>
      </c>
      <c r="Y782" s="538">
        <f>'Comm Input'!AH948</f>
        <v>0</v>
      </c>
      <c r="Z782">
        <f>'Comm Input'!AI948</f>
        <v>0</v>
      </c>
      <c r="AA782">
        <f>'Comm Input'!AJ948</f>
        <v>0</v>
      </c>
      <c r="AB782">
        <f>'Comm Input'!AK959</f>
        <v>0</v>
      </c>
    </row>
    <row r="783" spans="1:28" customFormat="1" ht="15" x14ac:dyDescent="0.25">
      <c r="A783" s="311">
        <f>'Comm Input'!J949</f>
        <v>0</v>
      </c>
      <c r="B783" t="str">
        <f>'Comm Input'!K949</f>
        <v>EFFECTIVE: 2/2022</v>
      </c>
      <c r="C783" s="17" t="str">
        <f>'Comm Input'!L949</f>
        <v>SUTA CREDIT</v>
      </c>
      <c r="D783">
        <f>'Comm Input'!M949</f>
        <v>0</v>
      </c>
      <c r="E783" s="494">
        <f>'Comm Input'!N949</f>
        <v>0</v>
      </c>
      <c r="F783" s="366">
        <f>'Comm Input'!O949</f>
        <v>0</v>
      </c>
      <c r="G783" s="321">
        <f>'Comm Input'!P949</f>
        <v>0</v>
      </c>
      <c r="H783" s="307">
        <f>'Comm Input'!Q949</f>
        <v>0</v>
      </c>
      <c r="I783" s="307">
        <f>'Comm Input'!R949</f>
        <v>0</v>
      </c>
      <c r="J783" s="307">
        <f>'Comm Input'!S949</f>
        <v>0</v>
      </c>
      <c r="K783" s="307">
        <f>'Comm Input'!T949</f>
        <v>0</v>
      </c>
      <c r="L783" s="38">
        <f>'Comm Input'!U949</f>
        <v>0</v>
      </c>
      <c r="M783" s="38">
        <f>'Comm Input'!V949</f>
        <v>0</v>
      </c>
      <c r="N783" s="22">
        <f>'Comm Input'!W949</f>
        <v>0</v>
      </c>
      <c r="O783" s="22">
        <f>'Comm Input'!X949</f>
        <v>0</v>
      </c>
      <c r="P783" s="23">
        <f>'Comm Input'!Y949</f>
        <v>0</v>
      </c>
      <c r="Q783" s="22">
        <f>'Comm Input'!Z949</f>
        <v>0</v>
      </c>
      <c r="R783" s="23">
        <f>'Comm Input'!AA949</f>
        <v>0</v>
      </c>
      <c r="S783" s="23">
        <f>'Comm Input'!AB949</f>
        <v>0</v>
      </c>
      <c r="T783">
        <f>'Comm Input'!AC949</f>
        <v>0</v>
      </c>
      <c r="U783" s="23">
        <f>'Comm Input'!AD949</f>
        <v>0</v>
      </c>
      <c r="V783" s="23">
        <f>'Comm Input'!AE949</f>
        <v>0</v>
      </c>
      <c r="W783">
        <f>'Comm Input'!AF949</f>
        <v>0</v>
      </c>
      <c r="X783" s="23">
        <f>'Comm Input'!AG949</f>
        <v>0</v>
      </c>
      <c r="Y783" s="23">
        <f>'Comm Input'!AH949</f>
        <v>0</v>
      </c>
      <c r="Z783">
        <f>'Comm Input'!AI949</f>
        <v>0</v>
      </c>
      <c r="AA783">
        <f>'Comm Input'!AJ949</f>
        <v>0</v>
      </c>
      <c r="AB783">
        <f>'Comm Input'!AK960</f>
        <v>0</v>
      </c>
    </row>
    <row r="784" spans="1:28" customFormat="1" ht="15" x14ac:dyDescent="0.25">
      <c r="A784" s="311">
        <f>'Comm Input'!J950</f>
        <v>0</v>
      </c>
      <c r="B784">
        <f>'Comm Input'!K950</f>
        <v>0</v>
      </c>
      <c r="C784">
        <f>'Comm Input'!L950</f>
        <v>0</v>
      </c>
      <c r="D784">
        <f>'Comm Input'!M950</f>
        <v>0</v>
      </c>
      <c r="E784" s="494">
        <f>'Comm Input'!N950</f>
        <v>0</v>
      </c>
      <c r="F784" s="17">
        <f>'Comm Input'!O950</f>
        <v>0</v>
      </c>
      <c r="G784" s="38">
        <f>'Comm Input'!P950</f>
        <v>0</v>
      </c>
      <c r="H784" s="307">
        <f>'Comm Input'!Q950</f>
        <v>0</v>
      </c>
      <c r="I784" s="307">
        <f>'Comm Input'!R950</f>
        <v>0</v>
      </c>
      <c r="J784" s="307">
        <f>'Comm Input'!S950</f>
        <v>0</v>
      </c>
      <c r="K784" s="307">
        <f>'Comm Input'!T950</f>
        <v>0</v>
      </c>
      <c r="L784" s="38">
        <f>'Comm Input'!U950</f>
        <v>0</v>
      </c>
      <c r="M784" s="38">
        <f>'Comm Input'!V950</f>
        <v>0</v>
      </c>
      <c r="N784" s="22">
        <f>'Comm Input'!W950</f>
        <v>0</v>
      </c>
      <c r="O784" s="22">
        <f>'Comm Input'!X950</f>
        <v>0</v>
      </c>
      <c r="P784" s="23">
        <f>'Comm Input'!Y950</f>
        <v>0</v>
      </c>
      <c r="Q784" s="22">
        <f>'Comm Input'!Z950</f>
        <v>0</v>
      </c>
      <c r="R784" s="23">
        <f>'Comm Input'!AA950</f>
        <v>0</v>
      </c>
      <c r="S784" s="23">
        <f>'Comm Input'!AB950</f>
        <v>0</v>
      </c>
      <c r="T784">
        <f>'Comm Input'!AC950</f>
        <v>0</v>
      </c>
      <c r="U784" s="23">
        <f>'Comm Input'!AD950</f>
        <v>0</v>
      </c>
      <c r="V784" s="23">
        <f>'Comm Input'!AE950</f>
        <v>0</v>
      </c>
      <c r="W784">
        <f>'Comm Input'!AF950</f>
        <v>0</v>
      </c>
      <c r="X784" s="538">
        <f>'Comm Input'!AG950</f>
        <v>0</v>
      </c>
      <c r="Y784" s="23">
        <f>'Comm Input'!AH950</f>
        <v>0</v>
      </c>
      <c r="Z784">
        <f>'Comm Input'!AI950</f>
        <v>0</v>
      </c>
      <c r="AA784">
        <f>'Comm Input'!AJ950</f>
        <v>0</v>
      </c>
      <c r="AB784">
        <f>'Comm Input'!AK961</f>
        <v>0</v>
      </c>
    </row>
    <row r="785" spans="1:28" customFormat="1" ht="15" x14ac:dyDescent="0.25">
      <c r="A785" s="311">
        <f>'Comm Input'!J951</f>
        <v>0</v>
      </c>
      <c r="B785">
        <f>'Comm Input'!K951</f>
        <v>0</v>
      </c>
      <c r="C785" s="17">
        <f>'Comm Input'!L951</f>
        <v>0</v>
      </c>
      <c r="D785">
        <f>'Comm Input'!M951</f>
        <v>0</v>
      </c>
      <c r="E785" s="494">
        <f>'Comm Input'!N951</f>
        <v>0</v>
      </c>
      <c r="F785" s="366">
        <f>'Comm Input'!O951</f>
        <v>0</v>
      </c>
      <c r="G785" s="321">
        <f>'Comm Input'!P951</f>
        <v>0</v>
      </c>
      <c r="H785" s="307">
        <f>'Comm Input'!Q951</f>
        <v>0</v>
      </c>
      <c r="I785" s="307">
        <f>'Comm Input'!R951</f>
        <v>0</v>
      </c>
      <c r="J785" s="307">
        <f>'Comm Input'!S951</f>
        <v>0</v>
      </c>
      <c r="K785" s="307">
        <f>'Comm Input'!T951</f>
        <v>0</v>
      </c>
      <c r="L785" s="38">
        <f>'Comm Input'!U951</f>
        <v>0</v>
      </c>
      <c r="M785" s="38">
        <f>'Comm Input'!V951</f>
        <v>0</v>
      </c>
      <c r="N785" s="22">
        <f>'Comm Input'!W951</f>
        <v>0</v>
      </c>
      <c r="O785" s="22">
        <f>'Comm Input'!X951</f>
        <v>0</v>
      </c>
      <c r="P785" s="23">
        <f>'Comm Input'!Y951</f>
        <v>0</v>
      </c>
      <c r="Q785" s="22">
        <f>'Comm Input'!Z951</f>
        <v>0</v>
      </c>
      <c r="R785" s="23">
        <f>'Comm Input'!AA951</f>
        <v>0</v>
      </c>
      <c r="S785" s="23">
        <f>'Comm Input'!AB951</f>
        <v>0</v>
      </c>
      <c r="T785">
        <f>'Comm Input'!AC951</f>
        <v>0</v>
      </c>
      <c r="U785" s="23">
        <f>'Comm Input'!AD951</f>
        <v>0</v>
      </c>
      <c r="V785" s="23">
        <f>'Comm Input'!AE951</f>
        <v>0</v>
      </c>
      <c r="W785">
        <f>'Comm Input'!AF951</f>
        <v>0</v>
      </c>
      <c r="X785" s="23">
        <f>'Comm Input'!AG951</f>
        <v>0</v>
      </c>
      <c r="Y785" s="23">
        <f>'Comm Input'!AH951</f>
        <v>0</v>
      </c>
      <c r="Z785" s="23">
        <f>'Comm Input'!AI951</f>
        <v>0</v>
      </c>
      <c r="AA785">
        <f>'Comm Input'!AJ951</f>
        <v>0</v>
      </c>
      <c r="AB785">
        <f>'Comm Input'!AK962</f>
        <v>0</v>
      </c>
    </row>
    <row r="786" spans="1:28" customFormat="1" ht="15" x14ac:dyDescent="0.25">
      <c r="A786" s="311">
        <f>'Comm Input'!J952</f>
        <v>0</v>
      </c>
      <c r="B786">
        <f>'Comm Input'!K952</f>
        <v>0</v>
      </c>
      <c r="C786">
        <f>'Comm Input'!L952</f>
        <v>0</v>
      </c>
      <c r="D786">
        <f>'Comm Input'!M952</f>
        <v>0</v>
      </c>
      <c r="E786" s="626">
        <f>'Comm Input'!N952</f>
        <v>0</v>
      </c>
      <c r="F786" s="13">
        <f>'Comm Input'!O952</f>
        <v>0</v>
      </c>
      <c r="G786" s="38">
        <f>'Comm Input'!P952</f>
        <v>0</v>
      </c>
      <c r="H786" s="307">
        <f>'Comm Input'!Q952</f>
        <v>0</v>
      </c>
      <c r="I786" s="307">
        <f>'Comm Input'!R952</f>
        <v>0</v>
      </c>
      <c r="J786" s="307">
        <f>'Comm Input'!S952</f>
        <v>0</v>
      </c>
      <c r="K786" s="307">
        <f>'Comm Input'!T952</f>
        <v>0</v>
      </c>
      <c r="L786" s="38">
        <f>'Comm Input'!U952</f>
        <v>0</v>
      </c>
      <c r="M786" s="38">
        <f>'Comm Input'!V952</f>
        <v>0</v>
      </c>
      <c r="N786" s="22">
        <f>'Comm Input'!W952</f>
        <v>0</v>
      </c>
      <c r="O786" s="22">
        <f>'Comm Input'!X952</f>
        <v>0</v>
      </c>
      <c r="P786" s="23">
        <f>'Comm Input'!Y952</f>
        <v>0</v>
      </c>
      <c r="Q786" s="22">
        <f>'Comm Input'!Z952</f>
        <v>0</v>
      </c>
      <c r="R786" s="23">
        <f>'Comm Input'!AA952</f>
        <v>0</v>
      </c>
      <c r="S786" s="23">
        <f>'Comm Input'!AB952</f>
        <v>0</v>
      </c>
      <c r="T786">
        <f>'Comm Input'!AC952</f>
        <v>0</v>
      </c>
      <c r="U786" s="23">
        <f>'Comm Input'!AD952</f>
        <v>0</v>
      </c>
      <c r="V786" s="23">
        <f>'Comm Input'!AE952</f>
        <v>0</v>
      </c>
      <c r="W786">
        <f>'Comm Input'!AF952</f>
        <v>0</v>
      </c>
      <c r="X786" s="23">
        <f>'Comm Input'!AG952</f>
        <v>0</v>
      </c>
      <c r="Y786" s="23">
        <f>'Comm Input'!AH952</f>
        <v>0</v>
      </c>
      <c r="Z786" s="23">
        <f>'Comm Input'!AI952</f>
        <v>0</v>
      </c>
      <c r="AA786">
        <f>'Comm Input'!AJ952</f>
        <v>0</v>
      </c>
      <c r="AB786">
        <f>'Comm Input'!AK963</f>
        <v>0</v>
      </c>
    </row>
    <row r="787" spans="1:28" customFormat="1" ht="15.75" thickBot="1" x14ac:dyDescent="0.3">
      <c r="A787" s="311">
        <f>'Comm Input'!J953</f>
        <v>0</v>
      </c>
      <c r="B787">
        <f>'Comm Input'!K953</f>
        <v>0</v>
      </c>
      <c r="C787">
        <f>'Comm Input'!L953</f>
        <v>0</v>
      </c>
      <c r="D787">
        <f>'Comm Input'!M953</f>
        <v>0</v>
      </c>
      <c r="E787" s="49">
        <f>'Comm Input'!N953</f>
        <v>0</v>
      </c>
      <c r="F787" s="50">
        <f>'Comm Input'!O953</f>
        <v>0</v>
      </c>
      <c r="G787" s="38">
        <f>'Comm Input'!P953</f>
        <v>0</v>
      </c>
      <c r="H787" s="307">
        <f>'Comm Input'!Q953</f>
        <v>0</v>
      </c>
      <c r="I787" s="307">
        <f>'Comm Input'!R953</f>
        <v>0</v>
      </c>
      <c r="J787" s="307">
        <f>'Comm Input'!S953</f>
        <v>0</v>
      </c>
      <c r="K787" s="307">
        <f>'Comm Input'!T953</f>
        <v>0</v>
      </c>
      <c r="L787" s="38">
        <f>'Comm Input'!U953</f>
        <v>0</v>
      </c>
      <c r="M787" s="38">
        <f>'Comm Input'!V953</f>
        <v>0</v>
      </c>
      <c r="N787" s="38">
        <f>'Comm Input'!W953</f>
        <v>0</v>
      </c>
      <c r="O787" s="22">
        <f>'Comm Input'!X953</f>
        <v>0</v>
      </c>
      <c r="P787" s="11">
        <f>'Comm Input'!Y953</f>
        <v>0</v>
      </c>
      <c r="Q787" s="22">
        <f>'Comm Input'!Z953</f>
        <v>0</v>
      </c>
      <c r="R787" s="22">
        <f>'Comm Input'!AA953</f>
        <v>0</v>
      </c>
      <c r="S787" s="22">
        <f>'Comm Input'!AB953</f>
        <v>0</v>
      </c>
      <c r="T787" s="22">
        <f>'Comm Input'!AC953</f>
        <v>0</v>
      </c>
      <c r="U787" s="523">
        <f>'Comm Input'!AD953</f>
        <v>0</v>
      </c>
      <c r="V787" s="523">
        <f>'Comm Input'!AE953</f>
        <v>0</v>
      </c>
      <c r="W787" s="22">
        <f>'Comm Input'!AF953</f>
        <v>0</v>
      </c>
      <c r="X787" s="523">
        <f>'Comm Input'!AG953</f>
        <v>0</v>
      </c>
      <c r="Y787" s="22">
        <f>'Comm Input'!AH953</f>
        <v>0</v>
      </c>
      <c r="Z787" s="22">
        <f>'Comm Input'!AI953</f>
        <v>0</v>
      </c>
      <c r="AA787">
        <f>'Comm Input'!AJ953</f>
        <v>0</v>
      </c>
      <c r="AB787">
        <f>'Comm Input'!AK964</f>
        <v>0</v>
      </c>
    </row>
    <row r="788" spans="1:28" ht="15.75" thickBot="1" x14ac:dyDescent="0.3">
      <c r="A788" s="311">
        <f>'Comm Input'!J954</f>
        <v>0</v>
      </c>
      <c r="B788">
        <f>'Comm Input'!K954</f>
        <v>0</v>
      </c>
      <c r="C788">
        <f>'Comm Input'!L954</f>
        <v>0</v>
      </c>
      <c r="D788">
        <f>'Comm Input'!M954</f>
        <v>0</v>
      </c>
      <c r="E788" s="49">
        <f>'Comm Input'!N954</f>
        <v>0</v>
      </c>
      <c r="F788" s="50">
        <f>'Comm Input'!O954</f>
        <v>0</v>
      </c>
      <c r="G788" s="38">
        <f>'Comm Input'!P954</f>
        <v>0</v>
      </c>
      <c r="H788" s="38">
        <f>'Comm Input'!Q954</f>
        <v>0</v>
      </c>
      <c r="I788" s="38">
        <f>'Comm Input'!R954</f>
        <v>0</v>
      </c>
      <c r="J788" s="38">
        <f>'Comm Input'!S954</f>
        <v>0</v>
      </c>
      <c r="K788" s="38">
        <f>'Comm Input'!T954</f>
        <v>0</v>
      </c>
      <c r="L788" s="38">
        <f>'Comm Input'!U954</f>
        <v>0</v>
      </c>
      <c r="M788" s="38">
        <f>'Comm Input'!V954</f>
        <v>0</v>
      </c>
      <c r="N788" s="488">
        <f>'Comm Input'!W954</f>
        <v>0</v>
      </c>
      <c r="O788" s="489">
        <f>'Comm Input'!X954</f>
        <v>0</v>
      </c>
      <c r="P788" s="490">
        <f>'Comm Input'!Y954</f>
        <v>0</v>
      </c>
      <c r="Q788" s="829">
        <f>'Comm Input'!Z954</f>
        <v>0</v>
      </c>
      <c r="R788" s="387">
        <f>'Comm Input'!AA954</f>
        <v>0</v>
      </c>
      <c r="S788" s="387">
        <f>'Comm Input'!AB954</f>
        <v>0</v>
      </c>
      <c r="T788" s="1087">
        <f>'Comm Input'!AC954</f>
        <v>0</v>
      </c>
      <c r="U788" s="89">
        <f>'Comm Input'!AD954</f>
        <v>0</v>
      </c>
      <c r="V788" s="89">
        <f>'Comm Input'!AE954</f>
        <v>0</v>
      </c>
      <c r="W788" s="49">
        <f>'Comm Input'!AF954</f>
        <v>0</v>
      </c>
      <c r="X788" s="387">
        <f>'Comm Input'!AG954</f>
        <v>0</v>
      </c>
      <c r="Y788" s="387">
        <f>'Comm Input'!AH954</f>
        <v>0</v>
      </c>
      <c r="Z788" s="1087">
        <f>'Comm Input'!AI954</f>
        <v>0</v>
      </c>
    </row>
    <row r="789" spans="1:28" ht="15" x14ac:dyDescent="0.25">
      <c r="A789" s="311">
        <f>'Comm Input'!J955</f>
        <v>0</v>
      </c>
      <c r="B789">
        <f>'Comm Input'!K955</f>
        <v>0</v>
      </c>
      <c r="C789">
        <f>'Comm Input'!L955</f>
        <v>0</v>
      </c>
      <c r="D789">
        <f>'Comm Input'!M955</f>
        <v>0</v>
      </c>
      <c r="E789" s="49">
        <f>'Comm Input'!N955</f>
        <v>0</v>
      </c>
      <c r="F789" s="50">
        <f>'Comm Input'!O955</f>
        <v>0</v>
      </c>
      <c r="G789" s="38">
        <f>'Comm Input'!P955</f>
        <v>0</v>
      </c>
      <c r="H789" s="38">
        <f>'Comm Input'!Q955</f>
        <v>0</v>
      </c>
      <c r="I789" s="38">
        <f>'Comm Input'!R955</f>
        <v>0</v>
      </c>
      <c r="J789" s="38">
        <f>'Comm Input'!S955</f>
        <v>0</v>
      </c>
      <c r="K789" s="38">
        <f>'Comm Input'!T955</f>
        <v>0</v>
      </c>
      <c r="L789" s="38">
        <f>'Comm Input'!U955</f>
        <v>0</v>
      </c>
      <c r="M789" s="38">
        <f>'Comm Input'!V955</f>
        <v>0</v>
      </c>
      <c r="N789" s="522">
        <f>'Comm Input'!W955</f>
        <v>0</v>
      </c>
      <c r="O789" s="523">
        <f>'Comm Input'!X955</f>
        <v>0</v>
      </c>
      <c r="P789" s="28">
        <f>'Comm Input'!Y955</f>
        <v>0</v>
      </c>
      <c r="Q789" s="523">
        <f>'Comm Input'!Z955</f>
        <v>0</v>
      </c>
      <c r="R789" s="523">
        <f>'Comm Input'!AA955</f>
        <v>0</v>
      </c>
      <c r="S789" s="523">
        <f>'Comm Input'!AB955</f>
        <v>0</v>
      </c>
      <c r="T789" s="89">
        <f>'Comm Input'!AC955</f>
        <v>0</v>
      </c>
      <c r="U789" s="89">
        <f>'Comm Input'!AD955</f>
        <v>0</v>
      </c>
      <c r="V789" s="89">
        <f>'Comm Input'!AE955</f>
        <v>0</v>
      </c>
      <c r="W789" s="49">
        <f>'Comm Input'!AF955</f>
        <v>0</v>
      </c>
      <c r="X789" s="523">
        <f>'Comm Input'!AG955</f>
        <v>0</v>
      </c>
      <c r="Y789" s="523">
        <f>'Comm Input'!AH955</f>
        <v>0</v>
      </c>
      <c r="Z789" s="89">
        <f>'Comm Input'!AI955</f>
        <v>0</v>
      </c>
    </row>
    <row r="790" spans="1:28" ht="15" x14ac:dyDescent="0.25">
      <c r="A790" s="334">
        <f>'Comm Input'!J956</f>
        <v>0</v>
      </c>
      <c r="B790" s="171">
        <f>'Comm Input'!K956</f>
        <v>0</v>
      </c>
      <c r="C790" s="171">
        <f>'Comm Input'!L956</f>
        <v>0</v>
      </c>
      <c r="D790" s="176">
        <f>'Comm Input'!M956</f>
        <v>0</v>
      </c>
      <c r="E790" s="627">
        <f>'Comm Input'!N956</f>
        <v>0</v>
      </c>
      <c r="F790" s="335">
        <f>'Comm Input'!O956</f>
        <v>0</v>
      </c>
      <c r="G790" s="534">
        <f>'Comm Input'!P956</f>
        <v>0</v>
      </c>
      <c r="H790" s="534">
        <f>'Comm Input'!Q956</f>
        <v>0</v>
      </c>
      <c r="I790" s="534">
        <f>'Comm Input'!R956</f>
        <v>0</v>
      </c>
      <c r="J790" s="534">
        <f>'Comm Input'!S956</f>
        <v>0</v>
      </c>
      <c r="K790" s="534">
        <f>'Comm Input'!T956</f>
        <v>0</v>
      </c>
      <c r="L790" s="534">
        <f>'Comm Input'!U956</f>
        <v>0</v>
      </c>
      <c r="M790" s="534">
        <f>'Comm Input'!V956</f>
        <v>0</v>
      </c>
      <c r="N790" s="536">
        <f>'Comm Input'!W956</f>
        <v>0</v>
      </c>
      <c r="O790" s="537">
        <f>'Comm Input'!X956</f>
        <v>0</v>
      </c>
      <c r="P790" s="539">
        <f>'Comm Input'!Y956</f>
        <v>0</v>
      </c>
      <c r="Q790" s="537">
        <f>'Comm Input'!Z956</f>
        <v>0</v>
      </c>
      <c r="R790" s="537">
        <f>'Comm Input'!AA956</f>
        <v>0</v>
      </c>
      <c r="S790" s="540">
        <f>'Comm Input'!AB956</f>
        <v>0</v>
      </c>
      <c r="T790" s="171">
        <f>'Comm Input'!AC956</f>
        <v>0</v>
      </c>
      <c r="U790" s="171">
        <f>'Comm Input'!AD956</f>
        <v>0</v>
      </c>
      <c r="V790" s="171">
        <f>'Comm Input'!AE956</f>
        <v>0</v>
      </c>
      <c r="W790" s="171">
        <f>'Comm Input'!AF956</f>
        <v>0</v>
      </c>
      <c r="X790" s="171">
        <f>'Comm Input'!AG956</f>
        <v>0</v>
      </c>
      <c r="Y790" s="540">
        <f>'Comm Input'!AH956</f>
        <v>0</v>
      </c>
      <c r="Z790" s="171">
        <f>'Comm Input'!AI956</f>
        <v>0</v>
      </c>
    </row>
    <row r="791" spans="1:28" ht="15" x14ac:dyDescent="0.25">
      <c r="A791" s="310" t="str">
        <f>'Comm Input'!J957</f>
        <v>EHR GORE</v>
      </c>
      <c r="B791" s="35" t="str">
        <f>'Comm Input'!K957</f>
        <v>Broker: USA AIU</v>
      </c>
      <c r="C791" s="35">
        <f>'Comm Input'!L957</f>
        <v>0</v>
      </c>
      <c r="D791" s="158">
        <f>'Comm Input'!M957</f>
        <v>0</v>
      </c>
      <c r="E791" s="117">
        <f>'Comm Input'!N957</f>
        <v>0</v>
      </c>
      <c r="F791" s="316">
        <f>'Comm Input'!O957</f>
        <v>0</v>
      </c>
      <c r="G791" s="158">
        <f>'Comm Input'!P957</f>
        <v>0</v>
      </c>
      <c r="H791" s="158">
        <f>'Comm Input'!Q957</f>
        <v>0</v>
      </c>
      <c r="I791" s="158">
        <f>'Comm Input'!R957</f>
        <v>0</v>
      </c>
      <c r="J791" s="319">
        <f>'Comm Input'!S957</f>
        <v>0</v>
      </c>
      <c r="K791" s="319">
        <f>'Comm Input'!T957</f>
        <v>0</v>
      </c>
      <c r="L791" s="319" t="str">
        <f>'Comm Input'!U957</f>
        <v>Bundled</v>
      </c>
      <c r="M791" s="158">
        <f>'Comm Input'!V957</f>
        <v>0</v>
      </c>
      <c r="N791" s="319">
        <f>'Comm Input'!W957</f>
        <v>1.5699999999999999E-2</v>
      </c>
      <c r="O791" s="117">
        <f>'Comm Input'!X957</f>
        <v>0</v>
      </c>
      <c r="P791" s="157">
        <f>'Comm Input'!Y957</f>
        <v>0</v>
      </c>
      <c r="Q791" s="158">
        <f>'Comm Input'!Z957</f>
        <v>0</v>
      </c>
      <c r="R791" s="319">
        <f>'Comm Input'!AA957</f>
        <v>0</v>
      </c>
      <c r="S791" s="157">
        <f>'Comm Input'!AB957</f>
        <v>0</v>
      </c>
      <c r="T791" s="7">
        <f>'Comm Input'!AC957</f>
        <v>0</v>
      </c>
      <c r="U791" s="7">
        <f>'Comm Input'!AD957</f>
        <v>0</v>
      </c>
      <c r="V791" s="7">
        <f>'Comm Input'!AE957</f>
        <v>0</v>
      </c>
      <c r="W791" s="7">
        <f>'Comm Input'!AF957</f>
        <v>0</v>
      </c>
      <c r="X791" s="158">
        <f>'Comm Input'!AG957</f>
        <v>0</v>
      </c>
      <c r="Y791" s="322">
        <f>'Comm Input'!AH957</f>
        <v>0</v>
      </c>
      <c r="Z791" s="7">
        <f>'Comm Input'!AI957</f>
        <v>0</v>
      </c>
    </row>
    <row r="792" spans="1:28" ht="15" x14ac:dyDescent="0.25">
      <c r="A792" s="311">
        <f>'Comm Input'!J958</f>
        <v>0</v>
      </c>
      <c r="B792" t="str">
        <f>'Comm Input'!K958</f>
        <v>Big Country Contracting II</v>
      </c>
      <c r="C792" s="17">
        <f>'Comm Input'!L958</f>
        <v>0.2475</v>
      </c>
      <c r="D792" t="str">
        <f>'Comm Input'!M958</f>
        <v>FL5651</v>
      </c>
      <c r="E792" s="494">
        <f>'Comm Input'!N958</f>
        <v>285</v>
      </c>
      <c r="F792" s="366">
        <f>'Comm Input'!O958</f>
        <v>0</v>
      </c>
      <c r="G792" s="321">
        <f>'Comm Input'!P958</f>
        <v>0</v>
      </c>
      <c r="H792" s="307">
        <f>'Comm Input'!Q958</f>
        <v>0</v>
      </c>
      <c r="I792" s="307">
        <f>'Comm Input'!R958</f>
        <v>0</v>
      </c>
      <c r="J792" s="307">
        <f>'Comm Input'!S958</f>
        <v>0</v>
      </c>
      <c r="K792" s="307">
        <f>'Comm Input'!T958</f>
        <v>0</v>
      </c>
      <c r="L792" s="38">
        <f>'Comm Input'!U958</f>
        <v>0</v>
      </c>
      <c r="M792" s="38">
        <f>'Comm Input'!V958</f>
        <v>0</v>
      </c>
      <c r="N792" s="22">
        <f>'Comm Input'!W958</f>
        <v>4.4744999999999999</v>
      </c>
      <c r="O792" s="22">
        <f>'Comm Input'!X958</f>
        <v>0</v>
      </c>
      <c r="P792" s="23">
        <f>'Comm Input'!Y958</f>
        <v>0</v>
      </c>
      <c r="Q792" s="22">
        <f>'Comm Input'!Z958</f>
        <v>0</v>
      </c>
      <c r="R792" s="23">
        <f>'Comm Input'!AA958</f>
        <v>0</v>
      </c>
      <c r="S792" s="23">
        <f>'Comm Input'!AB958</f>
        <v>0</v>
      </c>
      <c r="T792">
        <f>'Comm Input'!AC958</f>
        <v>0</v>
      </c>
      <c r="U792">
        <f>'Comm Input'!AD958</f>
        <v>0</v>
      </c>
      <c r="V792">
        <f>'Comm Input'!AE958</f>
        <v>0</v>
      </c>
      <c r="W792" s="49">
        <f>'Comm Input'!AF958</f>
        <v>0</v>
      </c>
      <c r="X792" s="23">
        <f>'Comm Input'!AG958</f>
        <v>0</v>
      </c>
      <c r="Y792" s="23">
        <f>'Comm Input'!AH958</f>
        <v>0</v>
      </c>
      <c r="Z792">
        <f>'Comm Input'!AI958</f>
        <v>0</v>
      </c>
    </row>
    <row r="793" spans="1:28" ht="15" x14ac:dyDescent="0.25">
      <c r="A793" s="311">
        <f>'Comm Input'!J959</f>
        <v>0</v>
      </c>
      <c r="B793">
        <f>'Comm Input'!K959</f>
        <v>0</v>
      </c>
      <c r="C793">
        <f>'Comm Input'!L959</f>
        <v>0</v>
      </c>
      <c r="D793">
        <f>'Comm Input'!M959</f>
        <v>0</v>
      </c>
      <c r="E793" s="494">
        <f>'Comm Input'!N959</f>
        <v>0</v>
      </c>
      <c r="F793" s="17">
        <f>'Comm Input'!O959</f>
        <v>0</v>
      </c>
      <c r="G793" s="38">
        <f>'Comm Input'!P959</f>
        <v>0</v>
      </c>
      <c r="H793" s="307">
        <f>'Comm Input'!Q959</f>
        <v>0</v>
      </c>
      <c r="I793" s="307">
        <f>'Comm Input'!R959</f>
        <v>0</v>
      </c>
      <c r="J793" s="307">
        <f>'Comm Input'!S959</f>
        <v>0</v>
      </c>
      <c r="K793" s="307">
        <f>'Comm Input'!T959</f>
        <v>0</v>
      </c>
      <c r="L793" s="38">
        <f>'Comm Input'!U959</f>
        <v>0</v>
      </c>
      <c r="M793" s="38">
        <f>'Comm Input'!V959</f>
        <v>0</v>
      </c>
      <c r="N793" s="22">
        <f>'Comm Input'!W959</f>
        <v>0</v>
      </c>
      <c r="O793" s="22">
        <f>'Comm Input'!X959</f>
        <v>0</v>
      </c>
      <c r="P793" s="23">
        <f>'Comm Input'!Y959</f>
        <v>0</v>
      </c>
      <c r="Q793" s="22">
        <f>'Comm Input'!Z959</f>
        <v>0</v>
      </c>
      <c r="R793" s="23">
        <f>'Comm Input'!AA959</f>
        <v>0</v>
      </c>
      <c r="S793" s="23">
        <f>'Comm Input'!AB959</f>
        <v>0</v>
      </c>
      <c r="T793">
        <f>'Comm Input'!AC959</f>
        <v>0</v>
      </c>
      <c r="U793">
        <f>'Comm Input'!AD959</f>
        <v>0</v>
      </c>
      <c r="V793">
        <f>'Comm Input'!AE959</f>
        <v>0</v>
      </c>
      <c r="W793" s="49">
        <f>'Comm Input'!AF959</f>
        <v>0</v>
      </c>
      <c r="X793" s="23">
        <f>'Comm Input'!AG959</f>
        <v>0</v>
      </c>
      <c r="Y793" s="23">
        <f>'Comm Input'!AH959</f>
        <v>0</v>
      </c>
      <c r="Z793">
        <f>'Comm Input'!AI959</f>
        <v>0</v>
      </c>
    </row>
    <row r="794" spans="1:28" ht="15" x14ac:dyDescent="0.25">
      <c r="A794" s="311">
        <f>'Comm Input'!J960</f>
        <v>0</v>
      </c>
      <c r="B794">
        <f>'Comm Input'!K960</f>
        <v>0</v>
      </c>
      <c r="C794" s="17">
        <f>'Comm Input'!L960</f>
        <v>0</v>
      </c>
      <c r="D794" t="str">
        <f>'Comm Input'!M960</f>
        <v>XX0000</v>
      </c>
      <c r="E794" s="494">
        <f>'Comm Input'!N960</f>
        <v>0</v>
      </c>
      <c r="F794" s="366">
        <f>'Comm Input'!O960</f>
        <v>0</v>
      </c>
      <c r="G794" s="321">
        <f>'Comm Input'!P960</f>
        <v>0</v>
      </c>
      <c r="H794" s="307">
        <f>'Comm Input'!Q960</f>
        <v>0</v>
      </c>
      <c r="I794" s="307">
        <f>'Comm Input'!R960</f>
        <v>0</v>
      </c>
      <c r="J794" s="307">
        <f>'Comm Input'!S960</f>
        <v>0</v>
      </c>
      <c r="K794" s="307">
        <f>'Comm Input'!T960</f>
        <v>0</v>
      </c>
      <c r="L794" s="38">
        <f>'Comm Input'!U960</f>
        <v>0</v>
      </c>
      <c r="M794" s="38">
        <f>'Comm Input'!V960</f>
        <v>0</v>
      </c>
      <c r="N794" s="22">
        <f>'Comm Input'!W960</f>
        <v>0</v>
      </c>
      <c r="O794" s="22">
        <f>'Comm Input'!X960</f>
        <v>0</v>
      </c>
      <c r="P794" s="23">
        <f>'Comm Input'!Y960</f>
        <v>0</v>
      </c>
      <c r="Q794" s="22">
        <f>'Comm Input'!Z960</f>
        <v>0</v>
      </c>
      <c r="R794" s="23">
        <f>'Comm Input'!AA960</f>
        <v>0</v>
      </c>
      <c r="S794" s="23">
        <f>'Comm Input'!AB960</f>
        <v>0</v>
      </c>
      <c r="T794">
        <f>'Comm Input'!AC960</f>
        <v>0</v>
      </c>
      <c r="U794">
        <f>'Comm Input'!AD960</f>
        <v>0</v>
      </c>
      <c r="V794">
        <f>'Comm Input'!AE960</f>
        <v>0</v>
      </c>
      <c r="W794" s="49">
        <f>'Comm Input'!AF960</f>
        <v>0</v>
      </c>
      <c r="X794" s="23">
        <f>'Comm Input'!AG960</f>
        <v>0</v>
      </c>
      <c r="Y794" s="23">
        <f>'Comm Input'!AH960</f>
        <v>0</v>
      </c>
      <c r="Z794">
        <f>'Comm Input'!AI960</f>
        <v>0</v>
      </c>
    </row>
    <row r="795" spans="1:28" ht="15" x14ac:dyDescent="0.25">
      <c r="A795" s="311">
        <f>'Comm Input'!J961</f>
        <v>0</v>
      </c>
      <c r="B795">
        <f>'Comm Input'!K961</f>
        <v>0</v>
      </c>
      <c r="C795">
        <f>'Comm Input'!L961</f>
        <v>0</v>
      </c>
      <c r="D795">
        <f>'Comm Input'!M961</f>
        <v>0</v>
      </c>
      <c r="E795" s="494">
        <f>'Comm Input'!N961</f>
        <v>0</v>
      </c>
      <c r="F795" s="17">
        <f>'Comm Input'!O961</f>
        <v>0</v>
      </c>
      <c r="G795" s="38">
        <f>'Comm Input'!P961</f>
        <v>0</v>
      </c>
      <c r="H795" s="307">
        <f>'Comm Input'!Q961</f>
        <v>0</v>
      </c>
      <c r="I795" s="307">
        <f>'Comm Input'!R961</f>
        <v>0</v>
      </c>
      <c r="J795" s="307">
        <f>'Comm Input'!S961</f>
        <v>0</v>
      </c>
      <c r="K795" s="307">
        <f>'Comm Input'!T961</f>
        <v>0</v>
      </c>
      <c r="L795" s="38">
        <f>'Comm Input'!U961</f>
        <v>0</v>
      </c>
      <c r="M795" s="38">
        <f>'Comm Input'!V961</f>
        <v>0</v>
      </c>
      <c r="N795" s="22">
        <f>'Comm Input'!W961</f>
        <v>0</v>
      </c>
      <c r="O795" s="22">
        <f>'Comm Input'!X961</f>
        <v>0</v>
      </c>
      <c r="P795" s="23">
        <f>'Comm Input'!Y961</f>
        <v>0</v>
      </c>
      <c r="Q795" s="22">
        <f>'Comm Input'!Z961</f>
        <v>0</v>
      </c>
      <c r="R795" s="23">
        <f>'Comm Input'!AA961</f>
        <v>0</v>
      </c>
      <c r="S795" s="23">
        <f>'Comm Input'!AB961</f>
        <v>0</v>
      </c>
      <c r="T795">
        <f>'Comm Input'!AC961</f>
        <v>0</v>
      </c>
      <c r="U795">
        <f>'Comm Input'!AD961</f>
        <v>0</v>
      </c>
      <c r="V795">
        <f>'Comm Input'!AE961</f>
        <v>0</v>
      </c>
      <c r="W795" s="49">
        <f>'Comm Input'!AF961</f>
        <v>0</v>
      </c>
      <c r="X795" s="23">
        <f>'Comm Input'!AG961</f>
        <v>0</v>
      </c>
      <c r="Y795" s="23">
        <f>'Comm Input'!AH961</f>
        <v>0</v>
      </c>
      <c r="Z795">
        <f>'Comm Input'!AI961</f>
        <v>0</v>
      </c>
    </row>
    <row r="796" spans="1:28" ht="15" x14ac:dyDescent="0.25">
      <c r="A796" s="311">
        <f>'Comm Input'!J962</f>
        <v>0</v>
      </c>
      <c r="B796">
        <f>'Comm Input'!K962</f>
        <v>0</v>
      </c>
      <c r="C796" s="17">
        <f>'Comm Input'!L962</f>
        <v>0</v>
      </c>
      <c r="D796">
        <f>'Comm Input'!M962</f>
        <v>0</v>
      </c>
      <c r="E796" s="494">
        <f>'Comm Input'!N962</f>
        <v>0</v>
      </c>
      <c r="F796" s="366">
        <f>'Comm Input'!O962</f>
        <v>0</v>
      </c>
      <c r="G796" s="321">
        <f>'Comm Input'!P962</f>
        <v>0</v>
      </c>
      <c r="H796" s="307">
        <f>'Comm Input'!Q962</f>
        <v>0</v>
      </c>
      <c r="I796" s="307">
        <f>'Comm Input'!R962</f>
        <v>0</v>
      </c>
      <c r="J796" s="307">
        <f>'Comm Input'!S962</f>
        <v>0</v>
      </c>
      <c r="K796" s="307">
        <f>'Comm Input'!T962</f>
        <v>0</v>
      </c>
      <c r="L796" s="38">
        <f>'Comm Input'!U962</f>
        <v>0</v>
      </c>
      <c r="M796" s="38">
        <f>'Comm Input'!V962</f>
        <v>0</v>
      </c>
      <c r="N796" s="22">
        <f>'Comm Input'!W962</f>
        <v>0</v>
      </c>
      <c r="O796" s="22">
        <f>'Comm Input'!X962</f>
        <v>0</v>
      </c>
      <c r="P796" s="23">
        <f>'Comm Input'!Y962</f>
        <v>0</v>
      </c>
      <c r="Q796" s="22">
        <f>'Comm Input'!Z962</f>
        <v>0</v>
      </c>
      <c r="R796" s="23">
        <f>'Comm Input'!AA962</f>
        <v>0</v>
      </c>
      <c r="S796" s="23">
        <f>'Comm Input'!AB962</f>
        <v>0</v>
      </c>
      <c r="T796">
        <f>'Comm Input'!AC962</f>
        <v>0</v>
      </c>
      <c r="U796">
        <f>'Comm Input'!AD962</f>
        <v>0</v>
      </c>
      <c r="V796">
        <f>'Comm Input'!AE962</f>
        <v>0</v>
      </c>
      <c r="W796" s="49">
        <f>'Comm Input'!AF962</f>
        <v>0</v>
      </c>
      <c r="X796" s="23">
        <f>'Comm Input'!AG962</f>
        <v>0</v>
      </c>
      <c r="Y796" s="23">
        <f>'Comm Input'!AH962</f>
        <v>0</v>
      </c>
      <c r="Z796" s="23">
        <f>'Comm Input'!AI962</f>
        <v>0</v>
      </c>
    </row>
    <row r="797" spans="1:28" ht="15" x14ac:dyDescent="0.25">
      <c r="A797" s="311">
        <f>'Comm Input'!J963</f>
        <v>0</v>
      </c>
      <c r="B797">
        <f>'Comm Input'!K963</f>
        <v>0</v>
      </c>
      <c r="C797">
        <f>'Comm Input'!L963</f>
        <v>0</v>
      </c>
      <c r="D797">
        <f>'Comm Input'!M963</f>
        <v>0</v>
      </c>
      <c r="E797" s="626">
        <f>'Comm Input'!N963</f>
        <v>0</v>
      </c>
      <c r="F797" s="13">
        <f>'Comm Input'!O963</f>
        <v>0</v>
      </c>
      <c r="G797" s="38">
        <f>'Comm Input'!P963</f>
        <v>0</v>
      </c>
      <c r="H797" s="307">
        <f>'Comm Input'!Q963</f>
        <v>0</v>
      </c>
      <c r="I797" s="307">
        <f>'Comm Input'!R963</f>
        <v>0</v>
      </c>
      <c r="J797" s="307">
        <f>'Comm Input'!S963</f>
        <v>0</v>
      </c>
      <c r="K797" s="307">
        <f>'Comm Input'!T963</f>
        <v>0</v>
      </c>
      <c r="L797" s="38">
        <f>'Comm Input'!U963</f>
        <v>0</v>
      </c>
      <c r="M797" s="38">
        <f>'Comm Input'!V963</f>
        <v>0</v>
      </c>
      <c r="N797" s="22">
        <f>'Comm Input'!W963</f>
        <v>0</v>
      </c>
      <c r="O797" s="22">
        <f>'Comm Input'!X963</f>
        <v>0</v>
      </c>
      <c r="P797" s="23">
        <f>'Comm Input'!Y963</f>
        <v>0</v>
      </c>
      <c r="Q797" s="22">
        <f>'Comm Input'!Z963</f>
        <v>0</v>
      </c>
      <c r="R797" s="23">
        <f>'Comm Input'!AA963</f>
        <v>0</v>
      </c>
      <c r="S797" s="23">
        <f>'Comm Input'!AB963</f>
        <v>0</v>
      </c>
      <c r="T797">
        <f>'Comm Input'!AC963</f>
        <v>0</v>
      </c>
      <c r="U797">
        <f>'Comm Input'!AD963</f>
        <v>0</v>
      </c>
      <c r="V797">
        <f>'Comm Input'!AE963</f>
        <v>0</v>
      </c>
      <c r="W797" s="49">
        <f>'Comm Input'!AF963</f>
        <v>0</v>
      </c>
      <c r="X797" s="23">
        <f>'Comm Input'!AG963</f>
        <v>0</v>
      </c>
      <c r="Y797" s="23">
        <f>'Comm Input'!AH963</f>
        <v>0</v>
      </c>
      <c r="Z797" s="23">
        <f>'Comm Input'!AI963</f>
        <v>0</v>
      </c>
    </row>
    <row r="798" spans="1:28" ht="15.75" thickBot="1" x14ac:dyDescent="0.3">
      <c r="A798" s="311">
        <f>'Comm Input'!J964</f>
        <v>0</v>
      </c>
      <c r="B798">
        <f>'Comm Input'!K964</f>
        <v>0</v>
      </c>
      <c r="C798">
        <f>'Comm Input'!L964</f>
        <v>0</v>
      </c>
      <c r="D798">
        <f>'Comm Input'!M964</f>
        <v>0</v>
      </c>
      <c r="E798" s="49">
        <f>'Comm Input'!N964</f>
        <v>0</v>
      </c>
      <c r="F798" s="50">
        <f>'Comm Input'!O964</f>
        <v>0</v>
      </c>
      <c r="G798" s="38">
        <f>'Comm Input'!P964</f>
        <v>0</v>
      </c>
      <c r="H798" s="307">
        <f>'Comm Input'!Q964</f>
        <v>0</v>
      </c>
      <c r="I798" s="307">
        <f>'Comm Input'!R964</f>
        <v>0</v>
      </c>
      <c r="J798" s="307">
        <f>'Comm Input'!S964</f>
        <v>0</v>
      </c>
      <c r="K798" s="307">
        <f>'Comm Input'!T964</f>
        <v>0</v>
      </c>
      <c r="L798" s="38">
        <f>'Comm Input'!U964</f>
        <v>0</v>
      </c>
      <c r="M798" s="38">
        <f>'Comm Input'!V964</f>
        <v>0</v>
      </c>
      <c r="N798" s="38">
        <f>'Comm Input'!W964</f>
        <v>0</v>
      </c>
      <c r="O798" s="22">
        <f>'Comm Input'!X964</f>
        <v>0</v>
      </c>
      <c r="P798" s="11">
        <f>'Comm Input'!Y964</f>
        <v>0</v>
      </c>
      <c r="Q798" s="22">
        <f>'Comm Input'!Z964</f>
        <v>0</v>
      </c>
      <c r="R798" s="22">
        <f>'Comm Input'!AA964</f>
        <v>0</v>
      </c>
      <c r="S798" s="22">
        <f>'Comm Input'!AB964</f>
        <v>0</v>
      </c>
      <c r="T798" s="22">
        <f>'Comm Input'!AC964</f>
        <v>0</v>
      </c>
      <c r="U798" s="22">
        <f>'Comm Input'!AD964</f>
        <v>0</v>
      </c>
      <c r="V798" s="22">
        <f>'Comm Input'!AE964</f>
        <v>0</v>
      </c>
      <c r="W798" s="49">
        <f>'Comm Input'!AF964</f>
        <v>0</v>
      </c>
      <c r="X798" s="22">
        <f>'Comm Input'!AG964</f>
        <v>0</v>
      </c>
      <c r="Y798" s="22">
        <f>'Comm Input'!AH964</f>
        <v>0</v>
      </c>
      <c r="Z798" s="22">
        <f>'Comm Input'!AI964</f>
        <v>0</v>
      </c>
    </row>
    <row r="799" spans="1:28" ht="15.75" thickBot="1" x14ac:dyDescent="0.3">
      <c r="A799" s="311">
        <f>'Comm Input'!J965</f>
        <v>0</v>
      </c>
      <c r="B799">
        <f>'Comm Input'!K965</f>
        <v>0</v>
      </c>
      <c r="C799">
        <f>'Comm Input'!L965</f>
        <v>0</v>
      </c>
      <c r="D799">
        <f>'Comm Input'!M965</f>
        <v>0</v>
      </c>
      <c r="E799" s="49">
        <f>'Comm Input'!N965</f>
        <v>0</v>
      </c>
      <c r="F799" s="50">
        <f>'Comm Input'!O965</f>
        <v>0</v>
      </c>
      <c r="G799" s="38">
        <f>'Comm Input'!P965</f>
        <v>0</v>
      </c>
      <c r="H799" s="38">
        <f>'Comm Input'!Q965</f>
        <v>0</v>
      </c>
      <c r="I799" s="38">
        <f>'Comm Input'!R965</f>
        <v>0</v>
      </c>
      <c r="J799" s="38">
        <f>'Comm Input'!S965</f>
        <v>0</v>
      </c>
      <c r="K799" s="38">
        <f>'Comm Input'!T965</f>
        <v>0</v>
      </c>
      <c r="L799" s="38">
        <f>'Comm Input'!U965</f>
        <v>0</v>
      </c>
      <c r="M799" s="38">
        <f>'Comm Input'!V965</f>
        <v>0</v>
      </c>
      <c r="N799" s="488">
        <f>'Comm Input'!W965</f>
        <v>4.4744999999999999</v>
      </c>
      <c r="O799" s="489">
        <f>'Comm Input'!X965</f>
        <v>0</v>
      </c>
      <c r="P799" s="490">
        <f>'Comm Input'!Y965</f>
        <v>0</v>
      </c>
      <c r="Q799" s="829">
        <f>'Comm Input'!Z965</f>
        <v>4.4744999999999999</v>
      </c>
      <c r="R799" s="387">
        <f>'Comm Input'!AA965</f>
        <v>0</v>
      </c>
      <c r="S799" s="387">
        <f>'Comm Input'!AB965</f>
        <v>0</v>
      </c>
      <c r="T799" s="1087">
        <f>'Comm Input'!AC965</f>
        <v>0</v>
      </c>
      <c r="U799" s="89">
        <f>'Comm Input'!AD965</f>
        <v>0</v>
      </c>
      <c r="V799" s="89">
        <f>'Comm Input'!AE965</f>
        <v>0</v>
      </c>
      <c r="W799" s="49">
        <f>'Comm Input'!AF965</f>
        <v>0</v>
      </c>
      <c r="X799" s="387">
        <f>'Comm Input'!AG965</f>
        <v>0</v>
      </c>
      <c r="Y799" s="387">
        <f>'Comm Input'!AH965</f>
        <v>0</v>
      </c>
      <c r="Z799" s="1087">
        <f>'Comm Input'!AI965</f>
        <v>0</v>
      </c>
    </row>
    <row r="800" spans="1:28" ht="15" x14ac:dyDescent="0.25">
      <c r="A800" s="311">
        <f>'Comm Input'!J966</f>
        <v>0</v>
      </c>
      <c r="B800">
        <f>'Comm Input'!K966</f>
        <v>0</v>
      </c>
      <c r="C800">
        <f>'Comm Input'!L966</f>
        <v>0</v>
      </c>
      <c r="D800">
        <f>'Comm Input'!M966</f>
        <v>0</v>
      </c>
      <c r="E800" s="49">
        <f>'Comm Input'!N966</f>
        <v>0</v>
      </c>
      <c r="F800" s="50">
        <f>'Comm Input'!O966</f>
        <v>0</v>
      </c>
      <c r="G800" s="38">
        <f>'Comm Input'!P966</f>
        <v>0</v>
      </c>
      <c r="H800" s="38">
        <f>'Comm Input'!Q966</f>
        <v>0</v>
      </c>
      <c r="I800" s="38">
        <f>'Comm Input'!R966</f>
        <v>0</v>
      </c>
      <c r="J800" s="38">
        <f>'Comm Input'!S966</f>
        <v>0</v>
      </c>
      <c r="K800" s="38">
        <f>'Comm Input'!T966</f>
        <v>0</v>
      </c>
      <c r="L800" s="38">
        <f>'Comm Input'!U966</f>
        <v>0</v>
      </c>
      <c r="M800" s="38">
        <f>'Comm Input'!V966</f>
        <v>0</v>
      </c>
      <c r="N800" s="116">
        <f>'Comm Input'!W966</f>
        <v>0</v>
      </c>
      <c r="O800" s="22">
        <f>'Comm Input'!X966</f>
        <v>0</v>
      </c>
      <c r="P800" s="28">
        <f>'Comm Input'!Y966</f>
        <v>0</v>
      </c>
      <c r="Q800" s="22">
        <f>'Comm Input'!Z966</f>
        <v>0</v>
      </c>
      <c r="R800" s="22">
        <f>'Comm Input'!AA966</f>
        <v>0</v>
      </c>
      <c r="S800" s="22">
        <f>'Comm Input'!AB966</f>
        <v>0</v>
      </c>
      <c r="T800" s="89">
        <f>'Comm Input'!AC966</f>
        <v>0</v>
      </c>
      <c r="U800" s="89">
        <f>'Comm Input'!AD966</f>
        <v>0</v>
      </c>
      <c r="V800" s="89">
        <f>'Comm Input'!AE966</f>
        <v>0</v>
      </c>
      <c r="W800" s="49">
        <f>'Comm Input'!AF966</f>
        <v>0</v>
      </c>
      <c r="X800" s="22">
        <f>'Comm Input'!AG966</f>
        <v>0</v>
      </c>
      <c r="Y800" s="22">
        <f>'Comm Input'!AH966</f>
        <v>0</v>
      </c>
      <c r="Z800" s="89">
        <f>'Comm Input'!AI966</f>
        <v>0</v>
      </c>
    </row>
    <row r="801" spans="1:26" ht="15" x14ac:dyDescent="0.25">
      <c r="A801" s="134">
        <f>'Comm Input'!J967</f>
        <v>0</v>
      </c>
      <c r="B801">
        <f>'Comm Input'!K967</f>
        <v>0</v>
      </c>
      <c r="C801">
        <f>'Comm Input'!L967</f>
        <v>0</v>
      </c>
      <c r="D801" s="22">
        <f>'Comm Input'!M967</f>
        <v>0</v>
      </c>
      <c r="E801" s="22">
        <f>'Comm Input'!N967</f>
        <v>0</v>
      </c>
      <c r="F801" s="17">
        <f>'Comm Input'!O967</f>
        <v>0</v>
      </c>
      <c r="G801" s="22">
        <f>'Comm Input'!P967</f>
        <v>0</v>
      </c>
      <c r="H801" s="306">
        <f>'Comm Input'!Q967</f>
        <v>0</v>
      </c>
      <c r="I801" s="306">
        <f>'Comm Input'!R967</f>
        <v>0</v>
      </c>
      <c r="J801" s="306">
        <f>'Comm Input'!S967</f>
        <v>0</v>
      </c>
      <c r="K801" s="306">
        <f>'Comm Input'!T967</f>
        <v>0</v>
      </c>
      <c r="L801">
        <f>'Comm Input'!U967</f>
        <v>0</v>
      </c>
      <c r="M801">
        <f>'Comm Input'!V967</f>
        <v>0</v>
      </c>
      <c r="N801">
        <f>'Comm Input'!W967</f>
        <v>0</v>
      </c>
      <c r="O801">
        <f>'Comm Input'!X967</f>
        <v>0</v>
      </c>
      <c r="P801" s="11">
        <f>'Comm Input'!Y967</f>
        <v>0</v>
      </c>
      <c r="Q801">
        <f>'Comm Input'!Z967</f>
        <v>0</v>
      </c>
      <c r="R801">
        <f>'Comm Input'!AA967</f>
        <v>0</v>
      </c>
      <c r="S801" s="11">
        <f>'Comm Input'!AB967</f>
        <v>0</v>
      </c>
      <c r="T801">
        <f>'Comm Input'!AC967</f>
        <v>0</v>
      </c>
      <c r="U801">
        <f>'Comm Input'!AD967</f>
        <v>0</v>
      </c>
      <c r="V801">
        <f>'Comm Input'!AE967</f>
        <v>0</v>
      </c>
      <c r="W801">
        <f>'Comm Input'!AF967</f>
        <v>0</v>
      </c>
      <c r="X801">
        <f>'Comm Input'!AG967</f>
        <v>0</v>
      </c>
      <c r="Y801">
        <f>'Comm Input'!AH967</f>
        <v>0</v>
      </c>
      <c r="Z801">
        <f>'Comm Input'!AI967</f>
        <v>0</v>
      </c>
    </row>
    <row r="802" spans="1:26" ht="15" x14ac:dyDescent="0.25">
      <c r="A802" s="334">
        <f>'Comm Input'!J968</f>
        <v>0</v>
      </c>
      <c r="B802" s="171">
        <f>'Comm Input'!K968</f>
        <v>0</v>
      </c>
      <c r="C802" s="171">
        <f>'Comm Input'!L968</f>
        <v>0</v>
      </c>
      <c r="D802" s="176">
        <f>'Comm Input'!M968</f>
        <v>0</v>
      </c>
      <c r="E802" s="449">
        <f>'Comm Input'!N968</f>
        <v>0</v>
      </c>
      <c r="F802" s="335">
        <f>'Comm Input'!O968</f>
        <v>0</v>
      </c>
      <c r="G802" s="177">
        <f>'Comm Input'!P968</f>
        <v>0</v>
      </c>
      <c r="H802" s="177">
        <f>'Comm Input'!Q968</f>
        <v>0</v>
      </c>
      <c r="I802" s="177">
        <f>'Comm Input'!R968</f>
        <v>0</v>
      </c>
      <c r="J802" s="177">
        <f>'Comm Input'!S968</f>
        <v>0</v>
      </c>
      <c r="K802" s="177">
        <f>'Comm Input'!T968</f>
        <v>0</v>
      </c>
      <c r="L802" s="177">
        <f>'Comm Input'!U968</f>
        <v>0</v>
      </c>
      <c r="M802" s="177">
        <f>'Comm Input'!V968</f>
        <v>0</v>
      </c>
      <c r="N802" s="364">
        <f>'Comm Input'!W968</f>
        <v>0</v>
      </c>
      <c r="O802" s="178">
        <f>'Comm Input'!X968</f>
        <v>0</v>
      </c>
      <c r="P802" s="365">
        <f>'Comm Input'!Y968</f>
        <v>0</v>
      </c>
      <c r="Q802" s="178">
        <f>'Comm Input'!Z968</f>
        <v>0</v>
      </c>
      <c r="R802" s="178">
        <f>'Comm Input'!AA968</f>
        <v>0</v>
      </c>
      <c r="S802" s="337">
        <f>'Comm Input'!AB968</f>
        <v>0</v>
      </c>
      <c r="T802" s="171">
        <f>'Comm Input'!AC968</f>
        <v>0</v>
      </c>
      <c r="U802" s="171">
        <f>'Comm Input'!AD968</f>
        <v>0</v>
      </c>
      <c r="V802" s="171">
        <f>'Comm Input'!AE968</f>
        <v>0</v>
      </c>
      <c r="W802" s="171">
        <f>'Comm Input'!AF968</f>
        <v>0</v>
      </c>
      <c r="X802" s="171">
        <f>'Comm Input'!AG968</f>
        <v>0</v>
      </c>
      <c r="Y802" s="337">
        <f>'Comm Input'!AH968</f>
        <v>0</v>
      </c>
      <c r="Z802" s="171">
        <f>'Comm Input'!AI968</f>
        <v>0</v>
      </c>
    </row>
    <row r="803" spans="1:26" ht="15" x14ac:dyDescent="0.25">
      <c r="A803" s="310">
        <f>'Comm Input'!J969</f>
        <v>0</v>
      </c>
      <c r="B803" s="35">
        <f>'Comm Input'!K969</f>
        <v>0</v>
      </c>
      <c r="C803" s="35">
        <f>'Comm Input'!L969</f>
        <v>0</v>
      </c>
      <c r="D803" s="158">
        <f>'Comm Input'!M969</f>
        <v>0</v>
      </c>
      <c r="E803" s="117">
        <f>'Comm Input'!N969</f>
        <v>0</v>
      </c>
      <c r="F803" s="316">
        <f>'Comm Input'!O969</f>
        <v>0</v>
      </c>
      <c r="G803" s="158">
        <f>'Comm Input'!P969</f>
        <v>0</v>
      </c>
      <c r="H803" s="158">
        <f>'Comm Input'!Q969</f>
        <v>0</v>
      </c>
      <c r="I803" s="158">
        <f>'Comm Input'!R969</f>
        <v>0</v>
      </c>
      <c r="J803" s="319">
        <f>'Comm Input'!S969</f>
        <v>0</v>
      </c>
      <c r="K803" s="319">
        <f>'Comm Input'!T969</f>
        <v>0</v>
      </c>
      <c r="L803" s="319" t="str">
        <f>'Comm Input'!U969</f>
        <v>Bundled</v>
      </c>
      <c r="M803" s="158">
        <f>'Comm Input'!V969</f>
        <v>0</v>
      </c>
      <c r="N803" s="319">
        <f>'Comm Input'!W969</f>
        <v>0</v>
      </c>
      <c r="O803" s="117">
        <f>'Comm Input'!X969</f>
        <v>0</v>
      </c>
      <c r="P803" s="157">
        <f>'Comm Input'!Y969</f>
        <v>0</v>
      </c>
      <c r="Q803" s="158">
        <f>'Comm Input'!Z969</f>
        <v>0</v>
      </c>
      <c r="R803" s="319">
        <f>'Comm Input'!AA969</f>
        <v>0</v>
      </c>
      <c r="S803" s="157">
        <f>'Comm Input'!AB969</f>
        <v>0</v>
      </c>
      <c r="T803" s="7">
        <f>'Comm Input'!AC969</f>
        <v>0</v>
      </c>
      <c r="U803" s="7">
        <f>'Comm Input'!AD969</f>
        <v>0</v>
      </c>
      <c r="V803" s="7">
        <f>'Comm Input'!AE969</f>
        <v>0</v>
      </c>
      <c r="W803" s="7">
        <f>'Comm Input'!AF969</f>
        <v>0</v>
      </c>
      <c r="X803" s="158">
        <f>'Comm Input'!AG969</f>
        <v>0</v>
      </c>
      <c r="Y803" s="322">
        <f>'Comm Input'!AH969</f>
        <v>0</v>
      </c>
      <c r="Z803" s="7">
        <f>'Comm Input'!AI969</f>
        <v>0</v>
      </c>
    </row>
    <row r="804" spans="1:26" ht="15" x14ac:dyDescent="0.25">
      <c r="A804" s="311">
        <f>'Comm Input'!J970</f>
        <v>0</v>
      </c>
      <c r="B804">
        <f>'Comm Input'!K970</f>
        <v>0</v>
      </c>
      <c r="C804" s="17">
        <f>'Comm Input'!L970</f>
        <v>0</v>
      </c>
      <c r="D804">
        <f>'Comm Input'!M970</f>
        <v>0</v>
      </c>
      <c r="E804" s="628">
        <f>'Comm Input'!N970</f>
        <v>0</v>
      </c>
      <c r="F804" s="366">
        <f>'Comm Input'!O970</f>
        <v>0</v>
      </c>
      <c r="G804" s="533">
        <f>'Comm Input'!P970</f>
        <v>0</v>
      </c>
      <c r="H804" s="535">
        <f>'Comm Input'!Q970</f>
        <v>0</v>
      </c>
      <c r="I804" s="535">
        <f>'Comm Input'!R970</f>
        <v>0</v>
      </c>
      <c r="J804" s="535">
        <f>'Comm Input'!S970</f>
        <v>0</v>
      </c>
      <c r="K804" s="535">
        <f>'Comm Input'!T970</f>
        <v>0</v>
      </c>
      <c r="L804" s="526">
        <f>'Comm Input'!U970</f>
        <v>0</v>
      </c>
      <c r="M804" s="526">
        <f>'Comm Input'!V970</f>
        <v>0</v>
      </c>
      <c r="N804" s="523">
        <f>'Comm Input'!W970</f>
        <v>0</v>
      </c>
      <c r="O804" s="523">
        <f>'Comm Input'!X970</f>
        <v>0</v>
      </c>
      <c r="P804" s="538">
        <f>'Comm Input'!Y970</f>
        <v>0</v>
      </c>
      <c r="Q804" s="523">
        <f>'Comm Input'!Z970</f>
        <v>0</v>
      </c>
      <c r="R804" s="538">
        <f>'Comm Input'!AA970</f>
        <v>0</v>
      </c>
      <c r="S804" s="538">
        <f>'Comm Input'!AB970</f>
        <v>0</v>
      </c>
      <c r="T804">
        <f>'Comm Input'!AC970</f>
        <v>0</v>
      </c>
      <c r="U804">
        <f>'Comm Input'!AD970</f>
        <v>0</v>
      </c>
      <c r="V804">
        <f>'Comm Input'!AE970</f>
        <v>0</v>
      </c>
      <c r="W804" s="541">
        <f>'Comm Input'!AF970</f>
        <v>0</v>
      </c>
      <c r="X804" s="538">
        <f>'Comm Input'!AG970</f>
        <v>0</v>
      </c>
      <c r="Y804" s="538">
        <f>'Comm Input'!AH970</f>
        <v>0</v>
      </c>
      <c r="Z804">
        <f>'Comm Input'!AI970</f>
        <v>0</v>
      </c>
    </row>
    <row r="805" spans="1:26" ht="15" x14ac:dyDescent="0.25">
      <c r="A805" s="311">
        <f>'Comm Input'!J971</f>
        <v>0</v>
      </c>
      <c r="B805" t="e">
        <f>'Comm Input'!#REF!</f>
        <v>#REF!</v>
      </c>
      <c r="C805">
        <f>'Comm Input'!L971</f>
        <v>0</v>
      </c>
      <c r="D805">
        <f>'Comm Input'!M971</f>
        <v>0</v>
      </c>
      <c r="E805" s="494">
        <f>'Comm Input'!N971</f>
        <v>0</v>
      </c>
      <c r="F805" s="17">
        <f>'Comm Input'!O971</f>
        <v>0</v>
      </c>
      <c r="G805" s="38">
        <f>'Comm Input'!P971</f>
        <v>0</v>
      </c>
      <c r="H805" s="307">
        <f>'Comm Input'!Q971</f>
        <v>0</v>
      </c>
      <c r="I805" s="307">
        <f>'Comm Input'!R971</f>
        <v>0</v>
      </c>
      <c r="J805" s="307">
        <f>'Comm Input'!S971</f>
        <v>0</v>
      </c>
      <c r="K805" s="307">
        <f>'Comm Input'!T971</f>
        <v>0</v>
      </c>
      <c r="L805" s="38">
        <f>'Comm Input'!U971</f>
        <v>0</v>
      </c>
      <c r="M805" s="38">
        <f>'Comm Input'!V971</f>
        <v>0</v>
      </c>
      <c r="N805" s="22">
        <f>'Comm Input'!W971</f>
        <v>0</v>
      </c>
      <c r="O805" s="22">
        <f>'Comm Input'!X971</f>
        <v>0</v>
      </c>
      <c r="P805" s="23">
        <f>'Comm Input'!Y971</f>
        <v>0</v>
      </c>
      <c r="Q805" s="22">
        <f>'Comm Input'!Z971</f>
        <v>0</v>
      </c>
      <c r="R805" s="23">
        <f>'Comm Input'!AA971</f>
        <v>0</v>
      </c>
      <c r="S805" s="23">
        <f>'Comm Input'!AB971</f>
        <v>0</v>
      </c>
      <c r="T805">
        <f>'Comm Input'!AC971</f>
        <v>0</v>
      </c>
      <c r="U805">
        <f>'Comm Input'!AD971</f>
        <v>0</v>
      </c>
      <c r="V805">
        <f>'Comm Input'!AE971</f>
        <v>0</v>
      </c>
      <c r="W805" s="49">
        <f>'Comm Input'!AF971</f>
        <v>0</v>
      </c>
      <c r="X805" s="23">
        <f>'Comm Input'!AG971</f>
        <v>0</v>
      </c>
      <c r="Y805" s="23">
        <f>'Comm Input'!AH971</f>
        <v>0</v>
      </c>
      <c r="Z805">
        <f>'Comm Input'!AI971</f>
        <v>0</v>
      </c>
    </row>
    <row r="806" spans="1:26" ht="15" x14ac:dyDescent="0.25">
      <c r="A806" s="311">
        <f>'Comm Input'!J972</f>
        <v>0</v>
      </c>
      <c r="B806">
        <f>'Comm Input'!K972</f>
        <v>0</v>
      </c>
      <c r="C806" s="17">
        <f>'Comm Input'!L972</f>
        <v>0</v>
      </c>
      <c r="D806">
        <f>'Comm Input'!M972</f>
        <v>0</v>
      </c>
      <c r="E806" s="494">
        <f>'Comm Input'!N972</f>
        <v>0</v>
      </c>
      <c r="F806" s="366">
        <f>'Comm Input'!O972</f>
        <v>0</v>
      </c>
      <c r="G806" s="321">
        <f>'Comm Input'!P972</f>
        <v>0</v>
      </c>
      <c r="H806" s="307">
        <f>'Comm Input'!Q972</f>
        <v>0</v>
      </c>
      <c r="I806" s="307">
        <f>'Comm Input'!R972</f>
        <v>0</v>
      </c>
      <c r="J806" s="307">
        <f>'Comm Input'!S972</f>
        <v>0</v>
      </c>
      <c r="K806" s="307">
        <f>'Comm Input'!T972</f>
        <v>0</v>
      </c>
      <c r="L806" s="38">
        <f>'Comm Input'!U972</f>
        <v>0</v>
      </c>
      <c r="M806" s="38">
        <f>'Comm Input'!V972</f>
        <v>0</v>
      </c>
      <c r="N806" s="22">
        <f>'Comm Input'!W972</f>
        <v>0</v>
      </c>
      <c r="O806" s="22">
        <f>'Comm Input'!X972</f>
        <v>0</v>
      </c>
      <c r="P806" s="23">
        <f>'Comm Input'!Y972</f>
        <v>0</v>
      </c>
      <c r="Q806" s="22">
        <f>'Comm Input'!Z972</f>
        <v>0</v>
      </c>
      <c r="R806" s="23">
        <f>'Comm Input'!AA972</f>
        <v>0</v>
      </c>
      <c r="S806" s="23">
        <f>'Comm Input'!AB972</f>
        <v>0</v>
      </c>
      <c r="T806">
        <f>'Comm Input'!AC972</f>
        <v>0</v>
      </c>
      <c r="U806">
        <f>'Comm Input'!AD972</f>
        <v>0</v>
      </c>
      <c r="V806">
        <f>'Comm Input'!AE972</f>
        <v>0</v>
      </c>
      <c r="W806" s="49">
        <f>'Comm Input'!AF972</f>
        <v>0</v>
      </c>
      <c r="X806" s="23">
        <f>'Comm Input'!AG972</f>
        <v>0</v>
      </c>
      <c r="Y806" s="23">
        <f>'Comm Input'!AH972</f>
        <v>0</v>
      </c>
      <c r="Z806">
        <f>'Comm Input'!AI972</f>
        <v>0</v>
      </c>
    </row>
    <row r="807" spans="1:26" ht="15" x14ac:dyDescent="0.25">
      <c r="A807" s="311">
        <f>'Comm Input'!J973</f>
        <v>0</v>
      </c>
      <c r="B807">
        <f>'Comm Input'!K971</f>
        <v>0</v>
      </c>
      <c r="C807">
        <f>'Comm Input'!L973</f>
        <v>0</v>
      </c>
      <c r="D807">
        <f>'Comm Input'!M973</f>
        <v>0</v>
      </c>
      <c r="E807" s="494">
        <f>'Comm Input'!N973</f>
        <v>0</v>
      </c>
      <c r="F807" s="17">
        <f>'Comm Input'!O973</f>
        <v>0</v>
      </c>
      <c r="G807" s="38">
        <f>'Comm Input'!P973</f>
        <v>0</v>
      </c>
      <c r="H807" s="307">
        <f>'Comm Input'!Q973</f>
        <v>0</v>
      </c>
      <c r="I807" s="307">
        <f>'Comm Input'!R973</f>
        <v>0</v>
      </c>
      <c r="J807" s="307">
        <f>'Comm Input'!S973</f>
        <v>0</v>
      </c>
      <c r="K807" s="307">
        <f>'Comm Input'!T973</f>
        <v>0</v>
      </c>
      <c r="L807" s="38">
        <f>'Comm Input'!U973</f>
        <v>0</v>
      </c>
      <c r="M807" s="38">
        <f>'Comm Input'!V973</f>
        <v>0</v>
      </c>
      <c r="N807" s="22">
        <f>'Comm Input'!W973</f>
        <v>0</v>
      </c>
      <c r="O807" s="22">
        <f>'Comm Input'!X973</f>
        <v>0</v>
      </c>
      <c r="P807" s="23">
        <f>'Comm Input'!Y973</f>
        <v>0</v>
      </c>
      <c r="Q807" s="22">
        <f>'Comm Input'!Z973</f>
        <v>0</v>
      </c>
      <c r="R807" s="23">
        <f>'Comm Input'!AA973</f>
        <v>0</v>
      </c>
      <c r="S807" s="23">
        <f>'Comm Input'!AB973</f>
        <v>0</v>
      </c>
      <c r="T807">
        <f>'Comm Input'!AC973</f>
        <v>0</v>
      </c>
      <c r="U807">
        <f>'Comm Input'!AD973</f>
        <v>0</v>
      </c>
      <c r="V807">
        <f>'Comm Input'!AE973</f>
        <v>0</v>
      </c>
      <c r="W807" s="49">
        <f>'Comm Input'!AF973</f>
        <v>0</v>
      </c>
      <c r="X807" s="23">
        <f>'Comm Input'!AG973</f>
        <v>0</v>
      </c>
      <c r="Y807" s="23">
        <f>'Comm Input'!AH973</f>
        <v>0</v>
      </c>
      <c r="Z807">
        <f>'Comm Input'!AI973</f>
        <v>0</v>
      </c>
    </row>
    <row r="808" spans="1:26" ht="15" x14ac:dyDescent="0.25">
      <c r="A808" s="311">
        <f>'Comm Input'!J974</f>
        <v>0</v>
      </c>
      <c r="B808">
        <f>'Comm Input'!K974</f>
        <v>0</v>
      </c>
      <c r="C808" s="17">
        <f>'Comm Input'!L974</f>
        <v>0</v>
      </c>
      <c r="D808">
        <f>'Comm Input'!M974</f>
        <v>0</v>
      </c>
      <c r="E808" s="494">
        <f>'Comm Input'!N974</f>
        <v>0</v>
      </c>
      <c r="F808" s="366">
        <f>'Comm Input'!O974</f>
        <v>0</v>
      </c>
      <c r="G808" s="321">
        <f>'Comm Input'!P974</f>
        <v>0</v>
      </c>
      <c r="H808" s="307">
        <f>'Comm Input'!Q974</f>
        <v>0</v>
      </c>
      <c r="I808" s="307">
        <f>'Comm Input'!R974</f>
        <v>0</v>
      </c>
      <c r="J808" s="307">
        <f>'Comm Input'!S974</f>
        <v>0</v>
      </c>
      <c r="K808" s="307">
        <f>'Comm Input'!T974</f>
        <v>0</v>
      </c>
      <c r="L808" s="38">
        <f>'Comm Input'!U974</f>
        <v>0</v>
      </c>
      <c r="M808" s="38">
        <f>'Comm Input'!V974</f>
        <v>0</v>
      </c>
      <c r="N808" s="22">
        <f>'Comm Input'!W974</f>
        <v>0</v>
      </c>
      <c r="O808" s="22">
        <f>'Comm Input'!X974</f>
        <v>0</v>
      </c>
      <c r="P808" s="23">
        <f>'Comm Input'!Y974</f>
        <v>0</v>
      </c>
      <c r="Q808" s="22">
        <f>'Comm Input'!Z974</f>
        <v>0</v>
      </c>
      <c r="R808" s="23">
        <f>'Comm Input'!AA974</f>
        <v>0</v>
      </c>
      <c r="S808" s="23">
        <f>'Comm Input'!AB974</f>
        <v>0</v>
      </c>
      <c r="T808">
        <f>'Comm Input'!AC974</f>
        <v>0</v>
      </c>
      <c r="U808">
        <f>'Comm Input'!AD974</f>
        <v>0</v>
      </c>
      <c r="V808">
        <f>'Comm Input'!AE974</f>
        <v>0</v>
      </c>
      <c r="W808" s="49">
        <f>'Comm Input'!AF974</f>
        <v>0</v>
      </c>
      <c r="X808" s="23">
        <f>'Comm Input'!AG974</f>
        <v>0</v>
      </c>
      <c r="Y808" s="23">
        <f>'Comm Input'!AH974</f>
        <v>0</v>
      </c>
      <c r="Z808" s="23">
        <f>'Comm Input'!AI974</f>
        <v>0</v>
      </c>
    </row>
    <row r="809" spans="1:26" ht="15" x14ac:dyDescent="0.25">
      <c r="A809" s="311">
        <f>'Comm Input'!J975</f>
        <v>0</v>
      </c>
      <c r="B809">
        <f>'Comm Input'!K975</f>
        <v>0</v>
      </c>
      <c r="C809">
        <f>'Comm Input'!L975</f>
        <v>0</v>
      </c>
      <c r="D809">
        <f>'Comm Input'!M975</f>
        <v>0</v>
      </c>
      <c r="E809" s="626">
        <f>'Comm Input'!N975</f>
        <v>0</v>
      </c>
      <c r="F809" s="13">
        <f>'Comm Input'!O975</f>
        <v>0</v>
      </c>
      <c r="G809" s="38">
        <f>'Comm Input'!P975</f>
        <v>0</v>
      </c>
      <c r="H809" s="307">
        <f>'Comm Input'!Q975</f>
        <v>0</v>
      </c>
      <c r="I809" s="307">
        <f>'Comm Input'!R975</f>
        <v>0</v>
      </c>
      <c r="J809" s="307">
        <f>'Comm Input'!S975</f>
        <v>0</v>
      </c>
      <c r="K809" s="307">
        <f>'Comm Input'!T975</f>
        <v>0</v>
      </c>
      <c r="L809" s="38">
        <f>'Comm Input'!U975</f>
        <v>0</v>
      </c>
      <c r="M809" s="38">
        <f>'Comm Input'!V975</f>
        <v>0</v>
      </c>
      <c r="N809" s="22">
        <f>'Comm Input'!W975</f>
        <v>0</v>
      </c>
      <c r="O809" s="22">
        <f>'Comm Input'!X975</f>
        <v>0</v>
      </c>
      <c r="P809" s="23">
        <f>'Comm Input'!Y975</f>
        <v>0</v>
      </c>
      <c r="Q809" s="22">
        <f>'Comm Input'!Z975</f>
        <v>0</v>
      </c>
      <c r="R809" s="23">
        <f>'Comm Input'!AA975</f>
        <v>0</v>
      </c>
      <c r="S809" s="23">
        <f>'Comm Input'!AB975</f>
        <v>0</v>
      </c>
      <c r="T809">
        <f>'Comm Input'!AC975</f>
        <v>0</v>
      </c>
      <c r="U809">
        <f>'Comm Input'!AD975</f>
        <v>0</v>
      </c>
      <c r="V809">
        <f>'Comm Input'!AE975</f>
        <v>0</v>
      </c>
      <c r="W809" s="49">
        <f>'Comm Input'!AF975</f>
        <v>0</v>
      </c>
      <c r="X809" s="23">
        <f>'Comm Input'!AG975</f>
        <v>0</v>
      </c>
      <c r="Y809" s="23">
        <f>'Comm Input'!AH975</f>
        <v>0</v>
      </c>
      <c r="Z809" s="23">
        <f>'Comm Input'!AI975</f>
        <v>0</v>
      </c>
    </row>
    <row r="810" spans="1:26" ht="15.75" thickBot="1" x14ac:dyDescent="0.3">
      <c r="A810" s="311">
        <f>'Comm Input'!J976</f>
        <v>0</v>
      </c>
      <c r="B810">
        <f>'Comm Input'!K976</f>
        <v>0</v>
      </c>
      <c r="C810">
        <f>'Comm Input'!L976</f>
        <v>0</v>
      </c>
      <c r="D810">
        <f>'Comm Input'!M976</f>
        <v>0</v>
      </c>
      <c r="E810" s="49">
        <f>'Comm Input'!N976</f>
        <v>0</v>
      </c>
      <c r="F810" s="50">
        <f>'Comm Input'!O976</f>
        <v>0</v>
      </c>
      <c r="G810" s="38">
        <f>'Comm Input'!P976</f>
        <v>0</v>
      </c>
      <c r="H810" s="307">
        <f>'Comm Input'!Q976</f>
        <v>0</v>
      </c>
      <c r="I810" s="307">
        <f>'Comm Input'!R976</f>
        <v>0</v>
      </c>
      <c r="J810" s="307">
        <f>'Comm Input'!S976</f>
        <v>0</v>
      </c>
      <c r="K810" s="307">
        <f>'Comm Input'!T976</f>
        <v>0</v>
      </c>
      <c r="L810" s="38">
        <f>'Comm Input'!U976</f>
        <v>0</v>
      </c>
      <c r="M810" s="38">
        <f>'Comm Input'!V976</f>
        <v>0</v>
      </c>
      <c r="N810" s="38">
        <f>'Comm Input'!W976</f>
        <v>0</v>
      </c>
      <c r="O810" s="22">
        <f>'Comm Input'!X976</f>
        <v>0</v>
      </c>
      <c r="P810" s="11">
        <f>'Comm Input'!Y976</f>
        <v>0</v>
      </c>
      <c r="Q810" s="22">
        <f>'Comm Input'!Z976</f>
        <v>0</v>
      </c>
      <c r="R810" s="22">
        <f>'Comm Input'!AA976</f>
        <v>0</v>
      </c>
      <c r="S810" s="22">
        <f>'Comm Input'!AB976</f>
        <v>0</v>
      </c>
      <c r="T810" s="22">
        <f>'Comm Input'!AC976</f>
        <v>0</v>
      </c>
      <c r="U810" s="22">
        <f>'Comm Input'!AD976</f>
        <v>0</v>
      </c>
      <c r="V810" s="22">
        <f>'Comm Input'!AE976</f>
        <v>0</v>
      </c>
      <c r="W810" s="49">
        <f>'Comm Input'!AF976</f>
        <v>0</v>
      </c>
      <c r="X810" s="22">
        <f>'Comm Input'!AG976</f>
        <v>0</v>
      </c>
      <c r="Y810" s="22">
        <f>'Comm Input'!AH976</f>
        <v>0</v>
      </c>
      <c r="Z810" s="22">
        <f>'Comm Input'!AI976</f>
        <v>0</v>
      </c>
    </row>
    <row r="811" spans="1:26" ht="15.75" thickBot="1" x14ac:dyDescent="0.3">
      <c r="A811" s="311">
        <f>'Comm Input'!J977</f>
        <v>0</v>
      </c>
      <c r="B811">
        <f>'Comm Input'!K977</f>
        <v>0</v>
      </c>
      <c r="C811">
        <f>'Comm Input'!L977</f>
        <v>0</v>
      </c>
      <c r="D811">
        <f>'Comm Input'!M977</f>
        <v>0</v>
      </c>
      <c r="E811" s="49">
        <f>'Comm Input'!N977</f>
        <v>0</v>
      </c>
      <c r="F811" s="50">
        <f>'Comm Input'!O977</f>
        <v>0</v>
      </c>
      <c r="G811" s="38">
        <f>'Comm Input'!P977</f>
        <v>0</v>
      </c>
      <c r="H811" s="38">
        <f>'Comm Input'!Q977</f>
        <v>0</v>
      </c>
      <c r="I811" s="38">
        <f>'Comm Input'!R977</f>
        <v>0</v>
      </c>
      <c r="J811" s="38">
        <f>'Comm Input'!S977</f>
        <v>0</v>
      </c>
      <c r="K811" s="38">
        <f>'Comm Input'!T977</f>
        <v>0</v>
      </c>
      <c r="L811" s="38">
        <f>'Comm Input'!U977</f>
        <v>0</v>
      </c>
      <c r="M811" s="38">
        <f>'Comm Input'!V977</f>
        <v>0</v>
      </c>
      <c r="N811" s="488">
        <f>'Comm Input'!W977</f>
        <v>0</v>
      </c>
      <c r="O811" s="489">
        <f>'Comm Input'!X977</f>
        <v>0</v>
      </c>
      <c r="P811" s="490">
        <f>'Comm Input'!Y977</f>
        <v>0</v>
      </c>
      <c r="Q811" s="829">
        <f>'Comm Input'!Z977</f>
        <v>0</v>
      </c>
      <c r="R811" s="387">
        <f>'Comm Input'!AA977</f>
        <v>0</v>
      </c>
      <c r="S811" s="387">
        <f>'Comm Input'!AB977</f>
        <v>0</v>
      </c>
      <c r="T811" s="1087">
        <f>'Comm Input'!AC977</f>
        <v>0</v>
      </c>
      <c r="U811" s="89">
        <f>'Comm Input'!AD977</f>
        <v>0</v>
      </c>
      <c r="V811" s="89">
        <f>'Comm Input'!AE977</f>
        <v>0</v>
      </c>
      <c r="W811" s="49">
        <f>'Comm Input'!AF977</f>
        <v>0</v>
      </c>
      <c r="X811" s="387">
        <f>'Comm Input'!AG977</f>
        <v>0</v>
      </c>
      <c r="Y811" s="387">
        <f>'Comm Input'!AH977</f>
        <v>0</v>
      </c>
      <c r="Z811" s="1087">
        <f>'Comm Input'!AI977</f>
        <v>0</v>
      </c>
    </row>
    <row r="812" spans="1:26" ht="15" x14ac:dyDescent="0.25">
      <c r="A812" s="311">
        <f>'Comm Input'!J978</f>
        <v>0</v>
      </c>
      <c r="B812">
        <f>'Comm Input'!K978</f>
        <v>0</v>
      </c>
      <c r="C812">
        <f>'Comm Input'!L978</f>
        <v>0</v>
      </c>
      <c r="D812">
        <f>'Comm Input'!M978</f>
        <v>0</v>
      </c>
      <c r="E812" s="49">
        <f>'Comm Input'!N978</f>
        <v>0</v>
      </c>
      <c r="F812" s="50">
        <f>'Comm Input'!O978</f>
        <v>0</v>
      </c>
      <c r="G812" s="38">
        <f>'Comm Input'!P978</f>
        <v>0</v>
      </c>
      <c r="H812" s="38">
        <f>'Comm Input'!Q978</f>
        <v>0</v>
      </c>
      <c r="I812" s="38">
        <f>'Comm Input'!R978</f>
        <v>0</v>
      </c>
      <c r="J812" s="38">
        <f>'Comm Input'!S978</f>
        <v>0</v>
      </c>
      <c r="K812" s="38">
        <f>'Comm Input'!T978</f>
        <v>0</v>
      </c>
      <c r="L812" s="38">
        <f>'Comm Input'!U978</f>
        <v>0</v>
      </c>
      <c r="M812" s="38">
        <f>'Comm Input'!V978</f>
        <v>0</v>
      </c>
      <c r="N812" s="522">
        <f>'Comm Input'!W978</f>
        <v>0</v>
      </c>
      <c r="O812" s="523">
        <f>'Comm Input'!X978</f>
        <v>0</v>
      </c>
      <c r="P812" s="28">
        <f>'Comm Input'!Y978</f>
        <v>0</v>
      </c>
      <c r="Q812" s="523">
        <f>'Comm Input'!Z978</f>
        <v>0</v>
      </c>
      <c r="R812" s="523">
        <f>'Comm Input'!AA978</f>
        <v>0</v>
      </c>
      <c r="S812" s="523">
        <f>'Comm Input'!AB978</f>
        <v>0</v>
      </c>
      <c r="T812" s="89">
        <f>'Comm Input'!AC978</f>
        <v>0</v>
      </c>
      <c r="U812" s="89">
        <f>'Comm Input'!AD978</f>
        <v>0</v>
      </c>
      <c r="V812" s="89">
        <f>'Comm Input'!AE978</f>
        <v>0</v>
      </c>
      <c r="W812" s="49">
        <f>'Comm Input'!AF978</f>
        <v>0</v>
      </c>
      <c r="X812" s="523">
        <f>'Comm Input'!AG978</f>
        <v>0</v>
      </c>
      <c r="Y812" s="523">
        <f>'Comm Input'!AH978</f>
        <v>0</v>
      </c>
      <c r="Z812" s="89">
        <f>'Comm Input'!AI978</f>
        <v>0</v>
      </c>
    </row>
    <row r="813" spans="1:26" ht="15" x14ac:dyDescent="0.25">
      <c r="A813" s="311">
        <f>'Comm Input'!J979</f>
        <v>0</v>
      </c>
      <c r="B813">
        <f>'Comm Input'!K979</f>
        <v>0</v>
      </c>
      <c r="C813">
        <f>'Comm Input'!L979</f>
        <v>0</v>
      </c>
      <c r="D813">
        <f>'Comm Input'!M979</f>
        <v>0</v>
      </c>
      <c r="E813" s="49">
        <f>'Comm Input'!N979</f>
        <v>0</v>
      </c>
      <c r="F813" s="50">
        <f>'Comm Input'!O979</f>
        <v>0</v>
      </c>
      <c r="G813" s="38">
        <f>'Comm Input'!P979</f>
        <v>0</v>
      </c>
      <c r="H813" s="38">
        <f>'Comm Input'!Q979</f>
        <v>0</v>
      </c>
      <c r="I813" s="38">
        <f>'Comm Input'!R979</f>
        <v>0</v>
      </c>
      <c r="J813" s="38">
        <f>'Comm Input'!S979</f>
        <v>0</v>
      </c>
      <c r="K813" s="38">
        <f>'Comm Input'!T979</f>
        <v>0</v>
      </c>
      <c r="L813" s="38">
        <f>'Comm Input'!U979</f>
        <v>0</v>
      </c>
      <c r="M813" s="38">
        <f>'Comm Input'!V979</f>
        <v>0</v>
      </c>
      <c r="N813" s="522">
        <f>'Comm Input'!W979</f>
        <v>0</v>
      </c>
      <c r="O813" s="523">
        <f>'Comm Input'!X979</f>
        <v>0</v>
      </c>
      <c r="P813" s="28">
        <f>'Comm Input'!Y979</f>
        <v>0</v>
      </c>
      <c r="Q813" s="523">
        <f>'Comm Input'!Z979</f>
        <v>0</v>
      </c>
      <c r="R813" s="523">
        <f>'Comm Input'!AA979</f>
        <v>0</v>
      </c>
      <c r="S813" s="523">
        <f>'Comm Input'!AB979</f>
        <v>0</v>
      </c>
      <c r="T813" s="89">
        <f>'Comm Input'!AC979</f>
        <v>0</v>
      </c>
      <c r="U813" s="89">
        <f>'Comm Input'!AD979</f>
        <v>0</v>
      </c>
      <c r="V813" s="89">
        <f>'Comm Input'!AE979</f>
        <v>0</v>
      </c>
      <c r="W813" s="49">
        <f>'Comm Input'!AF979</f>
        <v>0</v>
      </c>
      <c r="X813" s="523">
        <f>'Comm Input'!AG979</f>
        <v>0</v>
      </c>
      <c r="Y813" s="523">
        <f>'Comm Input'!AH979</f>
        <v>0</v>
      </c>
      <c r="Z813" s="89">
        <f>'Comm Input'!AI979</f>
        <v>0</v>
      </c>
    </row>
    <row r="814" spans="1:26" ht="15" x14ac:dyDescent="0.25">
      <c r="A814" s="334">
        <f>'Comm Input'!J980</f>
        <v>0</v>
      </c>
      <c r="B814" s="171">
        <f>'Comm Input'!K980</f>
        <v>0</v>
      </c>
      <c r="C814" s="171">
        <f>'Comm Input'!L980</f>
        <v>0</v>
      </c>
      <c r="D814" s="176">
        <f>'Comm Input'!M980</f>
        <v>0</v>
      </c>
      <c r="E814" s="449">
        <f>'Comm Input'!N980</f>
        <v>0</v>
      </c>
      <c r="F814" s="335">
        <f>'Comm Input'!O980</f>
        <v>0</v>
      </c>
      <c r="G814" s="177">
        <f>'Comm Input'!P980</f>
        <v>0</v>
      </c>
      <c r="H814" s="177">
        <f>'Comm Input'!Q980</f>
        <v>0</v>
      </c>
      <c r="I814" s="177">
        <f>'Comm Input'!R980</f>
        <v>0</v>
      </c>
      <c r="J814" s="177">
        <f>'Comm Input'!S980</f>
        <v>0</v>
      </c>
      <c r="K814" s="177">
        <f>'Comm Input'!T980</f>
        <v>0</v>
      </c>
      <c r="L814" s="177">
        <f>'Comm Input'!U980</f>
        <v>0</v>
      </c>
      <c r="M814" s="177">
        <f>'Comm Input'!V980</f>
        <v>0</v>
      </c>
      <c r="N814" s="364">
        <f>'Comm Input'!W980</f>
        <v>0</v>
      </c>
      <c r="O814" s="178">
        <f>'Comm Input'!X980</f>
        <v>0</v>
      </c>
      <c r="P814" s="365">
        <f>'Comm Input'!Y980</f>
        <v>0</v>
      </c>
      <c r="Q814" s="178">
        <f>'Comm Input'!Z980</f>
        <v>0</v>
      </c>
      <c r="R814" s="178">
        <f>'Comm Input'!AA980</f>
        <v>0</v>
      </c>
      <c r="S814" s="337">
        <f>'Comm Input'!AB980</f>
        <v>0</v>
      </c>
      <c r="T814" s="171">
        <f>'Comm Input'!AC980</f>
        <v>0</v>
      </c>
      <c r="U814" s="171">
        <f>'Comm Input'!AD980</f>
        <v>0</v>
      </c>
      <c r="V814" s="171">
        <f>'Comm Input'!AE980</f>
        <v>0</v>
      </c>
      <c r="W814" s="171">
        <f>'Comm Input'!AF980</f>
        <v>0</v>
      </c>
      <c r="X814" s="171">
        <f>'Comm Input'!AG980</f>
        <v>0</v>
      </c>
      <c r="Y814" s="337">
        <f>'Comm Input'!AH980</f>
        <v>0</v>
      </c>
      <c r="Z814" s="171">
        <f>'Comm Input'!AI980</f>
        <v>0</v>
      </c>
    </row>
    <row r="815" spans="1:26" ht="15" x14ac:dyDescent="0.25">
      <c r="A815" s="310" t="str">
        <f>'Comm Input'!J981</f>
        <v>EHR GORE</v>
      </c>
      <c r="B815" s="35" t="str">
        <f>'Comm Input'!K981</f>
        <v xml:space="preserve">Broker:  </v>
      </c>
      <c r="C815" s="35">
        <f>'Comm Input'!L981</f>
        <v>0</v>
      </c>
      <c r="D815" s="158">
        <f>'Comm Input'!M981</f>
        <v>0</v>
      </c>
      <c r="E815" s="117">
        <f>'Comm Input'!N981</f>
        <v>0</v>
      </c>
      <c r="F815" s="316">
        <f>'Comm Input'!O981</f>
        <v>0</v>
      </c>
      <c r="G815" s="158">
        <f>'Comm Input'!P981</f>
        <v>0</v>
      </c>
      <c r="H815" s="158">
        <f>'Comm Input'!Q981</f>
        <v>0</v>
      </c>
      <c r="I815" s="158">
        <f>'Comm Input'!R981</f>
        <v>0</v>
      </c>
      <c r="J815" s="319">
        <f>'Comm Input'!S981</f>
        <v>0</v>
      </c>
      <c r="K815" s="319">
        <f>'Comm Input'!T981</f>
        <v>0</v>
      </c>
      <c r="L815" s="319" t="str">
        <f>'Comm Input'!U981</f>
        <v>Bundled</v>
      </c>
      <c r="M815" s="158">
        <f>'Comm Input'!V981</f>
        <v>0</v>
      </c>
      <c r="N815" s="319">
        <f>'Comm Input'!W981</f>
        <v>0</v>
      </c>
      <c r="O815" s="117">
        <f>'Comm Input'!X981</f>
        <v>0</v>
      </c>
      <c r="P815" s="157">
        <f>'Comm Input'!Y981</f>
        <v>0</v>
      </c>
      <c r="Q815" s="158">
        <f>'Comm Input'!Z981</f>
        <v>0</v>
      </c>
      <c r="R815" s="319">
        <f>'Comm Input'!AA981</f>
        <v>0</v>
      </c>
      <c r="S815" s="157">
        <f>'Comm Input'!AB981</f>
        <v>0</v>
      </c>
      <c r="T815" s="7">
        <f>'Comm Input'!AC981</f>
        <v>0</v>
      </c>
      <c r="U815" s="7">
        <f>'Comm Input'!AD981</f>
        <v>0</v>
      </c>
      <c r="V815" s="7">
        <f>'Comm Input'!AE981</f>
        <v>0</v>
      </c>
      <c r="W815" s="7">
        <f>'Comm Input'!AF981</f>
        <v>0</v>
      </c>
      <c r="X815" s="158">
        <f>'Comm Input'!AG981</f>
        <v>0</v>
      </c>
      <c r="Y815" s="322">
        <f>'Comm Input'!AH981</f>
        <v>0</v>
      </c>
      <c r="Z815" s="7">
        <f>'Comm Input'!AI981</f>
        <v>0</v>
      </c>
    </row>
    <row r="816" spans="1:26" ht="15" x14ac:dyDescent="0.25">
      <c r="A816" s="311">
        <f>'Comm Input'!J982</f>
        <v>0</v>
      </c>
      <c r="B816" t="str">
        <f>'Comm Input'!K982</f>
        <v>Client Name</v>
      </c>
      <c r="C816" s="17">
        <f>'Comm Input'!L982</f>
        <v>0</v>
      </c>
      <c r="D816">
        <f>'Comm Input'!M982</f>
        <v>0</v>
      </c>
      <c r="E816" s="494">
        <f>'Comm Input'!N982</f>
        <v>0</v>
      </c>
      <c r="F816" s="366">
        <f>'Comm Input'!O982</f>
        <v>0</v>
      </c>
      <c r="G816" s="321">
        <f>'Comm Input'!P982</f>
        <v>0</v>
      </c>
      <c r="H816" s="307">
        <f>'Comm Input'!Q982</f>
        <v>0</v>
      </c>
      <c r="I816" s="307">
        <f>'Comm Input'!R982</f>
        <v>0</v>
      </c>
      <c r="J816" s="307">
        <f>'Comm Input'!S982</f>
        <v>0</v>
      </c>
      <c r="K816" s="307">
        <f>'Comm Input'!T982</f>
        <v>0</v>
      </c>
      <c r="L816" s="38">
        <f>'Comm Input'!U982</f>
        <v>0</v>
      </c>
      <c r="M816" s="38">
        <f>'Comm Input'!V982</f>
        <v>0</v>
      </c>
      <c r="N816" s="22">
        <f>'Comm Input'!W982</f>
        <v>0</v>
      </c>
      <c r="O816" s="22">
        <f>'Comm Input'!X982</f>
        <v>0</v>
      </c>
      <c r="P816" s="23">
        <f>'Comm Input'!Y982</f>
        <v>0</v>
      </c>
      <c r="Q816" s="22">
        <f>'Comm Input'!Z982</f>
        <v>0</v>
      </c>
      <c r="R816" s="23">
        <f>'Comm Input'!AA982</f>
        <v>0</v>
      </c>
      <c r="S816" s="23">
        <f>'Comm Input'!AB982</f>
        <v>0</v>
      </c>
      <c r="T816">
        <f>'Comm Input'!AC982</f>
        <v>0</v>
      </c>
      <c r="U816">
        <f>'Comm Input'!AD982</f>
        <v>0</v>
      </c>
      <c r="V816">
        <f>'Comm Input'!AE982</f>
        <v>0</v>
      </c>
      <c r="W816" s="49">
        <f>'Comm Input'!AF982</f>
        <v>0</v>
      </c>
      <c r="X816" s="23">
        <f>'Comm Input'!AG982</f>
        <v>0</v>
      </c>
      <c r="Y816" s="23">
        <f>'Comm Input'!AH982</f>
        <v>0</v>
      </c>
      <c r="Z816">
        <f>'Comm Input'!AI982</f>
        <v>0</v>
      </c>
    </row>
    <row r="817" spans="1:26" ht="15" x14ac:dyDescent="0.25">
      <c r="A817" s="311">
        <f>'Comm Input'!J983</f>
        <v>0</v>
      </c>
      <c r="B817">
        <f>'Comm Input'!K983</f>
        <v>0</v>
      </c>
      <c r="C817">
        <f>'Comm Input'!L983</f>
        <v>0</v>
      </c>
      <c r="D817">
        <f>'Comm Input'!M983</f>
        <v>0</v>
      </c>
      <c r="E817" s="628">
        <f>'Comm Input'!N983</f>
        <v>0</v>
      </c>
      <c r="F817" s="17">
        <f>'Comm Input'!O983</f>
        <v>0</v>
      </c>
      <c r="G817" s="526">
        <f>'Comm Input'!P983</f>
        <v>0</v>
      </c>
      <c r="H817" s="535">
        <f>'Comm Input'!Q983</f>
        <v>0</v>
      </c>
      <c r="I817" s="535">
        <f>'Comm Input'!R983</f>
        <v>0</v>
      </c>
      <c r="J817" s="535">
        <f>'Comm Input'!S983</f>
        <v>0</v>
      </c>
      <c r="K817" s="535">
        <f>'Comm Input'!T983</f>
        <v>0</v>
      </c>
      <c r="L817" s="526">
        <f>'Comm Input'!U983</f>
        <v>0</v>
      </c>
      <c r="M817" s="526">
        <f>'Comm Input'!V983</f>
        <v>0</v>
      </c>
      <c r="N817" s="523">
        <f>'Comm Input'!W983</f>
        <v>0</v>
      </c>
      <c r="O817" s="523">
        <f>'Comm Input'!X983</f>
        <v>0</v>
      </c>
      <c r="P817" s="538">
        <f>'Comm Input'!Y983</f>
        <v>0</v>
      </c>
      <c r="Q817" s="523">
        <f>'Comm Input'!Z983</f>
        <v>0</v>
      </c>
      <c r="R817" s="538">
        <f>'Comm Input'!AA983</f>
        <v>0</v>
      </c>
      <c r="S817" s="538">
        <f>'Comm Input'!AB983</f>
        <v>0</v>
      </c>
      <c r="T817">
        <f>'Comm Input'!AC983</f>
        <v>0</v>
      </c>
      <c r="U817">
        <f>'Comm Input'!AD983</f>
        <v>0</v>
      </c>
      <c r="V817">
        <f>'Comm Input'!AE983</f>
        <v>0</v>
      </c>
      <c r="W817" s="541">
        <f>'Comm Input'!AF983</f>
        <v>0</v>
      </c>
      <c r="X817" s="538">
        <f>'Comm Input'!AG983</f>
        <v>0</v>
      </c>
      <c r="Y817" s="538">
        <f>'Comm Input'!AH983</f>
        <v>0</v>
      </c>
      <c r="Z817">
        <f>'Comm Input'!AI983</f>
        <v>0</v>
      </c>
    </row>
    <row r="818" spans="1:26" ht="15" x14ac:dyDescent="0.25">
      <c r="A818" s="311">
        <f>'Comm Input'!J984</f>
        <v>0</v>
      </c>
      <c r="B818" t="str">
        <f>'Comm Input'!K984</f>
        <v xml:space="preserve">EFFECTIVE: </v>
      </c>
      <c r="C818" s="17">
        <f>'Comm Input'!L984</f>
        <v>0</v>
      </c>
      <c r="D818">
        <f>'Comm Input'!M984</f>
        <v>0</v>
      </c>
      <c r="E818" s="494">
        <f>'Comm Input'!N984</f>
        <v>0</v>
      </c>
      <c r="F818" s="366">
        <f>'Comm Input'!O984</f>
        <v>0</v>
      </c>
      <c r="G818" s="321">
        <f>'Comm Input'!P984</f>
        <v>0</v>
      </c>
      <c r="H818" s="307">
        <f>'Comm Input'!Q984</f>
        <v>0</v>
      </c>
      <c r="I818" s="307">
        <f>'Comm Input'!R984</f>
        <v>0</v>
      </c>
      <c r="J818" s="307">
        <f>'Comm Input'!S984</f>
        <v>0</v>
      </c>
      <c r="K818" s="307">
        <f>'Comm Input'!T984</f>
        <v>0</v>
      </c>
      <c r="L818" s="38">
        <f>'Comm Input'!U984</f>
        <v>0</v>
      </c>
      <c r="M818" s="38">
        <f>'Comm Input'!V984</f>
        <v>0</v>
      </c>
      <c r="N818" s="22">
        <f>'Comm Input'!W984</f>
        <v>0</v>
      </c>
      <c r="O818" s="22">
        <f>'Comm Input'!X984</f>
        <v>0</v>
      </c>
      <c r="P818" s="23">
        <f>'Comm Input'!Y984</f>
        <v>0</v>
      </c>
      <c r="Q818" s="22">
        <f>'Comm Input'!Z984</f>
        <v>0</v>
      </c>
      <c r="R818" s="23">
        <f>'Comm Input'!AA984</f>
        <v>0</v>
      </c>
      <c r="S818" s="23">
        <f>'Comm Input'!AB984</f>
        <v>0</v>
      </c>
      <c r="T818">
        <f>'Comm Input'!AC984</f>
        <v>0</v>
      </c>
      <c r="U818">
        <f>'Comm Input'!AD984</f>
        <v>0</v>
      </c>
      <c r="V818">
        <f>'Comm Input'!AE984</f>
        <v>0</v>
      </c>
      <c r="W818" s="49">
        <f>'Comm Input'!AF984</f>
        <v>0</v>
      </c>
      <c r="X818" s="23">
        <f>'Comm Input'!AG984</f>
        <v>0</v>
      </c>
      <c r="Y818" s="23">
        <f>'Comm Input'!AH984</f>
        <v>0</v>
      </c>
      <c r="Z818">
        <f>'Comm Input'!AI984</f>
        <v>0</v>
      </c>
    </row>
    <row r="819" spans="1:26" ht="15" x14ac:dyDescent="0.25">
      <c r="A819" s="311">
        <f>'Comm Input'!J985</f>
        <v>0</v>
      </c>
      <c r="B819">
        <f>'Comm Input'!K985</f>
        <v>0</v>
      </c>
      <c r="C819">
        <f>'Comm Input'!L985</f>
        <v>0</v>
      </c>
      <c r="D819">
        <f>'Comm Input'!M985</f>
        <v>0</v>
      </c>
      <c r="E819" s="494">
        <f>'Comm Input'!N985</f>
        <v>0</v>
      </c>
      <c r="F819" s="17">
        <f>'Comm Input'!O985</f>
        <v>0</v>
      </c>
      <c r="G819" s="38">
        <f>'Comm Input'!P985</f>
        <v>0</v>
      </c>
      <c r="H819" s="307">
        <f>'Comm Input'!Q985</f>
        <v>0</v>
      </c>
      <c r="I819" s="307">
        <f>'Comm Input'!R985</f>
        <v>0</v>
      </c>
      <c r="J819" s="307">
        <f>'Comm Input'!S985</f>
        <v>0</v>
      </c>
      <c r="K819" s="307">
        <f>'Comm Input'!T985</f>
        <v>0</v>
      </c>
      <c r="L819" s="38">
        <f>'Comm Input'!U985</f>
        <v>0</v>
      </c>
      <c r="M819" s="38">
        <f>'Comm Input'!V985</f>
        <v>0</v>
      </c>
      <c r="N819" s="22">
        <f>'Comm Input'!W985</f>
        <v>0</v>
      </c>
      <c r="O819" s="22">
        <f>'Comm Input'!X985</f>
        <v>0</v>
      </c>
      <c r="P819" s="23">
        <f>'Comm Input'!Y985</f>
        <v>0</v>
      </c>
      <c r="Q819" s="22">
        <f>'Comm Input'!Z985</f>
        <v>0</v>
      </c>
      <c r="R819" s="23">
        <f>'Comm Input'!AA985</f>
        <v>0</v>
      </c>
      <c r="S819" s="23">
        <f>'Comm Input'!AB985</f>
        <v>0</v>
      </c>
      <c r="T819">
        <f>'Comm Input'!AC985</f>
        <v>0</v>
      </c>
      <c r="U819">
        <f>'Comm Input'!AD985</f>
        <v>0</v>
      </c>
      <c r="V819">
        <f>'Comm Input'!AE985</f>
        <v>0</v>
      </c>
      <c r="W819" s="49">
        <f>'Comm Input'!AF985</f>
        <v>0</v>
      </c>
      <c r="X819" s="23">
        <f>'Comm Input'!AG985</f>
        <v>0</v>
      </c>
      <c r="Y819" s="23">
        <f>'Comm Input'!AH985</f>
        <v>0</v>
      </c>
      <c r="Z819">
        <f>'Comm Input'!AI985</f>
        <v>0</v>
      </c>
    </row>
    <row r="820" spans="1:26" ht="15" x14ac:dyDescent="0.25">
      <c r="A820" s="311">
        <f>'Comm Input'!J986</f>
        <v>0</v>
      </c>
      <c r="B820">
        <f>'Comm Input'!K986</f>
        <v>0</v>
      </c>
      <c r="C820" s="17">
        <f>'Comm Input'!L986</f>
        <v>0</v>
      </c>
      <c r="D820">
        <f>'Comm Input'!M986</f>
        <v>0</v>
      </c>
      <c r="E820" s="494">
        <f>'Comm Input'!N986</f>
        <v>0</v>
      </c>
      <c r="F820" s="366">
        <f>'Comm Input'!O986</f>
        <v>0</v>
      </c>
      <c r="G820" s="321">
        <f>'Comm Input'!P986</f>
        <v>0</v>
      </c>
      <c r="H820" s="307">
        <f>'Comm Input'!Q986</f>
        <v>0</v>
      </c>
      <c r="I820" s="307">
        <f>'Comm Input'!R986</f>
        <v>0</v>
      </c>
      <c r="J820" s="307">
        <f>'Comm Input'!S986</f>
        <v>0</v>
      </c>
      <c r="K820" s="307">
        <f>'Comm Input'!T986</f>
        <v>0</v>
      </c>
      <c r="L820" s="38">
        <f>'Comm Input'!U986</f>
        <v>0</v>
      </c>
      <c r="M820" s="38">
        <f>'Comm Input'!V986</f>
        <v>0</v>
      </c>
      <c r="N820" s="22">
        <f>'Comm Input'!W986</f>
        <v>0</v>
      </c>
      <c r="O820" s="22">
        <f>'Comm Input'!X986</f>
        <v>0</v>
      </c>
      <c r="P820" s="23">
        <f>'Comm Input'!Y986</f>
        <v>0</v>
      </c>
      <c r="Q820" s="22">
        <f>'Comm Input'!Z986</f>
        <v>0</v>
      </c>
      <c r="R820" s="23">
        <f>'Comm Input'!AA986</f>
        <v>0</v>
      </c>
      <c r="S820" s="23">
        <f>'Comm Input'!AB986</f>
        <v>0</v>
      </c>
      <c r="T820">
        <f>'Comm Input'!AC986</f>
        <v>0</v>
      </c>
      <c r="U820">
        <f>'Comm Input'!AD986</f>
        <v>0</v>
      </c>
      <c r="V820">
        <f>'Comm Input'!AE986</f>
        <v>0</v>
      </c>
      <c r="W820" s="49">
        <f>'Comm Input'!AF986</f>
        <v>0</v>
      </c>
      <c r="X820" s="23">
        <f>'Comm Input'!AG986</f>
        <v>0</v>
      </c>
      <c r="Y820" s="23">
        <f>'Comm Input'!AH986</f>
        <v>0</v>
      </c>
      <c r="Z820" s="23">
        <f>'Comm Input'!AI986</f>
        <v>0</v>
      </c>
    </row>
    <row r="821" spans="1:26" ht="15" x14ac:dyDescent="0.25">
      <c r="A821" s="311">
        <f>'Comm Input'!J987</f>
        <v>0</v>
      </c>
      <c r="B821">
        <f>'Comm Input'!K987</f>
        <v>0</v>
      </c>
      <c r="C821">
        <f>'Comm Input'!L987</f>
        <v>0</v>
      </c>
      <c r="D821">
        <f>'Comm Input'!M987</f>
        <v>0</v>
      </c>
      <c r="E821" s="626">
        <f>'Comm Input'!N987</f>
        <v>0</v>
      </c>
      <c r="F821" s="13">
        <f>'Comm Input'!O987</f>
        <v>0</v>
      </c>
      <c r="G821" s="38">
        <f>'Comm Input'!P987</f>
        <v>0</v>
      </c>
      <c r="H821" s="307">
        <f>'Comm Input'!Q987</f>
        <v>0</v>
      </c>
      <c r="I821" s="307">
        <f>'Comm Input'!R987</f>
        <v>0</v>
      </c>
      <c r="J821" s="307">
        <f>'Comm Input'!S987</f>
        <v>0</v>
      </c>
      <c r="K821" s="307">
        <f>'Comm Input'!T987</f>
        <v>0</v>
      </c>
      <c r="L821" s="38">
        <f>'Comm Input'!U987</f>
        <v>0</v>
      </c>
      <c r="M821" s="38">
        <f>'Comm Input'!V987</f>
        <v>0</v>
      </c>
      <c r="N821" s="22">
        <f>'Comm Input'!W987</f>
        <v>0</v>
      </c>
      <c r="O821" s="22">
        <f>'Comm Input'!X987</f>
        <v>0</v>
      </c>
      <c r="P821" s="23">
        <f>'Comm Input'!Y987</f>
        <v>0</v>
      </c>
      <c r="Q821" s="22">
        <f>'Comm Input'!Z987</f>
        <v>0</v>
      </c>
      <c r="R821" s="23">
        <f>'Comm Input'!AA987</f>
        <v>0</v>
      </c>
      <c r="S821" s="23">
        <f>'Comm Input'!AB987</f>
        <v>0</v>
      </c>
      <c r="T821">
        <f>'Comm Input'!AC987</f>
        <v>0</v>
      </c>
      <c r="U821">
        <f>'Comm Input'!AD987</f>
        <v>0</v>
      </c>
      <c r="V821">
        <f>'Comm Input'!AE987</f>
        <v>0</v>
      </c>
      <c r="W821" s="49">
        <f>'Comm Input'!AF987</f>
        <v>0</v>
      </c>
      <c r="X821" s="23">
        <f>'Comm Input'!AG987</f>
        <v>0</v>
      </c>
      <c r="Y821" s="23">
        <f>'Comm Input'!AH987</f>
        <v>0</v>
      </c>
      <c r="Z821" s="23">
        <f>'Comm Input'!AI987</f>
        <v>0</v>
      </c>
    </row>
    <row r="822" spans="1:26" ht="15.75" thickBot="1" x14ac:dyDescent="0.3">
      <c r="A822" s="311">
        <f>'Comm Input'!J988</f>
        <v>0</v>
      </c>
      <c r="B822">
        <f>'Comm Input'!K988</f>
        <v>0</v>
      </c>
      <c r="C822">
        <f>'Comm Input'!L988</f>
        <v>0</v>
      </c>
      <c r="D822">
        <f>'Comm Input'!M988</f>
        <v>0</v>
      </c>
      <c r="E822" s="49">
        <f>'Comm Input'!N988</f>
        <v>0</v>
      </c>
      <c r="F822" s="50">
        <f>'Comm Input'!O988</f>
        <v>0</v>
      </c>
      <c r="G822" s="38">
        <f>'Comm Input'!P988</f>
        <v>0</v>
      </c>
      <c r="H822" s="307">
        <f>'Comm Input'!Q988</f>
        <v>0</v>
      </c>
      <c r="I822" s="307">
        <f>'Comm Input'!R988</f>
        <v>0</v>
      </c>
      <c r="J822" s="307">
        <f>'Comm Input'!S988</f>
        <v>0</v>
      </c>
      <c r="K822" s="307">
        <f>'Comm Input'!T988</f>
        <v>0</v>
      </c>
      <c r="L822" s="38">
        <f>'Comm Input'!U988</f>
        <v>0</v>
      </c>
      <c r="M822" s="38">
        <f>'Comm Input'!V988</f>
        <v>0</v>
      </c>
      <c r="N822" s="38">
        <f>'Comm Input'!W988</f>
        <v>0</v>
      </c>
      <c r="O822" s="22">
        <f>'Comm Input'!X988</f>
        <v>0</v>
      </c>
      <c r="P822" s="11">
        <f>'Comm Input'!Y988</f>
        <v>0</v>
      </c>
      <c r="Q822" s="22">
        <f>'Comm Input'!Z988</f>
        <v>0</v>
      </c>
      <c r="R822" s="22">
        <f>'Comm Input'!AA988</f>
        <v>0</v>
      </c>
      <c r="S822" s="22">
        <f>'Comm Input'!AB988</f>
        <v>0</v>
      </c>
      <c r="T822" s="22">
        <f>'Comm Input'!AC988</f>
        <v>0</v>
      </c>
      <c r="U822" s="22">
        <f>'Comm Input'!AD988</f>
        <v>0</v>
      </c>
      <c r="V822" s="22">
        <f>'Comm Input'!AE988</f>
        <v>0</v>
      </c>
      <c r="W822" s="49">
        <f>'Comm Input'!AF988</f>
        <v>0</v>
      </c>
      <c r="X822" s="22">
        <f>'Comm Input'!AG988</f>
        <v>0</v>
      </c>
      <c r="Y822" s="22">
        <f>'Comm Input'!AH988</f>
        <v>0</v>
      </c>
      <c r="Z822" s="22">
        <f>'Comm Input'!AI988</f>
        <v>0</v>
      </c>
    </row>
    <row r="823" spans="1:26" ht="15.75" thickBot="1" x14ac:dyDescent="0.3">
      <c r="A823" s="311">
        <f>'Comm Input'!J989</f>
        <v>0</v>
      </c>
      <c r="B823">
        <f>'Comm Input'!K989</f>
        <v>0</v>
      </c>
      <c r="C823">
        <f>'Comm Input'!L989</f>
        <v>0</v>
      </c>
      <c r="D823">
        <f>'Comm Input'!M989</f>
        <v>0</v>
      </c>
      <c r="E823" s="49">
        <f>'Comm Input'!N989</f>
        <v>0</v>
      </c>
      <c r="F823" s="50">
        <f>'Comm Input'!O989</f>
        <v>0</v>
      </c>
      <c r="G823" s="38">
        <f>'Comm Input'!P989</f>
        <v>0</v>
      </c>
      <c r="H823" s="38">
        <f>'Comm Input'!Q989</f>
        <v>0</v>
      </c>
      <c r="I823" s="38">
        <f>'Comm Input'!R989</f>
        <v>0</v>
      </c>
      <c r="J823" s="38">
        <f>'Comm Input'!S989</f>
        <v>0</v>
      </c>
      <c r="K823" s="38">
        <f>'Comm Input'!T989</f>
        <v>0</v>
      </c>
      <c r="L823" s="38">
        <f>'Comm Input'!U989</f>
        <v>0</v>
      </c>
      <c r="M823" s="38">
        <f>'Comm Input'!V989</f>
        <v>0</v>
      </c>
      <c r="N823" s="488">
        <f>'Comm Input'!W989</f>
        <v>0</v>
      </c>
      <c r="O823" s="489">
        <f>'Comm Input'!X989</f>
        <v>0</v>
      </c>
      <c r="P823" s="490">
        <f>'Comm Input'!Y989</f>
        <v>0</v>
      </c>
      <c r="Q823" s="829">
        <f>'Comm Input'!Z989</f>
        <v>0</v>
      </c>
      <c r="R823" s="387">
        <f>'Comm Input'!AA989</f>
        <v>0</v>
      </c>
      <c r="S823" s="387">
        <f>'Comm Input'!AB989</f>
        <v>0</v>
      </c>
      <c r="T823" s="1087">
        <f>'Comm Input'!AC989</f>
        <v>0</v>
      </c>
      <c r="U823" s="89">
        <f>'Comm Input'!AD989</f>
        <v>0</v>
      </c>
      <c r="V823" s="89">
        <f>'Comm Input'!AE989</f>
        <v>0</v>
      </c>
      <c r="W823" s="49">
        <f>'Comm Input'!AF989</f>
        <v>0</v>
      </c>
      <c r="X823" s="387">
        <f>'Comm Input'!AG989</f>
        <v>0</v>
      </c>
      <c r="Y823" s="387">
        <f>'Comm Input'!AH989</f>
        <v>0</v>
      </c>
      <c r="Z823" s="1087">
        <f>'Comm Input'!AI989</f>
        <v>0</v>
      </c>
    </row>
    <row r="824" spans="1:26" ht="15" x14ac:dyDescent="0.25">
      <c r="A824" s="311">
        <f>'Comm Input'!J990</f>
        <v>0</v>
      </c>
      <c r="B824">
        <f>'Comm Input'!K990</f>
        <v>0</v>
      </c>
      <c r="C824">
        <f>'Comm Input'!L990</f>
        <v>0</v>
      </c>
      <c r="D824">
        <f>'Comm Input'!M990</f>
        <v>0</v>
      </c>
      <c r="E824" s="49">
        <f>'Comm Input'!N990</f>
        <v>0</v>
      </c>
      <c r="F824" s="50">
        <f>'Comm Input'!O990</f>
        <v>0</v>
      </c>
      <c r="G824" s="38">
        <f>'Comm Input'!P990</f>
        <v>0</v>
      </c>
      <c r="H824" s="38">
        <f>'Comm Input'!Q990</f>
        <v>0</v>
      </c>
      <c r="I824" s="38">
        <f>'Comm Input'!R990</f>
        <v>0</v>
      </c>
      <c r="J824" s="38">
        <f>'Comm Input'!S990</f>
        <v>0</v>
      </c>
      <c r="K824" s="38">
        <f>'Comm Input'!T990</f>
        <v>0</v>
      </c>
      <c r="L824" s="38">
        <f>'Comm Input'!U990</f>
        <v>0</v>
      </c>
      <c r="M824" s="38">
        <f>'Comm Input'!V990</f>
        <v>0</v>
      </c>
      <c r="N824" s="522">
        <f>'Comm Input'!W990</f>
        <v>0</v>
      </c>
      <c r="O824" s="523">
        <f>'Comm Input'!X990</f>
        <v>0</v>
      </c>
      <c r="P824" s="28">
        <f>'Comm Input'!Y990</f>
        <v>0</v>
      </c>
      <c r="Q824" s="523">
        <f>'Comm Input'!Z990</f>
        <v>0</v>
      </c>
      <c r="R824" s="523">
        <f>'Comm Input'!AA990</f>
        <v>0</v>
      </c>
      <c r="S824" s="523">
        <f>'Comm Input'!AB990</f>
        <v>0</v>
      </c>
      <c r="T824" s="89">
        <f>'Comm Input'!AC990</f>
        <v>0</v>
      </c>
      <c r="U824" s="89">
        <f>'Comm Input'!AD990</f>
        <v>0</v>
      </c>
      <c r="V824" s="89">
        <f>'Comm Input'!AE990</f>
        <v>0</v>
      </c>
      <c r="W824" s="49">
        <f>'Comm Input'!AF990</f>
        <v>0</v>
      </c>
      <c r="X824" s="523">
        <f>'Comm Input'!AG990</f>
        <v>0</v>
      </c>
      <c r="Y824" s="523">
        <f>'Comm Input'!AH990</f>
        <v>0</v>
      </c>
      <c r="Z824" s="89">
        <f>'Comm Input'!AI990</f>
        <v>0</v>
      </c>
    </row>
    <row r="825" spans="1:26" ht="15" x14ac:dyDescent="0.25">
      <c r="A825" s="495">
        <f>'Comm Input'!J991</f>
        <v>0</v>
      </c>
      <c r="B825" s="171">
        <f>'Comm Input'!K991</f>
        <v>0</v>
      </c>
      <c r="C825" s="171">
        <f>'Comm Input'!L991</f>
        <v>0</v>
      </c>
      <c r="D825" s="176">
        <f>'Comm Input'!M991</f>
        <v>0</v>
      </c>
      <c r="E825" s="449">
        <f>'Comm Input'!N991</f>
        <v>0</v>
      </c>
      <c r="F825" s="335">
        <f>'Comm Input'!O991</f>
        <v>0</v>
      </c>
      <c r="G825" s="177">
        <f>'Comm Input'!P991</f>
        <v>0</v>
      </c>
      <c r="H825" s="177">
        <f>'Comm Input'!Q991</f>
        <v>0</v>
      </c>
      <c r="I825" s="177">
        <f>'Comm Input'!R991</f>
        <v>0</v>
      </c>
      <c r="J825" s="177">
        <f>'Comm Input'!S991</f>
        <v>0</v>
      </c>
      <c r="K825" s="177">
        <f>'Comm Input'!T991</f>
        <v>0</v>
      </c>
      <c r="L825" s="177">
        <f>'Comm Input'!U991</f>
        <v>0</v>
      </c>
      <c r="M825" s="177">
        <f>'Comm Input'!V991</f>
        <v>0</v>
      </c>
      <c r="N825" s="364">
        <f>'Comm Input'!W991</f>
        <v>0</v>
      </c>
      <c r="O825" s="178">
        <f>'Comm Input'!X991</f>
        <v>0</v>
      </c>
      <c r="P825" s="365">
        <f>'Comm Input'!Y991</f>
        <v>0</v>
      </c>
      <c r="Q825" s="178">
        <f>'Comm Input'!Z991</f>
        <v>0</v>
      </c>
      <c r="R825" s="178">
        <f>'Comm Input'!AA991</f>
        <v>0</v>
      </c>
      <c r="S825" s="337">
        <f>'Comm Input'!AB991</f>
        <v>0</v>
      </c>
      <c r="T825" s="171">
        <f>'Comm Input'!AC991</f>
        <v>0</v>
      </c>
      <c r="U825" s="171">
        <f>'Comm Input'!AD991</f>
        <v>0</v>
      </c>
      <c r="V825" s="171">
        <f>'Comm Input'!AE991</f>
        <v>0</v>
      </c>
      <c r="W825" s="171">
        <f>'Comm Input'!AF991</f>
        <v>0</v>
      </c>
      <c r="X825" s="171">
        <f>'Comm Input'!AG991</f>
        <v>0</v>
      </c>
      <c r="Y825" s="337">
        <f>'Comm Input'!AH991</f>
        <v>0</v>
      </c>
      <c r="Z825" s="171">
        <f>'Comm Input'!AI991</f>
        <v>0</v>
      </c>
    </row>
    <row r="826" spans="1:26" ht="15" x14ac:dyDescent="0.25">
      <c r="A826" s="310" t="str">
        <f>'Comm Input'!J992</f>
        <v>EHR GORE</v>
      </c>
      <c r="B826" s="35" t="str">
        <f>'Comm Input'!K992</f>
        <v xml:space="preserve">Broker: </v>
      </c>
      <c r="C826" s="35">
        <f>'Comm Input'!L992</f>
        <v>0</v>
      </c>
      <c r="D826" s="158">
        <f>'Comm Input'!M992</f>
        <v>0</v>
      </c>
      <c r="E826" s="117">
        <f>'Comm Input'!N992</f>
        <v>0</v>
      </c>
      <c r="F826" s="316">
        <f>'Comm Input'!O992</f>
        <v>0</v>
      </c>
      <c r="G826" s="158">
        <f>'Comm Input'!P992</f>
        <v>0</v>
      </c>
      <c r="H826" s="158">
        <f>'Comm Input'!Q992</f>
        <v>0</v>
      </c>
      <c r="I826" s="158">
        <f>'Comm Input'!R992</f>
        <v>0</v>
      </c>
      <c r="J826" s="319">
        <f>'Comm Input'!S992</f>
        <v>0</v>
      </c>
      <c r="K826" s="319">
        <f>'Comm Input'!T992</f>
        <v>0</v>
      </c>
      <c r="L826" s="319" t="str">
        <f>'Comm Input'!U992</f>
        <v>Bundled</v>
      </c>
      <c r="M826" s="158">
        <f>'Comm Input'!V992</f>
        <v>0</v>
      </c>
      <c r="N826" s="319">
        <f>'Comm Input'!W992</f>
        <v>0</v>
      </c>
      <c r="O826" s="117">
        <f>'Comm Input'!X992</f>
        <v>0</v>
      </c>
      <c r="P826" s="157">
        <f>'Comm Input'!Y992</f>
        <v>0</v>
      </c>
      <c r="Q826" s="158">
        <f>'Comm Input'!Z992</f>
        <v>0</v>
      </c>
      <c r="R826" s="319">
        <f>'Comm Input'!AA992</f>
        <v>0</v>
      </c>
      <c r="S826" s="157">
        <f>'Comm Input'!AB992</f>
        <v>0</v>
      </c>
      <c r="T826" s="7">
        <f>'Comm Input'!AC992</f>
        <v>0</v>
      </c>
      <c r="U826" s="7">
        <f>'Comm Input'!AD992</f>
        <v>0</v>
      </c>
      <c r="V826" s="7">
        <f>'Comm Input'!AE992</f>
        <v>0</v>
      </c>
      <c r="W826" s="7">
        <f>'Comm Input'!AF992</f>
        <v>0</v>
      </c>
      <c r="X826" s="158">
        <f>'Comm Input'!AG992</f>
        <v>0</v>
      </c>
      <c r="Y826" s="322">
        <f>'Comm Input'!AH992</f>
        <v>0</v>
      </c>
      <c r="Z826" s="7">
        <f>'Comm Input'!AI992</f>
        <v>0</v>
      </c>
    </row>
    <row r="827" spans="1:26" ht="15" x14ac:dyDescent="0.25">
      <c r="A827" s="311">
        <f>'Comm Input'!J993</f>
        <v>0</v>
      </c>
      <c r="B827" t="str">
        <f>'Comm Input'!K993</f>
        <v>Client Name</v>
      </c>
      <c r="C827" s="17">
        <f>'Comm Input'!L993</f>
        <v>0</v>
      </c>
      <c r="D827">
        <f>'Comm Input'!M993</f>
        <v>0</v>
      </c>
      <c r="E827" s="494">
        <f>'Comm Input'!N993</f>
        <v>0</v>
      </c>
      <c r="F827" s="366">
        <f>'Comm Input'!O993</f>
        <v>0</v>
      </c>
      <c r="G827" s="321">
        <f>'Comm Input'!P993</f>
        <v>0</v>
      </c>
      <c r="H827" s="307">
        <f>'Comm Input'!Q993</f>
        <v>0</v>
      </c>
      <c r="I827" s="307">
        <f>'Comm Input'!R993</f>
        <v>0</v>
      </c>
      <c r="J827" s="307">
        <f>'Comm Input'!S993</f>
        <v>0</v>
      </c>
      <c r="K827" s="307">
        <f>'Comm Input'!T993</f>
        <v>0</v>
      </c>
      <c r="L827" s="38">
        <f>'Comm Input'!U993</f>
        <v>0</v>
      </c>
      <c r="M827" s="38">
        <f>'Comm Input'!V993</f>
        <v>0</v>
      </c>
      <c r="N827" s="22">
        <f>'Comm Input'!W993</f>
        <v>0</v>
      </c>
      <c r="O827" s="22">
        <f>'Comm Input'!X993</f>
        <v>0</v>
      </c>
      <c r="P827" s="23">
        <f>'Comm Input'!Y993</f>
        <v>0</v>
      </c>
      <c r="Q827" s="22">
        <f>'Comm Input'!Z993</f>
        <v>0</v>
      </c>
      <c r="R827" s="23">
        <f>'Comm Input'!AA993</f>
        <v>0</v>
      </c>
      <c r="S827" s="23">
        <f>'Comm Input'!AB993</f>
        <v>0</v>
      </c>
      <c r="T827">
        <f>'Comm Input'!AC993</f>
        <v>0</v>
      </c>
      <c r="U827">
        <f>'Comm Input'!AD993</f>
        <v>0</v>
      </c>
      <c r="V827">
        <f>'Comm Input'!AE993</f>
        <v>0</v>
      </c>
      <c r="W827" s="49">
        <f>'Comm Input'!AF993</f>
        <v>0</v>
      </c>
      <c r="X827" s="23">
        <f>'Comm Input'!AG993</f>
        <v>0</v>
      </c>
      <c r="Y827" s="23">
        <f>'Comm Input'!AH993</f>
        <v>0</v>
      </c>
      <c r="Z827">
        <f>'Comm Input'!AI993</f>
        <v>0</v>
      </c>
    </row>
    <row r="828" spans="1:26" ht="15" x14ac:dyDescent="0.25">
      <c r="A828" s="311">
        <f>'Comm Input'!J994</f>
        <v>0</v>
      </c>
      <c r="B828">
        <f>'Comm Input'!K994</f>
        <v>0</v>
      </c>
      <c r="C828">
        <f>'Comm Input'!L994</f>
        <v>0</v>
      </c>
      <c r="D828">
        <f>'Comm Input'!M994</f>
        <v>0</v>
      </c>
      <c r="E828" s="494">
        <f>'Comm Input'!N994</f>
        <v>0</v>
      </c>
      <c r="F828" s="17">
        <f>'Comm Input'!O994</f>
        <v>0</v>
      </c>
      <c r="G828" s="38">
        <f>'Comm Input'!P994</f>
        <v>0</v>
      </c>
      <c r="H828" s="307">
        <f>'Comm Input'!Q994</f>
        <v>0</v>
      </c>
      <c r="I828" s="307">
        <f>'Comm Input'!R994</f>
        <v>0</v>
      </c>
      <c r="J828" s="307">
        <f>'Comm Input'!S994</f>
        <v>0</v>
      </c>
      <c r="K828" s="307">
        <f>'Comm Input'!T994</f>
        <v>0</v>
      </c>
      <c r="L828" s="38">
        <f>'Comm Input'!U994</f>
        <v>0</v>
      </c>
      <c r="M828" s="38">
        <f>'Comm Input'!V994</f>
        <v>0</v>
      </c>
      <c r="N828" s="22">
        <f>'Comm Input'!W994</f>
        <v>0</v>
      </c>
      <c r="O828" s="22">
        <f>'Comm Input'!X994</f>
        <v>0</v>
      </c>
      <c r="P828" s="23">
        <f>'Comm Input'!Y994</f>
        <v>0</v>
      </c>
      <c r="Q828" s="22">
        <f>'Comm Input'!Z994</f>
        <v>0</v>
      </c>
      <c r="R828" s="23">
        <f>'Comm Input'!AA994</f>
        <v>0</v>
      </c>
      <c r="S828" s="23">
        <f>'Comm Input'!AB994</f>
        <v>0</v>
      </c>
      <c r="T828">
        <f>'Comm Input'!AC994</f>
        <v>0</v>
      </c>
      <c r="U828">
        <f>'Comm Input'!AD994</f>
        <v>0</v>
      </c>
      <c r="V828">
        <f>'Comm Input'!AE994</f>
        <v>0</v>
      </c>
      <c r="W828" s="49">
        <f>'Comm Input'!AF994</f>
        <v>0</v>
      </c>
      <c r="X828" s="23">
        <f>'Comm Input'!AG994</f>
        <v>0</v>
      </c>
      <c r="Y828" s="23">
        <f>'Comm Input'!AH994</f>
        <v>0</v>
      </c>
      <c r="Z828">
        <f>'Comm Input'!AI994</f>
        <v>0</v>
      </c>
    </row>
    <row r="829" spans="1:26" ht="15.75" thickBot="1" x14ac:dyDescent="0.3">
      <c r="A829" s="311">
        <f>'Comm Input'!J995</f>
        <v>0</v>
      </c>
      <c r="B829" t="str">
        <f>'Comm Input'!K995</f>
        <v xml:space="preserve">EFFECTIVE: </v>
      </c>
      <c r="C829">
        <f>'Comm Input'!L995</f>
        <v>0</v>
      </c>
      <c r="D829">
        <f>'Comm Input'!M995</f>
        <v>0</v>
      </c>
      <c r="E829" s="49">
        <f>'Comm Input'!N995</f>
        <v>0</v>
      </c>
      <c r="F829" s="50">
        <f>'Comm Input'!O995</f>
        <v>0</v>
      </c>
      <c r="G829" s="38">
        <f>'Comm Input'!P995</f>
        <v>0</v>
      </c>
      <c r="H829" s="307">
        <f>'Comm Input'!Q995</f>
        <v>0</v>
      </c>
      <c r="I829" s="307">
        <f>'Comm Input'!R995</f>
        <v>0</v>
      </c>
      <c r="J829" s="307">
        <f>'Comm Input'!S995</f>
        <v>0</v>
      </c>
      <c r="K829" s="307">
        <f>'Comm Input'!T995</f>
        <v>0</v>
      </c>
      <c r="L829" s="38">
        <f>'Comm Input'!U995</f>
        <v>0</v>
      </c>
      <c r="M829" s="38">
        <f>'Comm Input'!V995</f>
        <v>0</v>
      </c>
      <c r="N829" s="38">
        <f>'Comm Input'!W995</f>
        <v>0</v>
      </c>
      <c r="O829" s="22">
        <f>'Comm Input'!X995</f>
        <v>0</v>
      </c>
      <c r="P829" s="11">
        <f>'Comm Input'!Y995</f>
        <v>0</v>
      </c>
      <c r="Q829" s="22">
        <f>'Comm Input'!Z995</f>
        <v>0</v>
      </c>
      <c r="R829" s="22">
        <f>'Comm Input'!AA995</f>
        <v>0</v>
      </c>
      <c r="S829" s="22">
        <f>'Comm Input'!AB995</f>
        <v>0</v>
      </c>
      <c r="T829" s="22">
        <f>'Comm Input'!AC995</f>
        <v>0</v>
      </c>
      <c r="U829" s="22">
        <f>'Comm Input'!AD995</f>
        <v>0</v>
      </c>
      <c r="V829" s="22">
        <f>'Comm Input'!AE995</f>
        <v>0</v>
      </c>
      <c r="W829" s="49">
        <f>'Comm Input'!AF995</f>
        <v>0</v>
      </c>
      <c r="X829" s="22">
        <f>'Comm Input'!AG995</f>
        <v>0</v>
      </c>
      <c r="Y829" s="22">
        <f>'Comm Input'!AH995</f>
        <v>0</v>
      </c>
      <c r="Z829" s="22">
        <f>'Comm Input'!AI995</f>
        <v>0</v>
      </c>
    </row>
    <row r="830" spans="1:26" ht="15.75" thickBot="1" x14ac:dyDescent="0.3">
      <c r="A830" s="311">
        <f>'Comm Input'!J996</f>
        <v>0</v>
      </c>
      <c r="B830">
        <f>'Comm Input'!K996</f>
        <v>0</v>
      </c>
      <c r="C830">
        <f>'Comm Input'!L996</f>
        <v>0</v>
      </c>
      <c r="D830">
        <f>'Comm Input'!M996</f>
        <v>0</v>
      </c>
      <c r="E830" s="49">
        <f>'Comm Input'!N996</f>
        <v>0</v>
      </c>
      <c r="F830" s="50">
        <f>'Comm Input'!O996</f>
        <v>0</v>
      </c>
      <c r="G830" s="38">
        <f>'Comm Input'!P996</f>
        <v>0</v>
      </c>
      <c r="H830" s="38">
        <f>'Comm Input'!Q996</f>
        <v>0</v>
      </c>
      <c r="I830" s="38">
        <f>'Comm Input'!R996</f>
        <v>0</v>
      </c>
      <c r="J830" s="38">
        <f>'Comm Input'!S996</f>
        <v>0</v>
      </c>
      <c r="K830" s="38">
        <f>'Comm Input'!T996</f>
        <v>0</v>
      </c>
      <c r="L830" s="38">
        <f>'Comm Input'!U996</f>
        <v>0</v>
      </c>
      <c r="M830" s="38">
        <f>'Comm Input'!V996</f>
        <v>0</v>
      </c>
      <c r="N830" s="488">
        <f>'Comm Input'!W996</f>
        <v>0</v>
      </c>
      <c r="O830" s="488">
        <f>'Comm Input'!X996</f>
        <v>0</v>
      </c>
      <c r="P830" s="488">
        <f>'Comm Input'!Y996</f>
        <v>0</v>
      </c>
      <c r="Q830" s="488">
        <f>'Comm Input'!Z996</f>
        <v>0</v>
      </c>
      <c r="R830" s="488">
        <f>'Comm Input'!AA996</f>
        <v>0</v>
      </c>
      <c r="S830" s="488">
        <f>'Comm Input'!AB996</f>
        <v>0</v>
      </c>
      <c r="T830" s="1087">
        <f>'Comm Input'!AC996</f>
        <v>0</v>
      </c>
      <c r="U830" s="89">
        <f>'Comm Input'!AD996</f>
        <v>0</v>
      </c>
      <c r="V830" s="89">
        <f>'Comm Input'!AE996</f>
        <v>0</v>
      </c>
      <c r="W830" s="49">
        <f>'Comm Input'!AF996</f>
        <v>0</v>
      </c>
      <c r="X830" s="488">
        <f>'Comm Input'!AG996</f>
        <v>0</v>
      </c>
      <c r="Y830" s="488">
        <f>'Comm Input'!AH996</f>
        <v>0</v>
      </c>
      <c r="Z830" s="488">
        <f>'Comm Input'!AI996</f>
        <v>0</v>
      </c>
    </row>
    <row r="831" spans="1:26" ht="15" x14ac:dyDescent="0.25">
      <c r="A831" s="311">
        <f>'Comm Input'!J997</f>
        <v>0</v>
      </c>
      <c r="B831">
        <f>'Comm Input'!K997</f>
        <v>0</v>
      </c>
      <c r="C831">
        <f>'Comm Input'!L997</f>
        <v>0</v>
      </c>
      <c r="D831">
        <f>'Comm Input'!M997</f>
        <v>0</v>
      </c>
      <c r="E831" s="49">
        <f>'Comm Input'!N997</f>
        <v>0</v>
      </c>
      <c r="F831" s="50">
        <f>'Comm Input'!O997</f>
        <v>0</v>
      </c>
      <c r="G831" s="38">
        <f>'Comm Input'!P997</f>
        <v>0</v>
      </c>
      <c r="H831" s="38">
        <f>'Comm Input'!Q997</f>
        <v>0</v>
      </c>
      <c r="I831" s="38">
        <f>'Comm Input'!R997</f>
        <v>0</v>
      </c>
      <c r="J831" s="38">
        <f>'Comm Input'!S997</f>
        <v>0</v>
      </c>
      <c r="K831" s="38">
        <f>'Comm Input'!T997</f>
        <v>0</v>
      </c>
      <c r="L831" s="38">
        <f>'Comm Input'!U997</f>
        <v>0</v>
      </c>
      <c r="M831" s="38">
        <f>'Comm Input'!V997</f>
        <v>0</v>
      </c>
      <c r="N831" s="522">
        <f>'Comm Input'!W997</f>
        <v>0</v>
      </c>
      <c r="O831" s="523">
        <f>'Comm Input'!X997</f>
        <v>0</v>
      </c>
      <c r="P831" s="28">
        <f>'Comm Input'!Y997</f>
        <v>0</v>
      </c>
      <c r="Q831" s="523">
        <f>'Comm Input'!Z997</f>
        <v>0</v>
      </c>
      <c r="R831" s="523">
        <f>'Comm Input'!AA997</f>
        <v>0</v>
      </c>
      <c r="S831" s="523">
        <f>'Comm Input'!AB997</f>
        <v>0</v>
      </c>
      <c r="T831" s="89">
        <f>'Comm Input'!AC997</f>
        <v>0</v>
      </c>
      <c r="U831" s="89">
        <f>'Comm Input'!AD997</f>
        <v>0</v>
      </c>
      <c r="V831" s="89">
        <f>'Comm Input'!AE997</f>
        <v>0</v>
      </c>
      <c r="W831" s="541">
        <f>'Comm Input'!AF997</f>
        <v>0</v>
      </c>
      <c r="X831" s="523">
        <f>'Comm Input'!AG997</f>
        <v>0</v>
      </c>
      <c r="Y831" s="523">
        <f>'Comm Input'!AH997</f>
        <v>0</v>
      </c>
      <c r="Z831" s="89">
        <f>'Comm Input'!AI997</f>
        <v>0</v>
      </c>
    </row>
    <row r="832" spans="1:26" ht="15" x14ac:dyDescent="0.25">
      <c r="A832" s="311">
        <f>'Comm Input'!J998</f>
        <v>0</v>
      </c>
      <c r="B832">
        <f>'Comm Input'!K998</f>
        <v>0</v>
      </c>
      <c r="C832">
        <f>'Comm Input'!L998</f>
        <v>0</v>
      </c>
      <c r="D832">
        <f>'Comm Input'!M998</f>
        <v>0</v>
      </c>
      <c r="E832" s="49">
        <f>'Comm Input'!N998</f>
        <v>0</v>
      </c>
      <c r="F832" s="50">
        <f>'Comm Input'!O998</f>
        <v>0</v>
      </c>
      <c r="G832" s="38">
        <f>'Comm Input'!P998</f>
        <v>0</v>
      </c>
      <c r="H832" s="38">
        <f>'Comm Input'!Q998</f>
        <v>0</v>
      </c>
      <c r="I832" s="38">
        <f>'Comm Input'!R998</f>
        <v>0</v>
      </c>
      <c r="J832" s="38">
        <f>'Comm Input'!S998</f>
        <v>0</v>
      </c>
      <c r="K832" s="38">
        <f>'Comm Input'!T998</f>
        <v>0</v>
      </c>
      <c r="L832" s="38">
        <f>'Comm Input'!U998</f>
        <v>0</v>
      </c>
      <c r="M832" s="38">
        <f>'Comm Input'!V998</f>
        <v>0</v>
      </c>
      <c r="N832" s="116">
        <f>'Comm Input'!W998</f>
        <v>0</v>
      </c>
      <c r="O832" s="22">
        <f>'Comm Input'!X998</f>
        <v>0</v>
      </c>
      <c r="P832" s="28">
        <f>'Comm Input'!Y998</f>
        <v>0</v>
      </c>
      <c r="Q832" s="22">
        <f>'Comm Input'!Z998</f>
        <v>0</v>
      </c>
      <c r="R832" s="22">
        <f>'Comm Input'!AA998</f>
        <v>0</v>
      </c>
      <c r="S832" s="22">
        <f>'Comm Input'!AB998</f>
        <v>0</v>
      </c>
      <c r="T832" s="89">
        <f>'Comm Input'!AC998</f>
        <v>0</v>
      </c>
      <c r="U832" s="89">
        <f>'Comm Input'!AD998</f>
        <v>0</v>
      </c>
      <c r="V832" s="89">
        <f>'Comm Input'!AE998</f>
        <v>0</v>
      </c>
      <c r="W832" s="49">
        <f>'Comm Input'!AF998</f>
        <v>0</v>
      </c>
      <c r="X832" s="22">
        <f>'Comm Input'!AG998</f>
        <v>0</v>
      </c>
      <c r="Y832" s="22">
        <f>'Comm Input'!AH998</f>
        <v>0</v>
      </c>
      <c r="Z832" s="89">
        <f>'Comm Input'!AI998</f>
        <v>0</v>
      </c>
    </row>
    <row r="833" spans="1:26" ht="15" x14ac:dyDescent="0.25">
      <c r="A833" s="495">
        <f>'Comm Input'!J999</f>
        <v>0</v>
      </c>
      <c r="B833" s="171">
        <f>'Comm Input'!K999</f>
        <v>0</v>
      </c>
      <c r="C833" s="171">
        <f>'Comm Input'!L999</f>
        <v>0</v>
      </c>
      <c r="D833" s="176">
        <f>'Comm Input'!M999</f>
        <v>0</v>
      </c>
      <c r="E833" s="449">
        <f>'Comm Input'!N999</f>
        <v>0</v>
      </c>
      <c r="F833" s="335">
        <f>'Comm Input'!O999</f>
        <v>0</v>
      </c>
      <c r="G833" s="177">
        <f>'Comm Input'!P999</f>
        <v>0</v>
      </c>
      <c r="H833" s="177">
        <f>'Comm Input'!Q999</f>
        <v>0</v>
      </c>
      <c r="I833" s="177">
        <f>'Comm Input'!R999</f>
        <v>0</v>
      </c>
      <c r="J833" s="177">
        <f>'Comm Input'!S999</f>
        <v>0</v>
      </c>
      <c r="K833" s="177">
        <f>'Comm Input'!T999</f>
        <v>0</v>
      </c>
      <c r="L833" s="177">
        <f>'Comm Input'!U999</f>
        <v>0</v>
      </c>
      <c r="M833" s="177">
        <f>'Comm Input'!V999</f>
        <v>0</v>
      </c>
      <c r="N833" s="364">
        <f>'Comm Input'!W999</f>
        <v>0</v>
      </c>
      <c r="O833" s="178">
        <f>'Comm Input'!X999</f>
        <v>0</v>
      </c>
      <c r="P833" s="365">
        <f>'Comm Input'!Y999</f>
        <v>0</v>
      </c>
      <c r="Q833" s="178">
        <f>'Comm Input'!Z999</f>
        <v>0</v>
      </c>
      <c r="R833" s="178">
        <f>'Comm Input'!AA999</f>
        <v>0</v>
      </c>
      <c r="S833" s="337">
        <f>'Comm Input'!AB999</f>
        <v>0</v>
      </c>
      <c r="T833" s="171">
        <f>'Comm Input'!AC999</f>
        <v>0</v>
      </c>
      <c r="U833" s="171">
        <f>'Comm Input'!AD999</f>
        <v>0</v>
      </c>
      <c r="V833" s="171">
        <f>'Comm Input'!AE999</f>
        <v>0</v>
      </c>
      <c r="W833" s="171">
        <f>'Comm Input'!AF999</f>
        <v>0</v>
      </c>
      <c r="X833" s="171">
        <f>'Comm Input'!AG999</f>
        <v>0</v>
      </c>
      <c r="Y833" s="337">
        <f>'Comm Input'!AH999</f>
        <v>0</v>
      </c>
      <c r="Z833" s="171">
        <f>'Comm Input'!AI999</f>
        <v>0</v>
      </c>
    </row>
    <row r="834" spans="1:26" ht="15" x14ac:dyDescent="0.25">
      <c r="A834" s="310" t="str">
        <f>'Comm Input'!J1000</f>
        <v>EHR GORE</v>
      </c>
      <c r="B834" s="35" t="str">
        <f>'Comm Input'!K1000</f>
        <v>Broker: Jeff Kaplan</v>
      </c>
      <c r="C834" s="35">
        <f>'Comm Input'!L1000</f>
        <v>0</v>
      </c>
      <c r="D834" s="158">
        <f>'Comm Input'!M1000</f>
        <v>0</v>
      </c>
      <c r="E834" s="117">
        <f>'Comm Input'!N1000</f>
        <v>0</v>
      </c>
      <c r="F834" s="316">
        <f>'Comm Input'!O1000</f>
        <v>0</v>
      </c>
      <c r="G834" s="158">
        <f>'Comm Input'!P1000</f>
        <v>0</v>
      </c>
      <c r="H834" s="158">
        <f>'Comm Input'!Q1000</f>
        <v>0</v>
      </c>
      <c r="I834" s="158">
        <f>'Comm Input'!R1000</f>
        <v>0</v>
      </c>
      <c r="J834" s="319">
        <f>'Comm Input'!S1000</f>
        <v>0</v>
      </c>
      <c r="K834" s="319">
        <f>'Comm Input'!T1000</f>
        <v>0</v>
      </c>
      <c r="L834" s="319" t="str">
        <f>'Comm Input'!U1000</f>
        <v>Bundled</v>
      </c>
      <c r="M834" s="158">
        <f>'Comm Input'!V1000</f>
        <v>0</v>
      </c>
      <c r="N834" s="319">
        <f>'Comm Input'!W1000</f>
        <v>0.02</v>
      </c>
      <c r="O834" s="117">
        <f>'Comm Input'!X1000</f>
        <v>0</v>
      </c>
      <c r="P834" s="157">
        <f>'Comm Input'!Y1000</f>
        <v>0</v>
      </c>
      <c r="Q834" s="158">
        <f>'Comm Input'!Z1000</f>
        <v>0</v>
      </c>
      <c r="R834" s="319">
        <f>'Comm Input'!AA1000</f>
        <v>0</v>
      </c>
      <c r="S834" s="157">
        <f>'Comm Input'!AB1000</f>
        <v>0</v>
      </c>
      <c r="T834" s="7">
        <f>'Comm Input'!AC1000</f>
        <v>0</v>
      </c>
      <c r="U834" s="7">
        <f>'Comm Input'!AD1000</f>
        <v>0</v>
      </c>
      <c r="V834" s="7">
        <f>'Comm Input'!AE1000</f>
        <v>0</v>
      </c>
      <c r="W834" s="7">
        <f>'Comm Input'!AF1000</f>
        <v>0</v>
      </c>
      <c r="X834" s="158">
        <f>'Comm Input'!AG1000</f>
        <v>0</v>
      </c>
      <c r="Y834" s="322">
        <f>'Comm Input'!AH1000</f>
        <v>0</v>
      </c>
      <c r="Z834" s="7">
        <f>'Comm Input'!AI1000</f>
        <v>0</v>
      </c>
    </row>
    <row r="835" spans="1:26" ht="15" x14ac:dyDescent="0.25">
      <c r="A835" s="311">
        <f>'Comm Input'!J1001</f>
        <v>0</v>
      </c>
      <c r="B835" t="str">
        <f>'Comm Input'!K1001</f>
        <v xml:space="preserve">Stay Dry Roofing </v>
      </c>
      <c r="C835" s="17">
        <f>'Comm Input'!L1001</f>
        <v>0</v>
      </c>
      <c r="D835" t="str">
        <f>'Comm Input'!M1001</f>
        <v>FL8742</v>
      </c>
      <c r="E835" s="628">
        <f>'Comm Input'!N1001</f>
        <v>0</v>
      </c>
      <c r="F835" s="366">
        <f>'Comm Input'!O1001</f>
        <v>0</v>
      </c>
      <c r="G835" s="533">
        <f>'Comm Input'!P1001</f>
        <v>0</v>
      </c>
      <c r="H835" s="535">
        <f>'Comm Input'!Q1001</f>
        <v>0</v>
      </c>
      <c r="I835" s="535">
        <f>'Comm Input'!R1001</f>
        <v>0</v>
      </c>
      <c r="J835" s="535">
        <f>'Comm Input'!S1001</f>
        <v>0</v>
      </c>
      <c r="K835" s="535">
        <f>'Comm Input'!T1001</f>
        <v>0</v>
      </c>
      <c r="L835" s="526">
        <f>'Comm Input'!U1001</f>
        <v>0</v>
      </c>
      <c r="M835" s="526">
        <f>'Comm Input'!V1001</f>
        <v>0</v>
      </c>
      <c r="N835" s="523">
        <f>'Comm Input'!W1001</f>
        <v>0</v>
      </c>
      <c r="O835" s="523">
        <f>'Comm Input'!X1001</f>
        <v>0</v>
      </c>
      <c r="P835" s="538">
        <f>'Comm Input'!Y1001</f>
        <v>0</v>
      </c>
      <c r="Q835" s="523">
        <f>'Comm Input'!Z1001</f>
        <v>0</v>
      </c>
      <c r="R835" s="538">
        <f>'Comm Input'!AA1001</f>
        <v>0</v>
      </c>
      <c r="S835" s="538">
        <f>'Comm Input'!AB1001</f>
        <v>0</v>
      </c>
      <c r="T835">
        <f>'Comm Input'!AC1001</f>
        <v>0</v>
      </c>
      <c r="U835">
        <f>'Comm Input'!AD1001</f>
        <v>0</v>
      </c>
      <c r="V835">
        <f>'Comm Input'!AE1001</f>
        <v>0</v>
      </c>
      <c r="W835" s="541">
        <f>'Comm Input'!AF1001</f>
        <v>0</v>
      </c>
      <c r="X835" s="538">
        <f>'Comm Input'!AG1001</f>
        <v>0</v>
      </c>
      <c r="Y835" s="538">
        <f>'Comm Input'!AH1001</f>
        <v>0</v>
      </c>
      <c r="Z835">
        <f>'Comm Input'!AI1001</f>
        <v>0</v>
      </c>
    </row>
    <row r="836" spans="1:26" ht="15" x14ac:dyDescent="0.25">
      <c r="A836" s="311">
        <f>'Comm Input'!J1002</f>
        <v>0</v>
      </c>
      <c r="B836">
        <f>'Comm Input'!K1002</f>
        <v>0</v>
      </c>
      <c r="C836">
        <f>'Comm Input'!L1002</f>
        <v>0</v>
      </c>
      <c r="D836">
        <f>'Comm Input'!M1002</f>
        <v>0</v>
      </c>
      <c r="E836" s="494">
        <f>'Comm Input'!N1002</f>
        <v>0</v>
      </c>
      <c r="F836" s="17">
        <f>'Comm Input'!O1002</f>
        <v>0</v>
      </c>
      <c r="G836" s="38">
        <f>'Comm Input'!P1002</f>
        <v>0</v>
      </c>
      <c r="H836" s="307">
        <f>'Comm Input'!Q1002</f>
        <v>0</v>
      </c>
      <c r="I836" s="307">
        <f>'Comm Input'!R1002</f>
        <v>0</v>
      </c>
      <c r="J836" s="307">
        <f>'Comm Input'!S1002</f>
        <v>0</v>
      </c>
      <c r="K836" s="307">
        <f>'Comm Input'!T1002</f>
        <v>0</v>
      </c>
      <c r="L836" s="38">
        <f>'Comm Input'!U1002</f>
        <v>0</v>
      </c>
      <c r="M836" s="38">
        <f>'Comm Input'!V1002</f>
        <v>0</v>
      </c>
      <c r="N836" s="22">
        <f>'Comm Input'!W1002</f>
        <v>0</v>
      </c>
      <c r="O836" s="22">
        <f>'Comm Input'!X1002</f>
        <v>0</v>
      </c>
      <c r="P836" s="23">
        <f>'Comm Input'!Y1002</f>
        <v>0</v>
      </c>
      <c r="Q836" s="22">
        <f>'Comm Input'!Z1002</f>
        <v>0</v>
      </c>
      <c r="R836" s="23">
        <f>'Comm Input'!AA1002</f>
        <v>0</v>
      </c>
      <c r="S836" s="23">
        <f>'Comm Input'!AB1002</f>
        <v>0</v>
      </c>
      <c r="T836">
        <f>'Comm Input'!AC1002</f>
        <v>0</v>
      </c>
      <c r="U836">
        <f>'Comm Input'!AD1002</f>
        <v>0</v>
      </c>
      <c r="V836">
        <f>'Comm Input'!AE1002</f>
        <v>0</v>
      </c>
      <c r="W836" s="49">
        <f>'Comm Input'!AF1002</f>
        <v>0</v>
      </c>
      <c r="X836" s="23">
        <f>'Comm Input'!AG1002</f>
        <v>0</v>
      </c>
      <c r="Y836" s="23">
        <f>'Comm Input'!AH1002</f>
        <v>0</v>
      </c>
      <c r="Z836">
        <f>'Comm Input'!AI1002</f>
        <v>0</v>
      </c>
    </row>
    <row r="837" spans="1:26" ht="15" x14ac:dyDescent="0.25">
      <c r="A837" s="311">
        <f>'Comm Input'!J1003</f>
        <v>0</v>
      </c>
      <c r="B837" t="str">
        <f>'Comm Input'!K1003</f>
        <v>TERMED</v>
      </c>
      <c r="C837" s="17">
        <f>'Comm Input'!L1003</f>
        <v>0</v>
      </c>
      <c r="D837" t="str">
        <f>'Comm Input'!M1003</f>
        <v>FL5551</v>
      </c>
      <c r="E837" s="494">
        <f>'Comm Input'!N1003</f>
        <v>0</v>
      </c>
      <c r="F837" s="366">
        <f>'Comm Input'!O1003</f>
        <v>0</v>
      </c>
      <c r="G837" s="321">
        <f>'Comm Input'!P1003</f>
        <v>0</v>
      </c>
      <c r="H837" s="307">
        <f>'Comm Input'!Q1003</f>
        <v>0</v>
      </c>
      <c r="I837" s="307">
        <f>'Comm Input'!R1003</f>
        <v>0</v>
      </c>
      <c r="J837" s="307">
        <f>'Comm Input'!S1003</f>
        <v>0</v>
      </c>
      <c r="K837" s="307">
        <f>'Comm Input'!T1003</f>
        <v>0</v>
      </c>
      <c r="L837" s="38">
        <f>'Comm Input'!U1003</f>
        <v>0</v>
      </c>
      <c r="M837" s="38">
        <f>'Comm Input'!V1003</f>
        <v>0</v>
      </c>
      <c r="N837" s="22">
        <f>'Comm Input'!W1003</f>
        <v>0</v>
      </c>
      <c r="O837" s="22">
        <f>'Comm Input'!X1003</f>
        <v>0</v>
      </c>
      <c r="P837" s="23">
        <f>'Comm Input'!Y1003</f>
        <v>0</v>
      </c>
      <c r="Q837" s="22">
        <f>'Comm Input'!Z1003</f>
        <v>0</v>
      </c>
      <c r="R837" s="23">
        <f>'Comm Input'!AA1003</f>
        <v>0</v>
      </c>
      <c r="S837" s="23">
        <f>'Comm Input'!AB1003</f>
        <v>0</v>
      </c>
      <c r="T837">
        <f>'Comm Input'!AC1003</f>
        <v>0</v>
      </c>
      <c r="U837">
        <f>'Comm Input'!AD1003</f>
        <v>0</v>
      </c>
      <c r="V837">
        <f>'Comm Input'!AE1003</f>
        <v>0</v>
      </c>
      <c r="W837" s="49">
        <f>'Comm Input'!AF1003</f>
        <v>0</v>
      </c>
      <c r="X837" s="23">
        <f>'Comm Input'!AG1003</f>
        <v>0</v>
      </c>
      <c r="Y837" s="23">
        <f>'Comm Input'!AH1003</f>
        <v>0</v>
      </c>
      <c r="Z837">
        <f>'Comm Input'!AI1003</f>
        <v>0</v>
      </c>
    </row>
    <row r="838" spans="1:26" ht="15" x14ac:dyDescent="0.25">
      <c r="A838" s="311">
        <f>'Comm Input'!J1004</f>
        <v>0</v>
      </c>
      <c r="B838">
        <f>'Comm Input'!K1004</f>
        <v>0</v>
      </c>
      <c r="C838">
        <f>'Comm Input'!L1004</f>
        <v>0</v>
      </c>
      <c r="D838">
        <f>'Comm Input'!M1004</f>
        <v>0</v>
      </c>
      <c r="E838" s="494">
        <f>'Comm Input'!N1004</f>
        <v>0</v>
      </c>
      <c r="F838" s="17">
        <f>'Comm Input'!O1004</f>
        <v>0</v>
      </c>
      <c r="G838" s="38">
        <f>'Comm Input'!P1004</f>
        <v>0</v>
      </c>
      <c r="H838" s="307">
        <f>'Comm Input'!Q1004</f>
        <v>0</v>
      </c>
      <c r="I838" s="307">
        <f>'Comm Input'!R1004</f>
        <v>0</v>
      </c>
      <c r="J838" s="307">
        <f>'Comm Input'!S1004</f>
        <v>0</v>
      </c>
      <c r="K838" s="307">
        <f>'Comm Input'!T1004</f>
        <v>0</v>
      </c>
      <c r="L838" s="38">
        <f>'Comm Input'!U1004</f>
        <v>0</v>
      </c>
      <c r="M838" s="38">
        <f>'Comm Input'!V1004</f>
        <v>0</v>
      </c>
      <c r="N838" s="22">
        <f>'Comm Input'!W1004</f>
        <v>0</v>
      </c>
      <c r="O838" s="22">
        <f>'Comm Input'!X1004</f>
        <v>0</v>
      </c>
      <c r="P838" s="23">
        <f>'Comm Input'!Y1004</f>
        <v>0</v>
      </c>
      <c r="Q838" s="22">
        <f>'Comm Input'!Z1004</f>
        <v>0</v>
      </c>
      <c r="R838" s="23">
        <f>'Comm Input'!AA1004</f>
        <v>0</v>
      </c>
      <c r="S838" s="23">
        <f>'Comm Input'!AB1004</f>
        <v>0</v>
      </c>
      <c r="T838">
        <f>'Comm Input'!AC1004</f>
        <v>0</v>
      </c>
      <c r="U838">
        <f>'Comm Input'!AD1004</f>
        <v>0</v>
      </c>
      <c r="V838">
        <f>'Comm Input'!AE1004</f>
        <v>0</v>
      </c>
      <c r="W838" s="49">
        <f>'Comm Input'!AF1004</f>
        <v>0</v>
      </c>
      <c r="X838" s="23">
        <f>'Comm Input'!AG1004</f>
        <v>0</v>
      </c>
      <c r="Y838" s="23">
        <f>'Comm Input'!AH1004</f>
        <v>0</v>
      </c>
      <c r="Z838">
        <f>'Comm Input'!AI1004</f>
        <v>0</v>
      </c>
    </row>
    <row r="839" spans="1:26" ht="15" x14ac:dyDescent="0.25">
      <c r="A839" s="311">
        <f>'Comm Input'!J1005</f>
        <v>0</v>
      </c>
      <c r="B839">
        <f>'Comm Input'!K1005</f>
        <v>0</v>
      </c>
      <c r="C839" s="17">
        <f>'Comm Input'!L1005</f>
        <v>0</v>
      </c>
      <c r="D839">
        <f>'Comm Input'!M1005</f>
        <v>0</v>
      </c>
      <c r="E839" s="494">
        <f>'Comm Input'!N1005</f>
        <v>0</v>
      </c>
      <c r="F839" s="366">
        <f>'Comm Input'!O1005</f>
        <v>0</v>
      </c>
      <c r="G839" s="321">
        <f>'Comm Input'!P1005</f>
        <v>0</v>
      </c>
      <c r="H839" s="307">
        <f>'Comm Input'!Q1005</f>
        <v>0</v>
      </c>
      <c r="I839" s="307">
        <f>'Comm Input'!R1005</f>
        <v>0</v>
      </c>
      <c r="J839" s="307">
        <f>'Comm Input'!S1005</f>
        <v>0</v>
      </c>
      <c r="K839" s="307">
        <f>'Comm Input'!T1005</f>
        <v>0</v>
      </c>
      <c r="L839" s="38">
        <f>'Comm Input'!U1005</f>
        <v>0</v>
      </c>
      <c r="M839" s="38">
        <f>'Comm Input'!V1005</f>
        <v>0</v>
      </c>
      <c r="N839" s="22">
        <f>'Comm Input'!W1005</f>
        <v>0</v>
      </c>
      <c r="O839" s="22">
        <f>'Comm Input'!X1005</f>
        <v>0</v>
      </c>
      <c r="P839" s="23">
        <f>'Comm Input'!Y1005</f>
        <v>0</v>
      </c>
      <c r="Q839" s="22">
        <f>'Comm Input'!Z1005</f>
        <v>0</v>
      </c>
      <c r="R839" s="23">
        <f>'Comm Input'!AA1005</f>
        <v>0</v>
      </c>
      <c r="S839" s="23">
        <f>'Comm Input'!AB1005</f>
        <v>0</v>
      </c>
      <c r="T839">
        <f>'Comm Input'!AC1005</f>
        <v>0</v>
      </c>
      <c r="U839">
        <f>'Comm Input'!AD1005</f>
        <v>0</v>
      </c>
      <c r="V839">
        <f>'Comm Input'!AE1005</f>
        <v>0</v>
      </c>
      <c r="W839" s="49">
        <f>'Comm Input'!AF1005</f>
        <v>0</v>
      </c>
      <c r="X839" s="23">
        <f>'Comm Input'!AG1005</f>
        <v>0</v>
      </c>
      <c r="Y839" s="23">
        <f>'Comm Input'!AH1005</f>
        <v>0</v>
      </c>
      <c r="Z839" s="23">
        <f>'Comm Input'!AI1005</f>
        <v>0</v>
      </c>
    </row>
    <row r="840" spans="1:26" ht="15" x14ac:dyDescent="0.25">
      <c r="A840" s="311">
        <f>'Comm Input'!J1006</f>
        <v>0</v>
      </c>
      <c r="B840">
        <f>'Comm Input'!K1006</f>
        <v>0</v>
      </c>
      <c r="C840">
        <f>'Comm Input'!L1006</f>
        <v>0</v>
      </c>
      <c r="D840">
        <f>'Comm Input'!M1006</f>
        <v>0</v>
      </c>
      <c r="E840" s="626">
        <f>'Comm Input'!N1006</f>
        <v>0</v>
      </c>
      <c r="F840" s="13">
        <f>'Comm Input'!O1006</f>
        <v>0</v>
      </c>
      <c r="G840" s="38">
        <f>'Comm Input'!P1006</f>
        <v>0</v>
      </c>
      <c r="H840" s="307">
        <f>'Comm Input'!Q1006</f>
        <v>0</v>
      </c>
      <c r="I840" s="307">
        <f>'Comm Input'!R1006</f>
        <v>0</v>
      </c>
      <c r="J840" s="307">
        <f>'Comm Input'!S1006</f>
        <v>0</v>
      </c>
      <c r="K840" s="307">
        <f>'Comm Input'!T1006</f>
        <v>0</v>
      </c>
      <c r="L840" s="38">
        <f>'Comm Input'!U1006</f>
        <v>0</v>
      </c>
      <c r="M840" s="38">
        <f>'Comm Input'!V1006</f>
        <v>0</v>
      </c>
      <c r="N840" s="22">
        <f>'Comm Input'!W1006</f>
        <v>0</v>
      </c>
      <c r="O840" s="22">
        <f>'Comm Input'!X1006</f>
        <v>0</v>
      </c>
      <c r="P840" s="23">
        <f>'Comm Input'!Y1006</f>
        <v>0</v>
      </c>
      <c r="Q840" s="22">
        <f>'Comm Input'!Z1006</f>
        <v>0</v>
      </c>
      <c r="R840" s="23">
        <f>'Comm Input'!AA1006</f>
        <v>0</v>
      </c>
      <c r="S840" s="23">
        <f>'Comm Input'!AB1006</f>
        <v>0</v>
      </c>
      <c r="T840">
        <f>'Comm Input'!AC1006</f>
        <v>0</v>
      </c>
      <c r="U840">
        <f>'Comm Input'!AD1006</f>
        <v>0</v>
      </c>
      <c r="V840">
        <f>'Comm Input'!AE1006</f>
        <v>0</v>
      </c>
      <c r="W840" s="49">
        <f>'Comm Input'!AF1006</f>
        <v>0</v>
      </c>
      <c r="X840" s="23">
        <f>'Comm Input'!AG1006</f>
        <v>0</v>
      </c>
      <c r="Y840" s="23">
        <f>'Comm Input'!AH1006</f>
        <v>0</v>
      </c>
      <c r="Z840" s="23">
        <f>'Comm Input'!AI1006</f>
        <v>0</v>
      </c>
    </row>
    <row r="841" spans="1:26" ht="15.75" thickBot="1" x14ac:dyDescent="0.3">
      <c r="A841" s="311">
        <f>'Comm Input'!J1007</f>
        <v>0</v>
      </c>
      <c r="B841">
        <f>'Comm Input'!K1007</f>
        <v>0</v>
      </c>
      <c r="C841">
        <f>'Comm Input'!L1007</f>
        <v>0</v>
      </c>
      <c r="D841">
        <f>'Comm Input'!M1007</f>
        <v>0</v>
      </c>
      <c r="E841" s="49">
        <f>'Comm Input'!N1007</f>
        <v>0</v>
      </c>
      <c r="F841" s="50">
        <f>'Comm Input'!O1007</f>
        <v>0</v>
      </c>
      <c r="G841" s="38">
        <f>'Comm Input'!P1007</f>
        <v>0</v>
      </c>
      <c r="H841" s="307">
        <f>'Comm Input'!Q1007</f>
        <v>0</v>
      </c>
      <c r="I841" s="307">
        <f>'Comm Input'!R1007</f>
        <v>0</v>
      </c>
      <c r="J841" s="307">
        <f>'Comm Input'!S1007</f>
        <v>0</v>
      </c>
      <c r="K841" s="307">
        <f>'Comm Input'!T1007</f>
        <v>0</v>
      </c>
      <c r="L841" s="38">
        <f>'Comm Input'!U1007</f>
        <v>0</v>
      </c>
      <c r="M841" s="38">
        <f>'Comm Input'!V1007</f>
        <v>0</v>
      </c>
      <c r="N841" s="38">
        <f>'Comm Input'!W1007</f>
        <v>0</v>
      </c>
      <c r="O841" s="22">
        <f>'Comm Input'!X1007</f>
        <v>0</v>
      </c>
      <c r="P841" s="11">
        <f>'Comm Input'!Y1007</f>
        <v>0</v>
      </c>
      <c r="Q841" s="22">
        <f>'Comm Input'!Z1007</f>
        <v>0</v>
      </c>
      <c r="R841" s="22">
        <f>'Comm Input'!AA1007</f>
        <v>0</v>
      </c>
      <c r="S841" s="22">
        <f>'Comm Input'!AB1007</f>
        <v>0</v>
      </c>
      <c r="T841" s="22">
        <f>'Comm Input'!AC1007</f>
        <v>0</v>
      </c>
      <c r="U841" s="22">
        <f>'Comm Input'!AD1007</f>
        <v>0</v>
      </c>
      <c r="V841" s="22">
        <f>'Comm Input'!AE1007</f>
        <v>0</v>
      </c>
      <c r="W841" s="49">
        <f>'Comm Input'!AF1007</f>
        <v>0</v>
      </c>
      <c r="X841" s="22">
        <f>'Comm Input'!AG1007</f>
        <v>0</v>
      </c>
      <c r="Y841" s="22">
        <f>'Comm Input'!AH1007</f>
        <v>0</v>
      </c>
      <c r="Z841" s="22">
        <f>'Comm Input'!AI1007</f>
        <v>0</v>
      </c>
    </row>
    <row r="842" spans="1:26" ht="15.75" thickBot="1" x14ac:dyDescent="0.3">
      <c r="A842" s="311">
        <f>'Comm Input'!J1008</f>
        <v>0</v>
      </c>
      <c r="B842">
        <f>'Comm Input'!K1008</f>
        <v>0</v>
      </c>
      <c r="C842">
        <f>'Comm Input'!L1008</f>
        <v>0</v>
      </c>
      <c r="D842">
        <f>'Comm Input'!M1008</f>
        <v>0</v>
      </c>
      <c r="E842" s="49">
        <f>'Comm Input'!N1008</f>
        <v>0</v>
      </c>
      <c r="F842" s="50">
        <f>'Comm Input'!O1008</f>
        <v>0</v>
      </c>
      <c r="G842" s="38">
        <f>'Comm Input'!P1008</f>
        <v>0</v>
      </c>
      <c r="H842" s="38">
        <f>'Comm Input'!Q1008</f>
        <v>0</v>
      </c>
      <c r="I842" s="38">
        <f>'Comm Input'!R1008</f>
        <v>0</v>
      </c>
      <c r="J842" s="38">
        <f>'Comm Input'!S1008</f>
        <v>0</v>
      </c>
      <c r="K842" s="38">
        <f>'Comm Input'!T1008</f>
        <v>0</v>
      </c>
      <c r="L842" s="38">
        <f>'Comm Input'!U1008</f>
        <v>0</v>
      </c>
      <c r="M842" s="38">
        <f>'Comm Input'!V1008</f>
        <v>0</v>
      </c>
      <c r="N842" s="488">
        <f>'Comm Input'!W1008</f>
        <v>0</v>
      </c>
      <c r="O842" s="489">
        <f>'Comm Input'!X1008</f>
        <v>0</v>
      </c>
      <c r="P842" s="490">
        <f>'Comm Input'!Y1008</f>
        <v>0</v>
      </c>
      <c r="Q842" s="829">
        <f>'Comm Input'!Z1008</f>
        <v>0</v>
      </c>
      <c r="R842" s="387">
        <f>'Comm Input'!AA1008</f>
        <v>0</v>
      </c>
      <c r="S842" s="387">
        <f>'Comm Input'!AB1008</f>
        <v>0</v>
      </c>
      <c r="T842" s="1087">
        <f>'Comm Input'!AC1008</f>
        <v>0</v>
      </c>
      <c r="U842" s="89">
        <f>'Comm Input'!AD1008</f>
        <v>0</v>
      </c>
      <c r="V842" s="89">
        <f>'Comm Input'!AE1008</f>
        <v>0</v>
      </c>
      <c r="W842" s="49">
        <f>'Comm Input'!AF1008</f>
        <v>0</v>
      </c>
      <c r="X842" s="387">
        <f>'Comm Input'!AG1008</f>
        <v>0</v>
      </c>
      <c r="Y842" s="387">
        <f>'Comm Input'!AH1008</f>
        <v>0</v>
      </c>
      <c r="Z842" s="1087">
        <f>'Comm Input'!AI1008</f>
        <v>0</v>
      </c>
    </row>
    <row r="843" spans="1:26" ht="15" x14ac:dyDescent="0.25">
      <c r="A843" s="311">
        <f>'Comm Input'!J1009</f>
        <v>0</v>
      </c>
      <c r="B843">
        <f>'Comm Input'!K1009</f>
        <v>0</v>
      </c>
      <c r="C843">
        <f>'Comm Input'!L1009</f>
        <v>0</v>
      </c>
      <c r="D843">
        <f>'Comm Input'!M1009</f>
        <v>0</v>
      </c>
      <c r="E843" s="49">
        <f>'Comm Input'!N1009</f>
        <v>0</v>
      </c>
      <c r="F843" s="50">
        <f>'Comm Input'!O1009</f>
        <v>0</v>
      </c>
      <c r="G843" s="38">
        <f>'Comm Input'!P1009</f>
        <v>0</v>
      </c>
      <c r="H843" s="38">
        <f>'Comm Input'!Q1009</f>
        <v>0</v>
      </c>
      <c r="I843" s="38">
        <f>'Comm Input'!R1009</f>
        <v>0</v>
      </c>
      <c r="J843" s="38">
        <f>'Comm Input'!S1009</f>
        <v>0</v>
      </c>
      <c r="K843" s="38">
        <f>'Comm Input'!T1009</f>
        <v>0</v>
      </c>
      <c r="L843" s="38">
        <f>'Comm Input'!U1009</f>
        <v>0</v>
      </c>
      <c r="M843" s="38">
        <f>'Comm Input'!V1009</f>
        <v>0</v>
      </c>
      <c r="N843" s="522">
        <f>'Comm Input'!W1009</f>
        <v>0</v>
      </c>
      <c r="O843" s="523">
        <f>'Comm Input'!X1009</f>
        <v>0</v>
      </c>
      <c r="P843" s="28">
        <f>'Comm Input'!Y1009</f>
        <v>0</v>
      </c>
      <c r="Q843" s="523">
        <f>'Comm Input'!Z1009</f>
        <v>0</v>
      </c>
      <c r="R843" s="523">
        <f>'Comm Input'!AA1009</f>
        <v>0</v>
      </c>
      <c r="S843" s="523">
        <f>'Comm Input'!AB1009</f>
        <v>0</v>
      </c>
      <c r="T843" s="89">
        <f>'Comm Input'!AC1009</f>
        <v>0</v>
      </c>
      <c r="U843" s="89">
        <f>'Comm Input'!AD1009</f>
        <v>0</v>
      </c>
      <c r="V843" s="89">
        <f>'Comm Input'!AE1009</f>
        <v>0</v>
      </c>
      <c r="W843" s="49">
        <f>'Comm Input'!AF1009</f>
        <v>0</v>
      </c>
      <c r="X843" s="523">
        <f>'Comm Input'!AG1009</f>
        <v>0</v>
      </c>
      <c r="Y843" s="523">
        <f>'Comm Input'!AH1009</f>
        <v>0</v>
      </c>
      <c r="Z843" s="89">
        <f>'Comm Input'!AI1009</f>
        <v>0</v>
      </c>
    </row>
    <row r="844" spans="1:26" ht="15" x14ac:dyDescent="0.25">
      <c r="A844" s="495">
        <f>'Comm Input'!J1010</f>
        <v>0</v>
      </c>
      <c r="B844" s="171">
        <f>'Comm Input'!K1010</f>
        <v>0</v>
      </c>
      <c r="C844" s="171">
        <f>'Comm Input'!L1010</f>
        <v>0</v>
      </c>
      <c r="D844" s="176">
        <f>'Comm Input'!M1010</f>
        <v>0</v>
      </c>
      <c r="E844" s="449">
        <f>'Comm Input'!N1010</f>
        <v>0</v>
      </c>
      <c r="F844" s="335">
        <f>'Comm Input'!O1010</f>
        <v>0</v>
      </c>
      <c r="G844" s="177">
        <f>'Comm Input'!P1010</f>
        <v>0</v>
      </c>
      <c r="H844" s="177">
        <f>'Comm Input'!Q1010</f>
        <v>0</v>
      </c>
      <c r="I844" s="177">
        <f>'Comm Input'!R1010</f>
        <v>0</v>
      </c>
      <c r="J844" s="177">
        <f>'Comm Input'!S1010</f>
        <v>0</v>
      </c>
      <c r="K844" s="177">
        <f>'Comm Input'!T1010</f>
        <v>0</v>
      </c>
      <c r="L844" s="177">
        <f>'Comm Input'!U1010</f>
        <v>0</v>
      </c>
      <c r="M844" s="177">
        <f>'Comm Input'!V1010</f>
        <v>0</v>
      </c>
      <c r="N844" s="364">
        <f>'Comm Input'!W1010</f>
        <v>0</v>
      </c>
      <c r="O844" s="178">
        <f>'Comm Input'!X1010</f>
        <v>0</v>
      </c>
      <c r="P844" s="365">
        <f>'Comm Input'!Y1010</f>
        <v>0</v>
      </c>
      <c r="Q844" s="178">
        <f>'Comm Input'!Z1010</f>
        <v>0</v>
      </c>
      <c r="R844" s="178">
        <f>'Comm Input'!AA1010</f>
        <v>0</v>
      </c>
      <c r="S844" s="337">
        <f>'Comm Input'!AB1010</f>
        <v>0</v>
      </c>
      <c r="T844" s="171">
        <f>'Comm Input'!AC1010</f>
        <v>0</v>
      </c>
      <c r="U844" s="171">
        <f>'Comm Input'!AD1010</f>
        <v>0</v>
      </c>
      <c r="V844" s="171">
        <f>'Comm Input'!AE1010</f>
        <v>0</v>
      </c>
      <c r="W844" s="171">
        <f>'Comm Input'!AF1010</f>
        <v>0</v>
      </c>
      <c r="X844" s="171">
        <f>'Comm Input'!AG1010</f>
        <v>0</v>
      </c>
      <c r="Y844" s="337">
        <f>'Comm Input'!AH1010</f>
        <v>0</v>
      </c>
      <c r="Z844" s="171">
        <f>'Comm Input'!AI1010</f>
        <v>0</v>
      </c>
    </row>
    <row r="845" spans="1:26" ht="15" x14ac:dyDescent="0.25">
      <c r="A845" s="310" t="str">
        <f>'Comm Input'!J1011</f>
        <v>EHR GORE</v>
      </c>
      <c r="B845" s="35" t="str">
        <f>'Comm Input'!K1011</f>
        <v>Broker: AIU USA</v>
      </c>
      <c r="C845" s="35">
        <f>'Comm Input'!L1011</f>
        <v>0</v>
      </c>
      <c r="D845" s="158">
        <f>'Comm Input'!M1011</f>
        <v>0</v>
      </c>
      <c r="E845" s="117">
        <f>'Comm Input'!N1011</f>
        <v>0</v>
      </c>
      <c r="F845" s="316">
        <f>'Comm Input'!O1011</f>
        <v>0</v>
      </c>
      <c r="G845" s="158">
        <f>'Comm Input'!P1011</f>
        <v>0</v>
      </c>
      <c r="H845" s="158">
        <f>'Comm Input'!Q1011</f>
        <v>0</v>
      </c>
      <c r="I845" s="158">
        <f>'Comm Input'!R1011</f>
        <v>0</v>
      </c>
      <c r="J845" s="319">
        <f>'Comm Input'!S1011</f>
        <v>0</v>
      </c>
      <c r="K845" s="319">
        <f>'Comm Input'!T1011</f>
        <v>0</v>
      </c>
      <c r="L845" s="319" t="str">
        <f>'Comm Input'!U1011</f>
        <v>Bundled</v>
      </c>
      <c r="M845" s="158">
        <f>'Comm Input'!V1011</f>
        <v>0</v>
      </c>
      <c r="N845" s="319">
        <f>'Comm Input'!W1011</f>
        <v>0.04</v>
      </c>
      <c r="O845" s="117">
        <f>'Comm Input'!X1011</f>
        <v>0</v>
      </c>
      <c r="P845" s="157">
        <f>'Comm Input'!Y1011</f>
        <v>0</v>
      </c>
      <c r="Q845" s="158">
        <f>'Comm Input'!Z1011</f>
        <v>0</v>
      </c>
      <c r="R845" s="319">
        <f>'Comm Input'!AA1011</f>
        <v>0</v>
      </c>
      <c r="S845" s="157">
        <f>'Comm Input'!AB1011</f>
        <v>0</v>
      </c>
      <c r="T845" s="7">
        <f>'Comm Input'!AC1011</f>
        <v>0</v>
      </c>
      <c r="U845" s="7">
        <f>'Comm Input'!AD1011</f>
        <v>0</v>
      </c>
      <c r="V845" s="7">
        <f>'Comm Input'!AE1011</f>
        <v>0</v>
      </c>
      <c r="W845" s="7">
        <f>'Comm Input'!AF1011</f>
        <v>0</v>
      </c>
      <c r="X845" s="158">
        <f>'Comm Input'!AG1011</f>
        <v>0</v>
      </c>
      <c r="Y845" s="322">
        <f>'Comm Input'!AH1011</f>
        <v>0</v>
      </c>
      <c r="Z845" s="7">
        <f>'Comm Input'!AI1011</f>
        <v>0</v>
      </c>
    </row>
    <row r="846" spans="1:26" ht="15" x14ac:dyDescent="0.25">
      <c r="A846" s="311">
        <f>'Comm Input'!J1012</f>
        <v>0</v>
      </c>
      <c r="B846" t="str">
        <f>'Comm Input'!K1012</f>
        <v>JRS Construction and Reroofing, LLC</v>
      </c>
      <c r="C846" s="17">
        <f>'Comm Input'!L1012</f>
        <v>0</v>
      </c>
      <c r="D846" t="str">
        <f>'Comm Input'!M1012</f>
        <v>FL5551</v>
      </c>
      <c r="E846" s="628">
        <f>'Comm Input'!N1012</f>
        <v>0</v>
      </c>
      <c r="F846" s="366">
        <f>'Comm Input'!O1012</f>
        <v>0</v>
      </c>
      <c r="G846" s="533">
        <f>'Comm Input'!P1012</f>
        <v>0</v>
      </c>
      <c r="H846" s="535">
        <f>'Comm Input'!Q1012</f>
        <v>0</v>
      </c>
      <c r="I846" s="535">
        <f>'Comm Input'!R1012</f>
        <v>0</v>
      </c>
      <c r="J846" s="535">
        <f>'Comm Input'!S1012</f>
        <v>0</v>
      </c>
      <c r="K846" s="535">
        <f>'Comm Input'!T1012</f>
        <v>0</v>
      </c>
      <c r="L846" s="526">
        <f>'Comm Input'!U1012</f>
        <v>0</v>
      </c>
      <c r="M846" s="526">
        <f>'Comm Input'!V1012</f>
        <v>0</v>
      </c>
      <c r="N846" s="523">
        <f>'Comm Input'!W1012</f>
        <v>0</v>
      </c>
      <c r="O846" s="523">
        <f>'Comm Input'!X1012</f>
        <v>0</v>
      </c>
      <c r="P846" s="538">
        <f>'Comm Input'!Y1012</f>
        <v>0</v>
      </c>
      <c r="Q846" s="523">
        <f>'Comm Input'!Z1012</f>
        <v>0</v>
      </c>
      <c r="R846" s="538">
        <f>'Comm Input'!AA1012</f>
        <v>0</v>
      </c>
      <c r="S846" s="538">
        <f>'Comm Input'!AB1012</f>
        <v>0</v>
      </c>
      <c r="T846">
        <f>'Comm Input'!AC1012</f>
        <v>0</v>
      </c>
      <c r="U846">
        <f>'Comm Input'!AD1012</f>
        <v>0</v>
      </c>
      <c r="V846">
        <f>'Comm Input'!AE1012</f>
        <v>0</v>
      </c>
      <c r="W846" s="541">
        <f>'Comm Input'!AF1012</f>
        <v>0</v>
      </c>
      <c r="X846" s="538">
        <f>'Comm Input'!AG1012</f>
        <v>0</v>
      </c>
      <c r="Y846" s="538">
        <f>'Comm Input'!AH1012</f>
        <v>0</v>
      </c>
      <c r="Z846">
        <f>'Comm Input'!AI1012</f>
        <v>0</v>
      </c>
    </row>
    <row r="847" spans="1:26" ht="15" x14ac:dyDescent="0.25">
      <c r="A847" s="311">
        <f>'Comm Input'!J1013</f>
        <v>0</v>
      </c>
      <c r="B847">
        <f>'Comm Input'!K1013</f>
        <v>0</v>
      </c>
      <c r="C847">
        <f>'Comm Input'!L1013</f>
        <v>0</v>
      </c>
      <c r="D847">
        <f>'Comm Input'!M1013</f>
        <v>0</v>
      </c>
      <c r="E847" s="494">
        <f>'Comm Input'!N1013</f>
        <v>0</v>
      </c>
      <c r="F847" s="17">
        <f>'Comm Input'!O1013</f>
        <v>0</v>
      </c>
      <c r="G847" s="38">
        <f>'Comm Input'!P1013</f>
        <v>0</v>
      </c>
      <c r="H847" s="307">
        <f>'Comm Input'!Q1013</f>
        <v>0</v>
      </c>
      <c r="I847" s="307">
        <f>'Comm Input'!R1013</f>
        <v>0</v>
      </c>
      <c r="J847" s="307">
        <f>'Comm Input'!S1013</f>
        <v>0</v>
      </c>
      <c r="K847" s="307">
        <f>'Comm Input'!T1013</f>
        <v>0</v>
      </c>
      <c r="L847" s="38">
        <f>'Comm Input'!U1013</f>
        <v>0</v>
      </c>
      <c r="M847" s="38">
        <f>'Comm Input'!V1013</f>
        <v>0</v>
      </c>
      <c r="N847" s="22">
        <f>'Comm Input'!W1013</f>
        <v>0</v>
      </c>
      <c r="O847" s="22">
        <f>'Comm Input'!X1013</f>
        <v>0</v>
      </c>
      <c r="P847" s="23">
        <f>'Comm Input'!Y1013</f>
        <v>0</v>
      </c>
      <c r="Q847" s="22">
        <f>'Comm Input'!Z1013</f>
        <v>0</v>
      </c>
      <c r="R847" s="23">
        <f>'Comm Input'!AA1013</f>
        <v>0</v>
      </c>
      <c r="S847" s="23">
        <f>'Comm Input'!AB1013</f>
        <v>0</v>
      </c>
      <c r="T847">
        <f>'Comm Input'!AC1013</f>
        <v>0</v>
      </c>
      <c r="U847">
        <f>'Comm Input'!AD1013</f>
        <v>0</v>
      </c>
      <c r="V847">
        <f>'Comm Input'!AE1013</f>
        <v>0</v>
      </c>
      <c r="W847" s="49">
        <f>'Comm Input'!AF1013</f>
        <v>0</v>
      </c>
      <c r="X847" s="23">
        <f>'Comm Input'!AG1013</f>
        <v>0</v>
      </c>
      <c r="Y847" s="23">
        <f>'Comm Input'!AH1013</f>
        <v>0</v>
      </c>
      <c r="Z847">
        <f>'Comm Input'!AI1013</f>
        <v>0</v>
      </c>
    </row>
    <row r="848" spans="1:26" ht="15" x14ac:dyDescent="0.25">
      <c r="A848" s="311">
        <f>'Comm Input'!J1014</f>
        <v>0</v>
      </c>
      <c r="B848" t="str">
        <f>'Comm Input'!K1014</f>
        <v>TERMED</v>
      </c>
      <c r="C848" s="17">
        <f>'Comm Input'!L1014</f>
        <v>0</v>
      </c>
      <c r="D848">
        <f>'Comm Input'!M1014</f>
        <v>0</v>
      </c>
      <c r="E848" s="494">
        <f>'Comm Input'!N1014</f>
        <v>0</v>
      </c>
      <c r="F848" s="366">
        <f>'Comm Input'!O1014</f>
        <v>0</v>
      </c>
      <c r="G848" s="321">
        <f>'Comm Input'!P1014</f>
        <v>0</v>
      </c>
      <c r="H848" s="307">
        <f>'Comm Input'!Q1014</f>
        <v>0</v>
      </c>
      <c r="I848" s="307">
        <f>'Comm Input'!R1014</f>
        <v>0</v>
      </c>
      <c r="J848" s="307">
        <f>'Comm Input'!S1014</f>
        <v>0</v>
      </c>
      <c r="K848" s="307">
        <f>'Comm Input'!T1014</f>
        <v>0</v>
      </c>
      <c r="L848" s="38">
        <f>'Comm Input'!U1014</f>
        <v>0</v>
      </c>
      <c r="M848" s="38">
        <f>'Comm Input'!V1014</f>
        <v>0</v>
      </c>
      <c r="N848" s="22">
        <f>'Comm Input'!W1014</f>
        <v>0</v>
      </c>
      <c r="O848" s="22">
        <f>'Comm Input'!X1014</f>
        <v>0</v>
      </c>
      <c r="P848" s="23">
        <f>'Comm Input'!Y1014</f>
        <v>0</v>
      </c>
      <c r="Q848" s="22">
        <f>'Comm Input'!Z1014</f>
        <v>0</v>
      </c>
      <c r="R848" s="23">
        <f>'Comm Input'!AA1014</f>
        <v>0</v>
      </c>
      <c r="S848" s="23">
        <f>'Comm Input'!AB1014</f>
        <v>0</v>
      </c>
      <c r="T848">
        <f>'Comm Input'!AC1014</f>
        <v>0</v>
      </c>
      <c r="U848">
        <f>'Comm Input'!AD1014</f>
        <v>0</v>
      </c>
      <c r="V848">
        <f>'Comm Input'!AE1014</f>
        <v>0</v>
      </c>
      <c r="W848" s="49">
        <f>'Comm Input'!AF1014</f>
        <v>0</v>
      </c>
      <c r="X848" s="23">
        <f>'Comm Input'!AG1014</f>
        <v>0</v>
      </c>
      <c r="Y848" s="23">
        <f>'Comm Input'!AH1014</f>
        <v>0</v>
      </c>
      <c r="Z848">
        <f>'Comm Input'!AI1014</f>
        <v>0</v>
      </c>
    </row>
    <row r="849" spans="1:26" ht="15" x14ac:dyDescent="0.25">
      <c r="A849" s="311">
        <f>'Comm Input'!J1015</f>
        <v>0</v>
      </c>
      <c r="B849">
        <f>'Comm Input'!K1015</f>
        <v>0</v>
      </c>
      <c r="C849">
        <f>'Comm Input'!L1015</f>
        <v>0</v>
      </c>
      <c r="D849">
        <f>'Comm Input'!M1015</f>
        <v>0</v>
      </c>
      <c r="E849" s="494">
        <f>'Comm Input'!N1015</f>
        <v>0</v>
      </c>
      <c r="F849" s="17">
        <f>'Comm Input'!O1015</f>
        <v>0</v>
      </c>
      <c r="G849" s="38">
        <f>'Comm Input'!P1015</f>
        <v>0</v>
      </c>
      <c r="H849" s="307">
        <f>'Comm Input'!Q1015</f>
        <v>0</v>
      </c>
      <c r="I849" s="307">
        <f>'Comm Input'!R1015</f>
        <v>0</v>
      </c>
      <c r="J849" s="307">
        <f>'Comm Input'!S1015</f>
        <v>0</v>
      </c>
      <c r="K849" s="307">
        <f>'Comm Input'!T1015</f>
        <v>0</v>
      </c>
      <c r="L849" s="38">
        <f>'Comm Input'!U1015</f>
        <v>0</v>
      </c>
      <c r="M849" s="38">
        <f>'Comm Input'!V1015</f>
        <v>0</v>
      </c>
      <c r="N849" s="22">
        <f>'Comm Input'!W1015</f>
        <v>0</v>
      </c>
      <c r="O849" s="22">
        <f>'Comm Input'!X1015</f>
        <v>0</v>
      </c>
      <c r="P849" s="23">
        <f>'Comm Input'!Y1015</f>
        <v>0</v>
      </c>
      <c r="Q849" s="22">
        <f>'Comm Input'!Z1015</f>
        <v>0</v>
      </c>
      <c r="R849" s="23">
        <f>'Comm Input'!AA1015</f>
        <v>0</v>
      </c>
      <c r="S849" s="23">
        <f>'Comm Input'!AB1015</f>
        <v>0</v>
      </c>
      <c r="T849">
        <f>'Comm Input'!AC1015</f>
        <v>0</v>
      </c>
      <c r="U849">
        <f>'Comm Input'!AD1015</f>
        <v>0</v>
      </c>
      <c r="V849">
        <f>'Comm Input'!AE1015</f>
        <v>0</v>
      </c>
      <c r="W849" s="49">
        <f>'Comm Input'!AF1015</f>
        <v>0</v>
      </c>
      <c r="X849" s="23">
        <f>'Comm Input'!AG1015</f>
        <v>0</v>
      </c>
      <c r="Y849" s="23">
        <f>'Comm Input'!AH1015</f>
        <v>0</v>
      </c>
      <c r="Z849">
        <f>'Comm Input'!AI1015</f>
        <v>0</v>
      </c>
    </row>
    <row r="850" spans="1:26" ht="15" x14ac:dyDescent="0.25">
      <c r="A850" s="311">
        <f>'Comm Input'!J1016</f>
        <v>0</v>
      </c>
      <c r="B850">
        <f>'Comm Input'!K1016</f>
        <v>0</v>
      </c>
      <c r="C850" s="17">
        <f>'Comm Input'!L1016</f>
        <v>0</v>
      </c>
      <c r="D850">
        <f>'Comm Input'!M1016</f>
        <v>0</v>
      </c>
      <c r="E850" s="494">
        <f>'Comm Input'!N1016</f>
        <v>0</v>
      </c>
      <c r="F850" s="366">
        <f>'Comm Input'!O1016</f>
        <v>0</v>
      </c>
      <c r="G850" s="321">
        <f>'Comm Input'!P1016</f>
        <v>0</v>
      </c>
      <c r="H850" s="307">
        <f>'Comm Input'!Q1016</f>
        <v>0</v>
      </c>
      <c r="I850" s="307">
        <f>'Comm Input'!R1016</f>
        <v>0</v>
      </c>
      <c r="J850" s="307">
        <f>'Comm Input'!S1016</f>
        <v>0</v>
      </c>
      <c r="K850" s="307">
        <f>'Comm Input'!T1016</f>
        <v>0</v>
      </c>
      <c r="L850" s="38">
        <f>'Comm Input'!U1016</f>
        <v>0</v>
      </c>
      <c r="M850" s="38">
        <f>'Comm Input'!V1016</f>
        <v>0</v>
      </c>
      <c r="N850" s="22">
        <f>'Comm Input'!W1016</f>
        <v>0</v>
      </c>
      <c r="O850" s="22">
        <f>'Comm Input'!X1016</f>
        <v>0</v>
      </c>
      <c r="P850" s="23">
        <f>'Comm Input'!Y1016</f>
        <v>0</v>
      </c>
      <c r="Q850" s="22">
        <f>'Comm Input'!Z1016</f>
        <v>0</v>
      </c>
      <c r="R850" s="23">
        <f>'Comm Input'!AA1016</f>
        <v>0</v>
      </c>
      <c r="S850" s="23">
        <f>'Comm Input'!AB1016</f>
        <v>0</v>
      </c>
      <c r="T850">
        <f>'Comm Input'!AC1016</f>
        <v>0</v>
      </c>
      <c r="U850">
        <f>'Comm Input'!AD1016</f>
        <v>0</v>
      </c>
      <c r="V850">
        <f>'Comm Input'!AE1016</f>
        <v>0</v>
      </c>
      <c r="W850" s="49">
        <f>'Comm Input'!AF1016</f>
        <v>0</v>
      </c>
      <c r="X850" s="23">
        <f>'Comm Input'!AG1016</f>
        <v>0</v>
      </c>
      <c r="Y850" s="23">
        <f>'Comm Input'!AH1016</f>
        <v>0</v>
      </c>
      <c r="Z850" s="23">
        <f>'Comm Input'!AI1016</f>
        <v>0</v>
      </c>
    </row>
    <row r="851" spans="1:26" ht="15" x14ac:dyDescent="0.25">
      <c r="A851" s="311">
        <f>'Comm Input'!J1017</f>
        <v>0</v>
      </c>
      <c r="B851">
        <f>'Comm Input'!K1017</f>
        <v>0</v>
      </c>
      <c r="C851">
        <f>'Comm Input'!L1017</f>
        <v>0</v>
      </c>
      <c r="D851">
        <f>'Comm Input'!M1017</f>
        <v>0</v>
      </c>
      <c r="E851" s="626">
        <f>'Comm Input'!N1017</f>
        <v>0</v>
      </c>
      <c r="F851" s="13">
        <f>'Comm Input'!O1017</f>
        <v>0</v>
      </c>
      <c r="G851" s="38">
        <f>'Comm Input'!P1017</f>
        <v>0</v>
      </c>
      <c r="H851" s="307">
        <f>'Comm Input'!Q1017</f>
        <v>0</v>
      </c>
      <c r="I851" s="307">
        <f>'Comm Input'!R1017</f>
        <v>0</v>
      </c>
      <c r="J851" s="307">
        <f>'Comm Input'!S1017</f>
        <v>0</v>
      </c>
      <c r="K851" s="307">
        <f>'Comm Input'!T1017</f>
        <v>0</v>
      </c>
      <c r="L851" s="38">
        <f>'Comm Input'!U1017</f>
        <v>0</v>
      </c>
      <c r="M851" s="38">
        <f>'Comm Input'!V1017</f>
        <v>0</v>
      </c>
      <c r="N851" s="22">
        <f>'Comm Input'!W1017</f>
        <v>0</v>
      </c>
      <c r="O851" s="22">
        <f>'Comm Input'!X1017</f>
        <v>0</v>
      </c>
      <c r="P851" s="23">
        <f>'Comm Input'!Y1017</f>
        <v>0</v>
      </c>
      <c r="Q851" s="22">
        <f>'Comm Input'!Z1017</f>
        <v>0</v>
      </c>
      <c r="R851" s="23">
        <f>'Comm Input'!AA1017</f>
        <v>0</v>
      </c>
      <c r="S851" s="23">
        <f>'Comm Input'!AB1017</f>
        <v>0</v>
      </c>
      <c r="T851">
        <f>'Comm Input'!AC1017</f>
        <v>0</v>
      </c>
      <c r="U851">
        <f>'Comm Input'!AD1017</f>
        <v>0</v>
      </c>
      <c r="V851">
        <f>'Comm Input'!AE1017</f>
        <v>0</v>
      </c>
      <c r="W851" s="49">
        <f>'Comm Input'!AF1017</f>
        <v>0</v>
      </c>
      <c r="X851" s="23">
        <f>'Comm Input'!AG1017</f>
        <v>0</v>
      </c>
      <c r="Y851" s="23">
        <f>'Comm Input'!AH1017</f>
        <v>0</v>
      </c>
      <c r="Z851" s="23">
        <f>'Comm Input'!AI1017</f>
        <v>0</v>
      </c>
    </row>
    <row r="852" spans="1:26" ht="15.75" thickBot="1" x14ac:dyDescent="0.3">
      <c r="A852" s="311">
        <f>'Comm Input'!J1018</f>
        <v>0</v>
      </c>
      <c r="B852">
        <f>'Comm Input'!K1018</f>
        <v>0</v>
      </c>
      <c r="C852">
        <f>'Comm Input'!L1018</f>
        <v>0</v>
      </c>
      <c r="D852">
        <f>'Comm Input'!M1018</f>
        <v>0</v>
      </c>
      <c r="E852" s="49">
        <f>'Comm Input'!N1018</f>
        <v>0</v>
      </c>
      <c r="F852" s="50">
        <f>'Comm Input'!O1018</f>
        <v>0</v>
      </c>
      <c r="G852" s="38">
        <f>'Comm Input'!P1018</f>
        <v>0</v>
      </c>
      <c r="H852" s="307">
        <f>'Comm Input'!Q1018</f>
        <v>0</v>
      </c>
      <c r="I852" s="307">
        <f>'Comm Input'!R1018</f>
        <v>0</v>
      </c>
      <c r="J852" s="307">
        <f>'Comm Input'!S1018</f>
        <v>0</v>
      </c>
      <c r="K852" s="307">
        <f>'Comm Input'!T1018</f>
        <v>0</v>
      </c>
      <c r="L852" s="38">
        <f>'Comm Input'!U1018</f>
        <v>0</v>
      </c>
      <c r="M852" s="38">
        <f>'Comm Input'!V1018</f>
        <v>0</v>
      </c>
      <c r="N852" s="38">
        <f>'Comm Input'!W1018</f>
        <v>0</v>
      </c>
      <c r="O852" s="22">
        <f>'Comm Input'!X1018</f>
        <v>0</v>
      </c>
      <c r="P852" s="11">
        <f>'Comm Input'!Y1018</f>
        <v>0</v>
      </c>
      <c r="Q852" s="22">
        <f>'Comm Input'!Z1018</f>
        <v>0</v>
      </c>
      <c r="R852" s="22">
        <f>'Comm Input'!AA1018</f>
        <v>0</v>
      </c>
      <c r="S852" s="22">
        <f>'Comm Input'!AB1018</f>
        <v>0</v>
      </c>
      <c r="T852" s="22">
        <f>'Comm Input'!AC1018</f>
        <v>0</v>
      </c>
      <c r="U852" s="22">
        <f>'Comm Input'!AD1018</f>
        <v>0</v>
      </c>
      <c r="V852" s="22">
        <f>'Comm Input'!AE1018</f>
        <v>0</v>
      </c>
      <c r="W852" s="49">
        <f>'Comm Input'!AF1018</f>
        <v>0</v>
      </c>
      <c r="X852" s="22">
        <f>'Comm Input'!AG1018</f>
        <v>0</v>
      </c>
      <c r="Y852" s="22">
        <f>'Comm Input'!AH1018</f>
        <v>0</v>
      </c>
      <c r="Z852" s="22">
        <f>'Comm Input'!AI1018</f>
        <v>0</v>
      </c>
    </row>
    <row r="853" spans="1:26" ht="15.75" thickBot="1" x14ac:dyDescent="0.3">
      <c r="A853" s="311">
        <f>'Comm Input'!J1019</f>
        <v>0</v>
      </c>
      <c r="B853">
        <f>'Comm Input'!K1019</f>
        <v>0</v>
      </c>
      <c r="C853">
        <f>'Comm Input'!L1019</f>
        <v>0</v>
      </c>
      <c r="D853">
        <f>'Comm Input'!M1019</f>
        <v>0</v>
      </c>
      <c r="E853" s="49">
        <f>'Comm Input'!N1019</f>
        <v>0</v>
      </c>
      <c r="F853" s="50">
        <f>'Comm Input'!O1019</f>
        <v>0</v>
      </c>
      <c r="G853" s="38">
        <f>'Comm Input'!P1019</f>
        <v>0</v>
      </c>
      <c r="H853" s="38">
        <f>'Comm Input'!Q1019</f>
        <v>0</v>
      </c>
      <c r="I853" s="38">
        <f>'Comm Input'!R1019</f>
        <v>0</v>
      </c>
      <c r="J853" s="38">
        <f>'Comm Input'!S1019</f>
        <v>0</v>
      </c>
      <c r="K853" s="38">
        <f>'Comm Input'!T1019</f>
        <v>0</v>
      </c>
      <c r="L853" s="38">
        <f>'Comm Input'!U1019</f>
        <v>0</v>
      </c>
      <c r="M853" s="38">
        <f>'Comm Input'!V1019</f>
        <v>0</v>
      </c>
      <c r="N853" s="488">
        <f>'Comm Input'!W1019</f>
        <v>0</v>
      </c>
      <c r="O853" s="489">
        <f>'Comm Input'!X1019</f>
        <v>0</v>
      </c>
      <c r="P853" s="490">
        <f>'Comm Input'!Y1019</f>
        <v>0</v>
      </c>
      <c r="Q853" s="829">
        <f>'Comm Input'!Z1019</f>
        <v>0</v>
      </c>
      <c r="R853" s="387">
        <f>'Comm Input'!AA1019</f>
        <v>0</v>
      </c>
      <c r="S853" s="387">
        <f>'Comm Input'!AB1019</f>
        <v>0</v>
      </c>
      <c r="T853" s="1087">
        <f>'Comm Input'!AC1019</f>
        <v>0</v>
      </c>
      <c r="U853" s="89">
        <f>'Comm Input'!AD1019</f>
        <v>0</v>
      </c>
      <c r="V853" s="89">
        <f>'Comm Input'!AE1019</f>
        <v>0</v>
      </c>
      <c r="W853" s="49">
        <f>'Comm Input'!AF1019</f>
        <v>0</v>
      </c>
      <c r="X853" s="387">
        <f>'Comm Input'!AG1019</f>
        <v>0</v>
      </c>
      <c r="Y853" s="387">
        <f>'Comm Input'!AH1019</f>
        <v>0</v>
      </c>
      <c r="Z853" s="1087">
        <f>'Comm Input'!AI1019</f>
        <v>0</v>
      </c>
    </row>
    <row r="854" spans="1:26" ht="15" x14ac:dyDescent="0.25">
      <c r="A854" s="311">
        <f>'Comm Input'!J1020</f>
        <v>0</v>
      </c>
      <c r="B854">
        <f>'Comm Input'!K1020</f>
        <v>0</v>
      </c>
      <c r="C854">
        <f>'Comm Input'!L1020</f>
        <v>0</v>
      </c>
      <c r="D854">
        <f>'Comm Input'!M1020</f>
        <v>0</v>
      </c>
      <c r="E854" s="49">
        <f>'Comm Input'!N1020</f>
        <v>0</v>
      </c>
      <c r="F854" s="50">
        <f>'Comm Input'!O1020</f>
        <v>0</v>
      </c>
      <c r="G854" s="38">
        <f>'Comm Input'!P1020</f>
        <v>0</v>
      </c>
      <c r="H854" s="38">
        <f>'Comm Input'!Q1020</f>
        <v>0</v>
      </c>
      <c r="I854" s="38">
        <f>'Comm Input'!R1020</f>
        <v>0</v>
      </c>
      <c r="J854" s="38">
        <f>'Comm Input'!S1020</f>
        <v>0</v>
      </c>
      <c r="K854" s="38">
        <f>'Comm Input'!T1020</f>
        <v>0</v>
      </c>
      <c r="L854" s="38">
        <f>'Comm Input'!U1020</f>
        <v>0</v>
      </c>
      <c r="M854" s="38">
        <f>'Comm Input'!V1020</f>
        <v>0</v>
      </c>
      <c r="N854" s="522">
        <f>'Comm Input'!W1020</f>
        <v>0</v>
      </c>
      <c r="O854" s="523">
        <f>'Comm Input'!X1020</f>
        <v>0</v>
      </c>
      <c r="P854" s="28">
        <f>'Comm Input'!Y1020</f>
        <v>0</v>
      </c>
      <c r="Q854" s="523">
        <f>'Comm Input'!Z1020</f>
        <v>0</v>
      </c>
      <c r="R854" s="523">
        <f>'Comm Input'!AA1020</f>
        <v>0</v>
      </c>
      <c r="S854" s="523">
        <f>'Comm Input'!AB1020</f>
        <v>0</v>
      </c>
      <c r="T854" s="89">
        <f>'Comm Input'!AC1020</f>
        <v>0</v>
      </c>
      <c r="U854" s="89">
        <f>'Comm Input'!AD1020</f>
        <v>0</v>
      </c>
      <c r="V854" s="89">
        <f>'Comm Input'!AE1020</f>
        <v>0</v>
      </c>
      <c r="W854" s="49">
        <f>'Comm Input'!AF1020</f>
        <v>0</v>
      </c>
      <c r="X854" s="523">
        <f>'Comm Input'!AG1020</f>
        <v>0</v>
      </c>
      <c r="Y854" s="523">
        <f>'Comm Input'!AH1020</f>
        <v>0</v>
      </c>
      <c r="Z854" s="89">
        <f>'Comm Input'!AI1020</f>
        <v>0</v>
      </c>
    </row>
    <row r="855" spans="1:26" ht="15" x14ac:dyDescent="0.25">
      <c r="A855" s="495">
        <f>'Comm Input'!J1021</f>
        <v>0</v>
      </c>
      <c r="B855" s="171">
        <f>'Comm Input'!K1021</f>
        <v>0</v>
      </c>
      <c r="C855" s="171">
        <f>'Comm Input'!L1021</f>
        <v>0</v>
      </c>
      <c r="D855" s="176">
        <f>'Comm Input'!M1021</f>
        <v>0</v>
      </c>
      <c r="E855" s="449">
        <f>'Comm Input'!N1021</f>
        <v>0</v>
      </c>
      <c r="F855" s="335">
        <f>'Comm Input'!O1021</f>
        <v>0</v>
      </c>
      <c r="G855" s="177">
        <f>'Comm Input'!P1021</f>
        <v>0</v>
      </c>
      <c r="H855" s="177">
        <f>'Comm Input'!Q1021</f>
        <v>0</v>
      </c>
      <c r="I855" s="177">
        <f>'Comm Input'!R1021</f>
        <v>0</v>
      </c>
      <c r="J855" s="177">
        <f>'Comm Input'!S1021</f>
        <v>0</v>
      </c>
      <c r="K855" s="177">
        <f>'Comm Input'!T1021</f>
        <v>0</v>
      </c>
      <c r="L855" s="177">
        <f>'Comm Input'!U1021</f>
        <v>0</v>
      </c>
      <c r="M855" s="177">
        <f>'Comm Input'!V1021</f>
        <v>0</v>
      </c>
      <c r="N855" s="364">
        <f>'Comm Input'!W1021</f>
        <v>0</v>
      </c>
      <c r="O855" s="178">
        <f>'Comm Input'!X1021</f>
        <v>0</v>
      </c>
      <c r="P855" s="365">
        <f>'Comm Input'!Y1021</f>
        <v>0</v>
      </c>
      <c r="Q855" s="178">
        <f>'Comm Input'!Z1021</f>
        <v>0</v>
      </c>
      <c r="R855" s="178" t="str">
        <f>'Comm Input'!AA1021</f>
        <v>PCS</v>
      </c>
      <c r="S855" s="337">
        <f>'Comm Input'!AB1021</f>
        <v>0</v>
      </c>
      <c r="T855" s="171">
        <f>'Comm Input'!AC1021</f>
        <v>0</v>
      </c>
      <c r="U855" s="171">
        <f>'Comm Input'!AD1021</f>
        <v>0</v>
      </c>
      <c r="V855" s="171">
        <f>'Comm Input'!AE1021</f>
        <v>0</v>
      </c>
      <c r="W855" s="171">
        <f>'Comm Input'!AF1021</f>
        <v>0</v>
      </c>
      <c r="X855" s="171">
        <f>'Comm Input'!AG1021</f>
        <v>0</v>
      </c>
      <c r="Y855" s="337">
        <f>'Comm Input'!AH1021</f>
        <v>0</v>
      </c>
      <c r="Z855" s="171">
        <f>'Comm Input'!AI1021</f>
        <v>0</v>
      </c>
    </row>
    <row r="856" spans="1:26" ht="15" x14ac:dyDescent="0.25">
      <c r="A856" s="310" t="str">
        <f>'Comm Input'!J1022</f>
        <v>EHR GORE</v>
      </c>
      <c r="B856" s="35" t="str">
        <f>'Comm Input'!K1022</f>
        <v>Broker: PEO Advisors II, LLC</v>
      </c>
      <c r="C856" s="35">
        <f>'Comm Input'!L1022</f>
        <v>0</v>
      </c>
      <c r="D856" s="158">
        <f>'Comm Input'!M1022</f>
        <v>0</v>
      </c>
      <c r="E856" s="117">
        <f>'Comm Input'!N1022</f>
        <v>0</v>
      </c>
      <c r="F856" s="316">
        <f>'Comm Input'!O1022</f>
        <v>0</v>
      </c>
      <c r="G856" s="158">
        <f>'Comm Input'!P1022</f>
        <v>0</v>
      </c>
      <c r="H856" s="158">
        <f>'Comm Input'!Q1022</f>
        <v>0</v>
      </c>
      <c r="I856" s="158">
        <f>'Comm Input'!R1022</f>
        <v>0</v>
      </c>
      <c r="J856" s="319">
        <f>'Comm Input'!S1022</f>
        <v>0</v>
      </c>
      <c r="K856" s="319">
        <f>'Comm Input'!T1022</f>
        <v>0</v>
      </c>
      <c r="L856" s="319" t="str">
        <f>'Comm Input'!U1022</f>
        <v>Bundled</v>
      </c>
      <c r="M856" s="158">
        <f>'Comm Input'!V1022</f>
        <v>0</v>
      </c>
      <c r="N856" s="319">
        <f>'Comm Input'!W1022</f>
        <v>0.02</v>
      </c>
      <c r="O856" s="117">
        <f>'Comm Input'!X1022</f>
        <v>0</v>
      </c>
      <c r="P856" s="157">
        <f>'Comm Input'!Y1022</f>
        <v>0</v>
      </c>
      <c r="Q856" s="158">
        <f>'Comm Input'!Z1022</f>
        <v>0</v>
      </c>
      <c r="R856" s="319">
        <f>'Comm Input'!AA1022</f>
        <v>2.5000000000000001E-2</v>
      </c>
      <c r="S856" s="157">
        <f>'Comm Input'!AB1022</f>
        <v>0</v>
      </c>
      <c r="T856" s="7">
        <f>'Comm Input'!AC1022</f>
        <v>0</v>
      </c>
      <c r="U856" s="7">
        <f>'Comm Input'!AD1022</f>
        <v>0</v>
      </c>
      <c r="V856" s="7">
        <f>'Comm Input'!AE1022</f>
        <v>0</v>
      </c>
      <c r="W856" s="7">
        <f>'Comm Input'!AF1022</f>
        <v>0</v>
      </c>
      <c r="X856" s="158">
        <f>'Comm Input'!AG1022</f>
        <v>0</v>
      </c>
      <c r="Y856" s="322">
        <f>'Comm Input'!AH1022</f>
        <v>0</v>
      </c>
      <c r="Z856" s="7">
        <f>'Comm Input'!AI1022</f>
        <v>0</v>
      </c>
    </row>
    <row r="857" spans="1:26" ht="15" x14ac:dyDescent="0.25">
      <c r="A857" s="311">
        <f>'Comm Input'!J1023</f>
        <v>0</v>
      </c>
      <c r="B857" t="str">
        <f>'Comm Input'!K1023</f>
        <v>Wright Roofing Company</v>
      </c>
      <c r="C857" s="17">
        <f>'Comm Input'!L1023</f>
        <v>0</v>
      </c>
      <c r="D857" t="str">
        <f>'Comm Input'!M1023</f>
        <v>FL5551</v>
      </c>
      <c r="E857" s="628">
        <f>'Comm Input'!N1023</f>
        <v>0</v>
      </c>
      <c r="F857" s="366">
        <f>'Comm Input'!O1023</f>
        <v>0</v>
      </c>
      <c r="G857" s="533">
        <f>'Comm Input'!P1023</f>
        <v>0</v>
      </c>
      <c r="H857" s="535">
        <f>'Comm Input'!Q1023</f>
        <v>0</v>
      </c>
      <c r="I857" s="535">
        <f>'Comm Input'!R1023</f>
        <v>0</v>
      </c>
      <c r="J857" s="535">
        <f>'Comm Input'!S1023</f>
        <v>0</v>
      </c>
      <c r="K857" s="535">
        <f>'Comm Input'!T1023</f>
        <v>0</v>
      </c>
      <c r="L857" s="526">
        <f>'Comm Input'!U1023</f>
        <v>0</v>
      </c>
      <c r="M857" s="526">
        <f>'Comm Input'!V1023</f>
        <v>0</v>
      </c>
      <c r="N857" s="523">
        <f>'Comm Input'!W1023</f>
        <v>0</v>
      </c>
      <c r="O857" s="523">
        <f>'Comm Input'!X1023</f>
        <v>0</v>
      </c>
      <c r="P857" s="538">
        <f>'Comm Input'!Y1023</f>
        <v>0</v>
      </c>
      <c r="Q857" s="523">
        <f>'Comm Input'!Z1023</f>
        <v>0</v>
      </c>
      <c r="R857" s="538">
        <f>'Comm Input'!AA1023</f>
        <v>0</v>
      </c>
      <c r="S857" s="538">
        <f>'Comm Input'!AB1023</f>
        <v>0</v>
      </c>
      <c r="T857">
        <f>'Comm Input'!AC1023</f>
        <v>0</v>
      </c>
      <c r="U857">
        <f>'Comm Input'!AD1023</f>
        <v>0</v>
      </c>
      <c r="V857">
        <f>'Comm Input'!AE1023</f>
        <v>0</v>
      </c>
      <c r="W857" s="541">
        <f>'Comm Input'!AF1023</f>
        <v>0</v>
      </c>
      <c r="X857" s="538">
        <f>'Comm Input'!AG1023</f>
        <v>0</v>
      </c>
      <c r="Y857" s="538">
        <f>'Comm Input'!AH1023</f>
        <v>0</v>
      </c>
      <c r="Z857">
        <f>'Comm Input'!AI1023</f>
        <v>0</v>
      </c>
    </row>
    <row r="858" spans="1:26" ht="15" x14ac:dyDescent="0.25">
      <c r="A858" s="311">
        <f>'Comm Input'!J1024</f>
        <v>0</v>
      </c>
      <c r="B858">
        <f>'Comm Input'!K1024</f>
        <v>0</v>
      </c>
      <c r="C858">
        <f>'Comm Input'!L1024</f>
        <v>0</v>
      </c>
      <c r="D858">
        <f>'Comm Input'!M1024</f>
        <v>0</v>
      </c>
      <c r="E858" s="494">
        <f>'Comm Input'!N1024</f>
        <v>0</v>
      </c>
      <c r="F858" s="17">
        <f>'Comm Input'!O1024</f>
        <v>0</v>
      </c>
      <c r="G858" s="38">
        <f>'Comm Input'!P1024</f>
        <v>0</v>
      </c>
      <c r="H858" s="307">
        <f>'Comm Input'!Q1024</f>
        <v>0</v>
      </c>
      <c r="I858" s="307">
        <f>'Comm Input'!R1024</f>
        <v>0</v>
      </c>
      <c r="J858" s="307">
        <f>'Comm Input'!S1024</f>
        <v>0</v>
      </c>
      <c r="K858" s="307">
        <f>'Comm Input'!T1024</f>
        <v>0</v>
      </c>
      <c r="L858" s="38">
        <f>'Comm Input'!U1024</f>
        <v>0</v>
      </c>
      <c r="M858" s="38">
        <f>'Comm Input'!V1024</f>
        <v>0</v>
      </c>
      <c r="N858" s="22">
        <f>'Comm Input'!W1024</f>
        <v>0</v>
      </c>
      <c r="O858" s="22">
        <f>'Comm Input'!X1024</f>
        <v>0</v>
      </c>
      <c r="P858" s="23">
        <f>'Comm Input'!Y1024</f>
        <v>0</v>
      </c>
      <c r="Q858" s="22">
        <f>'Comm Input'!Z1024</f>
        <v>0</v>
      </c>
      <c r="R858" s="23">
        <f>'Comm Input'!AA1024</f>
        <v>0</v>
      </c>
      <c r="S858" s="23">
        <f>'Comm Input'!AB1024</f>
        <v>0</v>
      </c>
      <c r="T858">
        <f>'Comm Input'!AC1024</f>
        <v>0</v>
      </c>
      <c r="U858">
        <f>'Comm Input'!AD1024</f>
        <v>0</v>
      </c>
      <c r="V858">
        <f>'Comm Input'!AE1024</f>
        <v>0</v>
      </c>
      <c r="W858" s="49">
        <f>'Comm Input'!AF1024</f>
        <v>0</v>
      </c>
      <c r="X858" s="23">
        <f>'Comm Input'!AG1024</f>
        <v>0</v>
      </c>
      <c r="Y858" s="23">
        <f>'Comm Input'!AH1024</f>
        <v>0</v>
      </c>
      <c r="Z858">
        <f>'Comm Input'!AI1024</f>
        <v>0</v>
      </c>
    </row>
    <row r="859" spans="1:26" ht="15" x14ac:dyDescent="0.25">
      <c r="A859" s="311">
        <f>'Comm Input'!J1025</f>
        <v>0</v>
      </c>
      <c r="B859">
        <f>'Comm Input'!K1025</f>
        <v>0</v>
      </c>
      <c r="C859" s="17">
        <f>'Comm Input'!L1025</f>
        <v>0</v>
      </c>
      <c r="D859">
        <f>'Comm Input'!M1025</f>
        <v>0</v>
      </c>
      <c r="E859" s="494">
        <f>'Comm Input'!N1025</f>
        <v>0</v>
      </c>
      <c r="F859" s="366">
        <f>'Comm Input'!O1025</f>
        <v>0</v>
      </c>
      <c r="G859" s="321">
        <f>'Comm Input'!P1025</f>
        <v>0</v>
      </c>
      <c r="H859" s="307">
        <f>'Comm Input'!Q1025</f>
        <v>0</v>
      </c>
      <c r="I859" s="307">
        <f>'Comm Input'!R1025</f>
        <v>0</v>
      </c>
      <c r="J859" s="307">
        <f>'Comm Input'!S1025</f>
        <v>0</v>
      </c>
      <c r="K859" s="307">
        <f>'Comm Input'!T1025</f>
        <v>0</v>
      </c>
      <c r="L859" s="38">
        <f>'Comm Input'!U1025</f>
        <v>0</v>
      </c>
      <c r="M859" s="38">
        <f>'Comm Input'!V1025</f>
        <v>0</v>
      </c>
      <c r="N859" s="22">
        <f>'Comm Input'!W1025</f>
        <v>0</v>
      </c>
      <c r="O859" s="22">
        <f>'Comm Input'!X1025</f>
        <v>0</v>
      </c>
      <c r="P859" s="23">
        <f>'Comm Input'!Y1025</f>
        <v>0</v>
      </c>
      <c r="Q859" s="22">
        <f>'Comm Input'!Z1025</f>
        <v>0</v>
      </c>
      <c r="R859" s="23">
        <f>'Comm Input'!AA1025</f>
        <v>0</v>
      </c>
      <c r="S859" s="23">
        <f>'Comm Input'!AB1025</f>
        <v>0</v>
      </c>
      <c r="T859">
        <f>'Comm Input'!AC1025</f>
        <v>0</v>
      </c>
      <c r="U859">
        <f>'Comm Input'!AD1025</f>
        <v>0</v>
      </c>
      <c r="V859">
        <f>'Comm Input'!AE1025</f>
        <v>0</v>
      </c>
      <c r="W859" s="49">
        <f>'Comm Input'!AF1025</f>
        <v>0</v>
      </c>
      <c r="X859" s="23">
        <f>'Comm Input'!AG1025</f>
        <v>0</v>
      </c>
      <c r="Y859" s="23">
        <f>'Comm Input'!AH1025</f>
        <v>0</v>
      </c>
      <c r="Z859">
        <f>'Comm Input'!AI1025</f>
        <v>0</v>
      </c>
    </row>
    <row r="860" spans="1:26" ht="15" x14ac:dyDescent="0.25">
      <c r="A860" s="311">
        <f>'Comm Input'!J1026</f>
        <v>0</v>
      </c>
      <c r="B860" t="str">
        <f>'Comm Input'!K1026</f>
        <v>Moved to CES</v>
      </c>
      <c r="C860">
        <f>'Comm Input'!L1026</f>
        <v>0</v>
      </c>
      <c r="D860">
        <f>'Comm Input'!M1026</f>
        <v>0</v>
      </c>
      <c r="E860" s="494">
        <f>'Comm Input'!N1026</f>
        <v>0</v>
      </c>
      <c r="F860" s="17">
        <f>'Comm Input'!O1026</f>
        <v>0</v>
      </c>
      <c r="G860" s="38">
        <f>'Comm Input'!P1026</f>
        <v>0</v>
      </c>
      <c r="H860" s="307">
        <f>'Comm Input'!Q1026</f>
        <v>0</v>
      </c>
      <c r="I860" s="307">
        <f>'Comm Input'!R1026</f>
        <v>0</v>
      </c>
      <c r="J860" s="307">
        <f>'Comm Input'!S1026</f>
        <v>0</v>
      </c>
      <c r="K860" s="307">
        <f>'Comm Input'!T1026</f>
        <v>0</v>
      </c>
      <c r="L860" s="38">
        <f>'Comm Input'!U1026</f>
        <v>0</v>
      </c>
      <c r="M860" s="38">
        <f>'Comm Input'!V1026</f>
        <v>0</v>
      </c>
      <c r="N860" s="22">
        <f>'Comm Input'!W1026</f>
        <v>0</v>
      </c>
      <c r="O860" s="22">
        <f>'Comm Input'!X1026</f>
        <v>0</v>
      </c>
      <c r="P860" s="23">
        <f>'Comm Input'!Y1026</f>
        <v>0</v>
      </c>
      <c r="Q860" s="22">
        <f>'Comm Input'!Z1026</f>
        <v>0</v>
      </c>
      <c r="R860" s="23">
        <f>'Comm Input'!AA1026</f>
        <v>0</v>
      </c>
      <c r="S860" s="23">
        <f>'Comm Input'!AB1026</f>
        <v>0</v>
      </c>
      <c r="T860">
        <f>'Comm Input'!AC1026</f>
        <v>0</v>
      </c>
      <c r="U860">
        <f>'Comm Input'!AD1026</f>
        <v>0</v>
      </c>
      <c r="V860">
        <f>'Comm Input'!AE1026</f>
        <v>0</v>
      </c>
      <c r="W860" s="49">
        <f>'Comm Input'!AF1026</f>
        <v>0</v>
      </c>
      <c r="X860" s="23">
        <f>'Comm Input'!AG1026</f>
        <v>0</v>
      </c>
      <c r="Y860" s="23">
        <f>'Comm Input'!AH1026</f>
        <v>0</v>
      </c>
      <c r="Z860">
        <f>'Comm Input'!AI1026</f>
        <v>0</v>
      </c>
    </row>
    <row r="861" spans="1:26" ht="15" x14ac:dyDescent="0.25">
      <c r="A861" s="311">
        <f>'Comm Input'!J1027</f>
        <v>0</v>
      </c>
      <c r="B861">
        <f>'Comm Input'!K1027</f>
        <v>0</v>
      </c>
      <c r="C861" s="17">
        <f>'Comm Input'!L1027</f>
        <v>0</v>
      </c>
      <c r="D861">
        <f>'Comm Input'!M1027</f>
        <v>0</v>
      </c>
      <c r="E861" s="494">
        <f>'Comm Input'!N1027</f>
        <v>0</v>
      </c>
      <c r="F861" s="366">
        <f>'Comm Input'!O1027</f>
        <v>0</v>
      </c>
      <c r="G861" s="321">
        <f>'Comm Input'!P1027</f>
        <v>0</v>
      </c>
      <c r="H861" s="307">
        <f>'Comm Input'!Q1027</f>
        <v>0</v>
      </c>
      <c r="I861" s="307">
        <f>'Comm Input'!R1027</f>
        <v>0</v>
      </c>
      <c r="J861" s="307">
        <f>'Comm Input'!S1027</f>
        <v>0</v>
      </c>
      <c r="K861" s="307">
        <f>'Comm Input'!T1027</f>
        <v>0</v>
      </c>
      <c r="L861" s="38">
        <f>'Comm Input'!U1027</f>
        <v>0</v>
      </c>
      <c r="M861" s="38">
        <f>'Comm Input'!V1027</f>
        <v>0</v>
      </c>
      <c r="N861" s="22">
        <f>'Comm Input'!W1027</f>
        <v>0</v>
      </c>
      <c r="O861" s="22">
        <f>'Comm Input'!X1027</f>
        <v>0</v>
      </c>
      <c r="P861" s="23">
        <f>'Comm Input'!Y1027</f>
        <v>0</v>
      </c>
      <c r="Q861" s="22">
        <f>'Comm Input'!Z1027</f>
        <v>0</v>
      </c>
      <c r="R861" s="23">
        <f>'Comm Input'!AA1027</f>
        <v>0</v>
      </c>
      <c r="S861" s="23">
        <f>'Comm Input'!AB1027</f>
        <v>0</v>
      </c>
      <c r="T861">
        <f>'Comm Input'!AC1027</f>
        <v>0</v>
      </c>
      <c r="U861">
        <f>'Comm Input'!AD1027</f>
        <v>0</v>
      </c>
      <c r="V861">
        <f>'Comm Input'!AE1027</f>
        <v>0</v>
      </c>
      <c r="W861" s="49">
        <f>'Comm Input'!AF1027</f>
        <v>0</v>
      </c>
      <c r="X861" s="23">
        <f>'Comm Input'!AG1027</f>
        <v>0</v>
      </c>
      <c r="Y861" s="23">
        <f>'Comm Input'!AH1027</f>
        <v>0</v>
      </c>
      <c r="Z861" s="23">
        <f>'Comm Input'!AI1027</f>
        <v>0</v>
      </c>
    </row>
    <row r="862" spans="1:26" ht="15" x14ac:dyDescent="0.25">
      <c r="A862" s="311">
        <f>'Comm Input'!J1028</f>
        <v>0</v>
      </c>
      <c r="B862">
        <f>'Comm Input'!K1028</f>
        <v>0</v>
      </c>
      <c r="C862">
        <f>'Comm Input'!L1028</f>
        <v>0</v>
      </c>
      <c r="D862">
        <f>'Comm Input'!M1028</f>
        <v>0</v>
      </c>
      <c r="E862" s="193">
        <f>'Comm Input'!N1028</f>
        <v>0</v>
      </c>
      <c r="F862" s="13">
        <f>'Comm Input'!O1028</f>
        <v>0</v>
      </c>
      <c r="G862" s="38">
        <f>'Comm Input'!P1028</f>
        <v>0</v>
      </c>
      <c r="H862" s="307">
        <f>'Comm Input'!Q1028</f>
        <v>0</v>
      </c>
      <c r="I862" s="307">
        <f>'Comm Input'!R1028</f>
        <v>0</v>
      </c>
      <c r="J862" s="307">
        <f>'Comm Input'!S1028</f>
        <v>0</v>
      </c>
      <c r="K862" s="307">
        <f>'Comm Input'!T1028</f>
        <v>0</v>
      </c>
      <c r="L862" s="38">
        <f>'Comm Input'!U1028</f>
        <v>0</v>
      </c>
      <c r="M862" s="38">
        <f>'Comm Input'!V1028</f>
        <v>0</v>
      </c>
      <c r="N862" s="22">
        <f>'Comm Input'!W1028</f>
        <v>0</v>
      </c>
      <c r="O862" s="22">
        <f>'Comm Input'!X1028</f>
        <v>0</v>
      </c>
      <c r="P862" s="23">
        <f>'Comm Input'!Y1028</f>
        <v>0</v>
      </c>
      <c r="Q862" s="22">
        <f>'Comm Input'!Z1028</f>
        <v>0</v>
      </c>
      <c r="R862" s="23">
        <f>'Comm Input'!AA1028</f>
        <v>0</v>
      </c>
      <c r="S862" s="23">
        <f>'Comm Input'!AB1028</f>
        <v>0</v>
      </c>
      <c r="T862">
        <f>'Comm Input'!AC1028</f>
        <v>0</v>
      </c>
      <c r="U862">
        <f>'Comm Input'!AD1028</f>
        <v>0</v>
      </c>
      <c r="V862">
        <f>'Comm Input'!AE1028</f>
        <v>0</v>
      </c>
      <c r="W862" s="49">
        <f>'Comm Input'!AF1028</f>
        <v>0</v>
      </c>
      <c r="X862" s="23">
        <f>'Comm Input'!AG1028</f>
        <v>0</v>
      </c>
      <c r="Y862" s="23">
        <f>'Comm Input'!AH1028</f>
        <v>0</v>
      </c>
      <c r="Z862" s="23">
        <f>'Comm Input'!AI1028</f>
        <v>0</v>
      </c>
    </row>
    <row r="863" spans="1:26" ht="15.75" thickBot="1" x14ac:dyDescent="0.3">
      <c r="A863" s="311">
        <f>'Comm Input'!J1029</f>
        <v>0</v>
      </c>
      <c r="B863">
        <f>'Comm Input'!K1029</f>
        <v>0</v>
      </c>
      <c r="C863">
        <f>'Comm Input'!L1029</f>
        <v>0</v>
      </c>
      <c r="D863">
        <f>'Comm Input'!M1029</f>
        <v>0</v>
      </c>
      <c r="E863" s="39">
        <f>'Comm Input'!N1029</f>
        <v>0</v>
      </c>
      <c r="F863" s="50">
        <f>'Comm Input'!O1029</f>
        <v>0</v>
      </c>
      <c r="G863" s="38">
        <f>'Comm Input'!P1029</f>
        <v>0</v>
      </c>
      <c r="H863" s="307">
        <f>'Comm Input'!Q1029</f>
        <v>0</v>
      </c>
      <c r="I863" s="307">
        <f>'Comm Input'!R1029</f>
        <v>0</v>
      </c>
      <c r="J863" s="307">
        <f>'Comm Input'!S1029</f>
        <v>0</v>
      </c>
      <c r="K863" s="307">
        <f>'Comm Input'!T1029</f>
        <v>0</v>
      </c>
      <c r="L863" s="38">
        <f>'Comm Input'!U1029</f>
        <v>0</v>
      </c>
      <c r="M863" s="38">
        <f>'Comm Input'!V1029</f>
        <v>0</v>
      </c>
      <c r="N863" s="38">
        <f>'Comm Input'!W1029</f>
        <v>0</v>
      </c>
      <c r="O863" s="22">
        <f>'Comm Input'!X1029</f>
        <v>0</v>
      </c>
      <c r="P863" s="11">
        <f>'Comm Input'!Y1029</f>
        <v>0</v>
      </c>
      <c r="Q863" s="22">
        <f>'Comm Input'!Z1029</f>
        <v>0</v>
      </c>
      <c r="R863" s="22">
        <f>'Comm Input'!AA1029</f>
        <v>0</v>
      </c>
      <c r="S863" s="22">
        <f>'Comm Input'!AB1029</f>
        <v>0</v>
      </c>
      <c r="T863" s="22">
        <f>'Comm Input'!AC1029</f>
        <v>0</v>
      </c>
      <c r="U863" s="22">
        <f>'Comm Input'!AD1029</f>
        <v>0</v>
      </c>
      <c r="V863" s="22">
        <f>'Comm Input'!AE1029</f>
        <v>0</v>
      </c>
      <c r="W863" s="49">
        <f>'Comm Input'!AF1029</f>
        <v>0</v>
      </c>
      <c r="X863" s="22">
        <f>'Comm Input'!AG1029</f>
        <v>0</v>
      </c>
      <c r="Y863" s="22">
        <f>'Comm Input'!AH1029</f>
        <v>0</v>
      </c>
      <c r="Z863" s="22">
        <f>'Comm Input'!AI1029</f>
        <v>0</v>
      </c>
    </row>
    <row r="864" spans="1:26" ht="15.75" thickBot="1" x14ac:dyDescent="0.3">
      <c r="A864" s="311">
        <f>'Comm Input'!J1030</f>
        <v>0</v>
      </c>
      <c r="B864">
        <f>'Comm Input'!K1030</f>
        <v>0</v>
      </c>
      <c r="C864">
        <f>'Comm Input'!L1030</f>
        <v>0</v>
      </c>
      <c r="D864">
        <f>'Comm Input'!M1030</f>
        <v>0</v>
      </c>
      <c r="E864" s="40">
        <f>'Comm Input'!N1030</f>
        <v>0</v>
      </c>
      <c r="F864" s="50">
        <f>'Comm Input'!O1030</f>
        <v>0</v>
      </c>
      <c r="G864" s="38">
        <f>'Comm Input'!P1030</f>
        <v>0</v>
      </c>
      <c r="H864" s="38">
        <f>'Comm Input'!Q1030</f>
        <v>0</v>
      </c>
      <c r="I864" s="38">
        <f>'Comm Input'!R1030</f>
        <v>0</v>
      </c>
      <c r="J864" s="38">
        <f>'Comm Input'!S1030</f>
        <v>0</v>
      </c>
      <c r="K864" s="38">
        <f>'Comm Input'!T1030</f>
        <v>0</v>
      </c>
      <c r="L864" s="38">
        <f>'Comm Input'!U1030</f>
        <v>0</v>
      </c>
      <c r="M864" s="38">
        <f>'Comm Input'!V1030</f>
        <v>0</v>
      </c>
      <c r="N864" s="488">
        <f>'Comm Input'!W1030</f>
        <v>0</v>
      </c>
      <c r="O864" s="489">
        <f>'Comm Input'!X1030</f>
        <v>0</v>
      </c>
      <c r="P864" s="490">
        <f>'Comm Input'!Y1030</f>
        <v>0</v>
      </c>
      <c r="Q864" s="829">
        <f>'Comm Input'!Z1030</f>
        <v>0</v>
      </c>
      <c r="R864" s="387">
        <f>'Comm Input'!AA1030</f>
        <v>0</v>
      </c>
      <c r="S864" s="387">
        <f>'Comm Input'!AB1030</f>
        <v>0</v>
      </c>
      <c r="T864" s="1087">
        <f>'Comm Input'!AC1030</f>
        <v>0</v>
      </c>
      <c r="U864" s="89">
        <f>'Comm Input'!AD1030</f>
        <v>0</v>
      </c>
      <c r="V864" s="89">
        <f>'Comm Input'!AE1030</f>
        <v>0</v>
      </c>
      <c r="W864" s="49">
        <f>'Comm Input'!AF1030</f>
        <v>0</v>
      </c>
      <c r="X864" s="387">
        <f>'Comm Input'!AG1030</f>
        <v>0</v>
      </c>
      <c r="Y864" s="387">
        <f>'Comm Input'!AH1030</f>
        <v>0</v>
      </c>
      <c r="Z864" s="1087">
        <f>'Comm Input'!AI1030</f>
        <v>0</v>
      </c>
    </row>
    <row r="865" spans="1:26" ht="15" x14ac:dyDescent="0.25">
      <c r="A865" s="311">
        <f>'Comm Input'!J1031</f>
        <v>0</v>
      </c>
      <c r="B865">
        <f>'Comm Input'!K1031</f>
        <v>0</v>
      </c>
      <c r="C865">
        <f>'Comm Input'!L1031</f>
        <v>0</v>
      </c>
      <c r="D865">
        <f>'Comm Input'!M1031</f>
        <v>0</v>
      </c>
      <c r="E865" s="40">
        <f>'Comm Input'!N1031</f>
        <v>0</v>
      </c>
      <c r="F865" s="50">
        <f>'Comm Input'!O1031</f>
        <v>0</v>
      </c>
      <c r="G865" s="38">
        <f>'Comm Input'!P1031</f>
        <v>0</v>
      </c>
      <c r="H865" s="38">
        <f>'Comm Input'!Q1031</f>
        <v>0</v>
      </c>
      <c r="I865" s="38">
        <f>'Comm Input'!R1031</f>
        <v>0</v>
      </c>
      <c r="J865" s="38">
        <f>'Comm Input'!S1031</f>
        <v>0</v>
      </c>
      <c r="K865" s="38">
        <f>'Comm Input'!T1031</f>
        <v>0</v>
      </c>
      <c r="L865" s="38">
        <f>'Comm Input'!U1031</f>
        <v>0</v>
      </c>
      <c r="M865" s="38">
        <f>'Comm Input'!V1031</f>
        <v>0</v>
      </c>
      <c r="N865" s="522">
        <f>'Comm Input'!W1031</f>
        <v>0</v>
      </c>
      <c r="O865" s="523">
        <f>'Comm Input'!X1031</f>
        <v>0</v>
      </c>
      <c r="P865" s="28">
        <f>'Comm Input'!Y1031</f>
        <v>0</v>
      </c>
      <c r="Q865" s="523">
        <f>'Comm Input'!Z1031</f>
        <v>0</v>
      </c>
      <c r="R865" s="523">
        <f>'Comm Input'!AA1031</f>
        <v>0</v>
      </c>
      <c r="S865" s="523">
        <f>'Comm Input'!AB1031</f>
        <v>0</v>
      </c>
      <c r="T865" s="89">
        <f>'Comm Input'!AC1031</f>
        <v>0</v>
      </c>
      <c r="U865" s="89">
        <f>'Comm Input'!AD1031</f>
        <v>0</v>
      </c>
      <c r="V865" s="89">
        <f>'Comm Input'!AE1031</f>
        <v>0</v>
      </c>
      <c r="W865" s="49">
        <f>'Comm Input'!AF1031</f>
        <v>0</v>
      </c>
      <c r="X865" s="523">
        <f>'Comm Input'!AG1031</f>
        <v>0</v>
      </c>
      <c r="Y865" s="523">
        <f>'Comm Input'!AH1031</f>
        <v>0</v>
      </c>
      <c r="Z865" s="89">
        <f>'Comm Input'!AI1031</f>
        <v>0</v>
      </c>
    </row>
    <row r="866" spans="1:26" ht="15" x14ac:dyDescent="0.25">
      <c r="A866" s="311">
        <f>'Comm Input'!J1032</f>
        <v>0</v>
      </c>
      <c r="B866">
        <f>'Comm Input'!K1032</f>
        <v>0</v>
      </c>
      <c r="C866">
        <f>'Comm Input'!L1032</f>
        <v>0</v>
      </c>
      <c r="D866">
        <f>'Comm Input'!M1032</f>
        <v>0</v>
      </c>
      <c r="E866" s="40">
        <f>'Comm Input'!N1032</f>
        <v>0</v>
      </c>
      <c r="F866" s="50">
        <f>'Comm Input'!O1032</f>
        <v>0</v>
      </c>
      <c r="G866" s="38">
        <f>'Comm Input'!P1032</f>
        <v>0</v>
      </c>
      <c r="H866" s="38">
        <f>'Comm Input'!Q1032</f>
        <v>0</v>
      </c>
      <c r="I866" s="38">
        <f>'Comm Input'!R1032</f>
        <v>0</v>
      </c>
      <c r="J866" s="38">
        <f>'Comm Input'!S1032</f>
        <v>0</v>
      </c>
      <c r="K866" s="38">
        <f>'Comm Input'!T1032</f>
        <v>0</v>
      </c>
      <c r="L866" s="38">
        <f>'Comm Input'!U1032</f>
        <v>0</v>
      </c>
      <c r="M866" s="38">
        <f>'Comm Input'!V1032</f>
        <v>0</v>
      </c>
      <c r="N866" s="522">
        <f>'Comm Input'!W1032</f>
        <v>0</v>
      </c>
      <c r="O866" s="523">
        <f>'Comm Input'!X1032</f>
        <v>0</v>
      </c>
      <c r="P866" s="28">
        <f>'Comm Input'!Y1032</f>
        <v>0</v>
      </c>
      <c r="Q866" s="523">
        <f>'Comm Input'!Z1032</f>
        <v>0</v>
      </c>
      <c r="R866" s="523">
        <f>'Comm Input'!AA1032</f>
        <v>0</v>
      </c>
      <c r="S866" s="523">
        <f>'Comm Input'!AB1032</f>
        <v>0</v>
      </c>
      <c r="T866" s="89">
        <f>'Comm Input'!AC1032</f>
        <v>0</v>
      </c>
      <c r="U866" s="89">
        <f>'Comm Input'!AD1032</f>
        <v>0</v>
      </c>
      <c r="V866" s="89">
        <f>'Comm Input'!AE1032</f>
        <v>0</v>
      </c>
      <c r="W866" s="49">
        <f>'Comm Input'!AF1032</f>
        <v>0</v>
      </c>
      <c r="X866" s="523">
        <f>'Comm Input'!AG1032</f>
        <v>0</v>
      </c>
      <c r="Y866" s="523">
        <f>'Comm Input'!AH1032</f>
        <v>0</v>
      </c>
      <c r="Z866" s="89">
        <f>'Comm Input'!AI1032</f>
        <v>0</v>
      </c>
    </row>
    <row r="867" spans="1:26" ht="15" x14ac:dyDescent="0.25">
      <c r="A867" s="311">
        <f>'Comm Input'!J1033</f>
        <v>0</v>
      </c>
      <c r="B867">
        <f>'Comm Input'!K1033</f>
        <v>0</v>
      </c>
      <c r="C867">
        <f>'Comm Input'!L1033</f>
        <v>0</v>
      </c>
      <c r="D867">
        <f>'Comm Input'!M1033</f>
        <v>0</v>
      </c>
      <c r="E867" s="40">
        <f>'Comm Input'!N1033</f>
        <v>0</v>
      </c>
      <c r="F867" s="50">
        <f>'Comm Input'!O1033</f>
        <v>0</v>
      </c>
      <c r="G867" s="38">
        <f>'Comm Input'!P1033</f>
        <v>0</v>
      </c>
      <c r="H867" s="38">
        <f>'Comm Input'!Q1033</f>
        <v>0</v>
      </c>
      <c r="I867" s="38">
        <f>'Comm Input'!R1033</f>
        <v>0</v>
      </c>
      <c r="J867" s="38">
        <f>'Comm Input'!S1033</f>
        <v>0</v>
      </c>
      <c r="K867" s="38">
        <f>'Comm Input'!T1033</f>
        <v>0</v>
      </c>
      <c r="L867" s="38">
        <f>'Comm Input'!U1033</f>
        <v>0</v>
      </c>
      <c r="M867" s="38">
        <f>'Comm Input'!V1033</f>
        <v>0</v>
      </c>
      <c r="N867" s="522">
        <f>'Comm Input'!W1033</f>
        <v>0</v>
      </c>
      <c r="O867" s="523">
        <f>'Comm Input'!X1033</f>
        <v>0</v>
      </c>
      <c r="P867" s="28">
        <f>'Comm Input'!Y1033</f>
        <v>0</v>
      </c>
      <c r="Q867" s="523">
        <f>'Comm Input'!Z1033</f>
        <v>0</v>
      </c>
      <c r="R867" s="523">
        <f>'Comm Input'!AA1033</f>
        <v>0</v>
      </c>
      <c r="S867" s="523">
        <f>'Comm Input'!AB1033</f>
        <v>0</v>
      </c>
      <c r="T867" s="89">
        <f>'Comm Input'!AC1033</f>
        <v>0</v>
      </c>
      <c r="U867" s="89">
        <f>'Comm Input'!AD1033</f>
        <v>0</v>
      </c>
      <c r="V867" s="89">
        <f>'Comm Input'!AE1033</f>
        <v>0</v>
      </c>
      <c r="W867" s="49">
        <f>'Comm Input'!AF1033</f>
        <v>0</v>
      </c>
      <c r="X867" s="523">
        <f>'Comm Input'!AG1033</f>
        <v>0</v>
      </c>
      <c r="Y867" s="523">
        <f>'Comm Input'!AH1033</f>
        <v>0</v>
      </c>
      <c r="Z867" s="89">
        <f>'Comm Input'!AI1033</f>
        <v>0</v>
      </c>
    </row>
    <row r="868" spans="1:26" ht="15" x14ac:dyDescent="0.25">
      <c r="A868" s="311">
        <f>'Comm Input'!J1034</f>
        <v>0</v>
      </c>
      <c r="B868">
        <f>'Comm Input'!K1034</f>
        <v>0</v>
      </c>
      <c r="C868">
        <f>'Comm Input'!L1034</f>
        <v>0</v>
      </c>
      <c r="D868">
        <f>'Comm Input'!M1034</f>
        <v>0</v>
      </c>
      <c r="E868" s="40">
        <f>'Comm Input'!N1034</f>
        <v>0</v>
      </c>
      <c r="F868" s="50">
        <f>'Comm Input'!O1034</f>
        <v>0</v>
      </c>
      <c r="G868" s="38">
        <f>'Comm Input'!P1034</f>
        <v>0</v>
      </c>
      <c r="H868" s="38">
        <f>'Comm Input'!Q1034</f>
        <v>0</v>
      </c>
      <c r="I868" s="38">
        <f>'Comm Input'!R1034</f>
        <v>0</v>
      </c>
      <c r="J868" s="38">
        <f>'Comm Input'!S1034</f>
        <v>0</v>
      </c>
      <c r="K868" s="38">
        <f>'Comm Input'!T1034</f>
        <v>0</v>
      </c>
      <c r="L868" s="38">
        <f>'Comm Input'!U1034</f>
        <v>0</v>
      </c>
      <c r="M868" s="38">
        <f>'Comm Input'!V1034</f>
        <v>0</v>
      </c>
      <c r="N868" s="522">
        <f>'Comm Input'!W1034</f>
        <v>0</v>
      </c>
      <c r="O868" s="523">
        <f>'Comm Input'!X1034</f>
        <v>0</v>
      </c>
      <c r="P868" s="28">
        <f>'Comm Input'!Y1034</f>
        <v>0</v>
      </c>
      <c r="Q868" s="523">
        <f>'Comm Input'!Z1034</f>
        <v>0</v>
      </c>
      <c r="R868" s="523">
        <f>'Comm Input'!AA1034</f>
        <v>0</v>
      </c>
      <c r="S868" s="523">
        <f>'Comm Input'!AB1034</f>
        <v>0</v>
      </c>
      <c r="T868" s="89">
        <f>'Comm Input'!AC1034</f>
        <v>0</v>
      </c>
      <c r="U868" s="89">
        <f>'Comm Input'!AD1034</f>
        <v>0</v>
      </c>
      <c r="V868" s="89">
        <f>'Comm Input'!AE1034</f>
        <v>0</v>
      </c>
      <c r="W868" s="49">
        <f>'Comm Input'!AF1034</f>
        <v>0</v>
      </c>
      <c r="X868" s="523">
        <f>'Comm Input'!AG1034</f>
        <v>0</v>
      </c>
      <c r="Y868" s="523">
        <f>'Comm Input'!AH1034</f>
        <v>0</v>
      </c>
      <c r="Z868" s="89">
        <f>'Comm Input'!AI1034</f>
        <v>0</v>
      </c>
    </row>
    <row r="869" spans="1:26" ht="15" x14ac:dyDescent="0.25">
      <c r="A869" s="311">
        <f>'Comm Input'!J1035</f>
        <v>0</v>
      </c>
      <c r="B869">
        <f>'Comm Input'!K1035</f>
        <v>0</v>
      </c>
      <c r="C869">
        <f>'Comm Input'!L1035</f>
        <v>0</v>
      </c>
      <c r="D869">
        <f>'Comm Input'!M1035</f>
        <v>0</v>
      </c>
      <c r="E869" s="40">
        <f>'Comm Input'!N1035</f>
        <v>0</v>
      </c>
      <c r="F869" s="50">
        <f>'Comm Input'!O1035</f>
        <v>0</v>
      </c>
      <c r="G869" s="38">
        <f>'Comm Input'!P1035</f>
        <v>0</v>
      </c>
      <c r="H869" s="38">
        <f>'Comm Input'!Q1035</f>
        <v>0</v>
      </c>
      <c r="I869" s="38">
        <f>'Comm Input'!R1035</f>
        <v>0</v>
      </c>
      <c r="J869" s="38">
        <f>'Comm Input'!S1035</f>
        <v>0</v>
      </c>
      <c r="K869" s="38">
        <f>'Comm Input'!T1035</f>
        <v>0</v>
      </c>
      <c r="L869" s="38">
        <f>'Comm Input'!U1035</f>
        <v>0</v>
      </c>
      <c r="M869" s="38">
        <f>'Comm Input'!V1035</f>
        <v>0</v>
      </c>
      <c r="N869" s="522">
        <f>'Comm Input'!W1035</f>
        <v>0</v>
      </c>
      <c r="O869" s="523">
        <f>'Comm Input'!X1035</f>
        <v>0</v>
      </c>
      <c r="P869" s="28">
        <f>'Comm Input'!Y1035</f>
        <v>0</v>
      </c>
      <c r="Q869" s="523">
        <f>'Comm Input'!Z1035</f>
        <v>0</v>
      </c>
      <c r="R869" s="523">
        <f>'Comm Input'!AA1035</f>
        <v>0</v>
      </c>
      <c r="S869" s="523">
        <f>'Comm Input'!AB1035</f>
        <v>0</v>
      </c>
      <c r="T869" s="89">
        <f>'Comm Input'!AC1035</f>
        <v>0</v>
      </c>
      <c r="U869" s="89">
        <f>'Comm Input'!AD1035</f>
        <v>0</v>
      </c>
      <c r="V869" s="89">
        <f>'Comm Input'!AE1035</f>
        <v>0</v>
      </c>
      <c r="W869" s="49">
        <f>'Comm Input'!AF1035</f>
        <v>0</v>
      </c>
      <c r="X869" s="523">
        <f>'Comm Input'!AG1035</f>
        <v>0</v>
      </c>
      <c r="Y869" s="523">
        <f>'Comm Input'!AH1035</f>
        <v>0</v>
      </c>
      <c r="Z869" s="89">
        <f>'Comm Input'!AI1035</f>
        <v>0</v>
      </c>
    </row>
    <row r="870" spans="1:26" ht="15" x14ac:dyDescent="0.25">
      <c r="A870" s="311">
        <f>'Comm Input'!J1036</f>
        <v>0</v>
      </c>
      <c r="B870">
        <f>'Comm Input'!K1036</f>
        <v>0</v>
      </c>
      <c r="C870">
        <f>'Comm Input'!L1036</f>
        <v>0</v>
      </c>
      <c r="D870">
        <f>'Comm Input'!M1036</f>
        <v>0</v>
      </c>
      <c r="E870" s="40">
        <f>'Comm Input'!N1036</f>
        <v>0</v>
      </c>
      <c r="F870" s="50">
        <f>'Comm Input'!O1036</f>
        <v>0</v>
      </c>
      <c r="G870" s="38">
        <f>'Comm Input'!P1036</f>
        <v>0</v>
      </c>
      <c r="H870" s="38">
        <f>'Comm Input'!Q1036</f>
        <v>0</v>
      </c>
      <c r="I870" s="38">
        <f>'Comm Input'!R1036</f>
        <v>0</v>
      </c>
      <c r="J870" s="38">
        <f>'Comm Input'!S1036</f>
        <v>0</v>
      </c>
      <c r="K870" s="38">
        <f>'Comm Input'!T1036</f>
        <v>0</v>
      </c>
      <c r="L870" s="38">
        <f>'Comm Input'!U1036</f>
        <v>0</v>
      </c>
      <c r="M870" s="38">
        <f>'Comm Input'!V1036</f>
        <v>0</v>
      </c>
      <c r="N870" s="522">
        <f>'Comm Input'!W1036</f>
        <v>0</v>
      </c>
      <c r="O870" s="523">
        <f>'Comm Input'!X1036</f>
        <v>0</v>
      </c>
      <c r="P870" s="28">
        <f>'Comm Input'!Y1036</f>
        <v>0</v>
      </c>
      <c r="Q870" s="523">
        <f>'Comm Input'!Z1036</f>
        <v>0</v>
      </c>
      <c r="R870" s="523">
        <f>'Comm Input'!AA1036</f>
        <v>0</v>
      </c>
      <c r="S870" s="523">
        <f>'Comm Input'!AB1036</f>
        <v>0</v>
      </c>
      <c r="T870" s="89">
        <f>'Comm Input'!AC1036</f>
        <v>0</v>
      </c>
      <c r="U870" s="89">
        <f>'Comm Input'!AD1036</f>
        <v>0</v>
      </c>
      <c r="V870" s="89">
        <f>'Comm Input'!AE1036</f>
        <v>0</v>
      </c>
      <c r="W870" s="49">
        <f>'Comm Input'!AF1036</f>
        <v>0</v>
      </c>
      <c r="X870" s="523">
        <f>'Comm Input'!AG1036</f>
        <v>0</v>
      </c>
      <c r="Y870" s="523">
        <f>'Comm Input'!AH1036</f>
        <v>0</v>
      </c>
      <c r="Z870" s="89">
        <f>'Comm Input'!AI1036</f>
        <v>0</v>
      </c>
    </row>
    <row r="871" spans="1:26" ht="15" x14ac:dyDescent="0.25">
      <c r="A871" s="311">
        <f>'Comm Input'!J1037</f>
        <v>0</v>
      </c>
      <c r="B871">
        <f>'Comm Input'!K1037</f>
        <v>0</v>
      </c>
      <c r="C871">
        <f>'Comm Input'!L1037</f>
        <v>0</v>
      </c>
      <c r="D871">
        <f>'Comm Input'!M1037</f>
        <v>0</v>
      </c>
      <c r="E871" s="40">
        <f>'Comm Input'!N1037</f>
        <v>0</v>
      </c>
      <c r="F871" s="50">
        <f>'Comm Input'!O1037</f>
        <v>0</v>
      </c>
      <c r="G871" s="38">
        <f>'Comm Input'!P1037</f>
        <v>0</v>
      </c>
      <c r="H871" s="38">
        <f>'Comm Input'!Q1037</f>
        <v>0</v>
      </c>
      <c r="I871" s="38">
        <f>'Comm Input'!R1037</f>
        <v>0</v>
      </c>
      <c r="J871" s="38">
        <f>'Comm Input'!S1037</f>
        <v>0</v>
      </c>
      <c r="K871" s="38">
        <f>'Comm Input'!T1037</f>
        <v>0</v>
      </c>
      <c r="L871" s="38">
        <f>'Comm Input'!U1037</f>
        <v>0</v>
      </c>
      <c r="M871" s="38">
        <f>'Comm Input'!V1037</f>
        <v>0</v>
      </c>
      <c r="N871" s="522">
        <f>'Comm Input'!W1037</f>
        <v>0</v>
      </c>
      <c r="O871" s="523">
        <f>'Comm Input'!X1037</f>
        <v>0</v>
      </c>
      <c r="P871" s="28">
        <f>'Comm Input'!Y1037</f>
        <v>0</v>
      </c>
      <c r="Q871" s="523">
        <f>'Comm Input'!Z1037</f>
        <v>0</v>
      </c>
      <c r="R871" s="523">
        <f>'Comm Input'!AA1037</f>
        <v>0</v>
      </c>
      <c r="S871" s="523">
        <f>'Comm Input'!AB1037</f>
        <v>0</v>
      </c>
      <c r="T871" s="89">
        <f>'Comm Input'!AC1037</f>
        <v>0</v>
      </c>
      <c r="U871" s="89">
        <f>'Comm Input'!AD1037</f>
        <v>0</v>
      </c>
      <c r="V871" s="89">
        <f>'Comm Input'!AE1037</f>
        <v>0</v>
      </c>
      <c r="W871" s="49">
        <f>'Comm Input'!AF1037</f>
        <v>0</v>
      </c>
      <c r="X871" s="523">
        <f>'Comm Input'!AG1037</f>
        <v>0</v>
      </c>
      <c r="Y871" s="523">
        <f>'Comm Input'!AH1037</f>
        <v>0</v>
      </c>
      <c r="Z871" s="89">
        <f>'Comm Input'!AI1037</f>
        <v>0</v>
      </c>
    </row>
    <row r="872" spans="1:26" ht="15" x14ac:dyDescent="0.25">
      <c r="A872" s="311">
        <f>'Comm Input'!J1038</f>
        <v>0</v>
      </c>
      <c r="B872">
        <f>'Comm Input'!K1038</f>
        <v>0</v>
      </c>
      <c r="C872">
        <f>'Comm Input'!L1038</f>
        <v>0</v>
      </c>
      <c r="D872">
        <f>'Comm Input'!M1038</f>
        <v>0</v>
      </c>
      <c r="E872" s="40">
        <f>'Comm Input'!N1038</f>
        <v>0</v>
      </c>
      <c r="F872" s="50">
        <f>'Comm Input'!O1038</f>
        <v>0</v>
      </c>
      <c r="G872" s="38">
        <f>'Comm Input'!P1038</f>
        <v>0</v>
      </c>
      <c r="H872" s="38">
        <f>'Comm Input'!Q1038</f>
        <v>0</v>
      </c>
      <c r="I872" s="38">
        <f>'Comm Input'!R1038</f>
        <v>0</v>
      </c>
      <c r="J872" s="38">
        <f>'Comm Input'!S1038</f>
        <v>0</v>
      </c>
      <c r="K872" s="38">
        <f>'Comm Input'!T1038</f>
        <v>0</v>
      </c>
      <c r="L872" s="38">
        <f>'Comm Input'!U1038</f>
        <v>0</v>
      </c>
      <c r="M872" s="38">
        <f>'Comm Input'!V1038</f>
        <v>0</v>
      </c>
      <c r="N872" s="522">
        <f>'Comm Input'!W1038</f>
        <v>0</v>
      </c>
      <c r="O872" s="523">
        <f>'Comm Input'!X1038</f>
        <v>0</v>
      </c>
      <c r="P872" s="28">
        <f>'Comm Input'!Y1038</f>
        <v>0</v>
      </c>
      <c r="Q872" s="523">
        <f>'Comm Input'!Z1038</f>
        <v>0</v>
      </c>
      <c r="R872" s="523">
        <f>'Comm Input'!AA1038</f>
        <v>0</v>
      </c>
      <c r="S872" s="523">
        <f>'Comm Input'!AB1038</f>
        <v>0</v>
      </c>
      <c r="T872" s="89">
        <f>'Comm Input'!AC1038</f>
        <v>0</v>
      </c>
      <c r="U872" s="89">
        <f>'Comm Input'!AD1038</f>
        <v>0</v>
      </c>
      <c r="V872" s="89">
        <f>'Comm Input'!AE1038</f>
        <v>0</v>
      </c>
      <c r="W872" s="49">
        <f>'Comm Input'!AF1038</f>
        <v>0</v>
      </c>
      <c r="X872" s="523">
        <f>'Comm Input'!AG1038</f>
        <v>0</v>
      </c>
      <c r="Y872" s="523">
        <f>'Comm Input'!AH1038</f>
        <v>0</v>
      </c>
      <c r="Z872" s="89">
        <f>'Comm Input'!AI1038</f>
        <v>0</v>
      </c>
    </row>
    <row r="873" spans="1:26" ht="15" x14ac:dyDescent="0.25">
      <c r="A873" s="624">
        <f>'Comm Input'!J1039</f>
        <v>285</v>
      </c>
      <c r="B873">
        <f>'Comm Input'!K1039</f>
        <v>0</v>
      </c>
      <c r="C873">
        <f>'Comm Input'!L1039</f>
        <v>0</v>
      </c>
      <c r="D873">
        <f>'Comm Input'!M1039</f>
        <v>0</v>
      </c>
      <c r="E873" s="40">
        <f>'Comm Input'!N1039</f>
        <v>0</v>
      </c>
      <c r="F873" s="50">
        <f>'Comm Input'!O1039</f>
        <v>0</v>
      </c>
      <c r="G873" s="38">
        <f>'Comm Input'!P1039</f>
        <v>0</v>
      </c>
      <c r="H873" s="38">
        <f>'Comm Input'!Q1039</f>
        <v>0</v>
      </c>
      <c r="I873" s="38">
        <f>'Comm Input'!R1039</f>
        <v>0</v>
      </c>
      <c r="J873" s="38">
        <f>'Comm Input'!S1039</f>
        <v>0</v>
      </c>
      <c r="K873" s="38">
        <f>'Comm Input'!T1039</f>
        <v>0</v>
      </c>
      <c r="L873" s="38">
        <f>'Comm Input'!U1039</f>
        <v>0</v>
      </c>
      <c r="M873" s="38">
        <f>'Comm Input'!V1039</f>
        <v>0</v>
      </c>
      <c r="N873" s="522">
        <f>'Comm Input'!W1039</f>
        <v>0</v>
      </c>
      <c r="O873" s="523">
        <f>'Comm Input'!X1039</f>
        <v>0</v>
      </c>
      <c r="P873" s="28">
        <f>'Comm Input'!Y1039</f>
        <v>0</v>
      </c>
      <c r="Q873" s="523">
        <f>'Comm Input'!Z1039</f>
        <v>0</v>
      </c>
      <c r="R873" s="523">
        <f>'Comm Input'!AA1039</f>
        <v>0</v>
      </c>
      <c r="S873" s="523">
        <f>'Comm Input'!AB1039</f>
        <v>0</v>
      </c>
      <c r="T873" s="89">
        <f>'Comm Input'!AC1039</f>
        <v>0</v>
      </c>
      <c r="U873" s="89">
        <f>'Comm Input'!AD1039</f>
        <v>0</v>
      </c>
      <c r="V873" s="89">
        <f>'Comm Input'!AE1039</f>
        <v>0</v>
      </c>
      <c r="W873" s="49">
        <f>'Comm Input'!AF1039</f>
        <v>0</v>
      </c>
      <c r="X873" s="523">
        <f>'Comm Input'!AG1039</f>
        <v>0</v>
      </c>
      <c r="Y873" s="523">
        <f>'Comm Input'!AH1039</f>
        <v>0</v>
      </c>
      <c r="Z873" s="89">
        <f>'Comm Input'!AI1039</f>
        <v>0</v>
      </c>
    </row>
    <row r="874" spans="1:26" ht="15.75" x14ac:dyDescent="0.25">
      <c r="A874" s="577"/>
      <c r="B874" s="577"/>
      <c r="C874" s="587" t="str">
        <f>'Comm Input'!M1040</f>
        <v>END OF GORE EHR BUSINESS</v>
      </c>
      <c r="D874" s="578"/>
      <c r="E874" s="579"/>
      <c r="F874" s="580"/>
      <c r="G874" s="580"/>
      <c r="H874" s="580"/>
      <c r="I874" s="580"/>
      <c r="J874" s="580"/>
      <c r="K874" s="580"/>
      <c r="L874" s="580"/>
      <c r="M874" s="581"/>
      <c r="N874" s="582"/>
      <c r="O874" s="583"/>
      <c r="P874" s="582"/>
      <c r="Q874" s="582"/>
      <c r="R874" s="582"/>
      <c r="S874" s="584"/>
      <c r="T874" s="584"/>
      <c r="U874" s="584"/>
      <c r="V874" s="585"/>
      <c r="W874" s="582"/>
      <c r="X874" s="582"/>
      <c r="Y874" s="584"/>
      <c r="Z874" s="586"/>
    </row>
    <row r="884" spans="1:1" x14ac:dyDescent="0.2">
      <c r="A884" s="143">
        <v>477579</v>
      </c>
    </row>
    <row r="885" spans="1:1" x14ac:dyDescent="0.2">
      <c r="A885" s="143">
        <v>431022.83</v>
      </c>
    </row>
    <row r="886" spans="1:1" x14ac:dyDescent="0.2">
      <c r="A886" s="299">
        <f>SUM(A884-A885)</f>
        <v>46556.169999999984</v>
      </c>
    </row>
    <row r="888" spans="1:1" ht="26.25" customHeight="1" x14ac:dyDescent="0.2"/>
  </sheetData>
  <mergeCells count="1">
    <mergeCell ref="A4:B4"/>
  </mergeCells>
  <conditionalFormatting sqref="A531:Z531 A3:B3 A444:Z473 E2:XFD2 A1:D1 D3:Z3 A4:Z286 A295:Z305 A287:D294 F287:Z294 B777:Z777 A699:XFD699 A788:Z788 A790:Z842 A874:Z1048576">
    <cfRule type="cellIs" dxfId="906" priority="274" operator="equal">
      <formula>0</formula>
    </cfRule>
  </conditionalFormatting>
  <conditionalFormatting sqref="A306:Z307 A433:Z442 A309:Z319 B308:Z308 A321:Z330 B320:Z320 A332:Z342 B331:Z331 A344:Z353 B343:Z343 A355:Z364 B354:Z354 A366:Z376 B365:Z365 A378:Z387 B377:Z377 A389:Z399 B388:Z388 A401:Z410 B400:Z400 A412:Z420 B411:Z411">
    <cfRule type="cellIs" dxfId="905" priority="264" operator="equal">
      <formula>0</formula>
    </cfRule>
  </conditionalFormatting>
  <conditionalFormatting sqref="A443:Z443">
    <cfRule type="cellIs" dxfId="904" priority="215" operator="equal">
      <formula>0</formula>
    </cfRule>
  </conditionalFormatting>
  <conditionalFormatting sqref="A474:Z475">
    <cfRule type="cellIs" dxfId="903" priority="182" operator="equal">
      <formula>0</formula>
    </cfRule>
  </conditionalFormatting>
  <conditionalFormatting sqref="A421:Z432">
    <cfRule type="cellIs" dxfId="902" priority="177" operator="equal">
      <formula>0</formula>
    </cfRule>
  </conditionalFormatting>
  <conditionalFormatting sqref="A843:Z843 A854:Z854 A865:Z873">
    <cfRule type="cellIs" dxfId="901" priority="178" operator="equal">
      <formula>0</formula>
    </cfRule>
  </conditionalFormatting>
  <conditionalFormatting sqref="A476:Z508">
    <cfRule type="cellIs" dxfId="900" priority="176" operator="equal">
      <formula>0</formula>
    </cfRule>
  </conditionalFormatting>
  <conditionalFormatting sqref="A509:Z520">
    <cfRule type="cellIs" dxfId="899" priority="175" operator="equal">
      <formula>0</formula>
    </cfRule>
  </conditionalFormatting>
  <conditionalFormatting sqref="A521:Z530">
    <cfRule type="cellIs" dxfId="898" priority="173" operator="equal">
      <formula>0</formula>
    </cfRule>
  </conditionalFormatting>
  <conditionalFormatting sqref="A320">
    <cfRule type="cellIs" dxfId="897" priority="170" operator="equal">
      <formula>0</formula>
    </cfRule>
  </conditionalFormatting>
  <conditionalFormatting sqref="A308">
    <cfRule type="cellIs" dxfId="896" priority="171" operator="equal">
      <formula>0</formula>
    </cfRule>
  </conditionalFormatting>
  <conditionalFormatting sqref="A331">
    <cfRule type="cellIs" dxfId="895" priority="169" operator="equal">
      <formula>0</formula>
    </cfRule>
  </conditionalFormatting>
  <conditionalFormatting sqref="A343">
    <cfRule type="cellIs" dxfId="894" priority="168" operator="equal">
      <formula>0</formula>
    </cfRule>
  </conditionalFormatting>
  <conditionalFormatting sqref="A354">
    <cfRule type="cellIs" dxfId="893" priority="167" operator="equal">
      <formula>0</formula>
    </cfRule>
  </conditionalFormatting>
  <conditionalFormatting sqref="A365">
    <cfRule type="cellIs" dxfId="892" priority="166" operator="equal">
      <formula>0</formula>
    </cfRule>
  </conditionalFormatting>
  <conditionalFormatting sqref="A377">
    <cfRule type="cellIs" dxfId="891" priority="165" operator="equal">
      <formula>0</formula>
    </cfRule>
  </conditionalFormatting>
  <conditionalFormatting sqref="A388">
    <cfRule type="cellIs" dxfId="890" priority="164" operator="equal">
      <formula>0</formula>
    </cfRule>
  </conditionalFormatting>
  <conditionalFormatting sqref="A400">
    <cfRule type="cellIs" dxfId="889" priority="163" operator="equal">
      <formula>0</formula>
    </cfRule>
  </conditionalFormatting>
  <conditionalFormatting sqref="A411">
    <cfRule type="cellIs" dxfId="888" priority="162" operator="equal">
      <formula>0</formula>
    </cfRule>
  </conditionalFormatting>
  <conditionalFormatting sqref="A844:Z853">
    <cfRule type="cellIs" dxfId="887" priority="161" operator="equal">
      <formula>0</formula>
    </cfRule>
  </conditionalFormatting>
  <conditionalFormatting sqref="A855:Z864">
    <cfRule type="cellIs" dxfId="886" priority="160" operator="equal">
      <formula>0</formula>
    </cfRule>
  </conditionalFormatting>
  <conditionalFormatting sqref="A532:Z532">
    <cfRule type="cellIs" dxfId="885" priority="159" operator="equal">
      <formula>0</formula>
    </cfRule>
  </conditionalFormatting>
  <conditionalFormatting sqref="A548:Z548">
    <cfRule type="cellIs" dxfId="884" priority="151" operator="equal">
      <formula>0</formula>
    </cfRule>
  </conditionalFormatting>
  <conditionalFormatting sqref="A549:Z558">
    <cfRule type="cellIs" dxfId="883" priority="152" operator="equal">
      <formula>0</formula>
    </cfRule>
  </conditionalFormatting>
  <conditionalFormatting sqref="A559:Z559 A570:Z570 A591:Z592">
    <cfRule type="cellIs" dxfId="882" priority="153" operator="equal">
      <formula>0</formula>
    </cfRule>
  </conditionalFormatting>
  <conditionalFormatting sqref="A560:Z569">
    <cfRule type="cellIs" dxfId="881" priority="150" operator="equal">
      <formula>0</formula>
    </cfRule>
  </conditionalFormatting>
  <conditionalFormatting sqref="A571:Z580">
    <cfRule type="cellIs" dxfId="880" priority="149" operator="equal">
      <formula>0</formula>
    </cfRule>
  </conditionalFormatting>
  <conditionalFormatting sqref="A581:Z590">
    <cfRule type="cellIs" dxfId="879" priority="148" operator="equal">
      <formula>0</formula>
    </cfRule>
  </conditionalFormatting>
  <conditionalFormatting sqref="B659:XFD659 B669:XFD669 B679:XFD679 B689:XFD689 AA680:XFD688 AA690:XFD698">
    <cfRule type="cellIs" dxfId="878" priority="144" operator="equal">
      <formula>0</formula>
    </cfRule>
  </conditionalFormatting>
  <conditionalFormatting sqref="B602:Z602 B613:Z613 B648:Z648">
    <cfRule type="cellIs" dxfId="877" priority="143" operator="equal">
      <formula>0</formula>
    </cfRule>
  </conditionalFormatting>
  <conditionalFormatting sqref="A593:Z601">
    <cfRule type="cellIs" dxfId="876" priority="142" operator="equal">
      <formula>0</formula>
    </cfRule>
  </conditionalFormatting>
  <conditionalFormatting sqref="A649:Z658">
    <cfRule type="cellIs" dxfId="875" priority="137" operator="equal">
      <formula>0</formula>
    </cfRule>
  </conditionalFormatting>
  <conditionalFormatting sqref="A603:Z612">
    <cfRule type="cellIs" dxfId="874" priority="141" operator="equal">
      <formula>0</formula>
    </cfRule>
  </conditionalFormatting>
  <conditionalFormatting sqref="A614:Z621 A627:Z627">
    <cfRule type="cellIs" dxfId="873" priority="140" operator="equal">
      <formula>0</formula>
    </cfRule>
  </conditionalFormatting>
  <conditionalFormatting sqref="A628:Z637">
    <cfRule type="cellIs" dxfId="872" priority="139" operator="equal">
      <formula>0</formula>
    </cfRule>
  </conditionalFormatting>
  <conditionalFormatting sqref="A638:Z647">
    <cfRule type="cellIs" dxfId="871" priority="138" operator="equal">
      <formula>0</formula>
    </cfRule>
  </conditionalFormatting>
  <conditionalFormatting sqref="N661:Z668">
    <cfRule type="cellIs" dxfId="870" priority="133" operator="equal">
      <formula>0</formula>
    </cfRule>
  </conditionalFormatting>
  <conditionalFormatting sqref="D661:M668 A660:C668 D660:K660">
    <cfRule type="cellIs" dxfId="869" priority="136" operator="equal">
      <formula>0</formula>
    </cfRule>
  </conditionalFormatting>
  <conditionalFormatting sqref="M660:N660">
    <cfRule type="cellIs" dxfId="868" priority="135" operator="equal">
      <formula>0</formula>
    </cfRule>
  </conditionalFormatting>
  <conditionalFormatting sqref="L660">
    <cfRule type="cellIs" dxfId="867" priority="134" operator="equal">
      <formula>0</formula>
    </cfRule>
  </conditionalFormatting>
  <conditionalFormatting sqref="O660:Z660">
    <cfRule type="cellIs" dxfId="866" priority="132" operator="equal">
      <formula>0</formula>
    </cfRule>
  </conditionalFormatting>
  <conditionalFormatting sqref="O670:Z670">
    <cfRule type="cellIs" dxfId="865" priority="127" operator="equal">
      <formula>0</formula>
    </cfRule>
  </conditionalFormatting>
  <conditionalFormatting sqref="N671:Z678">
    <cfRule type="cellIs" dxfId="864" priority="128" operator="equal">
      <formula>0</formula>
    </cfRule>
  </conditionalFormatting>
  <conditionalFormatting sqref="D671:M678 A670:C678 D670:K670">
    <cfRule type="cellIs" dxfId="863" priority="131" operator="equal">
      <formula>0</formula>
    </cfRule>
  </conditionalFormatting>
  <conditionalFormatting sqref="M670:N670">
    <cfRule type="cellIs" dxfId="862" priority="130" operator="equal">
      <formula>0</formula>
    </cfRule>
  </conditionalFormatting>
  <conditionalFormatting sqref="L670">
    <cfRule type="cellIs" dxfId="861" priority="129" operator="equal">
      <formula>0</formula>
    </cfRule>
  </conditionalFormatting>
  <conditionalFormatting sqref="E287">
    <cfRule type="cellIs" dxfId="860" priority="125" operator="equal">
      <formula>0</formula>
    </cfRule>
  </conditionalFormatting>
  <conditionalFormatting sqref="E288:E294">
    <cfRule type="cellIs" dxfId="859" priority="126" operator="equal">
      <formula>0</formula>
    </cfRule>
  </conditionalFormatting>
  <conditionalFormatting sqref="O538:O545">
    <cfRule type="cellIs" dxfId="858" priority="119" operator="equal">
      <formula>0</formula>
    </cfRule>
  </conditionalFormatting>
  <conditionalFormatting sqref="O534:O537">
    <cfRule type="cellIs" dxfId="857" priority="118" operator="equal">
      <formula>0</formula>
    </cfRule>
  </conditionalFormatting>
  <conditionalFormatting sqref="P535:P545">
    <cfRule type="cellIs" dxfId="856" priority="117" operator="equal">
      <formula>0</formula>
    </cfRule>
  </conditionalFormatting>
  <conditionalFormatting sqref="L534:L539">
    <cfRule type="cellIs" dxfId="855" priority="116" operator="equal">
      <formula>0</formula>
    </cfRule>
  </conditionalFormatting>
  <conditionalFormatting sqref="A533:A547 D546:Z547 Q535:Z545 P534:Z534 B538:C547 B534:K537 D540:N545 D538:K539 M534:N539 B533:Z533">
    <cfRule type="cellIs" dxfId="854" priority="120" operator="equal">
      <formula>0</formula>
    </cfRule>
  </conditionalFormatting>
  <conditionalFormatting sqref="O680:Z680">
    <cfRule type="cellIs" dxfId="853" priority="111" operator="equal">
      <formula>0</formula>
    </cfRule>
  </conditionalFormatting>
  <conditionalFormatting sqref="N681:Z688">
    <cfRule type="cellIs" dxfId="852" priority="112" operator="equal">
      <formula>0</formula>
    </cfRule>
  </conditionalFormatting>
  <conditionalFormatting sqref="D681:M688 A680:C688 D680:K680">
    <cfRule type="cellIs" dxfId="851" priority="115" operator="equal">
      <formula>0</formula>
    </cfRule>
  </conditionalFormatting>
  <conditionalFormatting sqref="M680:N680">
    <cfRule type="cellIs" dxfId="850" priority="114" operator="equal">
      <formula>0</formula>
    </cfRule>
  </conditionalFormatting>
  <conditionalFormatting sqref="L680">
    <cfRule type="cellIs" dxfId="849" priority="113" operator="equal">
      <formula>0</formula>
    </cfRule>
  </conditionalFormatting>
  <conditionalFormatting sqref="R690:Z690">
    <cfRule type="cellIs" dxfId="848" priority="104" operator="equal">
      <formula>0</formula>
    </cfRule>
  </conditionalFormatting>
  <conditionalFormatting sqref="O690:Q690">
    <cfRule type="cellIs" dxfId="847" priority="106" operator="equal">
      <formula>0</formula>
    </cfRule>
  </conditionalFormatting>
  <conditionalFormatting sqref="D691:M698 A690:C698 D690:K690 A699">
    <cfRule type="cellIs" dxfId="846" priority="110" operator="equal">
      <formula>0</formula>
    </cfRule>
  </conditionalFormatting>
  <conditionalFormatting sqref="M690:N690">
    <cfRule type="cellIs" dxfId="845" priority="109" operator="equal">
      <formula>0</formula>
    </cfRule>
  </conditionalFormatting>
  <conditionalFormatting sqref="L690">
    <cfRule type="cellIs" dxfId="844" priority="108" operator="equal">
      <formula>0</formula>
    </cfRule>
  </conditionalFormatting>
  <conditionalFormatting sqref="N691:Q698">
    <cfRule type="cellIs" dxfId="843" priority="107" operator="equal">
      <formula>0</formula>
    </cfRule>
  </conditionalFormatting>
  <conditionalFormatting sqref="R691:Z698">
    <cfRule type="cellIs" dxfId="842" priority="105" operator="equal">
      <formula>0</formula>
    </cfRule>
  </conditionalFormatting>
  <conditionalFormatting sqref="A778:AB787">
    <cfRule type="cellIs" dxfId="841" priority="86" operator="equal">
      <formula>0</formula>
    </cfRule>
  </conditionalFormatting>
  <conditionalFormatting sqref="A777">
    <cfRule type="cellIs" dxfId="840" priority="85" operator="equal">
      <formula>0</formula>
    </cfRule>
  </conditionalFormatting>
  <conditionalFormatting sqref="AA700:AB709">
    <cfRule type="cellIs" dxfId="839" priority="84" operator="equal">
      <formula>0</formula>
    </cfRule>
  </conditionalFormatting>
  <conditionalFormatting sqref="D701:M709 A700:C709 D700:K700">
    <cfRule type="cellIs" dxfId="838" priority="83" operator="equal">
      <formula>0</formula>
    </cfRule>
  </conditionalFormatting>
  <conditionalFormatting sqref="M700:N700">
    <cfRule type="cellIs" dxfId="837" priority="82" operator="equal">
      <formula>0</formula>
    </cfRule>
  </conditionalFormatting>
  <conditionalFormatting sqref="L700">
    <cfRule type="cellIs" dxfId="836" priority="81" operator="equal">
      <formula>0</formula>
    </cfRule>
  </conditionalFormatting>
  <conditionalFormatting sqref="O700:Z700">
    <cfRule type="cellIs" dxfId="835" priority="79" operator="equal">
      <formula>0</formula>
    </cfRule>
  </conditionalFormatting>
  <conditionalFormatting sqref="A700:AA709">
    <cfRule type="cellIs" dxfId="834" priority="78" operator="equal">
      <formula>0</formula>
    </cfRule>
  </conditionalFormatting>
  <conditionalFormatting sqref="N701:Z709">
    <cfRule type="cellIs" dxfId="833" priority="80" operator="equal">
      <formula>0</formula>
    </cfRule>
  </conditionalFormatting>
  <conditionalFormatting sqref="L622:L625">
    <cfRule type="cellIs" dxfId="832" priority="76" operator="equal">
      <formula>0</formula>
    </cfRule>
  </conditionalFormatting>
  <conditionalFormatting sqref="L626">
    <cfRule type="cellIs" dxfId="831" priority="74" operator="equal">
      <formula>0</formula>
    </cfRule>
  </conditionalFormatting>
  <conditionalFormatting sqref="A622:K625 M622:AB625">
    <cfRule type="cellIs" dxfId="830" priority="77" operator="equal">
      <formula>0</formula>
    </cfRule>
  </conditionalFormatting>
  <conditionalFormatting sqref="A626:K626 M626:AB626">
    <cfRule type="cellIs" dxfId="829" priority="75" operator="equal">
      <formula>0</formula>
    </cfRule>
  </conditionalFormatting>
  <conditionalFormatting sqref="O710:Z710">
    <cfRule type="cellIs" dxfId="828" priority="67" operator="equal">
      <formula>0</formula>
    </cfRule>
  </conditionalFormatting>
  <conditionalFormatting sqref="H716">
    <cfRule type="cellIs" dxfId="827" priority="61" operator="equal">
      <formula>0</formula>
    </cfRule>
  </conditionalFormatting>
  <conditionalFormatting sqref="AA710:AB718 AB719:AB776">
    <cfRule type="cellIs" dxfId="826" priority="72" operator="equal">
      <formula>0</formula>
    </cfRule>
  </conditionalFormatting>
  <conditionalFormatting sqref="D717:M718 A710:C718 D710:K710 D711:G716 I711:M716">
    <cfRule type="cellIs" dxfId="825" priority="71" operator="equal">
      <formula>0</formula>
    </cfRule>
  </conditionalFormatting>
  <conditionalFormatting sqref="M710:N710">
    <cfRule type="cellIs" dxfId="824" priority="70" operator="equal">
      <formula>0</formula>
    </cfRule>
  </conditionalFormatting>
  <conditionalFormatting sqref="L710">
    <cfRule type="cellIs" dxfId="823" priority="69" operator="equal">
      <formula>0</formula>
    </cfRule>
  </conditionalFormatting>
  <conditionalFormatting sqref="N711:Z718">
    <cfRule type="cellIs" dxfId="822" priority="68" operator="equal">
      <formula>0</formula>
    </cfRule>
  </conditionalFormatting>
  <conditionalFormatting sqref="H711">
    <cfRule type="cellIs" dxfId="821" priority="66" operator="equal">
      <formula>0</formula>
    </cfRule>
  </conditionalFormatting>
  <conditionalFormatting sqref="H712">
    <cfRule type="cellIs" dxfId="820" priority="65" operator="equal">
      <formula>0</formula>
    </cfRule>
  </conditionalFormatting>
  <conditionalFormatting sqref="H713">
    <cfRule type="cellIs" dxfId="819" priority="64" operator="equal">
      <formula>0</formula>
    </cfRule>
  </conditionalFormatting>
  <conditionalFormatting sqref="H714">
    <cfRule type="cellIs" dxfId="818" priority="63" operator="equal">
      <formula>0</formula>
    </cfRule>
  </conditionalFormatting>
  <conditionalFormatting sqref="H715">
    <cfRule type="cellIs" dxfId="817" priority="62" operator="equal">
      <formula>0</formula>
    </cfRule>
  </conditionalFormatting>
  <conditionalFormatting sqref="A775:A776 B774:AA776">
    <cfRule type="cellIs" dxfId="816" priority="60" operator="equal">
      <formula>0</formula>
    </cfRule>
  </conditionalFormatting>
  <conditionalFormatting sqref="AA719:AA773">
    <cfRule type="cellIs" dxfId="815" priority="59" operator="equal">
      <formula>0</formula>
    </cfRule>
  </conditionalFormatting>
  <conditionalFormatting sqref="A719:M719 A759:M759 A769:M773">
    <cfRule type="cellIs" dxfId="814" priority="58" operator="equal">
      <formula>0</formula>
    </cfRule>
  </conditionalFormatting>
  <conditionalFormatting sqref="N719:Z719 N759:Z759 N769:Z773">
    <cfRule type="cellIs" dxfId="813" priority="57" operator="equal">
      <formula>0</formula>
    </cfRule>
  </conditionalFormatting>
  <conditionalFormatting sqref="H724">
    <cfRule type="cellIs" dxfId="812" priority="48" operator="equal">
      <formula>0</formula>
    </cfRule>
  </conditionalFormatting>
  <conditionalFormatting sqref="O720:Z720">
    <cfRule type="cellIs" dxfId="811" priority="52" operator="equal">
      <formula>0</formula>
    </cfRule>
  </conditionalFormatting>
  <conditionalFormatting sqref="H726">
    <cfRule type="cellIs" dxfId="810" priority="46" operator="equal">
      <formula>0</formula>
    </cfRule>
  </conditionalFormatting>
  <conditionalFormatting sqref="D727:M729 A720:C729 D720:K720 D721:G726 I721:M726">
    <cfRule type="cellIs" dxfId="809" priority="56" operator="equal">
      <formula>0</formula>
    </cfRule>
  </conditionalFormatting>
  <conditionalFormatting sqref="M720:N720">
    <cfRule type="cellIs" dxfId="808" priority="55" operator="equal">
      <formula>0</formula>
    </cfRule>
  </conditionalFormatting>
  <conditionalFormatting sqref="L720">
    <cfRule type="cellIs" dxfId="807" priority="54" operator="equal">
      <formula>0</formula>
    </cfRule>
  </conditionalFormatting>
  <conditionalFormatting sqref="N721:Z729">
    <cfRule type="cellIs" dxfId="806" priority="53" operator="equal">
      <formula>0</formula>
    </cfRule>
  </conditionalFormatting>
  <conditionalFormatting sqref="H721">
    <cfRule type="cellIs" dxfId="805" priority="51" operator="equal">
      <formula>0</formula>
    </cfRule>
  </conditionalFormatting>
  <conditionalFormatting sqref="H722">
    <cfRule type="cellIs" dxfId="804" priority="50" operator="equal">
      <formula>0</formula>
    </cfRule>
  </conditionalFormatting>
  <conditionalFormatting sqref="H723">
    <cfRule type="cellIs" dxfId="803" priority="49" operator="equal">
      <formula>0</formula>
    </cfRule>
  </conditionalFormatting>
  <conditionalFormatting sqref="H734">
    <cfRule type="cellIs" dxfId="802" priority="37" operator="equal">
      <formula>0</formula>
    </cfRule>
  </conditionalFormatting>
  <conditionalFormatting sqref="H725">
    <cfRule type="cellIs" dxfId="801" priority="47" operator="equal">
      <formula>0</formula>
    </cfRule>
  </conditionalFormatting>
  <conditionalFormatting sqref="H744">
    <cfRule type="cellIs" dxfId="800" priority="26" operator="equal">
      <formula>0</formula>
    </cfRule>
  </conditionalFormatting>
  <conditionalFormatting sqref="O730:Z730">
    <cfRule type="cellIs" dxfId="799" priority="41" operator="equal">
      <formula>0</formula>
    </cfRule>
  </conditionalFormatting>
  <conditionalFormatting sqref="H736">
    <cfRule type="cellIs" dxfId="798" priority="35" operator="equal">
      <formula>0</formula>
    </cfRule>
  </conditionalFormatting>
  <conditionalFormatting sqref="D737:M739 A730:C739 D730:K730 D731:G736 I731:M736">
    <cfRule type="cellIs" dxfId="797" priority="45" operator="equal">
      <formula>0</formula>
    </cfRule>
  </conditionalFormatting>
  <conditionalFormatting sqref="M730:N730">
    <cfRule type="cellIs" dxfId="796" priority="44" operator="equal">
      <formula>0</formula>
    </cfRule>
  </conditionalFormatting>
  <conditionalFormatting sqref="L730">
    <cfRule type="cellIs" dxfId="795" priority="43" operator="equal">
      <formula>0</formula>
    </cfRule>
  </conditionalFormatting>
  <conditionalFormatting sqref="N731:Z739">
    <cfRule type="cellIs" dxfId="794" priority="42" operator="equal">
      <formula>0</formula>
    </cfRule>
  </conditionalFormatting>
  <conditionalFormatting sqref="H731">
    <cfRule type="cellIs" dxfId="793" priority="40" operator="equal">
      <formula>0</formula>
    </cfRule>
  </conditionalFormatting>
  <conditionalFormatting sqref="H732">
    <cfRule type="cellIs" dxfId="792" priority="39" operator="equal">
      <formula>0</formula>
    </cfRule>
  </conditionalFormatting>
  <conditionalFormatting sqref="H733">
    <cfRule type="cellIs" dxfId="791" priority="38" operator="equal">
      <formula>0</formula>
    </cfRule>
  </conditionalFormatting>
  <conditionalFormatting sqref="H735">
    <cfRule type="cellIs" dxfId="790" priority="36" operator="equal">
      <formula>0</formula>
    </cfRule>
  </conditionalFormatting>
  <conditionalFormatting sqref="H754">
    <cfRule type="cellIs" dxfId="789" priority="15" operator="equal">
      <formula>0</formula>
    </cfRule>
  </conditionalFormatting>
  <conditionalFormatting sqref="O740:Z740">
    <cfRule type="cellIs" dxfId="788" priority="30" operator="equal">
      <formula>0</formula>
    </cfRule>
  </conditionalFormatting>
  <conditionalFormatting sqref="H746">
    <cfRule type="cellIs" dxfId="787" priority="24" operator="equal">
      <formula>0</formula>
    </cfRule>
  </conditionalFormatting>
  <conditionalFormatting sqref="D747:M749 A740:C749 D740:K740 D741:G746 I741:M746">
    <cfRule type="cellIs" dxfId="786" priority="34" operator="equal">
      <formula>0</formula>
    </cfRule>
  </conditionalFormatting>
  <conditionalFormatting sqref="M740:N740">
    <cfRule type="cellIs" dxfId="785" priority="33" operator="equal">
      <formula>0</formula>
    </cfRule>
  </conditionalFormatting>
  <conditionalFormatting sqref="L740">
    <cfRule type="cellIs" dxfId="784" priority="32" operator="equal">
      <formula>0</formula>
    </cfRule>
  </conditionalFormatting>
  <conditionalFormatting sqref="N741:Z749">
    <cfRule type="cellIs" dxfId="783" priority="31" operator="equal">
      <formula>0</formula>
    </cfRule>
  </conditionalFormatting>
  <conditionalFormatting sqref="H741">
    <cfRule type="cellIs" dxfId="782" priority="29" operator="equal">
      <formula>0</formula>
    </cfRule>
  </conditionalFormatting>
  <conditionalFormatting sqref="H742">
    <cfRule type="cellIs" dxfId="781" priority="28" operator="equal">
      <formula>0</formula>
    </cfRule>
  </conditionalFormatting>
  <conditionalFormatting sqref="H743">
    <cfRule type="cellIs" dxfId="780" priority="27" operator="equal">
      <formula>0</formula>
    </cfRule>
  </conditionalFormatting>
  <conditionalFormatting sqref="H745">
    <cfRule type="cellIs" dxfId="779" priority="25" operator="equal">
      <formula>0</formula>
    </cfRule>
  </conditionalFormatting>
  <conditionalFormatting sqref="H764">
    <cfRule type="cellIs" dxfId="778" priority="4" operator="equal">
      <formula>0</formula>
    </cfRule>
  </conditionalFormatting>
  <conditionalFormatting sqref="O750:Z750">
    <cfRule type="cellIs" dxfId="777" priority="19" operator="equal">
      <formula>0</formula>
    </cfRule>
  </conditionalFormatting>
  <conditionalFormatting sqref="H756">
    <cfRule type="cellIs" dxfId="776" priority="13" operator="equal">
      <formula>0</formula>
    </cfRule>
  </conditionalFormatting>
  <conditionalFormatting sqref="D757:M758 A750:C758 D750:K750 D751:G756 I751:M756">
    <cfRule type="cellIs" dxfId="775" priority="23" operator="equal">
      <formula>0</formula>
    </cfRule>
  </conditionalFormatting>
  <conditionalFormatting sqref="M750:N750">
    <cfRule type="cellIs" dxfId="774" priority="22" operator="equal">
      <formula>0</formula>
    </cfRule>
  </conditionalFormatting>
  <conditionalFormatting sqref="L750">
    <cfRule type="cellIs" dxfId="773" priority="21" operator="equal">
      <formula>0</formula>
    </cfRule>
  </conditionalFormatting>
  <conditionalFormatting sqref="N751:Z758">
    <cfRule type="cellIs" dxfId="772" priority="20" operator="equal">
      <formula>0</formula>
    </cfRule>
  </conditionalFormatting>
  <conditionalFormatting sqref="H751">
    <cfRule type="cellIs" dxfId="771" priority="18" operator="equal">
      <formula>0</formula>
    </cfRule>
  </conditionalFormatting>
  <conditionalFormatting sqref="H752">
    <cfRule type="cellIs" dxfId="770" priority="17" operator="equal">
      <formula>0</formula>
    </cfRule>
  </conditionalFormatting>
  <conditionalFormatting sqref="H753">
    <cfRule type="cellIs" dxfId="769" priority="16" operator="equal">
      <formula>0</formula>
    </cfRule>
  </conditionalFormatting>
  <conditionalFormatting sqref="H755">
    <cfRule type="cellIs" dxfId="768" priority="14" operator="equal">
      <formula>0</formula>
    </cfRule>
  </conditionalFormatting>
  <conditionalFormatting sqref="O760:Z760">
    <cfRule type="cellIs" dxfId="767" priority="8" operator="equal">
      <formula>0</formula>
    </cfRule>
  </conditionalFormatting>
  <conditionalFormatting sqref="H766">
    <cfRule type="cellIs" dxfId="766" priority="2" operator="equal">
      <formula>0</formula>
    </cfRule>
  </conditionalFormatting>
  <conditionalFormatting sqref="D767:M768 A760:C768 D760:K760 D761:G766 I761:M766">
    <cfRule type="cellIs" dxfId="765" priority="12" operator="equal">
      <formula>0</formula>
    </cfRule>
  </conditionalFormatting>
  <conditionalFormatting sqref="M760:N760">
    <cfRule type="cellIs" dxfId="764" priority="11" operator="equal">
      <formula>0</formula>
    </cfRule>
  </conditionalFormatting>
  <conditionalFormatting sqref="L760">
    <cfRule type="cellIs" dxfId="763" priority="10" operator="equal">
      <formula>0</formula>
    </cfRule>
  </conditionalFormatting>
  <conditionalFormatting sqref="N761:Z768">
    <cfRule type="cellIs" dxfId="762" priority="9" operator="equal">
      <formula>0</formula>
    </cfRule>
  </conditionalFormatting>
  <conditionalFormatting sqref="H761">
    <cfRule type="cellIs" dxfId="761" priority="7" operator="equal">
      <formula>0</formula>
    </cfRule>
  </conditionalFormatting>
  <conditionalFormatting sqref="H762">
    <cfRule type="cellIs" dxfId="760" priority="6" operator="equal">
      <formula>0</formula>
    </cfRule>
  </conditionalFormatting>
  <conditionalFormatting sqref="H763">
    <cfRule type="cellIs" dxfId="759" priority="5" operator="equal">
      <formula>0</formula>
    </cfRule>
  </conditionalFormatting>
  <conditionalFormatting sqref="H765">
    <cfRule type="cellIs" dxfId="758" priority="3" operator="equal">
      <formula>0</formula>
    </cfRule>
  </conditionalFormatting>
  <conditionalFormatting sqref="A789:Z789">
    <cfRule type="cellIs" dxfId="757" priority="1" operator="equal">
      <formula>0</formula>
    </cfRule>
  </conditionalFormatting>
  <pageMargins left="0.25" right="0.25" top="0.75" bottom="0.75" header="0.3" footer="0.3"/>
  <pageSetup scale="39" fitToHeight="0" orientation="landscape" horizontalDpi="4294967295" verticalDpi="4294967295"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57FD4-3538-4D26-B4AE-8BDC2268FC12}">
  <sheetPr>
    <pageSetUpPr fitToPage="1"/>
  </sheetPr>
  <dimension ref="A1:AB1157"/>
  <sheetViews>
    <sheetView topLeftCell="A201" zoomScale="85" zoomScaleNormal="85" workbookViewId="0">
      <selection activeCell="C227" sqref="C227"/>
    </sheetView>
  </sheetViews>
  <sheetFormatPr defaultRowHeight="15" x14ac:dyDescent="0.25"/>
  <cols>
    <col min="1" max="1" width="42.5703125" customWidth="1"/>
    <col min="2" max="2" width="30.5703125" bestFit="1" customWidth="1"/>
    <col min="4" max="4" width="10.28515625" bestFit="1" customWidth="1"/>
    <col min="5" max="5" width="14.42578125" customWidth="1"/>
    <col min="6" max="6" width="12.7109375" customWidth="1"/>
    <col min="8" max="8" width="11.140625" customWidth="1"/>
    <col min="9" max="9" width="11.42578125" customWidth="1"/>
    <col min="11" max="11" width="10.28515625" bestFit="1" customWidth="1"/>
    <col min="13" max="13" width="12.42578125" customWidth="1"/>
    <col min="14" max="14" width="10.28515625" customWidth="1"/>
    <col min="16" max="16" width="12" customWidth="1"/>
    <col min="17" max="17" width="16.85546875" style="11" customWidth="1"/>
    <col min="20" max="20" width="12.28515625" style="11" customWidth="1"/>
    <col min="21" max="21" width="9" bestFit="1" customWidth="1"/>
    <col min="22" max="22" width="8.140625" customWidth="1"/>
    <col min="23" max="23" width="10.140625" style="11" customWidth="1"/>
    <col min="24" max="24" width="5.140625" customWidth="1"/>
    <col min="25" max="25" width="5.42578125" customWidth="1"/>
    <col min="26" max="26" width="3.7109375" customWidth="1"/>
  </cols>
  <sheetData>
    <row r="1" spans="1:26" ht="23.25" x14ac:dyDescent="0.35">
      <c r="A1" s="654" t="s">
        <v>711</v>
      </c>
      <c r="B1" s="653" t="str">
        <f>('Comm Input'!J4)</f>
        <v>2022 12 Pays 2023 01</v>
      </c>
      <c r="C1" s="505"/>
      <c r="D1" s="505"/>
      <c r="E1" s="505"/>
      <c r="F1" s="505"/>
      <c r="G1" s="505"/>
      <c r="H1" s="505"/>
      <c r="I1" s="505"/>
      <c r="J1" s="505"/>
      <c r="K1" s="505"/>
      <c r="L1" s="505"/>
      <c r="M1" s="505"/>
      <c r="N1" s="505"/>
      <c r="O1" s="505"/>
      <c r="P1" s="505"/>
      <c r="Q1" s="473"/>
      <c r="R1" s="505"/>
      <c r="S1" s="505"/>
      <c r="T1" s="473"/>
      <c r="U1" s="505"/>
      <c r="V1" s="505"/>
      <c r="W1" s="473"/>
      <c r="X1" s="505"/>
      <c r="Y1" s="505"/>
      <c r="Z1" s="505"/>
    </row>
    <row r="2" spans="1:26" ht="24" thickBot="1" x14ac:dyDescent="0.4">
      <c r="A2" s="675"/>
      <c r="B2" s="662"/>
      <c r="C2" s="62"/>
      <c r="D2" s="62"/>
      <c r="E2" s="41" t="s">
        <v>712</v>
      </c>
      <c r="F2" s="1054"/>
      <c r="G2" s="1054"/>
      <c r="H2" s="41"/>
      <c r="I2" s="62"/>
      <c r="J2" s="62"/>
      <c r="K2" s="62"/>
      <c r="L2" s="62"/>
      <c r="M2" s="62"/>
      <c r="N2" s="62"/>
      <c r="O2" s="62"/>
      <c r="P2" s="62"/>
      <c r="R2" s="62"/>
      <c r="S2" s="62"/>
      <c r="U2" s="62"/>
      <c r="V2" s="62"/>
      <c r="X2" s="62"/>
      <c r="Y2" s="62"/>
      <c r="Z2" s="62"/>
    </row>
    <row r="3" spans="1:26" ht="23.25" x14ac:dyDescent="0.35">
      <c r="A3" s="675"/>
      <c r="B3" s="662"/>
      <c r="C3" s="62"/>
      <c r="D3" s="62"/>
      <c r="E3" s="1048" t="s">
        <v>703</v>
      </c>
      <c r="F3" s="1049">
        <f>SUM(Q:Q)</f>
        <v>35997.517397499985</v>
      </c>
      <c r="G3" s="62"/>
      <c r="H3" s="1070"/>
      <c r="I3" s="1071"/>
      <c r="J3" s="62"/>
      <c r="K3" s="62"/>
      <c r="L3" s="62"/>
      <c r="M3" s="62"/>
      <c r="N3" s="62"/>
      <c r="O3" s="62"/>
      <c r="P3" s="62">
        <f>SUM(Q1158)</f>
        <v>0</v>
      </c>
      <c r="Q3" s="28"/>
      <c r="R3" s="62"/>
      <c r="S3" s="62"/>
      <c r="U3" s="62"/>
      <c r="V3" s="62"/>
      <c r="X3" s="62"/>
      <c r="Y3" s="62"/>
      <c r="Z3" s="62"/>
    </row>
    <row r="4" spans="1:26" ht="16.5" thickBot="1" x14ac:dyDescent="0.3">
      <c r="A4" t="s">
        <v>713</v>
      </c>
      <c r="B4" s="662"/>
      <c r="C4" s="62"/>
      <c r="D4" s="62"/>
      <c r="E4" s="1050" t="s">
        <v>714</v>
      </c>
      <c r="F4" s="1051">
        <f>SUM(T:T,W:W)</f>
        <v>3976.9224889999996</v>
      </c>
      <c r="G4" s="62"/>
      <c r="H4" s="1072"/>
      <c r="I4" s="1073"/>
      <c r="J4" s="62"/>
      <c r="K4" s="62"/>
      <c r="L4" s="62"/>
      <c r="N4" s="62"/>
      <c r="O4" s="62"/>
      <c r="P4" s="62"/>
      <c r="Q4" s="28"/>
      <c r="R4" s="62"/>
      <c r="S4" s="62"/>
      <c r="U4" s="62"/>
      <c r="V4" s="62"/>
      <c r="X4" s="62"/>
      <c r="Y4" s="62"/>
      <c r="Z4" s="62"/>
    </row>
    <row r="5" spans="1:26" ht="15.75" customHeight="1" thickBot="1" x14ac:dyDescent="0.3">
      <c r="A5" s="1443">
        <f>SUM(F5:I5)</f>
        <v>39974.439886499982</v>
      </c>
      <c r="B5" s="1444"/>
      <c r="C5" s="62"/>
      <c r="D5" s="62"/>
      <c r="E5" s="1052" t="s">
        <v>715</v>
      </c>
      <c r="F5" s="1053">
        <f>SUM(F3:F4)</f>
        <v>39974.439886499982</v>
      </c>
      <c r="G5" s="62"/>
      <c r="H5" s="1074"/>
      <c r="I5" s="1075"/>
      <c r="J5" s="62"/>
      <c r="K5" s="62"/>
      <c r="L5" s="62"/>
      <c r="N5" s="62"/>
      <c r="O5" s="62"/>
      <c r="P5" s="664">
        <f>SUM(Q12:Q1154)</f>
        <v>35997.517397499985</v>
      </c>
      <c r="R5" s="62"/>
      <c r="S5" s="40"/>
      <c r="U5" s="62"/>
      <c r="V5" s="62"/>
      <c r="X5" s="62"/>
      <c r="Y5" s="62"/>
      <c r="Z5" s="62"/>
    </row>
    <row r="6" spans="1:26" ht="15.75" customHeight="1" thickBot="1" x14ac:dyDescent="0.3">
      <c r="A6" s="1445"/>
      <c r="B6" s="1446"/>
      <c r="C6" s="62"/>
      <c r="D6" s="62"/>
      <c r="E6" s="62"/>
      <c r="F6" s="62"/>
      <c r="G6" s="62"/>
      <c r="H6" s="62"/>
      <c r="I6" s="695"/>
      <c r="J6" s="696"/>
      <c r="K6" s="62"/>
      <c r="L6" s="62"/>
      <c r="M6" s="62"/>
      <c r="N6" s="62"/>
      <c r="O6" s="62"/>
      <c r="P6" s="62"/>
      <c r="R6" s="62"/>
      <c r="S6" s="62"/>
      <c r="U6" s="62"/>
      <c r="V6" s="62"/>
      <c r="X6" s="62"/>
      <c r="Y6" s="62"/>
      <c r="Z6" s="62"/>
    </row>
    <row r="7" spans="1:26" ht="15.75" customHeight="1" x14ac:dyDescent="0.25">
      <c r="A7" s="311" t="s">
        <v>716</v>
      </c>
      <c r="B7" s="707" t="e">
        <f>SUM(E:E)-E791</f>
        <v>#REF!</v>
      </c>
      <c r="C7" s="11"/>
      <c r="D7" s="62"/>
      <c r="E7" s="62"/>
      <c r="F7" s="62"/>
      <c r="G7" s="62"/>
      <c r="H7" s="62"/>
      <c r="I7" s="695" t="s">
        <v>120</v>
      </c>
      <c r="J7" s="696" t="s">
        <v>121</v>
      </c>
      <c r="K7" s="62"/>
      <c r="L7" s="62"/>
      <c r="M7" s="62"/>
      <c r="N7" s="11" t="s">
        <v>717</v>
      </c>
      <c r="O7" s="62"/>
      <c r="P7" s="62"/>
      <c r="S7" s="62"/>
      <c r="T7" s="11" t="s">
        <v>718</v>
      </c>
      <c r="U7" s="62"/>
      <c r="V7" s="62"/>
      <c r="W7" s="11" t="s">
        <v>719</v>
      </c>
      <c r="X7" s="62"/>
      <c r="Y7" s="62"/>
      <c r="Z7" s="62"/>
    </row>
    <row r="8" spans="1:26" ht="15.75" customHeight="1" x14ac:dyDescent="0.25">
      <c r="A8" s="1088" t="s">
        <v>720</v>
      </c>
      <c r="B8" s="707">
        <f>I3</f>
        <v>0</v>
      </c>
      <c r="C8" s="11"/>
      <c r="D8" s="62"/>
      <c r="E8" s="62"/>
      <c r="F8" s="62"/>
      <c r="G8" s="62"/>
      <c r="H8" s="62"/>
      <c r="I8" s="695"/>
      <c r="J8" s="696"/>
      <c r="K8" s="62"/>
      <c r="L8" s="62"/>
      <c r="M8" s="62"/>
      <c r="N8" s="11"/>
      <c r="O8" s="62"/>
      <c r="P8" s="62"/>
      <c r="S8" s="62"/>
      <c r="U8" s="62"/>
      <c r="V8" s="62"/>
      <c r="X8" s="62"/>
      <c r="Y8" s="62"/>
      <c r="Z8" s="62"/>
    </row>
    <row r="9" spans="1:26" ht="15.75" x14ac:dyDescent="0.25">
      <c r="A9" s="638"/>
      <c r="B9" s="638"/>
      <c r="C9" s="649" t="str">
        <f>'Comm Input'!M1042</f>
        <v>BEGINNING OF COASTAL EMPLOYMENT SERVICES</v>
      </c>
      <c r="D9" s="639"/>
      <c r="E9" s="640"/>
      <c r="F9" s="641"/>
      <c r="G9" s="641"/>
      <c r="H9" s="641"/>
      <c r="I9" s="641"/>
      <c r="J9" s="641"/>
      <c r="K9" s="641"/>
      <c r="L9" s="641"/>
      <c r="M9" s="642"/>
      <c r="N9" s="643"/>
      <c r="O9" s="644"/>
      <c r="P9" s="643"/>
      <c r="Q9" s="1108"/>
      <c r="R9" s="643"/>
      <c r="S9" s="645"/>
      <c r="T9" s="644"/>
      <c r="U9" s="645"/>
      <c r="V9" s="646"/>
      <c r="W9" s="1108"/>
      <c r="X9" s="643"/>
      <c r="Y9" s="645"/>
      <c r="Z9" s="521"/>
    </row>
    <row r="10" spans="1:26" ht="105" x14ac:dyDescent="0.25">
      <c r="A10" s="171"/>
      <c r="B10" s="171"/>
      <c r="C10" s="176"/>
      <c r="D10" s="652" t="s">
        <v>126</v>
      </c>
      <c r="E10" s="676" t="s">
        <v>136</v>
      </c>
      <c r="F10" s="680" t="s">
        <v>708</v>
      </c>
      <c r="G10" s="681" t="s">
        <v>138</v>
      </c>
      <c r="H10" s="682" t="s">
        <v>139</v>
      </c>
      <c r="I10" s="682" t="s">
        <v>140</v>
      </c>
      <c r="J10" s="682" t="s">
        <v>140</v>
      </c>
      <c r="K10" s="683" t="s">
        <v>141</v>
      </c>
      <c r="L10" s="681" t="s">
        <v>142</v>
      </c>
      <c r="M10" s="681" t="s">
        <v>143</v>
      </c>
      <c r="N10" s="597" t="s">
        <v>144</v>
      </c>
      <c r="O10" s="681" t="s">
        <v>145</v>
      </c>
      <c r="P10" s="684" t="s">
        <v>146</v>
      </c>
      <c r="Q10" s="652" t="s">
        <v>147</v>
      </c>
      <c r="R10" s="676" t="s">
        <v>148</v>
      </c>
      <c r="S10" s="684" t="s">
        <v>149</v>
      </c>
      <c r="T10" s="652" t="s">
        <v>147</v>
      </c>
      <c r="U10" s="684" t="s">
        <v>148</v>
      </c>
      <c r="V10" s="684" t="s">
        <v>149</v>
      </c>
      <c r="W10" s="652" t="s">
        <v>147</v>
      </c>
      <c r="X10" s="676" t="s">
        <v>150</v>
      </c>
      <c r="Y10" s="676" t="s">
        <v>151</v>
      </c>
      <c r="Z10" s="652" t="s">
        <v>152</v>
      </c>
    </row>
    <row r="11" spans="1:26" x14ac:dyDescent="0.25">
      <c r="A11" s="440" t="str">
        <f>'Comm Input'!J1044</f>
        <v>CES</v>
      </c>
      <c r="B11" s="42" t="str">
        <f>'Comm Input'!K1044</f>
        <v>Broker: PEO Depot</v>
      </c>
      <c r="C11" s="35">
        <f>'Comm Input'!L1044</f>
        <v>0</v>
      </c>
      <c r="D11" s="158">
        <f>'Comm Input'!M1044</f>
        <v>0</v>
      </c>
      <c r="E11" s="117">
        <f>'Comm Input'!N1044</f>
        <v>0</v>
      </c>
      <c r="F11" s="316">
        <f>'Comm Input'!O1044</f>
        <v>0</v>
      </c>
      <c r="G11" s="158">
        <f>'Comm Input'!P1044</f>
        <v>0</v>
      </c>
      <c r="H11" s="158">
        <f>'Comm Input'!Q1044</f>
        <v>0</v>
      </c>
      <c r="I11" s="158">
        <f>'Comm Input'!R1044</f>
        <v>0</v>
      </c>
      <c r="J11" s="319">
        <f>'Comm Input'!S1044</f>
        <v>0</v>
      </c>
      <c r="K11" s="319">
        <f>'Comm Input'!T1044</f>
        <v>0</v>
      </c>
      <c r="L11" s="319" t="str">
        <f>'Comm Input'!U1044</f>
        <v>Bundled</v>
      </c>
      <c r="M11" s="158">
        <f>'Comm Input'!V1044</f>
        <v>0</v>
      </c>
      <c r="N11" s="319">
        <f>'Comm Input'!W1044</f>
        <v>0</v>
      </c>
      <c r="O11" s="117">
        <f>'Comm Input'!X1044</f>
        <v>0</v>
      </c>
      <c r="P11" s="157">
        <f>'Comm Input'!Y1044</f>
        <v>0</v>
      </c>
      <c r="Q11" s="159">
        <f>'Comm Input'!Z1044</f>
        <v>0</v>
      </c>
      <c r="R11" s="319">
        <f>'Comm Input'!AA1044</f>
        <v>5.0000000000000001E-3</v>
      </c>
      <c r="S11" s="157">
        <f>'Comm Input'!AB1044</f>
        <v>0</v>
      </c>
      <c r="T11" s="126">
        <f>'Comm Input'!AC1044</f>
        <v>0</v>
      </c>
      <c r="U11" s="7">
        <f>'Comm Input'!AD1044</f>
        <v>0</v>
      </c>
      <c r="V11" s="7">
        <f>'Comm Input'!AE1044</f>
        <v>0</v>
      </c>
      <c r="W11" s="126">
        <f>'Comm Input'!AF1044</f>
        <v>0</v>
      </c>
      <c r="X11" s="158">
        <f>'Comm Input'!AG1044</f>
        <v>0</v>
      </c>
      <c r="Y11" s="322">
        <f>'Comm Input'!AH1044</f>
        <v>0</v>
      </c>
      <c r="Z11" s="7">
        <f>'Comm Input'!AI1044</f>
        <v>0</v>
      </c>
    </row>
    <row r="12" spans="1:26" x14ac:dyDescent="0.25">
      <c r="A12" s="431">
        <f>'Comm Input'!J1045</f>
        <v>0</v>
      </c>
      <c r="B12" s="11" t="str">
        <f>'Comm Input'!K1045</f>
        <v>Secured Roofing and Restoration</v>
      </c>
      <c r="C12" s="17">
        <f>'Comm Input'!L1045</f>
        <v>0.35</v>
      </c>
      <c r="D12" t="str">
        <f>'Comm Input'!M1045</f>
        <v>FL5551</v>
      </c>
      <c r="E12" s="628">
        <f>'Comm Input'!N1045</f>
        <v>9539.2000000000007</v>
      </c>
      <c r="F12" s="366">
        <f>'Comm Input'!O1045</f>
        <v>0</v>
      </c>
      <c r="G12" s="533">
        <f>'Comm Input'!P1045</f>
        <v>0</v>
      </c>
      <c r="H12" s="535">
        <f>'Comm Input'!Q1045</f>
        <v>0</v>
      </c>
      <c r="I12" s="535">
        <f>'Comm Input'!R1045</f>
        <v>0</v>
      </c>
      <c r="J12" s="535">
        <f>'Comm Input'!S1045</f>
        <v>0</v>
      </c>
      <c r="K12" s="535">
        <f>'Comm Input'!T1045</f>
        <v>0</v>
      </c>
      <c r="L12" s="526">
        <f>'Comm Input'!U1045</f>
        <v>0</v>
      </c>
      <c r="M12" s="526">
        <f>'Comm Input'!V1045</f>
        <v>1.7500000000000002E-2</v>
      </c>
      <c r="N12" s="523">
        <f>'Comm Input'!W1045</f>
        <v>166.93600000000004</v>
      </c>
      <c r="O12" s="523">
        <f>'Comm Input'!X1045</f>
        <v>0</v>
      </c>
      <c r="P12" s="538">
        <f>'Comm Input'!Y1045</f>
        <v>0</v>
      </c>
      <c r="Q12" s="538">
        <f>'Comm Input'!Z1045</f>
        <v>0</v>
      </c>
      <c r="R12" s="538">
        <f>'Comm Input'!AA1045</f>
        <v>47.696000000000005</v>
      </c>
      <c r="S12" s="538">
        <f>'Comm Input'!AB1045</f>
        <v>0</v>
      </c>
      <c r="T12" s="11">
        <f>'Comm Input'!AC1045</f>
        <v>0</v>
      </c>
      <c r="U12">
        <f>'Comm Input'!AD1045</f>
        <v>0</v>
      </c>
      <c r="V12">
        <f>'Comm Input'!AE1045</f>
        <v>0</v>
      </c>
      <c r="W12" s="538">
        <f>'Comm Input'!AF1045</f>
        <v>0</v>
      </c>
      <c r="X12" s="538">
        <f>'Comm Input'!AG1045</f>
        <v>0</v>
      </c>
      <c r="Y12" s="538">
        <f>'Comm Input'!AH1045</f>
        <v>0</v>
      </c>
      <c r="Z12">
        <f>'Comm Input'!AI1045</f>
        <v>0</v>
      </c>
    </row>
    <row r="13" spans="1:26" x14ac:dyDescent="0.25">
      <c r="A13" s="311">
        <f>'Comm Input'!J1046</f>
        <v>0</v>
      </c>
      <c r="B13">
        <f>'Comm Input'!K1046</f>
        <v>0</v>
      </c>
      <c r="C13">
        <f>'Comm Input'!L1046</f>
        <v>0</v>
      </c>
      <c r="D13">
        <f>'Comm Input'!M1046</f>
        <v>0</v>
      </c>
      <c r="E13" s="494">
        <f>'Comm Input'!N1046</f>
        <v>0</v>
      </c>
      <c r="F13" s="17">
        <f>'Comm Input'!O1046</f>
        <v>0</v>
      </c>
      <c r="G13" s="38">
        <f>'Comm Input'!P1046</f>
        <v>0</v>
      </c>
      <c r="H13" s="307">
        <f>'Comm Input'!Q1046</f>
        <v>0</v>
      </c>
      <c r="I13" s="307">
        <f>'Comm Input'!R1046</f>
        <v>0</v>
      </c>
      <c r="J13" s="307">
        <f>'Comm Input'!S1046</f>
        <v>0</v>
      </c>
      <c r="K13" s="307">
        <f>'Comm Input'!T1046</f>
        <v>0</v>
      </c>
      <c r="L13" s="38">
        <f>'Comm Input'!U1046</f>
        <v>0</v>
      </c>
      <c r="M13" s="38">
        <f>'Comm Input'!V1046</f>
        <v>0</v>
      </c>
      <c r="N13" s="22">
        <f>'Comm Input'!W1046</f>
        <v>0</v>
      </c>
      <c r="O13" s="22">
        <f>'Comm Input'!X1046</f>
        <v>0</v>
      </c>
      <c r="P13" s="23">
        <f>'Comm Input'!Y1046</f>
        <v>0</v>
      </c>
      <c r="Q13" s="23">
        <f>'Comm Input'!Z1046</f>
        <v>0</v>
      </c>
      <c r="R13" s="23">
        <f>'Comm Input'!AA1046</f>
        <v>0</v>
      </c>
      <c r="S13" s="23">
        <f>'Comm Input'!AB1046</f>
        <v>0</v>
      </c>
      <c r="T13" s="11">
        <f>'Comm Input'!AC1046</f>
        <v>0</v>
      </c>
      <c r="U13">
        <f>'Comm Input'!AD1046</f>
        <v>0</v>
      </c>
      <c r="V13">
        <f>'Comm Input'!AE1046</f>
        <v>0</v>
      </c>
      <c r="W13" s="23">
        <f>'Comm Input'!AF1046</f>
        <v>0</v>
      </c>
      <c r="X13" s="23">
        <f>'Comm Input'!AG1046</f>
        <v>0</v>
      </c>
      <c r="Y13" s="23">
        <f>'Comm Input'!AH1046</f>
        <v>0</v>
      </c>
      <c r="Z13">
        <f>'Comm Input'!AI1046</f>
        <v>0</v>
      </c>
    </row>
    <row r="14" spans="1:26" x14ac:dyDescent="0.25">
      <c r="A14" s="311">
        <f>'Comm Input'!J1047</f>
        <v>0</v>
      </c>
      <c r="B14" s="40">
        <f>'Comm Input'!K1047</f>
        <v>0</v>
      </c>
      <c r="C14" s="17">
        <f>'Comm Input'!L1047</f>
        <v>0.17449999999999999</v>
      </c>
      <c r="D14" t="str">
        <f>'Comm Input'!M1047</f>
        <v>FL8810</v>
      </c>
      <c r="E14" s="494">
        <f>'Comm Input'!N1047</f>
        <v>112146.24000000001</v>
      </c>
      <c r="F14" s="366">
        <f>'Comm Input'!O1047</f>
        <v>0</v>
      </c>
      <c r="G14" s="321">
        <f>'Comm Input'!P1047</f>
        <v>0</v>
      </c>
      <c r="H14" s="307">
        <f>'Comm Input'!Q1047</f>
        <v>0</v>
      </c>
      <c r="I14" s="307">
        <f>'Comm Input'!R1047</f>
        <v>0</v>
      </c>
      <c r="J14" s="307">
        <f>'Comm Input'!S1047</f>
        <v>0</v>
      </c>
      <c r="K14" s="307">
        <f>'Comm Input'!T1047</f>
        <v>0</v>
      </c>
      <c r="L14" s="38">
        <f>'Comm Input'!U1047</f>
        <v>0</v>
      </c>
      <c r="M14" s="38">
        <f>'Comm Input'!V1047</f>
        <v>0.03</v>
      </c>
      <c r="N14" s="22">
        <f>'Comm Input'!W1047</f>
        <v>3364.3872000000001</v>
      </c>
      <c r="O14" s="22">
        <f>'Comm Input'!X1047</f>
        <v>0</v>
      </c>
      <c r="P14" s="23">
        <f>'Comm Input'!Y1047</f>
        <v>0</v>
      </c>
      <c r="Q14" s="23">
        <f>'Comm Input'!Z1047</f>
        <v>0</v>
      </c>
      <c r="R14" s="23">
        <f>'Comm Input'!AA1047</f>
        <v>560.73120000000006</v>
      </c>
      <c r="S14" s="23">
        <f>'Comm Input'!AB1047</f>
        <v>0</v>
      </c>
      <c r="T14" s="11">
        <f>'Comm Input'!AC1047</f>
        <v>0</v>
      </c>
      <c r="U14">
        <f>'Comm Input'!AD1047</f>
        <v>0</v>
      </c>
      <c r="V14">
        <f>'Comm Input'!AE1047</f>
        <v>0</v>
      </c>
      <c r="W14" s="23">
        <f>'Comm Input'!AF1047</f>
        <v>0</v>
      </c>
      <c r="X14" s="23">
        <f>'Comm Input'!AG1047</f>
        <v>0</v>
      </c>
      <c r="Y14" s="23">
        <f>'Comm Input'!AH1047</f>
        <v>0</v>
      </c>
      <c r="Z14">
        <f>'Comm Input'!AI1047</f>
        <v>0</v>
      </c>
    </row>
    <row r="15" spans="1:26" x14ac:dyDescent="0.25">
      <c r="A15" s="311">
        <f>'Comm Input'!J1048</f>
        <v>0</v>
      </c>
      <c r="B15" s="22">
        <f>'Comm Input'!K1048</f>
        <v>0</v>
      </c>
      <c r="C15">
        <f>'Comm Input'!L1048</f>
        <v>0</v>
      </c>
      <c r="D15">
        <f>'Comm Input'!M1048</f>
        <v>0</v>
      </c>
      <c r="E15" s="494">
        <f>'Comm Input'!N1048</f>
        <v>0</v>
      </c>
      <c r="F15" s="17">
        <f>'Comm Input'!O1048</f>
        <v>0</v>
      </c>
      <c r="G15" s="38">
        <f>'Comm Input'!P1048</f>
        <v>0</v>
      </c>
      <c r="H15" s="307">
        <f>'Comm Input'!Q1048</f>
        <v>0</v>
      </c>
      <c r="I15" s="307">
        <f>'Comm Input'!R1048</f>
        <v>0</v>
      </c>
      <c r="J15" s="307">
        <f>'Comm Input'!S1048</f>
        <v>0</v>
      </c>
      <c r="K15" s="307">
        <f>'Comm Input'!T1048</f>
        <v>0</v>
      </c>
      <c r="L15" s="38">
        <f>'Comm Input'!U1048</f>
        <v>0</v>
      </c>
      <c r="M15" s="38">
        <f>'Comm Input'!V1048</f>
        <v>0</v>
      </c>
      <c r="N15" s="22">
        <f>'Comm Input'!W1048</f>
        <v>0</v>
      </c>
      <c r="O15" s="22">
        <f>'Comm Input'!X1048</f>
        <v>0</v>
      </c>
      <c r="P15" s="23">
        <f>'Comm Input'!Y1048</f>
        <v>0</v>
      </c>
      <c r="Q15" s="23">
        <f>'Comm Input'!Z1048</f>
        <v>0</v>
      </c>
      <c r="R15" s="23">
        <f>'Comm Input'!AA1048</f>
        <v>0</v>
      </c>
      <c r="S15" s="23">
        <f>'Comm Input'!AB1048</f>
        <v>0</v>
      </c>
      <c r="T15" s="11">
        <f>'Comm Input'!AC1048</f>
        <v>0</v>
      </c>
      <c r="U15">
        <f>'Comm Input'!AD1048</f>
        <v>0</v>
      </c>
      <c r="V15">
        <f>'Comm Input'!AE1048</f>
        <v>0</v>
      </c>
      <c r="W15" s="23">
        <f>'Comm Input'!AF1048</f>
        <v>0</v>
      </c>
      <c r="X15" s="23">
        <f>'Comm Input'!AG1048</f>
        <v>0</v>
      </c>
      <c r="Y15" s="23">
        <f>'Comm Input'!AH1048</f>
        <v>0</v>
      </c>
      <c r="Z15">
        <f>'Comm Input'!AI1048</f>
        <v>0</v>
      </c>
    </row>
    <row r="16" spans="1:26" x14ac:dyDescent="0.25">
      <c r="A16" s="311">
        <f>'Comm Input'!J1049</f>
        <v>0</v>
      </c>
      <c r="B16">
        <f>'Comm Input'!K1049</f>
        <v>0</v>
      </c>
      <c r="C16" s="17">
        <f>'Comm Input'!L1049</f>
        <v>0</v>
      </c>
      <c r="D16">
        <f>'Comm Input'!M1049</f>
        <v>0</v>
      </c>
      <c r="E16" s="494">
        <f>'Comm Input'!N1049</f>
        <v>0</v>
      </c>
      <c r="F16" s="366">
        <f>'Comm Input'!O1049</f>
        <v>0</v>
      </c>
      <c r="G16" s="321">
        <f>'Comm Input'!P1049</f>
        <v>0</v>
      </c>
      <c r="H16" s="307">
        <f>'Comm Input'!Q1049</f>
        <v>0</v>
      </c>
      <c r="I16" s="307">
        <f>'Comm Input'!R1049</f>
        <v>0</v>
      </c>
      <c r="J16" s="307">
        <f>'Comm Input'!S1049</f>
        <v>0</v>
      </c>
      <c r="K16" s="307">
        <f>'Comm Input'!T1049</f>
        <v>0</v>
      </c>
      <c r="L16" s="38">
        <f>'Comm Input'!U1049</f>
        <v>0</v>
      </c>
      <c r="M16" s="38">
        <f>'Comm Input'!V1049</f>
        <v>0</v>
      </c>
      <c r="N16" s="22">
        <f>'Comm Input'!W1049</f>
        <v>0</v>
      </c>
      <c r="O16" s="22">
        <f>'Comm Input'!X1049</f>
        <v>0</v>
      </c>
      <c r="P16" s="23">
        <f>'Comm Input'!Y1049</f>
        <v>0</v>
      </c>
      <c r="Q16" s="23">
        <f>'Comm Input'!Z1049</f>
        <v>0</v>
      </c>
      <c r="R16" s="23">
        <f>'Comm Input'!AA1049</f>
        <v>0</v>
      </c>
      <c r="S16" s="23">
        <f>'Comm Input'!AB1049</f>
        <v>0</v>
      </c>
      <c r="T16" s="11">
        <f>'Comm Input'!AC1049</f>
        <v>0</v>
      </c>
      <c r="U16">
        <f>'Comm Input'!AD1049</f>
        <v>0</v>
      </c>
      <c r="V16">
        <f>'Comm Input'!AE1049</f>
        <v>0</v>
      </c>
      <c r="W16" s="23">
        <f>'Comm Input'!AF1049</f>
        <v>0</v>
      </c>
      <c r="X16" s="23">
        <f>'Comm Input'!AG1049</f>
        <v>0</v>
      </c>
      <c r="Y16" s="23">
        <f>'Comm Input'!AH1049</f>
        <v>0</v>
      </c>
      <c r="Z16" s="23">
        <f>'Comm Input'!AI1049</f>
        <v>0</v>
      </c>
    </row>
    <row r="17" spans="1:26" x14ac:dyDescent="0.25">
      <c r="A17" s="311">
        <f>'Comm Input'!J1050</f>
        <v>0</v>
      </c>
      <c r="B17">
        <f>'Comm Input'!K1050</f>
        <v>0</v>
      </c>
      <c r="C17">
        <f>'Comm Input'!L1050</f>
        <v>0</v>
      </c>
      <c r="D17">
        <f>'Comm Input'!M1050</f>
        <v>0</v>
      </c>
      <c r="E17" s="626">
        <f>'Comm Input'!N1050</f>
        <v>0</v>
      </c>
      <c r="F17" s="13">
        <f>'Comm Input'!O1050</f>
        <v>0</v>
      </c>
      <c r="G17" s="38">
        <f>'Comm Input'!P1050</f>
        <v>0</v>
      </c>
      <c r="H17" s="307">
        <f>'Comm Input'!Q1050</f>
        <v>0</v>
      </c>
      <c r="I17" s="307">
        <f>'Comm Input'!R1050</f>
        <v>0</v>
      </c>
      <c r="J17" s="307">
        <f>'Comm Input'!S1050</f>
        <v>0</v>
      </c>
      <c r="K17" s="307">
        <f>'Comm Input'!T1050</f>
        <v>0</v>
      </c>
      <c r="L17" s="38">
        <f>'Comm Input'!U1050</f>
        <v>0</v>
      </c>
      <c r="M17" s="38">
        <f>'Comm Input'!V1050</f>
        <v>0</v>
      </c>
      <c r="N17" s="22">
        <f>'Comm Input'!W1050</f>
        <v>0</v>
      </c>
      <c r="O17" s="22">
        <f>'Comm Input'!X1050</f>
        <v>0</v>
      </c>
      <c r="P17" s="23">
        <f>'Comm Input'!Y1050</f>
        <v>0</v>
      </c>
      <c r="Q17" s="23">
        <f>'Comm Input'!Z1050</f>
        <v>0</v>
      </c>
      <c r="R17" s="23">
        <f>'Comm Input'!AA1050</f>
        <v>0</v>
      </c>
      <c r="S17" s="23">
        <f>'Comm Input'!AB1050</f>
        <v>0</v>
      </c>
      <c r="T17" s="11">
        <f>'Comm Input'!AC1050</f>
        <v>0</v>
      </c>
      <c r="U17">
        <f>'Comm Input'!AD1050</f>
        <v>0</v>
      </c>
      <c r="V17">
        <f>'Comm Input'!AE1050</f>
        <v>0</v>
      </c>
      <c r="W17" s="23">
        <f>'Comm Input'!AF1050</f>
        <v>0</v>
      </c>
      <c r="X17" s="23">
        <f>'Comm Input'!AG1050</f>
        <v>0</v>
      </c>
      <c r="Y17" s="23">
        <f>'Comm Input'!AH1050</f>
        <v>0</v>
      </c>
      <c r="Z17" s="23">
        <f>'Comm Input'!AI1050</f>
        <v>0</v>
      </c>
    </row>
    <row r="18" spans="1:26" x14ac:dyDescent="0.25">
      <c r="A18" s="311">
        <f>'Comm Input'!J1051</f>
        <v>0</v>
      </c>
      <c r="B18">
        <f>'Comm Input'!K1051</f>
        <v>0</v>
      </c>
      <c r="C18">
        <f>'Comm Input'!L1051</f>
        <v>0</v>
      </c>
      <c r="D18">
        <f>'Comm Input'!M1051</f>
        <v>0</v>
      </c>
      <c r="E18" s="49">
        <f>'Comm Input'!N1051</f>
        <v>0</v>
      </c>
      <c r="F18" s="50">
        <f>'Comm Input'!O1051</f>
        <v>0</v>
      </c>
      <c r="G18" s="38">
        <f>'Comm Input'!P1051</f>
        <v>0</v>
      </c>
      <c r="H18" s="307">
        <f>'Comm Input'!Q1051</f>
        <v>0</v>
      </c>
      <c r="I18" s="307">
        <f>'Comm Input'!R1051</f>
        <v>0</v>
      </c>
      <c r="J18" s="307">
        <f>'Comm Input'!S1051</f>
        <v>0</v>
      </c>
      <c r="K18" s="307">
        <f>'Comm Input'!T1051</f>
        <v>0</v>
      </c>
      <c r="L18" s="38">
        <f>'Comm Input'!U1051</f>
        <v>0</v>
      </c>
      <c r="M18" s="38">
        <f>'Comm Input'!V1051</f>
        <v>0</v>
      </c>
      <c r="N18" s="38">
        <f>'Comm Input'!W1051</f>
        <v>0</v>
      </c>
      <c r="O18" s="22">
        <f>'Comm Input'!X1051</f>
        <v>0</v>
      </c>
      <c r="P18" s="11">
        <f>'Comm Input'!Y1051</f>
        <v>0</v>
      </c>
      <c r="Q18" s="23">
        <f>'Comm Input'!Z1051</f>
        <v>0</v>
      </c>
      <c r="R18" s="22">
        <f>'Comm Input'!AA1051</f>
        <v>0</v>
      </c>
      <c r="S18" s="22">
        <f>'Comm Input'!AB1051</f>
        <v>0</v>
      </c>
      <c r="T18" s="23">
        <f>'Comm Input'!AC1051</f>
        <v>0</v>
      </c>
      <c r="U18" s="22">
        <f>'Comm Input'!AD1051</f>
        <v>0</v>
      </c>
      <c r="V18" s="22">
        <f>'Comm Input'!AE1051</f>
        <v>0</v>
      </c>
      <c r="W18" s="23">
        <f>'Comm Input'!AF1051</f>
        <v>0</v>
      </c>
      <c r="X18" s="22">
        <f>'Comm Input'!AG1051</f>
        <v>0</v>
      </c>
      <c r="Y18" s="22">
        <f>'Comm Input'!AH1051</f>
        <v>0</v>
      </c>
      <c r="Z18" s="22">
        <f>'Comm Input'!AI1051</f>
        <v>0</v>
      </c>
    </row>
    <row r="19" spans="1:26" x14ac:dyDescent="0.25">
      <c r="A19" s="311">
        <f>'Comm Input'!J1052</f>
        <v>0</v>
      </c>
      <c r="B19">
        <f>'Comm Input'!K1052</f>
        <v>0</v>
      </c>
      <c r="C19">
        <f>'Comm Input'!L1052</f>
        <v>0</v>
      </c>
      <c r="D19">
        <f>'Comm Input'!M1052</f>
        <v>0</v>
      </c>
      <c r="E19" s="49">
        <f>'Comm Input'!N1052</f>
        <v>0</v>
      </c>
      <c r="F19" s="50">
        <f>'Comm Input'!O1052</f>
        <v>0</v>
      </c>
      <c r="G19" s="38">
        <f>'Comm Input'!P1052</f>
        <v>0</v>
      </c>
      <c r="H19" s="38">
        <f>'Comm Input'!Q1052</f>
        <v>0</v>
      </c>
      <c r="I19" s="38">
        <f>'Comm Input'!R1052</f>
        <v>0</v>
      </c>
      <c r="J19" s="38">
        <f>'Comm Input'!S1052</f>
        <v>0</v>
      </c>
      <c r="K19" s="38">
        <f>'Comm Input'!T1052</f>
        <v>0</v>
      </c>
      <c r="L19" s="38">
        <f>'Comm Input'!U1052</f>
        <v>0</v>
      </c>
      <c r="M19" s="38">
        <f>'Comm Input'!V1052</f>
        <v>0</v>
      </c>
      <c r="N19" s="827">
        <f>'Comm Input'!W1052</f>
        <v>3531.3232000000003</v>
      </c>
      <c r="O19" s="829">
        <f>'Comm Input'!X1052</f>
        <v>0</v>
      </c>
      <c r="P19" s="828">
        <f>'Comm Input'!Y1052</f>
        <v>0</v>
      </c>
      <c r="Q19" s="1164">
        <f>'Comm Input'!Z1052</f>
        <v>3531.3232000000003</v>
      </c>
      <c r="R19" s="829">
        <f>'Comm Input'!AA1052</f>
        <v>608.42720000000008</v>
      </c>
      <c r="S19" s="829">
        <f>'Comm Input'!AB1052</f>
        <v>0</v>
      </c>
      <c r="T19" s="828">
        <f>'Comm Input'!AC1052</f>
        <v>608.42720000000008</v>
      </c>
      <c r="U19" s="89">
        <f>'Comm Input'!AD1052</f>
        <v>0</v>
      </c>
      <c r="V19" s="89">
        <f>'Comm Input'!AE1052</f>
        <v>0</v>
      </c>
      <c r="W19" s="23">
        <f>'Comm Input'!AF1052</f>
        <v>0</v>
      </c>
      <c r="X19" s="829">
        <f>'Comm Input'!AG1052</f>
        <v>0</v>
      </c>
      <c r="Y19" s="829">
        <f>'Comm Input'!AH1052</f>
        <v>0</v>
      </c>
      <c r="Z19" s="913">
        <f>'Comm Input'!AI1052</f>
        <v>0</v>
      </c>
    </row>
    <row r="20" spans="1:26" x14ac:dyDescent="0.25">
      <c r="A20" s="311">
        <f>'Comm Input'!J1053</f>
        <v>0</v>
      </c>
      <c r="B20">
        <f>'Comm Input'!K1053</f>
        <v>0</v>
      </c>
      <c r="C20">
        <f>'Comm Input'!L1053</f>
        <v>0</v>
      </c>
      <c r="D20">
        <f>'Comm Input'!M1053</f>
        <v>0</v>
      </c>
      <c r="E20" s="49">
        <f>'Comm Input'!N1053</f>
        <v>0</v>
      </c>
      <c r="F20" s="50">
        <f>'Comm Input'!O1053</f>
        <v>0</v>
      </c>
      <c r="G20" s="38">
        <f>'Comm Input'!P1053</f>
        <v>0</v>
      </c>
      <c r="H20" s="38">
        <f>'Comm Input'!Q1053</f>
        <v>0</v>
      </c>
      <c r="I20" s="38">
        <f>'Comm Input'!R1053</f>
        <v>0</v>
      </c>
      <c r="J20" s="38">
        <f>'Comm Input'!S1053</f>
        <v>0</v>
      </c>
      <c r="K20" s="38">
        <f>'Comm Input'!T1053</f>
        <v>0</v>
      </c>
      <c r="L20" s="38">
        <f>'Comm Input'!U1053</f>
        <v>0</v>
      </c>
      <c r="M20" s="38">
        <f>'Comm Input'!V1053</f>
        <v>0</v>
      </c>
      <c r="N20" s="522">
        <f>'Comm Input'!W1053</f>
        <v>0</v>
      </c>
      <c r="O20" s="523">
        <f>'Comm Input'!X1053</f>
        <v>0</v>
      </c>
      <c r="P20" s="28">
        <f>'Comm Input'!Y1053</f>
        <v>0</v>
      </c>
      <c r="Q20" s="538">
        <f>'Comm Input'!Z1053</f>
        <v>0</v>
      </c>
      <c r="R20" s="523">
        <f>'Comm Input'!AA1053</f>
        <v>0</v>
      </c>
      <c r="S20" s="523">
        <f>'Comm Input'!AB1053</f>
        <v>0</v>
      </c>
      <c r="T20" s="28">
        <f>'Comm Input'!AC1053</f>
        <v>0</v>
      </c>
      <c r="U20" s="89">
        <f>'Comm Input'!AD1053</f>
        <v>0</v>
      </c>
      <c r="V20" s="89">
        <f>'Comm Input'!AE1053</f>
        <v>0</v>
      </c>
      <c r="W20" s="23">
        <f>'Comm Input'!AF1053</f>
        <v>0</v>
      </c>
      <c r="X20" s="523">
        <f>'Comm Input'!AG1053</f>
        <v>0</v>
      </c>
      <c r="Y20" s="523">
        <f>'Comm Input'!AH1053</f>
        <v>0</v>
      </c>
      <c r="Z20" s="89">
        <f>'Comm Input'!AI1053</f>
        <v>0</v>
      </c>
    </row>
    <row r="21" spans="1:26" x14ac:dyDescent="0.25">
      <c r="A21" s="334">
        <f>'Comm Input'!J1054</f>
        <v>0</v>
      </c>
      <c r="B21" s="171">
        <f>'Comm Input'!K1054</f>
        <v>0</v>
      </c>
      <c r="C21" s="171">
        <f>'Comm Input'!L1054</f>
        <v>0</v>
      </c>
      <c r="D21" s="176">
        <f>'Comm Input'!M1054</f>
        <v>0</v>
      </c>
      <c r="E21" s="176">
        <f>'Comm Input'!N1054</f>
        <v>0</v>
      </c>
      <c r="F21" s="335">
        <f>'Comm Input'!O1054</f>
        <v>0</v>
      </c>
      <c r="G21" s="177">
        <f>'Comm Input'!P1054</f>
        <v>0</v>
      </c>
      <c r="H21" s="177">
        <f>'Comm Input'!Q1054</f>
        <v>0</v>
      </c>
      <c r="I21" s="177">
        <f>'Comm Input'!R1054</f>
        <v>0</v>
      </c>
      <c r="J21" s="177">
        <f>'Comm Input'!S1054</f>
        <v>0</v>
      </c>
      <c r="K21" s="177">
        <f>'Comm Input'!T1054</f>
        <v>0</v>
      </c>
      <c r="L21" s="177">
        <f>'Comm Input'!U1054</f>
        <v>0</v>
      </c>
      <c r="M21" s="177">
        <f>'Comm Input'!V1054</f>
        <v>0</v>
      </c>
      <c r="N21" s="364">
        <f>'Comm Input'!W1054</f>
        <v>0</v>
      </c>
      <c r="O21" s="178">
        <f>'Comm Input'!X1054</f>
        <v>0</v>
      </c>
      <c r="P21" s="365">
        <f>'Comm Input'!Y1054</f>
        <v>0</v>
      </c>
      <c r="Q21" s="630">
        <f>'Comm Input'!Z1054</f>
        <v>0</v>
      </c>
      <c r="R21" s="178" t="str">
        <f>'Comm Input'!AA1054</f>
        <v>kr</v>
      </c>
      <c r="S21" s="337">
        <f>'Comm Input'!AB1054</f>
        <v>0</v>
      </c>
      <c r="T21" s="201">
        <f>'Comm Input'!AC1054</f>
        <v>0</v>
      </c>
      <c r="U21" s="171" t="str">
        <f>'Comm Input'!AD1054</f>
        <v>pace</v>
      </c>
      <c r="V21" s="171">
        <f>'Comm Input'!AE1054</f>
        <v>0</v>
      </c>
      <c r="W21" s="1116">
        <f>'Comm Input'!AF1054</f>
        <v>0</v>
      </c>
      <c r="X21" s="171">
        <f>'Comm Input'!AG1054</f>
        <v>0</v>
      </c>
      <c r="Y21" s="337">
        <f>'Comm Input'!AH1054</f>
        <v>0</v>
      </c>
      <c r="Z21" s="171">
        <f>'Comm Input'!AI1054</f>
        <v>0</v>
      </c>
    </row>
    <row r="22" spans="1:26" x14ac:dyDescent="0.25">
      <c r="A22" s="310" t="str">
        <f>'Comm Input'!J1055</f>
        <v>CES</v>
      </c>
      <c r="B22" s="35" t="str">
        <f>'Comm Input'!K1055</f>
        <v>Broker: Noble Ink</v>
      </c>
      <c r="C22" s="35">
        <f>'Comm Input'!L1055</f>
        <v>0</v>
      </c>
      <c r="D22" s="158">
        <f>'Comm Input'!M1055</f>
        <v>0</v>
      </c>
      <c r="E22" s="117">
        <f>'Comm Input'!N1055</f>
        <v>0</v>
      </c>
      <c r="F22" s="316">
        <f>'Comm Input'!O1055</f>
        <v>0</v>
      </c>
      <c r="G22" s="158">
        <f>'Comm Input'!P1055</f>
        <v>0</v>
      </c>
      <c r="H22" s="158">
        <f>'Comm Input'!Q1055</f>
        <v>0</v>
      </c>
      <c r="I22" s="158">
        <f>'Comm Input'!R1055</f>
        <v>0</v>
      </c>
      <c r="J22" s="319">
        <f>'Comm Input'!S1055</f>
        <v>0</v>
      </c>
      <c r="K22" s="319">
        <f>'Comm Input'!T1055</f>
        <v>0</v>
      </c>
      <c r="L22" s="319" t="str">
        <f>'Comm Input'!U1055</f>
        <v>Bundled</v>
      </c>
      <c r="M22" s="158">
        <f>'Comm Input'!V1055</f>
        <v>0</v>
      </c>
      <c r="N22" s="319">
        <f>'Comm Input'!W1055</f>
        <v>3.0000000000000001E-3</v>
      </c>
      <c r="O22" s="117">
        <f>'Comm Input'!X1055</f>
        <v>0</v>
      </c>
      <c r="P22" s="157">
        <f>'Comm Input'!Y1055</f>
        <v>0</v>
      </c>
      <c r="Q22" s="159">
        <f>'Comm Input'!Z1055</f>
        <v>0</v>
      </c>
      <c r="R22" s="319">
        <f>'Comm Input'!AA1055</f>
        <v>1E-3</v>
      </c>
      <c r="S22" s="157">
        <f>'Comm Input'!AB1055</f>
        <v>0</v>
      </c>
      <c r="T22" s="126">
        <f>'Comm Input'!AC1055</f>
        <v>0</v>
      </c>
      <c r="U22" s="319">
        <f>'Comm Input'!AD1055</f>
        <v>0.02</v>
      </c>
      <c r="V22" s="157">
        <f>'Comm Input'!AE1055</f>
        <v>0</v>
      </c>
      <c r="W22" s="630">
        <f>'Comm Input'!AF1055</f>
        <v>0</v>
      </c>
      <c r="X22" s="158">
        <f>'Comm Input'!AG1055</f>
        <v>0</v>
      </c>
      <c r="Y22" s="322">
        <f>'Comm Input'!AH1055</f>
        <v>0</v>
      </c>
      <c r="Z22" s="7">
        <f>'Comm Input'!AI1055</f>
        <v>0</v>
      </c>
    </row>
    <row r="23" spans="1:26" x14ac:dyDescent="0.25">
      <c r="A23" s="311">
        <f>'Comm Input'!J1056</f>
        <v>0</v>
      </c>
      <c r="B23" t="str">
        <f>'Comm Input'!K1056</f>
        <v>Pace Home Solutions, LLC</v>
      </c>
      <c r="C23" s="17">
        <f>'Comm Input'!L1056</f>
        <v>0.30199999999999999</v>
      </c>
      <c r="D23" t="str">
        <f>'Comm Input'!M1056</f>
        <v>FL5551</v>
      </c>
      <c r="E23" s="494">
        <f>'Comm Input'!N1056</f>
        <v>0</v>
      </c>
      <c r="F23" s="366">
        <f>'Comm Input'!O1056</f>
        <v>0</v>
      </c>
      <c r="G23" s="321">
        <f>'Comm Input'!P1056</f>
        <v>0</v>
      </c>
      <c r="H23" s="307">
        <f>'Comm Input'!Q1056</f>
        <v>0</v>
      </c>
      <c r="I23" s="307">
        <f>'Comm Input'!R1056</f>
        <v>0</v>
      </c>
      <c r="J23" s="307">
        <f>'Comm Input'!S1056</f>
        <v>0</v>
      </c>
      <c r="K23" s="307">
        <f>'Comm Input'!T1056</f>
        <v>0</v>
      </c>
      <c r="L23" s="38">
        <f>'Comm Input'!U1056</f>
        <v>0</v>
      </c>
      <c r="M23" s="38">
        <f>'Comm Input'!V1056</f>
        <v>0</v>
      </c>
      <c r="N23" s="22">
        <f>'Comm Input'!W1056</f>
        <v>0</v>
      </c>
      <c r="O23" s="22">
        <f>'Comm Input'!X1056</f>
        <v>0</v>
      </c>
      <c r="P23" s="23">
        <f>'Comm Input'!Y1056</f>
        <v>0</v>
      </c>
      <c r="Q23" s="23">
        <f>'Comm Input'!Z1056</f>
        <v>0</v>
      </c>
      <c r="R23" s="23">
        <f>'Comm Input'!AA1056</f>
        <v>0</v>
      </c>
      <c r="S23" s="23">
        <f>'Comm Input'!AB1056</f>
        <v>0</v>
      </c>
      <c r="T23" s="11">
        <f>'Comm Input'!AC1056</f>
        <v>0</v>
      </c>
      <c r="U23" s="23">
        <f>'Comm Input'!AD1056</f>
        <v>0</v>
      </c>
      <c r="V23" s="23">
        <f>'Comm Input'!AE1056</f>
        <v>0</v>
      </c>
      <c r="W23" s="11">
        <f>'Comm Input'!AF1056</f>
        <v>0</v>
      </c>
      <c r="X23" s="23">
        <f>'Comm Input'!AG1056</f>
        <v>0</v>
      </c>
      <c r="Y23" s="23">
        <f>'Comm Input'!AH1056</f>
        <v>0</v>
      </c>
      <c r="Z23">
        <f>'Comm Input'!AI1056</f>
        <v>0</v>
      </c>
    </row>
    <row r="24" spans="1:26" x14ac:dyDescent="0.25">
      <c r="A24" s="311">
        <f>'Comm Input'!J1057</f>
        <v>0</v>
      </c>
      <c r="B24">
        <f>'Comm Input'!K1057</f>
        <v>0</v>
      </c>
      <c r="C24">
        <f>'Comm Input'!L1057</f>
        <v>0</v>
      </c>
      <c r="D24">
        <f>'Comm Input'!M1057</f>
        <v>0</v>
      </c>
      <c r="E24" s="628">
        <f>'Comm Input'!N1057</f>
        <v>0</v>
      </c>
      <c r="F24" s="17">
        <f>'Comm Input'!O1057</f>
        <v>0</v>
      </c>
      <c r="G24" s="526">
        <f>'Comm Input'!P1057</f>
        <v>0</v>
      </c>
      <c r="H24" s="535">
        <f>'Comm Input'!Q1057</f>
        <v>0</v>
      </c>
      <c r="I24" s="535">
        <f>'Comm Input'!R1057</f>
        <v>0</v>
      </c>
      <c r="J24" s="535">
        <f>'Comm Input'!S1057</f>
        <v>0</v>
      </c>
      <c r="K24" s="535">
        <f>'Comm Input'!T1057</f>
        <v>0</v>
      </c>
      <c r="L24" s="526">
        <f>'Comm Input'!U1057</f>
        <v>0</v>
      </c>
      <c r="M24" s="526">
        <f>'Comm Input'!V1057</f>
        <v>0</v>
      </c>
      <c r="N24" s="523">
        <f>'Comm Input'!W1057</f>
        <v>0</v>
      </c>
      <c r="O24" s="523">
        <f>'Comm Input'!X1057</f>
        <v>0</v>
      </c>
      <c r="P24" s="538">
        <f>'Comm Input'!Y1057</f>
        <v>0</v>
      </c>
      <c r="Q24" s="538">
        <f>'Comm Input'!Z1057</f>
        <v>0</v>
      </c>
      <c r="R24" s="538">
        <f>'Comm Input'!AA1057</f>
        <v>0</v>
      </c>
      <c r="S24" s="538">
        <f>'Comm Input'!AB1057</f>
        <v>0</v>
      </c>
      <c r="T24" s="11">
        <f>'Comm Input'!AC1057</f>
        <v>0</v>
      </c>
      <c r="U24" s="23">
        <f>'Comm Input'!AD1057</f>
        <v>0</v>
      </c>
      <c r="V24" s="23">
        <f>'Comm Input'!AE1057</f>
        <v>0</v>
      </c>
      <c r="W24" s="11">
        <f>'Comm Input'!AF1057</f>
        <v>0</v>
      </c>
      <c r="X24" s="23">
        <f>'Comm Input'!AG1057</f>
        <v>0</v>
      </c>
      <c r="Y24" s="538">
        <f>'Comm Input'!AH1057</f>
        <v>0</v>
      </c>
      <c r="Z24">
        <f>'Comm Input'!AI1057</f>
        <v>0</v>
      </c>
    </row>
    <row r="25" spans="1:26" x14ac:dyDescent="0.25">
      <c r="A25" s="311">
        <f>'Comm Input'!J1058</f>
        <v>0</v>
      </c>
      <c r="B25" t="str">
        <f>'Comm Input'!K1058</f>
        <v>EFFECTIVE: 3/2021</v>
      </c>
      <c r="C25" s="17">
        <f>'Comm Input'!L1058</f>
        <v>0</v>
      </c>
      <c r="D25">
        <f>'Comm Input'!M1058</f>
        <v>0</v>
      </c>
      <c r="E25" s="494">
        <f>'Comm Input'!N1058</f>
        <v>0</v>
      </c>
      <c r="F25" s="366">
        <f>'Comm Input'!O1058</f>
        <v>0</v>
      </c>
      <c r="G25" s="321">
        <f>'Comm Input'!P1058</f>
        <v>0</v>
      </c>
      <c r="H25" s="307">
        <f>'Comm Input'!Q1058</f>
        <v>0</v>
      </c>
      <c r="I25" s="307">
        <f>'Comm Input'!R1058</f>
        <v>0</v>
      </c>
      <c r="J25" s="307">
        <f>'Comm Input'!S1058</f>
        <v>0</v>
      </c>
      <c r="K25" s="307">
        <f>'Comm Input'!T1058</f>
        <v>0</v>
      </c>
      <c r="L25" s="38">
        <f>'Comm Input'!U1058</f>
        <v>0</v>
      </c>
      <c r="M25" s="38">
        <f>'Comm Input'!V1058</f>
        <v>0</v>
      </c>
      <c r="N25" s="22">
        <f>'Comm Input'!W1058</f>
        <v>0</v>
      </c>
      <c r="O25" s="22">
        <f>'Comm Input'!X1058</f>
        <v>0</v>
      </c>
      <c r="P25" s="23">
        <f>'Comm Input'!Y1058</f>
        <v>0</v>
      </c>
      <c r="Q25" s="23">
        <f>'Comm Input'!Z1058</f>
        <v>0</v>
      </c>
      <c r="R25" s="23">
        <f>'Comm Input'!AA1058</f>
        <v>0</v>
      </c>
      <c r="S25" s="23">
        <f>'Comm Input'!AB1058</f>
        <v>0</v>
      </c>
      <c r="T25" s="11">
        <f>'Comm Input'!AC1058</f>
        <v>0</v>
      </c>
      <c r="U25" s="23">
        <f>'Comm Input'!AD1058</f>
        <v>0</v>
      </c>
      <c r="V25" s="23">
        <f>'Comm Input'!AE1058</f>
        <v>0</v>
      </c>
      <c r="W25" s="11">
        <f>'Comm Input'!AF1058</f>
        <v>0</v>
      </c>
      <c r="X25" s="23">
        <f>'Comm Input'!AG1058</f>
        <v>0</v>
      </c>
      <c r="Y25" s="23">
        <f>'Comm Input'!AH1058</f>
        <v>0</v>
      </c>
      <c r="Z25">
        <f>'Comm Input'!AI1058</f>
        <v>0</v>
      </c>
    </row>
    <row r="26" spans="1:26" x14ac:dyDescent="0.25">
      <c r="A26" s="311">
        <f>'Comm Input'!J1059</f>
        <v>0</v>
      </c>
      <c r="B26">
        <f>'Comm Input'!K1059</f>
        <v>0</v>
      </c>
      <c r="C26">
        <f>'Comm Input'!L1059</f>
        <v>0</v>
      </c>
      <c r="D26">
        <f>'Comm Input'!M1059</f>
        <v>0</v>
      </c>
      <c r="E26" s="494">
        <f>'Comm Input'!N1059</f>
        <v>0</v>
      </c>
      <c r="F26" s="17">
        <f>'Comm Input'!O1059</f>
        <v>0</v>
      </c>
      <c r="G26" s="38">
        <f>'Comm Input'!P1059</f>
        <v>0</v>
      </c>
      <c r="H26" s="307">
        <f>'Comm Input'!Q1059</f>
        <v>0</v>
      </c>
      <c r="I26" s="307">
        <f>'Comm Input'!R1059</f>
        <v>0</v>
      </c>
      <c r="J26" s="307">
        <f>'Comm Input'!S1059</f>
        <v>0</v>
      </c>
      <c r="K26" s="307">
        <f>'Comm Input'!T1059</f>
        <v>0</v>
      </c>
      <c r="L26" s="38">
        <f>'Comm Input'!U1059</f>
        <v>0</v>
      </c>
      <c r="M26" s="38">
        <f>'Comm Input'!V1059</f>
        <v>0</v>
      </c>
      <c r="N26" s="22">
        <f>'Comm Input'!W1059</f>
        <v>0</v>
      </c>
      <c r="O26" s="22">
        <f>'Comm Input'!X1059</f>
        <v>0</v>
      </c>
      <c r="P26" s="23">
        <f>'Comm Input'!Y1059</f>
        <v>0</v>
      </c>
      <c r="Q26" s="23">
        <f>'Comm Input'!Z1059</f>
        <v>0</v>
      </c>
      <c r="R26" s="23">
        <f>'Comm Input'!AA1059</f>
        <v>0</v>
      </c>
      <c r="S26" s="23">
        <f>'Comm Input'!AB1059</f>
        <v>0</v>
      </c>
      <c r="T26" s="11">
        <f>'Comm Input'!AC1059</f>
        <v>0</v>
      </c>
      <c r="U26" s="23">
        <f>'Comm Input'!AD1059</f>
        <v>0</v>
      </c>
      <c r="V26" s="23">
        <f>'Comm Input'!AE1059</f>
        <v>0</v>
      </c>
      <c r="W26" s="11">
        <f>'Comm Input'!AF1059</f>
        <v>0</v>
      </c>
      <c r="X26" s="538">
        <f>'Comm Input'!AG1059</f>
        <v>0</v>
      </c>
      <c r="Y26" s="23">
        <f>'Comm Input'!AH1059</f>
        <v>0</v>
      </c>
      <c r="Z26">
        <f>'Comm Input'!AI1059</f>
        <v>0</v>
      </c>
    </row>
    <row r="27" spans="1:26" x14ac:dyDescent="0.25">
      <c r="A27" s="311">
        <f>'Comm Input'!J1060</f>
        <v>0</v>
      </c>
      <c r="B27">
        <f>'Comm Input'!K1060</f>
        <v>0</v>
      </c>
      <c r="C27" s="17">
        <f>'Comm Input'!L1060</f>
        <v>0</v>
      </c>
      <c r="D27">
        <f>'Comm Input'!M1060</f>
        <v>0</v>
      </c>
      <c r="E27" s="494">
        <f>'Comm Input'!N1060</f>
        <v>0</v>
      </c>
      <c r="F27" s="366">
        <f>'Comm Input'!O1060</f>
        <v>0</v>
      </c>
      <c r="G27" s="321">
        <f>'Comm Input'!P1060</f>
        <v>0</v>
      </c>
      <c r="H27" s="307">
        <f>'Comm Input'!Q1060</f>
        <v>0</v>
      </c>
      <c r="I27" s="307">
        <f>'Comm Input'!R1060</f>
        <v>0</v>
      </c>
      <c r="J27" s="307">
        <f>'Comm Input'!S1060</f>
        <v>0</v>
      </c>
      <c r="K27" s="307">
        <f>'Comm Input'!T1060</f>
        <v>0</v>
      </c>
      <c r="L27" s="38">
        <f>'Comm Input'!U1060</f>
        <v>0</v>
      </c>
      <c r="M27" s="38">
        <f>'Comm Input'!V1060</f>
        <v>0</v>
      </c>
      <c r="N27" s="22">
        <f>'Comm Input'!W1060</f>
        <v>0</v>
      </c>
      <c r="O27" s="22">
        <f>'Comm Input'!X1060</f>
        <v>0</v>
      </c>
      <c r="P27" s="23">
        <f>'Comm Input'!Y1060</f>
        <v>0</v>
      </c>
      <c r="Q27" s="23">
        <f>'Comm Input'!Z1060</f>
        <v>0</v>
      </c>
      <c r="R27" s="23">
        <f>'Comm Input'!AA1060</f>
        <v>0</v>
      </c>
      <c r="S27" s="23">
        <f>'Comm Input'!AB1060</f>
        <v>0</v>
      </c>
      <c r="T27" s="11">
        <f>'Comm Input'!AC1060</f>
        <v>0</v>
      </c>
      <c r="U27" s="23">
        <f>'Comm Input'!AD1060</f>
        <v>0</v>
      </c>
      <c r="V27" s="23">
        <f>'Comm Input'!AE1060</f>
        <v>0</v>
      </c>
      <c r="W27" s="11">
        <f>'Comm Input'!AF1060</f>
        <v>0</v>
      </c>
      <c r="X27" s="23">
        <f>'Comm Input'!AG1060</f>
        <v>0</v>
      </c>
      <c r="Y27" s="23">
        <f>'Comm Input'!AH1060</f>
        <v>0</v>
      </c>
      <c r="Z27" s="23">
        <f>'Comm Input'!AI1060</f>
        <v>0</v>
      </c>
    </row>
    <row r="28" spans="1:26" x14ac:dyDescent="0.25">
      <c r="A28" s="311">
        <f>'Comm Input'!J1061</f>
        <v>0</v>
      </c>
      <c r="B28">
        <f>'Comm Input'!K1061</f>
        <v>0</v>
      </c>
      <c r="C28">
        <f>'Comm Input'!L1061</f>
        <v>0</v>
      </c>
      <c r="D28">
        <f>'Comm Input'!M1061</f>
        <v>0</v>
      </c>
      <c r="E28" s="626">
        <f>'Comm Input'!N1061</f>
        <v>0</v>
      </c>
      <c r="F28" s="13">
        <f>'Comm Input'!O1061</f>
        <v>0</v>
      </c>
      <c r="G28" s="38">
        <f>'Comm Input'!P1061</f>
        <v>0</v>
      </c>
      <c r="H28" s="307">
        <f>'Comm Input'!Q1061</f>
        <v>0</v>
      </c>
      <c r="I28" s="307">
        <f>'Comm Input'!R1061</f>
        <v>0</v>
      </c>
      <c r="J28" s="307">
        <f>'Comm Input'!S1061</f>
        <v>0</v>
      </c>
      <c r="K28" s="307">
        <f>'Comm Input'!T1061</f>
        <v>0</v>
      </c>
      <c r="L28" s="38">
        <f>'Comm Input'!U1061</f>
        <v>0</v>
      </c>
      <c r="M28" s="38">
        <f>'Comm Input'!V1061</f>
        <v>0</v>
      </c>
      <c r="N28" s="22">
        <f>'Comm Input'!W1061</f>
        <v>0</v>
      </c>
      <c r="O28" s="22">
        <f>'Comm Input'!X1061</f>
        <v>0</v>
      </c>
      <c r="P28" s="23">
        <f>'Comm Input'!Y1061</f>
        <v>0</v>
      </c>
      <c r="Q28" s="23">
        <f>'Comm Input'!Z1061</f>
        <v>0</v>
      </c>
      <c r="R28" s="23">
        <f>'Comm Input'!AA1061</f>
        <v>0</v>
      </c>
      <c r="S28" s="23">
        <f>'Comm Input'!AB1061</f>
        <v>0</v>
      </c>
      <c r="T28" s="11">
        <f>'Comm Input'!AC1061</f>
        <v>0</v>
      </c>
      <c r="U28" s="23">
        <f>'Comm Input'!AD1061</f>
        <v>0</v>
      </c>
      <c r="V28" s="23">
        <f>'Comm Input'!AE1061</f>
        <v>0</v>
      </c>
      <c r="W28" s="11">
        <f>'Comm Input'!AF1061</f>
        <v>0</v>
      </c>
      <c r="X28" s="23">
        <f>'Comm Input'!AG1061</f>
        <v>0</v>
      </c>
      <c r="Y28" s="23">
        <f>'Comm Input'!AH1061</f>
        <v>0</v>
      </c>
      <c r="Z28" s="23">
        <f>'Comm Input'!AI1061</f>
        <v>0</v>
      </c>
    </row>
    <row r="29" spans="1:26" x14ac:dyDescent="0.25">
      <c r="A29" s="311">
        <f>'Comm Input'!J1063</f>
        <v>0</v>
      </c>
      <c r="B29">
        <f>'Comm Input'!K1063</f>
        <v>0</v>
      </c>
      <c r="C29">
        <f>'Comm Input'!L1063</f>
        <v>0</v>
      </c>
      <c r="D29">
        <f>'Comm Input'!M1063</f>
        <v>0</v>
      </c>
      <c r="E29" s="49">
        <f>'Comm Input'!N1063</f>
        <v>0</v>
      </c>
      <c r="F29" s="50">
        <f>'Comm Input'!O1063</f>
        <v>0</v>
      </c>
      <c r="G29" s="38">
        <f>'Comm Input'!P1063</f>
        <v>0</v>
      </c>
      <c r="H29" s="307">
        <f>'Comm Input'!Q1063</f>
        <v>0</v>
      </c>
      <c r="I29" s="307">
        <f>'Comm Input'!R1063</f>
        <v>0</v>
      </c>
      <c r="J29" s="307">
        <f>'Comm Input'!S1063</f>
        <v>0</v>
      </c>
      <c r="K29" s="307">
        <f>'Comm Input'!T1063</f>
        <v>0</v>
      </c>
      <c r="L29" s="38">
        <f>'Comm Input'!U1063</f>
        <v>0</v>
      </c>
      <c r="M29" s="38">
        <f>'Comm Input'!V1063</f>
        <v>0</v>
      </c>
      <c r="N29" s="38">
        <f>'Comm Input'!W1063</f>
        <v>0</v>
      </c>
      <c r="O29" s="22">
        <f>'Comm Input'!X1063</f>
        <v>0</v>
      </c>
      <c r="P29" s="11">
        <f>'Comm Input'!Y1063</f>
        <v>0</v>
      </c>
      <c r="Q29" s="23">
        <f>'Comm Input'!Z1063</f>
        <v>0</v>
      </c>
      <c r="R29" s="22">
        <f>'Comm Input'!AA1063</f>
        <v>0</v>
      </c>
      <c r="S29" s="22">
        <f>'Comm Input'!AB1063</f>
        <v>0</v>
      </c>
      <c r="T29" s="23">
        <f>'Comm Input'!AC1063</f>
        <v>0</v>
      </c>
      <c r="U29" s="523">
        <f>'Comm Input'!AD1062</f>
        <v>0</v>
      </c>
      <c r="V29" s="523">
        <f>'Comm Input'!AE1062</f>
        <v>0</v>
      </c>
      <c r="W29" s="23">
        <f>'Comm Input'!AF1062</f>
        <v>0</v>
      </c>
      <c r="X29" s="523">
        <f>'Comm Input'!AG1063</f>
        <v>0</v>
      </c>
      <c r="Y29" s="22">
        <f>'Comm Input'!AH1063</f>
        <v>0</v>
      </c>
      <c r="Z29" s="22">
        <f>'Comm Input'!AI1063</f>
        <v>0</v>
      </c>
    </row>
    <row r="30" spans="1:26" x14ac:dyDescent="0.25">
      <c r="A30" s="334">
        <f>'Comm Input'!J1064</f>
        <v>0</v>
      </c>
      <c r="B30" s="171">
        <f>'Comm Input'!K1064</f>
        <v>0</v>
      </c>
      <c r="C30" s="171">
        <f>'Comm Input'!L1064</f>
        <v>0</v>
      </c>
      <c r="D30" s="176">
        <f>'Comm Input'!M1064</f>
        <v>0</v>
      </c>
      <c r="E30" s="449">
        <f>'Comm Input'!N1064</f>
        <v>0</v>
      </c>
      <c r="F30" s="335">
        <f>'Comm Input'!O1064</f>
        <v>0</v>
      </c>
      <c r="G30" s="177">
        <f>'Comm Input'!P1064</f>
        <v>0</v>
      </c>
      <c r="H30" s="177">
        <f>'Comm Input'!Q1064</f>
        <v>0</v>
      </c>
      <c r="I30" s="177">
        <f>'Comm Input'!R1064</f>
        <v>0</v>
      </c>
      <c r="J30" s="177">
        <f>'Comm Input'!S1064</f>
        <v>0</v>
      </c>
      <c r="K30" s="177">
        <f>'Comm Input'!T1064</f>
        <v>0</v>
      </c>
      <c r="L30" s="177">
        <f>'Comm Input'!U1064</f>
        <v>0</v>
      </c>
      <c r="M30" s="177">
        <f>'Comm Input'!V1064</f>
        <v>0</v>
      </c>
      <c r="N30" s="364">
        <f>'Comm Input'!W1064</f>
        <v>0</v>
      </c>
      <c r="O30" s="178">
        <f>'Comm Input'!X1064</f>
        <v>0</v>
      </c>
      <c r="P30" s="365">
        <f>'Comm Input'!Y1064</f>
        <v>0</v>
      </c>
      <c r="Q30" s="630">
        <f>'Comm Input'!Z1064</f>
        <v>0</v>
      </c>
      <c r="R30" s="178">
        <f>'Comm Input'!AA1064</f>
        <v>0</v>
      </c>
      <c r="S30" s="337">
        <f>'Comm Input'!AB1064</f>
        <v>0</v>
      </c>
      <c r="T30" s="201">
        <f>'Comm Input'!AC1064</f>
        <v>0</v>
      </c>
      <c r="U30" s="171">
        <f>'Comm Input'!AD1064</f>
        <v>0</v>
      </c>
      <c r="V30" s="171">
        <f>'Comm Input'!AE1064</f>
        <v>0</v>
      </c>
      <c r="W30" s="201">
        <f>'Comm Input'!AF1064</f>
        <v>0</v>
      </c>
      <c r="X30" s="171">
        <f>'Comm Input'!AG1064</f>
        <v>0</v>
      </c>
      <c r="Y30" s="337">
        <f>'Comm Input'!AH1064</f>
        <v>0</v>
      </c>
      <c r="Z30" s="171">
        <f>'Comm Input'!AI1064</f>
        <v>0</v>
      </c>
    </row>
    <row r="31" spans="1:26" x14ac:dyDescent="0.25">
      <c r="A31" s="310" t="str">
        <f>'Comm Input'!J1065</f>
        <v>CES</v>
      </c>
      <c r="B31" s="35" t="str">
        <f>'Comm Input'!K1065</f>
        <v>Noble Ink</v>
      </c>
      <c r="C31" s="35">
        <f>'Comm Input'!L1065</f>
        <v>0</v>
      </c>
      <c r="D31" s="158">
        <f>'Comm Input'!M1065</f>
        <v>0</v>
      </c>
      <c r="E31" s="117">
        <f>'Comm Input'!N1065</f>
        <v>0</v>
      </c>
      <c r="F31" s="316">
        <f>'Comm Input'!O1065</f>
        <v>0</v>
      </c>
      <c r="G31" s="158">
        <f>'Comm Input'!P1065</f>
        <v>0</v>
      </c>
      <c r="H31" s="158">
        <f>'Comm Input'!Q1065</f>
        <v>0</v>
      </c>
      <c r="I31" s="158">
        <f>'Comm Input'!R1065</f>
        <v>0</v>
      </c>
      <c r="J31" s="319">
        <f>'Comm Input'!S1065</f>
        <v>0</v>
      </c>
      <c r="K31" s="319">
        <f>'Comm Input'!T1065</f>
        <v>0</v>
      </c>
      <c r="L31" s="319" t="str">
        <f>'Comm Input'!U1065</f>
        <v>Bundled</v>
      </c>
      <c r="M31" s="158">
        <f>'Comm Input'!V1065</f>
        <v>0</v>
      </c>
      <c r="N31" s="319" t="str">
        <f>'Comm Input'!W1065</f>
        <v>see per code</v>
      </c>
      <c r="O31" s="117">
        <f>'Comm Input'!X1065</f>
        <v>0</v>
      </c>
      <c r="P31" s="157">
        <f>'Comm Input'!Y1065</f>
        <v>0</v>
      </c>
      <c r="Q31" s="159">
        <f>'Comm Input'!Z1065</f>
        <v>0</v>
      </c>
      <c r="R31" s="319">
        <f>'Comm Input'!AA1065</f>
        <v>1.25E-3</v>
      </c>
      <c r="S31" s="157">
        <f>'Comm Input'!AB1065</f>
        <v>0</v>
      </c>
      <c r="T31" s="126" t="str">
        <f>'Comm Input'!AC1065</f>
        <v>kr</v>
      </c>
      <c r="U31" s="7">
        <f>'Comm Input'!AD1065</f>
        <v>0</v>
      </c>
      <c r="V31" s="7">
        <f>'Comm Input'!AE1065</f>
        <v>0</v>
      </c>
      <c r="W31" s="126">
        <f>'Comm Input'!AF1065</f>
        <v>0</v>
      </c>
      <c r="X31" s="158">
        <f>'Comm Input'!AG1065</f>
        <v>0</v>
      </c>
      <c r="Y31" s="322">
        <f>'Comm Input'!AH1065</f>
        <v>0</v>
      </c>
      <c r="Z31" s="7">
        <f>'Comm Input'!AI1065</f>
        <v>0</v>
      </c>
    </row>
    <row r="32" spans="1:26" x14ac:dyDescent="0.25">
      <c r="A32" s="311">
        <f>'Comm Input'!J1066</f>
        <v>0</v>
      </c>
      <c r="B32" t="str">
        <f>'Comm Input'!K1066</f>
        <v>Darcy Roofing, LLC</v>
      </c>
      <c r="C32" s="17">
        <f>'Comm Input'!L1066</f>
        <v>0.2475</v>
      </c>
      <c r="D32" t="str">
        <f>'Comm Input'!M1066</f>
        <v>FL8810</v>
      </c>
      <c r="E32" s="628">
        <f>'Comm Input'!N1066</f>
        <v>3000</v>
      </c>
      <c r="F32" s="366">
        <f>'Comm Input'!O1066</f>
        <v>0</v>
      </c>
      <c r="G32" s="533">
        <f>'Comm Input'!P1066</f>
        <v>0</v>
      </c>
      <c r="H32" s="535">
        <f>'Comm Input'!Q1066</f>
        <v>0</v>
      </c>
      <c r="I32" s="535">
        <f>'Comm Input'!R1066</f>
        <v>0</v>
      </c>
      <c r="J32" s="535">
        <f>'Comm Input'!S1066</f>
        <v>0</v>
      </c>
      <c r="K32" s="535">
        <f>'Comm Input'!T1066</f>
        <v>0</v>
      </c>
      <c r="L32" s="526">
        <f>'Comm Input'!U1066</f>
        <v>0</v>
      </c>
      <c r="M32" s="526">
        <f>'Comm Input'!V1066</f>
        <v>0.01</v>
      </c>
      <c r="N32" s="523">
        <f>'Comm Input'!W1066</f>
        <v>30</v>
      </c>
      <c r="O32" s="523">
        <f>'Comm Input'!X1066</f>
        <v>0</v>
      </c>
      <c r="P32" s="538">
        <f>'Comm Input'!Y1066</f>
        <v>0</v>
      </c>
      <c r="Q32" s="538">
        <f>'Comm Input'!Z1066</f>
        <v>0</v>
      </c>
      <c r="R32" s="538">
        <f>'Comm Input'!AA1066</f>
        <v>3.75</v>
      </c>
      <c r="S32" s="538">
        <f>'Comm Input'!AB1066</f>
        <v>0</v>
      </c>
      <c r="T32" s="11">
        <f>'Comm Input'!AC1066</f>
        <v>0</v>
      </c>
      <c r="U32">
        <f>'Comm Input'!AD1066</f>
        <v>0</v>
      </c>
      <c r="V32">
        <f>'Comm Input'!AE1066</f>
        <v>0</v>
      </c>
      <c r="W32" s="538">
        <f>'Comm Input'!AF1066</f>
        <v>0</v>
      </c>
      <c r="X32" s="538">
        <f>'Comm Input'!AG1066</f>
        <v>0</v>
      </c>
      <c r="Y32" s="538">
        <f>'Comm Input'!AH1066</f>
        <v>0</v>
      </c>
      <c r="Z32">
        <f>'Comm Input'!AI1066</f>
        <v>0</v>
      </c>
    </row>
    <row r="33" spans="1:26" x14ac:dyDescent="0.25">
      <c r="A33" s="311">
        <f>'Comm Input'!J1067</f>
        <v>0</v>
      </c>
      <c r="B33">
        <f>'Comm Input'!K1067</f>
        <v>0</v>
      </c>
      <c r="C33">
        <f>'Comm Input'!L1067</f>
        <v>0</v>
      </c>
      <c r="D33">
        <f>'Comm Input'!M1067</f>
        <v>0</v>
      </c>
      <c r="E33" s="494">
        <f>'Comm Input'!N1067</f>
        <v>0</v>
      </c>
      <c r="F33" s="17">
        <f>'Comm Input'!O1067</f>
        <v>0</v>
      </c>
      <c r="G33" s="38">
        <f>'Comm Input'!P1067</f>
        <v>0</v>
      </c>
      <c r="H33" s="307">
        <f>'Comm Input'!Q1067</f>
        <v>0</v>
      </c>
      <c r="I33" s="307">
        <f>'Comm Input'!R1067</f>
        <v>0</v>
      </c>
      <c r="J33" s="307">
        <f>'Comm Input'!S1067</f>
        <v>0</v>
      </c>
      <c r="K33" s="307">
        <f>'Comm Input'!T1067</f>
        <v>0</v>
      </c>
      <c r="L33" s="38">
        <f>'Comm Input'!U1067</f>
        <v>0</v>
      </c>
      <c r="M33" s="38">
        <f>'Comm Input'!V1067</f>
        <v>0</v>
      </c>
      <c r="N33" s="22">
        <f>'Comm Input'!W1067</f>
        <v>0</v>
      </c>
      <c r="O33" s="22">
        <f>'Comm Input'!X1067</f>
        <v>0</v>
      </c>
      <c r="P33" s="23">
        <f>'Comm Input'!Y1067</f>
        <v>0</v>
      </c>
      <c r="Q33" s="23">
        <f>'Comm Input'!Z1067</f>
        <v>0</v>
      </c>
      <c r="R33" s="23">
        <f>'Comm Input'!AA1067</f>
        <v>0</v>
      </c>
      <c r="S33" s="23">
        <f>'Comm Input'!AB1067</f>
        <v>0</v>
      </c>
      <c r="T33" s="11">
        <f>'Comm Input'!AC1067</f>
        <v>0</v>
      </c>
      <c r="U33">
        <f>'Comm Input'!AD1067</f>
        <v>0</v>
      </c>
      <c r="V33">
        <f>'Comm Input'!AE1067</f>
        <v>0</v>
      </c>
      <c r="W33" s="23">
        <f>'Comm Input'!AF1067</f>
        <v>0</v>
      </c>
      <c r="X33" s="23">
        <f>'Comm Input'!AG1067</f>
        <v>0</v>
      </c>
      <c r="Y33" s="23">
        <f>'Comm Input'!AH1067</f>
        <v>0</v>
      </c>
      <c r="Z33">
        <f>'Comm Input'!AI1067</f>
        <v>0</v>
      </c>
    </row>
    <row r="34" spans="1:26" x14ac:dyDescent="0.25">
      <c r="A34" s="311">
        <f>'Comm Input'!J1068</f>
        <v>0</v>
      </c>
      <c r="B34" t="str">
        <f>'Comm Input'!K1068</f>
        <v>EFFECTIVE: 4/2022</v>
      </c>
      <c r="C34" s="17">
        <f>'Comm Input'!L1068</f>
        <v>0.28949999999999998</v>
      </c>
      <c r="D34" t="str">
        <f>'Comm Input'!M1068</f>
        <v>FL5551</v>
      </c>
      <c r="E34" s="494">
        <f>'Comm Input'!N1068</f>
        <v>891</v>
      </c>
      <c r="F34" s="366">
        <f>'Comm Input'!O1068</f>
        <v>0</v>
      </c>
      <c r="G34" s="321">
        <f>'Comm Input'!P1068</f>
        <v>0</v>
      </c>
      <c r="H34" s="307">
        <f>'Comm Input'!Q1068</f>
        <v>0</v>
      </c>
      <c r="I34" s="307">
        <f>'Comm Input'!R1068</f>
        <v>0</v>
      </c>
      <c r="J34" s="307">
        <f>'Comm Input'!S1068</f>
        <v>0</v>
      </c>
      <c r="K34" s="307">
        <f>'Comm Input'!T1068</f>
        <v>0</v>
      </c>
      <c r="L34" s="38">
        <f>'Comm Input'!U1068</f>
        <v>0</v>
      </c>
      <c r="M34" s="38">
        <f>'Comm Input'!V1068</f>
        <v>0.02</v>
      </c>
      <c r="N34" s="22">
        <f>'Comm Input'!W1068</f>
        <v>17.82</v>
      </c>
      <c r="O34" s="22">
        <f>'Comm Input'!X1068</f>
        <v>0</v>
      </c>
      <c r="P34" s="23">
        <f>'Comm Input'!Y1068</f>
        <v>0</v>
      </c>
      <c r="Q34" s="23">
        <f>'Comm Input'!Z1068</f>
        <v>0</v>
      </c>
      <c r="R34" s="23">
        <f>'Comm Input'!AA1068</f>
        <v>1.11375</v>
      </c>
      <c r="S34" s="23">
        <f>'Comm Input'!AB1068</f>
        <v>0</v>
      </c>
      <c r="T34" s="11">
        <f>'Comm Input'!AC1068</f>
        <v>0</v>
      </c>
      <c r="U34">
        <f>'Comm Input'!AD1068</f>
        <v>0</v>
      </c>
      <c r="V34">
        <f>'Comm Input'!AE1068</f>
        <v>0</v>
      </c>
      <c r="W34" s="23">
        <f>'Comm Input'!AF1068</f>
        <v>0</v>
      </c>
      <c r="X34" s="23">
        <f>'Comm Input'!AG1068</f>
        <v>0</v>
      </c>
      <c r="Y34" s="23">
        <f>'Comm Input'!AH1068</f>
        <v>0</v>
      </c>
      <c r="Z34">
        <f>'Comm Input'!AI1068</f>
        <v>0</v>
      </c>
    </row>
    <row r="35" spans="1:26" x14ac:dyDescent="0.25">
      <c r="A35" s="311">
        <f>'Comm Input'!J1069</f>
        <v>0</v>
      </c>
      <c r="B35">
        <f>'Comm Input'!K1069</f>
        <v>0</v>
      </c>
      <c r="C35">
        <f>'Comm Input'!L1069</f>
        <v>0</v>
      </c>
      <c r="D35">
        <f>'Comm Input'!M1069</f>
        <v>0</v>
      </c>
      <c r="E35" s="494">
        <f>'Comm Input'!N1069</f>
        <v>0</v>
      </c>
      <c r="F35" s="17">
        <f>'Comm Input'!O1069</f>
        <v>0</v>
      </c>
      <c r="G35" s="38">
        <f>'Comm Input'!P1069</f>
        <v>0</v>
      </c>
      <c r="H35" s="307">
        <f>'Comm Input'!Q1069</f>
        <v>0</v>
      </c>
      <c r="I35" s="307">
        <f>'Comm Input'!R1069</f>
        <v>0</v>
      </c>
      <c r="J35" s="307">
        <f>'Comm Input'!S1069</f>
        <v>0</v>
      </c>
      <c r="K35" s="307">
        <f>'Comm Input'!T1069</f>
        <v>0</v>
      </c>
      <c r="L35" s="38">
        <f>'Comm Input'!U1069</f>
        <v>0</v>
      </c>
      <c r="M35" s="38">
        <f>'Comm Input'!V1069</f>
        <v>0</v>
      </c>
      <c r="N35" s="22">
        <f>'Comm Input'!W1069</f>
        <v>0</v>
      </c>
      <c r="O35" s="22">
        <f>'Comm Input'!X1069</f>
        <v>0</v>
      </c>
      <c r="P35" s="23">
        <f>'Comm Input'!Y1069</f>
        <v>0</v>
      </c>
      <c r="Q35" s="23">
        <f>'Comm Input'!Z1069</f>
        <v>0</v>
      </c>
      <c r="R35" s="23">
        <f>'Comm Input'!AA1069</f>
        <v>0</v>
      </c>
      <c r="S35" s="23">
        <f>'Comm Input'!AB1069</f>
        <v>0</v>
      </c>
      <c r="T35" s="11">
        <f>'Comm Input'!AC1069</f>
        <v>0</v>
      </c>
      <c r="U35">
        <f>'Comm Input'!AD1069</f>
        <v>0</v>
      </c>
      <c r="V35">
        <f>'Comm Input'!AE1069</f>
        <v>0</v>
      </c>
      <c r="W35" s="23">
        <f>'Comm Input'!AF1069</f>
        <v>0</v>
      </c>
      <c r="X35" s="23">
        <f>'Comm Input'!AG1069</f>
        <v>0</v>
      </c>
      <c r="Y35" s="23">
        <f>'Comm Input'!AH1069</f>
        <v>0</v>
      </c>
      <c r="Z35">
        <f>'Comm Input'!AI1069</f>
        <v>0</v>
      </c>
    </row>
    <row r="36" spans="1:26" x14ac:dyDescent="0.25">
      <c r="A36" s="311">
        <f>'Comm Input'!J1070</f>
        <v>0</v>
      </c>
      <c r="B36">
        <f>'Comm Input'!K1070</f>
        <v>0</v>
      </c>
      <c r="C36" s="17">
        <f>'Comm Input'!L1070</f>
        <v>0</v>
      </c>
      <c r="D36">
        <f>'Comm Input'!M1070</f>
        <v>0</v>
      </c>
      <c r="E36" s="494">
        <f>'Comm Input'!N1070</f>
        <v>0</v>
      </c>
      <c r="F36" s="366">
        <f>'Comm Input'!O1070</f>
        <v>0</v>
      </c>
      <c r="G36" s="321">
        <f>'Comm Input'!P1070</f>
        <v>0</v>
      </c>
      <c r="H36" s="307">
        <f>'Comm Input'!Q1070</f>
        <v>0</v>
      </c>
      <c r="I36" s="307">
        <f>'Comm Input'!R1070</f>
        <v>0</v>
      </c>
      <c r="J36" s="307">
        <f>'Comm Input'!S1070</f>
        <v>0</v>
      </c>
      <c r="K36" s="307">
        <f>'Comm Input'!T1070</f>
        <v>0</v>
      </c>
      <c r="L36" s="38">
        <f>'Comm Input'!U1070</f>
        <v>0</v>
      </c>
      <c r="M36" s="38">
        <f>'Comm Input'!V1070</f>
        <v>0</v>
      </c>
      <c r="N36" s="22">
        <f>'Comm Input'!W1070</f>
        <v>0</v>
      </c>
      <c r="O36" s="22">
        <f>'Comm Input'!X1070</f>
        <v>0</v>
      </c>
      <c r="P36" s="23">
        <f>'Comm Input'!Y1070</f>
        <v>0</v>
      </c>
      <c r="Q36" s="23">
        <f>'Comm Input'!Z1070</f>
        <v>0</v>
      </c>
      <c r="R36" s="23">
        <f>'Comm Input'!AA1070</f>
        <v>0</v>
      </c>
      <c r="S36" s="23">
        <f>'Comm Input'!AB1070</f>
        <v>0</v>
      </c>
      <c r="T36" s="11">
        <f>'Comm Input'!AC1070</f>
        <v>0</v>
      </c>
      <c r="U36">
        <f>'Comm Input'!AD1070</f>
        <v>0</v>
      </c>
      <c r="V36">
        <f>'Comm Input'!AE1070</f>
        <v>0</v>
      </c>
      <c r="W36" s="23">
        <f>'Comm Input'!AF1070</f>
        <v>0</v>
      </c>
      <c r="X36" s="23">
        <f>'Comm Input'!AG1070</f>
        <v>0</v>
      </c>
      <c r="Y36" s="23">
        <f>'Comm Input'!AH1070</f>
        <v>0</v>
      </c>
      <c r="Z36" s="23">
        <f>'Comm Input'!AI1070</f>
        <v>0</v>
      </c>
    </row>
    <row r="37" spans="1:26" x14ac:dyDescent="0.25">
      <c r="A37" s="311">
        <f>'Comm Input'!J1071</f>
        <v>0</v>
      </c>
      <c r="B37">
        <f>'Comm Input'!K1071</f>
        <v>0</v>
      </c>
      <c r="C37">
        <f>'Comm Input'!L1071</f>
        <v>0</v>
      </c>
      <c r="D37">
        <f>'Comm Input'!M1071</f>
        <v>0</v>
      </c>
      <c r="E37" s="626">
        <f>'Comm Input'!N1071</f>
        <v>0</v>
      </c>
      <c r="F37" s="13">
        <f>'Comm Input'!O1071</f>
        <v>0</v>
      </c>
      <c r="G37" s="38">
        <f>'Comm Input'!P1071</f>
        <v>0</v>
      </c>
      <c r="H37" s="307">
        <f>'Comm Input'!Q1071</f>
        <v>0</v>
      </c>
      <c r="I37" s="307">
        <f>'Comm Input'!R1071</f>
        <v>0</v>
      </c>
      <c r="J37" s="307">
        <f>'Comm Input'!S1071</f>
        <v>0</v>
      </c>
      <c r="K37" s="307">
        <f>'Comm Input'!T1071</f>
        <v>0</v>
      </c>
      <c r="L37" s="38">
        <f>'Comm Input'!U1071</f>
        <v>0</v>
      </c>
      <c r="M37" s="38">
        <f>'Comm Input'!V1071</f>
        <v>0</v>
      </c>
      <c r="N37" s="22">
        <f>'Comm Input'!W1071</f>
        <v>0</v>
      </c>
      <c r="O37" s="22">
        <f>'Comm Input'!X1071</f>
        <v>0</v>
      </c>
      <c r="P37" s="23">
        <f>'Comm Input'!Y1071</f>
        <v>0</v>
      </c>
      <c r="Q37" s="23">
        <f>'Comm Input'!Z1071</f>
        <v>0</v>
      </c>
      <c r="R37" s="23">
        <f>'Comm Input'!AA1071</f>
        <v>0</v>
      </c>
      <c r="S37" s="23">
        <f>'Comm Input'!AB1071</f>
        <v>0</v>
      </c>
      <c r="T37" s="11">
        <f>'Comm Input'!AC1071</f>
        <v>0</v>
      </c>
      <c r="U37">
        <f>'Comm Input'!AD1071</f>
        <v>0</v>
      </c>
      <c r="V37">
        <f>'Comm Input'!AE1071</f>
        <v>0</v>
      </c>
      <c r="W37" s="23">
        <f>'Comm Input'!AF1071</f>
        <v>0</v>
      </c>
      <c r="X37" s="23">
        <f>'Comm Input'!AG1071</f>
        <v>0</v>
      </c>
      <c r="Y37" s="23">
        <f>'Comm Input'!AH1071</f>
        <v>0</v>
      </c>
      <c r="Z37" s="23">
        <f>'Comm Input'!AI1071</f>
        <v>0</v>
      </c>
    </row>
    <row r="38" spans="1:26" x14ac:dyDescent="0.25">
      <c r="A38" s="311">
        <f>'Comm Input'!J1072</f>
        <v>0</v>
      </c>
      <c r="B38">
        <f>'Comm Input'!K1072</f>
        <v>0</v>
      </c>
      <c r="C38">
        <f>'Comm Input'!L1072</f>
        <v>0</v>
      </c>
      <c r="D38">
        <f>'Comm Input'!M1072</f>
        <v>0</v>
      </c>
      <c r="E38" s="49">
        <f>'Comm Input'!N1072</f>
        <v>0</v>
      </c>
      <c r="F38" s="50">
        <f>'Comm Input'!O1072</f>
        <v>0</v>
      </c>
      <c r="G38" s="38">
        <f>'Comm Input'!P1072</f>
        <v>0</v>
      </c>
      <c r="H38" s="307">
        <f>'Comm Input'!Q1072</f>
        <v>0</v>
      </c>
      <c r="I38" s="307">
        <f>'Comm Input'!R1072</f>
        <v>0</v>
      </c>
      <c r="J38" s="307">
        <f>'Comm Input'!S1072</f>
        <v>0</v>
      </c>
      <c r="K38" s="307">
        <f>'Comm Input'!T1072</f>
        <v>0</v>
      </c>
      <c r="L38" s="38">
        <f>'Comm Input'!U1072</f>
        <v>0</v>
      </c>
      <c r="M38" s="38">
        <f>'Comm Input'!V1072</f>
        <v>0</v>
      </c>
      <c r="N38" s="523">
        <f>'Comm Input'!W1072</f>
        <v>47.82</v>
      </c>
      <c r="O38" s="22">
        <f>'Comm Input'!X1072</f>
        <v>0</v>
      </c>
      <c r="P38" s="11">
        <f>'Comm Input'!Y1072</f>
        <v>0</v>
      </c>
      <c r="Q38" s="23">
        <f>'Comm Input'!Z1072</f>
        <v>47.82</v>
      </c>
      <c r="R38" s="22">
        <f>'Comm Input'!AA1072</f>
        <v>4.8637499999999996</v>
      </c>
      <c r="S38" s="22">
        <f>'Comm Input'!AB1072</f>
        <v>0</v>
      </c>
      <c r="T38" s="23">
        <f>'Comm Input'!AC1072</f>
        <v>4.8637499999999996</v>
      </c>
      <c r="U38" s="22">
        <f>'Comm Input'!AD1072</f>
        <v>0</v>
      </c>
      <c r="V38" s="22">
        <f>'Comm Input'!AE1072</f>
        <v>0</v>
      </c>
      <c r="W38" s="23">
        <f>'Comm Input'!AF1072</f>
        <v>0</v>
      </c>
      <c r="X38" s="22">
        <f>'Comm Input'!AG1072</f>
        <v>0</v>
      </c>
      <c r="Y38" s="22">
        <f>'Comm Input'!AH1072</f>
        <v>0</v>
      </c>
      <c r="Z38" s="22">
        <f>'Comm Input'!AI1072</f>
        <v>0</v>
      </c>
    </row>
    <row r="39" spans="1:26" x14ac:dyDescent="0.25">
      <c r="A39" s="334">
        <f>'Comm Input'!J1074</f>
        <v>0</v>
      </c>
      <c r="B39" s="171">
        <f>'Comm Input'!K1074</f>
        <v>0</v>
      </c>
      <c r="C39" s="171">
        <f>'Comm Input'!L1074</f>
        <v>0</v>
      </c>
      <c r="D39" s="176">
        <f>'Comm Input'!M1074</f>
        <v>0</v>
      </c>
      <c r="E39" s="449">
        <f>'Comm Input'!N1074</f>
        <v>0</v>
      </c>
      <c r="F39" s="335">
        <f>'Comm Input'!O1074</f>
        <v>0</v>
      </c>
      <c r="G39" s="177">
        <f>'Comm Input'!P1074</f>
        <v>0</v>
      </c>
      <c r="H39" s="177">
        <f>'Comm Input'!Q1074</f>
        <v>0</v>
      </c>
      <c r="I39" s="177">
        <f>'Comm Input'!R1074</f>
        <v>0</v>
      </c>
      <c r="J39" s="177">
        <f>'Comm Input'!S1074</f>
        <v>0</v>
      </c>
      <c r="K39" s="177">
        <f>'Comm Input'!T1074</f>
        <v>0</v>
      </c>
      <c r="L39" s="177">
        <f>'Comm Input'!U1074</f>
        <v>0</v>
      </c>
      <c r="M39" s="177">
        <f>'Comm Input'!V1074</f>
        <v>0</v>
      </c>
      <c r="N39" s="650">
        <f>'Comm Input'!W1074</f>
        <v>0.02</v>
      </c>
      <c r="O39" s="178">
        <f>'Comm Input'!X1074</f>
        <v>0</v>
      </c>
      <c r="P39" s="365">
        <f>'Comm Input'!Y1074</f>
        <v>0</v>
      </c>
      <c r="Q39" s="630">
        <f>'Comm Input'!Z1074</f>
        <v>0</v>
      </c>
      <c r="R39" s="178">
        <f>'Comm Input'!AA1074</f>
        <v>0</v>
      </c>
      <c r="S39" s="337">
        <f>'Comm Input'!AB1074</f>
        <v>0</v>
      </c>
      <c r="T39" s="201">
        <f>'Comm Input'!AC1074</f>
        <v>0</v>
      </c>
      <c r="U39" s="171">
        <f>'Comm Input'!AD1074</f>
        <v>0</v>
      </c>
      <c r="V39" s="171">
        <f>'Comm Input'!AE1074</f>
        <v>0</v>
      </c>
      <c r="W39" s="201">
        <f>'Comm Input'!AF1074</f>
        <v>0</v>
      </c>
      <c r="X39" s="171">
        <f>'Comm Input'!AG1074</f>
        <v>0</v>
      </c>
      <c r="Y39" s="337">
        <f>'Comm Input'!AH1074</f>
        <v>0</v>
      </c>
      <c r="Z39" s="171">
        <f>'Comm Input'!AI1074</f>
        <v>0</v>
      </c>
    </row>
    <row r="40" spans="1:26" x14ac:dyDescent="0.25">
      <c r="A40" s="310" t="str">
        <f>'Comm Input'!J1075</f>
        <v>CES</v>
      </c>
      <c r="B40" s="35" t="str">
        <f>'Comm Input'!K1075</f>
        <v>Broker: Jeff Kaplan</v>
      </c>
      <c r="C40" s="35">
        <f>'Comm Input'!L1075</f>
        <v>0</v>
      </c>
      <c r="D40" s="158">
        <f>'Comm Input'!M1075</f>
        <v>0</v>
      </c>
      <c r="E40" s="117">
        <f>'Comm Input'!N1075</f>
        <v>0</v>
      </c>
      <c r="F40" s="316">
        <f>'Comm Input'!O1075</f>
        <v>0</v>
      </c>
      <c r="G40" s="158">
        <f>'Comm Input'!P1075</f>
        <v>0</v>
      </c>
      <c r="H40" s="158">
        <f>'Comm Input'!Q1075</f>
        <v>0</v>
      </c>
      <c r="I40" s="158">
        <f>'Comm Input'!R1075</f>
        <v>0</v>
      </c>
      <c r="J40" s="319">
        <f>'Comm Input'!S1075</f>
        <v>0</v>
      </c>
      <c r="K40" s="319">
        <f>'Comm Input'!T1075</f>
        <v>0</v>
      </c>
      <c r="L40" s="319" t="str">
        <f>'Comm Input'!U1075</f>
        <v>Bundled</v>
      </c>
      <c r="M40" s="158">
        <f>'Comm Input'!V1075</f>
        <v>0</v>
      </c>
      <c r="N40" s="319">
        <f>'Comm Input'!W1075</f>
        <v>0.04</v>
      </c>
      <c r="O40" s="117">
        <f>'Comm Input'!X1075</f>
        <v>0</v>
      </c>
      <c r="P40" s="157">
        <f>'Comm Input'!Y1075</f>
        <v>0</v>
      </c>
      <c r="Q40" s="159">
        <f>'Comm Input'!Z1075</f>
        <v>0</v>
      </c>
      <c r="R40" s="319">
        <f>'Comm Input'!AA1075</f>
        <v>0</v>
      </c>
      <c r="S40" s="157">
        <f>'Comm Input'!AB1075</f>
        <v>0</v>
      </c>
      <c r="T40" s="126">
        <f>'Comm Input'!AC1075</f>
        <v>0</v>
      </c>
      <c r="U40" s="7">
        <f>'Comm Input'!AD1075</f>
        <v>0</v>
      </c>
      <c r="V40" s="7">
        <f>'Comm Input'!AE1075</f>
        <v>0</v>
      </c>
      <c r="W40" s="126">
        <f>'Comm Input'!AF1075</f>
        <v>0</v>
      </c>
      <c r="X40" s="158">
        <f>'Comm Input'!AG1075</f>
        <v>0</v>
      </c>
      <c r="Y40" s="322">
        <f>'Comm Input'!AH1075</f>
        <v>0</v>
      </c>
      <c r="Z40" s="7">
        <f>'Comm Input'!AI1075</f>
        <v>0</v>
      </c>
    </row>
    <row r="41" spans="1:26" x14ac:dyDescent="0.25">
      <c r="A41" s="311">
        <f>'Comm Input'!J1076</f>
        <v>0</v>
      </c>
      <c r="B41" t="str">
        <f>'Comm Input'!K1076</f>
        <v>Rock Solid Restoration of Central Florida</v>
      </c>
      <c r="C41" s="17">
        <f>'Comm Input'!L1076</f>
        <v>0</v>
      </c>
      <c r="D41" t="str">
        <f>'Comm Input'!M1076</f>
        <v>FL5551</v>
      </c>
      <c r="E41" s="494">
        <f>'Comm Input'!N1076</f>
        <v>7600</v>
      </c>
      <c r="F41" s="366">
        <f>'Comm Input'!O1076</f>
        <v>0</v>
      </c>
      <c r="G41" s="321">
        <f>'Comm Input'!P1076</f>
        <v>0</v>
      </c>
      <c r="H41" s="307">
        <f>'Comm Input'!Q1076</f>
        <v>0</v>
      </c>
      <c r="I41" s="307">
        <f>'Comm Input'!R1076</f>
        <v>0</v>
      </c>
      <c r="J41" s="307">
        <f>'Comm Input'!S1076</f>
        <v>0</v>
      </c>
      <c r="K41" s="307">
        <f>'Comm Input'!T1076</f>
        <v>0</v>
      </c>
      <c r="L41" s="38">
        <f>'Comm Input'!U1076</f>
        <v>0</v>
      </c>
      <c r="M41" s="38">
        <f>'Comm Input'!V1076</f>
        <v>0</v>
      </c>
      <c r="N41" s="22">
        <f>'Comm Input'!W1076</f>
        <v>304</v>
      </c>
      <c r="O41" s="22">
        <f>'Comm Input'!X1076</f>
        <v>0</v>
      </c>
      <c r="P41" s="23">
        <f>'Comm Input'!Y1076</f>
        <v>0</v>
      </c>
      <c r="Q41" s="23">
        <f>'Comm Input'!Z1076</f>
        <v>0</v>
      </c>
      <c r="R41" s="23">
        <f>'Comm Input'!AA1076</f>
        <v>0</v>
      </c>
      <c r="S41" s="23">
        <f>'Comm Input'!AB1076</f>
        <v>0</v>
      </c>
      <c r="T41" s="11">
        <f>'Comm Input'!AC1076</f>
        <v>0</v>
      </c>
      <c r="U41">
        <f>'Comm Input'!AD1076</f>
        <v>0</v>
      </c>
      <c r="V41">
        <f>'Comm Input'!AE1076</f>
        <v>0</v>
      </c>
      <c r="W41" s="23">
        <f>'Comm Input'!AF1076</f>
        <v>0</v>
      </c>
      <c r="X41" s="23">
        <f>'Comm Input'!AG1076</f>
        <v>0</v>
      </c>
      <c r="Y41" s="23">
        <f>'Comm Input'!AH1076</f>
        <v>0</v>
      </c>
      <c r="Z41">
        <f>'Comm Input'!AI1076</f>
        <v>0</v>
      </c>
    </row>
    <row r="42" spans="1:26" x14ac:dyDescent="0.25">
      <c r="A42" s="311">
        <f>'Comm Input'!J1077</f>
        <v>0</v>
      </c>
      <c r="B42">
        <f>'Comm Input'!K1077</f>
        <v>0</v>
      </c>
      <c r="C42">
        <f>'Comm Input'!L1077</f>
        <v>0</v>
      </c>
      <c r="D42">
        <f>'Comm Input'!M1077</f>
        <v>0</v>
      </c>
      <c r="E42" s="628">
        <f>'Comm Input'!N1077</f>
        <v>0</v>
      </c>
      <c r="F42" s="17">
        <f>'Comm Input'!O1077</f>
        <v>0</v>
      </c>
      <c r="G42" s="526">
        <f>'Comm Input'!P1077</f>
        <v>0</v>
      </c>
      <c r="H42" s="535">
        <f>'Comm Input'!Q1077</f>
        <v>0</v>
      </c>
      <c r="I42" s="535">
        <f>'Comm Input'!R1077</f>
        <v>0</v>
      </c>
      <c r="J42" s="535">
        <f>'Comm Input'!S1077</f>
        <v>0</v>
      </c>
      <c r="K42" s="535">
        <f>'Comm Input'!T1077</f>
        <v>0</v>
      </c>
      <c r="L42" s="526">
        <f>'Comm Input'!U1077</f>
        <v>0</v>
      </c>
      <c r="M42" s="526">
        <f>'Comm Input'!V1077</f>
        <v>0</v>
      </c>
      <c r="N42" s="523">
        <f>'Comm Input'!W1077</f>
        <v>0</v>
      </c>
      <c r="O42" s="523">
        <f>'Comm Input'!X1077</f>
        <v>0</v>
      </c>
      <c r="P42" s="538">
        <f>'Comm Input'!Y1077</f>
        <v>0</v>
      </c>
      <c r="Q42" s="538">
        <f>'Comm Input'!Z1077</f>
        <v>0</v>
      </c>
      <c r="R42" s="538">
        <f>'Comm Input'!AA1077</f>
        <v>0</v>
      </c>
      <c r="S42" s="538">
        <f>'Comm Input'!AB1077</f>
        <v>0</v>
      </c>
      <c r="T42" s="11">
        <f>'Comm Input'!AC1077</f>
        <v>0</v>
      </c>
      <c r="U42">
        <f>'Comm Input'!AD1077</f>
        <v>0</v>
      </c>
      <c r="V42">
        <f>'Comm Input'!AE1077</f>
        <v>0</v>
      </c>
      <c r="W42" s="538">
        <f>'Comm Input'!AF1077</f>
        <v>0</v>
      </c>
      <c r="X42" s="538">
        <f>'Comm Input'!AG1077</f>
        <v>0</v>
      </c>
      <c r="Y42" s="538">
        <f>'Comm Input'!AH1077</f>
        <v>0</v>
      </c>
      <c r="Z42">
        <f>'Comm Input'!AI1077</f>
        <v>0</v>
      </c>
    </row>
    <row r="43" spans="1:26" x14ac:dyDescent="0.25">
      <c r="A43" s="311">
        <f>'Comm Input'!J1078</f>
        <v>0</v>
      </c>
      <c r="B43" t="str">
        <f>'Comm Input'!K1078</f>
        <v xml:space="preserve">EFFECTIVE: </v>
      </c>
      <c r="C43" s="17">
        <f>'Comm Input'!L1078</f>
        <v>0</v>
      </c>
      <c r="D43" t="str">
        <f>'Comm Input'!M1078</f>
        <v>FL8742/8810</v>
      </c>
      <c r="E43" s="494">
        <f>'Comm Input'!N1078</f>
        <v>6920</v>
      </c>
      <c r="F43" s="366">
        <f>'Comm Input'!O1078</f>
        <v>0</v>
      </c>
      <c r="G43" s="321">
        <f>'Comm Input'!P1078</f>
        <v>0</v>
      </c>
      <c r="H43" s="307">
        <f>'Comm Input'!Q1078</f>
        <v>0</v>
      </c>
      <c r="I43" s="307">
        <f>'Comm Input'!R1078</f>
        <v>0</v>
      </c>
      <c r="J43" s="307">
        <f>'Comm Input'!S1078</f>
        <v>0</v>
      </c>
      <c r="K43" s="307">
        <f>'Comm Input'!T1078</f>
        <v>0</v>
      </c>
      <c r="L43" s="38">
        <f>'Comm Input'!U1078</f>
        <v>0</v>
      </c>
      <c r="M43" s="38">
        <f>'Comm Input'!V1078</f>
        <v>0</v>
      </c>
      <c r="N43" s="22">
        <f>'Comm Input'!W1078</f>
        <v>138.4</v>
      </c>
      <c r="O43" s="22">
        <f>'Comm Input'!X1078</f>
        <v>0</v>
      </c>
      <c r="P43" s="23">
        <f>'Comm Input'!Y1078</f>
        <v>0</v>
      </c>
      <c r="Q43" s="23">
        <f>'Comm Input'!Z1078</f>
        <v>0</v>
      </c>
      <c r="R43" s="23">
        <f>'Comm Input'!AA1078</f>
        <v>0</v>
      </c>
      <c r="S43" s="23">
        <f>'Comm Input'!AB1078</f>
        <v>0</v>
      </c>
      <c r="T43" s="11">
        <f>'Comm Input'!AC1078</f>
        <v>0</v>
      </c>
      <c r="U43">
        <f>'Comm Input'!AD1078</f>
        <v>0</v>
      </c>
      <c r="V43">
        <f>'Comm Input'!AE1078</f>
        <v>0</v>
      </c>
      <c r="W43" s="23">
        <f>'Comm Input'!AF1078</f>
        <v>0</v>
      </c>
      <c r="X43" s="23">
        <f>'Comm Input'!AG1078</f>
        <v>0</v>
      </c>
      <c r="Y43" s="23">
        <f>'Comm Input'!AH1078</f>
        <v>0</v>
      </c>
      <c r="Z43">
        <f>'Comm Input'!AI1078</f>
        <v>0</v>
      </c>
    </row>
    <row r="44" spans="1:26" x14ac:dyDescent="0.25">
      <c r="A44" s="311">
        <f>'Comm Input'!J1079</f>
        <v>0</v>
      </c>
      <c r="B44">
        <f>'Comm Input'!K1079</f>
        <v>0</v>
      </c>
      <c r="C44">
        <f>'Comm Input'!L1079</f>
        <v>0</v>
      </c>
      <c r="D44">
        <f>'Comm Input'!M1079</f>
        <v>0</v>
      </c>
      <c r="E44" s="494">
        <f>'Comm Input'!N1079</f>
        <v>0</v>
      </c>
      <c r="F44" s="17">
        <f>'Comm Input'!O1079</f>
        <v>0</v>
      </c>
      <c r="G44" s="38">
        <f>'Comm Input'!P1079</f>
        <v>0</v>
      </c>
      <c r="H44" s="307">
        <f>'Comm Input'!Q1079</f>
        <v>0</v>
      </c>
      <c r="I44" s="307">
        <f>'Comm Input'!R1079</f>
        <v>0</v>
      </c>
      <c r="J44" s="307">
        <f>'Comm Input'!S1079</f>
        <v>0</v>
      </c>
      <c r="K44" s="307">
        <f>'Comm Input'!T1079</f>
        <v>0</v>
      </c>
      <c r="L44" s="38">
        <f>'Comm Input'!U1079</f>
        <v>0</v>
      </c>
      <c r="M44" s="38">
        <f>'Comm Input'!V1079</f>
        <v>0</v>
      </c>
      <c r="N44" s="22">
        <f>'Comm Input'!W1079</f>
        <v>0</v>
      </c>
      <c r="O44" s="22">
        <f>'Comm Input'!X1079</f>
        <v>0</v>
      </c>
      <c r="P44" s="23">
        <f>'Comm Input'!Y1079</f>
        <v>0</v>
      </c>
      <c r="Q44" s="23">
        <f>'Comm Input'!Z1079</f>
        <v>0</v>
      </c>
      <c r="R44" s="23">
        <f>'Comm Input'!AA1079</f>
        <v>0</v>
      </c>
      <c r="S44" s="23">
        <f>'Comm Input'!AB1079</f>
        <v>0</v>
      </c>
      <c r="T44" s="11">
        <f>'Comm Input'!AC1079</f>
        <v>0</v>
      </c>
      <c r="U44">
        <f>'Comm Input'!AD1079</f>
        <v>0</v>
      </c>
      <c r="V44">
        <f>'Comm Input'!AE1079</f>
        <v>0</v>
      </c>
      <c r="W44" s="23">
        <f>'Comm Input'!AF1079</f>
        <v>0</v>
      </c>
      <c r="X44" s="23">
        <f>'Comm Input'!AG1079</f>
        <v>0</v>
      </c>
      <c r="Y44" s="23">
        <f>'Comm Input'!AH1079</f>
        <v>0</v>
      </c>
      <c r="Z44">
        <f>'Comm Input'!AI1079</f>
        <v>0</v>
      </c>
    </row>
    <row r="45" spans="1:26" x14ac:dyDescent="0.25">
      <c r="A45" s="311">
        <f>'Comm Input'!J1080</f>
        <v>0</v>
      </c>
      <c r="B45">
        <f>'Comm Input'!K1080</f>
        <v>0</v>
      </c>
      <c r="C45" s="17">
        <f>'Comm Input'!L1080</f>
        <v>0</v>
      </c>
      <c r="D45">
        <f>'Comm Input'!M1080</f>
        <v>0</v>
      </c>
      <c r="E45" s="494">
        <f>'Comm Input'!N1080</f>
        <v>0</v>
      </c>
      <c r="F45" s="366">
        <f>'Comm Input'!O1080</f>
        <v>0</v>
      </c>
      <c r="G45" s="321">
        <f>'Comm Input'!P1080</f>
        <v>0</v>
      </c>
      <c r="H45" s="307">
        <f>'Comm Input'!Q1080</f>
        <v>0</v>
      </c>
      <c r="I45" s="307">
        <f>'Comm Input'!R1080</f>
        <v>0</v>
      </c>
      <c r="J45" s="307">
        <f>'Comm Input'!S1080</f>
        <v>0</v>
      </c>
      <c r="K45" s="307">
        <f>'Comm Input'!T1080</f>
        <v>0</v>
      </c>
      <c r="L45" s="38">
        <f>'Comm Input'!U1080</f>
        <v>0</v>
      </c>
      <c r="M45" s="38">
        <f>'Comm Input'!V1080</f>
        <v>0</v>
      </c>
      <c r="N45" s="22">
        <f>'Comm Input'!W1080</f>
        <v>0</v>
      </c>
      <c r="O45" s="22">
        <f>'Comm Input'!X1080</f>
        <v>0</v>
      </c>
      <c r="P45" s="23">
        <f>'Comm Input'!Y1080</f>
        <v>0</v>
      </c>
      <c r="Q45" s="23">
        <f>'Comm Input'!Z1080</f>
        <v>0</v>
      </c>
      <c r="R45" s="23">
        <f>'Comm Input'!AA1080</f>
        <v>0</v>
      </c>
      <c r="S45" s="23">
        <f>'Comm Input'!AB1080</f>
        <v>0</v>
      </c>
      <c r="T45" s="11">
        <f>'Comm Input'!AC1080</f>
        <v>0</v>
      </c>
      <c r="U45">
        <f>'Comm Input'!AD1080</f>
        <v>0</v>
      </c>
      <c r="V45">
        <f>'Comm Input'!AE1080</f>
        <v>0</v>
      </c>
      <c r="W45" s="23">
        <f>'Comm Input'!AF1080</f>
        <v>0</v>
      </c>
      <c r="X45" s="23">
        <f>'Comm Input'!AG1080</f>
        <v>0</v>
      </c>
      <c r="Y45" s="23">
        <f>'Comm Input'!AH1080</f>
        <v>0</v>
      </c>
      <c r="Z45" s="23">
        <f>'Comm Input'!AI1080</f>
        <v>0</v>
      </c>
    </row>
    <row r="46" spans="1:26" x14ac:dyDescent="0.25">
      <c r="A46" s="311">
        <f>'Comm Input'!J1081</f>
        <v>0</v>
      </c>
      <c r="B46">
        <f>'Comm Input'!K1081</f>
        <v>0</v>
      </c>
      <c r="C46">
        <f>'Comm Input'!L1081</f>
        <v>0</v>
      </c>
      <c r="D46">
        <f>'Comm Input'!M1081</f>
        <v>0</v>
      </c>
      <c r="E46" s="626">
        <f>'Comm Input'!N1081</f>
        <v>0</v>
      </c>
      <c r="F46" s="13">
        <f>'Comm Input'!O1081</f>
        <v>0</v>
      </c>
      <c r="G46" s="38">
        <f>'Comm Input'!P1081</f>
        <v>0</v>
      </c>
      <c r="H46" s="307">
        <f>'Comm Input'!Q1081</f>
        <v>0</v>
      </c>
      <c r="I46" s="307">
        <f>'Comm Input'!R1081</f>
        <v>0</v>
      </c>
      <c r="J46" s="307">
        <f>'Comm Input'!S1081</f>
        <v>0</v>
      </c>
      <c r="K46" s="307">
        <f>'Comm Input'!T1081</f>
        <v>0</v>
      </c>
      <c r="L46" s="38">
        <f>'Comm Input'!U1081</f>
        <v>0</v>
      </c>
      <c r="M46" s="38">
        <f>'Comm Input'!V1081</f>
        <v>0</v>
      </c>
      <c r="N46" s="22">
        <f>'Comm Input'!W1081</f>
        <v>0</v>
      </c>
      <c r="O46" s="22">
        <f>'Comm Input'!X1081</f>
        <v>0</v>
      </c>
      <c r="P46" s="23">
        <f>'Comm Input'!Y1081</f>
        <v>0</v>
      </c>
      <c r="Q46" s="23">
        <f>'Comm Input'!Z1081</f>
        <v>0</v>
      </c>
      <c r="R46" s="23">
        <f>'Comm Input'!AA1081</f>
        <v>0</v>
      </c>
      <c r="S46" s="23">
        <f>'Comm Input'!AB1081</f>
        <v>0</v>
      </c>
      <c r="T46" s="11">
        <f>'Comm Input'!AC1081</f>
        <v>0</v>
      </c>
      <c r="U46">
        <f>'Comm Input'!AD1081</f>
        <v>0</v>
      </c>
      <c r="V46">
        <f>'Comm Input'!AE1081</f>
        <v>0</v>
      </c>
      <c r="W46" s="23">
        <f>'Comm Input'!AF1081</f>
        <v>0</v>
      </c>
      <c r="X46" s="23">
        <f>'Comm Input'!AG1081</f>
        <v>0</v>
      </c>
      <c r="Y46" s="23">
        <f>'Comm Input'!AH1081</f>
        <v>0</v>
      </c>
      <c r="Z46" s="23">
        <f>'Comm Input'!AI1081</f>
        <v>0</v>
      </c>
    </row>
    <row r="47" spans="1:26" x14ac:dyDescent="0.25">
      <c r="A47" s="311">
        <f>'Comm Input'!J1082</f>
        <v>0</v>
      </c>
      <c r="B47">
        <f>'Comm Input'!K1082</f>
        <v>0</v>
      </c>
      <c r="C47">
        <f>'Comm Input'!L1082</f>
        <v>0</v>
      </c>
      <c r="D47">
        <f>'Comm Input'!M1082</f>
        <v>0</v>
      </c>
      <c r="E47" s="49">
        <f>'Comm Input'!N1082</f>
        <v>0</v>
      </c>
      <c r="F47" s="50">
        <f>'Comm Input'!O1082</f>
        <v>0</v>
      </c>
      <c r="G47" s="38">
        <f>'Comm Input'!P1082</f>
        <v>0</v>
      </c>
      <c r="H47" s="307">
        <f>'Comm Input'!Q1082</f>
        <v>0</v>
      </c>
      <c r="I47" s="307">
        <f>'Comm Input'!R1082</f>
        <v>0</v>
      </c>
      <c r="J47" s="307">
        <f>'Comm Input'!S1082</f>
        <v>0</v>
      </c>
      <c r="K47" s="307">
        <f>'Comm Input'!T1082</f>
        <v>0</v>
      </c>
      <c r="L47" s="38">
        <f>'Comm Input'!U1082</f>
        <v>0</v>
      </c>
      <c r="M47" s="38">
        <f>'Comm Input'!V1082</f>
        <v>0</v>
      </c>
      <c r="N47" s="38">
        <f>'Comm Input'!W1082</f>
        <v>0</v>
      </c>
      <c r="O47" s="22">
        <f>'Comm Input'!X1082</f>
        <v>0</v>
      </c>
      <c r="P47" s="11">
        <f>'Comm Input'!Y1082</f>
        <v>0</v>
      </c>
      <c r="Q47" s="23">
        <f>'Comm Input'!Z1082</f>
        <v>0</v>
      </c>
      <c r="R47" s="22">
        <f>'Comm Input'!AA1082</f>
        <v>0</v>
      </c>
      <c r="S47" s="22">
        <f>'Comm Input'!AB1082</f>
        <v>0</v>
      </c>
      <c r="T47" s="23">
        <f>'Comm Input'!AC1082</f>
        <v>0</v>
      </c>
      <c r="U47" s="22">
        <f>'Comm Input'!AD1082</f>
        <v>0</v>
      </c>
      <c r="V47" s="22">
        <f>'Comm Input'!AE1082</f>
        <v>0</v>
      </c>
      <c r="W47" s="23">
        <f>'Comm Input'!AF1082</f>
        <v>0</v>
      </c>
      <c r="X47" s="22">
        <f>'Comm Input'!AG1082</f>
        <v>0</v>
      </c>
      <c r="Y47" s="22">
        <f>'Comm Input'!AH1082</f>
        <v>0</v>
      </c>
      <c r="Z47" s="22">
        <f>'Comm Input'!AI1082</f>
        <v>0</v>
      </c>
    </row>
    <row r="48" spans="1:26" x14ac:dyDescent="0.25">
      <c r="A48" s="311">
        <f>'Comm Input'!J1083</f>
        <v>0</v>
      </c>
      <c r="B48">
        <f>'Comm Input'!K1083</f>
        <v>0</v>
      </c>
      <c r="C48">
        <f>'Comm Input'!L1083</f>
        <v>0</v>
      </c>
      <c r="D48">
        <f>'Comm Input'!M1083</f>
        <v>0</v>
      </c>
      <c r="E48" s="49">
        <f>'Comm Input'!N1083</f>
        <v>0</v>
      </c>
      <c r="F48" s="50">
        <f>'Comm Input'!O1083</f>
        <v>0</v>
      </c>
      <c r="G48" s="38">
        <f>'Comm Input'!P1083</f>
        <v>0</v>
      </c>
      <c r="H48" s="38">
        <f>'Comm Input'!Q1083</f>
        <v>0</v>
      </c>
      <c r="I48" s="38">
        <f>'Comm Input'!R1083</f>
        <v>0</v>
      </c>
      <c r="J48" s="38">
        <f>'Comm Input'!S1083</f>
        <v>0</v>
      </c>
      <c r="K48" s="38">
        <f>'Comm Input'!T1083</f>
        <v>0</v>
      </c>
      <c r="L48" s="38">
        <f>'Comm Input'!U1083</f>
        <v>0</v>
      </c>
      <c r="M48" s="38">
        <f>'Comm Input'!V1083</f>
        <v>0</v>
      </c>
      <c r="N48" s="827">
        <f>'Comm Input'!W1083</f>
        <v>442.4</v>
      </c>
      <c r="O48" s="829">
        <f>'Comm Input'!X1083</f>
        <v>0</v>
      </c>
      <c r="P48" s="828">
        <f>'Comm Input'!Y1083</f>
        <v>0</v>
      </c>
      <c r="Q48" s="1164">
        <f>'Comm Input'!Z1083</f>
        <v>442.4</v>
      </c>
      <c r="R48" s="829">
        <f>'Comm Input'!AA1083</f>
        <v>0</v>
      </c>
      <c r="S48" s="829">
        <f>'Comm Input'!AB1083</f>
        <v>0</v>
      </c>
      <c r="T48" s="828">
        <f>'Comm Input'!AC1083</f>
        <v>0</v>
      </c>
      <c r="U48" s="89">
        <f>'Comm Input'!AD1083</f>
        <v>0</v>
      </c>
      <c r="V48" s="89">
        <f>'Comm Input'!AE1083</f>
        <v>0</v>
      </c>
      <c r="W48" s="23">
        <f>'Comm Input'!AF1083</f>
        <v>0</v>
      </c>
      <c r="X48" s="829">
        <f>'Comm Input'!AG1083</f>
        <v>0</v>
      </c>
      <c r="Y48" s="829">
        <f>'Comm Input'!AH1083</f>
        <v>0</v>
      </c>
      <c r="Z48" s="913">
        <f>'Comm Input'!AI1083</f>
        <v>0</v>
      </c>
    </row>
    <row r="49" spans="1:26" x14ac:dyDescent="0.25">
      <c r="A49" s="311">
        <f>'Comm Input'!J1084</f>
        <v>0</v>
      </c>
      <c r="B49">
        <f>'Comm Input'!K1084</f>
        <v>0</v>
      </c>
      <c r="C49">
        <f>'Comm Input'!L1084</f>
        <v>0</v>
      </c>
      <c r="D49">
        <f>'Comm Input'!M1084</f>
        <v>0</v>
      </c>
      <c r="E49" s="49">
        <f>'Comm Input'!N1084</f>
        <v>0</v>
      </c>
      <c r="F49" s="50">
        <f>'Comm Input'!O1084</f>
        <v>0</v>
      </c>
      <c r="G49" s="38">
        <f>'Comm Input'!P1084</f>
        <v>0</v>
      </c>
      <c r="H49" s="38">
        <f>'Comm Input'!Q1084</f>
        <v>0</v>
      </c>
      <c r="I49" s="38">
        <f>'Comm Input'!R1084</f>
        <v>0</v>
      </c>
      <c r="J49" s="38">
        <f>'Comm Input'!S1084</f>
        <v>0</v>
      </c>
      <c r="K49" s="38">
        <f>'Comm Input'!T1084</f>
        <v>0</v>
      </c>
      <c r="L49" s="38">
        <f>'Comm Input'!U1084</f>
        <v>0</v>
      </c>
      <c r="M49" s="38">
        <f>'Comm Input'!V1084</f>
        <v>0</v>
      </c>
      <c r="N49" s="522">
        <f>'Comm Input'!W1084</f>
        <v>0</v>
      </c>
      <c r="O49" s="523">
        <f>'Comm Input'!X1084</f>
        <v>0</v>
      </c>
      <c r="P49" s="28">
        <f>'Comm Input'!Y1084</f>
        <v>0</v>
      </c>
      <c r="Q49" s="538">
        <f>'Comm Input'!Z1084</f>
        <v>0</v>
      </c>
      <c r="R49" s="523">
        <f>'Comm Input'!AA1084</f>
        <v>0</v>
      </c>
      <c r="S49" s="523">
        <f>'Comm Input'!AB1084</f>
        <v>0</v>
      </c>
      <c r="T49" s="28">
        <f>'Comm Input'!AC1084</f>
        <v>0</v>
      </c>
      <c r="U49" s="89">
        <f>'Comm Input'!AD1084</f>
        <v>0</v>
      </c>
      <c r="V49" s="89">
        <f>'Comm Input'!AE1084</f>
        <v>0</v>
      </c>
      <c r="W49" s="23">
        <f>'Comm Input'!AF1084</f>
        <v>0</v>
      </c>
      <c r="X49" s="523">
        <f>'Comm Input'!AG1084</f>
        <v>0</v>
      </c>
      <c r="Y49" s="523">
        <f>'Comm Input'!AH1084</f>
        <v>0</v>
      </c>
      <c r="Z49" s="89">
        <f>'Comm Input'!AI1084</f>
        <v>0</v>
      </c>
    </row>
    <row r="50" spans="1:26" x14ac:dyDescent="0.25">
      <c r="A50" s="495">
        <f>'Comm Input'!J1085</f>
        <v>0</v>
      </c>
      <c r="B50" s="171">
        <f>'Comm Input'!K1085</f>
        <v>0</v>
      </c>
      <c r="C50" s="171">
        <f>'Comm Input'!L1085</f>
        <v>0</v>
      </c>
      <c r="D50" s="176">
        <f>'Comm Input'!M1085</f>
        <v>0</v>
      </c>
      <c r="E50" s="449">
        <f>'Comm Input'!N1085</f>
        <v>0</v>
      </c>
      <c r="F50" s="335">
        <f>'Comm Input'!O1085</f>
        <v>0</v>
      </c>
      <c r="G50" s="177">
        <f>'Comm Input'!P1085</f>
        <v>0</v>
      </c>
      <c r="H50" s="177">
        <f>'Comm Input'!Q1085</f>
        <v>0</v>
      </c>
      <c r="I50" s="177">
        <f>'Comm Input'!R1085</f>
        <v>0</v>
      </c>
      <c r="J50" s="177">
        <f>'Comm Input'!S1085</f>
        <v>0</v>
      </c>
      <c r="K50" s="177">
        <f>'Comm Input'!T1085</f>
        <v>0</v>
      </c>
      <c r="L50" s="177">
        <f>'Comm Input'!U1085</f>
        <v>0</v>
      </c>
      <c r="M50" s="177">
        <f>'Comm Input'!V1085</f>
        <v>0</v>
      </c>
      <c r="N50" s="364">
        <f>'Comm Input'!W1085</f>
        <v>0</v>
      </c>
      <c r="O50" s="178">
        <f>'Comm Input'!X1085</f>
        <v>0</v>
      </c>
      <c r="P50" s="365">
        <f>'Comm Input'!Y1085</f>
        <v>0</v>
      </c>
      <c r="Q50" s="630">
        <f>'Comm Input'!Z1085</f>
        <v>0</v>
      </c>
      <c r="R50" s="178">
        <f>'Comm Input'!AA1085</f>
        <v>0</v>
      </c>
      <c r="S50" s="337">
        <f>'Comm Input'!AB1085</f>
        <v>0</v>
      </c>
      <c r="T50" s="201">
        <f>'Comm Input'!AC1085</f>
        <v>0</v>
      </c>
      <c r="U50" s="171">
        <f>'Comm Input'!AD1085</f>
        <v>0</v>
      </c>
      <c r="V50" s="171">
        <f>'Comm Input'!AE1085</f>
        <v>0</v>
      </c>
      <c r="W50" s="201">
        <f>'Comm Input'!AF1085</f>
        <v>0</v>
      </c>
      <c r="X50" s="171">
        <f>'Comm Input'!AG1085</f>
        <v>0</v>
      </c>
      <c r="Y50" s="337">
        <f>'Comm Input'!AH1085</f>
        <v>0</v>
      </c>
      <c r="Z50" s="171">
        <f>'Comm Input'!AI1085</f>
        <v>0</v>
      </c>
    </row>
    <row r="51" spans="1:26" x14ac:dyDescent="0.25">
      <c r="A51" s="310" t="str">
        <f>'Comm Input'!J1086</f>
        <v>CES</v>
      </c>
      <c r="B51" s="35" t="str">
        <f>'Comm Input'!K1086</f>
        <v>Broker: Kelsey Rivera</v>
      </c>
      <c r="C51" s="35">
        <f>'Comm Input'!L1086</f>
        <v>0</v>
      </c>
      <c r="D51" s="158">
        <f>'Comm Input'!M1086</f>
        <v>0</v>
      </c>
      <c r="E51" s="117">
        <f>'Comm Input'!N1086</f>
        <v>0</v>
      </c>
      <c r="F51" s="316">
        <f>'Comm Input'!O1086</f>
        <v>0</v>
      </c>
      <c r="G51" s="158">
        <f>'Comm Input'!P1086</f>
        <v>0</v>
      </c>
      <c r="H51" s="158">
        <f>'Comm Input'!Q1086</f>
        <v>0</v>
      </c>
      <c r="I51" s="158">
        <f>'Comm Input'!R1086</f>
        <v>0</v>
      </c>
      <c r="J51" s="319">
        <f>'Comm Input'!S1086</f>
        <v>0</v>
      </c>
      <c r="K51" s="319">
        <f>'Comm Input'!T1086</f>
        <v>0</v>
      </c>
      <c r="L51" s="319" t="str">
        <f>'Comm Input'!U1086</f>
        <v>Bundled</v>
      </c>
      <c r="M51" s="158">
        <f>'Comm Input'!V1086</f>
        <v>0</v>
      </c>
      <c r="N51" s="319">
        <f>'Comm Input'!W1086</f>
        <v>0</v>
      </c>
      <c r="O51" s="117">
        <f>'Comm Input'!X1086</f>
        <v>0</v>
      </c>
      <c r="P51" s="157">
        <f>'Comm Input'!Y1086</f>
        <v>0</v>
      </c>
      <c r="Q51" s="159">
        <f>'Comm Input'!Z1086</f>
        <v>0</v>
      </c>
      <c r="R51" s="319">
        <f>'Comm Input'!AA1086</f>
        <v>0.01</v>
      </c>
      <c r="S51" s="157">
        <f>'Comm Input'!AB1086</f>
        <v>0</v>
      </c>
      <c r="T51" s="126" t="str">
        <f>'Comm Input'!AC1086</f>
        <v>kr</v>
      </c>
      <c r="U51" s="7">
        <f>'Comm Input'!AD1086</f>
        <v>0</v>
      </c>
      <c r="V51" s="7">
        <f>'Comm Input'!AE1086</f>
        <v>0</v>
      </c>
      <c r="W51" s="126">
        <f>'Comm Input'!AF1086</f>
        <v>0</v>
      </c>
      <c r="X51" s="158">
        <f>'Comm Input'!AG1086</f>
        <v>0</v>
      </c>
      <c r="Y51" s="322">
        <f>'Comm Input'!AH1086</f>
        <v>0</v>
      </c>
      <c r="Z51" s="7">
        <f>'Comm Input'!AI1086</f>
        <v>0</v>
      </c>
    </row>
    <row r="52" spans="1:26" x14ac:dyDescent="0.25">
      <c r="A52" s="311">
        <f>'Comm Input'!J1087</f>
        <v>0</v>
      </c>
      <c r="B52" t="str">
        <f>'Comm Input'!K1087</f>
        <v>Dad &amp; Son CM, LLC</v>
      </c>
      <c r="C52" s="17">
        <f>'Comm Input'!L1087</f>
        <v>0.39</v>
      </c>
      <c r="D52" t="str">
        <f>'Comm Input'!M1087</f>
        <v>FL5551</v>
      </c>
      <c r="E52" s="494">
        <f>'Comm Input'!N1087</f>
        <v>5250</v>
      </c>
      <c r="F52" s="366">
        <f>'Comm Input'!O1087</f>
        <v>0</v>
      </c>
      <c r="G52" s="321">
        <f>'Comm Input'!P1087</f>
        <v>0</v>
      </c>
      <c r="H52" s="307">
        <f>'Comm Input'!Q1087</f>
        <v>0</v>
      </c>
      <c r="I52" s="307">
        <f>'Comm Input'!R1087</f>
        <v>0</v>
      </c>
      <c r="J52" s="307">
        <f>'Comm Input'!S1087</f>
        <v>0</v>
      </c>
      <c r="K52" s="307">
        <f>'Comm Input'!T1087</f>
        <v>0</v>
      </c>
      <c r="L52" s="38">
        <f>'Comm Input'!U1087</f>
        <v>0</v>
      </c>
      <c r="M52" s="38">
        <f>'Comm Input'!V1087</f>
        <v>0</v>
      </c>
      <c r="N52" s="22">
        <f>'Comm Input'!W1087</f>
        <v>0</v>
      </c>
      <c r="O52" s="22">
        <f>'Comm Input'!X1087</f>
        <v>0</v>
      </c>
      <c r="P52" s="23">
        <f>'Comm Input'!Y1087</f>
        <v>0</v>
      </c>
      <c r="Q52" s="23">
        <f>'Comm Input'!Z1087</f>
        <v>0</v>
      </c>
      <c r="R52" s="23">
        <f>'Comm Input'!AA1087</f>
        <v>52.5</v>
      </c>
      <c r="S52" s="23">
        <f>'Comm Input'!AB1087</f>
        <v>0</v>
      </c>
      <c r="T52" s="11">
        <f>'Comm Input'!AC1087</f>
        <v>0</v>
      </c>
      <c r="U52">
        <f>'Comm Input'!AD1087</f>
        <v>0</v>
      </c>
      <c r="V52">
        <f>'Comm Input'!AE1087</f>
        <v>0</v>
      </c>
      <c r="W52" s="23">
        <f>'Comm Input'!AF1087</f>
        <v>0</v>
      </c>
      <c r="X52" s="23">
        <f>'Comm Input'!AG1087</f>
        <v>0</v>
      </c>
      <c r="Y52" s="23">
        <f>'Comm Input'!AH1087</f>
        <v>0</v>
      </c>
      <c r="Z52">
        <f>'Comm Input'!AI1087</f>
        <v>0</v>
      </c>
    </row>
    <row r="53" spans="1:26" x14ac:dyDescent="0.25">
      <c r="A53" s="311">
        <f>'Comm Input'!J1088</f>
        <v>0</v>
      </c>
      <c r="B53">
        <f>'Comm Input'!K1088</f>
        <v>0</v>
      </c>
      <c r="C53">
        <f>'Comm Input'!L1088</f>
        <v>0</v>
      </c>
      <c r="D53">
        <f>'Comm Input'!M1088</f>
        <v>0</v>
      </c>
      <c r="E53" s="494">
        <f>'Comm Input'!N1088</f>
        <v>0</v>
      </c>
      <c r="F53" s="17">
        <f>'Comm Input'!O1088</f>
        <v>0</v>
      </c>
      <c r="G53" s="38">
        <f>'Comm Input'!P1088</f>
        <v>0</v>
      </c>
      <c r="H53" s="307">
        <f>'Comm Input'!Q1088</f>
        <v>0</v>
      </c>
      <c r="I53" s="307">
        <f>'Comm Input'!R1088</f>
        <v>0</v>
      </c>
      <c r="J53" s="307">
        <f>'Comm Input'!S1088</f>
        <v>0</v>
      </c>
      <c r="K53" s="307">
        <f>'Comm Input'!T1088</f>
        <v>0</v>
      </c>
      <c r="L53" s="38">
        <f>'Comm Input'!U1088</f>
        <v>0</v>
      </c>
      <c r="M53" s="38">
        <f>'Comm Input'!V1088</f>
        <v>0</v>
      </c>
      <c r="N53" s="22">
        <f>'Comm Input'!W1088</f>
        <v>0</v>
      </c>
      <c r="O53" s="22">
        <f>'Comm Input'!X1088</f>
        <v>0</v>
      </c>
      <c r="P53" s="23">
        <f>'Comm Input'!Y1088</f>
        <v>0</v>
      </c>
      <c r="Q53" s="23">
        <f>'Comm Input'!Z1088</f>
        <v>0</v>
      </c>
      <c r="R53" s="23">
        <f>'Comm Input'!AA1088</f>
        <v>0</v>
      </c>
      <c r="S53" s="23">
        <f>'Comm Input'!AB1088</f>
        <v>0</v>
      </c>
      <c r="T53" s="11">
        <f>'Comm Input'!AC1088</f>
        <v>0</v>
      </c>
      <c r="U53">
        <f>'Comm Input'!AD1088</f>
        <v>0</v>
      </c>
      <c r="V53">
        <f>'Comm Input'!AE1088</f>
        <v>0</v>
      </c>
      <c r="W53" s="23">
        <f>'Comm Input'!AF1088</f>
        <v>0</v>
      </c>
      <c r="X53" s="23">
        <f>'Comm Input'!AG1088</f>
        <v>0</v>
      </c>
      <c r="Y53" s="23">
        <f>'Comm Input'!AH1088</f>
        <v>0</v>
      </c>
      <c r="Z53">
        <f>'Comm Input'!AI1088</f>
        <v>0</v>
      </c>
    </row>
    <row r="54" spans="1:26" x14ac:dyDescent="0.25">
      <c r="A54" s="311">
        <f>'Comm Input'!J1089</f>
        <v>0</v>
      </c>
      <c r="B54" t="str">
        <f>'Comm Input'!K1089</f>
        <v>EFFECTIVE: 3/2022</v>
      </c>
      <c r="C54">
        <f>'Comm Input'!L1089</f>
        <v>0</v>
      </c>
      <c r="D54">
        <f>'Comm Input'!M1089</f>
        <v>0</v>
      </c>
      <c r="E54" s="49">
        <f>'Comm Input'!N1089</f>
        <v>0</v>
      </c>
      <c r="F54" s="50">
        <f>'Comm Input'!O1089</f>
        <v>0</v>
      </c>
      <c r="G54" s="38">
        <f>'Comm Input'!P1089</f>
        <v>0</v>
      </c>
      <c r="H54" s="307">
        <f>'Comm Input'!Q1089</f>
        <v>0</v>
      </c>
      <c r="I54" s="307">
        <f>'Comm Input'!R1089</f>
        <v>0</v>
      </c>
      <c r="J54" s="307">
        <f>'Comm Input'!S1089</f>
        <v>0</v>
      </c>
      <c r="K54" s="307">
        <f>'Comm Input'!T1089</f>
        <v>0</v>
      </c>
      <c r="L54" s="38">
        <f>'Comm Input'!U1089</f>
        <v>0</v>
      </c>
      <c r="M54" s="38">
        <f>'Comm Input'!V1089</f>
        <v>0</v>
      </c>
      <c r="N54" s="38">
        <f>'Comm Input'!W1089</f>
        <v>0</v>
      </c>
      <c r="O54" s="22">
        <f>'Comm Input'!X1089</f>
        <v>0</v>
      </c>
      <c r="P54" s="11">
        <f>'Comm Input'!Y1089</f>
        <v>0</v>
      </c>
      <c r="Q54" s="23">
        <f>'Comm Input'!Z1089</f>
        <v>0</v>
      </c>
      <c r="R54" s="22">
        <f>'Comm Input'!AA1089</f>
        <v>0</v>
      </c>
      <c r="S54" s="22">
        <f>'Comm Input'!AB1089</f>
        <v>0</v>
      </c>
      <c r="T54" s="23">
        <f>'Comm Input'!AC1089</f>
        <v>0</v>
      </c>
      <c r="U54" s="22">
        <f>'Comm Input'!AD1089</f>
        <v>0</v>
      </c>
      <c r="V54" s="22">
        <f>'Comm Input'!AE1089</f>
        <v>0</v>
      </c>
      <c r="W54" s="23">
        <f>'Comm Input'!AF1089</f>
        <v>0</v>
      </c>
      <c r="X54" s="22">
        <f>'Comm Input'!AG1089</f>
        <v>0</v>
      </c>
      <c r="Y54" s="22">
        <f>'Comm Input'!AH1089</f>
        <v>0</v>
      </c>
      <c r="Z54" s="22">
        <f>'Comm Input'!AI1089</f>
        <v>0</v>
      </c>
    </row>
    <row r="55" spans="1:26" x14ac:dyDescent="0.25">
      <c r="A55" s="311">
        <f>'Comm Input'!J1090</f>
        <v>0</v>
      </c>
      <c r="B55">
        <f>'Comm Input'!K1090</f>
        <v>0</v>
      </c>
      <c r="C55">
        <f>'Comm Input'!L1090</f>
        <v>0</v>
      </c>
      <c r="D55">
        <f>'Comm Input'!M1090</f>
        <v>0</v>
      </c>
      <c r="E55" s="49">
        <f>'Comm Input'!N1090</f>
        <v>0</v>
      </c>
      <c r="F55" s="50">
        <f>'Comm Input'!O1090</f>
        <v>0</v>
      </c>
      <c r="G55" s="38">
        <f>'Comm Input'!P1090</f>
        <v>0</v>
      </c>
      <c r="H55" s="38">
        <f>'Comm Input'!Q1090</f>
        <v>0</v>
      </c>
      <c r="I55" s="38">
        <f>'Comm Input'!R1090</f>
        <v>0</v>
      </c>
      <c r="J55" s="38">
        <f>'Comm Input'!S1090</f>
        <v>0</v>
      </c>
      <c r="K55" s="38">
        <f>'Comm Input'!T1090</f>
        <v>0</v>
      </c>
      <c r="L55" s="38">
        <f>'Comm Input'!U1090</f>
        <v>0</v>
      </c>
      <c r="M55" s="38">
        <f>'Comm Input'!V1090</f>
        <v>0</v>
      </c>
      <c r="N55" s="827">
        <f>'Comm Input'!W1090</f>
        <v>0</v>
      </c>
      <c r="O55" s="829">
        <f>'Comm Input'!X1090</f>
        <v>0</v>
      </c>
      <c r="P55" s="828">
        <f>'Comm Input'!Y1090</f>
        <v>0</v>
      </c>
      <c r="Q55" s="1164">
        <f>'Comm Input'!Z1090</f>
        <v>0</v>
      </c>
      <c r="R55" s="829">
        <f>'Comm Input'!AA1090</f>
        <v>52.5</v>
      </c>
      <c r="S55" s="829">
        <f>'Comm Input'!AB1090</f>
        <v>0</v>
      </c>
      <c r="T55" s="828">
        <f>'Comm Input'!AC1090</f>
        <v>52.5</v>
      </c>
      <c r="U55" s="89">
        <f>'Comm Input'!AD1090</f>
        <v>0</v>
      </c>
      <c r="V55" s="89">
        <f>'Comm Input'!AE1090</f>
        <v>0</v>
      </c>
      <c r="W55" s="23">
        <f>'Comm Input'!AF1090</f>
        <v>0</v>
      </c>
      <c r="X55" s="829">
        <f>'Comm Input'!AG1090</f>
        <v>0</v>
      </c>
      <c r="Y55" s="829">
        <f>'Comm Input'!AH1090</f>
        <v>0</v>
      </c>
      <c r="Z55" s="913">
        <f>'Comm Input'!AI1090</f>
        <v>0</v>
      </c>
    </row>
    <row r="56" spans="1:26" x14ac:dyDescent="0.25">
      <c r="A56" s="311">
        <f>'Comm Input'!J1091</f>
        <v>0</v>
      </c>
      <c r="B56">
        <f>'Comm Input'!K1091</f>
        <v>0</v>
      </c>
      <c r="C56">
        <f>'Comm Input'!L1091</f>
        <v>0</v>
      </c>
      <c r="D56">
        <f>'Comm Input'!M1091</f>
        <v>0</v>
      </c>
      <c r="E56" s="49">
        <f>'Comm Input'!N1091</f>
        <v>0</v>
      </c>
      <c r="F56" s="50">
        <f>'Comm Input'!O1091</f>
        <v>0</v>
      </c>
      <c r="G56" s="38">
        <f>'Comm Input'!P1091</f>
        <v>0</v>
      </c>
      <c r="H56" s="38">
        <f>'Comm Input'!Q1091</f>
        <v>0</v>
      </c>
      <c r="I56" s="38">
        <f>'Comm Input'!R1091</f>
        <v>0</v>
      </c>
      <c r="J56" s="38">
        <f>'Comm Input'!S1091</f>
        <v>0</v>
      </c>
      <c r="K56" s="38">
        <f>'Comm Input'!T1091</f>
        <v>0</v>
      </c>
      <c r="L56" s="38">
        <f>'Comm Input'!U1091</f>
        <v>0</v>
      </c>
      <c r="M56" s="38">
        <f>'Comm Input'!V1091</f>
        <v>0</v>
      </c>
      <c r="N56" s="522">
        <f>'Comm Input'!W1091</f>
        <v>0</v>
      </c>
      <c r="O56" s="523">
        <f>'Comm Input'!X1091</f>
        <v>0</v>
      </c>
      <c r="P56" s="28">
        <f>'Comm Input'!Y1091</f>
        <v>0</v>
      </c>
      <c r="Q56" s="538">
        <f>'Comm Input'!Z1091</f>
        <v>0</v>
      </c>
      <c r="R56" s="523">
        <f>'Comm Input'!AA1091</f>
        <v>0</v>
      </c>
      <c r="S56" s="523">
        <f>'Comm Input'!AB1091</f>
        <v>0</v>
      </c>
      <c r="T56" s="28">
        <f>'Comm Input'!AC1091</f>
        <v>0</v>
      </c>
      <c r="U56" s="523">
        <f>'Comm Input'!AD1091</f>
        <v>0</v>
      </c>
      <c r="V56" s="523">
        <f>'Comm Input'!AE1091</f>
        <v>0</v>
      </c>
      <c r="W56" s="28">
        <f>'Comm Input'!AF1091</f>
        <v>0</v>
      </c>
      <c r="X56" s="523">
        <f>'Comm Input'!AG1091</f>
        <v>0</v>
      </c>
      <c r="Y56" s="523">
        <f>'Comm Input'!AH1091</f>
        <v>0</v>
      </c>
      <c r="Z56" s="89">
        <f>'Comm Input'!AI1091</f>
        <v>0</v>
      </c>
    </row>
    <row r="57" spans="1:26" x14ac:dyDescent="0.25">
      <c r="A57" s="495">
        <f>'Comm Input'!J1092</f>
        <v>0</v>
      </c>
      <c r="B57" s="171">
        <f>'Comm Input'!K1092</f>
        <v>0</v>
      </c>
      <c r="C57" s="171">
        <f>'Comm Input'!L1092</f>
        <v>0</v>
      </c>
      <c r="D57" s="176">
        <f>'Comm Input'!M1092</f>
        <v>0</v>
      </c>
      <c r="E57" s="449">
        <f>'Comm Input'!N1092</f>
        <v>0</v>
      </c>
      <c r="F57" s="335">
        <f>'Comm Input'!O1092</f>
        <v>0</v>
      </c>
      <c r="G57" s="177">
        <f>'Comm Input'!P1092</f>
        <v>0</v>
      </c>
      <c r="H57" s="177">
        <f>'Comm Input'!Q1092</f>
        <v>0</v>
      </c>
      <c r="I57" s="177">
        <f>'Comm Input'!R1092</f>
        <v>0</v>
      </c>
      <c r="J57" s="177">
        <f>'Comm Input'!S1092</f>
        <v>0</v>
      </c>
      <c r="K57" s="177">
        <f>'Comm Input'!T1092</f>
        <v>0</v>
      </c>
      <c r="L57" s="177">
        <f>'Comm Input'!U1092</f>
        <v>0</v>
      </c>
      <c r="M57" s="177">
        <f>'Comm Input'!V1092</f>
        <v>0</v>
      </c>
      <c r="N57" s="364">
        <f>'Comm Input'!W1092</f>
        <v>0</v>
      </c>
      <c r="O57" s="178">
        <f>'Comm Input'!X1092</f>
        <v>0</v>
      </c>
      <c r="P57" s="365">
        <f>'Comm Input'!Y1092</f>
        <v>0</v>
      </c>
      <c r="Q57" s="630">
        <f>'Comm Input'!Z1092</f>
        <v>0</v>
      </c>
      <c r="R57" s="178" t="str">
        <f>'Comm Input'!AA1092</f>
        <v>PCS</v>
      </c>
      <c r="S57" s="337">
        <f>'Comm Input'!AB1092</f>
        <v>0</v>
      </c>
      <c r="T57" s="201">
        <f>'Comm Input'!AC1092</f>
        <v>0</v>
      </c>
      <c r="U57" s="171">
        <f>'Comm Input'!AD1092</f>
        <v>0</v>
      </c>
      <c r="V57" s="171">
        <f>'Comm Input'!AE1092</f>
        <v>0</v>
      </c>
      <c r="W57" s="201">
        <f>'Comm Input'!AF1092</f>
        <v>0</v>
      </c>
      <c r="X57" s="171">
        <f>'Comm Input'!AG1092</f>
        <v>0</v>
      </c>
      <c r="Y57" s="337">
        <f>'Comm Input'!AH1092</f>
        <v>0</v>
      </c>
      <c r="Z57" s="171">
        <f>'Comm Input'!AI1092</f>
        <v>0</v>
      </c>
    </row>
    <row r="58" spans="1:26" x14ac:dyDescent="0.25">
      <c r="A58" s="310" t="str">
        <f>'Comm Input'!J1093</f>
        <v>CES</v>
      </c>
      <c r="B58" s="42" t="str">
        <f>'Comm Input'!K1093</f>
        <v>Broker: PEO Advisors II, LLC</v>
      </c>
      <c r="C58" s="35">
        <f>'Comm Input'!L1093</f>
        <v>0</v>
      </c>
      <c r="D58" s="158">
        <f>'Comm Input'!M1093</f>
        <v>0</v>
      </c>
      <c r="E58" s="117">
        <f>'Comm Input'!N1093</f>
        <v>0</v>
      </c>
      <c r="F58" s="316">
        <f>'Comm Input'!O1093</f>
        <v>0</v>
      </c>
      <c r="G58" s="158">
        <f>'Comm Input'!P1093</f>
        <v>0</v>
      </c>
      <c r="H58" s="158">
        <f>'Comm Input'!Q1093</f>
        <v>0</v>
      </c>
      <c r="I58" s="158">
        <f>'Comm Input'!R1093</f>
        <v>0</v>
      </c>
      <c r="J58" s="319">
        <f>'Comm Input'!S1093</f>
        <v>0</v>
      </c>
      <c r="K58" s="319">
        <f>'Comm Input'!T1093</f>
        <v>0</v>
      </c>
      <c r="L58" s="319" t="str">
        <f>'Comm Input'!U1093</f>
        <v>Bundled</v>
      </c>
      <c r="M58" s="158">
        <f>'Comm Input'!V1093</f>
        <v>0</v>
      </c>
      <c r="N58" s="319">
        <f>'Comm Input'!W1093</f>
        <v>0.02</v>
      </c>
      <c r="O58" s="117">
        <f>'Comm Input'!X1093</f>
        <v>0</v>
      </c>
      <c r="P58" s="157">
        <f>'Comm Input'!Y1093</f>
        <v>0</v>
      </c>
      <c r="Q58" s="159">
        <f>'Comm Input'!Z1093</f>
        <v>0</v>
      </c>
      <c r="R58" s="319">
        <f>'Comm Input'!AA1093</f>
        <v>1.2500000000000001E-2</v>
      </c>
      <c r="S58" s="157">
        <f>'Comm Input'!AB1093</f>
        <v>0</v>
      </c>
      <c r="T58" s="126">
        <f>'Comm Input'!AC1093</f>
        <v>0</v>
      </c>
      <c r="U58" s="7">
        <f>'Comm Input'!AD1093</f>
        <v>0</v>
      </c>
      <c r="V58" s="7">
        <f>'Comm Input'!AE1093</f>
        <v>0</v>
      </c>
      <c r="W58" s="126">
        <f>'Comm Input'!AF1093</f>
        <v>0</v>
      </c>
      <c r="X58" s="158">
        <f>'Comm Input'!AG1093</f>
        <v>0</v>
      </c>
      <c r="Y58" s="322">
        <f>'Comm Input'!AH1093</f>
        <v>0</v>
      </c>
      <c r="Z58" s="7">
        <f>'Comm Input'!AI1093</f>
        <v>0</v>
      </c>
    </row>
    <row r="59" spans="1:26" x14ac:dyDescent="0.25">
      <c r="A59" s="431">
        <f>'Comm Input'!J1094</f>
        <v>0</v>
      </c>
      <c r="B59" s="11" t="str">
        <f>'Comm Input'!K1094</f>
        <v>Wright Roofing Company</v>
      </c>
      <c r="C59" s="17">
        <f>'Comm Input'!L1094</f>
        <v>0</v>
      </c>
      <c r="D59" t="str">
        <f>'Comm Input'!M1094</f>
        <v>FL5551</v>
      </c>
      <c r="E59" s="628">
        <f>'Comm Input'!N1094</f>
        <v>17984.5</v>
      </c>
      <c r="F59" s="366">
        <f>'Comm Input'!O1094</f>
        <v>0</v>
      </c>
      <c r="G59" s="533">
        <f>'Comm Input'!P1094</f>
        <v>0</v>
      </c>
      <c r="H59" s="535">
        <f>'Comm Input'!Q1094</f>
        <v>0</v>
      </c>
      <c r="I59" s="535">
        <f>'Comm Input'!R1094</f>
        <v>0</v>
      </c>
      <c r="J59" s="535">
        <f>'Comm Input'!S1094</f>
        <v>0</v>
      </c>
      <c r="K59" s="535">
        <f>'Comm Input'!T1094</f>
        <v>0</v>
      </c>
      <c r="L59" s="526">
        <f>'Comm Input'!U1094</f>
        <v>0</v>
      </c>
      <c r="M59" s="526">
        <f>'Comm Input'!V1094</f>
        <v>0</v>
      </c>
      <c r="N59" s="523">
        <f>'Comm Input'!W1094</f>
        <v>359.69</v>
      </c>
      <c r="O59" s="523">
        <f>'Comm Input'!X1094</f>
        <v>0</v>
      </c>
      <c r="P59" s="538">
        <f>'Comm Input'!Y1094</f>
        <v>0</v>
      </c>
      <c r="Q59" s="538">
        <f>'Comm Input'!Z1094</f>
        <v>0</v>
      </c>
      <c r="R59" s="538">
        <f>'Comm Input'!AA1094</f>
        <v>224.80625000000001</v>
      </c>
      <c r="S59" s="538">
        <f>'Comm Input'!AB1094</f>
        <v>0</v>
      </c>
      <c r="T59" s="11">
        <f>'Comm Input'!AC1094</f>
        <v>0</v>
      </c>
      <c r="U59">
        <f>'Comm Input'!AD1094</f>
        <v>0</v>
      </c>
      <c r="V59">
        <f>'Comm Input'!AE1094</f>
        <v>0</v>
      </c>
      <c r="W59" s="538">
        <f>'Comm Input'!AF1094</f>
        <v>0</v>
      </c>
      <c r="X59" s="538">
        <f>'Comm Input'!AG1094</f>
        <v>0</v>
      </c>
      <c r="Y59" s="538">
        <f>'Comm Input'!AH1094</f>
        <v>0</v>
      </c>
      <c r="Z59">
        <f>'Comm Input'!AI1094</f>
        <v>0</v>
      </c>
    </row>
    <row r="60" spans="1:26" x14ac:dyDescent="0.25">
      <c r="A60" s="311">
        <f>'Comm Input'!J1095</f>
        <v>0</v>
      </c>
      <c r="B60">
        <f>'Comm Input'!K1095</f>
        <v>0</v>
      </c>
      <c r="C60">
        <f>'Comm Input'!L1095</f>
        <v>0</v>
      </c>
      <c r="D60">
        <f>'Comm Input'!M1095</f>
        <v>0</v>
      </c>
      <c r="E60" s="494">
        <f>'Comm Input'!N1095</f>
        <v>0</v>
      </c>
      <c r="F60" s="17">
        <f>'Comm Input'!O1095</f>
        <v>0</v>
      </c>
      <c r="G60" s="38">
        <f>'Comm Input'!P1095</f>
        <v>0</v>
      </c>
      <c r="H60" s="307">
        <f>'Comm Input'!Q1095</f>
        <v>0</v>
      </c>
      <c r="I60" s="307">
        <f>'Comm Input'!R1095</f>
        <v>0</v>
      </c>
      <c r="J60" s="307">
        <f>'Comm Input'!S1095</f>
        <v>0</v>
      </c>
      <c r="K60" s="307">
        <f>'Comm Input'!T1095</f>
        <v>0</v>
      </c>
      <c r="L60" s="38">
        <f>'Comm Input'!U1095</f>
        <v>0</v>
      </c>
      <c r="M60" s="38">
        <f>'Comm Input'!V1095</f>
        <v>0</v>
      </c>
      <c r="N60" s="22">
        <f>'Comm Input'!W1095</f>
        <v>0</v>
      </c>
      <c r="O60" s="22">
        <f>'Comm Input'!X1095</f>
        <v>0</v>
      </c>
      <c r="P60" s="23">
        <f>'Comm Input'!Y1095</f>
        <v>0</v>
      </c>
      <c r="Q60" s="23">
        <f>'Comm Input'!Z1095</f>
        <v>0</v>
      </c>
      <c r="R60" s="23">
        <f>'Comm Input'!AA1095</f>
        <v>0</v>
      </c>
      <c r="S60" s="23">
        <f>'Comm Input'!AB1095</f>
        <v>0</v>
      </c>
      <c r="T60" s="11">
        <f>'Comm Input'!AC1095</f>
        <v>0</v>
      </c>
      <c r="U60">
        <f>'Comm Input'!AD1095</f>
        <v>0</v>
      </c>
      <c r="V60">
        <f>'Comm Input'!AE1095</f>
        <v>0</v>
      </c>
      <c r="W60" s="23">
        <f>'Comm Input'!AF1095</f>
        <v>0</v>
      </c>
      <c r="X60" s="23">
        <f>'Comm Input'!AG1095</f>
        <v>0</v>
      </c>
      <c r="Y60" s="23">
        <f>'Comm Input'!AH1095</f>
        <v>0</v>
      </c>
      <c r="Z60">
        <f>'Comm Input'!AI1095</f>
        <v>0</v>
      </c>
    </row>
    <row r="61" spans="1:26" x14ac:dyDescent="0.25">
      <c r="A61" s="311">
        <f>'Comm Input'!J1096</f>
        <v>0</v>
      </c>
      <c r="B61" s="40">
        <f>'Comm Input'!K1096</f>
        <v>0</v>
      </c>
      <c r="C61" s="17">
        <f>'Comm Input'!L1096</f>
        <v>0</v>
      </c>
      <c r="D61">
        <f>'Comm Input'!M1096</f>
        <v>0</v>
      </c>
      <c r="E61" s="494">
        <f>'Comm Input'!N1096</f>
        <v>0</v>
      </c>
      <c r="F61" s="366">
        <f>'Comm Input'!O1096</f>
        <v>0</v>
      </c>
      <c r="G61" s="321">
        <f>'Comm Input'!P1096</f>
        <v>0</v>
      </c>
      <c r="H61" s="307">
        <f>'Comm Input'!Q1096</f>
        <v>0</v>
      </c>
      <c r="I61" s="307">
        <f>'Comm Input'!R1096</f>
        <v>0</v>
      </c>
      <c r="J61" s="307">
        <f>'Comm Input'!S1096</f>
        <v>0</v>
      </c>
      <c r="K61" s="307">
        <f>'Comm Input'!T1096</f>
        <v>0</v>
      </c>
      <c r="L61" s="38">
        <f>'Comm Input'!U1096</f>
        <v>0</v>
      </c>
      <c r="M61" s="38">
        <f>'Comm Input'!V1096</f>
        <v>0</v>
      </c>
      <c r="N61" s="22">
        <f>'Comm Input'!W1096</f>
        <v>0</v>
      </c>
      <c r="O61" s="22">
        <f>'Comm Input'!X1096</f>
        <v>0</v>
      </c>
      <c r="P61" s="23">
        <f>'Comm Input'!Y1096</f>
        <v>0</v>
      </c>
      <c r="Q61" s="23">
        <f>'Comm Input'!Z1096</f>
        <v>0</v>
      </c>
      <c r="R61" s="23">
        <f>'Comm Input'!AA1096</f>
        <v>0</v>
      </c>
      <c r="S61" s="23">
        <f>'Comm Input'!AB1096</f>
        <v>0</v>
      </c>
      <c r="T61" s="11">
        <f>'Comm Input'!AC1096</f>
        <v>0</v>
      </c>
      <c r="U61">
        <f>'Comm Input'!AD1096</f>
        <v>0</v>
      </c>
      <c r="V61">
        <f>'Comm Input'!AE1096</f>
        <v>0</v>
      </c>
      <c r="W61" s="23">
        <f>'Comm Input'!AF1096</f>
        <v>0</v>
      </c>
      <c r="X61" s="23">
        <f>'Comm Input'!AG1096</f>
        <v>0</v>
      </c>
      <c r="Y61" s="23">
        <f>'Comm Input'!AH1096</f>
        <v>0</v>
      </c>
      <c r="Z61">
        <f>'Comm Input'!AI1096</f>
        <v>0</v>
      </c>
    </row>
    <row r="62" spans="1:26" x14ac:dyDescent="0.25">
      <c r="A62" s="311">
        <f>'Comm Input'!J1097</f>
        <v>0</v>
      </c>
      <c r="B62">
        <f>'Comm Input'!K1097</f>
        <v>0</v>
      </c>
      <c r="C62">
        <f>'Comm Input'!L1097</f>
        <v>0</v>
      </c>
      <c r="D62">
        <f>'Comm Input'!M1097</f>
        <v>0</v>
      </c>
      <c r="E62" s="494">
        <f>'Comm Input'!N1097</f>
        <v>0</v>
      </c>
      <c r="F62" s="17">
        <f>'Comm Input'!O1097</f>
        <v>0</v>
      </c>
      <c r="G62" s="38">
        <f>'Comm Input'!P1097</f>
        <v>0</v>
      </c>
      <c r="H62" s="307">
        <f>'Comm Input'!Q1097</f>
        <v>0</v>
      </c>
      <c r="I62" s="307">
        <f>'Comm Input'!R1097</f>
        <v>0</v>
      </c>
      <c r="J62" s="307">
        <f>'Comm Input'!S1097</f>
        <v>0</v>
      </c>
      <c r="K62" s="307">
        <f>'Comm Input'!T1097</f>
        <v>0</v>
      </c>
      <c r="L62" s="38">
        <f>'Comm Input'!U1097</f>
        <v>0</v>
      </c>
      <c r="M62" s="38">
        <f>'Comm Input'!V1097</f>
        <v>0</v>
      </c>
      <c r="N62" s="22">
        <f>'Comm Input'!W1097</f>
        <v>0</v>
      </c>
      <c r="O62" s="22">
        <f>'Comm Input'!X1097</f>
        <v>0</v>
      </c>
      <c r="P62" s="23">
        <f>'Comm Input'!Y1097</f>
        <v>0</v>
      </c>
      <c r="Q62" s="23">
        <f>'Comm Input'!Z1097</f>
        <v>0</v>
      </c>
      <c r="R62" s="23">
        <f>'Comm Input'!AA1097</f>
        <v>0</v>
      </c>
      <c r="S62" s="23">
        <f>'Comm Input'!AB1097</f>
        <v>0</v>
      </c>
      <c r="T62" s="11">
        <f>'Comm Input'!AC1097</f>
        <v>0</v>
      </c>
      <c r="U62">
        <f>'Comm Input'!AD1097</f>
        <v>0</v>
      </c>
      <c r="V62">
        <f>'Comm Input'!AE1097</f>
        <v>0</v>
      </c>
      <c r="W62" s="23">
        <f>'Comm Input'!AF1097</f>
        <v>0</v>
      </c>
      <c r="X62" s="23">
        <f>'Comm Input'!AG1097</f>
        <v>0</v>
      </c>
      <c r="Y62" s="23">
        <f>'Comm Input'!AH1097</f>
        <v>0</v>
      </c>
      <c r="Z62">
        <f>'Comm Input'!AI1097</f>
        <v>0</v>
      </c>
    </row>
    <row r="63" spans="1:26" x14ac:dyDescent="0.25">
      <c r="A63" s="311">
        <f>'Comm Input'!J1098</f>
        <v>0</v>
      </c>
      <c r="B63">
        <f>'Comm Input'!K1098</f>
        <v>0</v>
      </c>
      <c r="C63" s="17">
        <f>'Comm Input'!L1098</f>
        <v>0</v>
      </c>
      <c r="D63">
        <f>'Comm Input'!M1098</f>
        <v>0</v>
      </c>
      <c r="E63" s="494">
        <f>'Comm Input'!N1098</f>
        <v>0</v>
      </c>
      <c r="F63" s="366">
        <f>'Comm Input'!O1098</f>
        <v>0</v>
      </c>
      <c r="G63" s="321">
        <f>'Comm Input'!P1098</f>
        <v>0</v>
      </c>
      <c r="H63" s="307">
        <f>'Comm Input'!Q1098</f>
        <v>0</v>
      </c>
      <c r="I63" s="307">
        <f>'Comm Input'!R1098</f>
        <v>0</v>
      </c>
      <c r="J63" s="307">
        <f>'Comm Input'!S1098</f>
        <v>0</v>
      </c>
      <c r="K63" s="307">
        <f>'Comm Input'!T1098</f>
        <v>0</v>
      </c>
      <c r="L63" s="38">
        <f>'Comm Input'!U1098</f>
        <v>0</v>
      </c>
      <c r="M63" s="38">
        <f>'Comm Input'!V1098</f>
        <v>0</v>
      </c>
      <c r="N63" s="22">
        <f>'Comm Input'!W1098</f>
        <v>0</v>
      </c>
      <c r="O63" s="22">
        <f>'Comm Input'!X1098</f>
        <v>0</v>
      </c>
      <c r="P63" s="23">
        <f>'Comm Input'!Y1098</f>
        <v>0</v>
      </c>
      <c r="Q63" s="23">
        <f>'Comm Input'!Z1098</f>
        <v>0</v>
      </c>
      <c r="R63" s="23">
        <f>'Comm Input'!AA1098</f>
        <v>0</v>
      </c>
      <c r="S63" s="23">
        <f>'Comm Input'!AB1098</f>
        <v>0</v>
      </c>
      <c r="T63" s="11">
        <f>'Comm Input'!AC1098</f>
        <v>0</v>
      </c>
      <c r="U63">
        <f>'Comm Input'!AD1098</f>
        <v>0</v>
      </c>
      <c r="V63">
        <f>'Comm Input'!AE1098</f>
        <v>0</v>
      </c>
      <c r="W63" s="23">
        <f>'Comm Input'!AF1098</f>
        <v>0</v>
      </c>
      <c r="X63" s="23">
        <f>'Comm Input'!AG1098</f>
        <v>0</v>
      </c>
      <c r="Y63" s="23">
        <f>'Comm Input'!AH1098</f>
        <v>0</v>
      </c>
      <c r="Z63" s="23">
        <f>'Comm Input'!AI1098</f>
        <v>0</v>
      </c>
    </row>
    <row r="64" spans="1:26" x14ac:dyDescent="0.25">
      <c r="A64" s="311">
        <f>'Comm Input'!J1099</f>
        <v>0</v>
      </c>
      <c r="B64">
        <f>'Comm Input'!K1099</f>
        <v>0</v>
      </c>
      <c r="C64">
        <f>'Comm Input'!L1099</f>
        <v>0</v>
      </c>
      <c r="D64">
        <f>'Comm Input'!M1099</f>
        <v>0</v>
      </c>
      <c r="E64" s="626">
        <f>'Comm Input'!N1099</f>
        <v>0</v>
      </c>
      <c r="F64" s="13">
        <f>'Comm Input'!O1099</f>
        <v>0</v>
      </c>
      <c r="G64" s="38">
        <f>'Comm Input'!P1099</f>
        <v>0</v>
      </c>
      <c r="H64" s="307">
        <f>'Comm Input'!Q1099</f>
        <v>0</v>
      </c>
      <c r="I64" s="307">
        <f>'Comm Input'!R1099</f>
        <v>0</v>
      </c>
      <c r="J64" s="307">
        <f>'Comm Input'!S1099</f>
        <v>0</v>
      </c>
      <c r="K64" s="307">
        <f>'Comm Input'!T1099</f>
        <v>0</v>
      </c>
      <c r="L64" s="38">
        <f>'Comm Input'!U1099</f>
        <v>0</v>
      </c>
      <c r="M64" s="38">
        <f>'Comm Input'!V1099</f>
        <v>0</v>
      </c>
      <c r="N64" s="22">
        <f>'Comm Input'!W1099</f>
        <v>0</v>
      </c>
      <c r="O64" s="22">
        <f>'Comm Input'!X1099</f>
        <v>0</v>
      </c>
      <c r="P64" s="23">
        <f>'Comm Input'!Y1099</f>
        <v>0</v>
      </c>
      <c r="Q64" s="23">
        <f>'Comm Input'!Z1099</f>
        <v>0</v>
      </c>
      <c r="R64" s="23">
        <f>'Comm Input'!AA1099</f>
        <v>0</v>
      </c>
      <c r="S64" s="23">
        <f>'Comm Input'!AB1099</f>
        <v>0</v>
      </c>
      <c r="T64" s="11">
        <f>'Comm Input'!AC1099</f>
        <v>0</v>
      </c>
      <c r="U64">
        <f>'Comm Input'!AD1099</f>
        <v>0</v>
      </c>
      <c r="V64">
        <f>'Comm Input'!AE1099</f>
        <v>0</v>
      </c>
      <c r="W64" s="23">
        <f>'Comm Input'!AF1099</f>
        <v>0</v>
      </c>
      <c r="X64" s="23">
        <f>'Comm Input'!AG1099</f>
        <v>0</v>
      </c>
      <c r="Y64" s="23">
        <f>'Comm Input'!AH1099</f>
        <v>0</v>
      </c>
      <c r="Z64" s="23">
        <f>'Comm Input'!AI1099</f>
        <v>0</v>
      </c>
    </row>
    <row r="65" spans="1:26" x14ac:dyDescent="0.25">
      <c r="A65" s="311">
        <f>'Comm Input'!J1100</f>
        <v>0</v>
      </c>
      <c r="B65">
        <f>'Comm Input'!K1100</f>
        <v>0</v>
      </c>
      <c r="C65">
        <f>'Comm Input'!L1100</f>
        <v>0</v>
      </c>
      <c r="D65">
        <f>'Comm Input'!M1100</f>
        <v>0</v>
      </c>
      <c r="E65" s="49">
        <f>'Comm Input'!N1100</f>
        <v>0</v>
      </c>
      <c r="F65" s="50">
        <f>'Comm Input'!O1100</f>
        <v>0</v>
      </c>
      <c r="G65" s="38">
        <f>'Comm Input'!P1100</f>
        <v>0</v>
      </c>
      <c r="H65" s="307">
        <f>'Comm Input'!Q1100</f>
        <v>0</v>
      </c>
      <c r="I65" s="307">
        <f>'Comm Input'!R1100</f>
        <v>0</v>
      </c>
      <c r="J65" s="307">
        <f>'Comm Input'!S1100</f>
        <v>0</v>
      </c>
      <c r="K65" s="307">
        <f>'Comm Input'!T1100</f>
        <v>0</v>
      </c>
      <c r="L65" s="38">
        <f>'Comm Input'!U1100</f>
        <v>0</v>
      </c>
      <c r="M65" s="38">
        <f>'Comm Input'!V1100</f>
        <v>0</v>
      </c>
      <c r="N65" s="38">
        <f>'Comm Input'!W1100</f>
        <v>0</v>
      </c>
      <c r="O65" s="22">
        <f>'Comm Input'!X1100</f>
        <v>0</v>
      </c>
      <c r="P65" s="11">
        <f>'Comm Input'!Y1100</f>
        <v>0</v>
      </c>
      <c r="Q65" s="23">
        <f>'Comm Input'!Z1100</f>
        <v>0</v>
      </c>
      <c r="R65" s="22">
        <f>'Comm Input'!AA1100</f>
        <v>0</v>
      </c>
      <c r="S65" s="22">
        <f>'Comm Input'!AB1100</f>
        <v>0</v>
      </c>
      <c r="T65" s="23">
        <f>'Comm Input'!AC1100</f>
        <v>0</v>
      </c>
      <c r="U65" s="22">
        <f>'Comm Input'!AD1100</f>
        <v>0</v>
      </c>
      <c r="V65" s="22">
        <f>'Comm Input'!AE1100</f>
        <v>0</v>
      </c>
      <c r="W65" s="23">
        <f>'Comm Input'!AF1100</f>
        <v>0</v>
      </c>
      <c r="X65" s="22">
        <f>'Comm Input'!AG1100</f>
        <v>0</v>
      </c>
      <c r="Y65" s="22">
        <f>'Comm Input'!AH1100</f>
        <v>0</v>
      </c>
      <c r="Z65" s="22">
        <f>'Comm Input'!AI1100</f>
        <v>0</v>
      </c>
    </row>
    <row r="66" spans="1:26" x14ac:dyDescent="0.25">
      <c r="A66" s="311">
        <f>'Comm Input'!J1101</f>
        <v>0</v>
      </c>
      <c r="B66">
        <f>'Comm Input'!K1101</f>
        <v>0</v>
      </c>
      <c r="C66">
        <f>'Comm Input'!L1101</f>
        <v>0</v>
      </c>
      <c r="D66">
        <f>'Comm Input'!M1101</f>
        <v>0</v>
      </c>
      <c r="E66" s="49">
        <f>'Comm Input'!N1101</f>
        <v>0</v>
      </c>
      <c r="F66" s="50">
        <f>'Comm Input'!O1101</f>
        <v>0</v>
      </c>
      <c r="G66" s="38">
        <f>'Comm Input'!P1101</f>
        <v>0</v>
      </c>
      <c r="H66" s="38">
        <f>'Comm Input'!Q1101</f>
        <v>0</v>
      </c>
      <c r="I66" s="38">
        <f>'Comm Input'!R1101</f>
        <v>0</v>
      </c>
      <c r="J66" s="38">
        <f>'Comm Input'!S1101</f>
        <v>0</v>
      </c>
      <c r="K66" s="38">
        <f>'Comm Input'!T1101</f>
        <v>0</v>
      </c>
      <c r="L66" s="38">
        <f>'Comm Input'!U1101</f>
        <v>0</v>
      </c>
      <c r="M66" s="38">
        <f>'Comm Input'!V1101</f>
        <v>0</v>
      </c>
      <c r="N66" s="827">
        <f>'Comm Input'!W1101</f>
        <v>359.69</v>
      </c>
      <c r="O66" s="829">
        <f>'Comm Input'!X1101</f>
        <v>0</v>
      </c>
      <c r="P66" s="828">
        <f>'Comm Input'!Y1101</f>
        <v>0</v>
      </c>
      <c r="Q66" s="1164">
        <f>'Comm Input'!Z1101</f>
        <v>359.69</v>
      </c>
      <c r="R66" s="829">
        <f>'Comm Input'!AA1101</f>
        <v>224.80625000000001</v>
      </c>
      <c r="S66" s="829">
        <f>'Comm Input'!AB1101</f>
        <v>0</v>
      </c>
      <c r="T66" s="828">
        <f>'Comm Input'!AC1101</f>
        <v>224.80625000000001</v>
      </c>
      <c r="U66" s="89">
        <f>'Comm Input'!AD1101</f>
        <v>0</v>
      </c>
      <c r="V66" s="89">
        <f>'Comm Input'!AE1101</f>
        <v>0</v>
      </c>
      <c r="W66" s="23">
        <f>'Comm Input'!AF1101</f>
        <v>0</v>
      </c>
      <c r="X66" s="829">
        <f>'Comm Input'!AG1101</f>
        <v>0</v>
      </c>
      <c r="Y66" s="829">
        <f>'Comm Input'!AH1101</f>
        <v>0</v>
      </c>
      <c r="Z66" s="913">
        <f>'Comm Input'!AI1101</f>
        <v>0</v>
      </c>
    </row>
    <row r="67" spans="1:26" x14ac:dyDescent="0.25">
      <c r="A67" s="311">
        <f>'Comm Input'!J1102</f>
        <v>0</v>
      </c>
      <c r="B67">
        <f>'Comm Input'!K1102</f>
        <v>0</v>
      </c>
      <c r="C67">
        <f>'Comm Input'!L1102</f>
        <v>0</v>
      </c>
      <c r="D67">
        <f>'Comm Input'!M1102</f>
        <v>0</v>
      </c>
      <c r="E67" s="49">
        <f>'Comm Input'!N1102</f>
        <v>0</v>
      </c>
      <c r="F67" s="50">
        <f>'Comm Input'!O1102</f>
        <v>0</v>
      </c>
      <c r="G67" s="38">
        <f>'Comm Input'!P1102</f>
        <v>0</v>
      </c>
      <c r="H67" s="38">
        <f>'Comm Input'!Q1102</f>
        <v>0</v>
      </c>
      <c r="I67" s="38">
        <f>'Comm Input'!R1102</f>
        <v>0</v>
      </c>
      <c r="J67" s="38">
        <f>'Comm Input'!S1102</f>
        <v>0</v>
      </c>
      <c r="K67" s="38">
        <f>'Comm Input'!T1102</f>
        <v>0</v>
      </c>
      <c r="L67" s="38">
        <f>'Comm Input'!U1102</f>
        <v>0</v>
      </c>
      <c r="M67" s="38">
        <f>'Comm Input'!V1102</f>
        <v>0</v>
      </c>
      <c r="N67" s="522">
        <f>'Comm Input'!W1102</f>
        <v>0</v>
      </c>
      <c r="O67" s="523">
        <f>'Comm Input'!X1102</f>
        <v>0</v>
      </c>
      <c r="P67" s="28">
        <f>'Comm Input'!Y1102</f>
        <v>0</v>
      </c>
      <c r="Q67" s="538">
        <f>'Comm Input'!Z1102</f>
        <v>0</v>
      </c>
      <c r="R67" s="523">
        <f>'Comm Input'!AA1102</f>
        <v>0</v>
      </c>
      <c r="S67" s="523">
        <f>'Comm Input'!AB1102</f>
        <v>0</v>
      </c>
      <c r="T67" s="28">
        <f>'Comm Input'!AC1102</f>
        <v>0</v>
      </c>
      <c r="U67" s="89">
        <f>'Comm Input'!AD1102</f>
        <v>0</v>
      </c>
      <c r="V67" s="89">
        <f>'Comm Input'!AE1102</f>
        <v>0</v>
      </c>
      <c r="W67" s="23">
        <f>'Comm Input'!AF1102</f>
        <v>0</v>
      </c>
      <c r="X67" s="523">
        <f>'Comm Input'!AG1102</f>
        <v>0</v>
      </c>
      <c r="Y67" s="523">
        <f>'Comm Input'!AH1102</f>
        <v>0</v>
      </c>
      <c r="Z67" s="89">
        <f>'Comm Input'!AI1102</f>
        <v>0</v>
      </c>
    </row>
    <row r="68" spans="1:26" ht="15.75" x14ac:dyDescent="0.25">
      <c r="A68" s="171">
        <f>'Comm Input'!J1103</f>
        <v>0</v>
      </c>
      <c r="B68" s="171">
        <f>'Comm Input'!K1103</f>
        <v>0</v>
      </c>
      <c r="C68" s="176">
        <f>'Comm Input'!L1103</f>
        <v>0</v>
      </c>
      <c r="D68" s="449">
        <f>'Comm Input'!M1103</f>
        <v>0</v>
      </c>
      <c r="E68" s="335">
        <f>'Comm Input'!N1103</f>
        <v>0</v>
      </c>
      <c r="F68" s="177">
        <f>'Comm Input'!O1103</f>
        <v>0</v>
      </c>
      <c r="G68" s="177">
        <f>'Comm Input'!P1103</f>
        <v>0</v>
      </c>
      <c r="H68" s="177">
        <f>'Comm Input'!Q1103</f>
        <v>0</v>
      </c>
      <c r="I68" s="177">
        <f>'Comm Input'!R1103</f>
        <v>0</v>
      </c>
      <c r="J68" s="177">
        <f>'Comm Input'!S1103</f>
        <v>0</v>
      </c>
      <c r="K68" s="177">
        <f>'Comm Input'!T1103</f>
        <v>0</v>
      </c>
      <c r="L68" s="177">
        <f>'Comm Input'!U1103</f>
        <v>0</v>
      </c>
      <c r="M68" s="177">
        <f>'Comm Input'!V1103</f>
        <v>0</v>
      </c>
      <c r="N68" s="178">
        <f>'Comm Input'!W1103</f>
        <v>0</v>
      </c>
      <c r="O68" s="365">
        <f>'Comm Input'!X1103</f>
        <v>0</v>
      </c>
      <c r="P68" s="178">
        <f>'Comm Input'!Y1103</f>
        <v>0</v>
      </c>
      <c r="Q68" s="630">
        <f>'Comm Input'!Z1103</f>
        <v>0</v>
      </c>
      <c r="R68" s="337">
        <f>'Comm Input'!AA1103</f>
        <v>0</v>
      </c>
      <c r="S68" s="171" t="str">
        <f>'Comm Input'!AB1103</f>
        <v>kr</v>
      </c>
      <c r="T68" s="201">
        <f>'Comm Input'!AC1103</f>
        <v>0</v>
      </c>
      <c r="U68" s="171">
        <f>'Comm Input'!AD1103</f>
        <v>0</v>
      </c>
      <c r="V68" s="171">
        <f>'Comm Input'!AE1103</f>
        <v>0</v>
      </c>
      <c r="W68" s="201">
        <f>'Comm Input'!AF1103</f>
        <v>0</v>
      </c>
      <c r="X68" s="337">
        <f>'Comm Input'!AG1103</f>
        <v>0</v>
      </c>
      <c r="Y68" s="171">
        <f>'Comm Input'!AH1103</f>
        <v>0</v>
      </c>
      <c r="Z68" s="648">
        <f>'Comm Input'!AI1103</f>
        <v>0</v>
      </c>
    </row>
    <row r="69" spans="1:26" ht="15.75" x14ac:dyDescent="0.25">
      <c r="A69" s="310" t="str">
        <f>'Comm Input'!J1104</f>
        <v>CES</v>
      </c>
      <c r="B69" s="35" t="str">
        <f>'Comm Input'!K1104</f>
        <v>Broker: Kelsey Rivera</v>
      </c>
      <c r="C69" s="158">
        <f>'Comm Input'!L1104</f>
        <v>0</v>
      </c>
      <c r="D69" s="117">
        <f>'Comm Input'!M1104</f>
        <v>0</v>
      </c>
      <c r="E69" s="316">
        <f>'Comm Input'!N1104</f>
        <v>0</v>
      </c>
      <c r="F69" s="158">
        <f>'Comm Input'!O1104</f>
        <v>0</v>
      </c>
      <c r="G69" s="158">
        <f>'Comm Input'!P1104</f>
        <v>0</v>
      </c>
      <c r="H69" s="158">
        <f>'Comm Input'!Q1104</f>
        <v>0</v>
      </c>
      <c r="I69" s="319">
        <f>'Comm Input'!R1104</f>
        <v>0</v>
      </c>
      <c r="J69" s="319">
        <f>'Comm Input'!S1104</f>
        <v>0</v>
      </c>
      <c r="K69" s="319">
        <f>'Comm Input'!T1104</f>
        <v>0</v>
      </c>
      <c r="L69" s="158" t="str">
        <f>'Comm Input'!U1104</f>
        <v>Bundled</v>
      </c>
      <c r="M69" s="319">
        <f>'Comm Input'!V1104</f>
        <v>0</v>
      </c>
      <c r="N69" s="117">
        <f>'Comm Input'!W1104</f>
        <v>0</v>
      </c>
      <c r="O69" s="157">
        <f>'Comm Input'!X1104</f>
        <v>0</v>
      </c>
      <c r="P69" s="158">
        <f>'Comm Input'!Y1104</f>
        <v>0</v>
      </c>
      <c r="Q69" s="386">
        <f>'Comm Input'!Z1104</f>
        <v>0</v>
      </c>
      <c r="R69" s="157">
        <f>'Comm Input'!AA1104</f>
        <v>2.2499999999999999E-2</v>
      </c>
      <c r="S69" s="7">
        <f>'Comm Input'!AB1104</f>
        <v>0</v>
      </c>
      <c r="T69" s="126">
        <f>'Comm Input'!AC1104</f>
        <v>0</v>
      </c>
      <c r="U69" s="7">
        <f>'Comm Input'!AD1104</f>
        <v>0</v>
      </c>
      <c r="V69" s="7">
        <f>'Comm Input'!AE1104</f>
        <v>0</v>
      </c>
      <c r="W69" s="159">
        <f>'Comm Input'!AF1104</f>
        <v>0</v>
      </c>
      <c r="X69" s="322">
        <f>'Comm Input'!AG1104</f>
        <v>0</v>
      </c>
      <c r="Y69" s="7">
        <f>'Comm Input'!AH1104</f>
        <v>0</v>
      </c>
      <c r="Z69" s="648">
        <f>'Comm Input'!AI1104</f>
        <v>0</v>
      </c>
    </row>
    <row r="70" spans="1:26" ht="15.75" x14ac:dyDescent="0.25">
      <c r="A70">
        <f>'Comm Input'!J1105</f>
        <v>0</v>
      </c>
      <c r="B70" s="17" t="str">
        <f>'Comm Input'!K1105</f>
        <v>DJ Hauling</v>
      </c>
      <c r="C70">
        <f>'Comm Input'!L1105</f>
        <v>0.30030000000000001</v>
      </c>
      <c r="D70" s="494" t="str">
        <f>'Comm Input'!M1105</f>
        <v>FL5551</v>
      </c>
      <c r="E70" s="494">
        <f>'Comm Input'!N1105</f>
        <v>0</v>
      </c>
      <c r="F70" s="321">
        <f>'Comm Input'!O1105</f>
        <v>0</v>
      </c>
      <c r="G70" s="307">
        <f>'Comm Input'!P1105</f>
        <v>0</v>
      </c>
      <c r="H70" s="307">
        <f>'Comm Input'!Q1105</f>
        <v>0</v>
      </c>
      <c r="I70" s="307">
        <f>'Comm Input'!R1105</f>
        <v>0</v>
      </c>
      <c r="J70" s="307">
        <f>'Comm Input'!S1105</f>
        <v>0</v>
      </c>
      <c r="K70" s="38">
        <f>'Comm Input'!T1105</f>
        <v>0</v>
      </c>
      <c r="L70" s="38">
        <f>'Comm Input'!U1105</f>
        <v>0</v>
      </c>
      <c r="M70" s="22">
        <f>'Comm Input'!V1105</f>
        <v>0</v>
      </c>
      <c r="N70" s="22">
        <f>'Comm Input'!W1105</f>
        <v>0</v>
      </c>
      <c r="O70" s="23">
        <f>'Comm Input'!X1105</f>
        <v>0</v>
      </c>
      <c r="P70" s="22">
        <f>'Comm Input'!Y1105</f>
        <v>0</v>
      </c>
      <c r="Q70" s="23">
        <f>'Comm Input'!Z1105</f>
        <v>0</v>
      </c>
      <c r="R70" s="23">
        <f>'Comm Input'!AA1105</f>
        <v>0</v>
      </c>
      <c r="S70">
        <f>'Comm Input'!AB1105</f>
        <v>0</v>
      </c>
      <c r="T70" s="11">
        <f>'Comm Input'!AC1105</f>
        <v>0</v>
      </c>
      <c r="U70">
        <f>'Comm Input'!AD1105</f>
        <v>0</v>
      </c>
      <c r="V70" s="49">
        <f>'Comm Input'!AE1105</f>
        <v>0</v>
      </c>
      <c r="W70" s="23">
        <f>'Comm Input'!AF1105</f>
        <v>0</v>
      </c>
      <c r="X70" s="23">
        <f>'Comm Input'!AG1105</f>
        <v>0</v>
      </c>
      <c r="Y70">
        <f>'Comm Input'!AH1105</f>
        <v>0</v>
      </c>
      <c r="Z70" s="648">
        <f>'Comm Input'!AI1105</f>
        <v>0</v>
      </c>
    </row>
    <row r="71" spans="1:26" ht="15.75" x14ac:dyDescent="0.25">
      <c r="A71">
        <f>'Comm Input'!J1106</f>
        <v>0</v>
      </c>
      <c r="B71">
        <f>'Comm Input'!K1106</f>
        <v>0</v>
      </c>
      <c r="C71">
        <f>'Comm Input'!L1106</f>
        <v>0</v>
      </c>
      <c r="D71" s="628">
        <f>'Comm Input'!M1106</f>
        <v>0</v>
      </c>
      <c r="E71" s="17">
        <f>'Comm Input'!N1106</f>
        <v>0</v>
      </c>
      <c r="F71" s="526">
        <f>'Comm Input'!O1106</f>
        <v>0</v>
      </c>
      <c r="G71" s="535">
        <f>'Comm Input'!P1106</f>
        <v>0</v>
      </c>
      <c r="H71" s="535">
        <f>'Comm Input'!Q1106</f>
        <v>0</v>
      </c>
      <c r="I71" s="535">
        <f>'Comm Input'!R1106</f>
        <v>0</v>
      </c>
      <c r="J71" s="535">
        <f>'Comm Input'!S1106</f>
        <v>0</v>
      </c>
      <c r="K71" s="526">
        <f>'Comm Input'!T1106</f>
        <v>0</v>
      </c>
      <c r="L71" s="526">
        <f>'Comm Input'!U1106</f>
        <v>0</v>
      </c>
      <c r="M71" s="523">
        <f>'Comm Input'!V1106</f>
        <v>0</v>
      </c>
      <c r="N71" s="523">
        <f>'Comm Input'!W1106</f>
        <v>0</v>
      </c>
      <c r="O71" s="538">
        <f>'Comm Input'!X1106</f>
        <v>0</v>
      </c>
      <c r="P71" s="523">
        <f>'Comm Input'!Y1106</f>
        <v>0</v>
      </c>
      <c r="Q71" s="538">
        <f>'Comm Input'!Z1106</f>
        <v>0</v>
      </c>
      <c r="R71" s="538">
        <f>'Comm Input'!AA1106</f>
        <v>0</v>
      </c>
      <c r="S71">
        <f>'Comm Input'!AB1106</f>
        <v>0</v>
      </c>
      <c r="T71" s="11">
        <f>'Comm Input'!AC1106</f>
        <v>0</v>
      </c>
      <c r="U71">
        <f>'Comm Input'!AD1106</f>
        <v>0</v>
      </c>
      <c r="V71" s="541">
        <f>'Comm Input'!AE1106</f>
        <v>0</v>
      </c>
      <c r="W71" s="538">
        <f>'Comm Input'!AF1106</f>
        <v>0</v>
      </c>
      <c r="X71" s="538">
        <f>'Comm Input'!AG1106</f>
        <v>0</v>
      </c>
      <c r="Y71">
        <f>'Comm Input'!AH1106</f>
        <v>0</v>
      </c>
      <c r="Z71" s="648">
        <f>'Comm Input'!AI1106</f>
        <v>0</v>
      </c>
    </row>
    <row r="72" spans="1:26" ht="15.75" x14ac:dyDescent="0.25">
      <c r="A72">
        <f>'Comm Input'!J1107</f>
        <v>0</v>
      </c>
      <c r="B72" s="17" t="str">
        <f>'Comm Input'!K1107</f>
        <v>Effective 09/2021</v>
      </c>
      <c r="C72">
        <f>'Comm Input'!L1107</f>
        <v>0</v>
      </c>
      <c r="D72" s="494" t="str">
        <f>'Comm Input'!M1107</f>
        <v>SUTA Credit</v>
      </c>
      <c r="E72" s="366">
        <f>'Comm Input'!N1107</f>
        <v>0</v>
      </c>
      <c r="F72" s="494">
        <f>'Comm Input'!O1107</f>
        <v>0</v>
      </c>
      <c r="G72" s="307">
        <f>'Comm Input'!P1107</f>
        <v>0</v>
      </c>
      <c r="H72" s="307">
        <f>'Comm Input'!Q1107</f>
        <v>0</v>
      </c>
      <c r="I72" s="307">
        <f>'Comm Input'!R1107</f>
        <v>0</v>
      </c>
      <c r="J72" s="307">
        <f>'Comm Input'!S1107</f>
        <v>0</v>
      </c>
      <c r="K72" s="38">
        <f>'Comm Input'!T1107</f>
        <v>0</v>
      </c>
      <c r="L72" s="38">
        <f>'Comm Input'!U1107</f>
        <v>0</v>
      </c>
      <c r="M72" s="22">
        <f>'Comm Input'!V1107</f>
        <v>0</v>
      </c>
      <c r="N72" s="22">
        <f>'Comm Input'!AA1107</f>
        <v>0</v>
      </c>
      <c r="O72" s="23">
        <f>'Comm Input'!X1107</f>
        <v>0</v>
      </c>
      <c r="P72" s="22">
        <f>'Comm Input'!Y1107</f>
        <v>0</v>
      </c>
      <c r="Q72" s="23">
        <f>'Comm Input'!Z1107</f>
        <v>0</v>
      </c>
      <c r="R72" s="23" t="e">
        <f>'Comm Input'!#REF!</f>
        <v>#REF!</v>
      </c>
      <c r="S72">
        <f>'Comm Input'!AB1107</f>
        <v>0</v>
      </c>
      <c r="T72" s="11">
        <f>'Comm Input'!AC1107</f>
        <v>0</v>
      </c>
      <c r="U72">
        <f>'Comm Input'!AD1107</f>
        <v>0</v>
      </c>
      <c r="V72" s="49">
        <f>'Comm Input'!AE1107</f>
        <v>0</v>
      </c>
      <c r="W72" s="23">
        <f>'Comm Input'!AF1107</f>
        <v>0</v>
      </c>
      <c r="X72" s="23">
        <f>'Comm Input'!AG1107</f>
        <v>0</v>
      </c>
      <c r="Y72">
        <f>'Comm Input'!AH1107</f>
        <v>0</v>
      </c>
      <c r="Z72" s="648">
        <f>'Comm Input'!AI1107</f>
        <v>0</v>
      </c>
    </row>
    <row r="73" spans="1:26" ht="15.75" x14ac:dyDescent="0.25">
      <c r="A73">
        <f>'Comm Input'!J1108</f>
        <v>0</v>
      </c>
      <c r="B73">
        <f>'Comm Input'!K1108</f>
        <v>0</v>
      </c>
      <c r="C73">
        <f>'Comm Input'!L1108</f>
        <v>0</v>
      </c>
      <c r="D73" s="494">
        <f>'Comm Input'!M1108</f>
        <v>0</v>
      </c>
      <c r="E73" s="17">
        <f>'Comm Input'!N1108</f>
        <v>0</v>
      </c>
      <c r="F73" s="38">
        <f>'Comm Input'!O1108</f>
        <v>0</v>
      </c>
      <c r="G73" s="307">
        <f>'Comm Input'!P1108</f>
        <v>0</v>
      </c>
      <c r="H73" s="307">
        <f>'Comm Input'!Q1108</f>
        <v>0</v>
      </c>
      <c r="I73" s="307">
        <f>'Comm Input'!R1108</f>
        <v>0</v>
      </c>
      <c r="J73" s="307">
        <f>'Comm Input'!S1108</f>
        <v>0</v>
      </c>
      <c r="K73" s="38">
        <f>'Comm Input'!T1108</f>
        <v>0</v>
      </c>
      <c r="L73" s="38">
        <f>'Comm Input'!U1108</f>
        <v>0</v>
      </c>
      <c r="M73" s="22">
        <f>'Comm Input'!V1108</f>
        <v>0</v>
      </c>
      <c r="N73" s="22">
        <f>'Comm Input'!W1108</f>
        <v>0</v>
      </c>
      <c r="O73" s="23">
        <f>'Comm Input'!X1108</f>
        <v>0</v>
      </c>
      <c r="P73" s="22">
        <f>'Comm Input'!Y1108</f>
        <v>0</v>
      </c>
      <c r="Q73" s="23">
        <f>'Comm Input'!Z1108</f>
        <v>0</v>
      </c>
      <c r="R73" s="23">
        <f>'Comm Input'!AA1108</f>
        <v>0</v>
      </c>
      <c r="S73">
        <f>'Comm Input'!AB1108</f>
        <v>0</v>
      </c>
      <c r="T73" s="11">
        <f>'Comm Input'!AC1108</f>
        <v>0</v>
      </c>
      <c r="U73">
        <f>'Comm Input'!AD1108</f>
        <v>0</v>
      </c>
      <c r="V73" s="49">
        <f>'Comm Input'!AE1108</f>
        <v>0</v>
      </c>
      <c r="W73" s="23">
        <f>'Comm Input'!AF1108</f>
        <v>0</v>
      </c>
      <c r="X73" s="23">
        <f>'Comm Input'!AG1108</f>
        <v>0</v>
      </c>
      <c r="Y73">
        <f>'Comm Input'!AH1108</f>
        <v>0</v>
      </c>
      <c r="Z73" s="648">
        <f>'Comm Input'!AI1108</f>
        <v>0</v>
      </c>
    </row>
    <row r="74" spans="1:26" ht="15.75" x14ac:dyDescent="0.25">
      <c r="A74">
        <f>'Comm Input'!J1109</f>
        <v>0</v>
      </c>
      <c r="B74" s="17">
        <f>'Comm Input'!K1109</f>
        <v>0</v>
      </c>
      <c r="C74">
        <f>'Comm Input'!L1109</f>
        <v>0</v>
      </c>
      <c r="D74" s="494">
        <f>'Comm Input'!M1109</f>
        <v>0</v>
      </c>
      <c r="E74" s="366">
        <f>'Comm Input'!N1109</f>
        <v>0</v>
      </c>
      <c r="F74" s="321">
        <f>'Comm Input'!O1109</f>
        <v>0</v>
      </c>
      <c r="G74" s="307">
        <f>'Comm Input'!P1109</f>
        <v>0</v>
      </c>
      <c r="H74" s="307">
        <f>'Comm Input'!Q1109</f>
        <v>0</v>
      </c>
      <c r="I74" s="307">
        <f>'Comm Input'!R1109</f>
        <v>0</v>
      </c>
      <c r="J74" s="307">
        <f>'Comm Input'!S1109</f>
        <v>0</v>
      </c>
      <c r="K74" s="38">
        <f>'Comm Input'!T1109</f>
        <v>0</v>
      </c>
      <c r="L74" s="38">
        <f>'Comm Input'!U1109</f>
        <v>0</v>
      </c>
      <c r="M74" s="22">
        <f>'Comm Input'!V1109</f>
        <v>0</v>
      </c>
      <c r="N74" s="22">
        <f>'Comm Input'!W1109</f>
        <v>0</v>
      </c>
      <c r="O74" s="23">
        <f>'Comm Input'!X1109</f>
        <v>0</v>
      </c>
      <c r="P74" s="22">
        <f>'Comm Input'!Y1109</f>
        <v>0</v>
      </c>
      <c r="Q74" s="23">
        <f>'Comm Input'!Z1109</f>
        <v>0</v>
      </c>
      <c r="R74" s="23">
        <f>'Comm Input'!AA1109</f>
        <v>0</v>
      </c>
      <c r="S74">
        <f>'Comm Input'!AB1109</f>
        <v>0</v>
      </c>
      <c r="T74" s="11">
        <f>'Comm Input'!AC1109</f>
        <v>0</v>
      </c>
      <c r="U74">
        <f>'Comm Input'!AD1109</f>
        <v>0</v>
      </c>
      <c r="V74" s="49">
        <f>'Comm Input'!AE1109</f>
        <v>0</v>
      </c>
      <c r="W74" s="23">
        <f>'Comm Input'!AF1109</f>
        <v>0</v>
      </c>
      <c r="X74" s="23">
        <f>'Comm Input'!AG1109</f>
        <v>0</v>
      </c>
      <c r="Y74" s="23">
        <f>'Comm Input'!AH1109</f>
        <v>0</v>
      </c>
      <c r="Z74" s="648">
        <f>'Comm Input'!AI1109</f>
        <v>0</v>
      </c>
    </row>
    <row r="75" spans="1:26" ht="15.75" x14ac:dyDescent="0.25">
      <c r="A75">
        <f>'Comm Input'!J1110</f>
        <v>0</v>
      </c>
      <c r="B75">
        <f>'Comm Input'!K1110</f>
        <v>0</v>
      </c>
      <c r="C75">
        <f>'Comm Input'!L1110</f>
        <v>0</v>
      </c>
      <c r="D75" s="626">
        <f>'Comm Input'!M1110</f>
        <v>0</v>
      </c>
      <c r="E75" s="13">
        <f>'Comm Input'!N1110</f>
        <v>0</v>
      </c>
      <c r="F75" s="38">
        <f>'Comm Input'!O1110</f>
        <v>0</v>
      </c>
      <c r="G75" s="307">
        <f>'Comm Input'!P1110</f>
        <v>0</v>
      </c>
      <c r="H75" s="307">
        <f>'Comm Input'!Q1110</f>
        <v>0</v>
      </c>
      <c r="I75" s="307">
        <f>'Comm Input'!R1110</f>
        <v>0</v>
      </c>
      <c r="J75" s="307">
        <f>'Comm Input'!S1110</f>
        <v>0</v>
      </c>
      <c r="K75" s="38">
        <f>'Comm Input'!T1110</f>
        <v>0</v>
      </c>
      <c r="L75" s="38">
        <f>'Comm Input'!U1110</f>
        <v>0</v>
      </c>
      <c r="M75" s="22">
        <f>'Comm Input'!V1110</f>
        <v>0</v>
      </c>
      <c r="N75" s="22">
        <f>'Comm Input'!W1110</f>
        <v>0</v>
      </c>
      <c r="O75" s="23">
        <f>'Comm Input'!X1110</f>
        <v>0</v>
      </c>
      <c r="P75" s="22">
        <f>'Comm Input'!Y1110</f>
        <v>0</v>
      </c>
      <c r="Q75" s="23">
        <f>'Comm Input'!Z1110</f>
        <v>0</v>
      </c>
      <c r="R75" s="23">
        <f>'Comm Input'!AA1110</f>
        <v>0</v>
      </c>
      <c r="S75">
        <f>'Comm Input'!AB1110</f>
        <v>0</v>
      </c>
      <c r="T75" s="11">
        <f>'Comm Input'!AC1110</f>
        <v>0</v>
      </c>
      <c r="U75">
        <f>'Comm Input'!AD1110</f>
        <v>0</v>
      </c>
      <c r="V75" s="49">
        <f>'Comm Input'!AE1110</f>
        <v>0</v>
      </c>
      <c r="W75" s="23">
        <f>'Comm Input'!AF1110</f>
        <v>0</v>
      </c>
      <c r="X75" s="23">
        <f>'Comm Input'!AG1110</f>
        <v>0</v>
      </c>
      <c r="Y75" s="23">
        <f>'Comm Input'!AH1110</f>
        <v>0</v>
      </c>
      <c r="Z75" s="648">
        <f>'Comm Input'!AI1110</f>
        <v>0</v>
      </c>
    </row>
    <row r="76" spans="1:26" ht="15.75" x14ac:dyDescent="0.25">
      <c r="A76">
        <f>'Comm Input'!J1111</f>
        <v>0</v>
      </c>
      <c r="B76">
        <f>'Comm Input'!K1111</f>
        <v>0</v>
      </c>
      <c r="C76">
        <f>'Comm Input'!L1111</f>
        <v>0</v>
      </c>
      <c r="D76" s="49">
        <f>'Comm Input'!M1111</f>
        <v>0</v>
      </c>
      <c r="E76" s="50">
        <f>'Comm Input'!N1111</f>
        <v>0</v>
      </c>
      <c r="F76" s="38">
        <f>'Comm Input'!O1111</f>
        <v>0</v>
      </c>
      <c r="G76" s="307">
        <f>'Comm Input'!P1111</f>
        <v>0</v>
      </c>
      <c r="H76" s="307">
        <f>'Comm Input'!Q1111</f>
        <v>0</v>
      </c>
      <c r="I76" s="307">
        <f>'Comm Input'!R1111</f>
        <v>0</v>
      </c>
      <c r="J76" s="307">
        <f>'Comm Input'!S1111</f>
        <v>0</v>
      </c>
      <c r="K76" s="38">
        <f>'Comm Input'!T1111</f>
        <v>0</v>
      </c>
      <c r="L76" s="38">
        <f>'Comm Input'!U1111</f>
        <v>0</v>
      </c>
      <c r="M76" s="38">
        <f>'Comm Input'!V1111</f>
        <v>0</v>
      </c>
      <c r="N76" s="22">
        <f>'Comm Input'!W1111</f>
        <v>0</v>
      </c>
      <c r="O76" s="11">
        <f>'Comm Input'!X1111</f>
        <v>0</v>
      </c>
      <c r="P76" s="22">
        <f>'Comm Input'!Y1111</f>
        <v>0</v>
      </c>
      <c r="Q76" s="23">
        <f>'Comm Input'!Z1111</f>
        <v>0</v>
      </c>
      <c r="R76" s="22">
        <f>'Comm Input'!AA1111</f>
        <v>0</v>
      </c>
      <c r="S76" s="22">
        <f>'Comm Input'!AB1111</f>
        <v>0</v>
      </c>
      <c r="T76" s="23">
        <f>'Comm Input'!AC1111</f>
        <v>0</v>
      </c>
      <c r="U76" s="22">
        <f>'Comm Input'!AD1111</f>
        <v>0</v>
      </c>
      <c r="V76" s="49">
        <f>'Comm Input'!AE1111</f>
        <v>0</v>
      </c>
      <c r="W76" s="23">
        <f>'Comm Input'!AF1111</f>
        <v>0</v>
      </c>
      <c r="X76" s="22">
        <f>'Comm Input'!AG1111</f>
        <v>0</v>
      </c>
      <c r="Y76" s="22">
        <f>'Comm Input'!AH1111</f>
        <v>0</v>
      </c>
      <c r="Z76" s="648">
        <f>'Comm Input'!AI1111</f>
        <v>0</v>
      </c>
    </row>
    <row r="77" spans="1:26" ht="15.75" x14ac:dyDescent="0.25">
      <c r="A77">
        <f>'Comm Input'!J1112</f>
        <v>0</v>
      </c>
      <c r="B77">
        <f>'Comm Input'!K1112</f>
        <v>0</v>
      </c>
      <c r="C77">
        <f>'Comm Input'!L1112</f>
        <v>0</v>
      </c>
      <c r="D77" s="49">
        <f>'Comm Input'!M1112</f>
        <v>0</v>
      </c>
      <c r="E77" s="50">
        <f>'Comm Input'!N1112</f>
        <v>0</v>
      </c>
      <c r="F77" s="38">
        <f>'Comm Input'!O1112</f>
        <v>0</v>
      </c>
      <c r="G77" s="38">
        <f>'Comm Input'!P1112</f>
        <v>0</v>
      </c>
      <c r="H77" s="38">
        <f>'Comm Input'!Q1112</f>
        <v>0</v>
      </c>
      <c r="I77" s="38">
        <f>'Comm Input'!R1112</f>
        <v>0</v>
      </c>
      <c r="J77" s="38">
        <f>'Comm Input'!S1112</f>
        <v>0</v>
      </c>
      <c r="K77" s="38">
        <f>'Comm Input'!T1112</f>
        <v>0</v>
      </c>
      <c r="L77" s="38">
        <f>'Comm Input'!U1112</f>
        <v>0</v>
      </c>
      <c r="M77" s="827">
        <f>'Comm Input'!V1112</f>
        <v>0</v>
      </c>
      <c r="N77" s="829">
        <f>'Comm Input'!W1112</f>
        <v>0</v>
      </c>
      <c r="O77" s="828">
        <f>'Comm Input'!X1112</f>
        <v>0</v>
      </c>
      <c r="P77" s="1151">
        <f>'Comm Input'!Y1112</f>
        <v>0</v>
      </c>
      <c r="Q77" s="1165">
        <f>'Comm Input'!Z1112</f>
        <v>0</v>
      </c>
      <c r="R77" s="829">
        <f>'Comm Input'!AA1112</f>
        <v>0</v>
      </c>
      <c r="S77" s="913">
        <f>'Comm Input'!AB1112</f>
        <v>0</v>
      </c>
      <c r="T77" s="28">
        <f>'Comm Input'!AC1112</f>
        <v>0</v>
      </c>
      <c r="U77" s="89">
        <f>'Comm Input'!AD1112</f>
        <v>0</v>
      </c>
      <c r="V77" s="49">
        <f>'Comm Input'!AE1112</f>
        <v>0</v>
      </c>
      <c r="W77" s="1165">
        <f>'Comm Input'!AF1112</f>
        <v>0</v>
      </c>
      <c r="X77" s="829">
        <f>'Comm Input'!AG1112</f>
        <v>0</v>
      </c>
      <c r="Y77" s="913">
        <f>'Comm Input'!AH1112</f>
        <v>0</v>
      </c>
      <c r="Z77" s="648">
        <f>'Comm Input'!AI1112</f>
        <v>0</v>
      </c>
    </row>
    <row r="78" spans="1:26" ht="15.75" x14ac:dyDescent="0.25">
      <c r="A78">
        <f>'Comm Input'!J1113</f>
        <v>0</v>
      </c>
      <c r="B78">
        <f>'Comm Input'!K1113</f>
        <v>0</v>
      </c>
      <c r="C78">
        <f>'Comm Input'!L1113</f>
        <v>0</v>
      </c>
      <c r="D78" s="49">
        <f>'Comm Input'!M1113</f>
        <v>0</v>
      </c>
      <c r="E78" s="50">
        <f>'Comm Input'!N1113</f>
        <v>0</v>
      </c>
      <c r="F78" s="38">
        <f>'Comm Input'!O1113</f>
        <v>0</v>
      </c>
      <c r="G78" s="38">
        <f>'Comm Input'!P1113</f>
        <v>0</v>
      </c>
      <c r="H78" s="38">
        <f>'Comm Input'!Q1113</f>
        <v>0</v>
      </c>
      <c r="I78" s="38">
        <f>'Comm Input'!R1113</f>
        <v>0</v>
      </c>
      <c r="J78" s="38">
        <f>'Comm Input'!S1113</f>
        <v>0</v>
      </c>
      <c r="K78" s="38">
        <f>'Comm Input'!T1113</f>
        <v>0</v>
      </c>
      <c r="L78" s="38">
        <f>'Comm Input'!U1113</f>
        <v>0</v>
      </c>
      <c r="M78" s="522">
        <f>'Comm Input'!V1113</f>
        <v>0</v>
      </c>
      <c r="N78" s="523">
        <f>'Comm Input'!W1113</f>
        <v>0</v>
      </c>
      <c r="O78" s="28">
        <f>'Comm Input'!X1113</f>
        <v>0</v>
      </c>
      <c r="P78" s="523">
        <f>'Comm Input'!Y1113</f>
        <v>0</v>
      </c>
      <c r="Q78" s="538">
        <f>'Comm Input'!Z1113</f>
        <v>0</v>
      </c>
      <c r="R78" s="523">
        <f>'Comm Input'!AA1113</f>
        <v>0</v>
      </c>
      <c r="S78" s="89">
        <f>'Comm Input'!AB1113</f>
        <v>0</v>
      </c>
      <c r="T78" s="538">
        <f>'Comm Input'!AC1113</f>
        <v>0</v>
      </c>
      <c r="U78" s="523">
        <f>'Comm Input'!AD1113</f>
        <v>0</v>
      </c>
      <c r="V78" s="89">
        <f>'Comm Input'!AE1113</f>
        <v>0</v>
      </c>
      <c r="W78" s="538">
        <f>'Comm Input'!AF1113</f>
        <v>0</v>
      </c>
      <c r="X78" s="523">
        <f>'Comm Input'!AG1113</f>
        <v>0</v>
      </c>
      <c r="Y78" s="89">
        <f>'Comm Input'!AH1113</f>
        <v>0</v>
      </c>
      <c r="Z78" s="648">
        <f>'Comm Input'!AI1113</f>
        <v>0</v>
      </c>
    </row>
    <row r="79" spans="1:26" ht="15.75" x14ac:dyDescent="0.25">
      <c r="A79" s="171">
        <f>'Comm Input'!J1114</f>
        <v>0</v>
      </c>
      <c r="B79" s="171">
        <f>'Comm Input'!K1114</f>
        <v>0</v>
      </c>
      <c r="C79" s="176">
        <f>'Comm Input'!L1114</f>
        <v>0</v>
      </c>
      <c r="D79" s="449">
        <f>'Comm Input'!M1114</f>
        <v>0</v>
      </c>
      <c r="E79" s="335">
        <f>'Comm Input'!N1114</f>
        <v>0</v>
      </c>
      <c r="F79" s="177">
        <f>'Comm Input'!O1114</f>
        <v>0</v>
      </c>
      <c r="G79" s="177">
        <f>'Comm Input'!P1114</f>
        <v>0</v>
      </c>
      <c r="H79" s="177">
        <f>'Comm Input'!Q1114</f>
        <v>0</v>
      </c>
      <c r="I79" s="177">
        <f>'Comm Input'!R1114</f>
        <v>0</v>
      </c>
      <c r="J79" s="177">
        <f>'Comm Input'!S1114</f>
        <v>0</v>
      </c>
      <c r="K79" s="177">
        <f>'Comm Input'!T1114</f>
        <v>0</v>
      </c>
      <c r="L79" s="177">
        <f>'Comm Input'!U1114</f>
        <v>0</v>
      </c>
      <c r="M79" s="177">
        <f>'Comm Input'!V1114</f>
        <v>0</v>
      </c>
      <c r="N79" s="178">
        <f>'Comm Input'!W1114</f>
        <v>0</v>
      </c>
      <c r="O79" s="365">
        <f>'Comm Input'!X1114</f>
        <v>0</v>
      </c>
      <c r="P79" s="178">
        <f>'Comm Input'!Y1114</f>
        <v>0</v>
      </c>
      <c r="Q79" s="630">
        <f>'Comm Input'!Z1114</f>
        <v>0</v>
      </c>
      <c r="R79" s="337">
        <f>'Comm Input'!AA1114</f>
        <v>0</v>
      </c>
      <c r="S79" s="171" t="str">
        <f>'Comm Input'!AB1114</f>
        <v>kr</v>
      </c>
      <c r="T79" s="201">
        <f>'Comm Input'!AC1114</f>
        <v>0</v>
      </c>
      <c r="U79" s="171">
        <f>'Comm Input'!AD1114</f>
        <v>0</v>
      </c>
      <c r="V79" s="171">
        <f>'Comm Input'!AE1114</f>
        <v>0</v>
      </c>
      <c r="W79" s="201">
        <f>'Comm Input'!AF1114</f>
        <v>0</v>
      </c>
      <c r="X79" s="337">
        <f>'Comm Input'!AG1114</f>
        <v>0</v>
      </c>
      <c r="Y79" s="171">
        <f>'Comm Input'!AH1114</f>
        <v>0</v>
      </c>
      <c r="Z79" s="648">
        <f>'Comm Input'!AI1114</f>
        <v>0</v>
      </c>
    </row>
    <row r="80" spans="1:26" ht="15.75" x14ac:dyDescent="0.25">
      <c r="A80" s="310" t="str">
        <f>'Comm Input'!J1115</f>
        <v>CES</v>
      </c>
      <c r="B80" s="35" t="str">
        <f>'Comm Input'!K1115</f>
        <v>Broker: Axis Group</v>
      </c>
      <c r="C80" s="158">
        <f>'Comm Input'!L1115</f>
        <v>0</v>
      </c>
      <c r="D80" s="117">
        <f>'Comm Input'!M1115</f>
        <v>0</v>
      </c>
      <c r="E80" s="316">
        <f>'Comm Input'!N1115</f>
        <v>0</v>
      </c>
      <c r="F80" s="158">
        <f>'Comm Input'!O1115</f>
        <v>0</v>
      </c>
      <c r="G80" s="158">
        <f>'Comm Input'!P1115</f>
        <v>0</v>
      </c>
      <c r="H80" s="158">
        <f>'Comm Input'!Q1115</f>
        <v>0</v>
      </c>
      <c r="I80" s="319">
        <f>'Comm Input'!R1115</f>
        <v>0</v>
      </c>
      <c r="J80" s="319">
        <f>'Comm Input'!S1115</f>
        <v>0</v>
      </c>
      <c r="K80" s="319">
        <f>'Comm Input'!T1115</f>
        <v>0</v>
      </c>
      <c r="L80" s="158" t="str">
        <f>'Comm Input'!U1115</f>
        <v>Bundled</v>
      </c>
      <c r="M80" s="319">
        <f>'Comm Input'!V1115</f>
        <v>0</v>
      </c>
      <c r="N80" s="117">
        <f>'Comm Input'!W1115</f>
        <v>3.5999999999999997E-2</v>
      </c>
      <c r="O80" s="157">
        <f>'Comm Input'!X1115</f>
        <v>0</v>
      </c>
      <c r="P80" s="158">
        <f>'Comm Input'!Y1115</f>
        <v>0</v>
      </c>
      <c r="Q80" s="386">
        <f>'Comm Input'!Z1115</f>
        <v>0</v>
      </c>
      <c r="R80" s="157">
        <f>'Comm Input'!AA1115</f>
        <v>2.5000000000000001E-3</v>
      </c>
      <c r="S80" s="7">
        <f>'Comm Input'!AB1115</f>
        <v>0</v>
      </c>
      <c r="T80" s="126">
        <f>'Comm Input'!AC1115</f>
        <v>0</v>
      </c>
      <c r="U80" s="7">
        <f>'Comm Input'!AD1115</f>
        <v>0</v>
      </c>
      <c r="V80" s="7">
        <f>'Comm Input'!AE1115</f>
        <v>0</v>
      </c>
      <c r="W80" s="159">
        <f>'Comm Input'!AF1115</f>
        <v>0</v>
      </c>
      <c r="X80" s="322">
        <f>'Comm Input'!AG1115</f>
        <v>0</v>
      </c>
      <c r="Y80" s="7">
        <f>'Comm Input'!AH1115</f>
        <v>0</v>
      </c>
      <c r="Z80" s="648">
        <f>'Comm Input'!AI1115</f>
        <v>0</v>
      </c>
    </row>
    <row r="81" spans="1:26" ht="15.75" x14ac:dyDescent="0.25">
      <c r="A81">
        <f>'Comm Input'!J1116</f>
        <v>0</v>
      </c>
      <c r="B81" s="17" t="str">
        <f>'Comm Input'!K1116</f>
        <v>Paradise Palm Services</v>
      </c>
      <c r="C81">
        <f>'Comm Input'!L1116</f>
        <v>0.30549999999999999</v>
      </c>
      <c r="D81" s="494" t="str">
        <f>'Comm Input'!M1116</f>
        <v>FL0106</v>
      </c>
      <c r="E81" s="494">
        <f>'Comm Input'!N1116</f>
        <v>2460</v>
      </c>
      <c r="F81" s="321">
        <f>'Comm Input'!O1116</f>
        <v>0</v>
      </c>
      <c r="G81" s="307">
        <f>'Comm Input'!P1116</f>
        <v>0</v>
      </c>
      <c r="H81" s="307">
        <f>'Comm Input'!Q1116</f>
        <v>0</v>
      </c>
      <c r="I81" s="307">
        <f>'Comm Input'!R1116</f>
        <v>0</v>
      </c>
      <c r="J81" s="307">
        <f>'Comm Input'!S1116</f>
        <v>0</v>
      </c>
      <c r="K81" s="38">
        <f>'Comm Input'!T1116</f>
        <v>0</v>
      </c>
      <c r="L81" s="38">
        <f>'Comm Input'!U1116</f>
        <v>0</v>
      </c>
      <c r="M81" s="22">
        <f>'Comm Input'!V1116</f>
        <v>0</v>
      </c>
      <c r="N81" s="22">
        <f>'Comm Input'!W1116</f>
        <v>88.559999999999988</v>
      </c>
      <c r="O81" s="23">
        <f>'Comm Input'!X1116</f>
        <v>0</v>
      </c>
      <c r="P81" s="22">
        <f>'Comm Input'!Y1116</f>
        <v>0</v>
      </c>
      <c r="Q81" s="23">
        <f>'Comm Input'!Z1116</f>
        <v>0</v>
      </c>
      <c r="R81" s="23">
        <f>'Comm Input'!AA1116</f>
        <v>6.15</v>
      </c>
      <c r="S81">
        <f>'Comm Input'!AB1116</f>
        <v>0</v>
      </c>
      <c r="T81" s="11">
        <f>'Comm Input'!AC1116</f>
        <v>0</v>
      </c>
      <c r="U81">
        <f>'Comm Input'!AD1116</f>
        <v>0</v>
      </c>
      <c r="V81" s="49">
        <f>'Comm Input'!AE1116</f>
        <v>0</v>
      </c>
      <c r="W81" s="23">
        <f>'Comm Input'!AF1116</f>
        <v>0</v>
      </c>
      <c r="X81" s="23">
        <f>'Comm Input'!AG1116</f>
        <v>0</v>
      </c>
      <c r="Y81">
        <f>'Comm Input'!AH1116</f>
        <v>0</v>
      </c>
      <c r="Z81" s="648">
        <f>'Comm Input'!AI1116</f>
        <v>0</v>
      </c>
    </row>
    <row r="82" spans="1:26" ht="15.75" x14ac:dyDescent="0.25">
      <c r="A82">
        <f>'Comm Input'!J1117</f>
        <v>0</v>
      </c>
      <c r="B82">
        <f>'Comm Input'!K1117</f>
        <v>0</v>
      </c>
      <c r="C82">
        <f>'Comm Input'!L1117</f>
        <v>0</v>
      </c>
      <c r="D82" s="628">
        <f>'Comm Input'!M1117</f>
        <v>0</v>
      </c>
      <c r="E82" s="17">
        <f>'Comm Input'!N1117</f>
        <v>0</v>
      </c>
      <c r="F82" s="526">
        <f>'Comm Input'!O1117</f>
        <v>0</v>
      </c>
      <c r="G82" s="535">
        <f>'Comm Input'!P1117</f>
        <v>0</v>
      </c>
      <c r="H82" s="535">
        <f>'Comm Input'!Q1117</f>
        <v>0</v>
      </c>
      <c r="I82" s="535">
        <f>'Comm Input'!R1117</f>
        <v>0</v>
      </c>
      <c r="J82" s="535">
        <f>'Comm Input'!S1117</f>
        <v>0</v>
      </c>
      <c r="K82" s="526">
        <f>'Comm Input'!T1117</f>
        <v>0</v>
      </c>
      <c r="L82" s="526">
        <f>'Comm Input'!U1117</f>
        <v>0</v>
      </c>
      <c r="M82" s="523">
        <f>'Comm Input'!V1117</f>
        <v>0</v>
      </c>
      <c r="N82" s="523">
        <f>'Comm Input'!W1117</f>
        <v>0</v>
      </c>
      <c r="O82" s="538">
        <f>'Comm Input'!X1117</f>
        <v>0</v>
      </c>
      <c r="P82" s="523">
        <f>'Comm Input'!Y1117</f>
        <v>0</v>
      </c>
      <c r="Q82" s="538">
        <f>'Comm Input'!Z1117</f>
        <v>0</v>
      </c>
      <c r="R82" s="538">
        <f>'Comm Input'!AA1117</f>
        <v>0</v>
      </c>
      <c r="S82">
        <f>'Comm Input'!AB1117</f>
        <v>0</v>
      </c>
      <c r="T82" s="11">
        <f>'Comm Input'!AC1117</f>
        <v>0</v>
      </c>
      <c r="U82">
        <f>'Comm Input'!AD1117</f>
        <v>0</v>
      </c>
      <c r="V82" s="541">
        <f>'Comm Input'!AE1117</f>
        <v>0</v>
      </c>
      <c r="W82" s="538">
        <f>'Comm Input'!AF1117</f>
        <v>0</v>
      </c>
      <c r="X82" s="538">
        <f>'Comm Input'!AG1117</f>
        <v>0</v>
      </c>
      <c r="Y82">
        <f>'Comm Input'!AH1117</f>
        <v>0</v>
      </c>
      <c r="Z82" s="648">
        <f>'Comm Input'!AI1117</f>
        <v>0</v>
      </c>
    </row>
    <row r="83" spans="1:26" ht="15.75" x14ac:dyDescent="0.25">
      <c r="A83">
        <f>'Comm Input'!J1118</f>
        <v>0</v>
      </c>
      <c r="B83" s="17" t="str">
        <f>'Comm Input'!K1118</f>
        <v>EFFECTIVE: 10/2021</v>
      </c>
      <c r="C83">
        <f>'Comm Input'!L1118</f>
        <v>0</v>
      </c>
      <c r="D83" s="494">
        <f>'Comm Input'!M1118</f>
        <v>0</v>
      </c>
      <c r="E83" s="366">
        <f>'Comm Input'!N1118</f>
        <v>0</v>
      </c>
      <c r="F83" s="321">
        <f>'Comm Input'!O1118</f>
        <v>0</v>
      </c>
      <c r="G83" s="307">
        <f>'Comm Input'!P1118</f>
        <v>0</v>
      </c>
      <c r="H83" s="307">
        <f>'Comm Input'!Q1118</f>
        <v>0</v>
      </c>
      <c r="I83" s="307">
        <f>'Comm Input'!R1118</f>
        <v>0</v>
      </c>
      <c r="J83" s="307">
        <f>'Comm Input'!S1118</f>
        <v>0</v>
      </c>
      <c r="K83" s="38">
        <f>'Comm Input'!T1118</f>
        <v>0</v>
      </c>
      <c r="L83" s="38">
        <f>'Comm Input'!U1118</f>
        <v>0</v>
      </c>
      <c r="M83" s="22">
        <f>'Comm Input'!V1118</f>
        <v>0</v>
      </c>
      <c r="N83" s="22">
        <f>'Comm Input'!W1118</f>
        <v>0</v>
      </c>
      <c r="O83" s="23">
        <f>'Comm Input'!X1118</f>
        <v>0</v>
      </c>
      <c r="P83" s="22">
        <f>'Comm Input'!Y1118</f>
        <v>0</v>
      </c>
      <c r="Q83" s="23">
        <f>'Comm Input'!Z1118</f>
        <v>0</v>
      </c>
      <c r="R83" s="23">
        <f>'Comm Input'!AA1118</f>
        <v>0</v>
      </c>
      <c r="S83">
        <f>'Comm Input'!AB1118</f>
        <v>0</v>
      </c>
      <c r="T83" s="11">
        <f>'Comm Input'!AC1118</f>
        <v>0</v>
      </c>
      <c r="U83">
        <f>'Comm Input'!AD1118</f>
        <v>0</v>
      </c>
      <c r="V83" s="49">
        <f>'Comm Input'!AE1118</f>
        <v>0</v>
      </c>
      <c r="W83" s="23">
        <f>'Comm Input'!AF1118</f>
        <v>0</v>
      </c>
      <c r="X83" s="23">
        <f>'Comm Input'!AG1118</f>
        <v>0</v>
      </c>
      <c r="Y83">
        <f>'Comm Input'!AH1118</f>
        <v>0</v>
      </c>
      <c r="Z83" s="648">
        <f>'Comm Input'!AI1118</f>
        <v>0</v>
      </c>
    </row>
    <row r="84" spans="1:26" ht="15.75" x14ac:dyDescent="0.25">
      <c r="A84">
        <f>'Comm Input'!J1119</f>
        <v>0</v>
      </c>
      <c r="B84">
        <f>'Comm Input'!K1119</f>
        <v>0</v>
      </c>
      <c r="C84">
        <f>'Comm Input'!L1119</f>
        <v>0</v>
      </c>
      <c r="D84" s="494">
        <f>'Comm Input'!M1119</f>
        <v>0</v>
      </c>
      <c r="E84" s="17">
        <f>'Comm Input'!N1119</f>
        <v>0</v>
      </c>
      <c r="F84" s="38">
        <f>'Comm Input'!O1119</f>
        <v>0</v>
      </c>
      <c r="G84" s="307">
        <f>'Comm Input'!P1119</f>
        <v>0</v>
      </c>
      <c r="H84" s="307">
        <f>'Comm Input'!Q1119</f>
        <v>0</v>
      </c>
      <c r="I84" s="307">
        <f>'Comm Input'!R1119</f>
        <v>0</v>
      </c>
      <c r="J84" s="307">
        <f>'Comm Input'!S1119</f>
        <v>0</v>
      </c>
      <c r="K84" s="38">
        <f>'Comm Input'!T1119</f>
        <v>0</v>
      </c>
      <c r="L84" s="38">
        <f>'Comm Input'!U1119</f>
        <v>0</v>
      </c>
      <c r="M84" s="22">
        <f>'Comm Input'!V1119</f>
        <v>0</v>
      </c>
      <c r="N84" s="22">
        <f>'Comm Input'!W1119</f>
        <v>0</v>
      </c>
      <c r="O84" s="23">
        <f>'Comm Input'!X1119</f>
        <v>0</v>
      </c>
      <c r="P84" s="22">
        <f>'Comm Input'!Y1119</f>
        <v>0</v>
      </c>
      <c r="Q84" s="23">
        <f>'Comm Input'!Z1119</f>
        <v>0</v>
      </c>
      <c r="R84" s="23">
        <f>'Comm Input'!AA1119</f>
        <v>0</v>
      </c>
      <c r="S84">
        <f>'Comm Input'!AB1119</f>
        <v>0</v>
      </c>
      <c r="T84" s="11">
        <f>'Comm Input'!AC1119</f>
        <v>0</v>
      </c>
      <c r="U84">
        <f>'Comm Input'!AD1119</f>
        <v>0</v>
      </c>
      <c r="V84" s="49">
        <f>'Comm Input'!AE1119</f>
        <v>0</v>
      </c>
      <c r="W84" s="23">
        <f>'Comm Input'!AF1119</f>
        <v>0</v>
      </c>
      <c r="X84" s="23">
        <f>'Comm Input'!AG1119</f>
        <v>0</v>
      </c>
      <c r="Y84">
        <f>'Comm Input'!AH1119</f>
        <v>0</v>
      </c>
      <c r="Z84" s="648">
        <f>'Comm Input'!AI1119</f>
        <v>0</v>
      </c>
    </row>
    <row r="85" spans="1:26" ht="15.75" x14ac:dyDescent="0.25">
      <c r="A85">
        <f>'Comm Input'!J1120</f>
        <v>0</v>
      </c>
      <c r="B85" s="17">
        <f>'Comm Input'!K1120</f>
        <v>0</v>
      </c>
      <c r="C85">
        <f>'Comm Input'!L1120</f>
        <v>0</v>
      </c>
      <c r="D85" s="494">
        <f>'Comm Input'!M1120</f>
        <v>0</v>
      </c>
      <c r="E85" s="366">
        <f>'Comm Input'!N1120</f>
        <v>0</v>
      </c>
      <c r="F85" s="321">
        <f>'Comm Input'!O1120</f>
        <v>0</v>
      </c>
      <c r="G85" s="307">
        <f>'Comm Input'!P1120</f>
        <v>0</v>
      </c>
      <c r="H85" s="307">
        <f>'Comm Input'!Q1120</f>
        <v>0</v>
      </c>
      <c r="I85" s="307">
        <f>'Comm Input'!R1120</f>
        <v>0</v>
      </c>
      <c r="J85" s="307">
        <f>'Comm Input'!S1120</f>
        <v>0</v>
      </c>
      <c r="K85" s="38">
        <f>'Comm Input'!T1120</f>
        <v>0</v>
      </c>
      <c r="L85" s="38">
        <f>'Comm Input'!U1120</f>
        <v>0</v>
      </c>
      <c r="M85" s="22">
        <f>'Comm Input'!V1120</f>
        <v>0</v>
      </c>
      <c r="N85" s="22">
        <f>'Comm Input'!W1120</f>
        <v>0</v>
      </c>
      <c r="O85" s="23">
        <f>'Comm Input'!X1120</f>
        <v>0</v>
      </c>
      <c r="P85" s="22">
        <f>'Comm Input'!Y1120</f>
        <v>0</v>
      </c>
      <c r="Q85" s="23">
        <f>'Comm Input'!Z1120</f>
        <v>0</v>
      </c>
      <c r="R85" s="23">
        <f>'Comm Input'!AA1120</f>
        <v>0</v>
      </c>
      <c r="S85">
        <f>'Comm Input'!AB1120</f>
        <v>0</v>
      </c>
      <c r="T85" s="11">
        <f>'Comm Input'!AC1120</f>
        <v>0</v>
      </c>
      <c r="U85">
        <f>'Comm Input'!AD1120</f>
        <v>0</v>
      </c>
      <c r="V85" s="49">
        <f>'Comm Input'!AE1120</f>
        <v>0</v>
      </c>
      <c r="W85" s="23">
        <f>'Comm Input'!AF1120</f>
        <v>0</v>
      </c>
      <c r="X85" s="23">
        <f>'Comm Input'!AG1120</f>
        <v>0</v>
      </c>
      <c r="Y85" s="23">
        <f>'Comm Input'!AH1120</f>
        <v>0</v>
      </c>
      <c r="Z85" s="648">
        <f>'Comm Input'!AI1120</f>
        <v>0</v>
      </c>
    </row>
    <row r="86" spans="1:26" ht="15.75" x14ac:dyDescent="0.25">
      <c r="A86">
        <f>'Comm Input'!J1121</f>
        <v>0</v>
      </c>
      <c r="B86">
        <f>'Comm Input'!K1121</f>
        <v>0</v>
      </c>
      <c r="C86">
        <f>'Comm Input'!L1121</f>
        <v>0</v>
      </c>
      <c r="D86" s="626">
        <f>'Comm Input'!M1121</f>
        <v>0</v>
      </c>
      <c r="E86" s="13">
        <f>'Comm Input'!N1121</f>
        <v>0</v>
      </c>
      <c r="F86" s="38">
        <f>'Comm Input'!O1121</f>
        <v>0</v>
      </c>
      <c r="G86" s="307">
        <f>'Comm Input'!P1121</f>
        <v>0</v>
      </c>
      <c r="H86" s="307">
        <f>'Comm Input'!Q1121</f>
        <v>0</v>
      </c>
      <c r="I86" s="307">
        <f>'Comm Input'!R1121</f>
        <v>0</v>
      </c>
      <c r="J86" s="307">
        <f>'Comm Input'!S1121</f>
        <v>0</v>
      </c>
      <c r="K86" s="38">
        <f>'Comm Input'!T1121</f>
        <v>0</v>
      </c>
      <c r="L86" s="38">
        <f>'Comm Input'!U1121</f>
        <v>0</v>
      </c>
      <c r="M86" s="22">
        <f>'Comm Input'!V1121</f>
        <v>0</v>
      </c>
      <c r="N86" s="22">
        <f>'Comm Input'!W1121</f>
        <v>0</v>
      </c>
      <c r="O86" s="23">
        <f>'Comm Input'!X1121</f>
        <v>0</v>
      </c>
      <c r="P86" s="22">
        <f>'Comm Input'!Y1121</f>
        <v>0</v>
      </c>
      <c r="Q86" s="23">
        <f>'Comm Input'!Z1121</f>
        <v>0</v>
      </c>
      <c r="R86" s="23">
        <f>'Comm Input'!AA1121</f>
        <v>0</v>
      </c>
      <c r="S86">
        <f>'Comm Input'!AB1121</f>
        <v>0</v>
      </c>
      <c r="T86" s="11">
        <f>'Comm Input'!AC1121</f>
        <v>0</v>
      </c>
      <c r="U86">
        <f>'Comm Input'!AD1121</f>
        <v>0</v>
      </c>
      <c r="V86" s="49">
        <f>'Comm Input'!AE1121</f>
        <v>0</v>
      </c>
      <c r="W86" s="23">
        <f>'Comm Input'!AF1121</f>
        <v>0</v>
      </c>
      <c r="X86" s="23">
        <f>'Comm Input'!AG1121</f>
        <v>0</v>
      </c>
      <c r="Y86" s="23">
        <f>'Comm Input'!AH1121</f>
        <v>0</v>
      </c>
      <c r="Z86" s="648">
        <f>'Comm Input'!AI1121</f>
        <v>0</v>
      </c>
    </row>
    <row r="87" spans="1:26" ht="15.75" x14ac:dyDescent="0.25">
      <c r="A87">
        <f>'Comm Input'!J1122</f>
        <v>0</v>
      </c>
      <c r="B87">
        <f>'Comm Input'!K1122</f>
        <v>0</v>
      </c>
      <c r="C87">
        <f>'Comm Input'!L1122</f>
        <v>0</v>
      </c>
      <c r="D87" s="49">
        <f>'Comm Input'!M1122</f>
        <v>0</v>
      </c>
      <c r="E87" s="50">
        <f>'Comm Input'!N1122</f>
        <v>0</v>
      </c>
      <c r="F87" s="38">
        <f>'Comm Input'!O1122</f>
        <v>0</v>
      </c>
      <c r="G87" s="307">
        <f>'Comm Input'!P1122</f>
        <v>0</v>
      </c>
      <c r="H87" s="307">
        <f>'Comm Input'!Q1122</f>
        <v>0</v>
      </c>
      <c r="I87" s="307">
        <f>'Comm Input'!R1122</f>
        <v>0</v>
      </c>
      <c r="J87" s="307">
        <f>'Comm Input'!S1122</f>
        <v>0</v>
      </c>
      <c r="K87" s="38">
        <f>'Comm Input'!T1122</f>
        <v>0</v>
      </c>
      <c r="L87" s="38">
        <f>'Comm Input'!U1122</f>
        <v>0</v>
      </c>
      <c r="M87" s="38">
        <f>'Comm Input'!V1122</f>
        <v>0</v>
      </c>
      <c r="N87" s="22">
        <f>'Comm Input'!W1122</f>
        <v>0</v>
      </c>
      <c r="O87" s="11">
        <f>'Comm Input'!X1122</f>
        <v>0</v>
      </c>
      <c r="P87" s="22">
        <f>'Comm Input'!Y1122</f>
        <v>0</v>
      </c>
      <c r="Q87" s="23">
        <f>'Comm Input'!Z1122</f>
        <v>0</v>
      </c>
      <c r="R87" s="22">
        <f>'Comm Input'!AA1122</f>
        <v>0</v>
      </c>
      <c r="S87" s="22">
        <f>'Comm Input'!AB1122</f>
        <v>0</v>
      </c>
      <c r="T87" s="23">
        <f>'Comm Input'!AC1122</f>
        <v>0</v>
      </c>
      <c r="U87" s="22">
        <f>'Comm Input'!AD1122</f>
        <v>0</v>
      </c>
      <c r="V87" s="49">
        <f>'Comm Input'!AE1122</f>
        <v>0</v>
      </c>
      <c r="W87" s="23">
        <f>'Comm Input'!AF1122</f>
        <v>0</v>
      </c>
      <c r="X87" s="22">
        <f>'Comm Input'!AG1122</f>
        <v>0</v>
      </c>
      <c r="Y87" s="22">
        <f>'Comm Input'!AH1122</f>
        <v>0</v>
      </c>
      <c r="Z87" s="648">
        <f>'Comm Input'!AI1122</f>
        <v>0</v>
      </c>
    </row>
    <row r="88" spans="1:26" ht="15.75" x14ac:dyDescent="0.25">
      <c r="A88">
        <f>'Comm Input'!J1123</f>
        <v>0</v>
      </c>
      <c r="B88">
        <f>'Comm Input'!K1123</f>
        <v>0</v>
      </c>
      <c r="C88">
        <f>'Comm Input'!L1123</f>
        <v>0</v>
      </c>
      <c r="D88" s="49">
        <f>'Comm Input'!M1123</f>
        <v>0</v>
      </c>
      <c r="E88" s="50">
        <f>'Comm Input'!N1123</f>
        <v>0</v>
      </c>
      <c r="F88" s="38">
        <f>'Comm Input'!O1123</f>
        <v>0</v>
      </c>
      <c r="G88" s="38">
        <f>'Comm Input'!P1123</f>
        <v>0</v>
      </c>
      <c r="H88" s="38">
        <f>'Comm Input'!Q1123</f>
        <v>0</v>
      </c>
      <c r="I88" s="38">
        <f>'Comm Input'!R1123</f>
        <v>0</v>
      </c>
      <c r="J88" s="38">
        <f>'Comm Input'!S1123</f>
        <v>0</v>
      </c>
      <c r="K88" s="38">
        <f>'Comm Input'!T1123</f>
        <v>0</v>
      </c>
      <c r="L88" s="38">
        <f>'Comm Input'!U1123</f>
        <v>0</v>
      </c>
      <c r="M88" s="827">
        <f>'Comm Input'!V1123</f>
        <v>0</v>
      </c>
      <c r="N88" s="829">
        <f>'Comm Input'!W1123</f>
        <v>88.559999999999988</v>
      </c>
      <c r="O88" s="828">
        <f>'Comm Input'!X1123</f>
        <v>0</v>
      </c>
      <c r="P88" s="1151">
        <f>'Comm Input'!Y1123</f>
        <v>0</v>
      </c>
      <c r="Q88" s="1165">
        <f>'Comm Input'!Z1123</f>
        <v>88.559999999999988</v>
      </c>
      <c r="R88" s="829">
        <f>'Comm Input'!AA1123</f>
        <v>6.15</v>
      </c>
      <c r="S88" s="913">
        <f>'Comm Input'!AB1123</f>
        <v>0</v>
      </c>
      <c r="T88" s="28">
        <f>'Comm Input'!AC1123</f>
        <v>6.15</v>
      </c>
      <c r="U88" s="89">
        <f>'Comm Input'!AD1123</f>
        <v>0</v>
      </c>
      <c r="V88" s="49">
        <f>'Comm Input'!AE1123</f>
        <v>0</v>
      </c>
      <c r="W88" s="1165">
        <f>'Comm Input'!AF1123</f>
        <v>0</v>
      </c>
      <c r="X88" s="829">
        <f>'Comm Input'!AG1123</f>
        <v>0</v>
      </c>
      <c r="Y88" s="913">
        <f>'Comm Input'!AH1123</f>
        <v>0</v>
      </c>
      <c r="Z88" s="648">
        <f>'Comm Input'!AI1123</f>
        <v>0</v>
      </c>
    </row>
    <row r="89" spans="1:26" ht="15.75" x14ac:dyDescent="0.25">
      <c r="A89">
        <f>'Comm Input'!J1124</f>
        <v>0</v>
      </c>
      <c r="B89">
        <f>'Comm Input'!K1124</f>
        <v>0</v>
      </c>
      <c r="C89">
        <f>'Comm Input'!L1124</f>
        <v>0</v>
      </c>
      <c r="D89" s="49">
        <f>'Comm Input'!M1124</f>
        <v>0</v>
      </c>
      <c r="E89" s="50">
        <f>'Comm Input'!N1124</f>
        <v>0</v>
      </c>
      <c r="F89" s="38">
        <f>'Comm Input'!O1124</f>
        <v>0</v>
      </c>
      <c r="G89" s="38">
        <f>'Comm Input'!P1124</f>
        <v>0</v>
      </c>
      <c r="H89" s="38">
        <f>'Comm Input'!Q1124</f>
        <v>0</v>
      </c>
      <c r="I89" s="38">
        <f>'Comm Input'!R1124</f>
        <v>0</v>
      </c>
      <c r="J89" s="38">
        <f>'Comm Input'!S1124</f>
        <v>0</v>
      </c>
      <c r="K89" s="38">
        <f>'Comm Input'!T1124</f>
        <v>0</v>
      </c>
      <c r="L89" s="38">
        <f>'Comm Input'!U1124</f>
        <v>0</v>
      </c>
      <c r="M89" s="522">
        <f>'Comm Input'!V1124</f>
        <v>0</v>
      </c>
      <c r="N89" s="523">
        <f>'Comm Input'!W1124</f>
        <v>0</v>
      </c>
      <c r="O89" s="28">
        <f>'Comm Input'!X1124</f>
        <v>0</v>
      </c>
      <c r="P89" s="523">
        <f>'Comm Input'!Y1124</f>
        <v>0</v>
      </c>
      <c r="Q89" s="538">
        <f>'Comm Input'!Z1124</f>
        <v>0</v>
      </c>
      <c r="R89" s="523">
        <f>'Comm Input'!AA1124</f>
        <v>0</v>
      </c>
      <c r="S89" s="89">
        <f>'Comm Input'!AB1124</f>
        <v>0</v>
      </c>
      <c r="T89" s="28">
        <f>'Comm Input'!AC1124</f>
        <v>0</v>
      </c>
      <c r="U89" s="89">
        <f>'Comm Input'!AD1124</f>
        <v>0</v>
      </c>
      <c r="V89" s="49">
        <f>'Comm Input'!AE1124</f>
        <v>0</v>
      </c>
      <c r="W89" s="538">
        <f>'Comm Input'!AF1124</f>
        <v>0</v>
      </c>
      <c r="X89" s="523">
        <f>'Comm Input'!AG1124</f>
        <v>0</v>
      </c>
      <c r="Y89" s="89">
        <f>'Comm Input'!AH1124</f>
        <v>0</v>
      </c>
      <c r="Z89" s="648">
        <f>'Comm Input'!AI1124</f>
        <v>0</v>
      </c>
    </row>
    <row r="90" spans="1:26" x14ac:dyDescent="0.25">
      <c r="A90" s="177">
        <f>'Comm Input'!S1125</f>
        <v>0</v>
      </c>
      <c r="B90" s="177">
        <f>'Comm Input'!T1125</f>
        <v>0</v>
      </c>
      <c r="C90" s="177">
        <f>'Comm Input'!U1125</f>
        <v>0</v>
      </c>
      <c r="D90" s="718">
        <f>'Comm Input'!V1125</f>
        <v>0</v>
      </c>
      <c r="E90" s="178" t="str">
        <f>'Comm Input'!W1125</f>
        <v>ley</v>
      </c>
      <c r="F90" s="365">
        <f>'Comm Input'!X1125</f>
        <v>0</v>
      </c>
      <c r="G90" s="178">
        <f>'Comm Input'!Y1125</f>
        <v>0</v>
      </c>
      <c r="H90" s="178">
        <f>'Comm Input'!Z1125</f>
        <v>0</v>
      </c>
      <c r="I90" s="337" t="str">
        <f>'Comm Input'!AA1125</f>
        <v>pcs</v>
      </c>
      <c r="J90" s="171">
        <f>'Comm Input'!AB1125</f>
        <v>0</v>
      </c>
      <c r="K90" s="171">
        <f>'Comm Input'!AC1125</f>
        <v>0</v>
      </c>
      <c r="L90" s="171">
        <f>'Comm Input'!AD1125</f>
        <v>0</v>
      </c>
      <c r="M90" s="171">
        <f>'Comm Input'!AE1125</f>
        <v>0</v>
      </c>
      <c r="N90" s="171">
        <f>'Comm Input'!AF1125</f>
        <v>0</v>
      </c>
      <c r="O90" s="337">
        <f>'Comm Input'!AG1125</f>
        <v>0</v>
      </c>
      <c r="P90" s="171">
        <f>'Comm Input'!AH1125</f>
        <v>0</v>
      </c>
      <c r="Q90" s="11">
        <f>'Comm Input'!AI1125</f>
        <v>0</v>
      </c>
      <c r="R90" s="319" t="str">
        <f>'Comm Input'!AA1125</f>
        <v>pcs</v>
      </c>
    </row>
    <row r="91" spans="1:26" x14ac:dyDescent="0.25">
      <c r="A91" s="310" t="str">
        <f>'Comm Input'!J1126</f>
        <v>CES</v>
      </c>
      <c r="B91" s="35" t="str">
        <f>'Comm Input'!K1126</f>
        <v>Broker: Get Leyed Enterprises</v>
      </c>
      <c r="C91" s="35">
        <f>'Comm Input'!L1126</f>
        <v>0</v>
      </c>
      <c r="D91" s="158">
        <f>'Comm Input'!M1126</f>
        <v>0</v>
      </c>
      <c r="E91" s="117">
        <f>'Comm Input'!N1126</f>
        <v>0</v>
      </c>
      <c r="F91" s="316">
        <f>'Comm Input'!O1126</f>
        <v>0</v>
      </c>
      <c r="G91" s="158">
        <f>'Comm Input'!P1126</f>
        <v>0</v>
      </c>
      <c r="H91" s="158">
        <f>'Comm Input'!Q1126</f>
        <v>0</v>
      </c>
      <c r="I91" s="158">
        <f>'Comm Input'!R1126</f>
        <v>0</v>
      </c>
      <c r="J91" s="319">
        <f>'Comm Input'!S1126</f>
        <v>0</v>
      </c>
      <c r="K91" s="319">
        <f>'Comm Input'!T1126</f>
        <v>0</v>
      </c>
      <c r="L91" s="319" t="str">
        <f>'Comm Input'!U1126</f>
        <v>Bundled</v>
      </c>
      <c r="M91" s="158">
        <f>'Comm Input'!V1126</f>
        <v>0</v>
      </c>
      <c r="N91" s="319">
        <f>'Comm Input'!W1126</f>
        <v>4.2000000000000003E-2</v>
      </c>
      <c r="O91" s="117">
        <f>'Comm Input'!X1126</f>
        <v>0</v>
      </c>
      <c r="P91" s="157">
        <f>'Comm Input'!Y1126</f>
        <v>0</v>
      </c>
      <c r="Q91" s="159">
        <f>'Comm Input'!Z1126</f>
        <v>0</v>
      </c>
      <c r="R91" s="319">
        <f>'Comm Input'!AA1126</f>
        <v>1.2E-2</v>
      </c>
      <c r="S91" s="157">
        <f>'Comm Input'!AB1126</f>
        <v>0</v>
      </c>
      <c r="T91" s="126">
        <f>'Comm Input'!AC1126</f>
        <v>0</v>
      </c>
      <c r="U91" s="7">
        <f>'Comm Input'!AD1126</f>
        <v>0</v>
      </c>
      <c r="V91" s="7">
        <f>'Comm Input'!AE1126</f>
        <v>0</v>
      </c>
      <c r="W91" s="126">
        <f>'Comm Input'!AF1126</f>
        <v>0</v>
      </c>
      <c r="X91" s="158">
        <f>'Comm Input'!AG1126</f>
        <v>0</v>
      </c>
      <c r="Y91" s="322">
        <f>'Comm Input'!AH1126</f>
        <v>0</v>
      </c>
      <c r="Z91" s="7">
        <f>'Comm Input'!AI1126</f>
        <v>0</v>
      </c>
    </row>
    <row r="92" spans="1:26" x14ac:dyDescent="0.25">
      <c r="A92" s="311">
        <f>'Comm Input'!J1127</f>
        <v>0</v>
      </c>
      <c r="B92" t="str">
        <f>'Comm Input'!K1127</f>
        <v>GSD Construction Services, LLC</v>
      </c>
      <c r="C92" s="17">
        <f>'Comm Input'!L1127</f>
        <v>0</v>
      </c>
      <c r="D92" t="str">
        <f>'Comm Input'!M1127</f>
        <v>FL8742/8810</v>
      </c>
      <c r="E92" s="494">
        <f>'Comm Input'!N1127</f>
        <v>9200</v>
      </c>
      <c r="F92" s="366">
        <f>'Comm Input'!O1127</f>
        <v>0</v>
      </c>
      <c r="G92" s="321">
        <f>'Comm Input'!P1127</f>
        <v>0</v>
      </c>
      <c r="H92" s="307">
        <f>'Comm Input'!Q1127</f>
        <v>0</v>
      </c>
      <c r="I92" s="307">
        <f>'Comm Input'!R1127</f>
        <v>0</v>
      </c>
      <c r="J92" s="307">
        <f>'Comm Input'!S1127</f>
        <v>0</v>
      </c>
      <c r="K92" s="307">
        <f>'Comm Input'!T1127</f>
        <v>0</v>
      </c>
      <c r="L92" s="38">
        <f>'Comm Input'!U1127</f>
        <v>0</v>
      </c>
      <c r="M92" s="38">
        <f>'Comm Input'!V1127</f>
        <v>0</v>
      </c>
      <c r="N92" s="22">
        <f>'Comm Input'!W1127</f>
        <v>386.40000000000003</v>
      </c>
      <c r="O92" s="22">
        <f>'Comm Input'!X1127</f>
        <v>0</v>
      </c>
      <c r="P92" s="23">
        <f>'Comm Input'!Y1127</f>
        <v>0</v>
      </c>
      <c r="Q92" s="23">
        <f>'Comm Input'!Z1127</f>
        <v>0</v>
      </c>
      <c r="R92" s="23">
        <f>'Comm Input'!AA1127</f>
        <v>110.4</v>
      </c>
      <c r="S92" s="23">
        <f>'Comm Input'!AB1127</f>
        <v>0</v>
      </c>
      <c r="T92" s="11">
        <f>'Comm Input'!AC1127</f>
        <v>0</v>
      </c>
      <c r="U92">
        <f>'Comm Input'!AD1127</f>
        <v>0</v>
      </c>
      <c r="V92">
        <f>'Comm Input'!AE1127</f>
        <v>0</v>
      </c>
      <c r="W92" s="23">
        <f>'Comm Input'!AF1127</f>
        <v>0</v>
      </c>
      <c r="X92" s="23">
        <f>'Comm Input'!AG1127</f>
        <v>0</v>
      </c>
      <c r="Y92" s="23">
        <f>'Comm Input'!AH1127</f>
        <v>0</v>
      </c>
      <c r="Z92">
        <f>'Comm Input'!AI1127</f>
        <v>0</v>
      </c>
    </row>
    <row r="93" spans="1:26" x14ac:dyDescent="0.25">
      <c r="A93" s="311">
        <f>'Comm Input'!J1128</f>
        <v>0</v>
      </c>
      <c r="B93">
        <f>'Comm Input'!K1128</f>
        <v>0</v>
      </c>
      <c r="C93">
        <f>'Comm Input'!L1128</f>
        <v>0</v>
      </c>
      <c r="D93">
        <f>'Comm Input'!M1128</f>
        <v>0</v>
      </c>
      <c r="E93" s="628">
        <f>'Comm Input'!N1128</f>
        <v>0</v>
      </c>
      <c r="F93" s="17">
        <f>'Comm Input'!O1128</f>
        <v>0</v>
      </c>
      <c r="G93" s="526">
        <f>'Comm Input'!P1128</f>
        <v>0</v>
      </c>
      <c r="H93" s="535">
        <f>'Comm Input'!Q1128</f>
        <v>0</v>
      </c>
      <c r="I93" s="535">
        <f>'Comm Input'!R1128</f>
        <v>0</v>
      </c>
      <c r="J93" s="535">
        <f>'Comm Input'!S1128</f>
        <v>0</v>
      </c>
      <c r="K93" s="535">
        <f>'Comm Input'!T1128</f>
        <v>0</v>
      </c>
      <c r="L93" s="526">
        <f>'Comm Input'!U1128</f>
        <v>0</v>
      </c>
      <c r="M93" s="526">
        <f>'Comm Input'!V1128</f>
        <v>0</v>
      </c>
      <c r="N93" s="523">
        <f>'Comm Input'!W1128</f>
        <v>0</v>
      </c>
      <c r="O93" s="523">
        <f>'Comm Input'!X1128</f>
        <v>0</v>
      </c>
      <c r="P93" s="538">
        <f>'Comm Input'!Y1128</f>
        <v>0</v>
      </c>
      <c r="Q93" s="538">
        <f>'Comm Input'!Z1128</f>
        <v>0</v>
      </c>
      <c r="R93" s="538">
        <f>'Comm Input'!AA1128</f>
        <v>0</v>
      </c>
      <c r="S93" s="538">
        <f>'Comm Input'!AB1128</f>
        <v>0</v>
      </c>
      <c r="T93" s="11">
        <f>'Comm Input'!AC1128</f>
        <v>0</v>
      </c>
      <c r="U93">
        <f>'Comm Input'!AD1128</f>
        <v>0</v>
      </c>
      <c r="V93">
        <f>'Comm Input'!AE1128</f>
        <v>0</v>
      </c>
      <c r="W93" s="538">
        <f>'Comm Input'!AF1128</f>
        <v>0</v>
      </c>
      <c r="X93" s="538">
        <f>'Comm Input'!AG1128</f>
        <v>0</v>
      </c>
      <c r="Y93" s="538">
        <f>'Comm Input'!AH1128</f>
        <v>0</v>
      </c>
      <c r="Z93">
        <f>'Comm Input'!AI1128</f>
        <v>0</v>
      </c>
    </row>
    <row r="94" spans="1:26" x14ac:dyDescent="0.25">
      <c r="A94" s="311">
        <f>'Comm Input'!J1129</f>
        <v>0</v>
      </c>
      <c r="B94" t="str">
        <f>'Comm Input'!K1129</f>
        <v xml:space="preserve">EFFECTIVE: </v>
      </c>
      <c r="C94" s="17">
        <f>'Comm Input'!L1129</f>
        <v>0</v>
      </c>
      <c r="D94" t="str">
        <f>'Comm Input'!M1129</f>
        <v>IL8742/8810</v>
      </c>
      <c r="E94" s="494">
        <f>'Comm Input'!N1129</f>
        <v>3500</v>
      </c>
      <c r="F94" s="366">
        <f>'Comm Input'!O1129</f>
        <v>0</v>
      </c>
      <c r="G94" s="321">
        <f>'Comm Input'!P1129</f>
        <v>0</v>
      </c>
      <c r="H94" s="307">
        <f>'Comm Input'!Q1129</f>
        <v>0</v>
      </c>
      <c r="I94" s="307">
        <f>'Comm Input'!R1129</f>
        <v>0</v>
      </c>
      <c r="J94" s="307">
        <f>'Comm Input'!S1129</f>
        <v>0</v>
      </c>
      <c r="K94" s="307">
        <f>'Comm Input'!T1129</f>
        <v>0</v>
      </c>
      <c r="L94" s="38">
        <f>'Comm Input'!U1129</f>
        <v>0</v>
      </c>
      <c r="M94" s="38">
        <f>'Comm Input'!V1129</f>
        <v>0</v>
      </c>
      <c r="N94" s="22">
        <f>'Comm Input'!W1129</f>
        <v>147</v>
      </c>
      <c r="O94" s="22">
        <f>'Comm Input'!X1129</f>
        <v>0</v>
      </c>
      <c r="P94" s="23">
        <f>'Comm Input'!Y1129</f>
        <v>0</v>
      </c>
      <c r="Q94" s="23">
        <f>'Comm Input'!Z1129</f>
        <v>0</v>
      </c>
      <c r="R94" s="23">
        <f>'Comm Input'!AA1129</f>
        <v>42</v>
      </c>
      <c r="S94" s="23">
        <f>'Comm Input'!AB1129</f>
        <v>0</v>
      </c>
      <c r="T94" s="11">
        <f>'Comm Input'!AC1129</f>
        <v>0</v>
      </c>
      <c r="U94">
        <f>'Comm Input'!AD1129</f>
        <v>0</v>
      </c>
      <c r="V94">
        <f>'Comm Input'!AE1129</f>
        <v>0</v>
      </c>
      <c r="W94" s="23">
        <f>'Comm Input'!AF1129</f>
        <v>0</v>
      </c>
      <c r="X94" s="23">
        <f>'Comm Input'!AG1129</f>
        <v>0</v>
      </c>
      <c r="Y94" s="23">
        <f>'Comm Input'!AH1129</f>
        <v>0</v>
      </c>
      <c r="Z94">
        <f>'Comm Input'!AI1129</f>
        <v>0</v>
      </c>
    </row>
    <row r="95" spans="1:26" x14ac:dyDescent="0.25">
      <c r="A95" s="311">
        <f>'Comm Input'!J1130</f>
        <v>0</v>
      </c>
      <c r="B95">
        <f>'Comm Input'!K1130</f>
        <v>0</v>
      </c>
      <c r="C95">
        <f>'Comm Input'!L1130</f>
        <v>0</v>
      </c>
      <c r="D95">
        <f>'Comm Input'!M1130</f>
        <v>0</v>
      </c>
      <c r="E95" s="494">
        <f>'Comm Input'!N1130</f>
        <v>0</v>
      </c>
      <c r="F95" s="17">
        <f>'Comm Input'!O1130</f>
        <v>0</v>
      </c>
      <c r="G95" s="38">
        <f>'Comm Input'!P1130</f>
        <v>0</v>
      </c>
      <c r="H95" s="307">
        <f>'Comm Input'!Q1130</f>
        <v>0</v>
      </c>
      <c r="I95" s="307">
        <f>'Comm Input'!R1130</f>
        <v>0</v>
      </c>
      <c r="J95" s="307">
        <f>'Comm Input'!S1130</f>
        <v>0</v>
      </c>
      <c r="K95" s="307">
        <f>'Comm Input'!T1130</f>
        <v>0</v>
      </c>
      <c r="L95" s="38">
        <f>'Comm Input'!U1130</f>
        <v>0</v>
      </c>
      <c r="M95" s="38">
        <f>'Comm Input'!V1130</f>
        <v>0</v>
      </c>
      <c r="N95" s="22">
        <f>'Comm Input'!W1130</f>
        <v>0</v>
      </c>
      <c r="O95" s="22">
        <f>'Comm Input'!X1130</f>
        <v>0</v>
      </c>
      <c r="P95" s="23">
        <f>'Comm Input'!Y1130</f>
        <v>0</v>
      </c>
      <c r="Q95" s="23">
        <f>'Comm Input'!Z1130</f>
        <v>0</v>
      </c>
      <c r="R95" s="23">
        <f>'Comm Input'!AA1130</f>
        <v>0</v>
      </c>
      <c r="S95" s="23">
        <f>'Comm Input'!AB1130</f>
        <v>0</v>
      </c>
      <c r="T95" s="11">
        <f>'Comm Input'!AC1130</f>
        <v>0</v>
      </c>
      <c r="U95">
        <f>'Comm Input'!AD1130</f>
        <v>0</v>
      </c>
      <c r="V95">
        <f>'Comm Input'!AE1130</f>
        <v>0</v>
      </c>
      <c r="W95" s="23">
        <f>'Comm Input'!AF1130</f>
        <v>0</v>
      </c>
      <c r="X95" s="23">
        <f>'Comm Input'!AG1130</f>
        <v>0</v>
      </c>
      <c r="Y95" s="23">
        <f>'Comm Input'!AH1130</f>
        <v>0</v>
      </c>
      <c r="Z95">
        <f>'Comm Input'!AI1130</f>
        <v>0</v>
      </c>
    </row>
    <row r="96" spans="1:26" x14ac:dyDescent="0.25">
      <c r="A96" s="311">
        <f>'Comm Input'!J1131</f>
        <v>0</v>
      </c>
      <c r="B96">
        <f>'Comm Input'!K1131</f>
        <v>0</v>
      </c>
      <c r="C96" s="17">
        <f>'Comm Input'!L1131</f>
        <v>0</v>
      </c>
      <c r="D96">
        <f>'Comm Input'!M1131</f>
        <v>0</v>
      </c>
      <c r="E96" s="494">
        <f>'Comm Input'!N1131</f>
        <v>0</v>
      </c>
      <c r="F96" s="366">
        <f>'Comm Input'!O1131</f>
        <v>0</v>
      </c>
      <c r="G96" s="321">
        <f>'Comm Input'!P1131</f>
        <v>0</v>
      </c>
      <c r="H96" s="307">
        <f>'Comm Input'!Q1131</f>
        <v>0</v>
      </c>
      <c r="I96" s="307">
        <f>'Comm Input'!R1131</f>
        <v>0</v>
      </c>
      <c r="J96" s="307">
        <f>'Comm Input'!S1131</f>
        <v>0</v>
      </c>
      <c r="K96" s="307">
        <f>'Comm Input'!T1131</f>
        <v>0</v>
      </c>
      <c r="L96" s="38">
        <f>'Comm Input'!U1131</f>
        <v>0</v>
      </c>
      <c r="M96" s="38">
        <f>'Comm Input'!V1131</f>
        <v>0</v>
      </c>
      <c r="N96" s="22">
        <f>'Comm Input'!W1131</f>
        <v>0</v>
      </c>
      <c r="O96" s="22">
        <f>'Comm Input'!X1131</f>
        <v>0</v>
      </c>
      <c r="P96" s="23">
        <f>'Comm Input'!Y1131</f>
        <v>0</v>
      </c>
      <c r="Q96" s="23">
        <f>'Comm Input'!Z1131</f>
        <v>0</v>
      </c>
      <c r="R96" s="23">
        <f>'Comm Input'!AA1131</f>
        <v>0</v>
      </c>
      <c r="S96" s="23">
        <f>'Comm Input'!AB1131</f>
        <v>0</v>
      </c>
      <c r="T96" s="11">
        <f>'Comm Input'!AC1131</f>
        <v>0</v>
      </c>
      <c r="U96">
        <f>'Comm Input'!AD1131</f>
        <v>0</v>
      </c>
      <c r="V96">
        <f>'Comm Input'!AE1131</f>
        <v>0</v>
      </c>
      <c r="W96" s="23">
        <f>'Comm Input'!AF1131</f>
        <v>0</v>
      </c>
      <c r="X96" s="23">
        <f>'Comm Input'!AG1131</f>
        <v>0</v>
      </c>
      <c r="Y96" s="23">
        <f>'Comm Input'!AH1131</f>
        <v>0</v>
      </c>
      <c r="Z96" s="23">
        <f>'Comm Input'!AI1131</f>
        <v>0</v>
      </c>
    </row>
    <row r="97" spans="1:26" x14ac:dyDescent="0.25">
      <c r="A97" s="311">
        <f>'Comm Input'!J1132</f>
        <v>0</v>
      </c>
      <c r="B97">
        <f>'Comm Input'!K1132</f>
        <v>0</v>
      </c>
      <c r="C97">
        <f>'Comm Input'!L1132</f>
        <v>0</v>
      </c>
      <c r="D97">
        <f>'Comm Input'!M1132</f>
        <v>0</v>
      </c>
      <c r="E97" s="626">
        <f>'Comm Input'!N1132</f>
        <v>0</v>
      </c>
      <c r="F97" s="13">
        <f>'Comm Input'!O1132</f>
        <v>0</v>
      </c>
      <c r="G97" s="38">
        <f>'Comm Input'!P1132</f>
        <v>0</v>
      </c>
      <c r="H97" s="307">
        <f>'Comm Input'!Q1132</f>
        <v>0</v>
      </c>
      <c r="I97" s="307">
        <f>'Comm Input'!R1132</f>
        <v>0</v>
      </c>
      <c r="J97" s="307">
        <f>'Comm Input'!S1132</f>
        <v>0</v>
      </c>
      <c r="K97" s="307">
        <f>'Comm Input'!T1132</f>
        <v>0</v>
      </c>
      <c r="L97" s="38">
        <f>'Comm Input'!U1132</f>
        <v>0</v>
      </c>
      <c r="M97" s="38">
        <f>'Comm Input'!V1132</f>
        <v>0</v>
      </c>
      <c r="N97" s="22">
        <f>'Comm Input'!W1132</f>
        <v>0</v>
      </c>
      <c r="O97" s="22">
        <f>'Comm Input'!X1132</f>
        <v>0</v>
      </c>
      <c r="P97" s="23">
        <f>'Comm Input'!Y1132</f>
        <v>0</v>
      </c>
      <c r="Q97" s="23">
        <f>'Comm Input'!Z1132</f>
        <v>0</v>
      </c>
      <c r="R97" s="23">
        <f>'Comm Input'!AA1132</f>
        <v>0</v>
      </c>
      <c r="S97" s="23">
        <f>'Comm Input'!AB1132</f>
        <v>0</v>
      </c>
      <c r="T97" s="11">
        <f>'Comm Input'!AC1132</f>
        <v>0</v>
      </c>
      <c r="U97">
        <f>'Comm Input'!AD1132</f>
        <v>0</v>
      </c>
      <c r="V97">
        <f>'Comm Input'!AE1132</f>
        <v>0</v>
      </c>
      <c r="W97" s="23">
        <f>'Comm Input'!AF1132</f>
        <v>0</v>
      </c>
      <c r="X97" s="23">
        <f>'Comm Input'!AG1132</f>
        <v>0</v>
      </c>
      <c r="Y97" s="23">
        <f>'Comm Input'!AH1132</f>
        <v>0</v>
      </c>
      <c r="Z97" s="23">
        <f>'Comm Input'!AI1132</f>
        <v>0</v>
      </c>
    </row>
    <row r="98" spans="1:26" x14ac:dyDescent="0.25">
      <c r="A98" s="311">
        <f>'Comm Input'!J1133</f>
        <v>0</v>
      </c>
      <c r="B98">
        <f>'Comm Input'!K1133</f>
        <v>0</v>
      </c>
      <c r="C98">
        <f>'Comm Input'!L1133</f>
        <v>0</v>
      </c>
      <c r="D98">
        <f>'Comm Input'!M1133</f>
        <v>0</v>
      </c>
      <c r="E98" s="49">
        <f>'Comm Input'!N1133</f>
        <v>0</v>
      </c>
      <c r="F98" s="50">
        <f>'Comm Input'!O1133</f>
        <v>0</v>
      </c>
      <c r="G98" s="38">
        <f>'Comm Input'!P1133</f>
        <v>0</v>
      </c>
      <c r="H98" s="307">
        <f>'Comm Input'!Q1133</f>
        <v>0</v>
      </c>
      <c r="I98" s="307">
        <f>'Comm Input'!R1133</f>
        <v>0</v>
      </c>
      <c r="J98" s="307">
        <f>'Comm Input'!S1133</f>
        <v>0</v>
      </c>
      <c r="K98" s="307">
        <f>'Comm Input'!T1133</f>
        <v>0</v>
      </c>
      <c r="L98" s="38">
        <f>'Comm Input'!U1133</f>
        <v>0</v>
      </c>
      <c r="M98" s="38">
        <f>'Comm Input'!V1133</f>
        <v>0</v>
      </c>
      <c r="N98" s="38">
        <f>'Comm Input'!W1133</f>
        <v>0</v>
      </c>
      <c r="O98" s="22">
        <f>'Comm Input'!X1133</f>
        <v>0</v>
      </c>
      <c r="P98" s="11">
        <f>'Comm Input'!Y1133</f>
        <v>0</v>
      </c>
      <c r="Q98" s="23">
        <f>'Comm Input'!Z1133</f>
        <v>0</v>
      </c>
      <c r="R98" s="22">
        <f>'Comm Input'!AA1133</f>
        <v>0</v>
      </c>
      <c r="S98" s="22">
        <f>'Comm Input'!AB1133</f>
        <v>0</v>
      </c>
      <c r="T98" s="23">
        <f>'Comm Input'!AC1133</f>
        <v>0</v>
      </c>
      <c r="U98" s="22">
        <f>'Comm Input'!AD1133</f>
        <v>0</v>
      </c>
      <c r="V98" s="22">
        <f>'Comm Input'!AE1133</f>
        <v>0</v>
      </c>
      <c r="W98" s="23">
        <f>'Comm Input'!AF1133</f>
        <v>0</v>
      </c>
      <c r="X98" s="22">
        <f>'Comm Input'!AG1133</f>
        <v>0</v>
      </c>
      <c r="Y98" s="22">
        <f>'Comm Input'!AH1133</f>
        <v>0</v>
      </c>
      <c r="Z98" s="22">
        <f>'Comm Input'!AI1133</f>
        <v>0</v>
      </c>
    </row>
    <row r="99" spans="1:26" x14ac:dyDescent="0.25">
      <c r="A99" s="311">
        <f>'Comm Input'!J1134</f>
        <v>0</v>
      </c>
      <c r="B99">
        <f>'Comm Input'!K1134</f>
        <v>0</v>
      </c>
      <c r="C99">
        <f>'Comm Input'!L1134</f>
        <v>0</v>
      </c>
      <c r="D99">
        <f>'Comm Input'!M1134</f>
        <v>0</v>
      </c>
      <c r="E99" s="49">
        <f>'Comm Input'!N1134</f>
        <v>0</v>
      </c>
      <c r="F99" s="50">
        <f>'Comm Input'!O1134</f>
        <v>0</v>
      </c>
      <c r="G99" s="38">
        <f>'Comm Input'!P1134</f>
        <v>0</v>
      </c>
      <c r="H99" s="307">
        <f>'Comm Input'!Q1134</f>
        <v>0</v>
      </c>
      <c r="I99" s="307">
        <f>'Comm Input'!R1134</f>
        <v>0</v>
      </c>
      <c r="J99" s="307">
        <f>'Comm Input'!S1134</f>
        <v>0</v>
      </c>
      <c r="K99" s="307">
        <f>'Comm Input'!T1134</f>
        <v>0</v>
      </c>
      <c r="L99" s="38">
        <f>'Comm Input'!U1134</f>
        <v>0</v>
      </c>
      <c r="M99" s="38">
        <f>'Comm Input'!V1134</f>
        <v>0</v>
      </c>
      <c r="N99" s="827">
        <f>'Comm Input'!W1134</f>
        <v>533.40000000000009</v>
      </c>
      <c r="O99" s="829">
        <f>'Comm Input'!X1134</f>
        <v>0</v>
      </c>
      <c r="P99" s="828">
        <f>'Comm Input'!Y1134</f>
        <v>0</v>
      </c>
      <c r="Q99" s="1165">
        <f>'Comm Input'!Z1134</f>
        <v>533.40000000000009</v>
      </c>
      <c r="R99" s="829">
        <f>'Comm Input'!AA1134</f>
        <v>152.4</v>
      </c>
      <c r="S99" s="829">
        <f>'Comm Input'!AB1134</f>
        <v>0</v>
      </c>
      <c r="T99" s="828">
        <f>'Comm Input'!AC1134</f>
        <v>152.4</v>
      </c>
      <c r="U99" s="89">
        <f>'Comm Input'!AD1134</f>
        <v>0</v>
      </c>
      <c r="V99" s="89">
        <f>'Comm Input'!AE1134</f>
        <v>0</v>
      </c>
      <c r="W99" s="23">
        <f>'Comm Input'!AF1134</f>
        <v>0</v>
      </c>
      <c r="X99" s="829">
        <f>'Comm Input'!AG1134</f>
        <v>0</v>
      </c>
      <c r="Y99" s="829">
        <f>'Comm Input'!AH1134</f>
        <v>0</v>
      </c>
      <c r="Z99" s="913">
        <f>'Comm Input'!AI1134</f>
        <v>0</v>
      </c>
    </row>
    <row r="100" spans="1:26" x14ac:dyDescent="0.25">
      <c r="A100" s="311">
        <f>'Comm Input'!J1135</f>
        <v>0</v>
      </c>
      <c r="B100">
        <f>'Comm Input'!K1135</f>
        <v>0</v>
      </c>
      <c r="C100">
        <f>'Comm Input'!L1135</f>
        <v>0</v>
      </c>
      <c r="D100">
        <f>'Comm Input'!M1135</f>
        <v>0</v>
      </c>
      <c r="E100" s="49">
        <f>'Comm Input'!N1135</f>
        <v>0</v>
      </c>
      <c r="F100" s="50">
        <f>'Comm Input'!O1135</f>
        <v>0</v>
      </c>
      <c r="G100" s="38">
        <f>'Comm Input'!P1135</f>
        <v>0</v>
      </c>
      <c r="H100" s="307">
        <f>'Comm Input'!Q1135</f>
        <v>0</v>
      </c>
      <c r="I100" s="307">
        <f>'Comm Input'!R1135</f>
        <v>0</v>
      </c>
      <c r="J100" s="307">
        <f>'Comm Input'!S1135</f>
        <v>0</v>
      </c>
      <c r="K100" s="307">
        <f>'Comm Input'!T1135</f>
        <v>0</v>
      </c>
      <c r="L100" s="38">
        <f>'Comm Input'!U1135</f>
        <v>0</v>
      </c>
      <c r="M100" s="38">
        <f>'Comm Input'!V1135</f>
        <v>0</v>
      </c>
      <c r="N100" s="522">
        <f>'Comm Input'!W1135</f>
        <v>0</v>
      </c>
      <c r="O100" s="523">
        <f>'Comm Input'!X1135</f>
        <v>0</v>
      </c>
      <c r="P100" s="28">
        <f>'Comm Input'!Y1135</f>
        <v>0</v>
      </c>
      <c r="Q100" s="538">
        <f>'Comm Input'!Z1135</f>
        <v>0</v>
      </c>
      <c r="R100" s="523">
        <f>'Comm Input'!AA1135</f>
        <v>0</v>
      </c>
      <c r="S100" s="523">
        <f>'Comm Input'!AB1135</f>
        <v>0</v>
      </c>
      <c r="T100" s="28">
        <f>'Comm Input'!AC1135</f>
        <v>0</v>
      </c>
      <c r="U100" s="89">
        <f>'Comm Input'!AD1135</f>
        <v>0</v>
      </c>
      <c r="V100" s="89">
        <f>'Comm Input'!AE1135</f>
        <v>0</v>
      </c>
      <c r="W100" s="538">
        <f>'Comm Input'!AF1135</f>
        <v>0</v>
      </c>
      <c r="X100" s="523">
        <f>'Comm Input'!AG1135</f>
        <v>0</v>
      </c>
      <c r="Y100" s="523">
        <f>'Comm Input'!AH1135</f>
        <v>0</v>
      </c>
      <c r="Z100" s="89">
        <f>'Comm Input'!AI1135</f>
        <v>0</v>
      </c>
    </row>
    <row r="101" spans="1:26" x14ac:dyDescent="0.25">
      <c r="A101" s="311">
        <f>'Comm Input'!J1136</f>
        <v>0</v>
      </c>
      <c r="B101">
        <f>'Comm Input'!K1136</f>
        <v>0</v>
      </c>
      <c r="C101">
        <f>'Comm Input'!L1136</f>
        <v>0</v>
      </c>
      <c r="D101" s="40">
        <f>'Comm Input'!M1136</f>
        <v>0</v>
      </c>
      <c r="E101" s="594">
        <f>'Comm Input'!N1136</f>
        <v>0</v>
      </c>
      <c r="F101" s="50">
        <f>'Comm Input'!O1136</f>
        <v>0</v>
      </c>
      <c r="G101" s="525">
        <f>'Comm Input'!P1136</f>
        <v>0</v>
      </c>
      <c r="H101" s="525">
        <f>'Comm Input'!Q1136</f>
        <v>0</v>
      </c>
      <c r="I101" s="525">
        <f>'Comm Input'!R1136</f>
        <v>0</v>
      </c>
      <c r="J101" s="525">
        <f>'Comm Input'!S1136</f>
        <v>0</v>
      </c>
      <c r="K101" s="525">
        <f>'Comm Input'!T1136</f>
        <v>0</v>
      </c>
      <c r="L101" s="525">
        <f>'Comm Input'!U1136</f>
        <v>0</v>
      </c>
      <c r="M101" s="525">
        <f>'Comm Input'!V1136</f>
        <v>0</v>
      </c>
      <c r="N101" s="522">
        <f>'Comm Input'!W1136</f>
        <v>0</v>
      </c>
      <c r="O101" s="523">
        <f>'Comm Input'!X1136</f>
        <v>0</v>
      </c>
      <c r="P101" s="28">
        <f>'Comm Input'!Y1136</f>
        <v>0</v>
      </c>
      <c r="Q101" s="538">
        <f>'Comm Input'!Z1136</f>
        <v>0</v>
      </c>
      <c r="R101" s="523">
        <f>'Comm Input'!AA1136</f>
        <v>0</v>
      </c>
      <c r="S101" s="523">
        <f>'Comm Input'!AB1136</f>
        <v>0</v>
      </c>
      <c r="T101" s="28">
        <f>'Comm Input'!AC1136</f>
        <v>0</v>
      </c>
      <c r="U101" s="89">
        <f>'Comm Input'!AD1136</f>
        <v>0</v>
      </c>
      <c r="V101" s="89">
        <f>'Comm Input'!AE1136</f>
        <v>0</v>
      </c>
      <c r="W101" s="23">
        <f>'Comm Input'!AF1136</f>
        <v>0</v>
      </c>
      <c r="X101" s="523">
        <f>'Comm Input'!AG1136</f>
        <v>0</v>
      </c>
      <c r="Y101" s="523">
        <f>'Comm Input'!AH1136</f>
        <v>0</v>
      </c>
      <c r="Z101" s="89">
        <f>'Comm Input'!AI1136</f>
        <v>0</v>
      </c>
    </row>
    <row r="102" spans="1:26" x14ac:dyDescent="0.25">
      <c r="A102" s="310" t="str">
        <f>'Comm Input'!J1137</f>
        <v>CES</v>
      </c>
      <c r="B102" s="35" t="str">
        <f>'Comm Input'!K1137</f>
        <v>Broker: Creative Employment Solutions</v>
      </c>
      <c r="C102" s="35">
        <f>'Comm Input'!L1137</f>
        <v>0</v>
      </c>
      <c r="D102" s="158">
        <f>'Comm Input'!M1137</f>
        <v>0</v>
      </c>
      <c r="E102" s="117">
        <f>'Comm Input'!N1137</f>
        <v>0</v>
      </c>
      <c r="F102" s="316">
        <f>'Comm Input'!O1137</f>
        <v>0</v>
      </c>
      <c r="G102" s="158">
        <f>'Comm Input'!P1137</f>
        <v>0</v>
      </c>
      <c r="H102" s="158">
        <f>'Comm Input'!Q1137</f>
        <v>0</v>
      </c>
      <c r="I102" s="158">
        <f>'Comm Input'!R1137</f>
        <v>0</v>
      </c>
      <c r="J102" s="319">
        <f>'Comm Input'!S1137</f>
        <v>0</v>
      </c>
      <c r="K102" s="319">
        <f>'Comm Input'!T1137</f>
        <v>0</v>
      </c>
      <c r="L102" s="319" t="str">
        <f>'Comm Input'!U1137</f>
        <v>Bundled</v>
      </c>
      <c r="M102" s="158">
        <f>'Comm Input'!V1137</f>
        <v>0</v>
      </c>
      <c r="N102" s="319">
        <f>'Comm Input'!W1137</f>
        <v>2.2499999999999999E-2</v>
      </c>
      <c r="O102" s="117">
        <f>'Comm Input'!X1137</f>
        <v>0</v>
      </c>
      <c r="P102" s="157">
        <f>'Comm Input'!Y1137</f>
        <v>0</v>
      </c>
      <c r="Q102" s="159">
        <f>'Comm Input'!Z1137</f>
        <v>0</v>
      </c>
      <c r="R102" s="319">
        <f>'Comm Input'!AA1137</f>
        <v>2.5000000000000001E-3</v>
      </c>
      <c r="S102" s="157">
        <f>'Comm Input'!AB1137</f>
        <v>0</v>
      </c>
      <c r="T102" s="126" t="str">
        <f>'Comm Input'!AC1137</f>
        <v>kr</v>
      </c>
      <c r="U102" s="7">
        <f>'Comm Input'!AD1137</f>
        <v>0</v>
      </c>
      <c r="V102" s="7">
        <f>'Comm Input'!AE1137</f>
        <v>0</v>
      </c>
      <c r="W102" s="126">
        <f>'Comm Input'!AF1137</f>
        <v>0</v>
      </c>
      <c r="X102" s="158">
        <f>'Comm Input'!AG1137</f>
        <v>0</v>
      </c>
      <c r="Y102" s="322">
        <f>'Comm Input'!AH1137</f>
        <v>0</v>
      </c>
      <c r="Z102" s="7">
        <f>'Comm Input'!AI1137</f>
        <v>0</v>
      </c>
    </row>
    <row r="103" spans="1:26" x14ac:dyDescent="0.25">
      <c r="A103" s="311">
        <f>'Comm Input'!J1138</f>
        <v>0</v>
      </c>
      <c r="B103" t="str">
        <f>'Comm Input'!K1138</f>
        <v>Sophia Construction, Inc.</v>
      </c>
      <c r="C103" s="17">
        <f>'Comm Input'!L1138</f>
        <v>0.27510000000000001</v>
      </c>
      <c r="D103" t="str">
        <f>'Comm Input'!M1138</f>
        <v>FL5551</v>
      </c>
      <c r="E103" s="494">
        <f>'Comm Input'!N1138</f>
        <v>3000</v>
      </c>
      <c r="F103" s="366">
        <f>'Comm Input'!O1138</f>
        <v>0</v>
      </c>
      <c r="G103" s="321">
        <f>'Comm Input'!P1138</f>
        <v>0</v>
      </c>
      <c r="H103" s="307">
        <f>'Comm Input'!Q1138</f>
        <v>0</v>
      </c>
      <c r="I103" s="307">
        <f>'Comm Input'!R1138</f>
        <v>0</v>
      </c>
      <c r="J103" s="307">
        <f>'Comm Input'!S1138</f>
        <v>0</v>
      </c>
      <c r="K103" s="307">
        <f>'Comm Input'!T1138</f>
        <v>0</v>
      </c>
      <c r="L103" s="38">
        <f>'Comm Input'!U1138</f>
        <v>0</v>
      </c>
      <c r="M103" s="38">
        <f>'Comm Input'!V1138</f>
        <v>0</v>
      </c>
      <c r="N103" s="22">
        <f>'Comm Input'!W1138</f>
        <v>67.5</v>
      </c>
      <c r="O103" s="22">
        <f>'Comm Input'!X1138</f>
        <v>0</v>
      </c>
      <c r="P103" s="23">
        <f>'Comm Input'!Y1138</f>
        <v>0</v>
      </c>
      <c r="Q103" s="23">
        <f>'Comm Input'!Z1138</f>
        <v>0</v>
      </c>
      <c r="R103" s="23">
        <f>'Comm Input'!AA1138</f>
        <v>7.5</v>
      </c>
      <c r="S103" s="23">
        <f>'Comm Input'!AB1138</f>
        <v>0</v>
      </c>
      <c r="T103" s="11">
        <f>'Comm Input'!AC1138</f>
        <v>0</v>
      </c>
      <c r="U103">
        <f>'Comm Input'!AD1138</f>
        <v>0</v>
      </c>
      <c r="V103">
        <f>'Comm Input'!AE1138</f>
        <v>0</v>
      </c>
      <c r="W103" s="23">
        <f>'Comm Input'!AF1138</f>
        <v>0</v>
      </c>
      <c r="X103" s="23">
        <f>'Comm Input'!AG1138</f>
        <v>0</v>
      </c>
      <c r="Y103" s="23">
        <f>'Comm Input'!AH1138</f>
        <v>0</v>
      </c>
      <c r="Z103">
        <f>'Comm Input'!AI1138</f>
        <v>0</v>
      </c>
    </row>
    <row r="104" spans="1:26" x14ac:dyDescent="0.25">
      <c r="A104" s="311">
        <f>'Comm Input'!J1139</f>
        <v>0</v>
      </c>
      <c r="B104">
        <f>'Comm Input'!K1139</f>
        <v>0</v>
      </c>
      <c r="C104">
        <f>'Comm Input'!L1139</f>
        <v>0</v>
      </c>
      <c r="D104">
        <f>'Comm Input'!M1139</f>
        <v>0</v>
      </c>
      <c r="E104" s="628">
        <f>'Comm Input'!N1139</f>
        <v>0</v>
      </c>
      <c r="F104" s="17">
        <f>'Comm Input'!O1139</f>
        <v>0</v>
      </c>
      <c r="G104" s="526">
        <f>'Comm Input'!P1139</f>
        <v>0</v>
      </c>
      <c r="H104" s="535">
        <f>'Comm Input'!Q1139</f>
        <v>0</v>
      </c>
      <c r="I104" s="535">
        <f>'Comm Input'!R1139</f>
        <v>0</v>
      </c>
      <c r="J104" s="535">
        <f>'Comm Input'!S1139</f>
        <v>0</v>
      </c>
      <c r="K104" s="535">
        <f>'Comm Input'!T1139</f>
        <v>0</v>
      </c>
      <c r="L104" s="526">
        <f>'Comm Input'!U1139</f>
        <v>0</v>
      </c>
      <c r="M104" s="526">
        <f>'Comm Input'!V1139</f>
        <v>0</v>
      </c>
      <c r="N104" s="523">
        <f>'Comm Input'!W1139</f>
        <v>0</v>
      </c>
      <c r="O104" s="523">
        <f>'Comm Input'!X1139</f>
        <v>0</v>
      </c>
      <c r="P104" s="538">
        <f>'Comm Input'!Y1139</f>
        <v>0</v>
      </c>
      <c r="Q104" s="538">
        <f>'Comm Input'!Z1139</f>
        <v>0</v>
      </c>
      <c r="R104" s="538">
        <f>'Comm Input'!AA1139</f>
        <v>0</v>
      </c>
      <c r="S104" s="538">
        <f>'Comm Input'!AB1139</f>
        <v>0</v>
      </c>
      <c r="T104" s="11">
        <f>'Comm Input'!AC1139</f>
        <v>0</v>
      </c>
      <c r="U104">
        <f>'Comm Input'!AD1139</f>
        <v>0</v>
      </c>
      <c r="V104">
        <f>'Comm Input'!AE1139</f>
        <v>0</v>
      </c>
      <c r="W104" s="538">
        <f>'Comm Input'!AF1139</f>
        <v>0</v>
      </c>
      <c r="X104" s="538">
        <f>'Comm Input'!AG1139</f>
        <v>0</v>
      </c>
      <c r="Y104" s="538">
        <f>'Comm Input'!AH1139</f>
        <v>0</v>
      </c>
      <c r="Z104">
        <f>'Comm Input'!AI1139</f>
        <v>0</v>
      </c>
    </row>
    <row r="105" spans="1:26" x14ac:dyDescent="0.25">
      <c r="A105" s="311">
        <f>'Comm Input'!J1140</f>
        <v>0</v>
      </c>
      <c r="B105" t="str">
        <f>'Comm Input'!K1140</f>
        <v>EFFECTIVE: 10/2022</v>
      </c>
      <c r="C105" s="17" t="str">
        <f>'Comm Input'!L1140</f>
        <v>SUTA CREDIT</v>
      </c>
      <c r="D105">
        <f>'Comm Input'!M1140</f>
        <v>7.57</v>
      </c>
      <c r="E105" s="494">
        <f>'Comm Input'!N1140</f>
        <v>0</v>
      </c>
      <c r="F105" s="366">
        <f>'Comm Input'!O1140</f>
        <v>0</v>
      </c>
      <c r="G105" s="321">
        <f>'Comm Input'!P1140</f>
        <v>0</v>
      </c>
      <c r="H105" s="307">
        <f>'Comm Input'!Q1140</f>
        <v>0</v>
      </c>
      <c r="I105" s="307">
        <f>'Comm Input'!R1140</f>
        <v>0</v>
      </c>
      <c r="J105" s="307">
        <f>'Comm Input'!S1140</f>
        <v>0</v>
      </c>
      <c r="K105" s="307">
        <f>'Comm Input'!T1140</f>
        <v>0</v>
      </c>
      <c r="L105" s="38">
        <f>'Comm Input'!U1140</f>
        <v>0</v>
      </c>
      <c r="M105" s="38">
        <f>'Comm Input'!V1140</f>
        <v>0</v>
      </c>
      <c r="N105" s="22">
        <f>'Comm Input'!W1140</f>
        <v>7.57</v>
      </c>
      <c r="O105" s="22">
        <f>'Comm Input'!X1140</f>
        <v>0</v>
      </c>
      <c r="P105" s="23">
        <f>'Comm Input'!Y1140</f>
        <v>0</v>
      </c>
      <c r="Q105" s="23">
        <f>'Comm Input'!Z1140</f>
        <v>0</v>
      </c>
      <c r="R105" s="23">
        <f>'Comm Input'!AA1140</f>
        <v>0</v>
      </c>
      <c r="S105" s="23">
        <f>'Comm Input'!AB1140</f>
        <v>0</v>
      </c>
      <c r="T105" s="11">
        <f>'Comm Input'!AC1140</f>
        <v>0</v>
      </c>
      <c r="U105">
        <f>'Comm Input'!AD1140</f>
        <v>0</v>
      </c>
      <c r="V105">
        <f>'Comm Input'!AE1140</f>
        <v>0</v>
      </c>
      <c r="W105" s="23">
        <f>'Comm Input'!AF1140</f>
        <v>0</v>
      </c>
      <c r="X105" s="23">
        <f>'Comm Input'!AG1140</f>
        <v>0</v>
      </c>
      <c r="Y105" s="23">
        <f>'Comm Input'!AH1140</f>
        <v>0</v>
      </c>
      <c r="Z105">
        <f>'Comm Input'!AI1140</f>
        <v>0</v>
      </c>
    </row>
    <row r="106" spans="1:26" x14ac:dyDescent="0.25">
      <c r="A106" s="311">
        <f>'Comm Input'!J1141</f>
        <v>0</v>
      </c>
      <c r="B106">
        <f>'Comm Input'!K1141</f>
        <v>0</v>
      </c>
      <c r="C106">
        <f>'Comm Input'!L1141</f>
        <v>0</v>
      </c>
      <c r="D106">
        <f>'Comm Input'!M1141</f>
        <v>0</v>
      </c>
      <c r="E106" s="494">
        <f>'Comm Input'!N1141</f>
        <v>0</v>
      </c>
      <c r="F106" s="17">
        <f>'Comm Input'!O1141</f>
        <v>0</v>
      </c>
      <c r="G106" s="38">
        <f>'Comm Input'!P1141</f>
        <v>0</v>
      </c>
      <c r="H106" s="307">
        <f>'Comm Input'!Q1141</f>
        <v>0</v>
      </c>
      <c r="I106" s="307">
        <f>'Comm Input'!R1141</f>
        <v>0</v>
      </c>
      <c r="J106" s="307">
        <f>'Comm Input'!S1141</f>
        <v>0</v>
      </c>
      <c r="K106" s="307">
        <f>'Comm Input'!T1141</f>
        <v>0</v>
      </c>
      <c r="L106" s="38">
        <f>'Comm Input'!U1141</f>
        <v>0</v>
      </c>
      <c r="M106" s="38">
        <f>'Comm Input'!V1141</f>
        <v>0</v>
      </c>
      <c r="N106" s="22">
        <f>'Comm Input'!W1141</f>
        <v>0</v>
      </c>
      <c r="O106" s="22">
        <f>'Comm Input'!X1141</f>
        <v>0</v>
      </c>
      <c r="P106" s="23">
        <f>'Comm Input'!Y1141</f>
        <v>0</v>
      </c>
      <c r="Q106" s="23">
        <f>'Comm Input'!Z1141</f>
        <v>0</v>
      </c>
      <c r="R106" s="23">
        <f>'Comm Input'!AA1141</f>
        <v>0</v>
      </c>
      <c r="S106" s="23">
        <f>'Comm Input'!AB1141</f>
        <v>0</v>
      </c>
      <c r="T106" s="11">
        <f>'Comm Input'!AC1141</f>
        <v>0</v>
      </c>
      <c r="U106">
        <f>'Comm Input'!AD1141</f>
        <v>0</v>
      </c>
      <c r="V106">
        <f>'Comm Input'!AE1141</f>
        <v>0</v>
      </c>
      <c r="W106" s="23">
        <f>'Comm Input'!AF1141</f>
        <v>0</v>
      </c>
      <c r="X106" s="23">
        <f>'Comm Input'!AG1141</f>
        <v>0</v>
      </c>
      <c r="Y106" s="23">
        <f>'Comm Input'!AH1141</f>
        <v>0</v>
      </c>
      <c r="Z106">
        <f>'Comm Input'!AI1141</f>
        <v>0</v>
      </c>
    </row>
    <row r="107" spans="1:26" x14ac:dyDescent="0.25">
      <c r="A107" s="311">
        <f>'Comm Input'!J1142</f>
        <v>0</v>
      </c>
      <c r="B107">
        <f>'Comm Input'!K1142</f>
        <v>0</v>
      </c>
      <c r="C107">
        <f>'Comm Input'!L1142</f>
        <v>0</v>
      </c>
      <c r="D107">
        <f>'Comm Input'!M1142</f>
        <v>0</v>
      </c>
      <c r="E107" s="529">
        <f>'Comm Input'!N1142</f>
        <v>0</v>
      </c>
      <c r="F107" s="17">
        <f>'Comm Input'!O1142</f>
        <v>0</v>
      </c>
      <c r="G107" s="38">
        <f>'Comm Input'!P1142</f>
        <v>0</v>
      </c>
      <c r="H107" s="307">
        <f>'Comm Input'!Q1142</f>
        <v>0</v>
      </c>
      <c r="I107" s="307">
        <f>'Comm Input'!R1142</f>
        <v>0</v>
      </c>
      <c r="J107" s="307">
        <f>'Comm Input'!S1142</f>
        <v>0</v>
      </c>
      <c r="K107" s="307">
        <f>'Comm Input'!T1142</f>
        <v>0</v>
      </c>
      <c r="L107" s="38">
        <f>'Comm Input'!U1142</f>
        <v>0</v>
      </c>
      <c r="M107" s="38">
        <f>'Comm Input'!V1142</f>
        <v>0</v>
      </c>
      <c r="N107" s="22">
        <f>'Comm Input'!W1142</f>
        <v>0</v>
      </c>
      <c r="O107" s="22">
        <f>'Comm Input'!X1142</f>
        <v>0</v>
      </c>
      <c r="P107" s="23">
        <f>'Comm Input'!Y1142</f>
        <v>0</v>
      </c>
      <c r="Q107" s="23">
        <f>'Comm Input'!Z1142</f>
        <v>0</v>
      </c>
      <c r="R107" s="23">
        <f>'Comm Input'!AA1142</f>
        <v>0</v>
      </c>
      <c r="S107" s="23">
        <f>'Comm Input'!AB1142</f>
        <v>0</v>
      </c>
      <c r="T107" s="11">
        <f>'Comm Input'!AC1142</f>
        <v>0</v>
      </c>
      <c r="U107">
        <f>'Comm Input'!AD1142</f>
        <v>0</v>
      </c>
      <c r="V107">
        <f>'Comm Input'!AE1142</f>
        <v>0</v>
      </c>
      <c r="W107" s="23">
        <f>'Comm Input'!AF1142</f>
        <v>0</v>
      </c>
      <c r="X107" s="23">
        <f>'Comm Input'!AG1142</f>
        <v>0</v>
      </c>
      <c r="Y107" s="23">
        <f>'Comm Input'!AH1142</f>
        <v>0</v>
      </c>
      <c r="Z107">
        <f>'Comm Input'!AI1142</f>
        <v>0</v>
      </c>
    </row>
    <row r="108" spans="1:26" x14ac:dyDescent="0.25">
      <c r="A108" s="311">
        <f>'Comm Input'!J1143</f>
        <v>0</v>
      </c>
      <c r="B108">
        <f>'Comm Input'!K1143</f>
        <v>0</v>
      </c>
      <c r="C108">
        <f>'Comm Input'!L1143</f>
        <v>0</v>
      </c>
      <c r="D108">
        <f>'Comm Input'!M1143</f>
        <v>0</v>
      </c>
      <c r="E108" s="529">
        <f>'Comm Input'!N1143</f>
        <v>0</v>
      </c>
      <c r="F108" s="17">
        <f>'Comm Input'!O1143</f>
        <v>0</v>
      </c>
      <c r="G108" s="38">
        <f>'Comm Input'!P1143</f>
        <v>0</v>
      </c>
      <c r="H108" s="307">
        <f>'Comm Input'!Q1143</f>
        <v>0</v>
      </c>
      <c r="I108" s="307">
        <f>'Comm Input'!R1143</f>
        <v>0</v>
      </c>
      <c r="J108" s="307">
        <f>'Comm Input'!S1143</f>
        <v>0</v>
      </c>
      <c r="K108" s="307">
        <f>'Comm Input'!T1143</f>
        <v>0</v>
      </c>
      <c r="L108" s="38">
        <f>'Comm Input'!U1143</f>
        <v>0</v>
      </c>
      <c r="M108" s="38">
        <f>'Comm Input'!V1143</f>
        <v>0</v>
      </c>
      <c r="N108" s="22">
        <f>'Comm Input'!W1143</f>
        <v>0</v>
      </c>
      <c r="O108" s="22">
        <f>'Comm Input'!X1143</f>
        <v>0</v>
      </c>
      <c r="P108" s="23">
        <f>'Comm Input'!Y1143</f>
        <v>0</v>
      </c>
      <c r="Q108" s="23">
        <f>'Comm Input'!Z1143</f>
        <v>0</v>
      </c>
      <c r="R108" s="23">
        <f>'Comm Input'!AA1143</f>
        <v>0</v>
      </c>
      <c r="S108" s="23">
        <f>'Comm Input'!AB1143</f>
        <v>0</v>
      </c>
      <c r="T108" s="11">
        <f>'Comm Input'!AC1143</f>
        <v>0</v>
      </c>
      <c r="U108">
        <f>'Comm Input'!AD1143</f>
        <v>0</v>
      </c>
      <c r="V108">
        <f>'Comm Input'!AE1143</f>
        <v>0</v>
      </c>
      <c r="W108" s="23">
        <f>'Comm Input'!AF1143</f>
        <v>0</v>
      </c>
      <c r="X108" s="23">
        <f>'Comm Input'!AG1143</f>
        <v>0</v>
      </c>
      <c r="Y108" s="23">
        <f>'Comm Input'!AH1143</f>
        <v>0</v>
      </c>
      <c r="Z108">
        <f>'Comm Input'!AI1143</f>
        <v>0</v>
      </c>
    </row>
    <row r="109" spans="1:26" x14ac:dyDescent="0.25">
      <c r="A109" s="311">
        <f>'Comm Input'!J1144</f>
        <v>0</v>
      </c>
      <c r="B109">
        <f>'Comm Input'!K1144</f>
        <v>0</v>
      </c>
      <c r="C109">
        <f>'Comm Input'!L1144</f>
        <v>0</v>
      </c>
      <c r="D109">
        <f>'Comm Input'!M1144</f>
        <v>0</v>
      </c>
      <c r="E109" s="529">
        <f>'Comm Input'!N1144</f>
        <v>0</v>
      </c>
      <c r="F109" s="17">
        <f>'Comm Input'!O1144</f>
        <v>0</v>
      </c>
      <c r="G109" s="38">
        <f>'Comm Input'!P1144</f>
        <v>0</v>
      </c>
      <c r="H109" s="307">
        <f>'Comm Input'!Q1144</f>
        <v>0</v>
      </c>
      <c r="I109" s="307">
        <f>'Comm Input'!R1144</f>
        <v>0</v>
      </c>
      <c r="J109" s="307">
        <f>'Comm Input'!S1144</f>
        <v>0</v>
      </c>
      <c r="K109" s="307">
        <f>'Comm Input'!T1144</f>
        <v>0</v>
      </c>
      <c r="L109" s="38">
        <f>'Comm Input'!U1144</f>
        <v>0</v>
      </c>
      <c r="M109" s="38">
        <f>'Comm Input'!V1144</f>
        <v>0</v>
      </c>
      <c r="N109" s="22">
        <f>'Comm Input'!W1144</f>
        <v>0</v>
      </c>
      <c r="O109" s="22">
        <f>'Comm Input'!X1144</f>
        <v>0</v>
      </c>
      <c r="P109" s="23">
        <f>'Comm Input'!Y1144</f>
        <v>0</v>
      </c>
      <c r="Q109" s="23">
        <f>'Comm Input'!Z1144</f>
        <v>0</v>
      </c>
      <c r="R109" s="23">
        <f>'Comm Input'!AA1144</f>
        <v>0</v>
      </c>
      <c r="S109" s="23">
        <f>'Comm Input'!AB1144</f>
        <v>0</v>
      </c>
      <c r="T109" s="11">
        <f>'Comm Input'!AC1144</f>
        <v>0</v>
      </c>
      <c r="U109">
        <f>'Comm Input'!AD1144</f>
        <v>0</v>
      </c>
      <c r="V109">
        <f>'Comm Input'!AE1144</f>
        <v>0</v>
      </c>
      <c r="W109" s="23">
        <f>'Comm Input'!AF1144</f>
        <v>0</v>
      </c>
      <c r="X109" s="23">
        <f>'Comm Input'!AG1144</f>
        <v>0</v>
      </c>
      <c r="Y109" s="23">
        <f>'Comm Input'!AH1144</f>
        <v>0</v>
      </c>
      <c r="Z109">
        <f>'Comm Input'!AI1144</f>
        <v>0</v>
      </c>
    </row>
    <row r="110" spans="1:26" x14ac:dyDescent="0.25">
      <c r="A110" s="311">
        <f>'Comm Input'!J1145</f>
        <v>0</v>
      </c>
      <c r="B110">
        <f>'Comm Input'!K1145</f>
        <v>0</v>
      </c>
      <c r="C110">
        <f>'Comm Input'!L1145</f>
        <v>0</v>
      </c>
      <c r="D110">
        <f>'Comm Input'!M1145</f>
        <v>0</v>
      </c>
      <c r="E110" s="529">
        <f>'Comm Input'!N1145</f>
        <v>0</v>
      </c>
      <c r="F110" s="17">
        <f>'Comm Input'!O1145</f>
        <v>0</v>
      </c>
      <c r="G110" s="38">
        <f>'Comm Input'!P1145</f>
        <v>0</v>
      </c>
      <c r="H110" s="307">
        <f>'Comm Input'!Q1145</f>
        <v>0</v>
      </c>
      <c r="I110" s="307">
        <f>'Comm Input'!R1145</f>
        <v>0</v>
      </c>
      <c r="J110" s="307">
        <f>'Comm Input'!S1145</f>
        <v>0</v>
      </c>
      <c r="K110" s="307">
        <f>'Comm Input'!T1145</f>
        <v>0</v>
      </c>
      <c r="L110" s="38">
        <f>'Comm Input'!U1145</f>
        <v>0</v>
      </c>
      <c r="M110" s="38">
        <f>'Comm Input'!V1145</f>
        <v>0</v>
      </c>
      <c r="N110" s="827">
        <f>'Comm Input'!W1145</f>
        <v>75.069999999999993</v>
      </c>
      <c r="O110" s="829">
        <f>'Comm Input'!X1145</f>
        <v>0</v>
      </c>
      <c r="P110" s="828">
        <f>'Comm Input'!Y1145</f>
        <v>0</v>
      </c>
      <c r="Q110" s="1164">
        <f>'Comm Input'!Z1145</f>
        <v>75.069999999999993</v>
      </c>
      <c r="R110" s="829">
        <f>'Comm Input'!AA1145</f>
        <v>7.5</v>
      </c>
      <c r="S110" s="829">
        <f>'Comm Input'!AB1145</f>
        <v>0</v>
      </c>
      <c r="T110" s="828">
        <f>'Comm Input'!AC1145</f>
        <v>7.5</v>
      </c>
      <c r="U110" s="89">
        <f>'Comm Input'!AD1145</f>
        <v>0</v>
      </c>
      <c r="V110" s="89">
        <f>'Comm Input'!AE1145</f>
        <v>0</v>
      </c>
      <c r="W110" s="23">
        <f>'Comm Input'!AF1145</f>
        <v>0</v>
      </c>
      <c r="X110" s="829">
        <f>'Comm Input'!AG1145</f>
        <v>0</v>
      </c>
      <c r="Y110" s="829">
        <f>'Comm Input'!AH1145</f>
        <v>0</v>
      </c>
      <c r="Z110" s="913">
        <f>'Comm Input'!AI1145</f>
        <v>0</v>
      </c>
    </row>
    <row r="111" spans="1:26" x14ac:dyDescent="0.25">
      <c r="A111" s="311">
        <f>'Comm Input'!J1146</f>
        <v>0</v>
      </c>
      <c r="B111">
        <f>'Comm Input'!K1146</f>
        <v>0</v>
      </c>
      <c r="C111">
        <f>'Comm Input'!L1146</f>
        <v>0</v>
      </c>
      <c r="D111">
        <f>'Comm Input'!M1146</f>
        <v>0</v>
      </c>
      <c r="E111" s="529">
        <f>'Comm Input'!N1146</f>
        <v>0</v>
      </c>
      <c r="F111" s="17">
        <f>'Comm Input'!O1146</f>
        <v>0</v>
      </c>
      <c r="G111" s="38">
        <f>'Comm Input'!P1146</f>
        <v>0</v>
      </c>
      <c r="H111" s="307">
        <f>'Comm Input'!Q1146</f>
        <v>0</v>
      </c>
      <c r="I111" s="307">
        <f>'Comm Input'!R1146</f>
        <v>0</v>
      </c>
      <c r="J111" s="307">
        <f>'Comm Input'!S1146</f>
        <v>0</v>
      </c>
      <c r="K111" s="307">
        <f>'Comm Input'!T1146</f>
        <v>0</v>
      </c>
      <c r="L111" s="38">
        <f>'Comm Input'!U1146</f>
        <v>0</v>
      </c>
      <c r="M111" s="38">
        <f>'Comm Input'!V1146</f>
        <v>0</v>
      </c>
      <c r="N111" s="22">
        <f>'Comm Input'!W1146</f>
        <v>0</v>
      </c>
      <c r="O111" s="22">
        <f>'Comm Input'!X1146</f>
        <v>0</v>
      </c>
      <c r="P111" s="23">
        <f>'Comm Input'!Y1146</f>
        <v>0</v>
      </c>
      <c r="Q111" s="23">
        <f>'Comm Input'!Z1146</f>
        <v>0</v>
      </c>
      <c r="R111" s="23">
        <f>'Comm Input'!AA1146</f>
        <v>0</v>
      </c>
      <c r="S111" s="23">
        <f>'Comm Input'!AB1146</f>
        <v>0</v>
      </c>
      <c r="T111" s="11">
        <f>'Comm Input'!AC1146</f>
        <v>0</v>
      </c>
      <c r="U111">
        <f>'Comm Input'!AD1146</f>
        <v>0</v>
      </c>
      <c r="V111">
        <f>'Comm Input'!AE1146</f>
        <v>0</v>
      </c>
      <c r="W111" s="23">
        <f>'Comm Input'!AF1146</f>
        <v>0</v>
      </c>
      <c r="X111" s="23">
        <f>'Comm Input'!AG1146</f>
        <v>0</v>
      </c>
      <c r="Y111" s="23">
        <f>'Comm Input'!AH1146</f>
        <v>0</v>
      </c>
      <c r="Z111">
        <f>'Comm Input'!AI1146</f>
        <v>0</v>
      </c>
    </row>
    <row r="112" spans="1:26" x14ac:dyDescent="0.25">
      <c r="A112" s="310" t="str">
        <f>'Comm Input'!J1147</f>
        <v>CES</v>
      </c>
      <c r="B112" s="35" t="str">
        <f>'Comm Input'!K1147</f>
        <v>Broker: Axis Group</v>
      </c>
      <c r="C112" s="35">
        <f>'Comm Input'!L1147</f>
        <v>0</v>
      </c>
      <c r="D112" s="158">
        <f>'Comm Input'!M1147</f>
        <v>0</v>
      </c>
      <c r="E112" s="117">
        <f>'Comm Input'!N1147</f>
        <v>0</v>
      </c>
      <c r="F112" s="316">
        <f>'Comm Input'!O1147</f>
        <v>0</v>
      </c>
      <c r="G112" s="158">
        <f>'Comm Input'!P1147</f>
        <v>0</v>
      </c>
      <c r="H112" s="158">
        <f>'Comm Input'!Q1147</f>
        <v>0</v>
      </c>
      <c r="I112" s="158">
        <f>'Comm Input'!R1147</f>
        <v>0</v>
      </c>
      <c r="J112" s="319">
        <f>'Comm Input'!S1147</f>
        <v>0</v>
      </c>
      <c r="K112" s="319">
        <f>'Comm Input'!T1147</f>
        <v>0</v>
      </c>
      <c r="L112" s="319" t="str">
        <f>'Comm Input'!U1147</f>
        <v>Bundled</v>
      </c>
      <c r="M112" s="158">
        <f>'Comm Input'!V1147</f>
        <v>0</v>
      </c>
      <c r="N112" s="319" t="str">
        <f>'Comm Input'!W1147</f>
        <v>varies per code</v>
      </c>
      <c r="O112" s="117">
        <f>'Comm Input'!X1147</f>
        <v>0</v>
      </c>
      <c r="P112" s="157">
        <f>'Comm Input'!Y1147</f>
        <v>0</v>
      </c>
      <c r="Q112" s="159">
        <f>'Comm Input'!Z1147</f>
        <v>0</v>
      </c>
      <c r="R112" s="319">
        <f>'Comm Input'!AA1147</f>
        <v>2E-3</v>
      </c>
      <c r="S112" s="157">
        <f>'Comm Input'!AB1147</f>
        <v>0</v>
      </c>
      <c r="T112" s="126" t="str">
        <f>'Comm Input'!AC1147</f>
        <v>kr</v>
      </c>
      <c r="U112" s="7">
        <f>'Comm Input'!AD1147</f>
        <v>0</v>
      </c>
      <c r="V112" s="7">
        <f>'Comm Input'!AE1147</f>
        <v>0</v>
      </c>
      <c r="W112" s="126">
        <f>'Comm Input'!AF1147</f>
        <v>0</v>
      </c>
      <c r="X112" s="158">
        <f>'Comm Input'!AG1147</f>
        <v>0</v>
      </c>
      <c r="Y112" s="322">
        <f>'Comm Input'!AH1147</f>
        <v>0</v>
      </c>
      <c r="Z112" s="7">
        <f>'Comm Input'!AI1147</f>
        <v>0</v>
      </c>
    </row>
    <row r="113" spans="1:26" x14ac:dyDescent="0.25">
      <c r="A113" s="311">
        <f>'Comm Input'!J1148</f>
        <v>0</v>
      </c>
      <c r="B113" t="str">
        <f>'Comm Input'!K1148</f>
        <v>Body Armour Demolition, Inc.</v>
      </c>
      <c r="C113" s="17">
        <f>'Comm Input'!L1148</f>
        <v>0.36749999999999999</v>
      </c>
      <c r="D113" t="str">
        <f>'Comm Input'!M1148</f>
        <v>UT 5551</v>
      </c>
      <c r="E113" s="494">
        <f>'Comm Input'!N1148</f>
        <v>0</v>
      </c>
      <c r="F113" s="366">
        <f>'Comm Input'!O1148</f>
        <v>0</v>
      </c>
      <c r="G113" s="321">
        <f>'Comm Input'!P1148</f>
        <v>0</v>
      </c>
      <c r="H113" s="307">
        <f>'Comm Input'!Q1148</f>
        <v>0</v>
      </c>
      <c r="I113" s="307">
        <f>'Comm Input'!R1148</f>
        <v>0</v>
      </c>
      <c r="J113" s="307">
        <f>'Comm Input'!S1148</f>
        <v>0</v>
      </c>
      <c r="K113" s="307">
        <f>'Comm Input'!T1148</f>
        <v>0</v>
      </c>
      <c r="L113" s="38">
        <f>'Comm Input'!U1148</f>
        <v>0</v>
      </c>
      <c r="M113" s="38">
        <f>'Comm Input'!V1148</f>
        <v>3.2500000000000001E-2</v>
      </c>
      <c r="N113" s="22">
        <f>'Comm Input'!W1148</f>
        <v>0</v>
      </c>
      <c r="O113" s="22">
        <f>'Comm Input'!X1148</f>
        <v>0</v>
      </c>
      <c r="P113" s="23">
        <f>'Comm Input'!Y1148</f>
        <v>0</v>
      </c>
      <c r="Q113" s="23">
        <f>'Comm Input'!Z1148</f>
        <v>0</v>
      </c>
      <c r="R113" s="23">
        <f>'Comm Input'!AA1148</f>
        <v>0</v>
      </c>
      <c r="S113" s="23">
        <f>'Comm Input'!AB1148</f>
        <v>0</v>
      </c>
      <c r="T113" s="11">
        <f>'Comm Input'!AC1148</f>
        <v>0</v>
      </c>
      <c r="U113">
        <f>'Comm Input'!AD1148</f>
        <v>0</v>
      </c>
      <c r="V113">
        <f>'Comm Input'!AE1148</f>
        <v>0</v>
      </c>
      <c r="W113" s="23">
        <f>'Comm Input'!AF1148</f>
        <v>0</v>
      </c>
      <c r="X113" s="23">
        <f>'Comm Input'!AG1148</f>
        <v>0</v>
      </c>
      <c r="Y113" s="23">
        <f>'Comm Input'!AH1148</f>
        <v>0</v>
      </c>
      <c r="Z113">
        <f>'Comm Input'!AI1148</f>
        <v>0</v>
      </c>
    </row>
    <row r="114" spans="1:26" x14ac:dyDescent="0.25">
      <c r="A114" s="311">
        <f>'Comm Input'!J1149</f>
        <v>0</v>
      </c>
      <c r="B114">
        <f>'Comm Input'!K1149</f>
        <v>0</v>
      </c>
      <c r="C114">
        <f>'Comm Input'!L1149</f>
        <v>0</v>
      </c>
      <c r="D114">
        <f>'Comm Input'!M1149</f>
        <v>0</v>
      </c>
      <c r="E114" s="628">
        <f>'Comm Input'!N1149</f>
        <v>0</v>
      </c>
      <c r="F114" s="17">
        <f>'Comm Input'!O1149</f>
        <v>0</v>
      </c>
      <c r="G114" s="526">
        <f>'Comm Input'!P1149</f>
        <v>0</v>
      </c>
      <c r="H114" s="535">
        <f>'Comm Input'!Q1149</f>
        <v>0</v>
      </c>
      <c r="I114" s="535">
        <f>'Comm Input'!R1149</f>
        <v>0</v>
      </c>
      <c r="J114" s="535">
        <f>'Comm Input'!S1149</f>
        <v>0</v>
      </c>
      <c r="K114" s="535">
        <f>'Comm Input'!T1149</f>
        <v>0</v>
      </c>
      <c r="L114" s="526">
        <f>'Comm Input'!U1149</f>
        <v>0</v>
      </c>
      <c r="M114" s="526">
        <f>'Comm Input'!V1149</f>
        <v>0</v>
      </c>
      <c r="N114" s="523">
        <f>'Comm Input'!W1149</f>
        <v>0</v>
      </c>
      <c r="O114" s="523">
        <f>'Comm Input'!X1149</f>
        <v>0</v>
      </c>
      <c r="P114" s="538">
        <f>'Comm Input'!Y1149</f>
        <v>0</v>
      </c>
      <c r="Q114" s="538">
        <f>'Comm Input'!Z1149</f>
        <v>0</v>
      </c>
      <c r="R114" s="538">
        <f>'Comm Input'!AA1149</f>
        <v>0</v>
      </c>
      <c r="S114" s="538">
        <f>'Comm Input'!AB1149</f>
        <v>0</v>
      </c>
      <c r="T114" s="11">
        <f>'Comm Input'!AC1149</f>
        <v>0</v>
      </c>
      <c r="U114">
        <f>'Comm Input'!AD1149</f>
        <v>0</v>
      </c>
      <c r="V114">
        <f>'Comm Input'!AE1149</f>
        <v>0</v>
      </c>
      <c r="W114" s="538">
        <f>'Comm Input'!AF1149</f>
        <v>0</v>
      </c>
      <c r="X114" s="538">
        <f>'Comm Input'!AG1149</f>
        <v>0</v>
      </c>
      <c r="Y114" s="538">
        <f>'Comm Input'!AH1149</f>
        <v>0</v>
      </c>
      <c r="Z114">
        <f>'Comm Input'!AI1149</f>
        <v>0</v>
      </c>
    </row>
    <row r="115" spans="1:26" x14ac:dyDescent="0.25">
      <c r="A115" s="311">
        <f>'Comm Input'!J1150</f>
        <v>0</v>
      </c>
      <c r="B115" t="str">
        <f>'Comm Input'!K1151</f>
        <v>EFFECTIVE: 4/2022</v>
      </c>
      <c r="C115" s="17">
        <f>'Comm Input'!L1150</f>
        <v>0.3175</v>
      </c>
      <c r="D115" t="str">
        <f>'Comm Input'!M1150</f>
        <v>FL5551</v>
      </c>
      <c r="E115" s="494">
        <f>'Comm Input'!N1150</f>
        <v>42000</v>
      </c>
      <c r="F115" s="366">
        <f>'Comm Input'!O1150</f>
        <v>0</v>
      </c>
      <c r="G115" s="321">
        <f>'Comm Input'!P1150</f>
        <v>0</v>
      </c>
      <c r="H115" s="307">
        <f>'Comm Input'!Q1150</f>
        <v>0</v>
      </c>
      <c r="I115" s="307">
        <f>'Comm Input'!R1150</f>
        <v>0</v>
      </c>
      <c r="J115" s="307">
        <f>'Comm Input'!S1150</f>
        <v>0</v>
      </c>
      <c r="K115" s="307">
        <f>'Comm Input'!T1150</f>
        <v>0</v>
      </c>
      <c r="L115" s="38">
        <f>'Comm Input'!U1150</f>
        <v>0</v>
      </c>
      <c r="M115" s="38">
        <f>'Comm Input'!V1150</f>
        <v>2.8750000000000001E-2</v>
      </c>
      <c r="N115" s="22">
        <f>'Comm Input'!W1150</f>
        <v>1207.5</v>
      </c>
      <c r="O115" s="22">
        <f>'Comm Input'!X1150</f>
        <v>0</v>
      </c>
      <c r="P115" s="23">
        <f>'Comm Input'!Y1150</f>
        <v>0</v>
      </c>
      <c r="Q115" s="23">
        <f>'Comm Input'!Z1150</f>
        <v>0</v>
      </c>
      <c r="R115" s="23">
        <f>'Comm Input'!AA1150</f>
        <v>84</v>
      </c>
      <c r="S115" s="23">
        <f>'Comm Input'!AB1150</f>
        <v>0</v>
      </c>
      <c r="T115" s="11">
        <f>'Comm Input'!AC1150</f>
        <v>0</v>
      </c>
      <c r="U115">
        <f>'Comm Input'!AD1150</f>
        <v>0</v>
      </c>
      <c r="V115">
        <f>'Comm Input'!AE1150</f>
        <v>0</v>
      </c>
      <c r="W115" s="23">
        <f>'Comm Input'!AF1150</f>
        <v>0</v>
      </c>
      <c r="X115" s="23">
        <f>'Comm Input'!AG1150</f>
        <v>0</v>
      </c>
      <c r="Y115" s="23">
        <f>'Comm Input'!AH1150</f>
        <v>0</v>
      </c>
      <c r="Z115">
        <f>'Comm Input'!AI1150</f>
        <v>0</v>
      </c>
    </row>
    <row r="116" spans="1:26" x14ac:dyDescent="0.25">
      <c r="A116" s="311">
        <f>'Comm Input'!J1151</f>
        <v>0</v>
      </c>
      <c r="B116" t="e">
        <f>'Comm Input'!#REF!</f>
        <v>#REF!</v>
      </c>
      <c r="C116">
        <f>'Comm Input'!L1151</f>
        <v>0</v>
      </c>
      <c r="D116">
        <f>'Comm Input'!M1151</f>
        <v>0</v>
      </c>
      <c r="E116" s="494">
        <f>'Comm Input'!N1151</f>
        <v>0</v>
      </c>
      <c r="F116" s="17">
        <f>'Comm Input'!O1151</f>
        <v>0</v>
      </c>
      <c r="G116" s="38">
        <f>'Comm Input'!P1151</f>
        <v>0</v>
      </c>
      <c r="H116" s="307">
        <f>'Comm Input'!Q1151</f>
        <v>0</v>
      </c>
      <c r="I116" s="307">
        <f>'Comm Input'!R1151</f>
        <v>0</v>
      </c>
      <c r="J116" s="307">
        <f>'Comm Input'!S1151</f>
        <v>0</v>
      </c>
      <c r="K116" s="307">
        <f>'Comm Input'!T1151</f>
        <v>0</v>
      </c>
      <c r="L116" s="38">
        <f>'Comm Input'!U1151</f>
        <v>0</v>
      </c>
      <c r="M116" s="38">
        <f>'Comm Input'!V1151</f>
        <v>0</v>
      </c>
      <c r="N116" s="22">
        <f>'Comm Input'!W1151</f>
        <v>0</v>
      </c>
      <c r="O116" s="22">
        <f>'Comm Input'!X1151</f>
        <v>0</v>
      </c>
      <c r="P116" s="23">
        <f>'Comm Input'!Y1151</f>
        <v>0</v>
      </c>
      <c r="Q116" s="23">
        <f>'Comm Input'!Z1151</f>
        <v>0</v>
      </c>
      <c r="R116" s="23">
        <f>'Comm Input'!AA1151</f>
        <v>0</v>
      </c>
      <c r="S116" s="23">
        <f>'Comm Input'!AB1151</f>
        <v>0</v>
      </c>
      <c r="T116" s="11">
        <f>'Comm Input'!AC1151</f>
        <v>0</v>
      </c>
      <c r="U116">
        <f>'Comm Input'!AD1151</f>
        <v>0</v>
      </c>
      <c r="V116">
        <f>'Comm Input'!AE1151</f>
        <v>0</v>
      </c>
      <c r="W116" s="23">
        <f>'Comm Input'!AF1151</f>
        <v>0</v>
      </c>
      <c r="X116" s="23">
        <f>'Comm Input'!AG1151</f>
        <v>0</v>
      </c>
      <c r="Y116" s="23">
        <f>'Comm Input'!AH1151</f>
        <v>0</v>
      </c>
      <c r="Z116">
        <f>'Comm Input'!AI1151</f>
        <v>0</v>
      </c>
    </row>
    <row r="117" spans="1:26" x14ac:dyDescent="0.25">
      <c r="A117" s="311">
        <f>'Comm Input'!J1152</f>
        <v>0</v>
      </c>
      <c r="B117">
        <f>'Comm Input'!K1152</f>
        <v>0</v>
      </c>
      <c r="C117">
        <f>'Comm Input'!L1152</f>
        <v>16.95</v>
      </c>
      <c r="D117" t="str">
        <f>'Comm Input'!M1152</f>
        <v>FL8810</v>
      </c>
      <c r="E117" s="529">
        <f>'Comm Input'!N1152</f>
        <v>20000</v>
      </c>
      <c r="F117" s="17">
        <f>'Comm Input'!O1152</f>
        <v>0</v>
      </c>
      <c r="G117" s="38">
        <f>'Comm Input'!P1152</f>
        <v>0</v>
      </c>
      <c r="H117" s="307">
        <f>'Comm Input'!Q1152</f>
        <v>0</v>
      </c>
      <c r="I117" s="307">
        <f>'Comm Input'!R1152</f>
        <v>0</v>
      </c>
      <c r="J117" s="307">
        <f>'Comm Input'!S1152</f>
        <v>0</v>
      </c>
      <c r="K117" s="307">
        <f>'Comm Input'!T1152</f>
        <v>0</v>
      </c>
      <c r="L117" s="38">
        <f>'Comm Input'!U1152</f>
        <v>0</v>
      </c>
      <c r="M117" s="38">
        <f>'Comm Input'!V1152</f>
        <v>2.0449999999999999E-2</v>
      </c>
      <c r="N117" s="22">
        <f>'Comm Input'!W1152</f>
        <v>409</v>
      </c>
      <c r="O117" s="22">
        <f>'Comm Input'!X1152</f>
        <v>0</v>
      </c>
      <c r="P117" s="23">
        <f>'Comm Input'!Y1152</f>
        <v>0</v>
      </c>
      <c r="Q117" s="23">
        <f>'Comm Input'!Z1152</f>
        <v>0</v>
      </c>
      <c r="R117" s="23">
        <f>'Comm Input'!AA1152</f>
        <v>40</v>
      </c>
      <c r="S117" s="23">
        <f>'Comm Input'!AB1152</f>
        <v>0</v>
      </c>
      <c r="T117" s="11">
        <f>'Comm Input'!AC1152</f>
        <v>0</v>
      </c>
      <c r="U117">
        <f>'Comm Input'!AD1152</f>
        <v>0</v>
      </c>
      <c r="V117">
        <f>'Comm Input'!AE1152</f>
        <v>0</v>
      </c>
      <c r="W117" s="23">
        <f>'Comm Input'!AF1152</f>
        <v>0</v>
      </c>
      <c r="X117" s="23">
        <f>'Comm Input'!AG1152</f>
        <v>0</v>
      </c>
      <c r="Y117" s="23">
        <f>'Comm Input'!AH1152</f>
        <v>0</v>
      </c>
      <c r="Z117">
        <f>'Comm Input'!AI1152</f>
        <v>0</v>
      </c>
    </row>
    <row r="118" spans="1:26" x14ac:dyDescent="0.25">
      <c r="A118" s="311">
        <f>'Comm Input'!J1153</f>
        <v>0</v>
      </c>
      <c r="B118">
        <f>'Comm Input'!K1153</f>
        <v>0</v>
      </c>
      <c r="C118">
        <f>'Comm Input'!L1153</f>
        <v>0</v>
      </c>
      <c r="D118">
        <f>'Comm Input'!M1153</f>
        <v>0</v>
      </c>
      <c r="E118" s="529">
        <f>'Comm Input'!N1153</f>
        <v>0</v>
      </c>
      <c r="F118" s="17">
        <f>'Comm Input'!O1153</f>
        <v>0</v>
      </c>
      <c r="G118" s="38">
        <f>'Comm Input'!P1153</f>
        <v>0</v>
      </c>
      <c r="H118" s="307">
        <f>'Comm Input'!Q1153</f>
        <v>0</v>
      </c>
      <c r="I118" s="307">
        <f>'Comm Input'!R1153</f>
        <v>0</v>
      </c>
      <c r="J118" s="307">
        <f>'Comm Input'!S1153</f>
        <v>0</v>
      </c>
      <c r="K118" s="307">
        <f>'Comm Input'!T1153</f>
        <v>0</v>
      </c>
      <c r="L118" s="38">
        <f>'Comm Input'!U1153</f>
        <v>0</v>
      </c>
      <c r="M118" s="38">
        <f>'Comm Input'!V1153</f>
        <v>0</v>
      </c>
      <c r="N118" s="22">
        <f>'Comm Input'!W1153</f>
        <v>0</v>
      </c>
      <c r="O118" s="22">
        <f>'Comm Input'!X1153</f>
        <v>0</v>
      </c>
      <c r="P118" s="23">
        <f>'Comm Input'!Y1153</f>
        <v>0</v>
      </c>
      <c r="Q118" s="23">
        <f>'Comm Input'!Z1153</f>
        <v>0</v>
      </c>
      <c r="R118" s="23">
        <f>'Comm Input'!AA1153</f>
        <v>0</v>
      </c>
      <c r="S118" s="23">
        <f>'Comm Input'!AB1153</f>
        <v>0</v>
      </c>
      <c r="T118" s="11">
        <f>'Comm Input'!AC1153</f>
        <v>0</v>
      </c>
      <c r="U118">
        <f>'Comm Input'!AD1153</f>
        <v>0</v>
      </c>
      <c r="V118">
        <f>'Comm Input'!AE1153</f>
        <v>0</v>
      </c>
      <c r="W118" s="23">
        <f>'Comm Input'!AF1153</f>
        <v>0</v>
      </c>
      <c r="X118" s="23">
        <f>'Comm Input'!AG1153</f>
        <v>0</v>
      </c>
      <c r="Y118" s="23">
        <f>'Comm Input'!AH1153</f>
        <v>0</v>
      </c>
      <c r="Z118">
        <f>'Comm Input'!AI1153</f>
        <v>0</v>
      </c>
    </row>
    <row r="119" spans="1:26" x14ac:dyDescent="0.25">
      <c r="A119" s="311">
        <f>'Comm Input'!J1154</f>
        <v>0</v>
      </c>
      <c r="B119">
        <f>'Comm Input'!K1154</f>
        <v>0</v>
      </c>
      <c r="C119">
        <f>'Comm Input'!L1154</f>
        <v>0</v>
      </c>
      <c r="D119">
        <f>'Comm Input'!M1154</f>
        <v>0</v>
      </c>
      <c r="E119" s="529">
        <f>'Comm Input'!N1154</f>
        <v>0</v>
      </c>
      <c r="F119" s="17">
        <f>'Comm Input'!O1154</f>
        <v>0</v>
      </c>
      <c r="G119" s="38">
        <f>'Comm Input'!P1154</f>
        <v>0</v>
      </c>
      <c r="H119" s="307">
        <f>'Comm Input'!Q1154</f>
        <v>0</v>
      </c>
      <c r="I119" s="307">
        <f>'Comm Input'!R1154</f>
        <v>0</v>
      </c>
      <c r="J119" s="307">
        <f>'Comm Input'!S1154</f>
        <v>0</v>
      </c>
      <c r="K119" s="307">
        <f>'Comm Input'!T1154</f>
        <v>0</v>
      </c>
      <c r="L119" s="38">
        <f>'Comm Input'!U1154</f>
        <v>0</v>
      </c>
      <c r="M119" s="38">
        <f>'Comm Input'!V1154</f>
        <v>0</v>
      </c>
      <c r="N119" s="22">
        <f>'Comm Input'!W1154</f>
        <v>0</v>
      </c>
      <c r="O119" s="22">
        <f>'Comm Input'!X1154</f>
        <v>0</v>
      </c>
      <c r="P119" s="23">
        <f>'Comm Input'!Y1154</f>
        <v>0</v>
      </c>
      <c r="Q119" s="23">
        <f>'Comm Input'!Z1154</f>
        <v>0</v>
      </c>
      <c r="R119" s="23">
        <f>'Comm Input'!AA1154</f>
        <v>0</v>
      </c>
      <c r="S119" s="23">
        <f>'Comm Input'!AB1154</f>
        <v>0</v>
      </c>
      <c r="T119" s="11">
        <f>'Comm Input'!AC1154</f>
        <v>0</v>
      </c>
      <c r="U119">
        <f>'Comm Input'!AD1154</f>
        <v>0</v>
      </c>
      <c r="V119">
        <f>'Comm Input'!AE1154</f>
        <v>0</v>
      </c>
      <c r="W119" s="23">
        <f>'Comm Input'!AF1154</f>
        <v>0</v>
      </c>
      <c r="X119" s="23">
        <f>'Comm Input'!AG1154</f>
        <v>0</v>
      </c>
      <c r="Y119" s="23">
        <f>'Comm Input'!AH1154</f>
        <v>0</v>
      </c>
      <c r="Z119">
        <f>'Comm Input'!AI1154</f>
        <v>0</v>
      </c>
    </row>
    <row r="120" spans="1:26" x14ac:dyDescent="0.25">
      <c r="A120" s="311">
        <f>'Comm Input'!J1155</f>
        <v>0</v>
      </c>
      <c r="B120">
        <f>'Comm Input'!K1155</f>
        <v>0</v>
      </c>
      <c r="C120">
        <f>'Comm Input'!L1155</f>
        <v>0</v>
      </c>
      <c r="D120">
        <f>'Comm Input'!M1155</f>
        <v>0</v>
      </c>
      <c r="E120" s="529">
        <f>'Comm Input'!N1155</f>
        <v>0</v>
      </c>
      <c r="F120" s="17">
        <f>'Comm Input'!O1155</f>
        <v>0</v>
      </c>
      <c r="G120" s="38">
        <f>'Comm Input'!P1155</f>
        <v>0</v>
      </c>
      <c r="H120" s="307">
        <f>'Comm Input'!Q1155</f>
        <v>0</v>
      </c>
      <c r="I120" s="307">
        <f>'Comm Input'!R1155</f>
        <v>0</v>
      </c>
      <c r="J120" s="307">
        <f>'Comm Input'!S1155</f>
        <v>0</v>
      </c>
      <c r="K120" s="307">
        <f>'Comm Input'!T1155</f>
        <v>0</v>
      </c>
      <c r="L120" s="38">
        <f>'Comm Input'!U1155</f>
        <v>0</v>
      </c>
      <c r="M120" s="38">
        <f>'Comm Input'!V1155</f>
        <v>0</v>
      </c>
      <c r="N120" s="827">
        <f>'Comm Input'!W1155</f>
        <v>1616.5</v>
      </c>
      <c r="O120" s="829">
        <f>'Comm Input'!X1155</f>
        <v>0</v>
      </c>
      <c r="P120" s="828">
        <f>'Comm Input'!Y1155</f>
        <v>0</v>
      </c>
      <c r="Q120" s="1164">
        <f>'Comm Input'!Z1155</f>
        <v>1616.5</v>
      </c>
      <c r="R120" s="829">
        <f>'Comm Input'!AA1155</f>
        <v>124</v>
      </c>
      <c r="S120" s="829">
        <f>'Comm Input'!AB1155</f>
        <v>0</v>
      </c>
      <c r="T120" s="828">
        <f>'Comm Input'!AC1155</f>
        <v>124</v>
      </c>
      <c r="U120" s="89">
        <f>'Comm Input'!AD1155</f>
        <v>0</v>
      </c>
      <c r="V120" s="89">
        <f>'Comm Input'!AE1155</f>
        <v>0</v>
      </c>
      <c r="W120" s="23">
        <f>'Comm Input'!AF1155</f>
        <v>0</v>
      </c>
      <c r="X120" s="829">
        <f>'Comm Input'!AG1155</f>
        <v>0</v>
      </c>
      <c r="Y120" s="829">
        <f>'Comm Input'!AH1155</f>
        <v>0</v>
      </c>
      <c r="Z120" s="913">
        <f>'Comm Input'!AI1155</f>
        <v>0</v>
      </c>
    </row>
    <row r="121" spans="1:26" x14ac:dyDescent="0.25">
      <c r="A121" s="311">
        <f>'Comm Input'!J1156</f>
        <v>0</v>
      </c>
      <c r="B121">
        <f>'Comm Input'!K1156</f>
        <v>0</v>
      </c>
      <c r="C121">
        <f>'Comm Input'!L1156</f>
        <v>0</v>
      </c>
      <c r="D121">
        <f>'Comm Input'!M1156</f>
        <v>0</v>
      </c>
      <c r="E121" s="529">
        <f>'Comm Input'!N1156</f>
        <v>0</v>
      </c>
      <c r="F121" s="17">
        <f>'Comm Input'!O1156</f>
        <v>0</v>
      </c>
      <c r="G121" s="38">
        <f>'Comm Input'!P1156</f>
        <v>0</v>
      </c>
      <c r="H121" s="307">
        <f>'Comm Input'!Q1156</f>
        <v>0</v>
      </c>
      <c r="I121" s="307">
        <f>'Comm Input'!R1156</f>
        <v>0</v>
      </c>
      <c r="J121" s="307">
        <f>'Comm Input'!S1156</f>
        <v>0</v>
      </c>
      <c r="K121" s="307">
        <f>'Comm Input'!T1156</f>
        <v>0</v>
      </c>
      <c r="L121" s="38">
        <f>'Comm Input'!U1156</f>
        <v>0</v>
      </c>
      <c r="M121" s="38">
        <f>'Comm Input'!V1156</f>
        <v>0</v>
      </c>
      <c r="N121" s="522">
        <f>'Comm Input'!W1156</f>
        <v>0</v>
      </c>
      <c r="O121" s="523">
        <f>'Comm Input'!X1156</f>
        <v>0</v>
      </c>
      <c r="P121" s="28">
        <f>'Comm Input'!Y1156</f>
        <v>0</v>
      </c>
      <c r="Q121" s="538">
        <f>'Comm Input'!Z1156</f>
        <v>0</v>
      </c>
      <c r="R121" s="523">
        <f>'Comm Input'!AA1156</f>
        <v>0</v>
      </c>
      <c r="S121" s="523">
        <f>'Comm Input'!AB1156</f>
        <v>0</v>
      </c>
      <c r="T121" s="28">
        <f>'Comm Input'!AC1156</f>
        <v>0</v>
      </c>
      <c r="U121" s="89">
        <f>'Comm Input'!AD1156</f>
        <v>0</v>
      </c>
      <c r="V121" s="89" t="str">
        <f>'Comm Input'!AE1156</f>
        <v>dropped 0.5 8/1/20</v>
      </c>
      <c r="W121" s="23">
        <f>'Comm Input'!AF1156</f>
        <v>0</v>
      </c>
      <c r="X121" s="523">
        <f>'Comm Input'!AG1156</f>
        <v>0</v>
      </c>
      <c r="Y121" s="523">
        <f>'Comm Input'!AH1156</f>
        <v>0</v>
      </c>
      <c r="Z121" s="89">
        <f>'Comm Input'!AI1156</f>
        <v>0</v>
      </c>
    </row>
    <row r="122" spans="1:26" x14ac:dyDescent="0.25">
      <c r="A122" s="310" t="str">
        <f>'Comm Input'!J1157</f>
        <v>CES</v>
      </c>
      <c r="B122" s="35" t="str">
        <f>'Comm Input'!K1157</f>
        <v>Broker: SS&amp;L</v>
      </c>
      <c r="C122" s="35">
        <f>'Comm Input'!L1157</f>
        <v>0</v>
      </c>
      <c r="D122" s="158">
        <f>'Comm Input'!M1157</f>
        <v>0</v>
      </c>
      <c r="E122" s="117">
        <f>'Comm Input'!N1157</f>
        <v>0</v>
      </c>
      <c r="F122" s="316">
        <f>'Comm Input'!O1157</f>
        <v>0</v>
      </c>
      <c r="G122" s="158">
        <f>'Comm Input'!P1157</f>
        <v>0</v>
      </c>
      <c r="H122" s="158">
        <f>'Comm Input'!Q1157</f>
        <v>0</v>
      </c>
      <c r="I122" s="158">
        <f>'Comm Input'!R1157</f>
        <v>0</v>
      </c>
      <c r="J122" s="319">
        <f>'Comm Input'!S1157</f>
        <v>0</v>
      </c>
      <c r="K122" s="319">
        <f>'Comm Input'!T1157</f>
        <v>0</v>
      </c>
      <c r="L122" s="319" t="str">
        <f>'Comm Input'!U1157</f>
        <v>Bundled</v>
      </c>
      <c r="M122" s="158">
        <f>'Comm Input'!V1157</f>
        <v>0</v>
      </c>
      <c r="N122" s="319">
        <f>'Comm Input'!W1157</f>
        <v>2.5000000000000001E-2</v>
      </c>
      <c r="O122" s="117" t="str">
        <f>'Comm Input'!X1157</f>
        <v>dropped 8/1 subject to ssl approval</v>
      </c>
      <c r="P122" s="157">
        <f>'Comm Input'!Y1157</f>
        <v>0</v>
      </c>
      <c r="Q122" s="159">
        <f>'Comm Input'!Z1157</f>
        <v>0</v>
      </c>
      <c r="R122" s="319">
        <f>'Comm Input'!AA1157</f>
        <v>5.0000000000000001E-3</v>
      </c>
      <c r="S122" s="157" t="str">
        <f>'Comm Input'!AB1157</f>
        <v>PCS</v>
      </c>
      <c r="T122" s="126">
        <f>'Comm Input'!AC1157</f>
        <v>0</v>
      </c>
      <c r="U122" s="319">
        <f>'Comm Input'!AD1157</f>
        <v>5.0000000000000001E-3</v>
      </c>
      <c r="V122" s="157" t="str">
        <f>'Comm Input'!AE1157</f>
        <v>Jose</v>
      </c>
      <c r="W122" s="126">
        <f>'Comm Input'!AF1157</f>
        <v>0</v>
      </c>
      <c r="X122" s="158">
        <f>'Comm Input'!AG1157</f>
        <v>0</v>
      </c>
      <c r="Y122" s="322">
        <f>'Comm Input'!AH1157</f>
        <v>0</v>
      </c>
      <c r="Z122" s="7">
        <f>'Comm Input'!AI1157</f>
        <v>0</v>
      </c>
    </row>
    <row r="123" spans="1:26" x14ac:dyDescent="0.25">
      <c r="A123" s="311">
        <f>'Comm Input'!J1158</f>
        <v>0</v>
      </c>
      <c r="B123" t="str">
        <f>'Comm Input'!K1158</f>
        <v>Advanced Roofing South (ARS)</v>
      </c>
      <c r="C123" s="17">
        <f>'Comm Input'!L1158</f>
        <v>0.37230000000000002</v>
      </c>
      <c r="D123" t="str">
        <f>'Comm Input'!M1158</f>
        <v>FL5551</v>
      </c>
      <c r="E123" s="494">
        <f>'Comm Input'!N1158</f>
        <v>12240</v>
      </c>
      <c r="F123" s="366">
        <f>'Comm Input'!O1158</f>
        <v>0</v>
      </c>
      <c r="G123" s="321">
        <f>'Comm Input'!P1158</f>
        <v>0</v>
      </c>
      <c r="H123" s="307">
        <f>'Comm Input'!Q1158</f>
        <v>0</v>
      </c>
      <c r="I123" s="307">
        <f>'Comm Input'!R1158</f>
        <v>0</v>
      </c>
      <c r="J123" s="307">
        <f>'Comm Input'!S1158</f>
        <v>0</v>
      </c>
      <c r="K123" s="307">
        <f>'Comm Input'!T1158</f>
        <v>0</v>
      </c>
      <c r="L123" s="38">
        <f>'Comm Input'!U1158</f>
        <v>0</v>
      </c>
      <c r="M123" s="38">
        <f>'Comm Input'!V1158</f>
        <v>0</v>
      </c>
      <c r="N123" s="22">
        <f>'Comm Input'!W1158</f>
        <v>306</v>
      </c>
      <c r="O123" s="22">
        <f>'Comm Input'!X1158</f>
        <v>0</v>
      </c>
      <c r="P123" s="23">
        <f>'Comm Input'!Y1158</f>
        <v>0</v>
      </c>
      <c r="Q123" s="23">
        <f>'Comm Input'!Z1158</f>
        <v>0</v>
      </c>
      <c r="R123" s="23">
        <f>'Comm Input'!AA1158</f>
        <v>61.2</v>
      </c>
      <c r="S123" s="593">
        <f>'Comm Input'!AB1158</f>
        <v>0</v>
      </c>
      <c r="T123" s="11">
        <f>'Comm Input'!AC1158</f>
        <v>0</v>
      </c>
      <c r="U123" s="23">
        <f>'Comm Input'!AD1158</f>
        <v>61.2</v>
      </c>
      <c r="V123" s="593">
        <f>'Comm Input'!AE1158</f>
        <v>0</v>
      </c>
      <c r="W123" s="11">
        <f>'Comm Input'!AF1158</f>
        <v>0</v>
      </c>
      <c r="X123" s="23">
        <f>'Comm Input'!AG1158</f>
        <v>0</v>
      </c>
      <c r="Y123" s="23">
        <f>'Comm Input'!AH1158</f>
        <v>0</v>
      </c>
      <c r="Z123">
        <f>'Comm Input'!AI1158</f>
        <v>0</v>
      </c>
    </row>
    <row r="124" spans="1:26" x14ac:dyDescent="0.25">
      <c r="A124" s="311">
        <f>'Comm Input'!J1159</f>
        <v>0</v>
      </c>
      <c r="B124">
        <f>'Comm Input'!K1159</f>
        <v>0</v>
      </c>
      <c r="C124">
        <f>'Comm Input'!L1159</f>
        <v>0</v>
      </c>
      <c r="D124" t="str">
        <f>'Comm Input'!M1159</f>
        <v>OT</v>
      </c>
      <c r="E124" s="628">
        <f>'Comm Input'!N1159</f>
        <v>0</v>
      </c>
      <c r="F124" s="17">
        <f>'Comm Input'!O1159</f>
        <v>0</v>
      </c>
      <c r="G124" s="526">
        <f>'Comm Input'!P1159</f>
        <v>0</v>
      </c>
      <c r="H124" s="535">
        <f>'Comm Input'!Q1159</f>
        <v>0</v>
      </c>
      <c r="I124" s="535">
        <f>'Comm Input'!R1159</f>
        <v>0</v>
      </c>
      <c r="J124" s="535">
        <f>'Comm Input'!S1159</f>
        <v>0</v>
      </c>
      <c r="K124" s="535">
        <f>'Comm Input'!T1159</f>
        <v>0</v>
      </c>
      <c r="L124" s="526">
        <f>'Comm Input'!U1159</f>
        <v>0</v>
      </c>
      <c r="M124" s="526">
        <f>'Comm Input'!V1159</f>
        <v>0</v>
      </c>
      <c r="N124" s="523">
        <f>'Comm Input'!W1159</f>
        <v>0</v>
      </c>
      <c r="O124" s="523">
        <f>'Comm Input'!X1159</f>
        <v>0</v>
      </c>
      <c r="P124" s="538">
        <f>'Comm Input'!Y1159</f>
        <v>0</v>
      </c>
      <c r="Q124" s="538">
        <f>'Comm Input'!Z1159</f>
        <v>0</v>
      </c>
      <c r="R124" s="538">
        <f>'Comm Input'!AA1159</f>
        <v>0</v>
      </c>
      <c r="S124" s="589">
        <f>'Comm Input'!AB1159</f>
        <v>0</v>
      </c>
      <c r="T124" s="11">
        <f>'Comm Input'!AC1159</f>
        <v>0</v>
      </c>
      <c r="U124" s="23">
        <f>'Comm Input'!AD1159</f>
        <v>0</v>
      </c>
      <c r="V124" s="593">
        <f>'Comm Input'!AE1159</f>
        <v>0</v>
      </c>
      <c r="W124" s="11">
        <f>'Comm Input'!AF1159</f>
        <v>0</v>
      </c>
      <c r="X124" s="538">
        <f>'Comm Input'!AG1159</f>
        <v>0</v>
      </c>
      <c r="Y124" s="538">
        <f>'Comm Input'!AH1159</f>
        <v>0</v>
      </c>
      <c r="Z124">
        <f>'Comm Input'!AI1159</f>
        <v>0</v>
      </c>
    </row>
    <row r="125" spans="1:26" x14ac:dyDescent="0.25">
      <c r="A125" s="311">
        <f>'Comm Input'!J1160</f>
        <v>0</v>
      </c>
      <c r="B125">
        <f>'Comm Input'!K1160</f>
        <v>0</v>
      </c>
      <c r="C125" s="17">
        <f>'Comm Input'!L1160</f>
        <v>0.19800000000000001</v>
      </c>
      <c r="D125" t="str">
        <f>'Comm Input'!M1160</f>
        <v>FL8742</v>
      </c>
      <c r="E125" s="494">
        <f>'Comm Input'!N1160</f>
        <v>0</v>
      </c>
      <c r="F125" s="366">
        <f>'Comm Input'!O1160</f>
        <v>0</v>
      </c>
      <c r="G125" s="321">
        <f>'Comm Input'!P1160</f>
        <v>0</v>
      </c>
      <c r="H125" s="307">
        <f>'Comm Input'!Q1160</f>
        <v>0</v>
      </c>
      <c r="I125" s="307">
        <f>'Comm Input'!R1160</f>
        <v>0</v>
      </c>
      <c r="J125" s="307">
        <f>'Comm Input'!S1160</f>
        <v>0</v>
      </c>
      <c r="K125" s="307">
        <f>'Comm Input'!T1160</f>
        <v>0</v>
      </c>
      <c r="L125" s="38">
        <f>'Comm Input'!U1160</f>
        <v>0</v>
      </c>
      <c r="M125" s="38">
        <f>'Comm Input'!V1160</f>
        <v>0</v>
      </c>
      <c r="N125" s="22">
        <f>'Comm Input'!W1160</f>
        <v>0</v>
      </c>
      <c r="O125" s="22">
        <f>'Comm Input'!X1160</f>
        <v>0</v>
      </c>
      <c r="P125" s="23">
        <f>'Comm Input'!Y1160</f>
        <v>0</v>
      </c>
      <c r="Q125" s="23">
        <f>'Comm Input'!Z1160</f>
        <v>0</v>
      </c>
      <c r="R125" s="23">
        <f>'Comm Input'!AA1160</f>
        <v>0</v>
      </c>
      <c r="S125" s="593">
        <f>'Comm Input'!AB1160</f>
        <v>0</v>
      </c>
      <c r="T125" s="11">
        <f>'Comm Input'!AC1160</f>
        <v>0</v>
      </c>
      <c r="U125" s="23">
        <f>'Comm Input'!AD1160</f>
        <v>0</v>
      </c>
      <c r="V125" s="593">
        <f>'Comm Input'!AE1160</f>
        <v>0</v>
      </c>
      <c r="W125" s="11">
        <f>'Comm Input'!AF1160</f>
        <v>0</v>
      </c>
      <c r="X125" s="23">
        <f>'Comm Input'!AG1160</f>
        <v>0</v>
      </c>
      <c r="Y125" s="23">
        <f>'Comm Input'!AH1160</f>
        <v>0</v>
      </c>
      <c r="Z125">
        <f>'Comm Input'!AI1160</f>
        <v>0</v>
      </c>
    </row>
    <row r="126" spans="1:26" x14ac:dyDescent="0.25">
      <c r="A126" s="311">
        <f>'Comm Input'!J1161</f>
        <v>0</v>
      </c>
      <c r="B126">
        <f>'Comm Input'!K1161</f>
        <v>0</v>
      </c>
      <c r="C126">
        <f>'Comm Input'!L1161</f>
        <v>0</v>
      </c>
      <c r="D126">
        <f>'Comm Input'!M1161</f>
        <v>0</v>
      </c>
      <c r="E126" s="494">
        <f>'Comm Input'!N1161</f>
        <v>0</v>
      </c>
      <c r="F126" s="17">
        <f>'Comm Input'!O1161</f>
        <v>0</v>
      </c>
      <c r="G126" s="38">
        <f>'Comm Input'!P1161</f>
        <v>0</v>
      </c>
      <c r="H126" s="307">
        <f>'Comm Input'!Q1161</f>
        <v>0</v>
      </c>
      <c r="I126" s="307">
        <f>'Comm Input'!R1161</f>
        <v>0</v>
      </c>
      <c r="J126" s="307">
        <f>'Comm Input'!S1161</f>
        <v>0</v>
      </c>
      <c r="K126" s="307">
        <f>'Comm Input'!T1161</f>
        <v>0</v>
      </c>
      <c r="L126" s="38">
        <f>'Comm Input'!U1161</f>
        <v>0</v>
      </c>
      <c r="M126" s="38">
        <f>'Comm Input'!V1161</f>
        <v>0</v>
      </c>
      <c r="N126" s="22">
        <f>'Comm Input'!W1161</f>
        <v>0</v>
      </c>
      <c r="O126" s="22">
        <f>'Comm Input'!X1161</f>
        <v>0</v>
      </c>
      <c r="P126" s="23">
        <f>'Comm Input'!Y1161</f>
        <v>0</v>
      </c>
      <c r="Q126" s="23">
        <f>'Comm Input'!Z1161</f>
        <v>0</v>
      </c>
      <c r="R126" s="23">
        <f>'Comm Input'!AA1161</f>
        <v>0</v>
      </c>
      <c r="S126" s="593">
        <f>'Comm Input'!AB1161</f>
        <v>0</v>
      </c>
      <c r="T126" s="11">
        <f>'Comm Input'!AC1161</f>
        <v>0</v>
      </c>
      <c r="U126" s="23">
        <f>'Comm Input'!AD1161</f>
        <v>0</v>
      </c>
      <c r="V126" s="593">
        <f>'Comm Input'!AE1161</f>
        <v>0</v>
      </c>
      <c r="W126" s="11">
        <f>'Comm Input'!AF1161</f>
        <v>0</v>
      </c>
      <c r="X126" s="23">
        <f>'Comm Input'!AG1161</f>
        <v>0</v>
      </c>
      <c r="Y126" s="23">
        <f>'Comm Input'!AH1161</f>
        <v>0</v>
      </c>
      <c r="Z126">
        <f>'Comm Input'!AI1161</f>
        <v>0</v>
      </c>
    </row>
    <row r="127" spans="1:26" x14ac:dyDescent="0.25">
      <c r="A127" s="311">
        <f>'Comm Input'!J1162</f>
        <v>0</v>
      </c>
      <c r="B127">
        <f>'Comm Input'!K1162</f>
        <v>0</v>
      </c>
      <c r="C127">
        <f>'Comm Input'!L1162</f>
        <v>0</v>
      </c>
      <c r="D127">
        <f>'Comm Input'!M1162</f>
        <v>0</v>
      </c>
      <c r="E127" s="529">
        <f>'Comm Input'!N1162</f>
        <v>0</v>
      </c>
      <c r="F127" s="17">
        <f>'Comm Input'!O1162</f>
        <v>0</v>
      </c>
      <c r="G127" s="38">
        <f>'Comm Input'!P1162</f>
        <v>0</v>
      </c>
      <c r="H127" s="307">
        <f>'Comm Input'!Q1162</f>
        <v>0</v>
      </c>
      <c r="I127" s="307">
        <f>'Comm Input'!R1162</f>
        <v>0</v>
      </c>
      <c r="J127" s="307">
        <f>'Comm Input'!S1162</f>
        <v>0</v>
      </c>
      <c r="K127" s="307">
        <f>'Comm Input'!T1162</f>
        <v>0</v>
      </c>
      <c r="L127" s="38">
        <f>'Comm Input'!U1162</f>
        <v>0</v>
      </c>
      <c r="M127" s="38">
        <f>'Comm Input'!V1162</f>
        <v>0</v>
      </c>
      <c r="N127" s="22">
        <f>'Comm Input'!W1162</f>
        <v>0</v>
      </c>
      <c r="O127" s="22">
        <f>'Comm Input'!X1162</f>
        <v>0</v>
      </c>
      <c r="P127" s="23">
        <f>'Comm Input'!Y1162</f>
        <v>0</v>
      </c>
      <c r="Q127" s="23">
        <f>'Comm Input'!Z1162</f>
        <v>0</v>
      </c>
      <c r="R127" s="23">
        <f>'Comm Input'!AA1162</f>
        <v>0</v>
      </c>
      <c r="S127" s="593">
        <f>'Comm Input'!AB1162</f>
        <v>0</v>
      </c>
      <c r="T127" s="11">
        <f>'Comm Input'!AC1162</f>
        <v>0</v>
      </c>
      <c r="U127" s="23">
        <f>'Comm Input'!AD1162</f>
        <v>0</v>
      </c>
      <c r="V127" s="593">
        <f>'Comm Input'!AE1162</f>
        <v>0</v>
      </c>
      <c r="W127" s="11">
        <f>'Comm Input'!AF1162</f>
        <v>0</v>
      </c>
      <c r="X127" s="23">
        <f>'Comm Input'!AG1162</f>
        <v>0</v>
      </c>
      <c r="Y127" s="23">
        <f>'Comm Input'!AH1162</f>
        <v>0</v>
      </c>
      <c r="Z127">
        <f>'Comm Input'!AI1162</f>
        <v>0</v>
      </c>
    </row>
    <row r="128" spans="1:26" x14ac:dyDescent="0.25">
      <c r="A128" s="311">
        <f>'Comm Input'!J1163</f>
        <v>0</v>
      </c>
      <c r="B128">
        <f>'Comm Input'!K1163</f>
        <v>0</v>
      </c>
      <c r="C128">
        <f>'Comm Input'!L1163</f>
        <v>0</v>
      </c>
      <c r="D128">
        <f>'Comm Input'!M1163</f>
        <v>0</v>
      </c>
      <c r="E128" s="529">
        <f>'Comm Input'!N1163</f>
        <v>0</v>
      </c>
      <c r="F128" s="17">
        <f>'Comm Input'!O1163</f>
        <v>0</v>
      </c>
      <c r="G128" s="38">
        <f>'Comm Input'!P1163</f>
        <v>0</v>
      </c>
      <c r="H128" s="307">
        <f>'Comm Input'!Q1163</f>
        <v>0</v>
      </c>
      <c r="I128" s="307">
        <f>'Comm Input'!R1163</f>
        <v>0</v>
      </c>
      <c r="J128" s="307">
        <f>'Comm Input'!S1163</f>
        <v>0</v>
      </c>
      <c r="K128" s="307">
        <f>'Comm Input'!T1163</f>
        <v>0</v>
      </c>
      <c r="L128" s="38">
        <f>'Comm Input'!U1163</f>
        <v>0</v>
      </c>
      <c r="M128" s="38">
        <f>'Comm Input'!V1163</f>
        <v>0</v>
      </c>
      <c r="N128" s="22">
        <f>'Comm Input'!W1163</f>
        <v>0</v>
      </c>
      <c r="O128" s="22">
        <f>'Comm Input'!X1163</f>
        <v>0</v>
      </c>
      <c r="P128" s="23">
        <f>'Comm Input'!Y1163</f>
        <v>0</v>
      </c>
      <c r="Q128" s="23">
        <f>'Comm Input'!Z1163</f>
        <v>0</v>
      </c>
      <c r="R128" s="23">
        <f>'Comm Input'!AA1163</f>
        <v>0</v>
      </c>
      <c r="S128" s="593">
        <f>'Comm Input'!AB1163</f>
        <v>0</v>
      </c>
      <c r="T128" s="11">
        <f>'Comm Input'!AC1163</f>
        <v>0</v>
      </c>
      <c r="U128" s="23">
        <f>'Comm Input'!AD1163</f>
        <v>0</v>
      </c>
      <c r="V128" s="593">
        <f>'Comm Input'!AE1163</f>
        <v>0</v>
      </c>
      <c r="W128" s="11">
        <f>'Comm Input'!AF1163</f>
        <v>0</v>
      </c>
      <c r="X128" s="23">
        <f>'Comm Input'!AG1163</f>
        <v>0</v>
      </c>
      <c r="Y128" s="23">
        <f>'Comm Input'!AH1163</f>
        <v>0</v>
      </c>
      <c r="Z128">
        <f>'Comm Input'!AI1163</f>
        <v>0</v>
      </c>
    </row>
    <row r="129" spans="1:26" x14ac:dyDescent="0.25">
      <c r="A129" s="311">
        <f>'Comm Input'!J1164</f>
        <v>0</v>
      </c>
      <c r="B129">
        <f>'Comm Input'!K1164</f>
        <v>0</v>
      </c>
      <c r="C129">
        <f>'Comm Input'!L1164</f>
        <v>0</v>
      </c>
      <c r="D129">
        <f>'Comm Input'!M1164</f>
        <v>0</v>
      </c>
      <c r="E129" s="529">
        <f>'Comm Input'!N1164</f>
        <v>0</v>
      </c>
      <c r="F129" s="17">
        <f>'Comm Input'!O1164</f>
        <v>0</v>
      </c>
      <c r="G129" s="38">
        <f>'Comm Input'!P1164</f>
        <v>0</v>
      </c>
      <c r="H129" s="307">
        <f>'Comm Input'!Q1164</f>
        <v>0</v>
      </c>
      <c r="I129" s="307">
        <f>'Comm Input'!R1164</f>
        <v>0</v>
      </c>
      <c r="J129" s="307">
        <f>'Comm Input'!S1164</f>
        <v>0</v>
      </c>
      <c r="K129" s="307">
        <f>'Comm Input'!T1164</f>
        <v>0</v>
      </c>
      <c r="L129" s="38">
        <f>'Comm Input'!U1164</f>
        <v>0</v>
      </c>
      <c r="M129" s="38">
        <f>'Comm Input'!V1164</f>
        <v>0</v>
      </c>
      <c r="N129" s="22">
        <f>'Comm Input'!W1164</f>
        <v>0</v>
      </c>
      <c r="O129" s="22">
        <f>'Comm Input'!X1164</f>
        <v>0</v>
      </c>
      <c r="P129" s="23">
        <f>'Comm Input'!Y1164</f>
        <v>0</v>
      </c>
      <c r="Q129" s="23">
        <f>'Comm Input'!Z1164</f>
        <v>0</v>
      </c>
      <c r="R129" s="23">
        <f>'Comm Input'!AA1164</f>
        <v>0</v>
      </c>
      <c r="S129" s="593">
        <f>'Comm Input'!AB1164</f>
        <v>0</v>
      </c>
      <c r="T129" s="11">
        <f>'Comm Input'!AC1164</f>
        <v>0</v>
      </c>
      <c r="U129" s="23">
        <f>'Comm Input'!AD1164</f>
        <v>0</v>
      </c>
      <c r="V129" s="593">
        <f>'Comm Input'!AE1164</f>
        <v>0</v>
      </c>
      <c r="W129" s="11">
        <f>'Comm Input'!AF1164</f>
        <v>0</v>
      </c>
      <c r="X129" s="23">
        <f>'Comm Input'!AG1164</f>
        <v>0</v>
      </c>
      <c r="Y129" s="23">
        <f>'Comm Input'!AH1164</f>
        <v>0</v>
      </c>
      <c r="Z129">
        <f>'Comm Input'!AI1164</f>
        <v>0</v>
      </c>
    </row>
    <row r="130" spans="1:26" x14ac:dyDescent="0.25">
      <c r="A130" s="311">
        <f>'Comm Input'!J1165</f>
        <v>0</v>
      </c>
      <c r="B130">
        <f>'Comm Input'!K1165</f>
        <v>0</v>
      </c>
      <c r="C130">
        <f>'Comm Input'!L1165</f>
        <v>0</v>
      </c>
      <c r="D130">
        <f>'Comm Input'!M1165</f>
        <v>0</v>
      </c>
      <c r="E130" s="529">
        <f>'Comm Input'!N1165</f>
        <v>0</v>
      </c>
      <c r="F130" s="17">
        <f>'Comm Input'!O1165</f>
        <v>0</v>
      </c>
      <c r="G130" s="38">
        <f>'Comm Input'!P1165</f>
        <v>0</v>
      </c>
      <c r="H130" s="307">
        <f>'Comm Input'!Q1165</f>
        <v>0</v>
      </c>
      <c r="I130" s="307">
        <f>'Comm Input'!R1165</f>
        <v>0</v>
      </c>
      <c r="J130" s="307">
        <f>'Comm Input'!S1165</f>
        <v>0</v>
      </c>
      <c r="K130" s="307">
        <f>'Comm Input'!T1165</f>
        <v>0</v>
      </c>
      <c r="L130" s="38">
        <f>'Comm Input'!U1165</f>
        <v>0</v>
      </c>
      <c r="M130" s="38">
        <f>'Comm Input'!V1165</f>
        <v>0</v>
      </c>
      <c r="N130" s="827">
        <f>'Comm Input'!W1165</f>
        <v>306</v>
      </c>
      <c r="O130" s="829">
        <f>'Comm Input'!X1165</f>
        <v>0</v>
      </c>
      <c r="P130" s="828">
        <f>'Comm Input'!Y1165</f>
        <v>0</v>
      </c>
      <c r="Q130" s="1164">
        <f>'Comm Input'!Z1165</f>
        <v>306</v>
      </c>
      <c r="R130" s="829">
        <f>'Comm Input'!AA1165</f>
        <v>61.2</v>
      </c>
      <c r="S130" s="1156">
        <f>'Comm Input'!AB1165</f>
        <v>0</v>
      </c>
      <c r="T130" s="828">
        <f>'Comm Input'!AC1165</f>
        <v>61.2</v>
      </c>
      <c r="U130" s="829">
        <f>'Comm Input'!AD1165</f>
        <v>61.2</v>
      </c>
      <c r="V130" s="1156">
        <f>'Comm Input'!AE1165</f>
        <v>0</v>
      </c>
      <c r="W130" s="1165">
        <f>'Comm Input'!AF1165</f>
        <v>61.2</v>
      </c>
      <c r="X130" s="829">
        <f>'Comm Input'!AG1165</f>
        <v>0</v>
      </c>
      <c r="Y130" s="829">
        <f>'Comm Input'!AH1165</f>
        <v>0</v>
      </c>
      <c r="Z130" s="913">
        <f>'Comm Input'!AI1165</f>
        <v>0</v>
      </c>
    </row>
    <row r="131" spans="1:26" x14ac:dyDescent="0.25">
      <c r="A131" s="311">
        <f>'Comm Input'!J1166</f>
        <v>0</v>
      </c>
      <c r="B131">
        <f>'Comm Input'!K1166</f>
        <v>0</v>
      </c>
      <c r="C131">
        <f>'Comm Input'!L1166</f>
        <v>0</v>
      </c>
      <c r="D131">
        <f>'Comm Input'!M1166</f>
        <v>0</v>
      </c>
      <c r="E131" s="529">
        <f>'Comm Input'!N1166</f>
        <v>0</v>
      </c>
      <c r="F131" s="17">
        <f>'Comm Input'!O1166</f>
        <v>0</v>
      </c>
      <c r="G131" s="38">
        <f>'Comm Input'!P1166</f>
        <v>0</v>
      </c>
      <c r="H131" s="307">
        <f>'Comm Input'!Q1166</f>
        <v>0</v>
      </c>
      <c r="I131" s="307">
        <f>'Comm Input'!R1166</f>
        <v>0</v>
      </c>
      <c r="J131" s="307">
        <f>'Comm Input'!S1166</f>
        <v>0</v>
      </c>
      <c r="K131" s="307">
        <f>'Comm Input'!T1166</f>
        <v>0</v>
      </c>
      <c r="L131" s="38">
        <f>'Comm Input'!U1166</f>
        <v>0</v>
      </c>
      <c r="M131" s="38">
        <f>'Comm Input'!V1166</f>
        <v>0</v>
      </c>
      <c r="N131" s="522">
        <f>'Comm Input'!W1166</f>
        <v>0</v>
      </c>
      <c r="O131" s="523">
        <f>'Comm Input'!X1166</f>
        <v>0</v>
      </c>
      <c r="P131" s="28">
        <f>'Comm Input'!Y1166</f>
        <v>0</v>
      </c>
      <c r="Q131" s="538">
        <f>'Comm Input'!Z1166</f>
        <v>0</v>
      </c>
      <c r="R131" s="523">
        <f>'Comm Input'!AA1166</f>
        <v>0</v>
      </c>
      <c r="S131" s="523">
        <f>'Comm Input'!AB1166</f>
        <v>0</v>
      </c>
      <c r="T131" s="28">
        <f>'Comm Input'!AC1166</f>
        <v>0</v>
      </c>
      <c r="U131" s="89">
        <f>'Comm Input'!AD1166</f>
        <v>0</v>
      </c>
      <c r="V131" s="89">
        <f>'Comm Input'!AE1166</f>
        <v>0</v>
      </c>
      <c r="W131" s="1166">
        <f>'Comm Input'!AF1166</f>
        <v>0</v>
      </c>
      <c r="X131" s="523">
        <f>'Comm Input'!AG1166</f>
        <v>0</v>
      </c>
      <c r="Y131" s="523">
        <f>'Comm Input'!AH1166</f>
        <v>0</v>
      </c>
      <c r="Z131" s="89">
        <f>'Comm Input'!AI1166</f>
        <v>0</v>
      </c>
    </row>
    <row r="132" spans="1:26" x14ac:dyDescent="0.25">
      <c r="A132" s="310" t="str">
        <f>'Comm Input'!J1167</f>
        <v>CES</v>
      </c>
      <c r="B132" s="35" t="str">
        <f>'Comm Input'!K1167</f>
        <v xml:space="preserve">Broker: SS&amp;L </v>
      </c>
      <c r="C132" s="35">
        <f>'Comm Input'!L1167</f>
        <v>0</v>
      </c>
      <c r="D132" s="158">
        <f>'Comm Input'!M1167</f>
        <v>0</v>
      </c>
      <c r="E132" s="117">
        <f>'Comm Input'!N1167</f>
        <v>0</v>
      </c>
      <c r="F132" s="316">
        <f>'Comm Input'!O1167</f>
        <v>0</v>
      </c>
      <c r="G132" s="158">
        <f>'Comm Input'!P1167</f>
        <v>0</v>
      </c>
      <c r="H132" s="158">
        <f>'Comm Input'!Q1167</f>
        <v>0</v>
      </c>
      <c r="I132" s="158">
        <f>'Comm Input'!R1167</f>
        <v>0</v>
      </c>
      <c r="J132" s="319">
        <f>'Comm Input'!S1167</f>
        <v>0</v>
      </c>
      <c r="K132" s="319">
        <f>'Comm Input'!T1167</f>
        <v>0</v>
      </c>
      <c r="L132" s="319" t="str">
        <f>'Comm Input'!U1167</f>
        <v>Bundled</v>
      </c>
      <c r="M132" s="158">
        <f>'Comm Input'!V1167</f>
        <v>0</v>
      </c>
      <c r="N132" s="319">
        <f>'Comm Input'!W1167</f>
        <v>2.5000000000000001E-2</v>
      </c>
      <c r="O132" s="117" t="str">
        <f>'Comm Input'!X1167</f>
        <v>dropped 8/1 subject to ssl approval</v>
      </c>
      <c r="P132" s="157">
        <f>'Comm Input'!Y1167</f>
        <v>0</v>
      </c>
      <c r="Q132" s="159">
        <f>'Comm Input'!Z1167</f>
        <v>0</v>
      </c>
      <c r="R132" s="319">
        <f>'Comm Input'!AA1167</f>
        <v>5.0000000000000001E-3</v>
      </c>
      <c r="S132" s="157" t="str">
        <f>'Comm Input'!AB1167</f>
        <v>PCS</v>
      </c>
      <c r="T132" s="126">
        <f>'Comm Input'!AC1167</f>
        <v>0</v>
      </c>
      <c r="U132" s="319">
        <f>'Comm Input'!AD1167</f>
        <v>0.01</v>
      </c>
      <c r="V132" s="157" t="str">
        <f>'Comm Input'!AE1167</f>
        <v>Jose</v>
      </c>
      <c r="W132" s="630">
        <f>'Comm Input'!AF1167</f>
        <v>0</v>
      </c>
      <c r="X132" s="158">
        <f>'Comm Input'!AG1167</f>
        <v>0</v>
      </c>
      <c r="Y132" s="322">
        <f>'Comm Input'!AH1167</f>
        <v>0</v>
      </c>
      <c r="Z132" s="7">
        <f>'Comm Input'!AI1167</f>
        <v>0</v>
      </c>
    </row>
    <row r="133" spans="1:26" x14ac:dyDescent="0.25">
      <c r="A133" s="311">
        <f>'Comm Input'!J1168</f>
        <v>0</v>
      </c>
      <c r="B133" t="str">
        <f>'Comm Input'!K1168</f>
        <v>Long Lasting Roofing</v>
      </c>
      <c r="C133" s="17">
        <f>'Comm Input'!L1168</f>
        <v>0.37230000000000002</v>
      </c>
      <c r="D133" t="str">
        <f>'Comm Input'!M1168</f>
        <v>FL8810</v>
      </c>
      <c r="E133" s="494">
        <f>'Comm Input'!N1168</f>
        <v>0</v>
      </c>
      <c r="F133" s="366">
        <f>'Comm Input'!O1168</f>
        <v>0</v>
      </c>
      <c r="G133" s="321">
        <f>'Comm Input'!P1168</f>
        <v>0</v>
      </c>
      <c r="H133" s="307">
        <f>'Comm Input'!Q1168</f>
        <v>0</v>
      </c>
      <c r="I133" s="307">
        <f>'Comm Input'!R1168</f>
        <v>0</v>
      </c>
      <c r="J133" s="307">
        <f>'Comm Input'!S1168</f>
        <v>0</v>
      </c>
      <c r="K133" s="307">
        <f>'Comm Input'!T1168</f>
        <v>0</v>
      </c>
      <c r="L133" s="38">
        <f>'Comm Input'!U1168</f>
        <v>0</v>
      </c>
      <c r="M133" s="38">
        <f>'Comm Input'!V1168</f>
        <v>0</v>
      </c>
      <c r="N133" s="22">
        <f>'Comm Input'!W1168</f>
        <v>0</v>
      </c>
      <c r="O133" s="22">
        <f>'Comm Input'!X1168</f>
        <v>0</v>
      </c>
      <c r="P133" s="23">
        <f>'Comm Input'!Y1168</f>
        <v>0</v>
      </c>
      <c r="Q133" s="23">
        <f>'Comm Input'!Z1168</f>
        <v>0</v>
      </c>
      <c r="R133" s="23">
        <f>'Comm Input'!AA1168</f>
        <v>0</v>
      </c>
      <c r="S133" s="593">
        <f>'Comm Input'!AB1168</f>
        <v>0</v>
      </c>
      <c r="T133" s="11">
        <f>'Comm Input'!AC1168</f>
        <v>0</v>
      </c>
      <c r="U133" s="23">
        <f>'Comm Input'!AD1168</f>
        <v>0</v>
      </c>
      <c r="V133" s="593">
        <f>'Comm Input'!AE1168</f>
        <v>0</v>
      </c>
      <c r="W133" s="11">
        <f>'Comm Input'!AF1168</f>
        <v>0</v>
      </c>
      <c r="X133" s="23">
        <f>'Comm Input'!AG1168</f>
        <v>0</v>
      </c>
      <c r="Y133" s="23">
        <f>'Comm Input'!AH1168</f>
        <v>0</v>
      </c>
      <c r="Z133">
        <f>'Comm Input'!AI1168</f>
        <v>0</v>
      </c>
    </row>
    <row r="134" spans="1:26" x14ac:dyDescent="0.25">
      <c r="A134" s="311">
        <f>'Comm Input'!J1169</f>
        <v>0</v>
      </c>
      <c r="B134">
        <f>'Comm Input'!K1169</f>
        <v>0</v>
      </c>
      <c r="C134">
        <f>'Comm Input'!L1169</f>
        <v>0</v>
      </c>
      <c r="D134" t="str">
        <f>'Comm Input'!M1169</f>
        <v>OT</v>
      </c>
      <c r="E134" s="628">
        <f>'Comm Input'!N1169</f>
        <v>0</v>
      </c>
      <c r="F134" s="17">
        <f>'Comm Input'!O1169</f>
        <v>0</v>
      </c>
      <c r="G134" s="526">
        <f>'Comm Input'!P1169</f>
        <v>0</v>
      </c>
      <c r="H134" s="535">
        <f>'Comm Input'!Q1169</f>
        <v>0</v>
      </c>
      <c r="I134" s="535">
        <f>'Comm Input'!R1169</f>
        <v>0</v>
      </c>
      <c r="J134" s="535">
        <f>'Comm Input'!S1169</f>
        <v>0</v>
      </c>
      <c r="K134" s="535">
        <f>'Comm Input'!T1169</f>
        <v>0</v>
      </c>
      <c r="L134" s="526">
        <f>'Comm Input'!U1169</f>
        <v>0</v>
      </c>
      <c r="M134" s="526">
        <f>'Comm Input'!V1169</f>
        <v>0</v>
      </c>
      <c r="N134" s="523">
        <f>'Comm Input'!W1169</f>
        <v>0</v>
      </c>
      <c r="O134" s="523">
        <f>'Comm Input'!X1169</f>
        <v>0</v>
      </c>
      <c r="P134" s="538">
        <f>'Comm Input'!Y1169</f>
        <v>0</v>
      </c>
      <c r="Q134" s="538">
        <f>'Comm Input'!Z1169</f>
        <v>0</v>
      </c>
      <c r="R134" s="538">
        <f>'Comm Input'!AA1169</f>
        <v>0</v>
      </c>
      <c r="S134" s="589">
        <f>'Comm Input'!AB1169</f>
        <v>0</v>
      </c>
      <c r="T134" s="11">
        <f>'Comm Input'!AC1169</f>
        <v>0</v>
      </c>
      <c r="U134" s="23">
        <f>'Comm Input'!AD1169</f>
        <v>0</v>
      </c>
      <c r="V134" s="593">
        <f>'Comm Input'!AE1169</f>
        <v>0</v>
      </c>
      <c r="W134" s="11">
        <f>'Comm Input'!AF1169</f>
        <v>0</v>
      </c>
      <c r="X134" s="538">
        <f>'Comm Input'!AG1169</f>
        <v>0</v>
      </c>
      <c r="Y134" s="538">
        <f>'Comm Input'!AH1169</f>
        <v>0</v>
      </c>
      <c r="Z134">
        <f>'Comm Input'!AI1169</f>
        <v>0</v>
      </c>
    </row>
    <row r="135" spans="1:26" x14ac:dyDescent="0.25">
      <c r="A135" s="311">
        <f>'Comm Input'!J1170</f>
        <v>0</v>
      </c>
      <c r="B135">
        <f>'Comm Input'!K1170</f>
        <v>0</v>
      </c>
      <c r="C135" s="17">
        <f>'Comm Input'!L1170</f>
        <v>0.19800000000000001</v>
      </c>
      <c r="D135" t="str">
        <f>'Comm Input'!M1170</f>
        <v>FL5551</v>
      </c>
      <c r="E135" s="494">
        <f>'Comm Input'!N1170</f>
        <v>12720</v>
      </c>
      <c r="F135" s="366">
        <f>'Comm Input'!O1170</f>
        <v>0</v>
      </c>
      <c r="G135" s="321">
        <f>'Comm Input'!P1170</f>
        <v>0</v>
      </c>
      <c r="H135" s="307">
        <f>'Comm Input'!Q1170</f>
        <v>0</v>
      </c>
      <c r="I135" s="307">
        <f>'Comm Input'!R1170</f>
        <v>0</v>
      </c>
      <c r="J135" s="307">
        <f>'Comm Input'!S1170</f>
        <v>0</v>
      </c>
      <c r="K135" s="307">
        <f>'Comm Input'!T1170</f>
        <v>0</v>
      </c>
      <c r="L135" s="38">
        <f>'Comm Input'!U1170</f>
        <v>0</v>
      </c>
      <c r="M135" s="38">
        <f>'Comm Input'!V1170</f>
        <v>0</v>
      </c>
      <c r="N135" s="22">
        <f>'Comm Input'!W1170</f>
        <v>318</v>
      </c>
      <c r="O135" s="22">
        <f>'Comm Input'!X1170</f>
        <v>0</v>
      </c>
      <c r="P135" s="23">
        <f>'Comm Input'!Y1170</f>
        <v>0</v>
      </c>
      <c r="Q135" s="23">
        <f>'Comm Input'!Z1170</f>
        <v>0</v>
      </c>
      <c r="R135" s="23">
        <f>'Comm Input'!AA1170</f>
        <v>63.6</v>
      </c>
      <c r="S135" s="593">
        <f>'Comm Input'!AB1170</f>
        <v>0</v>
      </c>
      <c r="T135" s="11">
        <f>'Comm Input'!AC1170</f>
        <v>0</v>
      </c>
      <c r="U135" s="23">
        <f>'Comm Input'!AD1170</f>
        <v>127.2</v>
      </c>
      <c r="V135" s="593">
        <f>'Comm Input'!AE1170</f>
        <v>0</v>
      </c>
      <c r="W135" s="11">
        <f>'Comm Input'!AF1170</f>
        <v>0</v>
      </c>
      <c r="X135" s="23">
        <f>'Comm Input'!AG1170</f>
        <v>0</v>
      </c>
      <c r="Y135" s="23">
        <f>'Comm Input'!AH1170</f>
        <v>0</v>
      </c>
      <c r="Z135">
        <f>'Comm Input'!AI1170</f>
        <v>0</v>
      </c>
    </row>
    <row r="136" spans="1:26" x14ac:dyDescent="0.25">
      <c r="A136" s="311">
        <f>'Comm Input'!J1171</f>
        <v>0</v>
      </c>
      <c r="B136">
        <f>'Comm Input'!K1171</f>
        <v>0</v>
      </c>
      <c r="C136">
        <f>'Comm Input'!L1171</f>
        <v>0</v>
      </c>
      <c r="D136" t="str">
        <f>'Comm Input'!M1171</f>
        <v>OT</v>
      </c>
      <c r="E136" s="494">
        <f>'Comm Input'!N1171</f>
        <v>0</v>
      </c>
      <c r="F136" s="17">
        <f>'Comm Input'!O1171</f>
        <v>0</v>
      </c>
      <c r="G136" s="38">
        <f>'Comm Input'!P1171</f>
        <v>0</v>
      </c>
      <c r="H136" s="307">
        <f>'Comm Input'!Q1171</f>
        <v>0</v>
      </c>
      <c r="I136" s="307">
        <f>'Comm Input'!R1171</f>
        <v>0</v>
      </c>
      <c r="J136" s="307">
        <f>'Comm Input'!S1171</f>
        <v>0</v>
      </c>
      <c r="K136" s="307">
        <f>'Comm Input'!T1171</f>
        <v>0</v>
      </c>
      <c r="L136" s="38">
        <f>'Comm Input'!U1171</f>
        <v>0</v>
      </c>
      <c r="M136" s="38">
        <f>'Comm Input'!V1171</f>
        <v>0</v>
      </c>
      <c r="N136" s="22">
        <f>'Comm Input'!W1171</f>
        <v>0</v>
      </c>
      <c r="O136" s="22">
        <f>'Comm Input'!X1171</f>
        <v>0</v>
      </c>
      <c r="P136" s="23">
        <f>'Comm Input'!Y1171</f>
        <v>0</v>
      </c>
      <c r="Q136" s="23">
        <f>'Comm Input'!Z1171</f>
        <v>0</v>
      </c>
      <c r="R136" s="23">
        <f>'Comm Input'!AA1171</f>
        <v>0</v>
      </c>
      <c r="S136" s="593">
        <f>'Comm Input'!AB1171</f>
        <v>0</v>
      </c>
      <c r="T136" s="11">
        <f>'Comm Input'!AC1171</f>
        <v>0</v>
      </c>
      <c r="U136" s="23">
        <f>'Comm Input'!AD1171</f>
        <v>0</v>
      </c>
      <c r="V136" s="593">
        <f>'Comm Input'!AE1171</f>
        <v>0</v>
      </c>
      <c r="W136" s="11">
        <f>'Comm Input'!AF1171</f>
        <v>0</v>
      </c>
      <c r="X136" s="23">
        <f>'Comm Input'!AG1171</f>
        <v>0</v>
      </c>
      <c r="Y136" s="23">
        <f>'Comm Input'!AH1171</f>
        <v>0</v>
      </c>
      <c r="Z136">
        <f>'Comm Input'!AI1171</f>
        <v>0</v>
      </c>
    </row>
    <row r="137" spans="1:26" x14ac:dyDescent="0.25">
      <c r="A137" s="311">
        <f>'Comm Input'!J1172</f>
        <v>0</v>
      </c>
      <c r="B137">
        <f>'Comm Input'!K1172</f>
        <v>0</v>
      </c>
      <c r="C137">
        <f>'Comm Input'!L1172</f>
        <v>0</v>
      </c>
      <c r="D137">
        <f>'Comm Input'!M1172</f>
        <v>0</v>
      </c>
      <c r="E137" s="529">
        <f>'Comm Input'!N1172</f>
        <v>0</v>
      </c>
      <c r="F137" s="17">
        <f>'Comm Input'!O1172</f>
        <v>0</v>
      </c>
      <c r="G137" s="38">
        <f>'Comm Input'!P1172</f>
        <v>0</v>
      </c>
      <c r="H137" s="307">
        <f>'Comm Input'!Q1172</f>
        <v>0</v>
      </c>
      <c r="I137" s="307">
        <f>'Comm Input'!R1172</f>
        <v>0</v>
      </c>
      <c r="J137" s="307">
        <f>'Comm Input'!S1172</f>
        <v>0</v>
      </c>
      <c r="K137" s="307">
        <f>'Comm Input'!T1172</f>
        <v>0</v>
      </c>
      <c r="L137" s="38">
        <f>'Comm Input'!U1172</f>
        <v>0</v>
      </c>
      <c r="M137" s="38">
        <f>'Comm Input'!V1172</f>
        <v>0</v>
      </c>
      <c r="N137" s="22">
        <f>'Comm Input'!W1172</f>
        <v>0</v>
      </c>
      <c r="O137" s="22">
        <f>'Comm Input'!X1172</f>
        <v>0</v>
      </c>
      <c r="P137" s="23">
        <f>'Comm Input'!Y1172</f>
        <v>0</v>
      </c>
      <c r="Q137" s="23">
        <f>'Comm Input'!Z1172</f>
        <v>0</v>
      </c>
      <c r="R137" s="23">
        <f>'Comm Input'!AA1172</f>
        <v>0</v>
      </c>
      <c r="S137" s="593">
        <f>'Comm Input'!AB1172</f>
        <v>0</v>
      </c>
      <c r="T137" s="11">
        <f>'Comm Input'!AC1172</f>
        <v>0</v>
      </c>
      <c r="U137" s="23">
        <f>'Comm Input'!AD1172</f>
        <v>0</v>
      </c>
      <c r="V137" s="593">
        <f>'Comm Input'!AE1172</f>
        <v>0</v>
      </c>
      <c r="W137" s="11">
        <f>'Comm Input'!AF1172</f>
        <v>0</v>
      </c>
      <c r="X137" s="23">
        <f>'Comm Input'!AG1172</f>
        <v>0</v>
      </c>
      <c r="Y137" s="23">
        <f>'Comm Input'!AH1172</f>
        <v>0</v>
      </c>
      <c r="Z137">
        <f>'Comm Input'!AI1172</f>
        <v>0</v>
      </c>
    </row>
    <row r="138" spans="1:26" x14ac:dyDescent="0.25">
      <c r="A138" s="311">
        <f>'Comm Input'!J1173</f>
        <v>0</v>
      </c>
      <c r="B138">
        <f>'Comm Input'!K1173</f>
        <v>0</v>
      </c>
      <c r="C138">
        <f>'Comm Input'!L1173</f>
        <v>0</v>
      </c>
      <c r="D138">
        <f>'Comm Input'!M1173</f>
        <v>0</v>
      </c>
      <c r="E138" s="529">
        <f>'Comm Input'!N1173</f>
        <v>0</v>
      </c>
      <c r="F138" s="17">
        <f>'Comm Input'!O1173</f>
        <v>0</v>
      </c>
      <c r="G138" s="38">
        <f>'Comm Input'!P1173</f>
        <v>0</v>
      </c>
      <c r="H138" s="307">
        <f>'Comm Input'!Q1173</f>
        <v>0</v>
      </c>
      <c r="I138" s="307">
        <f>'Comm Input'!R1173</f>
        <v>0</v>
      </c>
      <c r="J138" s="307">
        <f>'Comm Input'!S1173</f>
        <v>0</v>
      </c>
      <c r="K138" s="307">
        <f>'Comm Input'!T1173</f>
        <v>0</v>
      </c>
      <c r="L138" s="38">
        <f>'Comm Input'!U1173</f>
        <v>0</v>
      </c>
      <c r="M138" s="38">
        <f>'Comm Input'!V1173</f>
        <v>0</v>
      </c>
      <c r="N138" s="22">
        <f>'Comm Input'!W1173</f>
        <v>0</v>
      </c>
      <c r="O138" s="22">
        <f>'Comm Input'!X1173</f>
        <v>0</v>
      </c>
      <c r="P138" s="23">
        <f>'Comm Input'!Y1173</f>
        <v>0</v>
      </c>
      <c r="Q138" s="23">
        <f>'Comm Input'!Z1173</f>
        <v>0</v>
      </c>
      <c r="R138" s="23">
        <f>'Comm Input'!AA1173</f>
        <v>0</v>
      </c>
      <c r="S138" s="593">
        <f>'Comm Input'!AB1173</f>
        <v>0</v>
      </c>
      <c r="T138" s="11">
        <f>'Comm Input'!AC1173</f>
        <v>0</v>
      </c>
      <c r="U138" s="23">
        <f>'Comm Input'!AD1173</f>
        <v>0</v>
      </c>
      <c r="V138" s="593">
        <f>'Comm Input'!AE1173</f>
        <v>0</v>
      </c>
      <c r="W138" s="11">
        <f>'Comm Input'!AF1173</f>
        <v>0</v>
      </c>
      <c r="X138" s="23">
        <f>'Comm Input'!AG1173</f>
        <v>0</v>
      </c>
      <c r="Y138" s="23">
        <f>'Comm Input'!AH1173</f>
        <v>0</v>
      </c>
      <c r="Z138">
        <f>'Comm Input'!AI1173</f>
        <v>0</v>
      </c>
    </row>
    <row r="139" spans="1:26" x14ac:dyDescent="0.25">
      <c r="A139" s="311">
        <f>'Comm Input'!J1174</f>
        <v>0</v>
      </c>
      <c r="B139">
        <f>'Comm Input'!K1174</f>
        <v>0</v>
      </c>
      <c r="C139">
        <f>'Comm Input'!L1174</f>
        <v>0</v>
      </c>
      <c r="D139">
        <f>'Comm Input'!M1174</f>
        <v>0</v>
      </c>
      <c r="E139" s="529">
        <f>'Comm Input'!N1174</f>
        <v>0</v>
      </c>
      <c r="F139" s="17">
        <f>'Comm Input'!O1174</f>
        <v>0</v>
      </c>
      <c r="G139" s="38">
        <f>'Comm Input'!P1174</f>
        <v>0</v>
      </c>
      <c r="H139" s="307">
        <f>'Comm Input'!Q1174</f>
        <v>0</v>
      </c>
      <c r="I139" s="307">
        <f>'Comm Input'!R1174</f>
        <v>0</v>
      </c>
      <c r="J139" s="307">
        <f>'Comm Input'!S1174</f>
        <v>0</v>
      </c>
      <c r="K139" s="307">
        <f>'Comm Input'!T1174</f>
        <v>0</v>
      </c>
      <c r="L139" s="38">
        <f>'Comm Input'!U1174</f>
        <v>0</v>
      </c>
      <c r="M139" s="38">
        <f>'Comm Input'!V1174</f>
        <v>0</v>
      </c>
      <c r="N139" s="22">
        <f>'Comm Input'!W1174</f>
        <v>0</v>
      </c>
      <c r="O139" s="22">
        <f>'Comm Input'!X1174</f>
        <v>0</v>
      </c>
      <c r="P139" s="23">
        <f>'Comm Input'!Y1174</f>
        <v>0</v>
      </c>
      <c r="Q139" s="23">
        <f>'Comm Input'!Z1174</f>
        <v>0</v>
      </c>
      <c r="R139" s="23">
        <f>'Comm Input'!AA1174</f>
        <v>0</v>
      </c>
      <c r="S139" s="593">
        <f>'Comm Input'!AB1174</f>
        <v>0</v>
      </c>
      <c r="T139" s="11">
        <f>'Comm Input'!AC1174</f>
        <v>0</v>
      </c>
      <c r="U139" s="23">
        <f>'Comm Input'!AD1174</f>
        <v>0</v>
      </c>
      <c r="V139" s="593">
        <f>'Comm Input'!AE1174</f>
        <v>0</v>
      </c>
      <c r="W139" s="11">
        <f>'Comm Input'!AF1174</f>
        <v>0</v>
      </c>
      <c r="X139" s="23">
        <f>'Comm Input'!AG1174</f>
        <v>0</v>
      </c>
      <c r="Y139" s="23">
        <f>'Comm Input'!AH1174</f>
        <v>0</v>
      </c>
      <c r="Z139">
        <f>'Comm Input'!AI1174</f>
        <v>0</v>
      </c>
    </row>
    <row r="140" spans="1:26" x14ac:dyDescent="0.25">
      <c r="A140" s="311">
        <f>'Comm Input'!J1175</f>
        <v>0</v>
      </c>
      <c r="B140">
        <f>'Comm Input'!K1175</f>
        <v>0</v>
      </c>
      <c r="C140">
        <f>'Comm Input'!L1175</f>
        <v>0</v>
      </c>
      <c r="D140">
        <f>'Comm Input'!M1175</f>
        <v>0</v>
      </c>
      <c r="E140" s="529">
        <f>'Comm Input'!N1175</f>
        <v>0</v>
      </c>
      <c r="F140" s="17">
        <f>'Comm Input'!O1175</f>
        <v>0</v>
      </c>
      <c r="G140" s="38">
        <f>'Comm Input'!P1175</f>
        <v>0</v>
      </c>
      <c r="H140" s="307">
        <f>'Comm Input'!Q1175</f>
        <v>0</v>
      </c>
      <c r="I140" s="307">
        <f>'Comm Input'!R1175</f>
        <v>0</v>
      </c>
      <c r="J140" s="307">
        <f>'Comm Input'!S1175</f>
        <v>0</v>
      </c>
      <c r="K140" s="307">
        <f>'Comm Input'!T1175</f>
        <v>0</v>
      </c>
      <c r="L140" s="38">
        <f>'Comm Input'!U1175</f>
        <v>0</v>
      </c>
      <c r="M140" s="38">
        <f>'Comm Input'!V1175</f>
        <v>0</v>
      </c>
      <c r="N140" s="827">
        <f>'Comm Input'!W1175</f>
        <v>318</v>
      </c>
      <c r="O140" s="829">
        <f>'Comm Input'!X1175</f>
        <v>0</v>
      </c>
      <c r="P140" s="828">
        <f>'Comm Input'!Y1175</f>
        <v>0</v>
      </c>
      <c r="Q140" s="1164">
        <f>'Comm Input'!Z1175</f>
        <v>318</v>
      </c>
      <c r="R140" s="829">
        <f>'Comm Input'!AA1175</f>
        <v>63.6</v>
      </c>
      <c r="S140" s="1156">
        <f>'Comm Input'!AB1175</f>
        <v>0</v>
      </c>
      <c r="T140" s="828">
        <f>'Comm Input'!AC1175</f>
        <v>63.6</v>
      </c>
      <c r="U140" s="829">
        <f>'Comm Input'!AD1175</f>
        <v>127.2</v>
      </c>
      <c r="V140" s="1156">
        <f>'Comm Input'!AE1175</f>
        <v>0</v>
      </c>
      <c r="W140" s="1165">
        <f>'Comm Input'!AF1175</f>
        <v>127.2</v>
      </c>
      <c r="X140" s="829">
        <f>'Comm Input'!AG1175</f>
        <v>0</v>
      </c>
      <c r="Y140" s="829">
        <f>'Comm Input'!AH1175</f>
        <v>0</v>
      </c>
      <c r="Z140" s="913">
        <f>'Comm Input'!AI1175</f>
        <v>0</v>
      </c>
    </row>
    <row r="141" spans="1:26" x14ac:dyDescent="0.25">
      <c r="A141" s="311">
        <f>'Comm Input'!J1176</f>
        <v>0</v>
      </c>
      <c r="B141">
        <f>'Comm Input'!K1176</f>
        <v>0</v>
      </c>
      <c r="C141">
        <f>'Comm Input'!L1176</f>
        <v>0</v>
      </c>
      <c r="D141">
        <f>'Comm Input'!M1176</f>
        <v>0</v>
      </c>
      <c r="E141" s="529">
        <f>'Comm Input'!N1176</f>
        <v>0</v>
      </c>
      <c r="F141" s="17">
        <f>'Comm Input'!O1176</f>
        <v>0</v>
      </c>
      <c r="G141" s="38">
        <f>'Comm Input'!P1176</f>
        <v>0</v>
      </c>
      <c r="H141" s="307">
        <f>'Comm Input'!Q1176</f>
        <v>0</v>
      </c>
      <c r="I141" s="307">
        <f>'Comm Input'!R1176</f>
        <v>0</v>
      </c>
      <c r="J141" s="307">
        <f>'Comm Input'!S1176</f>
        <v>0</v>
      </c>
      <c r="K141" s="307">
        <f>'Comm Input'!T1176</f>
        <v>0</v>
      </c>
      <c r="L141" s="38">
        <f>'Comm Input'!U1176</f>
        <v>0</v>
      </c>
      <c r="M141" s="38">
        <f>'Comm Input'!V1176</f>
        <v>0</v>
      </c>
      <c r="N141" s="522">
        <f>'Comm Input'!W1176</f>
        <v>0</v>
      </c>
      <c r="O141" s="523">
        <f>'Comm Input'!X1176</f>
        <v>0</v>
      </c>
      <c r="P141" s="28">
        <f>'Comm Input'!Y1176</f>
        <v>0</v>
      </c>
      <c r="Q141" s="538">
        <f>'Comm Input'!Z1176</f>
        <v>0</v>
      </c>
      <c r="R141" s="523">
        <f>'Comm Input'!AA1176</f>
        <v>0</v>
      </c>
      <c r="S141" s="523">
        <f>'Comm Input'!AB1176</f>
        <v>0</v>
      </c>
      <c r="T141" s="28">
        <f>'Comm Input'!AC1176</f>
        <v>0</v>
      </c>
      <c r="U141" s="89">
        <f>'Comm Input'!AD1176</f>
        <v>0</v>
      </c>
      <c r="V141" s="89">
        <f>'Comm Input'!AE1176</f>
        <v>0</v>
      </c>
      <c r="W141" s="1166">
        <f>'Comm Input'!AF1176</f>
        <v>0</v>
      </c>
      <c r="X141" s="523">
        <f>'Comm Input'!AG1176</f>
        <v>0</v>
      </c>
      <c r="Y141" s="523">
        <f>'Comm Input'!AH1176</f>
        <v>0</v>
      </c>
      <c r="Z141" s="89">
        <f>'Comm Input'!AI1176</f>
        <v>0</v>
      </c>
    </row>
    <row r="142" spans="1:26" x14ac:dyDescent="0.25">
      <c r="A142" s="310" t="str">
        <f>'Comm Input'!J1177</f>
        <v>CES</v>
      </c>
      <c r="B142" s="35" t="str">
        <f>'Comm Input'!K1177</f>
        <v>Broker: PEO Exchange</v>
      </c>
      <c r="C142" s="35">
        <f>'Comm Input'!L1177</f>
        <v>0</v>
      </c>
      <c r="D142" s="158">
        <f>'Comm Input'!M1177</f>
        <v>0</v>
      </c>
      <c r="E142" s="117">
        <f>'Comm Input'!N1177</f>
        <v>0</v>
      </c>
      <c r="F142" s="316">
        <f>'Comm Input'!O1177</f>
        <v>0</v>
      </c>
      <c r="G142" s="158">
        <f>'Comm Input'!P1177</f>
        <v>0</v>
      </c>
      <c r="H142" s="158">
        <f>'Comm Input'!Q1177</f>
        <v>0</v>
      </c>
      <c r="I142" s="158">
        <f>'Comm Input'!R1177</f>
        <v>0</v>
      </c>
      <c r="J142" s="319">
        <f>'Comm Input'!S1177</f>
        <v>0</v>
      </c>
      <c r="K142" s="319">
        <f>'Comm Input'!T1177</f>
        <v>0</v>
      </c>
      <c r="L142" s="319">
        <f>'Comm Input'!U1177</f>
        <v>0</v>
      </c>
      <c r="M142" s="158" t="str">
        <f>'Comm Input'!V1177</f>
        <v>Comm</v>
      </c>
      <c r="N142" s="319" t="str">
        <f>'Comm Input'!W1177</f>
        <v>2.15 / 6.44%</v>
      </c>
      <c r="O142" s="117">
        <f>'Comm Input'!X1177</f>
        <v>0</v>
      </c>
      <c r="P142" s="157">
        <f>'Comm Input'!Y1177</f>
        <v>0</v>
      </c>
      <c r="Q142" s="159">
        <f>'Comm Input'!Z1177</f>
        <v>0</v>
      </c>
      <c r="R142" s="319">
        <f>'Comm Input'!AA1177</f>
        <v>1E-3</v>
      </c>
      <c r="S142" s="157">
        <f>'Comm Input'!AB1177</f>
        <v>0</v>
      </c>
      <c r="T142" s="126" t="str">
        <f>'Comm Input'!AC1177</f>
        <v>kr</v>
      </c>
      <c r="U142" s="319">
        <f>'Comm Input'!AD1177</f>
        <v>0</v>
      </c>
      <c r="V142" s="157">
        <f>'Comm Input'!AE1177</f>
        <v>0</v>
      </c>
      <c r="W142" s="630">
        <f>'Comm Input'!AF1177</f>
        <v>0</v>
      </c>
      <c r="X142" s="158">
        <f>'Comm Input'!AG1177</f>
        <v>0</v>
      </c>
      <c r="Y142" s="322">
        <f>'Comm Input'!AH1177</f>
        <v>0</v>
      </c>
      <c r="Z142" s="7">
        <f>'Comm Input'!AI1177</f>
        <v>0</v>
      </c>
    </row>
    <row r="143" spans="1:26" x14ac:dyDescent="0.25">
      <c r="A143" s="311">
        <f>'Comm Input'!J1178</f>
        <v>0</v>
      </c>
      <c r="B143" t="str">
        <f>'Comm Input'!K1178</f>
        <v>RVG Construction</v>
      </c>
      <c r="C143" s="17">
        <f>'Comm Input'!L1178</f>
        <v>0.1691</v>
      </c>
      <c r="D143" t="str">
        <f>'Comm Input'!M1178</f>
        <v>FL8810</v>
      </c>
      <c r="E143" s="494">
        <f>'Comm Input'!N1178</f>
        <v>825</v>
      </c>
      <c r="F143" s="366">
        <f>'Comm Input'!O1178</f>
        <v>0</v>
      </c>
      <c r="G143" s="321">
        <f>'Comm Input'!P1178</f>
        <v>0</v>
      </c>
      <c r="H143" s="307">
        <f>'Comm Input'!Q1178</f>
        <v>0</v>
      </c>
      <c r="I143" s="307">
        <f>'Comm Input'!R1178</f>
        <v>0</v>
      </c>
      <c r="J143" s="307">
        <f>'Comm Input'!S1178</f>
        <v>0</v>
      </c>
      <c r="K143" s="307">
        <f>'Comm Input'!T1178</f>
        <v>0</v>
      </c>
      <c r="L143" s="38">
        <f>'Comm Input'!U1178</f>
        <v>0</v>
      </c>
      <c r="M143" s="38">
        <f>'Comm Input'!V1178</f>
        <v>2.1499999999999998E-2</v>
      </c>
      <c r="N143" s="22">
        <f>'Comm Input'!W1178</f>
        <v>17.737499999999997</v>
      </c>
      <c r="O143" s="22">
        <f>'Comm Input'!X1178</f>
        <v>0</v>
      </c>
      <c r="P143" s="23">
        <f>'Comm Input'!Y1178</f>
        <v>0</v>
      </c>
      <c r="Q143" s="23">
        <f>'Comm Input'!Z1178</f>
        <v>0</v>
      </c>
      <c r="R143" s="23">
        <f>'Comm Input'!AA1178</f>
        <v>0.82500000000000007</v>
      </c>
      <c r="S143" s="593">
        <f>'Comm Input'!AB1178</f>
        <v>0</v>
      </c>
      <c r="T143" s="11">
        <f>'Comm Input'!AC1178</f>
        <v>0</v>
      </c>
      <c r="U143" s="23">
        <f>'Comm Input'!AD1178</f>
        <v>0</v>
      </c>
      <c r="V143" s="593">
        <f>'Comm Input'!AE1178</f>
        <v>0</v>
      </c>
      <c r="W143" s="11">
        <f>'Comm Input'!AF1178</f>
        <v>0</v>
      </c>
      <c r="X143" s="23">
        <f>'Comm Input'!AG1178</f>
        <v>0</v>
      </c>
      <c r="Y143" s="23">
        <f>'Comm Input'!AH1178</f>
        <v>0</v>
      </c>
      <c r="Z143">
        <f>'Comm Input'!AI1178</f>
        <v>0</v>
      </c>
    </row>
    <row r="144" spans="1:26" x14ac:dyDescent="0.25">
      <c r="A144" s="311">
        <f>'Comm Input'!J1179</f>
        <v>0</v>
      </c>
      <c r="B144">
        <f>'Comm Input'!K1179</f>
        <v>0</v>
      </c>
      <c r="C144">
        <f>'Comm Input'!L1179</f>
        <v>0</v>
      </c>
      <c r="D144" t="str">
        <f>'Comm Input'!M1179</f>
        <v>OT</v>
      </c>
      <c r="E144" s="628">
        <f>'Comm Input'!N1179</f>
        <v>0</v>
      </c>
      <c r="F144" s="17">
        <f>'Comm Input'!O1179</f>
        <v>0</v>
      </c>
      <c r="G144" s="526">
        <f>'Comm Input'!P1179</f>
        <v>0</v>
      </c>
      <c r="H144" s="535">
        <f>'Comm Input'!Q1179</f>
        <v>0</v>
      </c>
      <c r="I144" s="535">
        <f>'Comm Input'!R1179</f>
        <v>0</v>
      </c>
      <c r="J144" s="535">
        <f>'Comm Input'!S1179</f>
        <v>0</v>
      </c>
      <c r="K144" s="535">
        <f>'Comm Input'!T1179</f>
        <v>0</v>
      </c>
      <c r="L144" s="526">
        <f>'Comm Input'!U1179</f>
        <v>0</v>
      </c>
      <c r="M144" s="526">
        <f>'Comm Input'!V1179</f>
        <v>0</v>
      </c>
      <c r="N144" s="523">
        <f>'Comm Input'!W1179</f>
        <v>0</v>
      </c>
      <c r="O144" s="523">
        <f>'Comm Input'!X1179</f>
        <v>0</v>
      </c>
      <c r="P144" s="538">
        <f>'Comm Input'!Y1179</f>
        <v>0</v>
      </c>
      <c r="Q144" s="538">
        <f>'Comm Input'!Z1179</f>
        <v>0</v>
      </c>
      <c r="R144" s="538">
        <f>'Comm Input'!AA1179</f>
        <v>0</v>
      </c>
      <c r="S144" s="589">
        <f>'Comm Input'!AB1179</f>
        <v>0</v>
      </c>
      <c r="T144" s="11">
        <f>'Comm Input'!AC1179</f>
        <v>0</v>
      </c>
      <c r="U144" s="23">
        <f>'Comm Input'!AD1179</f>
        <v>0</v>
      </c>
      <c r="V144" s="593">
        <f>'Comm Input'!AE1179</f>
        <v>0</v>
      </c>
      <c r="W144" s="11">
        <f>'Comm Input'!AF1179</f>
        <v>0</v>
      </c>
      <c r="X144" s="538">
        <f>'Comm Input'!AG1179</f>
        <v>0</v>
      </c>
      <c r="Y144" s="538">
        <f>'Comm Input'!AH1179</f>
        <v>0</v>
      </c>
      <c r="Z144">
        <f>'Comm Input'!AI1179</f>
        <v>0</v>
      </c>
    </row>
    <row r="145" spans="1:26" x14ac:dyDescent="0.25">
      <c r="A145" s="311">
        <f>'Comm Input'!J1180</f>
        <v>0</v>
      </c>
      <c r="B145">
        <f>'Comm Input'!K1180</f>
        <v>0</v>
      </c>
      <c r="C145" s="17">
        <f>'Comm Input'!L1180</f>
        <v>0.19800000000000001</v>
      </c>
      <c r="D145" t="str">
        <f>'Comm Input'!M1180</f>
        <v>FL5551</v>
      </c>
      <c r="E145" s="494">
        <f>'Comm Input'!N1180</f>
        <v>950</v>
      </c>
      <c r="F145" s="366">
        <f>'Comm Input'!O1180</f>
        <v>0</v>
      </c>
      <c r="G145" s="321">
        <f>'Comm Input'!P1180</f>
        <v>0</v>
      </c>
      <c r="H145" s="307">
        <f>'Comm Input'!Q1180</f>
        <v>0</v>
      </c>
      <c r="I145" s="307">
        <f>'Comm Input'!R1180</f>
        <v>0</v>
      </c>
      <c r="J145" s="307">
        <f>'Comm Input'!S1180</f>
        <v>0</v>
      </c>
      <c r="K145" s="307">
        <f>'Comm Input'!T1180</f>
        <v>0</v>
      </c>
      <c r="L145" s="38">
        <f>'Comm Input'!U1180</f>
        <v>0</v>
      </c>
      <c r="M145" s="38">
        <f>'Comm Input'!V1180</f>
        <v>6.4399999999999999E-2</v>
      </c>
      <c r="N145" s="22">
        <f>'Comm Input'!W1180</f>
        <v>61.18</v>
      </c>
      <c r="O145" s="22">
        <f>'Comm Input'!X1180</f>
        <v>0</v>
      </c>
      <c r="P145" s="23">
        <f>'Comm Input'!Y1180</f>
        <v>0</v>
      </c>
      <c r="Q145" s="23">
        <f>'Comm Input'!Z1180</f>
        <v>0</v>
      </c>
      <c r="R145" s="23">
        <f>'Comm Input'!AA1180</f>
        <v>0.95000000000000007</v>
      </c>
      <c r="S145" s="593">
        <f>'Comm Input'!AB1180</f>
        <v>0</v>
      </c>
      <c r="T145" s="11">
        <f>'Comm Input'!AC1180</f>
        <v>0</v>
      </c>
      <c r="U145" s="23">
        <f>'Comm Input'!AD1180</f>
        <v>0</v>
      </c>
      <c r="V145" s="593">
        <f>'Comm Input'!AE1180</f>
        <v>0</v>
      </c>
      <c r="W145" s="11">
        <f>'Comm Input'!AF1180</f>
        <v>0</v>
      </c>
      <c r="X145" s="23">
        <f>'Comm Input'!AG1180</f>
        <v>0</v>
      </c>
      <c r="Y145" s="23">
        <f>'Comm Input'!AH1180</f>
        <v>0</v>
      </c>
      <c r="Z145">
        <f>'Comm Input'!AI1180</f>
        <v>0</v>
      </c>
    </row>
    <row r="146" spans="1:26" x14ac:dyDescent="0.25">
      <c r="A146" s="311">
        <f>'Comm Input'!J1181</f>
        <v>0</v>
      </c>
      <c r="B146">
        <f>'Comm Input'!K1181</f>
        <v>0</v>
      </c>
      <c r="C146">
        <f>'Comm Input'!L1181</f>
        <v>0</v>
      </c>
      <c r="D146" t="str">
        <f>'Comm Input'!M1181</f>
        <v>OT</v>
      </c>
      <c r="E146" s="494">
        <f>'Comm Input'!N1181</f>
        <v>0</v>
      </c>
      <c r="F146" s="17">
        <f>'Comm Input'!O1181</f>
        <v>0</v>
      </c>
      <c r="G146" s="38">
        <f>'Comm Input'!P1181</f>
        <v>0</v>
      </c>
      <c r="H146" s="307">
        <f>'Comm Input'!Q1181</f>
        <v>0</v>
      </c>
      <c r="I146" s="307">
        <f>'Comm Input'!R1181</f>
        <v>0</v>
      </c>
      <c r="J146" s="307">
        <f>'Comm Input'!S1181</f>
        <v>0</v>
      </c>
      <c r="K146" s="307">
        <f>'Comm Input'!T1181</f>
        <v>0</v>
      </c>
      <c r="L146" s="38">
        <f>'Comm Input'!U1181</f>
        <v>0</v>
      </c>
      <c r="M146" s="38">
        <f>'Comm Input'!V1181</f>
        <v>0</v>
      </c>
      <c r="N146" s="22">
        <f>'Comm Input'!W1181</f>
        <v>0</v>
      </c>
      <c r="O146" s="22">
        <f>'Comm Input'!X1181</f>
        <v>0</v>
      </c>
      <c r="P146" s="23">
        <f>'Comm Input'!Y1181</f>
        <v>0</v>
      </c>
      <c r="Q146" s="23">
        <f>'Comm Input'!Z1181</f>
        <v>0</v>
      </c>
      <c r="R146" s="23">
        <f>'Comm Input'!AA1181</f>
        <v>0</v>
      </c>
      <c r="S146" s="593">
        <f>'Comm Input'!AB1181</f>
        <v>0</v>
      </c>
      <c r="T146" s="11">
        <f>'Comm Input'!AC1181</f>
        <v>0</v>
      </c>
      <c r="U146" s="23">
        <f>'Comm Input'!AD1181</f>
        <v>0</v>
      </c>
      <c r="V146" s="593">
        <f>'Comm Input'!AE1181</f>
        <v>0</v>
      </c>
      <c r="W146" s="11">
        <f>'Comm Input'!AF1181</f>
        <v>0</v>
      </c>
      <c r="X146" s="23">
        <f>'Comm Input'!AG1181</f>
        <v>0</v>
      </c>
      <c r="Y146" s="23">
        <f>'Comm Input'!AH1181</f>
        <v>0</v>
      </c>
      <c r="Z146">
        <f>'Comm Input'!AI1181</f>
        <v>0</v>
      </c>
    </row>
    <row r="147" spans="1:26" x14ac:dyDescent="0.25">
      <c r="A147" s="311">
        <f>'Comm Input'!J1182</f>
        <v>0</v>
      </c>
      <c r="B147">
        <f>'Comm Input'!K1182</f>
        <v>0</v>
      </c>
      <c r="C147">
        <f>'Comm Input'!L1182</f>
        <v>0</v>
      </c>
      <c r="D147">
        <f>'Comm Input'!M1182</f>
        <v>0</v>
      </c>
      <c r="E147" s="529">
        <f>'Comm Input'!N1182</f>
        <v>0</v>
      </c>
      <c r="F147" s="17">
        <f>'Comm Input'!O1182</f>
        <v>0</v>
      </c>
      <c r="G147" s="38">
        <f>'Comm Input'!P1182</f>
        <v>0</v>
      </c>
      <c r="H147" s="307">
        <f>'Comm Input'!Q1182</f>
        <v>0</v>
      </c>
      <c r="I147" s="307">
        <f>'Comm Input'!R1182</f>
        <v>0</v>
      </c>
      <c r="J147" s="307">
        <f>'Comm Input'!S1182</f>
        <v>0</v>
      </c>
      <c r="K147" s="307">
        <f>'Comm Input'!T1182</f>
        <v>0</v>
      </c>
      <c r="L147" s="38">
        <f>'Comm Input'!U1182</f>
        <v>0</v>
      </c>
      <c r="M147" s="38">
        <f>'Comm Input'!V1182</f>
        <v>0</v>
      </c>
      <c r="N147" s="22">
        <f>'Comm Input'!W1182</f>
        <v>0</v>
      </c>
      <c r="O147" s="22">
        <f>'Comm Input'!X1182</f>
        <v>0</v>
      </c>
      <c r="P147" s="23">
        <f>'Comm Input'!Y1182</f>
        <v>0</v>
      </c>
      <c r="Q147" s="23">
        <f>'Comm Input'!Z1182</f>
        <v>0</v>
      </c>
      <c r="R147" s="23">
        <f>'Comm Input'!AA1182</f>
        <v>0</v>
      </c>
      <c r="S147" s="593">
        <f>'Comm Input'!AB1182</f>
        <v>0</v>
      </c>
      <c r="T147" s="11">
        <f>'Comm Input'!AC1182</f>
        <v>0</v>
      </c>
      <c r="U147" s="23">
        <f>'Comm Input'!AD1182</f>
        <v>0</v>
      </c>
      <c r="V147" s="593">
        <f>'Comm Input'!AE1182</f>
        <v>0</v>
      </c>
      <c r="W147" s="11">
        <f>'Comm Input'!AF1182</f>
        <v>0</v>
      </c>
      <c r="X147" s="23">
        <f>'Comm Input'!AG1182</f>
        <v>0</v>
      </c>
      <c r="Y147" s="23">
        <f>'Comm Input'!AH1182</f>
        <v>0</v>
      </c>
      <c r="Z147">
        <f>'Comm Input'!AI1182</f>
        <v>0</v>
      </c>
    </row>
    <row r="148" spans="1:26" x14ac:dyDescent="0.25">
      <c r="A148" s="311">
        <f>'Comm Input'!J1183</f>
        <v>0</v>
      </c>
      <c r="B148">
        <f>'Comm Input'!K1183</f>
        <v>0</v>
      </c>
      <c r="C148">
        <f>'Comm Input'!L1183</f>
        <v>0</v>
      </c>
      <c r="D148">
        <f>'Comm Input'!M1183</f>
        <v>0</v>
      </c>
      <c r="E148" s="529">
        <f>'Comm Input'!N1183</f>
        <v>0</v>
      </c>
      <c r="F148" s="17">
        <f>'Comm Input'!O1183</f>
        <v>0</v>
      </c>
      <c r="G148" s="38">
        <f>'Comm Input'!P1183</f>
        <v>0</v>
      </c>
      <c r="H148" s="307">
        <f>'Comm Input'!Q1183</f>
        <v>0</v>
      </c>
      <c r="I148" s="307">
        <f>'Comm Input'!R1183</f>
        <v>0</v>
      </c>
      <c r="J148" s="307">
        <f>'Comm Input'!S1183</f>
        <v>0</v>
      </c>
      <c r="K148" s="307">
        <f>'Comm Input'!T1183</f>
        <v>0</v>
      </c>
      <c r="L148" s="38">
        <f>'Comm Input'!U1183</f>
        <v>0</v>
      </c>
      <c r="M148" s="38">
        <f>'Comm Input'!V1183</f>
        <v>0</v>
      </c>
      <c r="N148" s="22">
        <f>'Comm Input'!W1183</f>
        <v>0</v>
      </c>
      <c r="O148" s="22">
        <f>'Comm Input'!X1183</f>
        <v>0</v>
      </c>
      <c r="P148" s="23">
        <f>'Comm Input'!Y1183</f>
        <v>0</v>
      </c>
      <c r="Q148" s="23">
        <f>'Comm Input'!Z1183</f>
        <v>0</v>
      </c>
      <c r="R148" s="23">
        <f>'Comm Input'!AA1183</f>
        <v>0</v>
      </c>
      <c r="S148" s="593">
        <f>'Comm Input'!AB1183</f>
        <v>0</v>
      </c>
      <c r="T148" s="11">
        <f>'Comm Input'!AC1183</f>
        <v>0</v>
      </c>
      <c r="U148" s="23">
        <f>'Comm Input'!AD1183</f>
        <v>0</v>
      </c>
      <c r="V148" s="593">
        <f>'Comm Input'!AE1183</f>
        <v>0</v>
      </c>
      <c r="W148" s="11">
        <f>'Comm Input'!AF1183</f>
        <v>0</v>
      </c>
      <c r="X148" s="23">
        <f>'Comm Input'!AG1183</f>
        <v>0</v>
      </c>
      <c r="Y148" s="23">
        <f>'Comm Input'!AH1183</f>
        <v>0</v>
      </c>
      <c r="Z148">
        <f>'Comm Input'!AI1183</f>
        <v>0</v>
      </c>
    </row>
    <row r="149" spans="1:26" x14ac:dyDescent="0.25">
      <c r="A149" s="311">
        <f>'Comm Input'!J1184</f>
        <v>0</v>
      </c>
      <c r="B149">
        <f>'Comm Input'!K1184</f>
        <v>0</v>
      </c>
      <c r="C149">
        <f>'Comm Input'!L1184</f>
        <v>0</v>
      </c>
      <c r="D149">
        <f>'Comm Input'!M1184</f>
        <v>0</v>
      </c>
      <c r="E149" s="529">
        <f>'Comm Input'!N1184</f>
        <v>0</v>
      </c>
      <c r="F149" s="17">
        <f>'Comm Input'!O1184</f>
        <v>0</v>
      </c>
      <c r="G149" s="38">
        <f>'Comm Input'!P1184</f>
        <v>0</v>
      </c>
      <c r="H149" s="307">
        <f>'Comm Input'!Q1184</f>
        <v>0</v>
      </c>
      <c r="I149" s="307">
        <f>'Comm Input'!R1184</f>
        <v>0</v>
      </c>
      <c r="J149" s="307">
        <f>'Comm Input'!S1184</f>
        <v>0</v>
      </c>
      <c r="K149" s="307">
        <f>'Comm Input'!T1184</f>
        <v>0</v>
      </c>
      <c r="L149" s="38">
        <f>'Comm Input'!U1184</f>
        <v>0</v>
      </c>
      <c r="M149" s="38">
        <f>'Comm Input'!V1184</f>
        <v>0</v>
      </c>
      <c r="N149" s="22">
        <f>'Comm Input'!W1184</f>
        <v>0</v>
      </c>
      <c r="O149" s="22">
        <f>'Comm Input'!X1184</f>
        <v>0</v>
      </c>
      <c r="P149" s="23">
        <f>'Comm Input'!Y1184</f>
        <v>0</v>
      </c>
      <c r="Q149" s="23">
        <f>'Comm Input'!Z1184</f>
        <v>0</v>
      </c>
      <c r="R149" s="23">
        <f>'Comm Input'!AA1184</f>
        <v>0</v>
      </c>
      <c r="S149" s="593">
        <f>'Comm Input'!AB1184</f>
        <v>0</v>
      </c>
      <c r="T149" s="11">
        <f>'Comm Input'!AC1184</f>
        <v>0</v>
      </c>
      <c r="U149" s="23">
        <f>'Comm Input'!AD1184</f>
        <v>0</v>
      </c>
      <c r="V149" s="593">
        <f>'Comm Input'!AE1184</f>
        <v>0</v>
      </c>
      <c r="W149" s="11">
        <f>'Comm Input'!AF1184</f>
        <v>0</v>
      </c>
      <c r="X149" s="23">
        <f>'Comm Input'!AG1184</f>
        <v>0</v>
      </c>
      <c r="Y149" s="23">
        <f>'Comm Input'!AH1184</f>
        <v>0</v>
      </c>
      <c r="Z149">
        <f>'Comm Input'!AI1184</f>
        <v>0</v>
      </c>
    </row>
    <row r="150" spans="1:26" x14ac:dyDescent="0.25">
      <c r="A150" s="311">
        <f>'Comm Input'!J1185</f>
        <v>0</v>
      </c>
      <c r="B150">
        <f>'Comm Input'!K1185</f>
        <v>0</v>
      </c>
      <c r="C150">
        <f>'Comm Input'!L1185</f>
        <v>0</v>
      </c>
      <c r="D150">
        <f>'Comm Input'!M1185</f>
        <v>0</v>
      </c>
      <c r="E150" s="529">
        <f>'Comm Input'!N1185</f>
        <v>0</v>
      </c>
      <c r="F150" s="17">
        <f>'Comm Input'!O1185</f>
        <v>0</v>
      </c>
      <c r="G150" s="38">
        <f>'Comm Input'!P1185</f>
        <v>0</v>
      </c>
      <c r="H150" s="307">
        <f>'Comm Input'!Q1185</f>
        <v>0</v>
      </c>
      <c r="I150" s="307">
        <f>'Comm Input'!R1185</f>
        <v>0</v>
      </c>
      <c r="J150" s="307">
        <f>'Comm Input'!S1185</f>
        <v>0</v>
      </c>
      <c r="K150" s="307">
        <f>'Comm Input'!T1185</f>
        <v>0</v>
      </c>
      <c r="L150" s="38">
        <f>'Comm Input'!U1185</f>
        <v>0</v>
      </c>
      <c r="M150" s="38">
        <f>'Comm Input'!V1185</f>
        <v>0</v>
      </c>
      <c r="N150" s="827">
        <f>'Comm Input'!W1185</f>
        <v>78.91749999999999</v>
      </c>
      <c r="O150" s="829">
        <f>'Comm Input'!X1185</f>
        <v>0</v>
      </c>
      <c r="P150" s="828">
        <f>'Comm Input'!Y1185</f>
        <v>0</v>
      </c>
      <c r="Q150" s="1164">
        <f>'Comm Input'!Z1185</f>
        <v>78.91749999999999</v>
      </c>
      <c r="R150" s="829">
        <f>'Comm Input'!AA1185</f>
        <v>1.7750000000000001</v>
      </c>
      <c r="S150" s="1156">
        <f>'Comm Input'!AB1185</f>
        <v>0</v>
      </c>
      <c r="T150" s="828">
        <f>'Comm Input'!AC1185</f>
        <v>1.7750000000000001</v>
      </c>
      <c r="U150" s="829">
        <f>'Comm Input'!AD1185</f>
        <v>0</v>
      </c>
      <c r="V150" s="1156">
        <f>'Comm Input'!AE1185</f>
        <v>0</v>
      </c>
      <c r="W150" s="1165">
        <f>'Comm Input'!AF1185</f>
        <v>0</v>
      </c>
      <c r="X150" s="829">
        <f>'Comm Input'!AG1185</f>
        <v>0</v>
      </c>
      <c r="Y150" s="829">
        <f>'Comm Input'!AH1185</f>
        <v>0</v>
      </c>
      <c r="Z150" s="913">
        <f>'Comm Input'!AI1185</f>
        <v>0</v>
      </c>
    </row>
    <row r="151" spans="1:26" x14ac:dyDescent="0.25">
      <c r="A151" s="311">
        <f>'Comm Input'!J1186</f>
        <v>0</v>
      </c>
      <c r="B151">
        <f>'Comm Input'!K1186</f>
        <v>0</v>
      </c>
      <c r="C151">
        <f>'Comm Input'!L1186</f>
        <v>0</v>
      </c>
      <c r="D151">
        <f>'Comm Input'!M1186</f>
        <v>0</v>
      </c>
      <c r="E151" s="529">
        <f>'Comm Input'!N1186</f>
        <v>0</v>
      </c>
      <c r="F151" s="17">
        <f>'Comm Input'!O1186</f>
        <v>0</v>
      </c>
      <c r="G151" s="38">
        <f>'Comm Input'!P1186</f>
        <v>0</v>
      </c>
      <c r="H151" s="307">
        <f>'Comm Input'!Q1186</f>
        <v>0</v>
      </c>
      <c r="I151" s="307">
        <f>'Comm Input'!R1186</f>
        <v>0</v>
      </c>
      <c r="J151" s="307">
        <f>'Comm Input'!S1186</f>
        <v>0</v>
      </c>
      <c r="K151" s="307">
        <f>'Comm Input'!T1186</f>
        <v>0</v>
      </c>
      <c r="L151" s="38">
        <f>'Comm Input'!U1186</f>
        <v>0</v>
      </c>
      <c r="M151" s="38">
        <f>'Comm Input'!V1186</f>
        <v>0</v>
      </c>
      <c r="N151" s="522">
        <f>'Comm Input'!W1186</f>
        <v>0</v>
      </c>
      <c r="O151" s="523">
        <f>'Comm Input'!X1186</f>
        <v>0</v>
      </c>
      <c r="P151" s="28">
        <f>'Comm Input'!Y1186</f>
        <v>0</v>
      </c>
      <c r="Q151" s="538">
        <f>'Comm Input'!Z1186</f>
        <v>0</v>
      </c>
      <c r="R151" s="523">
        <f>'Comm Input'!AA1186</f>
        <v>0</v>
      </c>
      <c r="S151" s="523">
        <f>'Comm Input'!AB1186</f>
        <v>0</v>
      </c>
      <c r="T151" s="28">
        <f>'Comm Input'!AC1186</f>
        <v>0</v>
      </c>
      <c r="U151" s="89">
        <f>'Comm Input'!AD1186</f>
        <v>0</v>
      </c>
      <c r="V151" s="89">
        <f>'Comm Input'!AE1186</f>
        <v>0</v>
      </c>
      <c r="W151" s="23">
        <f>'Comm Input'!AF1186</f>
        <v>0</v>
      </c>
      <c r="X151" s="523">
        <f>'Comm Input'!AG1186</f>
        <v>0</v>
      </c>
      <c r="Y151" s="523">
        <f>'Comm Input'!AH1186</f>
        <v>0</v>
      </c>
      <c r="Z151" s="89">
        <f>'Comm Input'!AI1186</f>
        <v>0</v>
      </c>
    </row>
    <row r="152" spans="1:26" x14ac:dyDescent="0.25">
      <c r="A152" s="310" t="str">
        <f>'Comm Input'!J1187</f>
        <v>CES</v>
      </c>
      <c r="B152" s="35" t="str">
        <f>'Comm Input'!K1187</f>
        <v>Broker: PEO Depot</v>
      </c>
      <c r="C152" s="35">
        <f>'Comm Input'!L1187</f>
        <v>0</v>
      </c>
      <c r="D152" s="158">
        <f>'Comm Input'!M1187</f>
        <v>0</v>
      </c>
      <c r="E152" s="117">
        <f>'Comm Input'!N1187</f>
        <v>0</v>
      </c>
      <c r="F152" s="316">
        <f>'Comm Input'!O1187</f>
        <v>0</v>
      </c>
      <c r="G152" s="158">
        <f>'Comm Input'!P1187</f>
        <v>0</v>
      </c>
      <c r="H152" s="158">
        <f>'Comm Input'!Q1187</f>
        <v>0</v>
      </c>
      <c r="I152" s="158">
        <f>'Comm Input'!R1187</f>
        <v>0</v>
      </c>
      <c r="J152" s="319">
        <f>'Comm Input'!S1187</f>
        <v>0</v>
      </c>
      <c r="K152" s="319">
        <f>'Comm Input'!T1187</f>
        <v>0</v>
      </c>
      <c r="L152" s="319">
        <f>'Comm Input'!U1187</f>
        <v>0</v>
      </c>
      <c r="M152" s="158" t="str">
        <f>'Comm Input'!V1187</f>
        <v>Comm</v>
      </c>
      <c r="N152" s="319">
        <f>'Comm Input'!W1187</f>
        <v>0.02</v>
      </c>
      <c r="O152" s="117">
        <f>'Comm Input'!X1187</f>
        <v>0</v>
      </c>
      <c r="P152" s="157">
        <f>'Comm Input'!Y1187</f>
        <v>0</v>
      </c>
      <c r="Q152" s="159">
        <f>'Comm Input'!Z1187</f>
        <v>0</v>
      </c>
      <c r="R152" s="319">
        <f>'Comm Input'!AA1187</f>
        <v>0</v>
      </c>
      <c r="S152" s="157">
        <f>'Comm Input'!AB1187</f>
        <v>0</v>
      </c>
      <c r="T152" s="126" t="str">
        <f>'Comm Input'!AC1187</f>
        <v>kr</v>
      </c>
      <c r="U152" s="319">
        <f>'Comm Input'!AD1187</f>
        <v>0</v>
      </c>
      <c r="V152" s="157">
        <f>'Comm Input'!AE1187</f>
        <v>0</v>
      </c>
      <c r="W152" s="630">
        <f>'Comm Input'!AF1187</f>
        <v>0</v>
      </c>
      <c r="X152" s="158">
        <f>'Comm Input'!AG1187</f>
        <v>0</v>
      </c>
      <c r="Y152" s="322">
        <f>'Comm Input'!AH1187</f>
        <v>0</v>
      </c>
      <c r="Z152" s="7">
        <f>'Comm Input'!AI1187</f>
        <v>0</v>
      </c>
    </row>
    <row r="153" spans="1:26" x14ac:dyDescent="0.25">
      <c r="A153" s="311">
        <f>'Comm Input'!J1188</f>
        <v>0</v>
      </c>
      <c r="B153" t="str">
        <f>'Comm Input'!K1188</f>
        <v>Florida First Roofing</v>
      </c>
      <c r="C153" s="17">
        <f>'Comm Input'!L1188</f>
        <v>0.30730000000000002</v>
      </c>
      <c r="D153" t="str">
        <f>'Comm Input'!M1188</f>
        <v>FL5551</v>
      </c>
      <c r="E153" s="636">
        <f>'Comm Input'!N1188</f>
        <v>0</v>
      </c>
      <c r="F153" s="366">
        <f>'Comm Input'!O1188</f>
        <v>0</v>
      </c>
      <c r="G153" s="321">
        <f>'Comm Input'!P1188</f>
        <v>0.18</v>
      </c>
      <c r="H153" s="307">
        <f>'Comm Input'!Q1188</f>
        <v>0</v>
      </c>
      <c r="I153" s="307">
        <f>'Comm Input'!R1188</f>
        <v>0</v>
      </c>
      <c r="J153" s="307">
        <f>'Comm Input'!S1188</f>
        <v>0</v>
      </c>
      <c r="K153" s="307">
        <f>'Comm Input'!T1188</f>
        <v>0</v>
      </c>
      <c r="L153" s="38">
        <f>'Comm Input'!U1188</f>
        <v>0</v>
      </c>
      <c r="M153" s="38">
        <f>'Comm Input'!V1188</f>
        <v>0</v>
      </c>
      <c r="N153" s="22">
        <f>'Comm Input'!W1188</f>
        <v>0</v>
      </c>
      <c r="O153" s="22">
        <f>'Comm Input'!X1188</f>
        <v>0</v>
      </c>
      <c r="P153" s="23">
        <f>'Comm Input'!Y1188</f>
        <v>0</v>
      </c>
      <c r="Q153" s="23">
        <f>'Comm Input'!Z1188</f>
        <v>0</v>
      </c>
      <c r="R153" s="23">
        <f>'Comm Input'!AA1188</f>
        <v>0</v>
      </c>
      <c r="S153" s="637">
        <f>'Comm Input'!AB1188</f>
        <v>0</v>
      </c>
      <c r="T153" s="11">
        <f>'Comm Input'!AC1188</f>
        <v>0</v>
      </c>
      <c r="U153" s="23">
        <f>'Comm Input'!AD1188</f>
        <v>0</v>
      </c>
      <c r="V153" s="637">
        <f>'Comm Input'!AE1188</f>
        <v>0</v>
      </c>
      <c r="W153" s="11">
        <f>'Comm Input'!AF1188</f>
        <v>0</v>
      </c>
      <c r="X153" s="23">
        <f>'Comm Input'!AG1188</f>
        <v>0</v>
      </c>
      <c r="Y153" s="23">
        <f>'Comm Input'!AH1188</f>
        <v>0</v>
      </c>
      <c r="Z153">
        <f>'Comm Input'!AI1188</f>
        <v>0</v>
      </c>
    </row>
    <row r="154" spans="1:26" x14ac:dyDescent="0.25">
      <c r="A154" s="311">
        <f>'Comm Input'!J1189</f>
        <v>0</v>
      </c>
      <c r="B154">
        <f>'Comm Input'!K1189</f>
        <v>0</v>
      </c>
      <c r="C154">
        <f>'Comm Input'!L1189</f>
        <v>0</v>
      </c>
      <c r="D154" t="str">
        <f>'Comm Input'!M1189</f>
        <v>OT</v>
      </c>
      <c r="E154" s="628">
        <f>'Comm Input'!N1189</f>
        <v>0</v>
      </c>
      <c r="F154" s="17">
        <f>'Comm Input'!O1189</f>
        <v>0</v>
      </c>
      <c r="G154" s="526">
        <f>'Comm Input'!P1189</f>
        <v>0.1188</v>
      </c>
      <c r="H154" s="535">
        <f>'Comm Input'!Q1189</f>
        <v>0</v>
      </c>
      <c r="I154" s="535">
        <f>'Comm Input'!R1189</f>
        <v>0</v>
      </c>
      <c r="J154" s="535">
        <f>'Comm Input'!S1189</f>
        <v>0</v>
      </c>
      <c r="K154" s="535">
        <f>'Comm Input'!T1189</f>
        <v>0</v>
      </c>
      <c r="L154" s="526">
        <f>'Comm Input'!U1189</f>
        <v>0</v>
      </c>
      <c r="M154" s="526">
        <f>'Comm Input'!V1189</f>
        <v>0</v>
      </c>
      <c r="N154" s="523">
        <f>'Comm Input'!W1189</f>
        <v>0</v>
      </c>
      <c r="O154" s="523">
        <f>'Comm Input'!X1189</f>
        <v>0</v>
      </c>
      <c r="P154" s="538">
        <f>'Comm Input'!Y1189</f>
        <v>0</v>
      </c>
      <c r="Q154" s="538">
        <f>'Comm Input'!Z1189</f>
        <v>0</v>
      </c>
      <c r="R154" s="538">
        <f>'Comm Input'!AA1189</f>
        <v>0</v>
      </c>
      <c r="S154" s="725">
        <f>'Comm Input'!AB1189</f>
        <v>0</v>
      </c>
      <c r="T154" s="11">
        <f>'Comm Input'!AC1189</f>
        <v>0</v>
      </c>
      <c r="U154" s="23">
        <f>'Comm Input'!AD1189</f>
        <v>0</v>
      </c>
      <c r="V154" s="637">
        <f>'Comm Input'!AE1189</f>
        <v>0</v>
      </c>
      <c r="W154" s="11">
        <f>'Comm Input'!AF1189</f>
        <v>0</v>
      </c>
      <c r="X154" s="538">
        <f>'Comm Input'!AG1189</f>
        <v>0</v>
      </c>
      <c r="Y154" s="538">
        <f>'Comm Input'!AH1189</f>
        <v>0</v>
      </c>
      <c r="Z154">
        <f>'Comm Input'!AI1189</f>
        <v>0</v>
      </c>
    </row>
    <row r="155" spans="1:26" x14ac:dyDescent="0.25">
      <c r="A155" s="311">
        <f>'Comm Input'!J1190</f>
        <v>0</v>
      </c>
      <c r="B155">
        <f>'Comm Input'!K1190</f>
        <v>0</v>
      </c>
      <c r="C155" s="17">
        <f>'Comm Input'!L1190</f>
        <v>0.16120000000000001</v>
      </c>
      <c r="D155" t="str">
        <f>'Comm Input'!M1190</f>
        <v>FL8810</v>
      </c>
      <c r="E155" s="494">
        <f>'Comm Input'!N1190</f>
        <v>0</v>
      </c>
      <c r="F155" s="366">
        <f>'Comm Input'!O1190</f>
        <v>0</v>
      </c>
      <c r="G155" s="321">
        <f>'Comm Input'!P1190</f>
        <v>0</v>
      </c>
      <c r="H155" s="307">
        <f>'Comm Input'!Q1190</f>
        <v>0</v>
      </c>
      <c r="I155" s="307">
        <f>'Comm Input'!R1190</f>
        <v>0</v>
      </c>
      <c r="J155" s="307">
        <f>'Comm Input'!S1190</f>
        <v>0</v>
      </c>
      <c r="K155" s="307">
        <f>'Comm Input'!T1190</f>
        <v>0</v>
      </c>
      <c r="L155" s="38">
        <f>'Comm Input'!U1190</f>
        <v>0</v>
      </c>
      <c r="M155" s="38">
        <f>'Comm Input'!V1190</f>
        <v>0</v>
      </c>
      <c r="N155" s="22">
        <f>'Comm Input'!W1190</f>
        <v>0</v>
      </c>
      <c r="O155" s="22">
        <f>'Comm Input'!X1190</f>
        <v>0</v>
      </c>
      <c r="P155" s="23">
        <f>'Comm Input'!Y1190</f>
        <v>0</v>
      </c>
      <c r="Q155" s="23">
        <f>'Comm Input'!Z1190</f>
        <v>0</v>
      </c>
      <c r="R155" s="23">
        <f>'Comm Input'!AA1190</f>
        <v>0</v>
      </c>
      <c r="S155" s="637">
        <f>'Comm Input'!AB1190</f>
        <v>0</v>
      </c>
      <c r="T155" s="11">
        <f>'Comm Input'!AC1190</f>
        <v>0</v>
      </c>
      <c r="U155" s="23">
        <f>'Comm Input'!AD1190</f>
        <v>0</v>
      </c>
      <c r="V155" s="637">
        <f>'Comm Input'!AE1190</f>
        <v>0</v>
      </c>
      <c r="W155" s="11">
        <f>'Comm Input'!AF1190</f>
        <v>0</v>
      </c>
      <c r="X155" s="23">
        <f>'Comm Input'!AG1190</f>
        <v>0</v>
      </c>
      <c r="Y155" s="23">
        <f>'Comm Input'!AH1190</f>
        <v>0</v>
      </c>
      <c r="Z155">
        <f>'Comm Input'!AI1190</f>
        <v>0</v>
      </c>
    </row>
    <row r="156" spans="1:26" x14ac:dyDescent="0.25">
      <c r="A156" s="311">
        <f>'Comm Input'!J1191</f>
        <v>0</v>
      </c>
      <c r="B156">
        <f>'Comm Input'!K1191</f>
        <v>0</v>
      </c>
      <c r="C156">
        <f>'Comm Input'!L1191</f>
        <v>0</v>
      </c>
      <c r="D156" t="str">
        <f>'Comm Input'!M1191</f>
        <v>OT</v>
      </c>
      <c r="E156" s="494">
        <f>'Comm Input'!N1191</f>
        <v>0</v>
      </c>
      <c r="F156" s="17">
        <f>'Comm Input'!O1191</f>
        <v>0</v>
      </c>
      <c r="G156" s="38">
        <f>'Comm Input'!P1191</f>
        <v>0</v>
      </c>
      <c r="H156" s="307">
        <f>'Comm Input'!Q1191</f>
        <v>0</v>
      </c>
      <c r="I156" s="307">
        <f>'Comm Input'!R1191</f>
        <v>0</v>
      </c>
      <c r="J156" s="307">
        <f>'Comm Input'!S1191</f>
        <v>0</v>
      </c>
      <c r="K156" s="307">
        <f>'Comm Input'!T1191</f>
        <v>0</v>
      </c>
      <c r="L156" s="38">
        <f>'Comm Input'!U1191</f>
        <v>0</v>
      </c>
      <c r="M156" s="38">
        <f>'Comm Input'!V1191</f>
        <v>0</v>
      </c>
      <c r="N156" s="22">
        <f>'Comm Input'!W1191</f>
        <v>0</v>
      </c>
      <c r="O156" s="22">
        <f>'Comm Input'!X1191</f>
        <v>0</v>
      </c>
      <c r="P156" s="23">
        <f>'Comm Input'!Y1191</f>
        <v>0</v>
      </c>
      <c r="Q156" s="23">
        <f>'Comm Input'!Z1191</f>
        <v>0</v>
      </c>
      <c r="R156" s="23">
        <f>'Comm Input'!AA1191</f>
        <v>0</v>
      </c>
      <c r="S156" s="637">
        <f>'Comm Input'!AB1191</f>
        <v>0</v>
      </c>
      <c r="T156" s="11">
        <f>'Comm Input'!AC1191</f>
        <v>0</v>
      </c>
      <c r="U156" s="23">
        <f>'Comm Input'!AD1191</f>
        <v>0</v>
      </c>
      <c r="V156" s="637">
        <f>'Comm Input'!AE1191</f>
        <v>0</v>
      </c>
      <c r="W156" s="11">
        <f>'Comm Input'!AF1191</f>
        <v>0</v>
      </c>
      <c r="X156" s="23">
        <f>'Comm Input'!AG1191</f>
        <v>0</v>
      </c>
      <c r="Y156" s="23">
        <f>'Comm Input'!AH1191</f>
        <v>0</v>
      </c>
      <c r="Z156">
        <f>'Comm Input'!AI1191</f>
        <v>0</v>
      </c>
    </row>
    <row r="157" spans="1:26" x14ac:dyDescent="0.25">
      <c r="A157" s="311">
        <f>'Comm Input'!J1192</f>
        <v>0</v>
      </c>
      <c r="B157">
        <f>'Comm Input'!K1192</f>
        <v>0</v>
      </c>
      <c r="C157">
        <f>'Comm Input'!L1192</f>
        <v>0</v>
      </c>
      <c r="D157">
        <f>'Comm Input'!M1192</f>
        <v>0</v>
      </c>
      <c r="E157" s="529">
        <f>'Comm Input'!N1192</f>
        <v>0</v>
      </c>
      <c r="F157" s="17">
        <f>'Comm Input'!O1192</f>
        <v>0</v>
      </c>
      <c r="G157" s="38">
        <f>'Comm Input'!P1192</f>
        <v>0</v>
      </c>
      <c r="H157" s="307">
        <f>'Comm Input'!Q1192</f>
        <v>0</v>
      </c>
      <c r="I157" s="307">
        <f>'Comm Input'!R1192</f>
        <v>0</v>
      </c>
      <c r="J157" s="307">
        <f>'Comm Input'!S1192</f>
        <v>0</v>
      </c>
      <c r="K157" s="307">
        <f>'Comm Input'!T1192</f>
        <v>0</v>
      </c>
      <c r="L157" s="38">
        <f>'Comm Input'!U1192</f>
        <v>0</v>
      </c>
      <c r="M157" s="38">
        <f>'Comm Input'!V1192</f>
        <v>0</v>
      </c>
      <c r="N157" s="22">
        <f>'Comm Input'!W1192</f>
        <v>0</v>
      </c>
      <c r="O157" s="22">
        <f>'Comm Input'!X1192</f>
        <v>0</v>
      </c>
      <c r="P157" s="23">
        <f>'Comm Input'!Y1192</f>
        <v>0</v>
      </c>
      <c r="Q157" s="23">
        <f>'Comm Input'!Z1192</f>
        <v>0</v>
      </c>
      <c r="R157" s="23">
        <f>'Comm Input'!AA1192</f>
        <v>0</v>
      </c>
      <c r="S157" s="637">
        <f>'Comm Input'!AB1192</f>
        <v>0</v>
      </c>
      <c r="T157" s="11">
        <f>'Comm Input'!AC1192</f>
        <v>0</v>
      </c>
      <c r="U157" s="23">
        <f>'Comm Input'!AD1192</f>
        <v>0</v>
      </c>
      <c r="V157" s="637">
        <f>'Comm Input'!AE1192</f>
        <v>0</v>
      </c>
      <c r="W157" s="11">
        <f>'Comm Input'!AF1192</f>
        <v>0</v>
      </c>
      <c r="X157" s="23">
        <f>'Comm Input'!AG1192</f>
        <v>0</v>
      </c>
      <c r="Y157" s="23">
        <f>'Comm Input'!AH1192</f>
        <v>0</v>
      </c>
      <c r="Z157">
        <f>'Comm Input'!AI1192</f>
        <v>0</v>
      </c>
    </row>
    <row r="158" spans="1:26" x14ac:dyDescent="0.25">
      <c r="A158" s="311">
        <f>'Comm Input'!J1193</f>
        <v>0</v>
      </c>
      <c r="B158">
        <f>'Comm Input'!K1193</f>
        <v>0</v>
      </c>
      <c r="C158">
        <f>'Comm Input'!L1193</f>
        <v>0</v>
      </c>
      <c r="D158">
        <f>'Comm Input'!M1193</f>
        <v>0</v>
      </c>
      <c r="E158" s="529">
        <f>'Comm Input'!N1193</f>
        <v>0</v>
      </c>
      <c r="F158" s="17">
        <f>'Comm Input'!O1193</f>
        <v>0</v>
      </c>
      <c r="G158" s="38">
        <f>'Comm Input'!P1193</f>
        <v>0</v>
      </c>
      <c r="H158" s="307">
        <f>'Comm Input'!Q1193</f>
        <v>0</v>
      </c>
      <c r="I158" s="307">
        <f>'Comm Input'!R1193</f>
        <v>0</v>
      </c>
      <c r="J158" s="307">
        <f>'Comm Input'!S1193</f>
        <v>0</v>
      </c>
      <c r="K158" s="307">
        <f>'Comm Input'!T1193</f>
        <v>0</v>
      </c>
      <c r="L158" s="38">
        <f>'Comm Input'!U1193</f>
        <v>0</v>
      </c>
      <c r="M158" s="38">
        <f>'Comm Input'!V1193</f>
        <v>0</v>
      </c>
      <c r="N158" s="22">
        <f>'Comm Input'!W1193</f>
        <v>0</v>
      </c>
      <c r="O158" s="22">
        <f>'Comm Input'!X1193</f>
        <v>0</v>
      </c>
      <c r="P158" s="23">
        <f>'Comm Input'!Y1193</f>
        <v>0</v>
      </c>
      <c r="Q158" s="23">
        <f>'Comm Input'!Z1193</f>
        <v>0</v>
      </c>
      <c r="R158" s="23">
        <f>'Comm Input'!AA1193</f>
        <v>0</v>
      </c>
      <c r="S158" s="637">
        <f>'Comm Input'!AB1193</f>
        <v>0</v>
      </c>
      <c r="T158" s="11">
        <f>'Comm Input'!AC1193</f>
        <v>0</v>
      </c>
      <c r="U158" s="23">
        <f>'Comm Input'!AD1193</f>
        <v>0</v>
      </c>
      <c r="V158" s="637">
        <f>'Comm Input'!AE1193</f>
        <v>0</v>
      </c>
      <c r="W158" s="11">
        <f>'Comm Input'!AF1193</f>
        <v>0</v>
      </c>
      <c r="X158" s="23">
        <f>'Comm Input'!AG1193</f>
        <v>0</v>
      </c>
      <c r="Y158" s="23">
        <f>'Comm Input'!AH1193</f>
        <v>0</v>
      </c>
      <c r="Z158">
        <f>'Comm Input'!AI1193</f>
        <v>0</v>
      </c>
    </row>
    <row r="159" spans="1:26" x14ac:dyDescent="0.25">
      <c r="A159" s="311">
        <f>'Comm Input'!J1194</f>
        <v>0</v>
      </c>
      <c r="B159">
        <f>'Comm Input'!K1194</f>
        <v>0</v>
      </c>
      <c r="C159">
        <f>'Comm Input'!L1194</f>
        <v>0</v>
      </c>
      <c r="D159">
        <f>'Comm Input'!M1194</f>
        <v>0</v>
      </c>
      <c r="E159" s="529">
        <f>'Comm Input'!N1194</f>
        <v>0</v>
      </c>
      <c r="F159" s="17">
        <f>'Comm Input'!O1194</f>
        <v>0</v>
      </c>
      <c r="G159" s="38">
        <f>'Comm Input'!P1194</f>
        <v>0</v>
      </c>
      <c r="H159" s="307">
        <f>'Comm Input'!Q1194</f>
        <v>0</v>
      </c>
      <c r="I159" s="307">
        <f>'Comm Input'!R1194</f>
        <v>0</v>
      </c>
      <c r="J159" s="307">
        <f>'Comm Input'!S1194</f>
        <v>0</v>
      </c>
      <c r="K159" s="307">
        <f>'Comm Input'!T1194</f>
        <v>0</v>
      </c>
      <c r="L159" s="38">
        <f>'Comm Input'!U1194</f>
        <v>0</v>
      </c>
      <c r="M159" s="38">
        <f>'Comm Input'!V1194</f>
        <v>0</v>
      </c>
      <c r="N159" s="22">
        <f>'Comm Input'!W1194</f>
        <v>0</v>
      </c>
      <c r="O159" s="22">
        <f>'Comm Input'!X1194</f>
        <v>0</v>
      </c>
      <c r="P159" s="23">
        <f>'Comm Input'!Y1194</f>
        <v>0</v>
      </c>
      <c r="Q159" s="23">
        <f>'Comm Input'!Z1194</f>
        <v>0</v>
      </c>
      <c r="R159" s="23">
        <f>'Comm Input'!AA1194</f>
        <v>0</v>
      </c>
      <c r="S159" s="637">
        <f>'Comm Input'!AB1194</f>
        <v>0</v>
      </c>
      <c r="T159" s="11">
        <f>'Comm Input'!AC1194</f>
        <v>0</v>
      </c>
      <c r="U159" s="23">
        <f>'Comm Input'!AD1194</f>
        <v>0</v>
      </c>
      <c r="V159" s="637">
        <f>'Comm Input'!AE1194</f>
        <v>0</v>
      </c>
      <c r="W159" s="11">
        <f>'Comm Input'!AF1194</f>
        <v>0</v>
      </c>
      <c r="X159" s="23">
        <f>'Comm Input'!AG1194</f>
        <v>0</v>
      </c>
      <c r="Y159" s="23">
        <f>'Comm Input'!AH1194</f>
        <v>0</v>
      </c>
      <c r="Z159">
        <f>'Comm Input'!AI1194</f>
        <v>0</v>
      </c>
    </row>
    <row r="160" spans="1:26" x14ac:dyDescent="0.25">
      <c r="A160" s="311">
        <f>'Comm Input'!J1195</f>
        <v>0</v>
      </c>
      <c r="B160">
        <f>'Comm Input'!K1195</f>
        <v>0</v>
      </c>
      <c r="C160">
        <f>'Comm Input'!L1195</f>
        <v>0</v>
      </c>
      <c r="D160">
        <f>'Comm Input'!M1195</f>
        <v>0</v>
      </c>
      <c r="E160" s="529">
        <f>'Comm Input'!N1195</f>
        <v>0</v>
      </c>
      <c r="F160" s="17">
        <f>'Comm Input'!O1195</f>
        <v>0</v>
      </c>
      <c r="G160" s="38">
        <f>'Comm Input'!P1195</f>
        <v>0</v>
      </c>
      <c r="H160" s="307">
        <f>'Comm Input'!Q1195</f>
        <v>0</v>
      </c>
      <c r="I160" s="307">
        <f>'Comm Input'!R1195</f>
        <v>0</v>
      </c>
      <c r="J160" s="307">
        <f>'Comm Input'!S1195</f>
        <v>0</v>
      </c>
      <c r="K160" s="307">
        <f>'Comm Input'!T1195</f>
        <v>0</v>
      </c>
      <c r="L160" s="38">
        <f>'Comm Input'!U1195</f>
        <v>0</v>
      </c>
      <c r="M160" s="38">
        <f>'Comm Input'!V1195</f>
        <v>0</v>
      </c>
      <c r="N160" s="827">
        <f>'Comm Input'!W1195</f>
        <v>0</v>
      </c>
      <c r="O160" s="829">
        <f>'Comm Input'!X1195</f>
        <v>0</v>
      </c>
      <c r="P160" s="828">
        <f>'Comm Input'!Y1195</f>
        <v>0</v>
      </c>
      <c r="Q160" s="1164">
        <f>'Comm Input'!Z1195</f>
        <v>0</v>
      </c>
      <c r="R160" s="829">
        <f>'Comm Input'!AA1195</f>
        <v>0</v>
      </c>
      <c r="S160" s="1153">
        <f>'Comm Input'!AB1195</f>
        <v>0</v>
      </c>
      <c r="T160" s="828">
        <f>'Comm Input'!AC1195</f>
        <v>0</v>
      </c>
      <c r="U160" s="829">
        <f>'Comm Input'!AD1195</f>
        <v>0</v>
      </c>
      <c r="V160" s="1153">
        <f>'Comm Input'!AE1195</f>
        <v>0</v>
      </c>
      <c r="W160" s="1165">
        <f>'Comm Input'!AF1195</f>
        <v>0</v>
      </c>
      <c r="X160" s="829">
        <f>'Comm Input'!AG1195</f>
        <v>0</v>
      </c>
      <c r="Y160" s="829">
        <f>'Comm Input'!AH1195</f>
        <v>0</v>
      </c>
      <c r="Z160" s="913">
        <f>'Comm Input'!AI1195</f>
        <v>0</v>
      </c>
    </row>
    <row r="161" spans="1:27" x14ac:dyDescent="0.25">
      <c r="A161" s="311">
        <f>'Comm Input'!J1196</f>
        <v>0</v>
      </c>
      <c r="B161">
        <f>'Comm Input'!K1196</f>
        <v>0</v>
      </c>
      <c r="C161">
        <f>'Comm Input'!L1196</f>
        <v>0</v>
      </c>
      <c r="D161">
        <f>'Comm Input'!M1196</f>
        <v>0</v>
      </c>
      <c r="E161" s="529">
        <f>'Comm Input'!N1196</f>
        <v>0</v>
      </c>
      <c r="F161" s="17">
        <f>'Comm Input'!O1196</f>
        <v>0</v>
      </c>
      <c r="G161" s="38">
        <f>'Comm Input'!P1196</f>
        <v>0</v>
      </c>
      <c r="H161" s="307">
        <f>'Comm Input'!Q1196</f>
        <v>0</v>
      </c>
      <c r="I161" s="307">
        <f>'Comm Input'!R1196</f>
        <v>0</v>
      </c>
      <c r="J161" s="307">
        <f>'Comm Input'!S1196</f>
        <v>0</v>
      </c>
      <c r="K161" s="307">
        <f>'Comm Input'!T1196</f>
        <v>0</v>
      </c>
      <c r="L161" s="38">
        <f>'Comm Input'!U1196</f>
        <v>0</v>
      </c>
      <c r="M161" s="38">
        <f>'Comm Input'!V1196</f>
        <v>0</v>
      </c>
      <c r="N161" s="522">
        <f>'Comm Input'!W1196</f>
        <v>0</v>
      </c>
      <c r="O161" s="523">
        <f>'Comm Input'!X1196</f>
        <v>0</v>
      </c>
      <c r="P161" s="28">
        <f>'Comm Input'!Y1196</f>
        <v>0</v>
      </c>
      <c r="Q161" s="538">
        <f>'Comm Input'!Z1196</f>
        <v>0</v>
      </c>
      <c r="R161" s="523">
        <f>'Comm Input'!AA1196</f>
        <v>0</v>
      </c>
      <c r="S161" s="528">
        <f>'Comm Input'!AB1196</f>
        <v>0</v>
      </c>
      <c r="T161" s="28">
        <f>'Comm Input'!AC1196</f>
        <v>0</v>
      </c>
      <c r="U161" s="528">
        <f>'Comm Input'!AD1196</f>
        <v>0</v>
      </c>
      <c r="V161" s="528">
        <f>'Comm Input'!AE1196</f>
        <v>0</v>
      </c>
      <c r="W161" s="538">
        <f>'Comm Input'!AF1196</f>
        <v>0</v>
      </c>
      <c r="X161" s="523">
        <f>'Comm Input'!AG1196</f>
        <v>0</v>
      </c>
      <c r="Y161" s="523">
        <f>'Comm Input'!AH1196</f>
        <v>0</v>
      </c>
      <c r="Z161" s="89">
        <f>'Comm Input'!AI1196</f>
        <v>0</v>
      </c>
      <c r="AA161">
        <f>'Comm Input'!AJ1196</f>
        <v>0</v>
      </c>
    </row>
    <row r="162" spans="1:27" x14ac:dyDescent="0.25">
      <c r="A162" s="377" t="str">
        <f>'Comm Input'!J1197</f>
        <v>CES</v>
      </c>
      <c r="B162" s="42" t="str">
        <f>'Comm Input'!K1197</f>
        <v>Broker: PEO Advisors</v>
      </c>
      <c r="C162" s="35">
        <f>'Comm Input'!L1197</f>
        <v>0</v>
      </c>
      <c r="D162" s="158">
        <f>'Comm Input'!M1197</f>
        <v>0</v>
      </c>
      <c r="E162" s="37">
        <f>'Comm Input'!N1197</f>
        <v>0</v>
      </c>
      <c r="F162" s="316">
        <f>'Comm Input'!O1197</f>
        <v>0</v>
      </c>
      <c r="G162" s="158">
        <f>'Comm Input'!P1197</f>
        <v>0</v>
      </c>
      <c r="H162" s="158">
        <f>'Comm Input'!Q1197</f>
        <v>0</v>
      </c>
      <c r="I162" s="319">
        <f>'Comm Input'!R1197</f>
        <v>0</v>
      </c>
      <c r="J162" s="319">
        <f>'Comm Input'!S1197</f>
        <v>0</v>
      </c>
      <c r="K162" s="319">
        <f>'Comm Input'!T1197</f>
        <v>0</v>
      </c>
      <c r="L162" s="319" t="str">
        <f>'Comm Input'!U1197</f>
        <v>Bundled</v>
      </c>
      <c r="M162" s="158">
        <f>'Comm Input'!V1197</f>
        <v>0</v>
      </c>
      <c r="N162" s="319">
        <f>'Comm Input'!W1197</f>
        <v>3.2500000000000001E-2</v>
      </c>
      <c r="O162" s="117">
        <f>'Comm Input'!X1197</f>
        <v>0</v>
      </c>
      <c r="P162" s="157">
        <f>'Comm Input'!Y1197</f>
        <v>0</v>
      </c>
      <c r="Q162" s="159">
        <f>'Comm Input'!Z1197</f>
        <v>0</v>
      </c>
      <c r="R162" s="319">
        <f>'Comm Input'!AA1197</f>
        <v>0</v>
      </c>
      <c r="S162" s="157">
        <f>'Comm Input'!AB1197</f>
        <v>0</v>
      </c>
      <c r="T162" s="126">
        <f>'Comm Input'!AC1197</f>
        <v>0</v>
      </c>
      <c r="U162" s="7">
        <f>'Comm Input'!AD1197</f>
        <v>0</v>
      </c>
      <c r="V162" s="157">
        <f>'Comm Input'!AE1197</f>
        <v>0</v>
      </c>
      <c r="W162" s="126">
        <f>'Comm Input'!AF1197</f>
        <v>0</v>
      </c>
      <c r="X162" s="158">
        <f>'Comm Input'!AG1197</f>
        <v>0</v>
      </c>
      <c r="Y162" s="322">
        <f>'Comm Input'!AH1197</f>
        <v>0</v>
      </c>
      <c r="Z162" s="7">
        <f>'Comm Input'!AI1197</f>
        <v>0</v>
      </c>
      <c r="AA162">
        <f>'Comm Input'!AJ1206</f>
        <v>0</v>
      </c>
    </row>
    <row r="163" spans="1:27" x14ac:dyDescent="0.25">
      <c r="A163" s="311">
        <f>'Comm Input'!J1198</f>
        <v>0</v>
      </c>
      <c r="B163" s="378" t="str">
        <f>'Comm Input'!K1198</f>
        <v>Banks Brothers 2: Non Ocean Exposure</v>
      </c>
      <c r="C163" s="17">
        <f>'Comm Input'!L1198</f>
        <v>0</v>
      </c>
      <c r="D163" t="str">
        <f>'Comm Input'!M1198</f>
        <v>FL7380</v>
      </c>
      <c r="E163" s="626">
        <f>'Comm Input'!N1198</f>
        <v>10903</v>
      </c>
      <c r="F163" s="381">
        <f>'Comm Input'!O1198</f>
        <v>0</v>
      </c>
      <c r="G163" s="321">
        <f>'Comm Input'!P1198</f>
        <v>0</v>
      </c>
      <c r="H163" s="307">
        <f>'Comm Input'!Q1198</f>
        <v>0</v>
      </c>
      <c r="I163" s="307">
        <f>'Comm Input'!R1198</f>
        <v>0</v>
      </c>
      <c r="J163" s="307">
        <f>'Comm Input'!S1198</f>
        <v>0</v>
      </c>
      <c r="K163" s="307">
        <f>'Comm Input'!T1198</f>
        <v>0</v>
      </c>
      <c r="L163" s="38">
        <f>'Comm Input'!U1198</f>
        <v>0</v>
      </c>
      <c r="M163" s="38">
        <f>'Comm Input'!V1198</f>
        <v>0</v>
      </c>
      <c r="N163" s="523">
        <f>'Comm Input'!W1198</f>
        <v>354.34750000000003</v>
      </c>
      <c r="O163" s="523">
        <f>'Comm Input'!X1198</f>
        <v>0</v>
      </c>
      <c r="P163" s="538">
        <f>'Comm Input'!Y1198</f>
        <v>0</v>
      </c>
      <c r="Q163" s="538">
        <f>'Comm Input'!Z1198</f>
        <v>0</v>
      </c>
      <c r="R163" s="538">
        <f>'Comm Input'!AA1198</f>
        <v>0</v>
      </c>
      <c r="S163" s="637">
        <f>'Comm Input'!AB1198</f>
        <v>0</v>
      </c>
      <c r="T163" s="11">
        <f>'Comm Input'!AC1198</f>
        <v>0</v>
      </c>
      <c r="U163">
        <f>'Comm Input'!AD1198</f>
        <v>0</v>
      </c>
      <c r="V163" s="637">
        <f>'Comm Input'!AE1198</f>
        <v>0</v>
      </c>
      <c r="W163" s="538">
        <f>'Comm Input'!AF1198</f>
        <v>0</v>
      </c>
      <c r="X163" s="538">
        <f>'Comm Input'!AG1198</f>
        <v>0</v>
      </c>
      <c r="Y163" s="538">
        <f>'Comm Input'!AH1198</f>
        <v>0</v>
      </c>
      <c r="Z163">
        <f>'Comm Input'!AI1198</f>
        <v>0</v>
      </c>
      <c r="AA163">
        <f>'Comm Input'!AJ1237</f>
        <v>0</v>
      </c>
    </row>
    <row r="164" spans="1:27" x14ac:dyDescent="0.25">
      <c r="A164" s="311">
        <f>'Comm Input'!J1199</f>
        <v>0</v>
      </c>
      <c r="B164">
        <f>'Comm Input'!K1199</f>
        <v>0</v>
      </c>
      <c r="C164">
        <f>'Comm Input'!L1199</f>
        <v>0</v>
      </c>
      <c r="D164" t="str">
        <f>'Comm Input'!M1199</f>
        <v>OT</v>
      </c>
      <c r="E164" s="626">
        <f>'Comm Input'!N1199</f>
        <v>0</v>
      </c>
      <c r="F164" s="17">
        <f>'Comm Input'!O1199</f>
        <v>0</v>
      </c>
      <c r="G164" s="38">
        <f>'Comm Input'!P1199</f>
        <v>0</v>
      </c>
      <c r="H164" s="307">
        <f>'Comm Input'!Q1199</f>
        <v>0</v>
      </c>
      <c r="I164" s="307">
        <f>'Comm Input'!R1199</f>
        <v>0</v>
      </c>
      <c r="J164" s="307">
        <f>'Comm Input'!S1199</f>
        <v>0</v>
      </c>
      <c r="K164" s="307">
        <f>'Comm Input'!T1199</f>
        <v>0</v>
      </c>
      <c r="L164" s="38">
        <f>'Comm Input'!U1199</f>
        <v>0</v>
      </c>
      <c r="M164" s="38">
        <f>'Comm Input'!V1199</f>
        <v>0</v>
      </c>
      <c r="N164" s="22">
        <f>'Comm Input'!W1199</f>
        <v>0</v>
      </c>
      <c r="O164" s="22">
        <f>'Comm Input'!X1199</f>
        <v>0</v>
      </c>
      <c r="P164" s="23">
        <f>'Comm Input'!Y1199</f>
        <v>0</v>
      </c>
      <c r="Q164" s="23">
        <f>'Comm Input'!Z1199</f>
        <v>0</v>
      </c>
      <c r="R164" s="23">
        <f>'Comm Input'!AA1199</f>
        <v>0</v>
      </c>
      <c r="S164" s="725">
        <f>'Comm Input'!AB1199</f>
        <v>0</v>
      </c>
      <c r="T164" s="11">
        <f>'Comm Input'!AC1199</f>
        <v>0</v>
      </c>
      <c r="U164">
        <f>'Comm Input'!AD1199</f>
        <v>0</v>
      </c>
      <c r="V164" s="637">
        <f>'Comm Input'!AE1199</f>
        <v>0</v>
      </c>
      <c r="W164" s="23">
        <f>'Comm Input'!AF1199</f>
        <v>0</v>
      </c>
      <c r="X164" s="23">
        <f>'Comm Input'!AG1199</f>
        <v>0</v>
      </c>
      <c r="Y164" s="23">
        <f>'Comm Input'!AH1199</f>
        <v>0</v>
      </c>
      <c r="Z164">
        <f>'Comm Input'!AI1199</f>
        <v>0</v>
      </c>
    </row>
    <row r="165" spans="1:27" x14ac:dyDescent="0.25">
      <c r="A165" s="311">
        <f>'Comm Input'!J1200</f>
        <v>0</v>
      </c>
      <c r="B165" t="str">
        <f>'Comm Input'!K1200</f>
        <v>EFFECTIVE: June 2020</v>
      </c>
      <c r="C165" s="17">
        <f>'Comm Input'!L1200</f>
        <v>0</v>
      </c>
      <c r="D165" t="str">
        <f>'Comm Input'!M1200</f>
        <v>FL</v>
      </c>
      <c r="E165" s="626">
        <f>'Comm Input'!N1200</f>
        <v>0</v>
      </c>
      <c r="F165" s="374">
        <f>'Comm Input'!O1200</f>
        <v>0</v>
      </c>
      <c r="G165" s="321">
        <f>'Comm Input'!P1200</f>
        <v>0</v>
      </c>
      <c r="H165" s="307">
        <f>'Comm Input'!Q1200</f>
        <v>0</v>
      </c>
      <c r="I165" s="307">
        <f>'Comm Input'!R1200</f>
        <v>0</v>
      </c>
      <c r="J165" s="307">
        <f>'Comm Input'!S1200</f>
        <v>0</v>
      </c>
      <c r="K165" s="307">
        <f>'Comm Input'!T1200</f>
        <v>0</v>
      </c>
      <c r="L165" s="38">
        <f>'Comm Input'!U1200</f>
        <v>0</v>
      </c>
      <c r="M165" s="38">
        <f>'Comm Input'!V1200</f>
        <v>0</v>
      </c>
      <c r="N165" s="22">
        <f>'Comm Input'!W1200</f>
        <v>0</v>
      </c>
      <c r="O165" s="22">
        <f>'Comm Input'!X1200</f>
        <v>0</v>
      </c>
      <c r="P165" s="23">
        <f>'Comm Input'!Y1200</f>
        <v>0</v>
      </c>
      <c r="Q165" s="23">
        <f>'Comm Input'!Z1200</f>
        <v>0</v>
      </c>
      <c r="R165" s="23">
        <f>'Comm Input'!AA1200</f>
        <v>0</v>
      </c>
      <c r="S165" s="637">
        <f>'Comm Input'!AB1200</f>
        <v>0</v>
      </c>
      <c r="T165" s="11">
        <f>'Comm Input'!AC1200</f>
        <v>0</v>
      </c>
      <c r="U165">
        <f>'Comm Input'!AD1200</f>
        <v>0</v>
      </c>
      <c r="V165" s="637">
        <f>'Comm Input'!AE1200</f>
        <v>0</v>
      </c>
      <c r="W165" s="23">
        <f>'Comm Input'!AF1200</f>
        <v>0</v>
      </c>
      <c r="X165" s="23">
        <f>'Comm Input'!AG1200</f>
        <v>0</v>
      </c>
      <c r="Y165" s="23">
        <f>'Comm Input'!AH1200</f>
        <v>0</v>
      </c>
      <c r="Z165">
        <f>'Comm Input'!AI1200</f>
        <v>0</v>
      </c>
    </row>
    <row r="166" spans="1:27" x14ac:dyDescent="0.25">
      <c r="A166" s="311">
        <f>'Comm Input'!J1201</f>
        <v>0</v>
      </c>
      <c r="B166">
        <f>'Comm Input'!K1201</f>
        <v>0</v>
      </c>
      <c r="C166">
        <f>'Comm Input'!L1201</f>
        <v>0</v>
      </c>
      <c r="D166" t="str">
        <f>'Comm Input'!M1201</f>
        <v>OT</v>
      </c>
      <c r="E166" s="626">
        <f>'Comm Input'!N1201</f>
        <v>0</v>
      </c>
      <c r="F166" s="17">
        <f>'Comm Input'!O1201</f>
        <v>0</v>
      </c>
      <c r="G166" s="38">
        <f>'Comm Input'!P1201</f>
        <v>0</v>
      </c>
      <c r="H166" s="307">
        <f>'Comm Input'!Q1201</f>
        <v>0</v>
      </c>
      <c r="I166" s="307">
        <f>'Comm Input'!R1201</f>
        <v>0</v>
      </c>
      <c r="J166" s="307">
        <f>'Comm Input'!S1201</f>
        <v>0</v>
      </c>
      <c r="K166" s="307">
        <f>'Comm Input'!T1201</f>
        <v>0</v>
      </c>
      <c r="L166" s="38">
        <f>'Comm Input'!U1201</f>
        <v>0</v>
      </c>
      <c r="M166" s="38">
        <f>'Comm Input'!V1201</f>
        <v>0</v>
      </c>
      <c r="N166" s="22">
        <f>'Comm Input'!W1201</f>
        <v>0</v>
      </c>
      <c r="O166" s="22">
        <f>'Comm Input'!X1201</f>
        <v>0</v>
      </c>
      <c r="P166" s="23">
        <f>'Comm Input'!Y1201</f>
        <v>0</v>
      </c>
      <c r="Q166" s="23">
        <f>'Comm Input'!Z1201</f>
        <v>0</v>
      </c>
      <c r="R166" s="23">
        <f>'Comm Input'!AA1201</f>
        <v>0</v>
      </c>
      <c r="S166" s="637">
        <f>'Comm Input'!AB1201</f>
        <v>0</v>
      </c>
      <c r="T166" s="11">
        <f>'Comm Input'!AC1201</f>
        <v>0</v>
      </c>
      <c r="U166">
        <f>'Comm Input'!AD1201</f>
        <v>0</v>
      </c>
      <c r="V166" s="637">
        <f>'Comm Input'!AE1201</f>
        <v>0</v>
      </c>
      <c r="W166" s="23">
        <f>'Comm Input'!AF1201</f>
        <v>0</v>
      </c>
      <c r="X166" s="23">
        <f>'Comm Input'!AG1201</f>
        <v>0</v>
      </c>
      <c r="Y166" s="23">
        <f>'Comm Input'!AH1201</f>
        <v>0</v>
      </c>
      <c r="Z166">
        <f>'Comm Input'!AI1201</f>
        <v>0</v>
      </c>
    </row>
    <row r="167" spans="1:27" x14ac:dyDescent="0.25">
      <c r="A167" s="311">
        <f>'Comm Input'!J1202</f>
        <v>0</v>
      </c>
      <c r="B167">
        <f>'Comm Input'!K1202</f>
        <v>0</v>
      </c>
      <c r="C167" s="17">
        <f>'Comm Input'!L1202</f>
        <v>0</v>
      </c>
      <c r="D167" t="str">
        <f>'Comm Input'!M1202</f>
        <v>FL</v>
      </c>
      <c r="E167" s="626">
        <f>'Comm Input'!N1202</f>
        <v>0</v>
      </c>
      <c r="F167" s="366">
        <f>'Comm Input'!O1202</f>
        <v>0</v>
      </c>
      <c r="G167" s="321">
        <f>'Comm Input'!P1202</f>
        <v>0</v>
      </c>
      <c r="H167" s="307">
        <f>'Comm Input'!Q1202</f>
        <v>0</v>
      </c>
      <c r="I167" s="307">
        <f>'Comm Input'!R1202</f>
        <v>0</v>
      </c>
      <c r="J167" s="307">
        <f>'Comm Input'!S1202</f>
        <v>0</v>
      </c>
      <c r="K167" s="307">
        <f>'Comm Input'!T1202</f>
        <v>0</v>
      </c>
      <c r="L167" s="38">
        <f>'Comm Input'!U1202</f>
        <v>0</v>
      </c>
      <c r="M167" s="38">
        <f>'Comm Input'!V1202</f>
        <v>0</v>
      </c>
      <c r="N167" s="22">
        <f>'Comm Input'!W1202</f>
        <v>0</v>
      </c>
      <c r="O167" s="22">
        <f>'Comm Input'!X1202</f>
        <v>0</v>
      </c>
      <c r="P167" s="23">
        <f>'Comm Input'!Y1202</f>
        <v>0</v>
      </c>
      <c r="Q167" s="23">
        <f>'Comm Input'!Z1202</f>
        <v>0</v>
      </c>
      <c r="R167" s="23">
        <f>'Comm Input'!AA1202</f>
        <v>0</v>
      </c>
      <c r="S167" s="637">
        <f>'Comm Input'!AB1202</f>
        <v>0</v>
      </c>
      <c r="T167" s="11">
        <f>'Comm Input'!AC1202</f>
        <v>0</v>
      </c>
      <c r="U167">
        <f>'Comm Input'!AD1202</f>
        <v>0</v>
      </c>
      <c r="V167" s="637">
        <f>'Comm Input'!AE1202</f>
        <v>0</v>
      </c>
      <c r="W167" s="23">
        <f>'Comm Input'!AF1202</f>
        <v>0</v>
      </c>
      <c r="X167" s="23">
        <f>'Comm Input'!AG1202</f>
        <v>0</v>
      </c>
      <c r="Y167" s="23">
        <f>'Comm Input'!AH1202</f>
        <v>0</v>
      </c>
      <c r="Z167" s="23">
        <f>'Comm Input'!AI1202</f>
        <v>0</v>
      </c>
    </row>
    <row r="168" spans="1:27" x14ac:dyDescent="0.25">
      <c r="A168" s="311">
        <f>'Comm Input'!J1203</f>
        <v>0</v>
      </c>
      <c r="B168">
        <f>'Comm Input'!K1203</f>
        <v>0</v>
      </c>
      <c r="C168">
        <f>'Comm Input'!L1203</f>
        <v>0</v>
      </c>
      <c r="D168" t="str">
        <f>'Comm Input'!M1203</f>
        <v>OT</v>
      </c>
      <c r="E168" s="626">
        <f>'Comm Input'!N1203</f>
        <v>0</v>
      </c>
      <c r="F168" s="13">
        <f>'Comm Input'!O1203</f>
        <v>0</v>
      </c>
      <c r="G168" s="38">
        <f>'Comm Input'!P1203</f>
        <v>0</v>
      </c>
      <c r="H168" s="307">
        <f>'Comm Input'!Q1203</f>
        <v>0</v>
      </c>
      <c r="I168" s="307">
        <f>'Comm Input'!R1203</f>
        <v>0</v>
      </c>
      <c r="J168" s="307">
        <f>'Comm Input'!S1203</f>
        <v>0</v>
      </c>
      <c r="K168" s="307">
        <f>'Comm Input'!T1203</f>
        <v>0</v>
      </c>
      <c r="L168" s="38">
        <f>'Comm Input'!U1203</f>
        <v>0</v>
      </c>
      <c r="M168" s="38">
        <f>'Comm Input'!V1203</f>
        <v>0</v>
      </c>
      <c r="N168" s="22">
        <f>'Comm Input'!W1203</f>
        <v>0</v>
      </c>
      <c r="O168" s="22">
        <f>'Comm Input'!X1203</f>
        <v>0</v>
      </c>
      <c r="P168" s="23">
        <f>'Comm Input'!Y1203</f>
        <v>0</v>
      </c>
      <c r="Q168" s="23">
        <f>'Comm Input'!Z1203</f>
        <v>0</v>
      </c>
      <c r="R168" s="23">
        <f>'Comm Input'!AA1203</f>
        <v>0</v>
      </c>
      <c r="S168" s="637">
        <f>'Comm Input'!AB1203</f>
        <v>0</v>
      </c>
      <c r="T168" s="11">
        <f>'Comm Input'!AC1203</f>
        <v>0</v>
      </c>
      <c r="U168">
        <f>'Comm Input'!AD1203</f>
        <v>0</v>
      </c>
      <c r="V168" s="637">
        <f>'Comm Input'!AE1203</f>
        <v>0</v>
      </c>
      <c r="W168" s="23">
        <f>'Comm Input'!AF1203</f>
        <v>0</v>
      </c>
      <c r="X168" s="23">
        <f>'Comm Input'!AG1203</f>
        <v>0</v>
      </c>
      <c r="Y168" s="23">
        <f>'Comm Input'!AH1203</f>
        <v>0</v>
      </c>
      <c r="Z168" s="23">
        <f>'Comm Input'!AI1203</f>
        <v>0</v>
      </c>
    </row>
    <row r="169" spans="1:27" ht="15.75" thickBot="1" x14ac:dyDescent="0.3">
      <c r="A169" s="311">
        <f>'Comm Input'!J1204</f>
        <v>0</v>
      </c>
      <c r="B169">
        <f>'Comm Input'!K1204</f>
        <v>0</v>
      </c>
      <c r="C169">
        <f>'Comm Input'!L1204</f>
        <v>0</v>
      </c>
      <c r="D169">
        <f>'Comm Input'!M1204</f>
        <v>0</v>
      </c>
      <c r="E169" s="23">
        <f>'Comm Input'!N1204</f>
        <v>0</v>
      </c>
      <c r="F169" s="50">
        <f>'Comm Input'!O1204</f>
        <v>0</v>
      </c>
      <c r="G169" s="38">
        <f>'Comm Input'!P1204</f>
        <v>0</v>
      </c>
      <c r="H169" s="307">
        <f>'Comm Input'!Q1204</f>
        <v>0</v>
      </c>
      <c r="I169" s="307">
        <f>'Comm Input'!R1204</f>
        <v>0</v>
      </c>
      <c r="J169" s="307">
        <f>'Comm Input'!S1204</f>
        <v>0</v>
      </c>
      <c r="K169" s="307">
        <f>'Comm Input'!T1204</f>
        <v>0</v>
      </c>
      <c r="L169" s="38">
        <f>'Comm Input'!U1204</f>
        <v>0</v>
      </c>
      <c r="M169" s="38">
        <f>'Comm Input'!V1204</f>
        <v>0</v>
      </c>
      <c r="N169" s="38">
        <f>'Comm Input'!W1204</f>
        <v>0</v>
      </c>
      <c r="O169" s="22">
        <f>'Comm Input'!X1204</f>
        <v>0</v>
      </c>
      <c r="P169" s="11">
        <f>'Comm Input'!Y1204</f>
        <v>0</v>
      </c>
      <c r="Q169" s="23">
        <f>'Comm Input'!Z1204</f>
        <v>0</v>
      </c>
      <c r="R169" s="22">
        <f>'Comm Input'!AA1204</f>
        <v>0</v>
      </c>
      <c r="S169" s="637">
        <f>'Comm Input'!AB1204</f>
        <v>0</v>
      </c>
      <c r="T169" s="23">
        <f>'Comm Input'!AC1204</f>
        <v>0</v>
      </c>
      <c r="U169" s="22">
        <f>'Comm Input'!AD1204</f>
        <v>0</v>
      </c>
      <c r="V169" s="637">
        <f>'Comm Input'!AE1204</f>
        <v>0</v>
      </c>
      <c r="W169" s="23">
        <f>'Comm Input'!AF1204</f>
        <v>0</v>
      </c>
      <c r="X169" s="22">
        <f>'Comm Input'!AG1204</f>
        <v>0</v>
      </c>
      <c r="Y169" s="22">
        <f>'Comm Input'!AH1204</f>
        <v>0</v>
      </c>
      <c r="Z169" s="22">
        <f>'Comm Input'!AI1204</f>
        <v>0</v>
      </c>
    </row>
    <row r="170" spans="1:27" ht="15.75" thickBot="1" x14ac:dyDescent="0.3">
      <c r="A170" s="311">
        <f>'Comm Input'!J1205</f>
        <v>0</v>
      </c>
      <c r="B170">
        <f>'Comm Input'!K1205</f>
        <v>0</v>
      </c>
      <c r="C170">
        <f>'Comm Input'!L1205</f>
        <v>0</v>
      </c>
      <c r="D170">
        <f>'Comm Input'!M1205</f>
        <v>0</v>
      </c>
      <c r="E170" s="23">
        <f>'Comm Input'!N1205</f>
        <v>0</v>
      </c>
      <c r="F170" s="50">
        <f>'Comm Input'!O1205</f>
        <v>0</v>
      </c>
      <c r="G170" s="38">
        <f>'Comm Input'!P1205</f>
        <v>0</v>
      </c>
      <c r="H170" s="38">
        <f>'Comm Input'!Q1205</f>
        <v>0</v>
      </c>
      <c r="I170" s="38">
        <f>'Comm Input'!R1205</f>
        <v>0</v>
      </c>
      <c r="J170" s="38">
        <f>'Comm Input'!S1205</f>
        <v>0</v>
      </c>
      <c r="K170" s="38">
        <f>'Comm Input'!T1205</f>
        <v>0</v>
      </c>
      <c r="L170" s="38">
        <f>'Comm Input'!U1205</f>
        <v>0</v>
      </c>
      <c r="M170" s="38">
        <f>'Comm Input'!V1205</f>
        <v>0</v>
      </c>
      <c r="N170" s="488">
        <f>'Comm Input'!W1205</f>
        <v>354.34750000000003</v>
      </c>
      <c r="O170" s="489">
        <f>'Comm Input'!X1205</f>
        <v>0</v>
      </c>
      <c r="P170" s="490">
        <f>'Comm Input'!Y1205</f>
        <v>0</v>
      </c>
      <c r="Q170" s="1165">
        <f>'Comm Input'!Z1205</f>
        <v>354.34750000000003</v>
      </c>
      <c r="R170" s="387">
        <f>'Comm Input'!AA1205</f>
        <v>0</v>
      </c>
      <c r="S170" s="1153">
        <f>'Comm Input'!AB1205</f>
        <v>0</v>
      </c>
      <c r="T170" s="1114">
        <f>'Comm Input'!AC1205</f>
        <v>0</v>
      </c>
      <c r="U170" s="913">
        <f>'Comm Input'!AD1205</f>
        <v>0</v>
      </c>
      <c r="V170" s="1153">
        <f>'Comm Input'!AE1205</f>
        <v>0</v>
      </c>
      <c r="W170" s="1165">
        <f>'Comm Input'!AF1205</f>
        <v>0</v>
      </c>
      <c r="X170" s="829">
        <f>'Comm Input'!AG1205</f>
        <v>0</v>
      </c>
      <c r="Y170" s="829">
        <f>'Comm Input'!AH1205</f>
        <v>0</v>
      </c>
      <c r="Z170" s="913">
        <f>'Comm Input'!AI1205</f>
        <v>0</v>
      </c>
    </row>
    <row r="171" spans="1:27" x14ac:dyDescent="0.25">
      <c r="A171" s="311">
        <f>'Comm Input'!J1206</f>
        <v>0</v>
      </c>
      <c r="B171">
        <f>'Comm Input'!K1206</f>
        <v>0</v>
      </c>
      <c r="C171">
        <f>'Comm Input'!L1206</f>
        <v>0</v>
      </c>
      <c r="D171">
        <f>'Comm Input'!M1206</f>
        <v>0</v>
      </c>
      <c r="E171" s="529">
        <f>'Comm Input'!N1206</f>
        <v>0</v>
      </c>
      <c r="F171" s="17">
        <f>'Comm Input'!O1206</f>
        <v>0</v>
      </c>
      <c r="G171" s="525">
        <f>'Comm Input'!P1206</f>
        <v>0</v>
      </c>
      <c r="H171" s="727">
        <f>'Comm Input'!Q1206</f>
        <v>0</v>
      </c>
      <c r="I171" s="727">
        <f>'Comm Input'!R1206</f>
        <v>0</v>
      </c>
      <c r="J171" s="727">
        <f>'Comm Input'!S1206</f>
        <v>0</v>
      </c>
      <c r="K171" s="727">
        <f>'Comm Input'!T1206</f>
        <v>0</v>
      </c>
      <c r="L171" s="525">
        <f>'Comm Input'!U1206</f>
        <v>0</v>
      </c>
      <c r="M171" s="525">
        <f>'Comm Input'!V1206</f>
        <v>0</v>
      </c>
      <c r="N171" s="805">
        <f>'Comm Input'!W1206</f>
        <v>0</v>
      </c>
      <c r="O171" s="528">
        <f>'Comm Input'!X1206</f>
        <v>0</v>
      </c>
      <c r="P171" s="28">
        <f>'Comm Input'!Y1206</f>
        <v>0</v>
      </c>
      <c r="Q171" s="589">
        <f>'Comm Input'!Z1206</f>
        <v>0</v>
      </c>
      <c r="R171" s="528">
        <f>'Comm Input'!AA1206</f>
        <v>0</v>
      </c>
      <c r="S171" s="528">
        <f>'Comm Input'!AB1206</f>
        <v>0</v>
      </c>
      <c r="T171" s="28">
        <f>'Comm Input'!AC1206</f>
        <v>0</v>
      </c>
      <c r="U171" s="528">
        <f>'Comm Input'!AD1206</f>
        <v>0</v>
      </c>
      <c r="V171" s="528">
        <f>'Comm Input'!AE1206</f>
        <v>0</v>
      </c>
      <c r="W171" s="589">
        <f>'Comm Input'!AF1206</f>
        <v>0</v>
      </c>
      <c r="X171" s="528">
        <f>'Comm Input'!AG1206</f>
        <v>0</v>
      </c>
      <c r="Y171" s="528">
        <f>'Comm Input'!AH1206</f>
        <v>0</v>
      </c>
      <c r="Z171" s="89">
        <f>'Comm Input'!AI1206</f>
        <v>0</v>
      </c>
    </row>
    <row r="172" spans="1:27" x14ac:dyDescent="0.25">
      <c r="A172" s="377" t="str">
        <f>'Comm Input'!J1207</f>
        <v>CES</v>
      </c>
      <c r="B172" s="748" t="str">
        <f>'Comm Input'!K1207</f>
        <v>Broker: SS&amp;L</v>
      </c>
      <c r="C172" s="783">
        <f>'Comm Input'!L1207</f>
        <v>0</v>
      </c>
      <c r="D172" s="158">
        <f>'Comm Input'!M1207</f>
        <v>0</v>
      </c>
      <c r="E172" s="784">
        <f>'Comm Input'!N1207</f>
        <v>0</v>
      </c>
      <c r="F172" s="316">
        <f>'Comm Input'!O1207</f>
        <v>0</v>
      </c>
      <c r="G172" s="158">
        <f>'Comm Input'!P1207</f>
        <v>0</v>
      </c>
      <c r="H172" s="158">
        <f>'Comm Input'!Q1207</f>
        <v>0</v>
      </c>
      <c r="I172" s="319">
        <f>'Comm Input'!R1207</f>
        <v>0</v>
      </c>
      <c r="J172" s="319">
        <f>'Comm Input'!S1207</f>
        <v>0</v>
      </c>
      <c r="K172" s="319">
        <f>'Comm Input'!T1207</f>
        <v>0</v>
      </c>
      <c r="L172" s="319" t="str">
        <f>'Comm Input'!U1207</f>
        <v>Bundled</v>
      </c>
      <c r="M172" s="158">
        <f>'Comm Input'!V1207</f>
        <v>0</v>
      </c>
      <c r="N172" s="319">
        <f>'Comm Input'!W1207</f>
        <v>0</v>
      </c>
      <c r="O172" s="316">
        <f>'Comm Input'!X1207</f>
        <v>0</v>
      </c>
      <c r="P172" s="157">
        <f>'Comm Input'!Y1207</f>
        <v>0</v>
      </c>
      <c r="Q172" s="159">
        <f>'Comm Input'!Z1207</f>
        <v>0</v>
      </c>
      <c r="R172" s="319">
        <f>'Comm Input'!AA1207</f>
        <v>0</v>
      </c>
      <c r="S172" s="157">
        <f>'Comm Input'!AB1207</f>
        <v>0</v>
      </c>
      <c r="T172" s="1113">
        <f>'Comm Input'!AC1207</f>
        <v>0</v>
      </c>
      <c r="U172" s="385">
        <f>'Comm Input'!AD1207</f>
        <v>0</v>
      </c>
      <c r="V172" s="157">
        <f>'Comm Input'!AE1207</f>
        <v>0</v>
      </c>
      <c r="W172" s="1113">
        <f>'Comm Input'!AF1207</f>
        <v>0</v>
      </c>
      <c r="X172" s="158">
        <f>'Comm Input'!AG1207</f>
        <v>0</v>
      </c>
      <c r="Y172" s="322">
        <f>'Comm Input'!AH1207</f>
        <v>0</v>
      </c>
      <c r="Z172" s="385">
        <f>'Comm Input'!AI1207</f>
        <v>0</v>
      </c>
      <c r="AA172" s="17">
        <f>'Comm Input'!AJ1207</f>
        <v>0</v>
      </c>
    </row>
    <row r="173" spans="1:27" x14ac:dyDescent="0.25">
      <c r="A173" s="349">
        <f>'Comm Input'!J1208</f>
        <v>0</v>
      </c>
      <c r="B173" s="749" t="str">
        <f>'Comm Input'!K1208</f>
        <v>Dolphin Roofing</v>
      </c>
      <c r="C173" s="17">
        <f>'Comm Input'!L1208</f>
        <v>0</v>
      </c>
      <c r="D173" s="17" t="str">
        <f>'Comm Input'!M1208</f>
        <v>FL5551</v>
      </c>
      <c r="E173" s="626">
        <f>'Comm Input'!N1208</f>
        <v>2000</v>
      </c>
      <c r="F173" s="626">
        <f>'Comm Input'!O1208</f>
        <v>0</v>
      </c>
      <c r="G173" s="494">
        <f>'Comm Input'!P1208</f>
        <v>0</v>
      </c>
      <c r="H173" s="23">
        <f>'Comm Input'!Q1208</f>
        <v>0</v>
      </c>
      <c r="I173" s="23">
        <f>'Comm Input'!R1208</f>
        <v>0</v>
      </c>
      <c r="J173" s="23">
        <f>'Comm Input'!S1208</f>
        <v>0</v>
      </c>
      <c r="K173" s="23">
        <f>'Comm Input'!T1208</f>
        <v>0</v>
      </c>
      <c r="L173" s="22">
        <f>'Comm Input'!U1208</f>
        <v>0</v>
      </c>
      <c r="M173" s="22">
        <f>'Comm Input'!V1208</f>
        <v>0</v>
      </c>
      <c r="N173" s="523">
        <f>'Comm Input'!W1208</f>
        <v>0</v>
      </c>
      <c r="O173" s="523">
        <f>'Comm Input'!X1208</f>
        <v>0</v>
      </c>
      <c r="P173" s="538">
        <f>'Comm Input'!Y1208</f>
        <v>0</v>
      </c>
      <c r="Q173" s="538">
        <f>'Comm Input'!Z1208</f>
        <v>0</v>
      </c>
      <c r="R173" s="538">
        <f>'Comm Input'!AA1208</f>
        <v>0</v>
      </c>
      <c r="S173" s="637">
        <f>'Comm Input'!AB1208</f>
        <v>0</v>
      </c>
      <c r="T173" s="538">
        <f>'Comm Input'!AC1208</f>
        <v>0</v>
      </c>
      <c r="U173" s="523">
        <f>'Comm Input'!AD1208</f>
        <v>0</v>
      </c>
      <c r="V173" s="637">
        <f>'Comm Input'!AE1208</f>
        <v>0</v>
      </c>
      <c r="W173" s="538">
        <f>'Comm Input'!AF1208</f>
        <v>0</v>
      </c>
      <c r="X173" s="538">
        <f>'Comm Input'!AG1208</f>
        <v>0</v>
      </c>
      <c r="Y173" s="538">
        <f>'Comm Input'!AH1208</f>
        <v>0</v>
      </c>
      <c r="Z173" s="523">
        <f>'Comm Input'!AI1208</f>
        <v>0</v>
      </c>
      <c r="AA173" s="17">
        <f>'Comm Input'!AJ1208</f>
        <v>0</v>
      </c>
    </row>
    <row r="174" spans="1:27" x14ac:dyDescent="0.25">
      <c r="A174" s="349">
        <f>'Comm Input'!J1209</f>
        <v>0</v>
      </c>
      <c r="B174" s="17">
        <f>'Comm Input'!K1209</f>
        <v>0</v>
      </c>
      <c r="C174" s="17">
        <f>'Comm Input'!L1209</f>
        <v>0</v>
      </c>
      <c r="D174" s="17" t="str">
        <f>'Comm Input'!M1209</f>
        <v>OT</v>
      </c>
      <c r="E174" s="626">
        <f>'Comm Input'!N1209</f>
        <v>0</v>
      </c>
      <c r="F174" s="22">
        <f>'Comm Input'!O1209</f>
        <v>0</v>
      </c>
      <c r="G174" s="22">
        <f>'Comm Input'!P1209</f>
        <v>0</v>
      </c>
      <c r="H174" s="23">
        <f>'Comm Input'!Q1209</f>
        <v>0</v>
      </c>
      <c r="I174" s="23">
        <f>'Comm Input'!R1209</f>
        <v>0</v>
      </c>
      <c r="J174" s="23">
        <f>'Comm Input'!S1209</f>
        <v>0</v>
      </c>
      <c r="K174" s="23">
        <f>'Comm Input'!T1209</f>
        <v>0</v>
      </c>
      <c r="L174" s="22">
        <f>'Comm Input'!U1209</f>
        <v>0</v>
      </c>
      <c r="M174" s="22">
        <f>'Comm Input'!V1209</f>
        <v>0</v>
      </c>
      <c r="N174" s="22">
        <f>'Comm Input'!W1209</f>
        <v>0</v>
      </c>
      <c r="O174" s="22">
        <f>'Comm Input'!X1209</f>
        <v>0</v>
      </c>
      <c r="P174" s="23">
        <f>'Comm Input'!Y1209</f>
        <v>0</v>
      </c>
      <c r="Q174" s="23">
        <f>'Comm Input'!Z1209</f>
        <v>0</v>
      </c>
      <c r="R174" s="23">
        <f>'Comm Input'!AA1209</f>
        <v>0</v>
      </c>
      <c r="S174" s="725">
        <f>'Comm Input'!AB1209</f>
        <v>0</v>
      </c>
      <c r="T174" s="23">
        <f>'Comm Input'!AC1209</f>
        <v>0</v>
      </c>
      <c r="U174" s="22">
        <f>'Comm Input'!AD1209</f>
        <v>0</v>
      </c>
      <c r="V174" s="637">
        <f>'Comm Input'!AE1209</f>
        <v>0</v>
      </c>
      <c r="W174" s="23">
        <f>'Comm Input'!AF1209</f>
        <v>0</v>
      </c>
      <c r="X174" s="23">
        <f>'Comm Input'!AG1209</f>
        <v>0</v>
      </c>
      <c r="Y174" s="23">
        <f>'Comm Input'!AH1209</f>
        <v>0</v>
      </c>
      <c r="Z174" s="22">
        <f>'Comm Input'!AI1209</f>
        <v>0</v>
      </c>
      <c r="AA174" s="17">
        <f>'Comm Input'!AJ1209</f>
        <v>0</v>
      </c>
    </row>
    <row r="175" spans="1:27" x14ac:dyDescent="0.25">
      <c r="A175" s="349">
        <f>'Comm Input'!J1210</f>
        <v>0</v>
      </c>
      <c r="B175" s="17" t="str">
        <f>'Comm Input'!K1210</f>
        <v>EFFECTIVE: June 2020</v>
      </c>
      <c r="C175" s="17">
        <f>'Comm Input'!L1210</f>
        <v>0</v>
      </c>
      <c r="D175" s="17" t="str">
        <f>'Comm Input'!M1210</f>
        <v>FL</v>
      </c>
      <c r="E175" s="626">
        <f>'Comm Input'!N1210</f>
        <v>0</v>
      </c>
      <c r="F175" s="807">
        <f>'Comm Input'!O1210</f>
        <v>0</v>
      </c>
      <c r="G175" s="494">
        <f>'Comm Input'!P1210</f>
        <v>0</v>
      </c>
      <c r="H175" s="23">
        <f>'Comm Input'!Q1210</f>
        <v>0</v>
      </c>
      <c r="I175" s="23">
        <f>'Comm Input'!R1210</f>
        <v>0</v>
      </c>
      <c r="J175" s="23">
        <f>'Comm Input'!S1210</f>
        <v>0</v>
      </c>
      <c r="K175" s="23">
        <f>'Comm Input'!T1210</f>
        <v>0</v>
      </c>
      <c r="L175" s="22">
        <f>'Comm Input'!U1210</f>
        <v>0</v>
      </c>
      <c r="M175" s="22">
        <f>'Comm Input'!V1210</f>
        <v>0</v>
      </c>
      <c r="N175" s="22">
        <f>'Comm Input'!W1210</f>
        <v>0</v>
      </c>
      <c r="O175" s="22">
        <f>'Comm Input'!X1210</f>
        <v>0</v>
      </c>
      <c r="P175" s="23">
        <f>'Comm Input'!Y1210</f>
        <v>0</v>
      </c>
      <c r="Q175" s="23">
        <f>'Comm Input'!Z1210</f>
        <v>0</v>
      </c>
      <c r="R175" s="23">
        <f>'Comm Input'!AA1210</f>
        <v>0</v>
      </c>
      <c r="S175" s="637">
        <f>'Comm Input'!AB1210</f>
        <v>0</v>
      </c>
      <c r="T175" s="23">
        <f>'Comm Input'!AC1210</f>
        <v>0</v>
      </c>
      <c r="U175" s="22">
        <f>'Comm Input'!AD1210</f>
        <v>0</v>
      </c>
      <c r="V175" s="637">
        <f>'Comm Input'!AE1210</f>
        <v>0</v>
      </c>
      <c r="W175" s="23">
        <f>'Comm Input'!AF1210</f>
        <v>0</v>
      </c>
      <c r="X175" s="23">
        <f>'Comm Input'!AG1210</f>
        <v>0</v>
      </c>
      <c r="Y175" s="23">
        <f>'Comm Input'!AH1210</f>
        <v>0</v>
      </c>
      <c r="Z175" s="22">
        <f>'Comm Input'!AI1210</f>
        <v>0</v>
      </c>
      <c r="AA175" s="17">
        <f>'Comm Input'!AJ1210</f>
        <v>0</v>
      </c>
    </row>
    <row r="176" spans="1:27" x14ac:dyDescent="0.25">
      <c r="A176" s="349">
        <f>'Comm Input'!J1211</f>
        <v>0</v>
      </c>
      <c r="B176" s="17" t="str">
        <f>'Comm Input'!K1211</f>
        <v>No Commission to Agent</v>
      </c>
      <c r="C176" s="17">
        <f>'Comm Input'!L1211</f>
        <v>0</v>
      </c>
      <c r="D176" s="17" t="str">
        <f>'Comm Input'!M1211</f>
        <v>OT</v>
      </c>
      <c r="E176" s="626">
        <f>'Comm Input'!N1211</f>
        <v>0</v>
      </c>
      <c r="F176" s="22">
        <f>'Comm Input'!O1211</f>
        <v>0</v>
      </c>
      <c r="G176" s="22">
        <f>'Comm Input'!P1211</f>
        <v>0</v>
      </c>
      <c r="H176" s="23">
        <f>'Comm Input'!Q1211</f>
        <v>0</v>
      </c>
      <c r="I176" s="23">
        <f>'Comm Input'!R1211</f>
        <v>0</v>
      </c>
      <c r="J176" s="23">
        <f>'Comm Input'!S1211</f>
        <v>0</v>
      </c>
      <c r="K176" s="23">
        <f>'Comm Input'!T1211</f>
        <v>0</v>
      </c>
      <c r="L176" s="22">
        <f>'Comm Input'!U1211</f>
        <v>0</v>
      </c>
      <c r="M176" s="22">
        <f>'Comm Input'!V1211</f>
        <v>0</v>
      </c>
      <c r="N176" s="22">
        <f>'Comm Input'!W1211</f>
        <v>0</v>
      </c>
      <c r="O176" s="22">
        <f>'Comm Input'!X1211</f>
        <v>0</v>
      </c>
      <c r="P176" s="23">
        <f>'Comm Input'!Y1211</f>
        <v>0</v>
      </c>
      <c r="Q176" s="23">
        <f>'Comm Input'!Z1211</f>
        <v>0</v>
      </c>
      <c r="R176" s="23">
        <f>'Comm Input'!AA1211</f>
        <v>0</v>
      </c>
      <c r="S176" s="637">
        <f>'Comm Input'!AB1211</f>
        <v>0</v>
      </c>
      <c r="T176" s="23">
        <f>'Comm Input'!AC1211</f>
        <v>0</v>
      </c>
      <c r="U176" s="22">
        <f>'Comm Input'!AD1211</f>
        <v>0</v>
      </c>
      <c r="V176" s="637">
        <f>'Comm Input'!AE1211</f>
        <v>0</v>
      </c>
      <c r="W176" s="23">
        <f>'Comm Input'!AF1211</f>
        <v>0</v>
      </c>
      <c r="X176" s="23">
        <f>'Comm Input'!AG1211</f>
        <v>0</v>
      </c>
      <c r="Y176" s="23">
        <f>'Comm Input'!AH1211</f>
        <v>0</v>
      </c>
      <c r="Z176" s="22">
        <f>'Comm Input'!AI1211</f>
        <v>0</v>
      </c>
      <c r="AA176" s="17">
        <f>'Comm Input'!AJ1211</f>
        <v>0</v>
      </c>
    </row>
    <row r="177" spans="1:28" x14ac:dyDescent="0.25">
      <c r="A177" s="349">
        <f>'Comm Input'!J1212</f>
        <v>0</v>
      </c>
      <c r="B177" s="17">
        <f>'Comm Input'!K1212</f>
        <v>0</v>
      </c>
      <c r="C177" s="17">
        <f>'Comm Input'!L1212</f>
        <v>0</v>
      </c>
      <c r="D177" s="17" t="str">
        <f>'Comm Input'!M1212</f>
        <v>FL</v>
      </c>
      <c r="E177" s="626">
        <f>'Comm Input'!N1212</f>
        <v>0</v>
      </c>
      <c r="F177" s="494">
        <f>'Comm Input'!O1212</f>
        <v>0</v>
      </c>
      <c r="G177" s="494">
        <f>'Comm Input'!P1212</f>
        <v>0</v>
      </c>
      <c r="H177" s="23">
        <f>'Comm Input'!Q1212</f>
        <v>0</v>
      </c>
      <c r="I177" s="23">
        <f>'Comm Input'!R1212</f>
        <v>0</v>
      </c>
      <c r="J177" s="23">
        <f>'Comm Input'!S1212</f>
        <v>0</v>
      </c>
      <c r="K177" s="23">
        <f>'Comm Input'!T1212</f>
        <v>0</v>
      </c>
      <c r="L177" s="22">
        <f>'Comm Input'!U1212</f>
        <v>0</v>
      </c>
      <c r="M177" s="22">
        <f>'Comm Input'!V1212</f>
        <v>0</v>
      </c>
      <c r="N177" s="22">
        <f>'Comm Input'!W1212</f>
        <v>0</v>
      </c>
      <c r="O177" s="22">
        <f>'Comm Input'!X1212</f>
        <v>0</v>
      </c>
      <c r="P177" s="23">
        <f>'Comm Input'!Y1212</f>
        <v>0</v>
      </c>
      <c r="Q177" s="23">
        <f>'Comm Input'!Z1212</f>
        <v>0</v>
      </c>
      <c r="R177" s="23">
        <f>'Comm Input'!AA1212</f>
        <v>0</v>
      </c>
      <c r="S177" s="637">
        <f>'Comm Input'!AB1212</f>
        <v>0</v>
      </c>
      <c r="T177" s="23">
        <f>'Comm Input'!AC1212</f>
        <v>0</v>
      </c>
      <c r="U177" s="22">
        <f>'Comm Input'!AD1212</f>
        <v>0</v>
      </c>
      <c r="V177" s="637">
        <f>'Comm Input'!AE1212</f>
        <v>0</v>
      </c>
      <c r="W177" s="23">
        <f>'Comm Input'!AF1212</f>
        <v>0</v>
      </c>
      <c r="X177" s="23">
        <f>'Comm Input'!AG1212</f>
        <v>0</v>
      </c>
      <c r="Y177" s="23">
        <f>'Comm Input'!AH1212</f>
        <v>0</v>
      </c>
      <c r="Z177" s="23">
        <f>'Comm Input'!AI1212</f>
        <v>0</v>
      </c>
      <c r="AA177" s="17">
        <f>'Comm Input'!AJ1212</f>
        <v>0</v>
      </c>
    </row>
    <row r="178" spans="1:28" x14ac:dyDescent="0.25">
      <c r="A178" s="349">
        <f>'Comm Input'!J1213</f>
        <v>0</v>
      </c>
      <c r="B178" s="17">
        <f>'Comm Input'!K1213</f>
        <v>0</v>
      </c>
      <c r="C178" s="17">
        <f>'Comm Input'!L1213</f>
        <v>0</v>
      </c>
      <c r="D178" s="17" t="str">
        <f>'Comm Input'!M1213</f>
        <v>OT</v>
      </c>
      <c r="E178" s="626">
        <f>'Comm Input'!N1213</f>
        <v>0</v>
      </c>
      <c r="F178" s="23">
        <f>'Comm Input'!O1213</f>
        <v>0</v>
      </c>
      <c r="G178" s="22">
        <f>'Comm Input'!P1213</f>
        <v>0</v>
      </c>
      <c r="H178" s="23">
        <f>'Comm Input'!Q1213</f>
        <v>0</v>
      </c>
      <c r="I178" s="23">
        <f>'Comm Input'!R1213</f>
        <v>0</v>
      </c>
      <c r="J178" s="23">
        <f>'Comm Input'!S1213</f>
        <v>0</v>
      </c>
      <c r="K178" s="23">
        <f>'Comm Input'!T1213</f>
        <v>0</v>
      </c>
      <c r="L178" s="22">
        <f>'Comm Input'!U1213</f>
        <v>0</v>
      </c>
      <c r="M178" s="22">
        <f>'Comm Input'!V1213</f>
        <v>0</v>
      </c>
      <c r="N178" s="22">
        <f>'Comm Input'!W1213</f>
        <v>0</v>
      </c>
      <c r="O178" s="22">
        <f>'Comm Input'!X1213</f>
        <v>0</v>
      </c>
      <c r="P178" s="23">
        <f>'Comm Input'!Y1213</f>
        <v>0</v>
      </c>
      <c r="Q178" s="23">
        <f>'Comm Input'!Z1213</f>
        <v>0</v>
      </c>
      <c r="R178" s="23">
        <f>'Comm Input'!AA1213</f>
        <v>0</v>
      </c>
      <c r="S178" s="637">
        <f>'Comm Input'!AB1213</f>
        <v>0</v>
      </c>
      <c r="T178" s="23">
        <f>'Comm Input'!AC1213</f>
        <v>0</v>
      </c>
      <c r="U178" s="22">
        <f>'Comm Input'!AD1213</f>
        <v>0</v>
      </c>
      <c r="V178" s="637">
        <f>'Comm Input'!AE1213</f>
        <v>0</v>
      </c>
      <c r="W178" s="23">
        <f>'Comm Input'!AF1213</f>
        <v>0</v>
      </c>
      <c r="X178" s="23">
        <f>'Comm Input'!AG1213</f>
        <v>0</v>
      </c>
      <c r="Y178" s="23">
        <f>'Comm Input'!AH1213</f>
        <v>0</v>
      </c>
      <c r="Z178" s="23">
        <f>'Comm Input'!AI1213</f>
        <v>0</v>
      </c>
      <c r="AA178" s="17">
        <f>'Comm Input'!AJ1213</f>
        <v>0</v>
      </c>
    </row>
    <row r="179" spans="1:28" ht="15.75" thickBot="1" x14ac:dyDescent="0.3">
      <c r="A179" s="349">
        <f>'Comm Input'!J1214</f>
        <v>0</v>
      </c>
      <c r="B179" s="17">
        <f>'Comm Input'!K1214</f>
        <v>0</v>
      </c>
      <c r="C179" s="17">
        <f>'Comm Input'!L1214</f>
        <v>0</v>
      </c>
      <c r="D179" s="17">
        <f>'Comm Input'!M1214</f>
        <v>0</v>
      </c>
      <c r="E179" s="23">
        <f>'Comm Input'!N1214</f>
        <v>0</v>
      </c>
      <c r="F179" s="49">
        <f>'Comm Input'!O1214</f>
        <v>0</v>
      </c>
      <c r="G179" s="22">
        <f>'Comm Input'!P1214</f>
        <v>0</v>
      </c>
      <c r="H179" s="23">
        <f>'Comm Input'!Q1214</f>
        <v>0</v>
      </c>
      <c r="I179" s="23">
        <f>'Comm Input'!R1214</f>
        <v>0</v>
      </c>
      <c r="J179" s="23">
        <f>'Comm Input'!S1214</f>
        <v>0</v>
      </c>
      <c r="K179" s="23">
        <f>'Comm Input'!T1214</f>
        <v>0</v>
      </c>
      <c r="L179" s="22">
        <f>'Comm Input'!U1214</f>
        <v>0</v>
      </c>
      <c r="M179" s="22">
        <f>'Comm Input'!V1214</f>
        <v>0</v>
      </c>
      <c r="N179" s="22">
        <f>'Comm Input'!W1214</f>
        <v>0</v>
      </c>
      <c r="O179" s="22">
        <f>'Comm Input'!X1214</f>
        <v>0</v>
      </c>
      <c r="P179" s="23">
        <f>'Comm Input'!Y1214</f>
        <v>0</v>
      </c>
      <c r="Q179" s="23">
        <f>'Comm Input'!Z1214</f>
        <v>0</v>
      </c>
      <c r="R179" s="22">
        <f>'Comm Input'!AA1214</f>
        <v>0</v>
      </c>
      <c r="S179" s="637">
        <f>'Comm Input'!AB1214</f>
        <v>0</v>
      </c>
      <c r="T179" s="23">
        <f>'Comm Input'!AC1214</f>
        <v>0</v>
      </c>
      <c r="U179" s="22">
        <f>'Comm Input'!AD1214</f>
        <v>0</v>
      </c>
      <c r="V179" s="637">
        <f>'Comm Input'!AE1214</f>
        <v>0</v>
      </c>
      <c r="W179" s="23">
        <f>'Comm Input'!AF1214</f>
        <v>0</v>
      </c>
      <c r="X179" s="22">
        <f>'Comm Input'!AG1214</f>
        <v>0</v>
      </c>
      <c r="Y179" s="22">
        <f>'Comm Input'!AH1214</f>
        <v>0</v>
      </c>
      <c r="Z179" s="22">
        <f>'Comm Input'!AI1214</f>
        <v>0</v>
      </c>
      <c r="AA179" s="17">
        <f>'Comm Input'!AJ1214</f>
        <v>0</v>
      </c>
    </row>
    <row r="180" spans="1:28" ht="15.75" thickBot="1" x14ac:dyDescent="0.3">
      <c r="A180" s="349">
        <f>'Comm Input'!J1215</f>
        <v>0</v>
      </c>
      <c r="B180" s="17">
        <f>'Comm Input'!K1215</f>
        <v>0</v>
      </c>
      <c r="C180" s="17">
        <f>'Comm Input'!L1215</f>
        <v>0</v>
      </c>
      <c r="D180" s="17">
        <f>'Comm Input'!M1215</f>
        <v>0</v>
      </c>
      <c r="E180" s="23">
        <f>'Comm Input'!N1215</f>
        <v>0</v>
      </c>
      <c r="F180" s="49">
        <f>'Comm Input'!O1215</f>
        <v>0</v>
      </c>
      <c r="G180" s="22">
        <f>'Comm Input'!P1215</f>
        <v>0</v>
      </c>
      <c r="H180" s="22">
        <f>'Comm Input'!Q1215</f>
        <v>0</v>
      </c>
      <c r="I180" s="22">
        <f>'Comm Input'!R1215</f>
        <v>0</v>
      </c>
      <c r="J180" s="22">
        <f>'Comm Input'!S1215</f>
        <v>0</v>
      </c>
      <c r="K180" s="22">
        <f>'Comm Input'!T1215</f>
        <v>0</v>
      </c>
      <c r="L180" s="22">
        <f>'Comm Input'!U1215</f>
        <v>0</v>
      </c>
      <c r="M180" s="22">
        <f>'Comm Input'!V1215</f>
        <v>0</v>
      </c>
      <c r="N180" s="808">
        <f>'Comm Input'!W1215</f>
        <v>0</v>
      </c>
      <c r="O180" s="489">
        <f>'Comm Input'!X1215</f>
        <v>0</v>
      </c>
      <c r="P180" s="809">
        <f>'Comm Input'!Y1215</f>
        <v>0</v>
      </c>
      <c r="Q180" s="1165">
        <f>'Comm Input'!Z1215</f>
        <v>0</v>
      </c>
      <c r="R180" s="387">
        <f>'Comm Input'!AA1215</f>
        <v>0</v>
      </c>
      <c r="S180" s="1153">
        <f>'Comm Input'!AB1215</f>
        <v>0</v>
      </c>
      <c r="T180" s="1150">
        <f>'Comm Input'!AC1215</f>
        <v>0</v>
      </c>
      <c r="U180" s="829">
        <f>'Comm Input'!AD1215</f>
        <v>0</v>
      </c>
      <c r="V180" s="1153">
        <f>'Comm Input'!AE1215</f>
        <v>0</v>
      </c>
      <c r="W180" s="1165">
        <f>'Comm Input'!AF1215</f>
        <v>0</v>
      </c>
      <c r="X180" s="829">
        <f>'Comm Input'!AG1215</f>
        <v>0</v>
      </c>
      <c r="Y180" s="829">
        <f>'Comm Input'!AH1215</f>
        <v>0</v>
      </c>
      <c r="Z180" s="829">
        <f>'Comm Input'!AI1215</f>
        <v>0</v>
      </c>
      <c r="AA180" s="17">
        <f>'Comm Input'!AJ1215</f>
        <v>0</v>
      </c>
    </row>
    <row r="181" spans="1:28" x14ac:dyDescent="0.25">
      <c r="A181" s="311">
        <f>'Comm Input'!J1216</f>
        <v>0</v>
      </c>
      <c r="B181">
        <f>'Comm Input'!K1216</f>
        <v>0</v>
      </c>
      <c r="C181">
        <f>'Comm Input'!L1216</f>
        <v>0</v>
      </c>
      <c r="D181">
        <f>'Comm Input'!M1216</f>
        <v>0</v>
      </c>
      <c r="E181" s="529">
        <f>'Comm Input'!N1216</f>
        <v>0</v>
      </c>
      <c r="F181" s="17">
        <f>'Comm Input'!O1216</f>
        <v>0</v>
      </c>
      <c r="G181" s="525">
        <f>'Comm Input'!P1216</f>
        <v>0</v>
      </c>
      <c r="H181" s="727">
        <f>'Comm Input'!Q1216</f>
        <v>0</v>
      </c>
      <c r="I181" s="727">
        <f>'Comm Input'!R1216</f>
        <v>0</v>
      </c>
      <c r="J181" s="727">
        <f>'Comm Input'!S1216</f>
        <v>0</v>
      </c>
      <c r="K181" s="727">
        <f>'Comm Input'!T1216</f>
        <v>0</v>
      </c>
      <c r="L181" s="525">
        <f>'Comm Input'!U1216</f>
        <v>0</v>
      </c>
      <c r="M181" s="525">
        <f>'Comm Input'!V1216</f>
        <v>0</v>
      </c>
      <c r="N181" s="805">
        <f>'Comm Input'!W1216</f>
        <v>0</v>
      </c>
      <c r="O181" s="528">
        <f>'Comm Input'!X1216</f>
        <v>0</v>
      </c>
      <c r="P181" s="28">
        <f>'Comm Input'!Y1216</f>
        <v>0</v>
      </c>
      <c r="Q181" s="589">
        <f>'Comm Input'!Z1216</f>
        <v>0</v>
      </c>
      <c r="R181" s="528">
        <f>'Comm Input'!AA1216</f>
        <v>0</v>
      </c>
      <c r="S181" s="528">
        <f>'Comm Input'!AB1216</f>
        <v>0</v>
      </c>
      <c r="T181" s="28">
        <f>'Comm Input'!AC1216</f>
        <v>0</v>
      </c>
      <c r="U181" s="528">
        <f>'Comm Input'!AD1216</f>
        <v>0</v>
      </c>
      <c r="V181" s="528">
        <f>'Comm Input'!AE1216</f>
        <v>0</v>
      </c>
      <c r="W181" s="589">
        <f>'Comm Input'!AF1216</f>
        <v>0</v>
      </c>
      <c r="X181" s="528">
        <f>'Comm Input'!AG1216</f>
        <v>0</v>
      </c>
      <c r="Y181" s="528">
        <f>'Comm Input'!AH1216</f>
        <v>0</v>
      </c>
      <c r="Z181" s="89">
        <f>'Comm Input'!AI1216</f>
        <v>0</v>
      </c>
    </row>
    <row r="182" spans="1:28" x14ac:dyDescent="0.25">
      <c r="A182" s="810" t="str">
        <f>'Comm Input'!J1217</f>
        <v>CES</v>
      </c>
      <c r="B182" s="42" t="str">
        <f>'Comm Input'!K1217</f>
        <v>Broker: Creative Employment Solutions</v>
      </c>
      <c r="C182" s="35">
        <f>'Comm Input'!L1217</f>
        <v>0</v>
      </c>
      <c r="D182" s="158">
        <f>'Comm Input'!M1217</f>
        <v>0</v>
      </c>
      <c r="E182" s="37">
        <f>'Comm Input'!N1217</f>
        <v>0</v>
      </c>
      <c r="F182" s="316">
        <f>'Comm Input'!O1217</f>
        <v>0</v>
      </c>
      <c r="G182" s="158">
        <f>'Comm Input'!P1217</f>
        <v>0</v>
      </c>
      <c r="H182" s="158">
        <f>'Comm Input'!Q1217</f>
        <v>0</v>
      </c>
      <c r="I182" s="319">
        <f>'Comm Input'!R1217</f>
        <v>0</v>
      </c>
      <c r="J182" s="319">
        <f>'Comm Input'!S1217</f>
        <v>0</v>
      </c>
      <c r="K182" s="319">
        <f>'Comm Input'!T1217</f>
        <v>0</v>
      </c>
      <c r="L182" s="319" t="str">
        <f>'Comm Input'!U1217</f>
        <v>Bundled</v>
      </c>
      <c r="M182" s="158">
        <f>'Comm Input'!V1217</f>
        <v>0</v>
      </c>
      <c r="N182" s="319" t="str">
        <f>'Comm Input'!W1217</f>
        <v>varies per code</v>
      </c>
      <c r="O182" s="117">
        <f>'Comm Input'!X1217</f>
        <v>0</v>
      </c>
      <c r="P182" s="157">
        <f>'Comm Input'!Y1217</f>
        <v>0</v>
      </c>
      <c r="Q182" s="159">
        <f>'Comm Input'!Z1217</f>
        <v>0</v>
      </c>
      <c r="R182" s="319">
        <f>'Comm Input'!AA1217</f>
        <v>1.25E-3</v>
      </c>
      <c r="S182" s="157">
        <f>'Comm Input'!AB1217</f>
        <v>0</v>
      </c>
      <c r="T182" s="126" t="str">
        <f>'Comm Input'!AC1217</f>
        <v>kr</v>
      </c>
      <c r="U182" s="7">
        <f>'Comm Input'!AD1217</f>
        <v>0</v>
      </c>
      <c r="V182" s="157">
        <f>'Comm Input'!AE1217</f>
        <v>0</v>
      </c>
      <c r="W182" s="126">
        <f>'Comm Input'!AF1217</f>
        <v>0</v>
      </c>
      <c r="X182" s="158">
        <f>'Comm Input'!AG1217</f>
        <v>0</v>
      </c>
      <c r="Y182" s="322">
        <f>'Comm Input'!AH1217</f>
        <v>0</v>
      </c>
      <c r="Z182" s="7">
        <f>'Comm Input'!AI1217</f>
        <v>0</v>
      </c>
      <c r="AA182">
        <f>'Comm Input'!AJ1217</f>
        <v>0</v>
      </c>
      <c r="AB182">
        <f>'Comm Input'!DU1228</f>
        <v>0</v>
      </c>
    </row>
    <row r="183" spans="1:28" x14ac:dyDescent="0.25">
      <c r="A183" s="311" t="str">
        <f>'Comm Input'!J1218</f>
        <v>com adj 0.945% 5535 july comm</v>
      </c>
      <c r="B183" s="378" t="str">
        <f>'Comm Input'!K1218</f>
        <v>Rogue Works LLC dba A Screen Repair</v>
      </c>
      <c r="C183" s="17">
        <f>'Comm Input'!L1218</f>
        <v>0.2243</v>
      </c>
      <c r="D183" t="str">
        <f>'Comm Input'!M1218</f>
        <v>FL5535</v>
      </c>
      <c r="E183" s="626">
        <f>'Comm Input'!N1218</f>
        <v>33593.17</v>
      </c>
      <c r="F183" s="381">
        <f>'Comm Input'!O1218</f>
        <v>0</v>
      </c>
      <c r="G183" s="321">
        <f>'Comm Input'!P1218</f>
        <v>0</v>
      </c>
      <c r="H183" s="307">
        <f>'Comm Input'!Q1218</f>
        <v>0</v>
      </c>
      <c r="I183" s="307">
        <f>'Comm Input'!R1218</f>
        <v>0</v>
      </c>
      <c r="J183" s="307">
        <f>'Comm Input'!S1218</f>
        <v>0</v>
      </c>
      <c r="K183" s="307">
        <f>'Comm Input'!T1218</f>
        <v>0</v>
      </c>
      <c r="L183" s="38">
        <f>'Comm Input'!U1218</f>
        <v>0</v>
      </c>
      <c r="M183" s="38">
        <f>'Comm Input'!V1218</f>
        <v>9.4500000000000001E-3</v>
      </c>
      <c r="N183" s="523">
        <f>'Comm Input'!W1218</f>
        <v>317.45545649999997</v>
      </c>
      <c r="O183" s="523">
        <f>'Comm Input'!X1218</f>
        <v>0</v>
      </c>
      <c r="P183" s="538">
        <f>'Comm Input'!Y1218</f>
        <v>0</v>
      </c>
      <c r="Q183" s="538">
        <f>'Comm Input'!Z1218</f>
        <v>0</v>
      </c>
      <c r="R183" s="538">
        <f>'Comm Input'!AA1218</f>
        <v>41.991462499999997</v>
      </c>
      <c r="S183" s="637">
        <f>'Comm Input'!AB1218</f>
        <v>0</v>
      </c>
      <c r="T183" s="11">
        <f>'Comm Input'!AC1218</f>
        <v>0</v>
      </c>
      <c r="U183">
        <f>'Comm Input'!AD1218</f>
        <v>0</v>
      </c>
      <c r="V183" s="637">
        <f>'Comm Input'!AE1218</f>
        <v>0</v>
      </c>
      <c r="W183" s="538">
        <f>'Comm Input'!AF1218</f>
        <v>0</v>
      </c>
      <c r="X183" s="538">
        <f>'Comm Input'!AG1218</f>
        <v>0</v>
      </c>
      <c r="Y183" s="538">
        <f>'Comm Input'!AH1218</f>
        <v>0</v>
      </c>
      <c r="Z183">
        <f>'Comm Input'!AI1218</f>
        <v>0</v>
      </c>
      <c r="AA183">
        <f>'Comm Input'!AJ1218</f>
        <v>0</v>
      </c>
      <c r="AB183">
        <f>'Comm Input'!DU1229</f>
        <v>0</v>
      </c>
    </row>
    <row r="184" spans="1:28" x14ac:dyDescent="0.25">
      <c r="A184" s="311">
        <f>'Comm Input'!J1219</f>
        <v>0</v>
      </c>
      <c r="B184">
        <f>'Comm Input'!K1219</f>
        <v>0</v>
      </c>
      <c r="C184">
        <f>'Comm Input'!L1219</f>
        <v>0</v>
      </c>
      <c r="D184" t="str">
        <f>'Comm Input'!M1219</f>
        <v>OT</v>
      </c>
      <c r="E184" s="626">
        <f>'Comm Input'!N1219</f>
        <v>0</v>
      </c>
      <c r="F184" s="17">
        <f>'Comm Input'!O1219</f>
        <v>0</v>
      </c>
      <c r="G184" s="38">
        <f>'Comm Input'!P1219</f>
        <v>0</v>
      </c>
      <c r="H184" s="307">
        <f>'Comm Input'!Q1219</f>
        <v>0</v>
      </c>
      <c r="I184" s="307">
        <f>'Comm Input'!R1219</f>
        <v>0</v>
      </c>
      <c r="J184" s="307">
        <f>'Comm Input'!S1219</f>
        <v>0</v>
      </c>
      <c r="K184" s="307">
        <f>'Comm Input'!T1219</f>
        <v>0</v>
      </c>
      <c r="L184" s="38">
        <f>'Comm Input'!U1219</f>
        <v>0</v>
      </c>
      <c r="M184" s="38">
        <f>'Comm Input'!V1219</f>
        <v>9.4500000000000001E-3</v>
      </c>
      <c r="N184" s="22">
        <f>'Comm Input'!W1219</f>
        <v>0</v>
      </c>
      <c r="O184" s="22">
        <f>'Comm Input'!X1219</f>
        <v>0</v>
      </c>
      <c r="P184" s="23">
        <f>'Comm Input'!Y1219</f>
        <v>0</v>
      </c>
      <c r="Q184" s="23">
        <f>'Comm Input'!Z1219</f>
        <v>0</v>
      </c>
      <c r="R184" s="23">
        <f>'Comm Input'!AA1219</f>
        <v>0</v>
      </c>
      <c r="S184" s="725">
        <f>'Comm Input'!AB1219</f>
        <v>0</v>
      </c>
      <c r="T184" s="11">
        <f>'Comm Input'!AC1219</f>
        <v>0</v>
      </c>
      <c r="U184">
        <f>'Comm Input'!AD1219</f>
        <v>0</v>
      </c>
      <c r="V184" s="637">
        <f>'Comm Input'!AE1219</f>
        <v>0</v>
      </c>
      <c r="W184" s="23">
        <f>'Comm Input'!AF1219</f>
        <v>0</v>
      </c>
      <c r="X184" s="23">
        <f>'Comm Input'!AG1219</f>
        <v>0</v>
      </c>
      <c r="Y184" s="23">
        <f>'Comm Input'!AH1219</f>
        <v>0</v>
      </c>
      <c r="Z184">
        <f>'Comm Input'!AI1219</f>
        <v>0</v>
      </c>
      <c r="AA184">
        <f>'Comm Input'!AJ1219</f>
        <v>0</v>
      </c>
      <c r="AB184">
        <f>'Comm Input'!DU1230</f>
        <v>0</v>
      </c>
    </row>
    <row r="185" spans="1:28" x14ac:dyDescent="0.25">
      <c r="A185" s="311" t="str">
        <f>'Comm Input'!J1220</f>
        <v>comm adj 0.825 8742</v>
      </c>
      <c r="B185" t="str">
        <f>'Comm Input'!K1220</f>
        <v>EFFECTIVE: 3/2022</v>
      </c>
      <c r="C185" s="17">
        <f>'Comm Input'!L1220</f>
        <v>0.14699999999999999</v>
      </c>
      <c r="D185" t="str">
        <f>'Comm Input'!M1220</f>
        <v>FL8742</v>
      </c>
      <c r="E185" s="626">
        <f>'Comm Input'!N1220</f>
        <v>20940.439999999999</v>
      </c>
      <c r="F185" s="374">
        <f>'Comm Input'!O1220</f>
        <v>0</v>
      </c>
      <c r="G185" s="321">
        <f>'Comm Input'!P1220</f>
        <v>0</v>
      </c>
      <c r="H185" s="307">
        <f>'Comm Input'!Q1220</f>
        <v>0</v>
      </c>
      <c r="I185" s="307">
        <f>'Comm Input'!R1220</f>
        <v>0</v>
      </c>
      <c r="J185" s="307">
        <f>'Comm Input'!S1220</f>
        <v>0</v>
      </c>
      <c r="K185" s="307">
        <f>'Comm Input'!T1220</f>
        <v>0</v>
      </c>
      <c r="L185" s="38">
        <f>'Comm Input'!U1220</f>
        <v>0</v>
      </c>
      <c r="M185" s="38">
        <f>'Comm Input'!V1220</f>
        <v>8.2500000000000004E-3</v>
      </c>
      <c r="N185" s="22">
        <f>'Comm Input'!W1220</f>
        <v>172.75863000000001</v>
      </c>
      <c r="O185" s="22">
        <f>'Comm Input'!X1220</f>
        <v>0</v>
      </c>
      <c r="P185" s="23">
        <f>'Comm Input'!Y1220</f>
        <v>0</v>
      </c>
      <c r="Q185" s="23">
        <f>'Comm Input'!Z1220</f>
        <v>0</v>
      </c>
      <c r="R185" s="23">
        <f>'Comm Input'!AA1220</f>
        <v>26.175549999999998</v>
      </c>
      <c r="S185" s="637">
        <f>'Comm Input'!AB1220</f>
        <v>0</v>
      </c>
      <c r="T185" s="11">
        <f>'Comm Input'!AC1220</f>
        <v>0</v>
      </c>
      <c r="U185">
        <f>'Comm Input'!AD1220</f>
        <v>0</v>
      </c>
      <c r="V185" s="637">
        <f>'Comm Input'!AE1220</f>
        <v>0</v>
      </c>
      <c r="W185" s="23">
        <f>'Comm Input'!AF1220</f>
        <v>0</v>
      </c>
      <c r="X185" s="23">
        <f>'Comm Input'!AG1220</f>
        <v>0</v>
      </c>
      <c r="Y185" s="23">
        <f>'Comm Input'!AH1220</f>
        <v>0</v>
      </c>
      <c r="Z185">
        <f>'Comm Input'!AI1220</f>
        <v>0</v>
      </c>
      <c r="AA185">
        <f>'Comm Input'!AJ1220</f>
        <v>0</v>
      </c>
      <c r="AB185">
        <f>'Comm Input'!DU1231</f>
        <v>0</v>
      </c>
    </row>
    <row r="186" spans="1:28" x14ac:dyDescent="0.25">
      <c r="A186" s="311" t="str">
        <f>'Comm Input'!J1221</f>
        <v>comm adj 0..825 8810</v>
      </c>
      <c r="B186" t="e">
        <f>'Comm Input'!#REF!</f>
        <v>#REF!</v>
      </c>
      <c r="C186">
        <f>'Comm Input'!L1221</f>
        <v>0</v>
      </c>
      <c r="D186" t="str">
        <f>'Comm Input'!M1221</f>
        <v>OT</v>
      </c>
      <c r="E186" s="626">
        <f>'Comm Input'!N1221</f>
        <v>0</v>
      </c>
      <c r="F186" s="17">
        <f>'Comm Input'!O1221</f>
        <v>0</v>
      </c>
      <c r="G186" s="38">
        <f>'Comm Input'!P1221</f>
        <v>0</v>
      </c>
      <c r="H186" s="307">
        <f>'Comm Input'!Q1221</f>
        <v>0</v>
      </c>
      <c r="I186" s="307">
        <f>'Comm Input'!R1221</f>
        <v>0</v>
      </c>
      <c r="J186" s="307">
        <f>'Comm Input'!S1221</f>
        <v>0</v>
      </c>
      <c r="K186" s="307">
        <f>'Comm Input'!T1221</f>
        <v>0</v>
      </c>
      <c r="L186" s="38">
        <f>'Comm Input'!U1221</f>
        <v>0</v>
      </c>
      <c r="M186" s="38">
        <f>'Comm Input'!V1221</f>
        <v>8.2500000000000004E-3</v>
      </c>
      <c r="N186" s="22">
        <f>'Comm Input'!W1221</f>
        <v>0</v>
      </c>
      <c r="O186" s="22">
        <f>'Comm Input'!X1221</f>
        <v>0</v>
      </c>
      <c r="P186" s="23">
        <f>'Comm Input'!Y1221</f>
        <v>0</v>
      </c>
      <c r="Q186" s="23">
        <f>'Comm Input'!Z1221</f>
        <v>0</v>
      </c>
      <c r="R186" s="23">
        <f>'Comm Input'!AA1221</f>
        <v>0</v>
      </c>
      <c r="S186" s="637">
        <f>'Comm Input'!AB1221</f>
        <v>0</v>
      </c>
      <c r="T186" s="11">
        <f>'Comm Input'!AC1221</f>
        <v>0</v>
      </c>
      <c r="U186">
        <f>'Comm Input'!AD1221</f>
        <v>0</v>
      </c>
      <c r="V186" s="637">
        <f>'Comm Input'!AE1221</f>
        <v>0</v>
      </c>
      <c r="W186" s="23">
        <f>'Comm Input'!AF1221</f>
        <v>0</v>
      </c>
      <c r="X186" s="23">
        <f>'Comm Input'!AG1221</f>
        <v>0</v>
      </c>
      <c r="Y186" s="23">
        <f>'Comm Input'!AH1221</f>
        <v>0</v>
      </c>
      <c r="Z186">
        <f>'Comm Input'!AI1221</f>
        <v>0</v>
      </c>
      <c r="AA186">
        <f>'Comm Input'!AJ1221</f>
        <v>0</v>
      </c>
      <c r="AB186">
        <f>'Comm Input'!DU1232</f>
        <v>0</v>
      </c>
    </row>
    <row r="187" spans="1:28" x14ac:dyDescent="0.25">
      <c r="A187" s="311" t="str">
        <f>'Comm Input'!J1222</f>
        <v>Note: broker earns 1/2 SUTA cutoffs</v>
      </c>
      <c r="B187">
        <f>'Comm Input'!K1222</f>
        <v>0</v>
      </c>
      <c r="C187" s="17">
        <f>'Comm Input'!L1222</f>
        <v>0.1452</v>
      </c>
      <c r="D187" t="str">
        <f>'Comm Input'!M1222</f>
        <v>FL8810</v>
      </c>
      <c r="E187" s="626">
        <f>'Comm Input'!N1222</f>
        <v>37332.92</v>
      </c>
      <c r="F187" s="366">
        <f>'Comm Input'!O1222</f>
        <v>0</v>
      </c>
      <c r="G187" s="321">
        <f>'Comm Input'!P1222</f>
        <v>0</v>
      </c>
      <c r="H187" s="307">
        <f>'Comm Input'!Q1222</f>
        <v>0</v>
      </c>
      <c r="I187" s="307">
        <f>'Comm Input'!R1222</f>
        <v>0</v>
      </c>
      <c r="J187" s="307">
        <f>'Comm Input'!S1222</f>
        <v>0</v>
      </c>
      <c r="K187" s="307">
        <f>'Comm Input'!T1222</f>
        <v>0</v>
      </c>
      <c r="L187" s="38">
        <f>'Comm Input'!U1222</f>
        <v>0</v>
      </c>
      <c r="M187" s="38">
        <f>'Comm Input'!V1222</f>
        <v>8.2500000000000004E-3</v>
      </c>
      <c r="N187" s="22">
        <f>'Comm Input'!W1222</f>
        <v>307.99659000000003</v>
      </c>
      <c r="O187" s="22">
        <f>'Comm Input'!X1222</f>
        <v>0</v>
      </c>
      <c r="P187" s="23">
        <f>'Comm Input'!Y1222</f>
        <v>0</v>
      </c>
      <c r="Q187" s="23">
        <f>'Comm Input'!Z1222</f>
        <v>0</v>
      </c>
      <c r="R187" s="23">
        <f>'Comm Input'!AA1222</f>
        <v>46.666150000000002</v>
      </c>
      <c r="S187" s="637">
        <f>'Comm Input'!AB1222</f>
        <v>0</v>
      </c>
      <c r="T187" s="11">
        <f>'Comm Input'!AC1222</f>
        <v>0</v>
      </c>
      <c r="U187">
        <f>'Comm Input'!AD1222</f>
        <v>0</v>
      </c>
      <c r="V187" s="637">
        <f>'Comm Input'!AE1222</f>
        <v>0</v>
      </c>
      <c r="W187" s="23">
        <f>'Comm Input'!AF1222</f>
        <v>0</v>
      </c>
      <c r="X187" s="23">
        <f>'Comm Input'!AG1222</f>
        <v>0</v>
      </c>
      <c r="Y187" s="23">
        <f>'Comm Input'!AH1222</f>
        <v>0</v>
      </c>
      <c r="Z187" s="23">
        <f>'Comm Input'!AI1222</f>
        <v>0</v>
      </c>
      <c r="AA187">
        <f>'Comm Input'!AJ1222</f>
        <v>0</v>
      </c>
      <c r="AB187">
        <f>'Comm Input'!DU1233</f>
        <v>0</v>
      </c>
    </row>
    <row r="188" spans="1:28" x14ac:dyDescent="0.25">
      <c r="A188" s="311">
        <f>'Comm Input'!J1223</f>
        <v>0</v>
      </c>
      <c r="B188">
        <f>'Comm Input'!K1223</f>
        <v>0</v>
      </c>
      <c r="C188" t="str">
        <f>'Comm Input'!L1223</f>
        <v>SUTA CREDIT</v>
      </c>
      <c r="D188">
        <f>'Comm Input'!M1223</f>
        <v>1453.24</v>
      </c>
      <c r="E188" s="626">
        <f>'Comm Input'!N1223</f>
        <v>0</v>
      </c>
      <c r="F188" s="13">
        <f>'Comm Input'!O1223</f>
        <v>0</v>
      </c>
      <c r="G188" s="38">
        <f>'Comm Input'!P1223</f>
        <v>0</v>
      </c>
      <c r="H188" s="307">
        <f>'Comm Input'!Q1223</f>
        <v>0</v>
      </c>
      <c r="I188" s="307">
        <f>'Comm Input'!R1223</f>
        <v>0</v>
      </c>
      <c r="J188" s="307">
        <f>'Comm Input'!S1223</f>
        <v>0</v>
      </c>
      <c r="K188" s="307">
        <f>'Comm Input'!T1223</f>
        <v>0</v>
      </c>
      <c r="L188" s="38">
        <f>'Comm Input'!U1223</f>
        <v>0</v>
      </c>
      <c r="M188" s="38">
        <f>'Comm Input'!V1223</f>
        <v>0</v>
      </c>
      <c r="N188" s="22">
        <f>'Comm Input'!W1223</f>
        <v>1453.24</v>
      </c>
      <c r="O188" s="22">
        <f>'Comm Input'!X1223</f>
        <v>0</v>
      </c>
      <c r="P188" s="23">
        <f>'Comm Input'!Y1223</f>
        <v>0</v>
      </c>
      <c r="Q188" s="23">
        <f>'Comm Input'!Z1223</f>
        <v>0</v>
      </c>
      <c r="R188" s="23">
        <f>'Comm Input'!AA1223</f>
        <v>0</v>
      </c>
      <c r="S188" s="637">
        <f>'Comm Input'!AB1223</f>
        <v>0</v>
      </c>
      <c r="T188" s="11">
        <f>'Comm Input'!AC1223</f>
        <v>0</v>
      </c>
      <c r="U188">
        <f>'Comm Input'!AD1223</f>
        <v>0</v>
      </c>
      <c r="V188" s="637">
        <f>'Comm Input'!AE1223</f>
        <v>0</v>
      </c>
      <c r="W188" s="23">
        <f>'Comm Input'!AF1223</f>
        <v>0</v>
      </c>
      <c r="X188" s="23">
        <f>'Comm Input'!AG1223</f>
        <v>0</v>
      </c>
      <c r="Y188" s="23">
        <f>'Comm Input'!AH1223</f>
        <v>0</v>
      </c>
      <c r="Z188" s="23">
        <f>'Comm Input'!AI1223</f>
        <v>0</v>
      </c>
      <c r="AA188">
        <f>'Comm Input'!AJ1223</f>
        <v>0</v>
      </c>
      <c r="AB188">
        <f>'Comm Input'!DU1234</f>
        <v>0</v>
      </c>
    </row>
    <row r="189" spans="1:28" ht="15.75" thickBot="1" x14ac:dyDescent="0.3">
      <c r="A189" s="311">
        <f>'Comm Input'!J1224</f>
        <v>0</v>
      </c>
      <c r="B189">
        <f>'Comm Input'!K1224</f>
        <v>0</v>
      </c>
      <c r="C189">
        <f>'Comm Input'!L1224</f>
        <v>0</v>
      </c>
      <c r="D189">
        <f>'Comm Input'!M1224</f>
        <v>0</v>
      </c>
      <c r="E189" s="23">
        <f>'Comm Input'!N1224</f>
        <v>0</v>
      </c>
      <c r="F189" s="50">
        <f>'Comm Input'!O1224</f>
        <v>0</v>
      </c>
      <c r="G189" s="38">
        <f>'Comm Input'!P1224</f>
        <v>0</v>
      </c>
      <c r="H189" s="307">
        <f>'Comm Input'!Q1224</f>
        <v>0</v>
      </c>
      <c r="I189" s="307">
        <f>'Comm Input'!R1224</f>
        <v>0</v>
      </c>
      <c r="J189" s="307">
        <f>'Comm Input'!S1224</f>
        <v>0</v>
      </c>
      <c r="K189" s="307">
        <f>'Comm Input'!T1224</f>
        <v>0</v>
      </c>
      <c r="L189" s="38">
        <f>'Comm Input'!U1224</f>
        <v>0</v>
      </c>
      <c r="M189" s="38">
        <f>'Comm Input'!V1224</f>
        <v>0</v>
      </c>
      <c r="N189" s="38">
        <f>'Comm Input'!W1224</f>
        <v>0</v>
      </c>
      <c r="O189" s="22">
        <f>'Comm Input'!X1224</f>
        <v>0</v>
      </c>
      <c r="P189" s="11">
        <f>'Comm Input'!Y1224</f>
        <v>0</v>
      </c>
      <c r="Q189" s="23">
        <f>'Comm Input'!Z1224</f>
        <v>0</v>
      </c>
      <c r="R189" s="22">
        <f>'Comm Input'!AA1224</f>
        <v>0</v>
      </c>
      <c r="S189" s="637">
        <f>'Comm Input'!AB1224</f>
        <v>0</v>
      </c>
      <c r="T189" s="23">
        <f>'Comm Input'!AC1224</f>
        <v>0</v>
      </c>
      <c r="U189" s="22">
        <f>'Comm Input'!AD1224</f>
        <v>0</v>
      </c>
      <c r="V189" s="637">
        <f>'Comm Input'!AE1224</f>
        <v>0</v>
      </c>
      <c r="W189" s="23">
        <f>'Comm Input'!AF1224</f>
        <v>0</v>
      </c>
      <c r="X189" s="22">
        <f>'Comm Input'!AG1224</f>
        <v>0</v>
      </c>
      <c r="Y189" s="22">
        <f>'Comm Input'!AH1224</f>
        <v>0</v>
      </c>
      <c r="Z189" s="22">
        <f>'Comm Input'!AI1224</f>
        <v>0</v>
      </c>
      <c r="AA189">
        <f>'Comm Input'!AJ1224</f>
        <v>0</v>
      </c>
      <c r="AB189">
        <f>'Comm Input'!DU1235</f>
        <v>0</v>
      </c>
    </row>
    <row r="190" spans="1:28" ht="15.75" thickBot="1" x14ac:dyDescent="0.3">
      <c r="A190" s="311">
        <f>'Comm Input'!J1225</f>
        <v>0</v>
      </c>
      <c r="B190">
        <f>'Comm Input'!K1225</f>
        <v>0</v>
      </c>
      <c r="C190">
        <f>'Comm Input'!L1225</f>
        <v>0</v>
      </c>
      <c r="D190">
        <f>'Comm Input'!M1225</f>
        <v>0</v>
      </c>
      <c r="E190" s="23">
        <f>'Comm Input'!N1225</f>
        <v>0</v>
      </c>
      <c r="F190" s="50">
        <f>'Comm Input'!O1225</f>
        <v>0</v>
      </c>
      <c r="G190" s="38">
        <f>'Comm Input'!P1225</f>
        <v>0</v>
      </c>
      <c r="H190" s="38">
        <f>'Comm Input'!Q1225</f>
        <v>0</v>
      </c>
      <c r="I190" s="38">
        <f>'Comm Input'!R1225</f>
        <v>0</v>
      </c>
      <c r="J190" s="38">
        <f>'Comm Input'!S1225</f>
        <v>0</v>
      </c>
      <c r="K190" s="38">
        <f>'Comm Input'!T1225</f>
        <v>0</v>
      </c>
      <c r="L190" s="38">
        <f>'Comm Input'!U1225</f>
        <v>0</v>
      </c>
      <c r="M190" s="38">
        <f>'Comm Input'!V1225</f>
        <v>0</v>
      </c>
      <c r="N190" s="488">
        <f>'Comm Input'!W1225</f>
        <v>2251.4506765000001</v>
      </c>
      <c r="O190" s="489">
        <f>'Comm Input'!X1225</f>
        <v>0</v>
      </c>
      <c r="P190" s="490">
        <f>'Comm Input'!Y1225</f>
        <v>0</v>
      </c>
      <c r="Q190" s="1165">
        <f>'Comm Input'!Z1225</f>
        <v>2251.4506765000001</v>
      </c>
      <c r="R190" s="387">
        <f>'Comm Input'!AA1225</f>
        <v>114.8331625</v>
      </c>
      <c r="S190" s="1153">
        <f>'Comm Input'!AB1225</f>
        <v>0</v>
      </c>
      <c r="T190" s="1114">
        <f>'Comm Input'!AC1225</f>
        <v>114.8331625</v>
      </c>
      <c r="U190" s="913">
        <f>'Comm Input'!AD1225</f>
        <v>0</v>
      </c>
      <c r="V190" s="1153">
        <f>'Comm Input'!AE1225</f>
        <v>0</v>
      </c>
      <c r="W190" s="1165">
        <f>'Comm Input'!AF1225</f>
        <v>0</v>
      </c>
      <c r="X190" s="829">
        <f>'Comm Input'!AG1225</f>
        <v>0</v>
      </c>
      <c r="Y190" s="829">
        <f>'Comm Input'!AH1225</f>
        <v>0</v>
      </c>
      <c r="Z190" s="913">
        <f>'Comm Input'!AI1225</f>
        <v>0</v>
      </c>
      <c r="AA190">
        <f>'Comm Input'!AJ1225</f>
        <v>0</v>
      </c>
      <c r="AB190">
        <f>'Comm Input'!DU1236</f>
        <v>0</v>
      </c>
    </row>
    <row r="191" spans="1:28" x14ac:dyDescent="0.25">
      <c r="A191" s="311">
        <f>'Comm Input'!J1226</f>
        <v>0</v>
      </c>
      <c r="B191">
        <f>'Comm Input'!K1226</f>
        <v>0</v>
      </c>
      <c r="C191">
        <f>'Comm Input'!L1226</f>
        <v>0</v>
      </c>
      <c r="D191">
        <f>'Comm Input'!M1226</f>
        <v>0</v>
      </c>
      <c r="E191" s="529">
        <f>'Comm Input'!N1226</f>
        <v>0</v>
      </c>
      <c r="F191" s="17">
        <f>'Comm Input'!O1226</f>
        <v>0</v>
      </c>
      <c r="G191" s="525">
        <f>'Comm Input'!P1226</f>
        <v>0</v>
      </c>
      <c r="H191" s="727">
        <f>'Comm Input'!Q1226</f>
        <v>0</v>
      </c>
      <c r="I191" s="727">
        <f>'Comm Input'!R1226</f>
        <v>0</v>
      </c>
      <c r="J191" s="727">
        <f>'Comm Input'!S1226</f>
        <v>0</v>
      </c>
      <c r="K191" s="727">
        <f>'Comm Input'!T1226</f>
        <v>0</v>
      </c>
      <c r="L191" s="525">
        <f>'Comm Input'!U1226</f>
        <v>0</v>
      </c>
      <c r="M191" s="525">
        <f>'Comm Input'!V1226</f>
        <v>0</v>
      </c>
      <c r="N191" s="805">
        <f>'Comm Input'!W1226</f>
        <v>0</v>
      </c>
      <c r="O191" s="528">
        <f>'Comm Input'!X1226</f>
        <v>0</v>
      </c>
      <c r="P191" s="28">
        <f>'Comm Input'!Y1226</f>
        <v>0</v>
      </c>
      <c r="Q191" s="589">
        <f>'Comm Input'!Z1226</f>
        <v>0</v>
      </c>
      <c r="R191" s="528">
        <f>'Comm Input'!AA1226</f>
        <v>0</v>
      </c>
      <c r="S191" s="528">
        <f>'Comm Input'!AB1226</f>
        <v>0</v>
      </c>
      <c r="T191" s="28">
        <f>'Comm Input'!AC1226</f>
        <v>0</v>
      </c>
      <c r="U191" s="528">
        <f>'Comm Input'!AD1226</f>
        <v>0</v>
      </c>
      <c r="V191" s="528">
        <f>'Comm Input'!AE1226</f>
        <v>0</v>
      </c>
      <c r="W191" s="589">
        <f>'Comm Input'!AF1226</f>
        <v>0</v>
      </c>
      <c r="X191" s="528">
        <f>'Comm Input'!AG1226</f>
        <v>0</v>
      </c>
      <c r="Y191" s="528">
        <f>'Comm Input'!AH1226</f>
        <v>0</v>
      </c>
      <c r="Z191" s="89">
        <f>'Comm Input'!AI1226</f>
        <v>0</v>
      </c>
      <c r="AA191">
        <f>'Comm Input'!AJ1226</f>
        <v>0</v>
      </c>
      <c r="AB191">
        <f>'Comm Input'!DU1237</f>
        <v>0</v>
      </c>
    </row>
    <row r="192" spans="1:28" x14ac:dyDescent="0.25">
      <c r="A192" s="334">
        <f>'Comm Input'!J1227</f>
        <v>0</v>
      </c>
      <c r="B192" s="171">
        <f>'Comm Input'!K1227</f>
        <v>0</v>
      </c>
      <c r="C192" s="171">
        <f>'Comm Input'!L1227</f>
        <v>0</v>
      </c>
      <c r="D192" s="176">
        <f>'Comm Input'!M1227</f>
        <v>0</v>
      </c>
      <c r="E192" s="449">
        <f>'Comm Input'!N1227</f>
        <v>0</v>
      </c>
      <c r="F192" s="335">
        <f>'Comm Input'!O1227</f>
        <v>0</v>
      </c>
      <c r="G192" s="177">
        <f>'Comm Input'!P1227</f>
        <v>0</v>
      </c>
      <c r="H192" s="177">
        <f>'Comm Input'!Q1227</f>
        <v>0</v>
      </c>
      <c r="I192" s="177">
        <f>'Comm Input'!R1227</f>
        <v>0</v>
      </c>
      <c r="J192" s="177">
        <f>'Comm Input'!S1227</f>
        <v>0</v>
      </c>
      <c r="K192" s="177">
        <f>'Comm Input'!T1227</f>
        <v>0</v>
      </c>
      <c r="L192" s="177">
        <f>'Comm Input'!U1227</f>
        <v>0</v>
      </c>
      <c r="M192" s="177">
        <f>'Comm Input'!V1227</f>
        <v>0</v>
      </c>
      <c r="N192" s="364">
        <f>'Comm Input'!W1227</f>
        <v>0</v>
      </c>
      <c r="O192" s="178">
        <f>'Comm Input'!X1227</f>
        <v>0</v>
      </c>
      <c r="P192" s="365">
        <f>'Comm Input'!Y1227</f>
        <v>0</v>
      </c>
      <c r="Q192" s="630">
        <f>'Comm Input'!Z1227</f>
        <v>0</v>
      </c>
      <c r="R192" s="178">
        <f>'Comm Input'!AA1227</f>
        <v>0</v>
      </c>
      <c r="S192" s="337">
        <f>'Comm Input'!AB1227</f>
        <v>0</v>
      </c>
      <c r="T192" s="201">
        <f>'Comm Input'!AC1227</f>
        <v>0</v>
      </c>
      <c r="U192" s="171">
        <f>'Comm Input'!AD1227</f>
        <v>0</v>
      </c>
      <c r="V192" s="171">
        <f>'Comm Input'!AE1227</f>
        <v>0</v>
      </c>
      <c r="W192" s="201">
        <f>'Comm Input'!AF1227</f>
        <v>0</v>
      </c>
      <c r="X192" s="171">
        <f>'Comm Input'!AG1227</f>
        <v>0</v>
      </c>
      <c r="Y192" s="337">
        <f>'Comm Input'!AH1227</f>
        <v>0</v>
      </c>
      <c r="Z192" s="171">
        <f>'Comm Input'!AI1227</f>
        <v>0</v>
      </c>
      <c r="AA192">
        <f>'Comm Input'!AJ1237</f>
        <v>0</v>
      </c>
      <c r="AB192">
        <f>'Comm Input'!DU1248</f>
        <v>0</v>
      </c>
    </row>
    <row r="193" spans="1:26" x14ac:dyDescent="0.25">
      <c r="A193" s="440" t="str">
        <f>'Comm Input'!J1228</f>
        <v>CES</v>
      </c>
      <c r="B193" s="42" t="str">
        <f>'Comm Input'!K1228</f>
        <v>Broker: PEO Advisors II</v>
      </c>
      <c r="C193" s="35">
        <f>'Comm Input'!L1228</f>
        <v>0</v>
      </c>
      <c r="D193" s="158">
        <f>'Comm Input'!M1228</f>
        <v>0</v>
      </c>
      <c r="E193" s="117">
        <f>'Comm Input'!N1228</f>
        <v>0</v>
      </c>
      <c r="F193" s="316">
        <f>'Comm Input'!O1228</f>
        <v>0</v>
      </c>
      <c r="G193" s="158">
        <f>'Comm Input'!P1228</f>
        <v>0</v>
      </c>
      <c r="H193" s="158">
        <f>'Comm Input'!Q1228</f>
        <v>0</v>
      </c>
      <c r="I193" s="158">
        <f>'Comm Input'!R1228</f>
        <v>0</v>
      </c>
      <c r="J193" s="319">
        <f>'Comm Input'!S1228</f>
        <v>0</v>
      </c>
      <c r="K193" s="319">
        <f>'Comm Input'!T1228</f>
        <v>0</v>
      </c>
      <c r="L193" s="319" t="str">
        <f>'Comm Input'!U1228</f>
        <v>Bundled</v>
      </c>
      <c r="M193" s="158">
        <f>'Comm Input'!V1228</f>
        <v>0</v>
      </c>
      <c r="N193" s="319">
        <f>'Comm Input'!W1228</f>
        <v>1.2449999999999999E-2</v>
      </c>
      <c r="O193" s="117">
        <f>'Comm Input'!X1228</f>
        <v>0</v>
      </c>
      <c r="P193" s="157">
        <f>'Comm Input'!Y1228</f>
        <v>0</v>
      </c>
      <c r="Q193" s="159">
        <f>'Comm Input'!Z1228</f>
        <v>0</v>
      </c>
      <c r="R193" s="319">
        <f>'Comm Input'!AA1228</f>
        <v>1E-3</v>
      </c>
      <c r="S193" s="157">
        <f>'Comm Input'!AB1228</f>
        <v>0</v>
      </c>
      <c r="T193" s="126" t="str">
        <f>'Comm Input'!AC1228</f>
        <v>kr</v>
      </c>
      <c r="U193" s="7">
        <f>'Comm Input'!AD1228</f>
        <v>0</v>
      </c>
      <c r="V193" s="7">
        <f>'Comm Input'!AE1228</f>
        <v>0</v>
      </c>
      <c r="W193" s="126">
        <f>'Comm Input'!AF1228</f>
        <v>0</v>
      </c>
      <c r="X193" s="158">
        <f>'Comm Input'!AG1228</f>
        <v>0</v>
      </c>
      <c r="Y193" s="322">
        <f>'Comm Input'!AH1228</f>
        <v>0</v>
      </c>
      <c r="Z193" s="7">
        <f>'Comm Input'!AI1228</f>
        <v>0</v>
      </c>
    </row>
    <row r="194" spans="1:26" x14ac:dyDescent="0.25">
      <c r="A194" s="311">
        <f>'Comm Input'!J1229</f>
        <v>0</v>
      </c>
      <c r="B194" s="11" t="str">
        <f>'Comm Input'!K1229</f>
        <v>Tree Solutions of Florida, LLC</v>
      </c>
      <c r="C194" s="17">
        <f>'Comm Input'!L1229</f>
        <v>0.24349999999999999</v>
      </c>
      <c r="D194" t="str">
        <f>'Comm Input'!M1229</f>
        <v>FL0106</v>
      </c>
      <c r="E194" s="636">
        <f>'Comm Input'!N1229</f>
        <v>3800</v>
      </c>
      <c r="F194" s="366">
        <f>'Comm Input'!O1229</f>
        <v>0</v>
      </c>
      <c r="G194" s="321">
        <f>'Comm Input'!P1229</f>
        <v>0</v>
      </c>
      <c r="H194" s="307">
        <f>'Comm Input'!Q1229</f>
        <v>0</v>
      </c>
      <c r="I194" s="307">
        <f>'Comm Input'!R1229</f>
        <v>0</v>
      </c>
      <c r="J194" s="307">
        <f>'Comm Input'!S1229</f>
        <v>0</v>
      </c>
      <c r="K194" s="307">
        <f>'Comm Input'!T1229</f>
        <v>0</v>
      </c>
      <c r="L194" s="38">
        <f>'Comm Input'!U1229</f>
        <v>0</v>
      </c>
      <c r="M194" s="38">
        <f>'Comm Input'!V1229</f>
        <v>0</v>
      </c>
      <c r="N194" s="22">
        <f>'Comm Input'!W1229</f>
        <v>47.309999999999995</v>
      </c>
      <c r="O194" s="22">
        <f>'Comm Input'!X1229</f>
        <v>0</v>
      </c>
      <c r="P194" s="23">
        <f>'Comm Input'!Y1229</f>
        <v>0</v>
      </c>
      <c r="Q194" s="23">
        <f>'Comm Input'!Z1229</f>
        <v>0</v>
      </c>
      <c r="R194" s="23">
        <f>'Comm Input'!AA1229</f>
        <v>3.8000000000000003</v>
      </c>
      <c r="S194" s="23">
        <f>'Comm Input'!AB1229</f>
        <v>0</v>
      </c>
      <c r="T194" s="11">
        <f>'Comm Input'!AC1229</f>
        <v>0</v>
      </c>
      <c r="U194">
        <f>'Comm Input'!AD1229</f>
        <v>0</v>
      </c>
      <c r="V194">
        <f>'Comm Input'!AE1229</f>
        <v>0</v>
      </c>
      <c r="W194" s="23">
        <f>'Comm Input'!AF1229</f>
        <v>0</v>
      </c>
      <c r="X194" s="23">
        <f>'Comm Input'!AG1229</f>
        <v>0</v>
      </c>
      <c r="Y194" s="23">
        <f>'Comm Input'!AH1229</f>
        <v>0</v>
      </c>
      <c r="Z194">
        <f>'Comm Input'!AI1229</f>
        <v>0</v>
      </c>
    </row>
    <row r="195" spans="1:26" x14ac:dyDescent="0.25">
      <c r="A195" s="431">
        <f>'Comm Input'!J1230</f>
        <v>0</v>
      </c>
      <c r="B195" s="40">
        <f>'Comm Input'!K1230</f>
        <v>0</v>
      </c>
      <c r="C195">
        <f>'Comm Input'!L1230</f>
        <v>0</v>
      </c>
      <c r="D195">
        <f>'Comm Input'!M1230</f>
        <v>0</v>
      </c>
      <c r="E195" s="494">
        <f>'Comm Input'!N1230</f>
        <v>0</v>
      </c>
      <c r="F195" s="17">
        <f>'Comm Input'!O1230</f>
        <v>0</v>
      </c>
      <c r="G195" s="38">
        <f>'Comm Input'!P1230</f>
        <v>0</v>
      </c>
      <c r="H195" s="307">
        <f>'Comm Input'!Q1230</f>
        <v>0</v>
      </c>
      <c r="I195" s="307">
        <f>'Comm Input'!R1230</f>
        <v>0</v>
      </c>
      <c r="J195" s="307">
        <f>'Comm Input'!S1230</f>
        <v>0</v>
      </c>
      <c r="K195" s="307">
        <f>'Comm Input'!T1230</f>
        <v>0</v>
      </c>
      <c r="L195" s="38">
        <f>'Comm Input'!U1230</f>
        <v>0</v>
      </c>
      <c r="M195" s="38">
        <f>'Comm Input'!V1230</f>
        <v>0</v>
      </c>
      <c r="N195" s="22">
        <f>'Comm Input'!W1230</f>
        <v>0</v>
      </c>
      <c r="O195" s="22">
        <f>'Comm Input'!X1230</f>
        <v>0</v>
      </c>
      <c r="P195" s="23">
        <f>'Comm Input'!Y1230</f>
        <v>0</v>
      </c>
      <c r="Q195" s="23">
        <f>'Comm Input'!Z1230</f>
        <v>0</v>
      </c>
      <c r="R195" s="23">
        <f>'Comm Input'!AA1230</f>
        <v>0</v>
      </c>
      <c r="S195" s="23">
        <f>'Comm Input'!AB1230</f>
        <v>0</v>
      </c>
      <c r="T195" s="11">
        <f>'Comm Input'!AC1230</f>
        <v>0</v>
      </c>
      <c r="U195">
        <f>'Comm Input'!AD1230</f>
        <v>0</v>
      </c>
      <c r="V195">
        <f>'Comm Input'!AE1230</f>
        <v>0</v>
      </c>
      <c r="W195" s="23">
        <f>'Comm Input'!AF1230</f>
        <v>0</v>
      </c>
      <c r="X195" s="23">
        <f>'Comm Input'!AG1230</f>
        <v>0</v>
      </c>
      <c r="Y195" s="23">
        <f>'Comm Input'!AH1230</f>
        <v>0</v>
      </c>
      <c r="Z195">
        <f>'Comm Input'!AI1230</f>
        <v>0</v>
      </c>
    </row>
    <row r="196" spans="1:26" x14ac:dyDescent="0.25">
      <c r="A196" s="311">
        <f>'Comm Input'!J1231</f>
        <v>0</v>
      </c>
      <c r="B196" t="str">
        <f>'Comm Input'!K1231</f>
        <v>EFFECTIVE: 2022</v>
      </c>
      <c r="C196" s="17">
        <f>'Comm Input'!L1231</f>
        <v>0.1527</v>
      </c>
      <c r="D196" t="str">
        <f>'Comm Input'!M1231</f>
        <v>FL8742</v>
      </c>
      <c r="E196" s="731">
        <f>'Comm Input'!N1231</f>
        <v>8600</v>
      </c>
      <c r="F196" s="366">
        <f>'Comm Input'!O1231</f>
        <v>0</v>
      </c>
      <c r="G196" s="321">
        <f>'Comm Input'!P1231</f>
        <v>0</v>
      </c>
      <c r="H196" s="307">
        <f>'Comm Input'!Q1231</f>
        <v>0</v>
      </c>
      <c r="I196" s="307">
        <f>'Comm Input'!R1231</f>
        <v>0</v>
      </c>
      <c r="J196" s="307">
        <f>'Comm Input'!S1231</f>
        <v>0</v>
      </c>
      <c r="K196" s="307">
        <f>'Comm Input'!T1231</f>
        <v>0</v>
      </c>
      <c r="L196" s="38">
        <f>'Comm Input'!U1231</f>
        <v>0</v>
      </c>
      <c r="M196" s="38">
        <f>'Comm Input'!V1231</f>
        <v>0</v>
      </c>
      <c r="N196" s="22">
        <f>'Comm Input'!W1231</f>
        <v>107.07</v>
      </c>
      <c r="O196" s="22">
        <f>'Comm Input'!X1231</f>
        <v>0</v>
      </c>
      <c r="P196" s="23">
        <f>'Comm Input'!Y1231</f>
        <v>0</v>
      </c>
      <c r="Q196" s="23">
        <f>'Comm Input'!Z1231</f>
        <v>0</v>
      </c>
      <c r="R196" s="23">
        <f>'Comm Input'!AA1231</f>
        <v>8.6</v>
      </c>
      <c r="S196" s="23">
        <f>'Comm Input'!AB1231</f>
        <v>0</v>
      </c>
      <c r="T196" s="11">
        <f>'Comm Input'!AC1231</f>
        <v>0</v>
      </c>
      <c r="U196">
        <f>'Comm Input'!AD1231</f>
        <v>0</v>
      </c>
      <c r="V196">
        <f>'Comm Input'!AE1231</f>
        <v>0</v>
      </c>
      <c r="W196" s="23">
        <f>'Comm Input'!AF1231</f>
        <v>0</v>
      </c>
      <c r="X196" s="23">
        <f>'Comm Input'!AG1231</f>
        <v>0</v>
      </c>
      <c r="Y196" s="23">
        <f>'Comm Input'!AH1231</f>
        <v>0</v>
      </c>
      <c r="Z196">
        <f>'Comm Input'!AI1231</f>
        <v>0</v>
      </c>
    </row>
    <row r="197" spans="1:26" x14ac:dyDescent="0.25">
      <c r="A197" s="311" t="str">
        <f>'Comm Input'!J1232</f>
        <v>Note: broker earns 1/2 SUTA cutoffs</v>
      </c>
      <c r="B197">
        <f>'Comm Input'!K1232</f>
        <v>0</v>
      </c>
      <c r="C197" t="e">
        <f>'Comm Input'!#REF!</f>
        <v>#REF!</v>
      </c>
      <c r="D197" t="str">
        <f>'Comm Input'!L1232</f>
        <v>SUTA CREDIT</v>
      </c>
      <c r="E197" s="494">
        <f>'Comm Input'!N1232</f>
        <v>0</v>
      </c>
      <c r="F197" s="17">
        <f>'Comm Input'!O1232</f>
        <v>0</v>
      </c>
      <c r="G197" s="38">
        <f>'Comm Input'!P1232</f>
        <v>0</v>
      </c>
      <c r="H197" s="307">
        <f>'Comm Input'!Q1232</f>
        <v>0</v>
      </c>
      <c r="I197" s="307">
        <f>'Comm Input'!R1232</f>
        <v>0</v>
      </c>
      <c r="J197" s="307">
        <f>'Comm Input'!S1232</f>
        <v>0</v>
      </c>
      <c r="K197" s="307">
        <f>'Comm Input'!T1232</f>
        <v>0</v>
      </c>
      <c r="L197" s="38">
        <f>'Comm Input'!U1232</f>
        <v>0</v>
      </c>
      <c r="M197" s="38">
        <f>'Comm Input'!V1232</f>
        <v>0</v>
      </c>
      <c r="N197" s="22">
        <f>'Comm Input'!W1232</f>
        <v>201.52</v>
      </c>
      <c r="O197" s="22">
        <f>'Comm Input'!X1232</f>
        <v>0</v>
      </c>
      <c r="P197" s="23">
        <f>'Comm Input'!Y1232</f>
        <v>0</v>
      </c>
      <c r="Q197" s="23">
        <f>'Comm Input'!Z1232</f>
        <v>0</v>
      </c>
      <c r="R197" s="23">
        <f>'Comm Input'!AA1232</f>
        <v>0</v>
      </c>
      <c r="S197" s="23">
        <f>'Comm Input'!AB1232</f>
        <v>0</v>
      </c>
      <c r="T197" s="11">
        <f>'Comm Input'!AC1232</f>
        <v>0</v>
      </c>
      <c r="U197">
        <f>'Comm Input'!AD1232</f>
        <v>0</v>
      </c>
      <c r="V197">
        <f>'Comm Input'!AE1232</f>
        <v>0</v>
      </c>
      <c r="W197" s="23">
        <f>'Comm Input'!AF1232</f>
        <v>0</v>
      </c>
      <c r="X197" s="23">
        <f>'Comm Input'!AG1232</f>
        <v>0</v>
      </c>
      <c r="Y197" s="23">
        <f>'Comm Input'!AH1232</f>
        <v>0</v>
      </c>
      <c r="Z197">
        <f>'Comm Input'!AI1232</f>
        <v>0</v>
      </c>
    </row>
    <row r="198" spans="1:26" x14ac:dyDescent="0.25">
      <c r="A198" s="311">
        <f>'Comm Input'!J1233</f>
        <v>0</v>
      </c>
      <c r="B198">
        <f>'Comm Input'!K1233</f>
        <v>0</v>
      </c>
      <c r="C198" s="12">
        <f>'Comm Input'!L1233</f>
        <v>0</v>
      </c>
      <c r="D198">
        <f>'Comm Input'!M1233</f>
        <v>0</v>
      </c>
      <c r="E198" s="494">
        <f>'Comm Input'!N1233</f>
        <v>0</v>
      </c>
      <c r="F198" s="366">
        <f>'Comm Input'!O1233</f>
        <v>0</v>
      </c>
      <c r="G198" s="321">
        <f>'Comm Input'!P1233</f>
        <v>0</v>
      </c>
      <c r="H198" s="307">
        <f>'Comm Input'!Q1233</f>
        <v>0</v>
      </c>
      <c r="I198" s="307">
        <f>'Comm Input'!R1233</f>
        <v>0</v>
      </c>
      <c r="J198" s="307">
        <f>'Comm Input'!S1233</f>
        <v>0</v>
      </c>
      <c r="K198" s="307">
        <f>'Comm Input'!T1233</f>
        <v>0</v>
      </c>
      <c r="L198" s="38">
        <f>'Comm Input'!U1233</f>
        <v>0</v>
      </c>
      <c r="M198" s="38">
        <f>'Comm Input'!V1233</f>
        <v>0</v>
      </c>
      <c r="N198" s="523">
        <f>'Comm Input'!W1233</f>
        <v>0</v>
      </c>
      <c r="O198" s="523">
        <f>'Comm Input'!X1233</f>
        <v>0</v>
      </c>
      <c r="P198" s="538">
        <f>'Comm Input'!Y1233</f>
        <v>0</v>
      </c>
      <c r="Q198" s="538">
        <f>'Comm Input'!Z1233</f>
        <v>0</v>
      </c>
      <c r="R198" s="538">
        <f>'Comm Input'!AA1233</f>
        <v>0</v>
      </c>
      <c r="S198" s="538">
        <f>'Comm Input'!AB1233</f>
        <v>0</v>
      </c>
      <c r="T198" s="11">
        <f>'Comm Input'!AC1233</f>
        <v>0</v>
      </c>
      <c r="U198">
        <f>'Comm Input'!AD1233</f>
        <v>0</v>
      </c>
      <c r="V198">
        <f>'Comm Input'!AE1233</f>
        <v>0</v>
      </c>
      <c r="W198" s="23">
        <f>'Comm Input'!AF1233</f>
        <v>0</v>
      </c>
      <c r="X198" s="538">
        <f>'Comm Input'!AG1233</f>
        <v>0</v>
      </c>
      <c r="Y198" s="538">
        <f>'Comm Input'!AH1233</f>
        <v>0</v>
      </c>
      <c r="Z198" s="538">
        <f>'Comm Input'!AI1233</f>
        <v>0</v>
      </c>
    </row>
    <row r="199" spans="1:26" x14ac:dyDescent="0.25">
      <c r="A199" s="311">
        <f>'Comm Input'!J1234</f>
        <v>0</v>
      </c>
      <c r="B199">
        <f>'Comm Input'!K1234</f>
        <v>0</v>
      </c>
      <c r="C199">
        <f>'Comm Input'!L1234</f>
        <v>0</v>
      </c>
      <c r="D199">
        <f>'Comm Input'!M1234</f>
        <v>0</v>
      </c>
      <c r="E199" s="626">
        <f>'Comm Input'!N1234</f>
        <v>0</v>
      </c>
      <c r="F199" s="13">
        <f>'Comm Input'!O1234</f>
        <v>0</v>
      </c>
      <c r="G199" s="38">
        <f>'Comm Input'!P1234</f>
        <v>0</v>
      </c>
      <c r="H199" s="307">
        <f>'Comm Input'!Q1234</f>
        <v>0</v>
      </c>
      <c r="I199" s="307">
        <f>'Comm Input'!R1234</f>
        <v>0</v>
      </c>
      <c r="J199" s="307">
        <f>'Comm Input'!S1234</f>
        <v>0</v>
      </c>
      <c r="K199" s="307">
        <f>'Comm Input'!T1234</f>
        <v>0</v>
      </c>
      <c r="L199" s="38">
        <f>'Comm Input'!U1234</f>
        <v>0</v>
      </c>
      <c r="M199" s="38">
        <f>'Comm Input'!V1234</f>
        <v>0</v>
      </c>
      <c r="N199" s="22">
        <f>'Comm Input'!W1234</f>
        <v>0</v>
      </c>
      <c r="O199" s="22">
        <f>'Comm Input'!X1234</f>
        <v>0</v>
      </c>
      <c r="P199" s="23">
        <f>'Comm Input'!Y1234</f>
        <v>0</v>
      </c>
      <c r="Q199" s="23">
        <f>'Comm Input'!Z1234</f>
        <v>0</v>
      </c>
      <c r="R199" s="23">
        <f>'Comm Input'!AA1234</f>
        <v>0</v>
      </c>
      <c r="S199" s="23">
        <f>'Comm Input'!AB1234</f>
        <v>0</v>
      </c>
      <c r="T199" s="11">
        <f>'Comm Input'!AC1234</f>
        <v>0</v>
      </c>
      <c r="U199">
        <f>'Comm Input'!AD1234</f>
        <v>0</v>
      </c>
      <c r="V199">
        <f>'Comm Input'!AE1234</f>
        <v>0</v>
      </c>
      <c r="W199" s="23">
        <f>'Comm Input'!AF1234</f>
        <v>0</v>
      </c>
      <c r="X199" s="23">
        <f>'Comm Input'!AG1234</f>
        <v>0</v>
      </c>
      <c r="Y199" s="23">
        <f>'Comm Input'!AH1234</f>
        <v>0</v>
      </c>
      <c r="Z199" s="23">
        <f>'Comm Input'!AI1234</f>
        <v>0</v>
      </c>
    </row>
    <row r="200" spans="1:26" ht="15.75" thickBot="1" x14ac:dyDescent="0.3">
      <c r="A200" s="311">
        <f>'Comm Input'!J1235</f>
        <v>0</v>
      </c>
      <c r="B200">
        <f>'Comm Input'!K1235</f>
        <v>0</v>
      </c>
      <c r="C200">
        <f>'Comm Input'!L1235</f>
        <v>0</v>
      </c>
      <c r="D200">
        <f>'Comm Input'!M1235</f>
        <v>0</v>
      </c>
      <c r="E200" s="49">
        <f>'Comm Input'!N1235</f>
        <v>0</v>
      </c>
      <c r="F200" s="50">
        <f>'Comm Input'!O1235</f>
        <v>0</v>
      </c>
      <c r="G200" s="38">
        <f>'Comm Input'!P1235</f>
        <v>0</v>
      </c>
      <c r="H200" s="307">
        <f>'Comm Input'!Q1235</f>
        <v>0</v>
      </c>
      <c r="I200" s="307">
        <f>'Comm Input'!R1235</f>
        <v>0</v>
      </c>
      <c r="J200" s="307">
        <f>'Comm Input'!S1235</f>
        <v>0</v>
      </c>
      <c r="K200" s="307">
        <f>'Comm Input'!T1235</f>
        <v>0</v>
      </c>
      <c r="L200" s="38">
        <f>'Comm Input'!U1235</f>
        <v>0</v>
      </c>
      <c r="M200" s="38">
        <f>'Comm Input'!V1235</f>
        <v>0</v>
      </c>
      <c r="N200" s="38">
        <f>'Comm Input'!W1235</f>
        <v>0</v>
      </c>
      <c r="O200" s="22">
        <f>'Comm Input'!X1235</f>
        <v>0</v>
      </c>
      <c r="P200" s="11">
        <f>'Comm Input'!Y1235</f>
        <v>0</v>
      </c>
      <c r="Q200" s="23">
        <f>'Comm Input'!Z1235</f>
        <v>0</v>
      </c>
      <c r="R200" s="22">
        <f>'Comm Input'!AA1235</f>
        <v>0</v>
      </c>
      <c r="S200" s="22">
        <f>'Comm Input'!AB1235</f>
        <v>0</v>
      </c>
      <c r="T200" s="23">
        <f>'Comm Input'!AC1235</f>
        <v>0</v>
      </c>
      <c r="U200" s="22">
        <f>'Comm Input'!AD1235</f>
        <v>0</v>
      </c>
      <c r="V200" s="22">
        <f>'Comm Input'!AE1235</f>
        <v>0</v>
      </c>
      <c r="W200" s="23">
        <f>'Comm Input'!AF1235</f>
        <v>0</v>
      </c>
      <c r="X200" s="22">
        <f>'Comm Input'!AG1235</f>
        <v>0</v>
      </c>
      <c r="Y200" s="22">
        <f>'Comm Input'!AH1235</f>
        <v>0</v>
      </c>
      <c r="Z200" s="22">
        <f>'Comm Input'!AI1235</f>
        <v>0</v>
      </c>
    </row>
    <row r="201" spans="1:26" ht="15.75" thickBot="1" x14ac:dyDescent="0.3">
      <c r="A201" s="311">
        <f>'Comm Input'!J1236</f>
        <v>0</v>
      </c>
      <c r="B201">
        <f>'Comm Input'!K1236</f>
        <v>0</v>
      </c>
      <c r="C201">
        <f>'Comm Input'!L1236</f>
        <v>0</v>
      </c>
      <c r="D201">
        <f>'Comm Input'!M1236</f>
        <v>0</v>
      </c>
      <c r="E201" s="541">
        <f>'Comm Input'!N1236</f>
        <v>0</v>
      </c>
      <c r="F201" s="50">
        <f>'Comm Input'!O1236</f>
        <v>0</v>
      </c>
      <c r="G201" s="526">
        <f>'Comm Input'!P1236</f>
        <v>0</v>
      </c>
      <c r="H201" s="526">
        <f>'Comm Input'!Q1236</f>
        <v>0</v>
      </c>
      <c r="I201" s="526">
        <f>'Comm Input'!R1236</f>
        <v>0</v>
      </c>
      <c r="J201" s="526">
        <f>'Comm Input'!S1236</f>
        <v>0</v>
      </c>
      <c r="K201" s="526">
        <f>'Comm Input'!T1236</f>
        <v>0</v>
      </c>
      <c r="L201" s="526">
        <f>'Comm Input'!U1236</f>
        <v>0</v>
      </c>
      <c r="M201" s="526">
        <f>'Comm Input'!V1236</f>
        <v>0</v>
      </c>
      <c r="N201" s="488">
        <f>'Comm Input'!W1236</f>
        <v>355.9</v>
      </c>
      <c r="O201" s="489">
        <f>'Comm Input'!X1236</f>
        <v>0</v>
      </c>
      <c r="P201" s="490">
        <f>'Comm Input'!Y1236</f>
        <v>0</v>
      </c>
      <c r="Q201" s="1165">
        <f>'Comm Input'!Z1236</f>
        <v>355.9</v>
      </c>
      <c r="R201" s="387">
        <f>'Comm Input'!AA1236</f>
        <v>12.4</v>
      </c>
      <c r="S201" s="387">
        <f>'Comm Input'!AB1236</f>
        <v>0</v>
      </c>
      <c r="T201" s="1114">
        <f>'Comm Input'!AC1236</f>
        <v>12.4</v>
      </c>
      <c r="U201" s="89">
        <f>'Comm Input'!AD1236</f>
        <v>0</v>
      </c>
      <c r="V201" s="89">
        <f>'Comm Input'!AE1236</f>
        <v>0</v>
      </c>
      <c r="W201" s="538">
        <f>'Comm Input'!AF1236</f>
        <v>0</v>
      </c>
      <c r="X201" s="387">
        <f>'Comm Input'!AG1236</f>
        <v>0</v>
      </c>
      <c r="Y201" s="387">
        <f>'Comm Input'!AH1236</f>
        <v>0</v>
      </c>
      <c r="Z201" s="1087">
        <f>'Comm Input'!AI1236</f>
        <v>0</v>
      </c>
    </row>
    <row r="202" spans="1:26" x14ac:dyDescent="0.25">
      <c r="A202" s="334">
        <f>'Comm Input'!J1237</f>
        <v>0</v>
      </c>
      <c r="B202" s="171">
        <f>'Comm Input'!K1237</f>
        <v>0</v>
      </c>
      <c r="C202" s="171">
        <f>'Comm Input'!L1237</f>
        <v>0</v>
      </c>
      <c r="D202" s="176">
        <f>'Comm Input'!M1237</f>
        <v>0</v>
      </c>
      <c r="E202" s="449">
        <f>'Comm Input'!N1237</f>
        <v>0</v>
      </c>
      <c r="F202" s="335">
        <f>'Comm Input'!O1237</f>
        <v>0</v>
      </c>
      <c r="G202" s="177">
        <f>'Comm Input'!P1237</f>
        <v>0</v>
      </c>
      <c r="H202" s="177">
        <f>'Comm Input'!Q1237</f>
        <v>0</v>
      </c>
      <c r="I202" s="177">
        <f>'Comm Input'!R1237</f>
        <v>0</v>
      </c>
      <c r="J202" s="177">
        <f>'Comm Input'!S1237</f>
        <v>0</v>
      </c>
      <c r="K202" s="177">
        <f>'Comm Input'!T1237</f>
        <v>0</v>
      </c>
      <c r="L202" s="177">
        <f>'Comm Input'!U1237</f>
        <v>0</v>
      </c>
      <c r="M202" s="177">
        <f>'Comm Input'!V1237</f>
        <v>0</v>
      </c>
      <c r="N202" s="364">
        <f>'Comm Input'!W1237</f>
        <v>0</v>
      </c>
      <c r="O202" s="178">
        <f>'Comm Input'!X1237</f>
        <v>0</v>
      </c>
      <c r="P202" s="365">
        <f>'Comm Input'!Y1237</f>
        <v>0</v>
      </c>
      <c r="Q202" s="630">
        <f>'Comm Input'!Z1237</f>
        <v>0</v>
      </c>
      <c r="R202" s="178">
        <f>'Comm Input'!AA1237</f>
        <v>0</v>
      </c>
      <c r="S202" s="337">
        <f>'Comm Input'!AB1237</f>
        <v>0</v>
      </c>
      <c r="T202" s="201">
        <f>'Comm Input'!AC1237</f>
        <v>0</v>
      </c>
      <c r="U202" s="171">
        <f>'Comm Input'!AD1237</f>
        <v>0</v>
      </c>
      <c r="V202" s="171">
        <f>'Comm Input'!AE1237</f>
        <v>0</v>
      </c>
      <c r="W202" s="201">
        <f>'Comm Input'!AF1237</f>
        <v>0</v>
      </c>
      <c r="X202" s="171">
        <f>'Comm Input'!AG1237</f>
        <v>0</v>
      </c>
      <c r="Y202" s="337">
        <f>'Comm Input'!AH1237</f>
        <v>0</v>
      </c>
      <c r="Z202" s="171">
        <f>'Comm Input'!AI1237</f>
        <v>0</v>
      </c>
    </row>
    <row r="203" spans="1:26" x14ac:dyDescent="0.25">
      <c r="A203" s="440" t="str">
        <f>'Comm Input'!J1238</f>
        <v>CES</v>
      </c>
      <c r="B203" s="42" t="str">
        <f>'Comm Input'!K1238</f>
        <v>Broker: EZ WCS</v>
      </c>
      <c r="C203" s="35">
        <f>'Comm Input'!L1238</f>
        <v>0</v>
      </c>
      <c r="D203" s="158">
        <f>'Comm Input'!M1238</f>
        <v>0</v>
      </c>
      <c r="E203" s="117">
        <f>'Comm Input'!N1238</f>
        <v>0</v>
      </c>
      <c r="F203" s="316">
        <f>'Comm Input'!O1238</f>
        <v>0</v>
      </c>
      <c r="G203" s="158">
        <f>'Comm Input'!P1238</f>
        <v>0</v>
      </c>
      <c r="H203" s="158">
        <f>'Comm Input'!Q1238</f>
        <v>0</v>
      </c>
      <c r="I203" s="158">
        <f>'Comm Input'!R1238</f>
        <v>0</v>
      </c>
      <c r="J203" s="319">
        <f>'Comm Input'!S1238</f>
        <v>0</v>
      </c>
      <c r="K203" s="319">
        <f>'Comm Input'!T1238</f>
        <v>0</v>
      </c>
      <c r="L203" s="319" t="str">
        <f>'Comm Input'!U1238</f>
        <v>Bundled</v>
      </c>
      <c r="M203" s="158" t="str">
        <f>'Comm Input'!V1238</f>
        <v>Comm</v>
      </c>
      <c r="N203" s="319">
        <f>'Comm Input'!W1238</f>
        <v>0</v>
      </c>
      <c r="O203" s="117">
        <f>'Comm Input'!X1238</f>
        <v>0</v>
      </c>
      <c r="P203" s="157">
        <f>'Comm Input'!Y1238</f>
        <v>0</v>
      </c>
      <c r="Q203" s="159">
        <f>'Comm Input'!Z1238</f>
        <v>0</v>
      </c>
      <c r="R203" s="319">
        <f>'Comm Input'!AA1238</f>
        <v>1.5E-3</v>
      </c>
      <c r="S203" s="157">
        <f>'Comm Input'!AB1238</f>
        <v>0</v>
      </c>
      <c r="T203" s="126" t="str">
        <f>'Comm Input'!AC1238</f>
        <v>kr</v>
      </c>
      <c r="U203" s="7">
        <f>'Comm Input'!AD1238</f>
        <v>0</v>
      </c>
      <c r="V203" s="7">
        <f>'Comm Input'!AE1238</f>
        <v>0</v>
      </c>
      <c r="W203" s="126">
        <f>'Comm Input'!AF1238</f>
        <v>0</v>
      </c>
      <c r="X203" s="158">
        <f>'Comm Input'!AG1238</f>
        <v>0</v>
      </c>
      <c r="Y203" s="322">
        <f>'Comm Input'!AH1238</f>
        <v>0</v>
      </c>
      <c r="Z203" s="7">
        <f>'Comm Input'!AI1238</f>
        <v>0</v>
      </c>
    </row>
    <row r="204" spans="1:26" x14ac:dyDescent="0.25">
      <c r="A204" s="311">
        <f>'Comm Input'!J1239</f>
        <v>0</v>
      </c>
      <c r="B204" s="11" t="str">
        <f>'Comm Input'!K1239</f>
        <v>Baldwin Roofing Company</v>
      </c>
      <c r="C204" s="17">
        <f>'Comm Input'!L1239</f>
        <v>0.24890000000000001</v>
      </c>
      <c r="D204" t="str">
        <f>'Comm Input'!M1239</f>
        <v>FL8742</v>
      </c>
      <c r="E204" s="730">
        <f>'Comm Input'!N1239</f>
        <v>0</v>
      </c>
      <c r="F204" s="366">
        <f>'Comm Input'!O1239</f>
        <v>0</v>
      </c>
      <c r="G204" s="533">
        <f>'Comm Input'!P1239</f>
        <v>0</v>
      </c>
      <c r="H204" s="535">
        <f>'Comm Input'!Q1239</f>
        <v>0</v>
      </c>
      <c r="I204" s="535">
        <f>'Comm Input'!R1239</f>
        <v>0</v>
      </c>
      <c r="J204" s="535">
        <f>'Comm Input'!S1239</f>
        <v>0</v>
      </c>
      <c r="K204" s="535">
        <f>'Comm Input'!T1239</f>
        <v>0</v>
      </c>
      <c r="L204" s="526">
        <f>'Comm Input'!U1239</f>
        <v>0</v>
      </c>
      <c r="M204" s="526">
        <f>'Comm Input'!V1239</f>
        <v>5.8700000000000002E-2</v>
      </c>
      <c r="N204" s="523">
        <f>'Comm Input'!W1239</f>
        <v>0</v>
      </c>
      <c r="O204" s="523">
        <f>'Comm Input'!X1239</f>
        <v>0</v>
      </c>
      <c r="P204" s="538">
        <f>'Comm Input'!Y1239</f>
        <v>0</v>
      </c>
      <c r="Q204" s="538">
        <f>'Comm Input'!Z1239</f>
        <v>0</v>
      </c>
      <c r="R204" s="538">
        <f>'Comm Input'!AA1239</f>
        <v>0</v>
      </c>
      <c r="S204" s="538">
        <f>'Comm Input'!AB1239</f>
        <v>0</v>
      </c>
      <c r="T204" s="11">
        <f>'Comm Input'!AC1239</f>
        <v>0</v>
      </c>
      <c r="U204">
        <f>'Comm Input'!AD1239</f>
        <v>0</v>
      </c>
      <c r="V204">
        <f>'Comm Input'!AE1239</f>
        <v>0</v>
      </c>
      <c r="W204" s="538">
        <f>'Comm Input'!AF1239</f>
        <v>0</v>
      </c>
      <c r="X204" s="538">
        <f>'Comm Input'!AG1239</f>
        <v>0</v>
      </c>
      <c r="Y204" s="538">
        <f>'Comm Input'!AH1239</f>
        <v>0</v>
      </c>
      <c r="Z204">
        <f>'Comm Input'!AI1239</f>
        <v>0</v>
      </c>
    </row>
    <row r="205" spans="1:26" x14ac:dyDescent="0.25">
      <c r="A205" s="311">
        <f>'Comm Input'!J1240</f>
        <v>0</v>
      </c>
      <c r="B205">
        <f>'Comm Input'!K1240</f>
        <v>0</v>
      </c>
      <c r="C205">
        <f>'Comm Input'!L1240</f>
        <v>0</v>
      </c>
      <c r="D205">
        <f>'Comm Input'!M1240</f>
        <v>0</v>
      </c>
      <c r="E205" s="494">
        <f>'Comm Input'!N1240</f>
        <v>0</v>
      </c>
      <c r="F205" s="17">
        <f>'Comm Input'!O1240</f>
        <v>0</v>
      </c>
      <c r="G205" s="38">
        <f>'Comm Input'!P1240</f>
        <v>0</v>
      </c>
      <c r="H205" s="307">
        <f>'Comm Input'!Q1240</f>
        <v>0</v>
      </c>
      <c r="I205" s="307">
        <f>'Comm Input'!R1240</f>
        <v>0</v>
      </c>
      <c r="J205" s="307">
        <f>'Comm Input'!S1240</f>
        <v>0</v>
      </c>
      <c r="K205" s="307">
        <f>'Comm Input'!T1240</f>
        <v>0</v>
      </c>
      <c r="L205" s="38">
        <f>'Comm Input'!U1240</f>
        <v>0</v>
      </c>
      <c r="M205" s="38">
        <f>'Comm Input'!V1240</f>
        <v>0</v>
      </c>
      <c r="N205" s="22">
        <f>'Comm Input'!W1240</f>
        <v>0</v>
      </c>
      <c r="O205" s="22">
        <f>'Comm Input'!X1240</f>
        <v>0</v>
      </c>
      <c r="P205" s="23">
        <f>'Comm Input'!Y1240</f>
        <v>0</v>
      </c>
      <c r="Q205" s="23">
        <f>'Comm Input'!Z1240</f>
        <v>0</v>
      </c>
      <c r="R205" s="23">
        <f>'Comm Input'!AA1240</f>
        <v>0</v>
      </c>
      <c r="S205" s="23">
        <f>'Comm Input'!AB1240</f>
        <v>0</v>
      </c>
      <c r="T205" s="11">
        <f>'Comm Input'!AC1240</f>
        <v>0</v>
      </c>
      <c r="U205">
        <f>'Comm Input'!AD1240</f>
        <v>0</v>
      </c>
      <c r="V205">
        <f>'Comm Input'!AE1240</f>
        <v>0</v>
      </c>
      <c r="W205" s="23">
        <f>'Comm Input'!AF1240</f>
        <v>0</v>
      </c>
      <c r="X205" s="23">
        <f>'Comm Input'!AG1240</f>
        <v>0</v>
      </c>
      <c r="Y205" s="23">
        <f>'Comm Input'!AH1240</f>
        <v>0</v>
      </c>
      <c r="Z205">
        <f>'Comm Input'!AI1240</f>
        <v>0</v>
      </c>
    </row>
    <row r="206" spans="1:26" x14ac:dyDescent="0.25">
      <c r="A206" s="311">
        <f>'Comm Input'!J1241</f>
        <v>0</v>
      </c>
      <c r="B206" t="str">
        <f>'Comm Input'!K1241</f>
        <v xml:space="preserve">EFFECTIVE: </v>
      </c>
      <c r="C206" s="17">
        <f>'Comm Input'!L1241</f>
        <v>0.1862</v>
      </c>
      <c r="D206" t="str">
        <f>'Comm Input'!M1241</f>
        <v>FL8810</v>
      </c>
      <c r="E206" s="494">
        <f>'Comm Input'!N1241</f>
        <v>0</v>
      </c>
      <c r="F206" s="366">
        <f>'Comm Input'!O1241</f>
        <v>0</v>
      </c>
      <c r="G206" s="321">
        <f>'Comm Input'!P1241</f>
        <v>0</v>
      </c>
      <c r="H206" s="307">
        <f>'Comm Input'!Q1241</f>
        <v>0</v>
      </c>
      <c r="I206" s="307">
        <f>'Comm Input'!R1241</f>
        <v>0</v>
      </c>
      <c r="J206" s="307">
        <f>'Comm Input'!S1241</f>
        <v>0</v>
      </c>
      <c r="K206" s="307">
        <f>'Comm Input'!T1241</f>
        <v>0</v>
      </c>
      <c r="L206" s="38">
        <f>'Comm Input'!U1241</f>
        <v>0</v>
      </c>
      <c r="M206" s="38">
        <f>'Comm Input'!V1241</f>
        <v>0.03</v>
      </c>
      <c r="N206" s="22">
        <f>'Comm Input'!W1241</f>
        <v>0</v>
      </c>
      <c r="O206" s="22">
        <f>'Comm Input'!X1241</f>
        <v>0</v>
      </c>
      <c r="P206" s="23">
        <f>'Comm Input'!Y1241</f>
        <v>0</v>
      </c>
      <c r="Q206" s="23">
        <f>'Comm Input'!Z1241</f>
        <v>0</v>
      </c>
      <c r="R206" s="23">
        <f>'Comm Input'!AA1241</f>
        <v>0</v>
      </c>
      <c r="S206" s="23">
        <f>'Comm Input'!AB1241</f>
        <v>0</v>
      </c>
      <c r="T206" s="11">
        <f>'Comm Input'!AC1241</f>
        <v>0</v>
      </c>
      <c r="U206">
        <f>'Comm Input'!AD1241</f>
        <v>0</v>
      </c>
      <c r="V206">
        <f>'Comm Input'!AE1241</f>
        <v>0</v>
      </c>
      <c r="W206" s="23">
        <f>'Comm Input'!AF1241</f>
        <v>0</v>
      </c>
      <c r="X206" s="23">
        <f>'Comm Input'!AG1241</f>
        <v>0</v>
      </c>
      <c r="Y206" s="23">
        <f>'Comm Input'!AH1241</f>
        <v>0</v>
      </c>
      <c r="Z206">
        <f>'Comm Input'!AI1241</f>
        <v>0</v>
      </c>
    </row>
    <row r="207" spans="1:26" x14ac:dyDescent="0.25">
      <c r="A207" s="311">
        <f>'Comm Input'!J1242</f>
        <v>0</v>
      </c>
      <c r="B207">
        <f>'Comm Input'!K1242</f>
        <v>0</v>
      </c>
      <c r="C207">
        <f>'Comm Input'!L1242</f>
        <v>0</v>
      </c>
      <c r="D207">
        <f>'Comm Input'!M1242</f>
        <v>0</v>
      </c>
      <c r="E207" s="494">
        <f>'Comm Input'!N1242</f>
        <v>0</v>
      </c>
      <c r="F207" s="17">
        <f>'Comm Input'!O1242</f>
        <v>0</v>
      </c>
      <c r="G207" s="38">
        <f>'Comm Input'!P1242</f>
        <v>0</v>
      </c>
      <c r="H207" s="307">
        <f>'Comm Input'!Q1242</f>
        <v>0</v>
      </c>
      <c r="I207" s="307">
        <f>'Comm Input'!R1242</f>
        <v>0</v>
      </c>
      <c r="J207" s="307">
        <f>'Comm Input'!S1242</f>
        <v>0</v>
      </c>
      <c r="K207" s="307">
        <f>'Comm Input'!T1242</f>
        <v>0</v>
      </c>
      <c r="L207" s="38">
        <f>'Comm Input'!U1242</f>
        <v>0</v>
      </c>
      <c r="M207" s="38">
        <f>'Comm Input'!V1242</f>
        <v>0</v>
      </c>
      <c r="N207" s="22">
        <f>'Comm Input'!W1242</f>
        <v>0</v>
      </c>
      <c r="O207" s="22">
        <f>'Comm Input'!X1242</f>
        <v>0</v>
      </c>
      <c r="P207" s="23">
        <f>'Comm Input'!Y1242</f>
        <v>0</v>
      </c>
      <c r="Q207" s="23">
        <f>'Comm Input'!Z1242</f>
        <v>0</v>
      </c>
      <c r="R207" s="23">
        <f>'Comm Input'!AA1242</f>
        <v>0</v>
      </c>
      <c r="S207" s="23">
        <f>'Comm Input'!AB1242</f>
        <v>0</v>
      </c>
      <c r="T207" s="11">
        <f>'Comm Input'!AC1242</f>
        <v>0</v>
      </c>
      <c r="U207">
        <f>'Comm Input'!AD1242</f>
        <v>0</v>
      </c>
      <c r="V207">
        <f>'Comm Input'!AE1242</f>
        <v>0</v>
      </c>
      <c r="W207" s="23">
        <f>'Comm Input'!AF1242</f>
        <v>0</v>
      </c>
      <c r="X207" s="23">
        <f>'Comm Input'!AG1242</f>
        <v>0</v>
      </c>
      <c r="Y207" s="23">
        <f>'Comm Input'!AH1242</f>
        <v>0</v>
      </c>
      <c r="Z207">
        <f>'Comm Input'!AI1242</f>
        <v>0</v>
      </c>
    </row>
    <row r="208" spans="1:26" x14ac:dyDescent="0.25">
      <c r="A208" s="311">
        <f>'Comm Input'!J1243</f>
        <v>0</v>
      </c>
      <c r="B208">
        <f>'Comm Input'!K1243</f>
        <v>0</v>
      </c>
      <c r="C208" s="17">
        <f>'Comm Input'!L1243</f>
        <v>0</v>
      </c>
      <c r="D208">
        <f>'Comm Input'!M1243</f>
        <v>0</v>
      </c>
      <c r="E208" s="494">
        <f>'Comm Input'!N1243</f>
        <v>0</v>
      </c>
      <c r="F208" s="366">
        <f>'Comm Input'!O1243</f>
        <v>0</v>
      </c>
      <c r="G208" s="321">
        <f>'Comm Input'!P1243</f>
        <v>0</v>
      </c>
      <c r="H208" s="307">
        <f>'Comm Input'!Q1243</f>
        <v>0</v>
      </c>
      <c r="I208" s="307">
        <f>'Comm Input'!R1243</f>
        <v>0</v>
      </c>
      <c r="J208" s="307">
        <f>'Comm Input'!S1243</f>
        <v>0</v>
      </c>
      <c r="K208" s="307">
        <f>'Comm Input'!T1243</f>
        <v>0</v>
      </c>
      <c r="L208" s="38">
        <f>'Comm Input'!U1243</f>
        <v>0</v>
      </c>
      <c r="M208" s="38">
        <f>'Comm Input'!V1243</f>
        <v>0</v>
      </c>
      <c r="N208" s="22">
        <f>'Comm Input'!W1243</f>
        <v>0</v>
      </c>
      <c r="O208" s="22">
        <f>'Comm Input'!X1243</f>
        <v>0</v>
      </c>
      <c r="P208" s="23">
        <f>'Comm Input'!Y1243</f>
        <v>0</v>
      </c>
      <c r="Q208" s="23">
        <f>'Comm Input'!Z1243</f>
        <v>0</v>
      </c>
      <c r="R208" s="23">
        <f>'Comm Input'!AA1243</f>
        <v>0</v>
      </c>
      <c r="S208" s="23">
        <f>'Comm Input'!AB1243</f>
        <v>0</v>
      </c>
      <c r="T208" s="11">
        <f>'Comm Input'!AC1243</f>
        <v>0</v>
      </c>
      <c r="U208">
        <f>'Comm Input'!AD1243</f>
        <v>0</v>
      </c>
      <c r="V208">
        <f>'Comm Input'!AE1243</f>
        <v>0</v>
      </c>
      <c r="W208" s="23">
        <f>'Comm Input'!AF1243</f>
        <v>0</v>
      </c>
      <c r="X208" s="23">
        <f>'Comm Input'!AG1243</f>
        <v>0</v>
      </c>
      <c r="Y208" s="23">
        <f>'Comm Input'!AH1243</f>
        <v>0</v>
      </c>
      <c r="Z208" s="23">
        <f>'Comm Input'!AI1243</f>
        <v>0</v>
      </c>
    </row>
    <row r="209" spans="1:26" x14ac:dyDescent="0.25">
      <c r="A209" s="311">
        <f>'Comm Input'!J1244</f>
        <v>0</v>
      </c>
      <c r="B209">
        <f>'Comm Input'!K1244</f>
        <v>0</v>
      </c>
      <c r="C209">
        <f>'Comm Input'!L1244</f>
        <v>0</v>
      </c>
      <c r="D209">
        <f>'Comm Input'!M1244</f>
        <v>0</v>
      </c>
      <c r="E209" s="626">
        <f>'Comm Input'!N1244</f>
        <v>0</v>
      </c>
      <c r="F209" s="13">
        <f>'Comm Input'!O1244</f>
        <v>0</v>
      </c>
      <c r="G209" s="38">
        <f>'Comm Input'!P1244</f>
        <v>0</v>
      </c>
      <c r="H209" s="307">
        <f>'Comm Input'!Q1244</f>
        <v>0</v>
      </c>
      <c r="I209" s="307">
        <f>'Comm Input'!R1244</f>
        <v>0</v>
      </c>
      <c r="J209" s="307">
        <f>'Comm Input'!S1244</f>
        <v>0</v>
      </c>
      <c r="K209" s="307">
        <f>'Comm Input'!T1244</f>
        <v>0</v>
      </c>
      <c r="L209" s="38">
        <f>'Comm Input'!U1244</f>
        <v>0</v>
      </c>
      <c r="M209" s="38">
        <f>'Comm Input'!V1244</f>
        <v>0</v>
      </c>
      <c r="N209" s="22">
        <f>'Comm Input'!W1244</f>
        <v>0</v>
      </c>
      <c r="O209" s="22">
        <f>'Comm Input'!X1244</f>
        <v>0</v>
      </c>
      <c r="P209" s="23">
        <f>'Comm Input'!Y1244</f>
        <v>0</v>
      </c>
      <c r="Q209" s="23">
        <f>'Comm Input'!Z1244</f>
        <v>0</v>
      </c>
      <c r="R209" s="23">
        <f>'Comm Input'!AA1244</f>
        <v>0</v>
      </c>
      <c r="S209" s="23">
        <f>'Comm Input'!AB1244</f>
        <v>0</v>
      </c>
      <c r="T209" s="11">
        <f>'Comm Input'!AC1244</f>
        <v>0</v>
      </c>
      <c r="U209">
        <f>'Comm Input'!AD1244</f>
        <v>0</v>
      </c>
      <c r="V209">
        <f>'Comm Input'!AE1244</f>
        <v>0</v>
      </c>
      <c r="W209" s="23">
        <f>'Comm Input'!AF1244</f>
        <v>0</v>
      </c>
      <c r="X209" s="23">
        <f>'Comm Input'!AG1244</f>
        <v>0</v>
      </c>
      <c r="Y209" s="23">
        <f>'Comm Input'!AH1244</f>
        <v>0</v>
      </c>
      <c r="Z209" s="23">
        <f>'Comm Input'!AI1244</f>
        <v>0</v>
      </c>
    </row>
    <row r="210" spans="1:26" ht="15.75" thickBot="1" x14ac:dyDescent="0.3">
      <c r="A210" s="311">
        <f>'Comm Input'!J1245</f>
        <v>0</v>
      </c>
      <c r="B210">
        <f>'Comm Input'!K1245</f>
        <v>0</v>
      </c>
      <c r="C210">
        <f>'Comm Input'!L1245</f>
        <v>0</v>
      </c>
      <c r="D210">
        <f>'Comm Input'!M1245</f>
        <v>0</v>
      </c>
      <c r="E210" s="49">
        <f>'Comm Input'!N1245</f>
        <v>0</v>
      </c>
      <c r="F210" s="50">
        <f>'Comm Input'!O1245</f>
        <v>0</v>
      </c>
      <c r="G210" s="38">
        <f>'Comm Input'!P1245</f>
        <v>0</v>
      </c>
      <c r="H210" s="307">
        <f>'Comm Input'!Q1245</f>
        <v>0</v>
      </c>
      <c r="I210" s="307">
        <f>'Comm Input'!R1245</f>
        <v>0</v>
      </c>
      <c r="J210" s="307">
        <f>'Comm Input'!S1245</f>
        <v>0</v>
      </c>
      <c r="K210" s="307">
        <f>'Comm Input'!T1245</f>
        <v>0</v>
      </c>
      <c r="L210" s="38">
        <f>'Comm Input'!U1245</f>
        <v>0</v>
      </c>
      <c r="M210" s="38">
        <f>'Comm Input'!V1245</f>
        <v>0</v>
      </c>
      <c r="N210" s="38">
        <f>'Comm Input'!W1245</f>
        <v>0</v>
      </c>
      <c r="O210" s="22">
        <f>'Comm Input'!X1245</f>
        <v>0</v>
      </c>
      <c r="P210" s="11">
        <f>'Comm Input'!Y1245</f>
        <v>0</v>
      </c>
      <c r="Q210" s="23">
        <f>'Comm Input'!Z1245</f>
        <v>0</v>
      </c>
      <c r="R210" s="22">
        <f>'Comm Input'!AA1245</f>
        <v>0</v>
      </c>
      <c r="S210" s="22">
        <f>'Comm Input'!AB1245</f>
        <v>0</v>
      </c>
      <c r="T210" s="23">
        <f>'Comm Input'!AC1245</f>
        <v>0</v>
      </c>
      <c r="U210" s="22">
        <f>'Comm Input'!AD1245</f>
        <v>0</v>
      </c>
      <c r="V210" s="22">
        <f>'Comm Input'!AE1245</f>
        <v>0</v>
      </c>
      <c r="W210" s="23">
        <f>'Comm Input'!AF1245</f>
        <v>0</v>
      </c>
      <c r="X210" s="22">
        <f>'Comm Input'!AG1245</f>
        <v>0</v>
      </c>
      <c r="Y210" s="22">
        <f>'Comm Input'!AH1245</f>
        <v>0</v>
      </c>
      <c r="Z210" s="22">
        <f>'Comm Input'!AI1245</f>
        <v>0</v>
      </c>
    </row>
    <row r="211" spans="1:26" ht="15.75" thickBot="1" x14ac:dyDescent="0.3">
      <c r="A211" s="311">
        <f>'Comm Input'!J1246</f>
        <v>0</v>
      </c>
      <c r="B211">
        <f>'Comm Input'!K1246</f>
        <v>0</v>
      </c>
      <c r="C211">
        <f>'Comm Input'!L1246</f>
        <v>0</v>
      </c>
      <c r="D211">
        <f>'Comm Input'!M1246</f>
        <v>0</v>
      </c>
      <c r="E211" s="49">
        <f>'Comm Input'!N1246</f>
        <v>0</v>
      </c>
      <c r="F211" s="50">
        <f>'Comm Input'!O1246</f>
        <v>0</v>
      </c>
      <c r="G211" s="38">
        <f>'Comm Input'!P1246</f>
        <v>0</v>
      </c>
      <c r="H211" s="38">
        <f>'Comm Input'!Q1246</f>
        <v>0</v>
      </c>
      <c r="I211" s="38">
        <f>'Comm Input'!R1246</f>
        <v>0</v>
      </c>
      <c r="J211" s="38">
        <f>'Comm Input'!S1246</f>
        <v>0</v>
      </c>
      <c r="K211" s="38">
        <f>'Comm Input'!T1246</f>
        <v>0</v>
      </c>
      <c r="L211" s="38">
        <f>'Comm Input'!U1246</f>
        <v>0</v>
      </c>
      <c r="M211" s="38">
        <f>'Comm Input'!V1246</f>
        <v>0</v>
      </c>
      <c r="N211" s="488">
        <f>'Comm Input'!W1246</f>
        <v>0</v>
      </c>
      <c r="O211" s="489">
        <f>'Comm Input'!X1246</f>
        <v>0</v>
      </c>
      <c r="P211" s="490">
        <f>'Comm Input'!Y1246</f>
        <v>0</v>
      </c>
      <c r="Q211" s="1165">
        <f>'Comm Input'!Z1246</f>
        <v>0</v>
      </c>
      <c r="R211" s="387">
        <f>'Comm Input'!AA1246</f>
        <v>0</v>
      </c>
      <c r="S211" s="387">
        <f>'Comm Input'!AB1246</f>
        <v>0</v>
      </c>
      <c r="T211" s="1114">
        <f>'Comm Input'!AC1246</f>
        <v>0</v>
      </c>
      <c r="U211" s="89">
        <f>'Comm Input'!AD1246</f>
        <v>0</v>
      </c>
      <c r="V211" s="89">
        <f>'Comm Input'!AE1246</f>
        <v>0</v>
      </c>
      <c r="W211" s="23">
        <f>'Comm Input'!AF1246</f>
        <v>0</v>
      </c>
      <c r="X211" s="387">
        <f>'Comm Input'!AG1246</f>
        <v>0</v>
      </c>
      <c r="Y211" s="387">
        <f>'Comm Input'!AH1246</f>
        <v>0</v>
      </c>
      <c r="Z211" s="1087">
        <f>'Comm Input'!AI1246</f>
        <v>0</v>
      </c>
    </row>
    <row r="212" spans="1:26" x14ac:dyDescent="0.25">
      <c r="A212" s="334">
        <f>'Comm Input'!J1247</f>
        <v>0</v>
      </c>
      <c r="B212" s="171">
        <f>'Comm Input'!K1247</f>
        <v>0</v>
      </c>
      <c r="C212" s="171">
        <f>'Comm Input'!L1247</f>
        <v>0</v>
      </c>
      <c r="D212" s="176">
        <f>'Comm Input'!M1247</f>
        <v>0</v>
      </c>
      <c r="E212" s="449">
        <f>'Comm Input'!N1247</f>
        <v>0</v>
      </c>
      <c r="F212" s="335">
        <f>'Comm Input'!O1247</f>
        <v>0</v>
      </c>
      <c r="G212" s="177">
        <f>'Comm Input'!P1247</f>
        <v>0</v>
      </c>
      <c r="H212" s="177">
        <f>'Comm Input'!Q1247</f>
        <v>0</v>
      </c>
      <c r="I212" s="177">
        <f>'Comm Input'!R1247</f>
        <v>0</v>
      </c>
      <c r="J212" s="177">
        <f>'Comm Input'!S1247</f>
        <v>0</v>
      </c>
      <c r="K212" s="177">
        <f>'Comm Input'!T1247</f>
        <v>0</v>
      </c>
      <c r="L212" s="177">
        <f>'Comm Input'!U1247</f>
        <v>0</v>
      </c>
      <c r="M212" s="177">
        <f>'Comm Input'!V1247</f>
        <v>0</v>
      </c>
      <c r="N212" s="364">
        <f>'Comm Input'!W1247</f>
        <v>0</v>
      </c>
      <c r="O212" s="178">
        <f>'Comm Input'!X1247</f>
        <v>0</v>
      </c>
      <c r="P212" s="365">
        <f>'Comm Input'!Y1247</f>
        <v>0</v>
      </c>
      <c r="Q212" s="630">
        <f>'Comm Input'!Z1247</f>
        <v>0</v>
      </c>
      <c r="R212" s="178">
        <f>'Comm Input'!AA1247</f>
        <v>0</v>
      </c>
      <c r="S212" s="337">
        <f>'Comm Input'!AB1247</f>
        <v>0</v>
      </c>
      <c r="T212" s="201">
        <f>'Comm Input'!AC1247</f>
        <v>0</v>
      </c>
      <c r="U212" s="171">
        <f>'Comm Input'!AD1247</f>
        <v>0</v>
      </c>
      <c r="V212" s="171">
        <f>'Comm Input'!AE1247</f>
        <v>0</v>
      </c>
      <c r="W212" s="201">
        <f>'Comm Input'!AF1247</f>
        <v>0</v>
      </c>
      <c r="X212" s="171">
        <f>'Comm Input'!AG1247</f>
        <v>0</v>
      </c>
      <c r="Y212" s="337">
        <f>'Comm Input'!AH1247</f>
        <v>0</v>
      </c>
      <c r="Z212" s="171">
        <f>'Comm Input'!AI1247</f>
        <v>0</v>
      </c>
    </row>
    <row r="213" spans="1:26" x14ac:dyDescent="0.25">
      <c r="A213" s="440" t="str">
        <f>'Comm Input'!J1248</f>
        <v>CES</v>
      </c>
      <c r="B213" s="42" t="str">
        <f>'Comm Input'!K1248</f>
        <v>Broker: SS&amp;L</v>
      </c>
      <c r="C213" s="35">
        <f>'Comm Input'!L1248</f>
        <v>0</v>
      </c>
      <c r="D213" s="158">
        <f>'Comm Input'!M1248</f>
        <v>0</v>
      </c>
      <c r="E213" s="117">
        <f>'Comm Input'!N1248</f>
        <v>0</v>
      </c>
      <c r="F213" s="316">
        <f>'Comm Input'!O1248</f>
        <v>0</v>
      </c>
      <c r="G213" s="158">
        <f>'Comm Input'!P1248</f>
        <v>0</v>
      </c>
      <c r="H213" s="158">
        <f>'Comm Input'!Q1248</f>
        <v>0</v>
      </c>
      <c r="I213" s="158">
        <f>'Comm Input'!R1248</f>
        <v>0</v>
      </c>
      <c r="J213" s="319">
        <f>'Comm Input'!S1248</f>
        <v>0</v>
      </c>
      <c r="K213" s="319">
        <f>'Comm Input'!T1248</f>
        <v>0</v>
      </c>
      <c r="L213" s="319" t="str">
        <f>'Comm Input'!U1248</f>
        <v>Bundled</v>
      </c>
      <c r="M213" s="158">
        <f>'Comm Input'!V1248</f>
        <v>0</v>
      </c>
      <c r="N213" s="319">
        <f>'Comm Input'!W1248</f>
        <v>0.03</v>
      </c>
      <c r="O213" s="117">
        <f>'Comm Input'!X1248</f>
        <v>0</v>
      </c>
      <c r="P213" s="157">
        <f>'Comm Input'!Y1248</f>
        <v>0</v>
      </c>
      <c r="Q213" s="159">
        <f>'Comm Input'!Z1248</f>
        <v>0</v>
      </c>
      <c r="R213" s="319">
        <f>'Comm Input'!AA1248</f>
        <v>0</v>
      </c>
      <c r="S213" s="157">
        <f>'Comm Input'!AB1248</f>
        <v>0</v>
      </c>
      <c r="T213" s="126">
        <f>'Comm Input'!AC1248</f>
        <v>0</v>
      </c>
      <c r="U213" s="7">
        <f>'Comm Input'!AD1248</f>
        <v>0</v>
      </c>
      <c r="V213" s="7">
        <f>'Comm Input'!AE1248</f>
        <v>0</v>
      </c>
      <c r="W213" s="126">
        <f>'Comm Input'!AF1248</f>
        <v>0</v>
      </c>
      <c r="X213" s="158">
        <f>'Comm Input'!AG1248</f>
        <v>0</v>
      </c>
      <c r="Y213" s="322">
        <f>'Comm Input'!AH1248</f>
        <v>0</v>
      </c>
      <c r="Z213" s="7">
        <f>'Comm Input'!AI1248</f>
        <v>0</v>
      </c>
    </row>
    <row r="214" spans="1:26" x14ac:dyDescent="0.25">
      <c r="A214" s="311">
        <f>'Comm Input'!J1249</f>
        <v>0</v>
      </c>
      <c r="B214" s="11" t="str">
        <f>'Comm Input'!K1249</f>
        <v>Dan Tennis Roofing</v>
      </c>
      <c r="C214" s="17">
        <f>'Comm Input'!L1249</f>
        <v>0.35399999999999998</v>
      </c>
      <c r="D214" t="str">
        <f>'Comm Input'!M1249</f>
        <v>FL5551</v>
      </c>
      <c r="E214" s="730">
        <f>'Comm Input'!N1249</f>
        <v>2750</v>
      </c>
      <c r="F214" s="366">
        <f>'Comm Input'!O1249</f>
        <v>0</v>
      </c>
      <c r="G214" s="533">
        <f>'Comm Input'!P1249</f>
        <v>0</v>
      </c>
      <c r="H214" s="535">
        <f>'Comm Input'!Q1249</f>
        <v>0</v>
      </c>
      <c r="I214" s="535">
        <f>'Comm Input'!R1249</f>
        <v>0</v>
      </c>
      <c r="J214" s="535">
        <f>'Comm Input'!S1249</f>
        <v>0</v>
      </c>
      <c r="K214" s="535">
        <f>'Comm Input'!T1249</f>
        <v>0</v>
      </c>
      <c r="L214" s="526">
        <f>'Comm Input'!U1249</f>
        <v>0</v>
      </c>
      <c r="M214" s="526">
        <f>'Comm Input'!V1249</f>
        <v>0</v>
      </c>
      <c r="N214" s="523">
        <f>'Comm Input'!W1249</f>
        <v>82.5</v>
      </c>
      <c r="O214" s="523">
        <f>'Comm Input'!X1249</f>
        <v>0</v>
      </c>
      <c r="P214" s="538">
        <f>'Comm Input'!Y1249</f>
        <v>0</v>
      </c>
      <c r="Q214" s="538">
        <f>'Comm Input'!Z1249</f>
        <v>0</v>
      </c>
      <c r="R214" s="538">
        <f>'Comm Input'!AA1249</f>
        <v>0</v>
      </c>
      <c r="S214" s="538">
        <f>'Comm Input'!AB1249</f>
        <v>0</v>
      </c>
      <c r="T214" s="11">
        <f>'Comm Input'!AC1249</f>
        <v>0</v>
      </c>
      <c r="U214">
        <f>'Comm Input'!AD1249</f>
        <v>0</v>
      </c>
      <c r="V214">
        <f>'Comm Input'!AE1249</f>
        <v>0</v>
      </c>
      <c r="W214" s="538">
        <f>'Comm Input'!AF1249</f>
        <v>0</v>
      </c>
      <c r="X214" s="538">
        <f>'Comm Input'!AG1249</f>
        <v>0</v>
      </c>
      <c r="Y214" s="538">
        <f>'Comm Input'!AH1249</f>
        <v>0</v>
      </c>
      <c r="Z214">
        <f>'Comm Input'!AI1249</f>
        <v>0</v>
      </c>
    </row>
    <row r="215" spans="1:26" x14ac:dyDescent="0.25">
      <c r="A215" s="311">
        <f>'Comm Input'!J1250</f>
        <v>0</v>
      </c>
      <c r="B215">
        <f>'Comm Input'!K1250</f>
        <v>0</v>
      </c>
      <c r="C215">
        <f>'Comm Input'!L1250</f>
        <v>0</v>
      </c>
      <c r="D215">
        <f>'Comm Input'!M1250</f>
        <v>0</v>
      </c>
      <c r="E215" s="494">
        <f>'Comm Input'!N1250</f>
        <v>0</v>
      </c>
      <c r="F215" s="17">
        <f>'Comm Input'!O1250</f>
        <v>0</v>
      </c>
      <c r="G215" s="38">
        <f>'Comm Input'!P1250</f>
        <v>0</v>
      </c>
      <c r="H215" s="307">
        <f>'Comm Input'!Q1250</f>
        <v>0</v>
      </c>
      <c r="I215" s="307">
        <f>'Comm Input'!R1250</f>
        <v>0</v>
      </c>
      <c r="J215" s="307">
        <f>'Comm Input'!S1250</f>
        <v>0</v>
      </c>
      <c r="K215" s="307">
        <f>'Comm Input'!T1250</f>
        <v>0</v>
      </c>
      <c r="L215" s="38">
        <f>'Comm Input'!U1250</f>
        <v>0</v>
      </c>
      <c r="M215" s="38">
        <f>'Comm Input'!V1250</f>
        <v>0</v>
      </c>
      <c r="N215" s="22">
        <f>'Comm Input'!W1250</f>
        <v>0</v>
      </c>
      <c r="O215" s="22">
        <f>'Comm Input'!X1250</f>
        <v>0</v>
      </c>
      <c r="P215" s="23">
        <f>'Comm Input'!Y1250</f>
        <v>0</v>
      </c>
      <c r="Q215" s="23">
        <f>'Comm Input'!Z1250</f>
        <v>0</v>
      </c>
      <c r="R215" s="23">
        <f>'Comm Input'!AA1250</f>
        <v>0</v>
      </c>
      <c r="S215" s="23">
        <f>'Comm Input'!AB1250</f>
        <v>0</v>
      </c>
      <c r="T215" s="11">
        <f>'Comm Input'!AC1250</f>
        <v>0</v>
      </c>
      <c r="U215">
        <f>'Comm Input'!AD1250</f>
        <v>0</v>
      </c>
      <c r="V215">
        <f>'Comm Input'!AE1250</f>
        <v>0</v>
      </c>
      <c r="W215" s="23">
        <f>'Comm Input'!AF1250</f>
        <v>0</v>
      </c>
      <c r="X215" s="23">
        <f>'Comm Input'!AG1250</f>
        <v>0</v>
      </c>
      <c r="Y215" s="23">
        <f>'Comm Input'!AH1250</f>
        <v>0</v>
      </c>
      <c r="Z215">
        <f>'Comm Input'!AI1250</f>
        <v>0</v>
      </c>
    </row>
    <row r="216" spans="1:26" x14ac:dyDescent="0.25">
      <c r="A216" s="311">
        <f>'Comm Input'!J1251</f>
        <v>0</v>
      </c>
      <c r="B216" t="str">
        <f>'Comm Input'!K1251</f>
        <v>EFFECTIVE: 6/2020</v>
      </c>
      <c r="C216" s="17">
        <f>'Comm Input'!L1251</f>
        <v>0.18633</v>
      </c>
      <c r="D216" t="str">
        <f>'Comm Input'!M1251</f>
        <v>FL 8810</v>
      </c>
      <c r="E216" s="494">
        <f>'Comm Input'!N1251</f>
        <v>7100</v>
      </c>
      <c r="F216" s="366">
        <f>'Comm Input'!O1251</f>
        <v>0</v>
      </c>
      <c r="G216" s="321">
        <f>'Comm Input'!P1251</f>
        <v>0</v>
      </c>
      <c r="H216" s="307">
        <f>'Comm Input'!Q1251</f>
        <v>0</v>
      </c>
      <c r="I216" s="307">
        <f>'Comm Input'!R1251</f>
        <v>0</v>
      </c>
      <c r="J216" s="307">
        <f>'Comm Input'!S1251</f>
        <v>0</v>
      </c>
      <c r="K216" s="307">
        <f>'Comm Input'!T1251</f>
        <v>0</v>
      </c>
      <c r="L216" s="38">
        <f>'Comm Input'!U1251</f>
        <v>0</v>
      </c>
      <c r="M216" s="38">
        <f>'Comm Input'!V1251</f>
        <v>0</v>
      </c>
      <c r="N216" s="22">
        <f>'Comm Input'!W1251</f>
        <v>213</v>
      </c>
      <c r="O216" s="22">
        <f>'Comm Input'!X1251</f>
        <v>0</v>
      </c>
      <c r="P216" s="23">
        <f>'Comm Input'!Y1251</f>
        <v>0</v>
      </c>
      <c r="Q216" s="23">
        <f>'Comm Input'!Z1251</f>
        <v>0</v>
      </c>
      <c r="R216" s="23">
        <f>'Comm Input'!AA1251</f>
        <v>0</v>
      </c>
      <c r="S216" s="23">
        <f>'Comm Input'!AB1251</f>
        <v>0</v>
      </c>
      <c r="T216" s="11">
        <f>'Comm Input'!AC1251</f>
        <v>0</v>
      </c>
      <c r="U216">
        <f>'Comm Input'!AD1251</f>
        <v>0</v>
      </c>
      <c r="V216">
        <f>'Comm Input'!AE1251</f>
        <v>0</v>
      </c>
      <c r="W216" s="23">
        <f>'Comm Input'!AF1251</f>
        <v>0</v>
      </c>
      <c r="X216" s="23">
        <f>'Comm Input'!AG1251</f>
        <v>0</v>
      </c>
      <c r="Y216" s="23">
        <f>'Comm Input'!AH1251</f>
        <v>0</v>
      </c>
      <c r="Z216">
        <f>'Comm Input'!AI1251</f>
        <v>0</v>
      </c>
    </row>
    <row r="217" spans="1:26" x14ac:dyDescent="0.25">
      <c r="A217" s="311">
        <f>'Comm Input'!J1252</f>
        <v>0</v>
      </c>
      <c r="B217">
        <f>'Comm Input'!K1252</f>
        <v>0</v>
      </c>
      <c r="C217">
        <f>'Comm Input'!L1252</f>
        <v>0</v>
      </c>
      <c r="D217">
        <f>'Comm Input'!M1252</f>
        <v>0</v>
      </c>
      <c r="E217" s="494">
        <f>'Comm Input'!N1252</f>
        <v>0</v>
      </c>
      <c r="F217" s="17">
        <f>'Comm Input'!O1252</f>
        <v>0</v>
      </c>
      <c r="G217" s="38">
        <f>'Comm Input'!P1252</f>
        <v>0</v>
      </c>
      <c r="H217" s="307">
        <f>'Comm Input'!Q1252</f>
        <v>0</v>
      </c>
      <c r="I217" s="307">
        <f>'Comm Input'!R1252</f>
        <v>0</v>
      </c>
      <c r="J217" s="307">
        <f>'Comm Input'!S1252</f>
        <v>0</v>
      </c>
      <c r="K217" s="307">
        <f>'Comm Input'!T1252</f>
        <v>0</v>
      </c>
      <c r="L217" s="38">
        <f>'Comm Input'!U1252</f>
        <v>0</v>
      </c>
      <c r="M217" s="38">
        <f>'Comm Input'!V1252</f>
        <v>0</v>
      </c>
      <c r="N217" s="22">
        <f>'Comm Input'!W1252</f>
        <v>0</v>
      </c>
      <c r="O217" s="22">
        <f>'Comm Input'!X1252</f>
        <v>0</v>
      </c>
      <c r="P217" s="23">
        <f>'Comm Input'!Y1252</f>
        <v>0</v>
      </c>
      <c r="Q217" s="23">
        <f>'Comm Input'!Z1252</f>
        <v>0</v>
      </c>
      <c r="R217" s="23">
        <f>'Comm Input'!AA1252</f>
        <v>0</v>
      </c>
      <c r="S217" s="23">
        <f>'Comm Input'!AB1252</f>
        <v>0</v>
      </c>
      <c r="T217" s="11">
        <f>'Comm Input'!AC1252</f>
        <v>0</v>
      </c>
      <c r="U217">
        <f>'Comm Input'!AD1252</f>
        <v>0</v>
      </c>
      <c r="V217">
        <f>'Comm Input'!AE1252</f>
        <v>0</v>
      </c>
      <c r="W217" s="23">
        <f>'Comm Input'!AF1252</f>
        <v>0</v>
      </c>
      <c r="X217" s="23">
        <f>'Comm Input'!AG1252</f>
        <v>0</v>
      </c>
      <c r="Y217" s="23">
        <f>'Comm Input'!AH1252</f>
        <v>0</v>
      </c>
      <c r="Z217">
        <f>'Comm Input'!AI1252</f>
        <v>0</v>
      </c>
    </row>
    <row r="218" spans="1:26" x14ac:dyDescent="0.25">
      <c r="A218" s="311">
        <f>'Comm Input'!J1253</f>
        <v>0</v>
      </c>
      <c r="B218">
        <f>'Comm Input'!K1253</f>
        <v>0</v>
      </c>
      <c r="C218" s="17">
        <f>'Comm Input'!L1253</f>
        <v>0</v>
      </c>
      <c r="D218">
        <f>'Comm Input'!M1253</f>
        <v>0</v>
      </c>
      <c r="E218" s="494">
        <f>'Comm Input'!N1253</f>
        <v>0</v>
      </c>
      <c r="F218" s="366">
        <f>'Comm Input'!O1253</f>
        <v>0</v>
      </c>
      <c r="G218" s="321">
        <f>'Comm Input'!P1253</f>
        <v>0</v>
      </c>
      <c r="H218" s="307">
        <f>'Comm Input'!Q1253</f>
        <v>0</v>
      </c>
      <c r="I218" s="307">
        <f>'Comm Input'!R1253</f>
        <v>0</v>
      </c>
      <c r="J218" s="307">
        <f>'Comm Input'!S1253</f>
        <v>0</v>
      </c>
      <c r="K218" s="307">
        <f>'Comm Input'!T1253</f>
        <v>0</v>
      </c>
      <c r="L218" s="38">
        <f>'Comm Input'!U1253</f>
        <v>0</v>
      </c>
      <c r="M218" s="38">
        <f>'Comm Input'!V1253</f>
        <v>0</v>
      </c>
      <c r="N218" s="22">
        <f>'Comm Input'!W1253</f>
        <v>0</v>
      </c>
      <c r="O218" s="22">
        <f>'Comm Input'!X1253</f>
        <v>0</v>
      </c>
      <c r="P218" s="23">
        <f>'Comm Input'!Y1253</f>
        <v>0</v>
      </c>
      <c r="Q218" s="23">
        <f>'Comm Input'!Z1253</f>
        <v>0</v>
      </c>
      <c r="R218" s="23">
        <f>'Comm Input'!AA1253</f>
        <v>0</v>
      </c>
      <c r="S218" s="23">
        <f>'Comm Input'!AB1253</f>
        <v>0</v>
      </c>
      <c r="T218" s="11">
        <f>'Comm Input'!AC1253</f>
        <v>0</v>
      </c>
      <c r="U218">
        <f>'Comm Input'!AD1253</f>
        <v>0</v>
      </c>
      <c r="V218">
        <f>'Comm Input'!AE1253</f>
        <v>0</v>
      </c>
      <c r="W218" s="23">
        <f>'Comm Input'!AF1253</f>
        <v>0</v>
      </c>
      <c r="X218" s="23">
        <f>'Comm Input'!AG1253</f>
        <v>0</v>
      </c>
      <c r="Y218" s="23">
        <f>'Comm Input'!AH1253</f>
        <v>0</v>
      </c>
      <c r="Z218" s="23">
        <f>'Comm Input'!AI1253</f>
        <v>0</v>
      </c>
    </row>
    <row r="219" spans="1:26" x14ac:dyDescent="0.25">
      <c r="A219" s="311">
        <f>'Comm Input'!J1254</f>
        <v>0</v>
      </c>
      <c r="B219">
        <f>'Comm Input'!K1254</f>
        <v>0</v>
      </c>
      <c r="C219">
        <f>'Comm Input'!L1254</f>
        <v>0</v>
      </c>
      <c r="D219">
        <f>'Comm Input'!M1254</f>
        <v>0</v>
      </c>
      <c r="E219" s="626">
        <f>'Comm Input'!N1254</f>
        <v>0</v>
      </c>
      <c r="F219" s="13">
        <f>'Comm Input'!O1254</f>
        <v>0</v>
      </c>
      <c r="G219" s="38">
        <f>'Comm Input'!P1254</f>
        <v>0</v>
      </c>
      <c r="H219" s="307">
        <f>'Comm Input'!Q1254</f>
        <v>0</v>
      </c>
      <c r="I219" s="307">
        <f>'Comm Input'!R1254</f>
        <v>0</v>
      </c>
      <c r="J219" s="307">
        <f>'Comm Input'!S1254</f>
        <v>0</v>
      </c>
      <c r="K219" s="307">
        <f>'Comm Input'!T1254</f>
        <v>0</v>
      </c>
      <c r="L219" s="38">
        <f>'Comm Input'!U1254</f>
        <v>0</v>
      </c>
      <c r="M219" s="38">
        <f>'Comm Input'!V1254</f>
        <v>0</v>
      </c>
      <c r="N219" s="22">
        <f>'Comm Input'!W1254</f>
        <v>0</v>
      </c>
      <c r="O219" s="22">
        <f>'Comm Input'!X1254</f>
        <v>0</v>
      </c>
      <c r="P219" s="23">
        <f>'Comm Input'!Y1254</f>
        <v>0</v>
      </c>
      <c r="Q219" s="23">
        <f>'Comm Input'!Z1254</f>
        <v>0</v>
      </c>
      <c r="R219" s="23">
        <f>'Comm Input'!AA1254</f>
        <v>0</v>
      </c>
      <c r="S219" s="23">
        <f>'Comm Input'!AB1254</f>
        <v>0</v>
      </c>
      <c r="T219" s="11">
        <f>'Comm Input'!AC1254</f>
        <v>0</v>
      </c>
      <c r="U219">
        <f>'Comm Input'!AD1254</f>
        <v>0</v>
      </c>
      <c r="V219">
        <f>'Comm Input'!AE1254</f>
        <v>0</v>
      </c>
      <c r="W219" s="23">
        <f>'Comm Input'!AF1254</f>
        <v>0</v>
      </c>
      <c r="X219" s="23">
        <f>'Comm Input'!AG1254</f>
        <v>0</v>
      </c>
      <c r="Y219" s="23">
        <f>'Comm Input'!AH1254</f>
        <v>0</v>
      </c>
      <c r="Z219" s="23">
        <f>'Comm Input'!AI1254</f>
        <v>0</v>
      </c>
    </row>
    <row r="220" spans="1:26" ht="15.75" thickBot="1" x14ac:dyDescent="0.3">
      <c r="A220" s="311">
        <f>'Comm Input'!J1255</f>
        <v>0</v>
      </c>
      <c r="B220">
        <f>'Comm Input'!K1255</f>
        <v>0</v>
      </c>
      <c r="C220">
        <f>'Comm Input'!L1255</f>
        <v>0</v>
      </c>
      <c r="D220">
        <f>'Comm Input'!M1255</f>
        <v>0</v>
      </c>
      <c r="E220" s="49">
        <f>'Comm Input'!N1255</f>
        <v>0</v>
      </c>
      <c r="F220" s="50">
        <f>'Comm Input'!O1255</f>
        <v>0</v>
      </c>
      <c r="G220" s="38">
        <f>'Comm Input'!P1255</f>
        <v>0</v>
      </c>
      <c r="H220" s="307">
        <f>'Comm Input'!Q1255</f>
        <v>0</v>
      </c>
      <c r="I220" s="307">
        <f>'Comm Input'!R1255</f>
        <v>0</v>
      </c>
      <c r="J220" s="307">
        <f>'Comm Input'!S1255</f>
        <v>0</v>
      </c>
      <c r="K220" s="307">
        <f>'Comm Input'!T1255</f>
        <v>0</v>
      </c>
      <c r="L220" s="38">
        <f>'Comm Input'!U1255</f>
        <v>0</v>
      </c>
      <c r="M220" s="38">
        <f>'Comm Input'!V1255</f>
        <v>0</v>
      </c>
      <c r="N220" s="38">
        <f>'Comm Input'!W1255</f>
        <v>0</v>
      </c>
      <c r="O220" s="22">
        <f>'Comm Input'!X1255</f>
        <v>0</v>
      </c>
      <c r="P220" s="11">
        <f>'Comm Input'!Y1255</f>
        <v>0</v>
      </c>
      <c r="Q220" s="23">
        <f>'Comm Input'!Z1255</f>
        <v>0</v>
      </c>
      <c r="R220" s="22">
        <f>'Comm Input'!AA1255</f>
        <v>0</v>
      </c>
      <c r="S220" s="22">
        <f>'Comm Input'!AB1255</f>
        <v>0</v>
      </c>
      <c r="T220" s="23">
        <f>'Comm Input'!AC1255</f>
        <v>0</v>
      </c>
      <c r="U220" s="22">
        <f>'Comm Input'!AD1255</f>
        <v>0</v>
      </c>
      <c r="V220" s="22">
        <f>'Comm Input'!AE1255</f>
        <v>0</v>
      </c>
      <c r="W220" s="23">
        <f>'Comm Input'!AF1255</f>
        <v>0</v>
      </c>
      <c r="X220" s="22">
        <f>'Comm Input'!AG1255</f>
        <v>0</v>
      </c>
      <c r="Y220" s="22">
        <f>'Comm Input'!AH1255</f>
        <v>0</v>
      </c>
      <c r="Z220" s="22">
        <f>'Comm Input'!AI1255</f>
        <v>0</v>
      </c>
    </row>
    <row r="221" spans="1:26" ht="15.75" thickBot="1" x14ac:dyDescent="0.3">
      <c r="A221" s="311">
        <f>'Comm Input'!J1256</f>
        <v>0</v>
      </c>
      <c r="B221">
        <f>'Comm Input'!K1256</f>
        <v>0</v>
      </c>
      <c r="C221">
        <f>'Comm Input'!L1256</f>
        <v>0</v>
      </c>
      <c r="D221">
        <f>'Comm Input'!M1256</f>
        <v>0</v>
      </c>
      <c r="E221" s="49">
        <f>'Comm Input'!N1256</f>
        <v>0</v>
      </c>
      <c r="F221" s="50">
        <f>'Comm Input'!O1256</f>
        <v>0</v>
      </c>
      <c r="G221" s="38">
        <f>'Comm Input'!P1256</f>
        <v>0</v>
      </c>
      <c r="H221" s="38">
        <f>'Comm Input'!Q1256</f>
        <v>0</v>
      </c>
      <c r="I221" s="38">
        <f>'Comm Input'!R1256</f>
        <v>0</v>
      </c>
      <c r="J221" s="38">
        <f>'Comm Input'!S1256</f>
        <v>0</v>
      </c>
      <c r="K221" s="38">
        <f>'Comm Input'!T1256</f>
        <v>0</v>
      </c>
      <c r="L221" s="38">
        <f>'Comm Input'!U1256</f>
        <v>0</v>
      </c>
      <c r="M221" s="38">
        <f>'Comm Input'!V1256</f>
        <v>0</v>
      </c>
      <c r="N221" s="488">
        <f>'Comm Input'!W1256</f>
        <v>295.5</v>
      </c>
      <c r="O221" s="489">
        <f>'Comm Input'!X1256</f>
        <v>0</v>
      </c>
      <c r="P221" s="490">
        <f>'Comm Input'!Y1256</f>
        <v>0</v>
      </c>
      <c r="Q221" s="1165">
        <f>'Comm Input'!Z1256</f>
        <v>295.5</v>
      </c>
      <c r="R221" s="387">
        <f>'Comm Input'!AA1256</f>
        <v>0</v>
      </c>
      <c r="S221" s="387">
        <f>'Comm Input'!AB1256</f>
        <v>0</v>
      </c>
      <c r="T221" s="1114">
        <f>'Comm Input'!AC1256</f>
        <v>0</v>
      </c>
      <c r="U221" s="89">
        <f>'Comm Input'!AD1256</f>
        <v>0</v>
      </c>
      <c r="V221" s="89">
        <f>'Comm Input'!AE1256</f>
        <v>0</v>
      </c>
      <c r="W221" s="23">
        <f>'Comm Input'!AF1256</f>
        <v>0</v>
      </c>
      <c r="X221" s="387">
        <f>'Comm Input'!AG1256</f>
        <v>0</v>
      </c>
      <c r="Y221" s="387">
        <f>'Comm Input'!AH1256</f>
        <v>0</v>
      </c>
      <c r="Z221" s="1087">
        <f>'Comm Input'!AI1256</f>
        <v>0</v>
      </c>
    </row>
    <row r="222" spans="1:26" x14ac:dyDescent="0.25">
      <c r="A222" s="334">
        <f>'Comm Input'!J1257</f>
        <v>0</v>
      </c>
      <c r="B222" s="171">
        <f>'Comm Input'!K1257</f>
        <v>0</v>
      </c>
      <c r="C222" s="171">
        <f>'Comm Input'!L1257</f>
        <v>0</v>
      </c>
      <c r="D222" s="176">
        <f>'Comm Input'!M1257</f>
        <v>0</v>
      </c>
      <c r="E222" s="449">
        <f>'Comm Input'!N1257</f>
        <v>0</v>
      </c>
      <c r="F222" s="335">
        <f>'Comm Input'!O1257</f>
        <v>0</v>
      </c>
      <c r="G222" s="177">
        <f>'Comm Input'!P1257</f>
        <v>0</v>
      </c>
      <c r="H222" s="177">
        <f>'Comm Input'!Q1257</f>
        <v>0</v>
      </c>
      <c r="I222" s="177">
        <f>'Comm Input'!R1257</f>
        <v>0</v>
      </c>
      <c r="J222" s="177">
        <f>'Comm Input'!S1257</f>
        <v>0</v>
      </c>
      <c r="K222" s="177">
        <f>'Comm Input'!T1257</f>
        <v>0</v>
      </c>
      <c r="L222" s="177">
        <f>'Comm Input'!U1257</f>
        <v>0</v>
      </c>
      <c r="M222" s="177">
        <f>'Comm Input'!V1257</f>
        <v>0</v>
      </c>
      <c r="N222" s="364">
        <f>'Comm Input'!W1257</f>
        <v>0</v>
      </c>
      <c r="O222" s="178">
        <f>'Comm Input'!X1257</f>
        <v>0</v>
      </c>
      <c r="P222" s="365">
        <f>'Comm Input'!Y1257</f>
        <v>0</v>
      </c>
      <c r="Q222" s="630">
        <f>'Comm Input'!Z1257</f>
        <v>0</v>
      </c>
      <c r="R222" s="178">
        <f>'Comm Input'!AA1257</f>
        <v>0</v>
      </c>
      <c r="S222" s="337">
        <f>'Comm Input'!AB1257</f>
        <v>0</v>
      </c>
      <c r="T222" s="201">
        <f>'Comm Input'!AC1257</f>
        <v>0</v>
      </c>
      <c r="U222" s="171">
        <f>'Comm Input'!AD1257</f>
        <v>0</v>
      </c>
      <c r="V222" s="171">
        <f>'Comm Input'!AE1257</f>
        <v>0</v>
      </c>
      <c r="W222" s="201">
        <f>'Comm Input'!AF1257</f>
        <v>0</v>
      </c>
      <c r="X222" s="171">
        <f>'Comm Input'!AG1257</f>
        <v>0</v>
      </c>
      <c r="Y222" s="337">
        <f>'Comm Input'!AH1257</f>
        <v>0</v>
      </c>
      <c r="Z222" s="171">
        <f>'Comm Input'!AI1257</f>
        <v>0</v>
      </c>
    </row>
    <row r="223" spans="1:26" x14ac:dyDescent="0.25">
      <c r="A223" s="440" t="str">
        <f>'Comm Input'!J1258</f>
        <v>CES</v>
      </c>
      <c r="B223" s="42" t="str">
        <f>'Comm Input'!K1258</f>
        <v>Broker: Creative Employment Solutions</v>
      </c>
      <c r="C223" s="35">
        <f>'Comm Input'!L1258</f>
        <v>0</v>
      </c>
      <c r="D223" s="158">
        <f>'Comm Input'!M1258</f>
        <v>0</v>
      </c>
      <c r="E223" s="117">
        <f>'Comm Input'!N1258</f>
        <v>0</v>
      </c>
      <c r="F223" s="316">
        <f>'Comm Input'!O1258</f>
        <v>0</v>
      </c>
      <c r="G223" s="158">
        <f>'Comm Input'!P1258</f>
        <v>0</v>
      </c>
      <c r="H223" s="158">
        <f>'Comm Input'!Q1258</f>
        <v>0</v>
      </c>
      <c r="I223" s="158">
        <f>'Comm Input'!R1258</f>
        <v>0</v>
      </c>
      <c r="J223" s="319">
        <f>'Comm Input'!S1258</f>
        <v>0</v>
      </c>
      <c r="K223" s="319">
        <f>'Comm Input'!T1258</f>
        <v>0</v>
      </c>
      <c r="L223" s="319" t="str">
        <f>'Comm Input'!U1258</f>
        <v>Bundled</v>
      </c>
      <c r="M223" s="158">
        <f>'Comm Input'!V1258</f>
        <v>0</v>
      </c>
      <c r="N223" s="319">
        <f>'Comm Input'!W1258</f>
        <v>0.03</v>
      </c>
      <c r="O223" s="117">
        <f>'Comm Input'!X1258</f>
        <v>0</v>
      </c>
      <c r="P223" s="157">
        <f>'Comm Input'!Y1258</f>
        <v>0</v>
      </c>
      <c r="Q223" s="159">
        <f>'Comm Input'!Z1258</f>
        <v>0</v>
      </c>
      <c r="R223" s="319">
        <f>'Comm Input'!AA1258</f>
        <v>3.0000000000000001E-3</v>
      </c>
      <c r="S223" s="157">
        <f>'Comm Input'!AB1258</f>
        <v>0</v>
      </c>
      <c r="T223" s="126" t="str">
        <f>'Comm Input'!AC1258</f>
        <v>kr</v>
      </c>
      <c r="U223" s="7">
        <f>'Comm Input'!AD1258</f>
        <v>0</v>
      </c>
      <c r="V223" s="7">
        <f>'Comm Input'!AE1258</f>
        <v>0</v>
      </c>
      <c r="W223" s="126">
        <f>'Comm Input'!AF1258</f>
        <v>0</v>
      </c>
      <c r="X223" s="158">
        <f>'Comm Input'!AG1258</f>
        <v>0</v>
      </c>
      <c r="Y223" s="322">
        <f>'Comm Input'!AH1258</f>
        <v>0</v>
      </c>
      <c r="Z223" s="7">
        <f>'Comm Input'!AI1258</f>
        <v>0</v>
      </c>
    </row>
    <row r="224" spans="1:26" x14ac:dyDescent="0.25">
      <c r="A224" s="311">
        <f>'Comm Input'!J1259</f>
        <v>0</v>
      </c>
      <c r="B224" s="11" t="str">
        <f>'Comm Input'!K1259</f>
        <v>Howell Construction</v>
      </c>
      <c r="C224" s="17">
        <f>'Comm Input'!L1259</f>
        <v>0.19869999999999999</v>
      </c>
      <c r="D224" t="str">
        <f>'Comm Input'!M1259</f>
        <v>FL5606</v>
      </c>
      <c r="E224" s="730">
        <f>'Comm Input'!N1259</f>
        <v>0</v>
      </c>
      <c r="F224" s="366">
        <f>'Comm Input'!O1259</f>
        <v>0</v>
      </c>
      <c r="G224" s="533">
        <f>'Comm Input'!P1259</f>
        <v>0</v>
      </c>
      <c r="H224" s="535">
        <f>'Comm Input'!Q1259</f>
        <v>0</v>
      </c>
      <c r="I224" s="535">
        <f>'Comm Input'!R1259</f>
        <v>0</v>
      </c>
      <c r="J224" s="535">
        <f>'Comm Input'!S1259</f>
        <v>0</v>
      </c>
      <c r="K224" s="535">
        <f>'Comm Input'!T1259</f>
        <v>0</v>
      </c>
      <c r="L224" s="526">
        <f>'Comm Input'!U1259</f>
        <v>0</v>
      </c>
      <c r="M224" s="526">
        <f>'Comm Input'!V1259</f>
        <v>0</v>
      </c>
      <c r="N224" s="523">
        <f>'Comm Input'!W1259</f>
        <v>0</v>
      </c>
      <c r="O224" s="523">
        <f>'Comm Input'!X1259</f>
        <v>0</v>
      </c>
      <c r="P224" s="538">
        <f>'Comm Input'!Y1259</f>
        <v>0</v>
      </c>
      <c r="Q224" s="538">
        <f>'Comm Input'!Z1259</f>
        <v>0</v>
      </c>
      <c r="R224" s="538">
        <f>'Comm Input'!AA1259</f>
        <v>0</v>
      </c>
      <c r="S224" s="538">
        <f>'Comm Input'!AB1259</f>
        <v>0</v>
      </c>
      <c r="T224" s="11">
        <f>'Comm Input'!AC1259</f>
        <v>0</v>
      </c>
      <c r="U224">
        <f>'Comm Input'!AD1259</f>
        <v>0</v>
      </c>
      <c r="V224">
        <f>'Comm Input'!AE1259</f>
        <v>0</v>
      </c>
      <c r="W224" s="538">
        <f>'Comm Input'!AF1259</f>
        <v>0</v>
      </c>
      <c r="X224" s="538">
        <f>'Comm Input'!AG1259</f>
        <v>0</v>
      </c>
      <c r="Y224" s="538">
        <f>'Comm Input'!AH1259</f>
        <v>0</v>
      </c>
      <c r="Z224">
        <f>'Comm Input'!AI1259</f>
        <v>0</v>
      </c>
    </row>
    <row r="225" spans="1:26" x14ac:dyDescent="0.25">
      <c r="A225" s="311">
        <f>'Comm Input'!J1260</f>
        <v>0</v>
      </c>
      <c r="B225">
        <f>'Comm Input'!K1260</f>
        <v>0</v>
      </c>
      <c r="C225">
        <f>'Comm Input'!L1260</f>
        <v>0</v>
      </c>
      <c r="D225">
        <f>'Comm Input'!M1260</f>
        <v>0</v>
      </c>
      <c r="E225" s="494">
        <f>'Comm Input'!N1260</f>
        <v>0</v>
      </c>
      <c r="F225" s="17">
        <f>'Comm Input'!O1260</f>
        <v>0</v>
      </c>
      <c r="G225" s="38">
        <f>'Comm Input'!P1260</f>
        <v>0</v>
      </c>
      <c r="H225" s="307">
        <f>'Comm Input'!Q1260</f>
        <v>0</v>
      </c>
      <c r="I225" s="307">
        <f>'Comm Input'!R1260</f>
        <v>0</v>
      </c>
      <c r="J225" s="307">
        <f>'Comm Input'!S1260</f>
        <v>0</v>
      </c>
      <c r="K225" s="307">
        <f>'Comm Input'!T1260</f>
        <v>0</v>
      </c>
      <c r="L225" s="38">
        <f>'Comm Input'!U1260</f>
        <v>0</v>
      </c>
      <c r="M225" s="38">
        <f>'Comm Input'!V1260</f>
        <v>0</v>
      </c>
      <c r="N225" s="22">
        <f>'Comm Input'!W1260</f>
        <v>0</v>
      </c>
      <c r="O225" s="22">
        <f>'Comm Input'!X1260</f>
        <v>0</v>
      </c>
      <c r="P225" s="23">
        <f>'Comm Input'!Y1260</f>
        <v>0</v>
      </c>
      <c r="Q225" s="23">
        <f>'Comm Input'!Z1260</f>
        <v>0</v>
      </c>
      <c r="R225" s="23">
        <f>'Comm Input'!AA1260</f>
        <v>0</v>
      </c>
      <c r="S225" s="23">
        <f>'Comm Input'!AB1260</f>
        <v>0</v>
      </c>
      <c r="T225" s="11">
        <f>'Comm Input'!AC1260</f>
        <v>0</v>
      </c>
      <c r="U225">
        <f>'Comm Input'!AD1260</f>
        <v>0</v>
      </c>
      <c r="V225">
        <f>'Comm Input'!AE1260</f>
        <v>0</v>
      </c>
      <c r="W225" s="23">
        <f>'Comm Input'!AF1260</f>
        <v>0</v>
      </c>
      <c r="X225" s="23">
        <f>'Comm Input'!AG1260</f>
        <v>0</v>
      </c>
      <c r="Y225" s="23">
        <f>'Comm Input'!AH1260</f>
        <v>0</v>
      </c>
      <c r="Z225">
        <f>'Comm Input'!AI1260</f>
        <v>0</v>
      </c>
    </row>
    <row r="226" spans="1:26" x14ac:dyDescent="0.25">
      <c r="A226" s="311">
        <f>'Comm Input'!J1261</f>
        <v>0</v>
      </c>
      <c r="B226" t="str">
        <f>'Comm Input'!K1261</f>
        <v>EFFECTIVE: 11/2022</v>
      </c>
      <c r="C226" s="17">
        <f>'Comm Input'!L1261</f>
        <v>0</v>
      </c>
      <c r="D226">
        <f>'Comm Input'!M1261</f>
        <v>0</v>
      </c>
      <c r="E226" s="494">
        <f>'Comm Input'!N1261</f>
        <v>0</v>
      </c>
      <c r="F226" s="366">
        <f>'Comm Input'!O1261</f>
        <v>0</v>
      </c>
      <c r="G226" s="321">
        <f>'Comm Input'!P1261</f>
        <v>0</v>
      </c>
      <c r="H226" s="307">
        <f>'Comm Input'!Q1261</f>
        <v>0</v>
      </c>
      <c r="I226" s="307">
        <f>'Comm Input'!R1261</f>
        <v>0</v>
      </c>
      <c r="J226" s="307">
        <f>'Comm Input'!S1261</f>
        <v>0</v>
      </c>
      <c r="K226" s="307">
        <f>'Comm Input'!T1261</f>
        <v>0</v>
      </c>
      <c r="L226" s="38">
        <f>'Comm Input'!U1261</f>
        <v>0</v>
      </c>
      <c r="M226" s="38">
        <f>'Comm Input'!V1261</f>
        <v>0</v>
      </c>
      <c r="N226" s="22">
        <f>'Comm Input'!W1261</f>
        <v>0</v>
      </c>
      <c r="O226" s="22">
        <f>'Comm Input'!X1261</f>
        <v>0</v>
      </c>
      <c r="P226" s="23">
        <f>'Comm Input'!Y1261</f>
        <v>0</v>
      </c>
      <c r="Q226" s="23">
        <f>'Comm Input'!Z1261</f>
        <v>0</v>
      </c>
      <c r="R226" s="23">
        <f>'Comm Input'!AA1261</f>
        <v>0</v>
      </c>
      <c r="S226" s="23">
        <f>'Comm Input'!AB1261</f>
        <v>0</v>
      </c>
      <c r="T226" s="11">
        <f>'Comm Input'!AC1261</f>
        <v>0</v>
      </c>
      <c r="U226">
        <f>'Comm Input'!AD1261</f>
        <v>0</v>
      </c>
      <c r="V226">
        <f>'Comm Input'!AE1261</f>
        <v>0</v>
      </c>
      <c r="W226" s="23">
        <f>'Comm Input'!AF1261</f>
        <v>0</v>
      </c>
      <c r="X226" s="23">
        <f>'Comm Input'!AG1261</f>
        <v>0</v>
      </c>
      <c r="Y226" s="23">
        <f>'Comm Input'!AH1261</f>
        <v>0</v>
      </c>
      <c r="Z226">
        <f>'Comm Input'!AI1261</f>
        <v>0</v>
      </c>
    </row>
    <row r="227" spans="1:26" x14ac:dyDescent="0.25">
      <c r="A227" s="311" t="str">
        <f>'Comm Input'!J1262</f>
        <v>Note: Broker earns 1/2 SUTA cutoffs</v>
      </c>
      <c r="B227">
        <f>'Comm Input'!K1262</f>
        <v>0</v>
      </c>
      <c r="C227" t="str">
        <f>'Comm Input'!L1262</f>
        <v>SUTA CREDIT</v>
      </c>
      <c r="D227">
        <f>'Comm Input'!M1262</f>
        <v>0</v>
      </c>
      <c r="E227" s="494">
        <f>'Comm Input'!N1262</f>
        <v>0</v>
      </c>
      <c r="F227" s="17">
        <f>'Comm Input'!O1262</f>
        <v>0</v>
      </c>
      <c r="G227" s="38">
        <f>'Comm Input'!P1262</f>
        <v>0</v>
      </c>
      <c r="H227" s="307">
        <f>'Comm Input'!Q1262</f>
        <v>0</v>
      </c>
      <c r="I227" s="307">
        <f>'Comm Input'!R1262</f>
        <v>0</v>
      </c>
      <c r="J227" s="307">
        <f>'Comm Input'!S1262</f>
        <v>0</v>
      </c>
      <c r="K227" s="307">
        <f>'Comm Input'!T1262</f>
        <v>0</v>
      </c>
      <c r="L227" s="38">
        <f>'Comm Input'!U1262</f>
        <v>0</v>
      </c>
      <c r="M227" s="38">
        <f>'Comm Input'!V1262</f>
        <v>0</v>
      </c>
      <c r="N227" s="22">
        <f>'Comm Input'!W1262</f>
        <v>0</v>
      </c>
      <c r="O227" s="22">
        <f>'Comm Input'!X1262</f>
        <v>0</v>
      </c>
      <c r="P227" s="23">
        <f>'Comm Input'!Y1262</f>
        <v>0</v>
      </c>
      <c r="Q227" s="23">
        <f>'Comm Input'!Z1262</f>
        <v>0</v>
      </c>
      <c r="R227" s="23">
        <f>'Comm Input'!AA1262</f>
        <v>0</v>
      </c>
      <c r="S227" s="23">
        <f>'Comm Input'!AB1262</f>
        <v>0</v>
      </c>
      <c r="T227" s="11">
        <f>'Comm Input'!AC1262</f>
        <v>0</v>
      </c>
      <c r="U227">
        <f>'Comm Input'!AD1262</f>
        <v>0</v>
      </c>
      <c r="V227">
        <f>'Comm Input'!AE1262</f>
        <v>0</v>
      </c>
      <c r="W227" s="23">
        <f>'Comm Input'!AF1262</f>
        <v>0</v>
      </c>
      <c r="X227" s="23">
        <f>'Comm Input'!AG1262</f>
        <v>0</v>
      </c>
      <c r="Y227" s="23">
        <f>'Comm Input'!AH1262</f>
        <v>0</v>
      </c>
      <c r="Z227">
        <f>'Comm Input'!AI1262</f>
        <v>0</v>
      </c>
    </row>
    <row r="228" spans="1:26" x14ac:dyDescent="0.25">
      <c r="A228" s="311">
        <f>'Comm Input'!J1263</f>
        <v>0</v>
      </c>
      <c r="B228">
        <f>'Comm Input'!K1263</f>
        <v>0</v>
      </c>
      <c r="C228" s="17">
        <f>'Comm Input'!L1263</f>
        <v>0</v>
      </c>
      <c r="D228">
        <f>'Comm Input'!M1263</f>
        <v>0</v>
      </c>
      <c r="E228" s="494">
        <f>'Comm Input'!N1263</f>
        <v>0</v>
      </c>
      <c r="F228" s="366">
        <f>'Comm Input'!O1263</f>
        <v>0</v>
      </c>
      <c r="G228" s="321">
        <f>'Comm Input'!P1263</f>
        <v>0</v>
      </c>
      <c r="H228" s="307">
        <f>'Comm Input'!Q1263</f>
        <v>0</v>
      </c>
      <c r="I228" s="307">
        <f>'Comm Input'!R1263</f>
        <v>0</v>
      </c>
      <c r="J228" s="307">
        <f>'Comm Input'!S1263</f>
        <v>0</v>
      </c>
      <c r="K228" s="307">
        <f>'Comm Input'!T1263</f>
        <v>0</v>
      </c>
      <c r="L228" s="38">
        <f>'Comm Input'!U1263</f>
        <v>0</v>
      </c>
      <c r="M228" s="38">
        <f>'Comm Input'!V1263</f>
        <v>0</v>
      </c>
      <c r="N228" s="22">
        <f>'Comm Input'!W1263</f>
        <v>0</v>
      </c>
      <c r="O228" s="22">
        <f>'Comm Input'!X1263</f>
        <v>0</v>
      </c>
      <c r="P228" s="23">
        <f>'Comm Input'!Y1263</f>
        <v>0</v>
      </c>
      <c r="Q228" s="23">
        <f>'Comm Input'!Z1263</f>
        <v>0</v>
      </c>
      <c r="R228" s="23">
        <f>'Comm Input'!AA1263</f>
        <v>0</v>
      </c>
      <c r="S228" s="23">
        <f>'Comm Input'!AB1263</f>
        <v>0</v>
      </c>
      <c r="T228" s="11">
        <f>'Comm Input'!AC1263</f>
        <v>0</v>
      </c>
      <c r="U228">
        <f>'Comm Input'!AD1263</f>
        <v>0</v>
      </c>
      <c r="V228">
        <f>'Comm Input'!AE1263</f>
        <v>0</v>
      </c>
      <c r="W228" s="23">
        <f>'Comm Input'!AF1263</f>
        <v>0</v>
      </c>
      <c r="X228" s="23">
        <f>'Comm Input'!AG1263</f>
        <v>0</v>
      </c>
      <c r="Y228" s="23">
        <f>'Comm Input'!AH1263</f>
        <v>0</v>
      </c>
      <c r="Z228" s="23">
        <f>'Comm Input'!AI1263</f>
        <v>0</v>
      </c>
    </row>
    <row r="229" spans="1:26" x14ac:dyDescent="0.25">
      <c r="A229" s="311">
        <f>'Comm Input'!J1264</f>
        <v>0</v>
      </c>
      <c r="B229">
        <f>'Comm Input'!K1264</f>
        <v>0</v>
      </c>
      <c r="C229">
        <f>'Comm Input'!L1264</f>
        <v>0</v>
      </c>
      <c r="D229">
        <f>'Comm Input'!M1264</f>
        <v>0</v>
      </c>
      <c r="E229" s="626">
        <f>'Comm Input'!N1264</f>
        <v>0</v>
      </c>
      <c r="F229" s="13">
        <f>'Comm Input'!O1264</f>
        <v>0</v>
      </c>
      <c r="G229" s="38">
        <f>'Comm Input'!P1264</f>
        <v>0</v>
      </c>
      <c r="H229" s="307">
        <f>'Comm Input'!Q1264</f>
        <v>0</v>
      </c>
      <c r="I229" s="307">
        <f>'Comm Input'!R1264</f>
        <v>0</v>
      </c>
      <c r="J229" s="307">
        <f>'Comm Input'!S1264</f>
        <v>0</v>
      </c>
      <c r="K229" s="307">
        <f>'Comm Input'!T1264</f>
        <v>0</v>
      </c>
      <c r="L229" s="38">
        <f>'Comm Input'!U1264</f>
        <v>0</v>
      </c>
      <c r="M229" s="38">
        <f>'Comm Input'!V1264</f>
        <v>0</v>
      </c>
      <c r="N229" s="22">
        <f>'Comm Input'!W1264</f>
        <v>0</v>
      </c>
      <c r="O229" s="22">
        <f>'Comm Input'!X1264</f>
        <v>0</v>
      </c>
      <c r="P229" s="23">
        <f>'Comm Input'!Y1264</f>
        <v>0</v>
      </c>
      <c r="Q229" s="23">
        <f>'Comm Input'!Z1264</f>
        <v>0</v>
      </c>
      <c r="R229" s="23">
        <f>'Comm Input'!AA1264</f>
        <v>0</v>
      </c>
      <c r="S229" s="23">
        <f>'Comm Input'!AB1264</f>
        <v>0</v>
      </c>
      <c r="T229" s="11">
        <f>'Comm Input'!AC1264</f>
        <v>0</v>
      </c>
      <c r="U229">
        <f>'Comm Input'!AD1264</f>
        <v>0</v>
      </c>
      <c r="V229">
        <f>'Comm Input'!AE1264</f>
        <v>0</v>
      </c>
      <c r="W229" s="23">
        <f>'Comm Input'!AF1264</f>
        <v>0</v>
      </c>
      <c r="X229" s="23">
        <f>'Comm Input'!AG1264</f>
        <v>0</v>
      </c>
      <c r="Y229" s="23">
        <f>'Comm Input'!AH1264</f>
        <v>0</v>
      </c>
      <c r="Z229" s="23">
        <f>'Comm Input'!AI1264</f>
        <v>0</v>
      </c>
    </row>
    <row r="230" spans="1:26" ht="15.75" thickBot="1" x14ac:dyDescent="0.3">
      <c r="A230" s="311">
        <f>'Comm Input'!J1265</f>
        <v>0</v>
      </c>
      <c r="B230">
        <f>'Comm Input'!K1265</f>
        <v>0</v>
      </c>
      <c r="C230">
        <f>'Comm Input'!L1265</f>
        <v>0</v>
      </c>
      <c r="D230">
        <f>'Comm Input'!M1265</f>
        <v>0</v>
      </c>
      <c r="E230" s="49">
        <f>'Comm Input'!N1265</f>
        <v>0</v>
      </c>
      <c r="F230" s="50">
        <f>'Comm Input'!O1265</f>
        <v>0</v>
      </c>
      <c r="G230" s="38">
        <f>'Comm Input'!P1265</f>
        <v>0</v>
      </c>
      <c r="H230" s="307">
        <f>'Comm Input'!Q1265</f>
        <v>0</v>
      </c>
      <c r="I230" s="307">
        <f>'Comm Input'!R1265</f>
        <v>0</v>
      </c>
      <c r="J230" s="307">
        <f>'Comm Input'!S1265</f>
        <v>0</v>
      </c>
      <c r="K230" s="307">
        <f>'Comm Input'!T1265</f>
        <v>0</v>
      </c>
      <c r="L230" s="38">
        <f>'Comm Input'!U1265</f>
        <v>0</v>
      </c>
      <c r="M230" s="38">
        <f>'Comm Input'!V1265</f>
        <v>0</v>
      </c>
      <c r="N230" s="38">
        <f>'Comm Input'!W1265</f>
        <v>0</v>
      </c>
      <c r="O230" s="22">
        <f>'Comm Input'!X1265</f>
        <v>0</v>
      </c>
      <c r="P230" s="11">
        <f>'Comm Input'!Y1265</f>
        <v>0</v>
      </c>
      <c r="Q230" s="23">
        <f>'Comm Input'!Z1265</f>
        <v>0</v>
      </c>
      <c r="R230" s="22">
        <f>'Comm Input'!AA1265</f>
        <v>0</v>
      </c>
      <c r="S230" s="22">
        <f>'Comm Input'!AB1265</f>
        <v>0</v>
      </c>
      <c r="T230" s="23">
        <f>'Comm Input'!AC1265</f>
        <v>0</v>
      </c>
      <c r="U230" s="22">
        <f>'Comm Input'!AD1265</f>
        <v>0</v>
      </c>
      <c r="V230" s="22">
        <f>'Comm Input'!AE1265</f>
        <v>0</v>
      </c>
      <c r="W230" s="23">
        <f>'Comm Input'!AF1265</f>
        <v>0</v>
      </c>
      <c r="X230" s="22">
        <f>'Comm Input'!AG1265</f>
        <v>0</v>
      </c>
      <c r="Y230" s="22">
        <f>'Comm Input'!AH1265</f>
        <v>0</v>
      </c>
      <c r="Z230" s="22">
        <f>'Comm Input'!AI1265</f>
        <v>0</v>
      </c>
    </row>
    <row r="231" spans="1:26" ht="15.75" thickBot="1" x14ac:dyDescent="0.3">
      <c r="A231" s="311">
        <f>'Comm Input'!J1266</f>
        <v>0</v>
      </c>
      <c r="B231">
        <f>'Comm Input'!K1266</f>
        <v>0</v>
      </c>
      <c r="C231">
        <f>'Comm Input'!L1266</f>
        <v>0</v>
      </c>
      <c r="D231">
        <f>'Comm Input'!M1266</f>
        <v>0</v>
      </c>
      <c r="E231" s="49">
        <f>'Comm Input'!N1266</f>
        <v>0</v>
      </c>
      <c r="F231" s="50">
        <f>'Comm Input'!O1266</f>
        <v>0</v>
      </c>
      <c r="G231" s="38">
        <f>'Comm Input'!P1266</f>
        <v>0</v>
      </c>
      <c r="H231" s="38">
        <f>'Comm Input'!Q1266</f>
        <v>0</v>
      </c>
      <c r="I231" s="38">
        <f>'Comm Input'!R1266</f>
        <v>0</v>
      </c>
      <c r="J231" s="38">
        <f>'Comm Input'!S1266</f>
        <v>0</v>
      </c>
      <c r="K231" s="38">
        <f>'Comm Input'!T1266</f>
        <v>0</v>
      </c>
      <c r="L231" s="38">
        <f>'Comm Input'!U1266</f>
        <v>0</v>
      </c>
      <c r="M231" s="38">
        <f>'Comm Input'!V1266</f>
        <v>0</v>
      </c>
      <c r="N231" s="488">
        <f>'Comm Input'!W1266</f>
        <v>0</v>
      </c>
      <c r="O231" s="489">
        <f>'Comm Input'!X1266</f>
        <v>0</v>
      </c>
      <c r="P231" s="490">
        <f>'Comm Input'!Y1266</f>
        <v>0</v>
      </c>
      <c r="Q231" s="1165">
        <f>'Comm Input'!Z1266</f>
        <v>0</v>
      </c>
      <c r="R231" s="387">
        <f>'Comm Input'!AA1266</f>
        <v>0</v>
      </c>
      <c r="S231" s="387">
        <f>'Comm Input'!AB1266</f>
        <v>0</v>
      </c>
      <c r="T231" s="1114">
        <f>'Comm Input'!AC1266</f>
        <v>0</v>
      </c>
      <c r="U231" s="89">
        <f>'Comm Input'!AD1266</f>
        <v>0</v>
      </c>
      <c r="V231" s="89">
        <f>'Comm Input'!AE1266</f>
        <v>0</v>
      </c>
      <c r="W231" s="23">
        <f>'Comm Input'!AF1266</f>
        <v>0</v>
      </c>
      <c r="X231" s="387">
        <f>'Comm Input'!AG1266</f>
        <v>0</v>
      </c>
      <c r="Y231" s="387">
        <f>'Comm Input'!AH1266</f>
        <v>0</v>
      </c>
      <c r="Z231" s="1087">
        <f>'Comm Input'!AI1266</f>
        <v>0</v>
      </c>
    </row>
    <row r="232" spans="1:26" x14ac:dyDescent="0.25">
      <c r="A232" s="334">
        <f>'Comm Input'!J1267</f>
        <v>0</v>
      </c>
      <c r="B232" s="171">
        <f>'Comm Input'!K1267</f>
        <v>0</v>
      </c>
      <c r="C232" s="171">
        <f>'Comm Input'!L1267</f>
        <v>0</v>
      </c>
      <c r="D232" s="176">
        <f>'Comm Input'!M1267</f>
        <v>0</v>
      </c>
      <c r="E232" s="449">
        <f>'Comm Input'!N1267</f>
        <v>0</v>
      </c>
      <c r="F232" s="335">
        <f>'Comm Input'!O1267</f>
        <v>0</v>
      </c>
      <c r="G232" s="177">
        <f>'Comm Input'!P1267</f>
        <v>0</v>
      </c>
      <c r="H232" s="177">
        <f>'Comm Input'!Q1267</f>
        <v>0</v>
      </c>
      <c r="I232" s="177">
        <f>'Comm Input'!R1267</f>
        <v>0</v>
      </c>
      <c r="J232" s="177">
        <f>'Comm Input'!S1267</f>
        <v>0</v>
      </c>
      <c r="K232" s="177">
        <f>'Comm Input'!T1267</f>
        <v>0</v>
      </c>
      <c r="L232" s="177">
        <f>'Comm Input'!U1267</f>
        <v>0</v>
      </c>
      <c r="M232" s="177">
        <f>'Comm Input'!V1267</f>
        <v>0</v>
      </c>
      <c r="N232" s="364">
        <f>'Comm Input'!W1267</f>
        <v>0</v>
      </c>
      <c r="O232" s="178">
        <f>'Comm Input'!X1267</f>
        <v>0</v>
      </c>
      <c r="P232" s="365">
        <f>'Comm Input'!Y1267</f>
        <v>0</v>
      </c>
      <c r="Q232" s="630">
        <f>'Comm Input'!Z1267</f>
        <v>0</v>
      </c>
      <c r="R232" s="178">
        <f>'Comm Input'!AA1267</f>
        <v>0</v>
      </c>
      <c r="S232" s="337">
        <f>'Comm Input'!AB1267</f>
        <v>0</v>
      </c>
      <c r="T232" s="201">
        <f>'Comm Input'!AC1267</f>
        <v>0</v>
      </c>
      <c r="U232" s="171">
        <f>'Comm Input'!AD1267</f>
        <v>0</v>
      </c>
      <c r="V232" s="171">
        <f>'Comm Input'!AE1267</f>
        <v>0</v>
      </c>
      <c r="W232" s="201">
        <f>'Comm Input'!AF1267</f>
        <v>0</v>
      </c>
      <c r="X232" s="171">
        <f>'Comm Input'!AG1267</f>
        <v>0</v>
      </c>
      <c r="Y232" s="337">
        <f>'Comm Input'!AH1267</f>
        <v>0</v>
      </c>
      <c r="Z232" s="171">
        <f>'Comm Input'!AI1267</f>
        <v>0</v>
      </c>
    </row>
    <row r="233" spans="1:26" x14ac:dyDescent="0.25">
      <c r="A233" s="440" t="str">
        <f>'Comm Input'!J1268</f>
        <v>CES</v>
      </c>
      <c r="B233" s="42" t="str">
        <f>'Comm Input'!K1268</f>
        <v>Broker: Axis Group</v>
      </c>
      <c r="C233" s="35">
        <f>'Comm Input'!L1268</f>
        <v>0</v>
      </c>
      <c r="D233" s="158">
        <f>'Comm Input'!M1268</f>
        <v>0</v>
      </c>
      <c r="E233" s="117">
        <f>'Comm Input'!N1268</f>
        <v>0</v>
      </c>
      <c r="F233" s="316">
        <f>'Comm Input'!O1268</f>
        <v>0</v>
      </c>
      <c r="G233" s="158">
        <f>'Comm Input'!P1268</f>
        <v>0</v>
      </c>
      <c r="H233" s="158">
        <f>'Comm Input'!Q1268</f>
        <v>0</v>
      </c>
      <c r="I233" s="158">
        <f>'Comm Input'!R1268</f>
        <v>0</v>
      </c>
      <c r="J233" s="319">
        <f>'Comm Input'!S1268</f>
        <v>0</v>
      </c>
      <c r="K233" s="319">
        <f>'Comm Input'!T1268</f>
        <v>0</v>
      </c>
      <c r="L233" s="319" t="str">
        <f>'Comm Input'!U1268</f>
        <v>Bundled</v>
      </c>
      <c r="M233" s="158">
        <f>'Comm Input'!V1268</f>
        <v>0</v>
      </c>
      <c r="N233" s="319" t="str">
        <f>'Comm Input'!W1268</f>
        <v>per code</v>
      </c>
      <c r="O233" s="117">
        <f>'Comm Input'!X1268</f>
        <v>0</v>
      </c>
      <c r="P233" s="157">
        <f>'Comm Input'!Y1268</f>
        <v>0</v>
      </c>
      <c r="Q233" s="159">
        <f>'Comm Input'!Z1268</f>
        <v>0</v>
      </c>
      <c r="R233" s="319">
        <f>'Comm Input'!AA1268</f>
        <v>2.5000000000000001E-3</v>
      </c>
      <c r="S233" s="157">
        <f>'Comm Input'!AB1268</f>
        <v>0</v>
      </c>
      <c r="T233" s="126" t="str">
        <f>'Comm Input'!AC1268</f>
        <v>kr</v>
      </c>
      <c r="U233" s="7">
        <f>'Comm Input'!AD1268</f>
        <v>0</v>
      </c>
      <c r="V233" s="7">
        <f>'Comm Input'!AE1268</f>
        <v>0</v>
      </c>
      <c r="W233" s="126">
        <f>'Comm Input'!AF1268</f>
        <v>0</v>
      </c>
      <c r="X233" s="158">
        <f>'Comm Input'!AG1268</f>
        <v>0</v>
      </c>
      <c r="Y233" s="322">
        <f>'Comm Input'!AH1268</f>
        <v>0</v>
      </c>
      <c r="Z233" s="7">
        <f>'Comm Input'!AI1268</f>
        <v>0</v>
      </c>
    </row>
    <row r="234" spans="1:26" x14ac:dyDescent="0.25">
      <c r="A234" s="311">
        <f>'Comm Input'!J1269</f>
        <v>0</v>
      </c>
      <c r="B234" s="11" t="str">
        <f>'Comm Input'!K1269</f>
        <v>Flip Circus</v>
      </c>
      <c r="C234" s="17">
        <f>'Comm Input'!L1269</f>
        <v>0.2195</v>
      </c>
      <c r="D234" t="str">
        <f>'Comm Input'!M1269</f>
        <v>FL9014</v>
      </c>
      <c r="E234" s="494">
        <f>'Comm Input'!N1269</f>
        <v>4370</v>
      </c>
      <c r="F234" s="366">
        <f>'Comm Input'!O1269</f>
        <v>0</v>
      </c>
      <c r="G234" s="321">
        <f>'Comm Input'!P1269</f>
        <v>0</v>
      </c>
      <c r="H234" s="307">
        <f>'Comm Input'!Q1269</f>
        <v>0</v>
      </c>
      <c r="I234" s="307">
        <f>'Comm Input'!R1269</f>
        <v>0</v>
      </c>
      <c r="J234" s="307">
        <f>'Comm Input'!S1269</f>
        <v>0</v>
      </c>
      <c r="K234" s="307">
        <f>'Comm Input'!T1269</f>
        <v>0</v>
      </c>
      <c r="L234" s="38">
        <f>'Comm Input'!U1269</f>
        <v>0</v>
      </c>
      <c r="M234" s="38">
        <f>'Comm Input'!V1269</f>
        <v>2.8250000000000001E-2</v>
      </c>
      <c r="N234" s="22">
        <f>'Comm Input'!W1269</f>
        <v>123.4525</v>
      </c>
      <c r="O234" s="22">
        <f>'Comm Input'!X1269</f>
        <v>0</v>
      </c>
      <c r="P234" s="23">
        <f>'Comm Input'!Y1269</f>
        <v>0</v>
      </c>
      <c r="Q234" s="23">
        <f>'Comm Input'!Z1269</f>
        <v>0</v>
      </c>
      <c r="R234" s="23">
        <f>'Comm Input'!AA1269</f>
        <v>10.925000000000001</v>
      </c>
      <c r="S234" s="23">
        <f>'Comm Input'!AB1269</f>
        <v>0</v>
      </c>
      <c r="T234" s="11">
        <f>'Comm Input'!AC1269</f>
        <v>0</v>
      </c>
      <c r="U234">
        <f>'Comm Input'!AD1269</f>
        <v>0</v>
      </c>
      <c r="V234">
        <f>'Comm Input'!AE1269</f>
        <v>0</v>
      </c>
      <c r="W234" s="23">
        <f>'Comm Input'!AF1269</f>
        <v>0</v>
      </c>
      <c r="X234" s="23">
        <f>'Comm Input'!AG1269</f>
        <v>0</v>
      </c>
      <c r="Y234" s="23">
        <f>'Comm Input'!AH1269</f>
        <v>0</v>
      </c>
      <c r="Z234">
        <f>'Comm Input'!AI1269</f>
        <v>0</v>
      </c>
    </row>
    <row r="235" spans="1:26" x14ac:dyDescent="0.25">
      <c r="A235" s="311">
        <f>'Comm Input'!J1270</f>
        <v>0</v>
      </c>
      <c r="B235">
        <f>'Comm Input'!K1270</f>
        <v>0</v>
      </c>
      <c r="C235">
        <f>'Comm Input'!L1270</f>
        <v>0</v>
      </c>
      <c r="D235">
        <f>'Comm Input'!M1270</f>
        <v>0</v>
      </c>
      <c r="E235" s="494">
        <f>'Comm Input'!N1270</f>
        <v>0</v>
      </c>
      <c r="F235" s="17">
        <f>'Comm Input'!O1270</f>
        <v>0</v>
      </c>
      <c r="G235" s="38">
        <f>'Comm Input'!P1270</f>
        <v>0</v>
      </c>
      <c r="H235" s="307">
        <f>'Comm Input'!Q1270</f>
        <v>0</v>
      </c>
      <c r="I235" s="307">
        <f>'Comm Input'!R1270</f>
        <v>0</v>
      </c>
      <c r="J235" s="307">
        <f>'Comm Input'!S1270</f>
        <v>0</v>
      </c>
      <c r="K235" s="307">
        <f>'Comm Input'!T1270</f>
        <v>0</v>
      </c>
      <c r="L235" s="38">
        <f>'Comm Input'!U1270</f>
        <v>0</v>
      </c>
      <c r="M235" s="38">
        <f>'Comm Input'!V1270</f>
        <v>0</v>
      </c>
      <c r="N235" s="22">
        <f>'Comm Input'!W1270</f>
        <v>0</v>
      </c>
      <c r="O235" s="22">
        <f>'Comm Input'!X1270</f>
        <v>0</v>
      </c>
      <c r="P235" s="23">
        <f>'Comm Input'!Y1270</f>
        <v>0</v>
      </c>
      <c r="Q235" s="23">
        <f>'Comm Input'!Z1270</f>
        <v>0</v>
      </c>
      <c r="R235" s="23">
        <f>'Comm Input'!AA1270</f>
        <v>0</v>
      </c>
      <c r="S235" s="23">
        <f>'Comm Input'!AB1270</f>
        <v>0</v>
      </c>
      <c r="T235" s="11">
        <f>'Comm Input'!AC1270</f>
        <v>0</v>
      </c>
      <c r="U235">
        <f>'Comm Input'!AD1270</f>
        <v>0</v>
      </c>
      <c r="V235">
        <f>'Comm Input'!AE1270</f>
        <v>0</v>
      </c>
      <c r="W235" s="23">
        <f>'Comm Input'!AF1270</f>
        <v>0</v>
      </c>
      <c r="X235" s="23">
        <f>'Comm Input'!AG1270</f>
        <v>0</v>
      </c>
      <c r="Y235" s="23">
        <f>'Comm Input'!AH1270</f>
        <v>0</v>
      </c>
      <c r="Z235">
        <f>'Comm Input'!AI1270</f>
        <v>0</v>
      </c>
    </row>
    <row r="236" spans="1:26" x14ac:dyDescent="0.25">
      <c r="A236" s="311">
        <f>'Comm Input'!J1271</f>
        <v>0</v>
      </c>
      <c r="B236" t="str">
        <f>'Comm Input'!K1271</f>
        <v>EFFECTIVE 09/2022</v>
      </c>
      <c r="C236" s="17">
        <f>'Comm Input'!L1271</f>
        <v>0.20949999999999999</v>
      </c>
      <c r="D236" t="str">
        <f>'Comm Input'!M1271</f>
        <v>FL9083</v>
      </c>
      <c r="E236" s="494">
        <f>'Comm Input'!N1271</f>
        <v>4100</v>
      </c>
      <c r="F236" s="366">
        <f>'Comm Input'!O1271</f>
        <v>0</v>
      </c>
      <c r="G236" s="321">
        <f>'Comm Input'!P1271</f>
        <v>0</v>
      </c>
      <c r="H236" s="307">
        <f>'Comm Input'!Q1271</f>
        <v>0</v>
      </c>
      <c r="I236" s="307">
        <f>'Comm Input'!R1271</f>
        <v>0</v>
      </c>
      <c r="J236" s="307">
        <f>'Comm Input'!S1271</f>
        <v>0</v>
      </c>
      <c r="K236" s="307">
        <f>'Comm Input'!T1271</f>
        <v>0</v>
      </c>
      <c r="L236" s="38">
        <f>'Comm Input'!U1271</f>
        <v>0</v>
      </c>
      <c r="M236" s="38">
        <f>'Comm Input'!V1271</f>
        <v>3.32E-2</v>
      </c>
      <c r="N236" s="22">
        <f>'Comm Input'!W1271</f>
        <v>136.12</v>
      </c>
      <c r="O236" s="22">
        <f>'Comm Input'!X1271</f>
        <v>0</v>
      </c>
      <c r="P236" s="23">
        <f>'Comm Input'!Y1271</f>
        <v>0</v>
      </c>
      <c r="Q236" s="23">
        <f>'Comm Input'!Z1271</f>
        <v>0</v>
      </c>
      <c r="R236" s="23">
        <f>'Comm Input'!AA1271</f>
        <v>10.25</v>
      </c>
      <c r="S236" s="23">
        <f>'Comm Input'!AB1271</f>
        <v>0</v>
      </c>
      <c r="T236" s="11">
        <f>'Comm Input'!AC1271</f>
        <v>0</v>
      </c>
      <c r="U236">
        <f>'Comm Input'!AD1271</f>
        <v>0</v>
      </c>
      <c r="V236">
        <f>'Comm Input'!AE1271</f>
        <v>0</v>
      </c>
      <c r="W236" s="23">
        <f>'Comm Input'!AF1271</f>
        <v>0</v>
      </c>
      <c r="X236" s="23">
        <f>'Comm Input'!AG1271</f>
        <v>0</v>
      </c>
      <c r="Y236" s="23">
        <f>'Comm Input'!AH1271</f>
        <v>0</v>
      </c>
      <c r="Z236">
        <f>'Comm Input'!AI1271</f>
        <v>0</v>
      </c>
    </row>
    <row r="237" spans="1:26" x14ac:dyDescent="0.25">
      <c r="A237" s="311">
        <f>'Comm Input'!J1272</f>
        <v>0</v>
      </c>
      <c r="B237" t="e">
        <f>'Comm Input'!#REF!</f>
        <v>#REF!</v>
      </c>
      <c r="C237">
        <f>'Comm Input'!L1272</f>
        <v>0</v>
      </c>
      <c r="D237">
        <f>'Comm Input'!M1272</f>
        <v>0</v>
      </c>
      <c r="E237" s="494">
        <f>'Comm Input'!N1272</f>
        <v>0</v>
      </c>
      <c r="F237" s="17">
        <f>'Comm Input'!O1272</f>
        <v>0</v>
      </c>
      <c r="G237" s="38">
        <f>'Comm Input'!P1272</f>
        <v>0</v>
      </c>
      <c r="H237" s="307">
        <f>'Comm Input'!Q1272</f>
        <v>0</v>
      </c>
      <c r="I237" s="307">
        <f>'Comm Input'!R1272</f>
        <v>0</v>
      </c>
      <c r="J237" s="307">
        <f>'Comm Input'!S1272</f>
        <v>0</v>
      </c>
      <c r="K237" s="307">
        <f>'Comm Input'!T1272</f>
        <v>0</v>
      </c>
      <c r="L237" s="38">
        <f>'Comm Input'!U1272</f>
        <v>0</v>
      </c>
      <c r="M237" s="38">
        <f>'Comm Input'!V1272</f>
        <v>0</v>
      </c>
      <c r="N237" s="523">
        <f>'Comm Input'!W1272</f>
        <v>0</v>
      </c>
      <c r="O237" s="523">
        <f>'Comm Input'!X1272</f>
        <v>0</v>
      </c>
      <c r="P237" s="538">
        <f>'Comm Input'!Y1272</f>
        <v>0</v>
      </c>
      <c r="Q237" s="538">
        <f>'Comm Input'!Z1272</f>
        <v>0</v>
      </c>
      <c r="R237" s="538">
        <f>'Comm Input'!AA1272</f>
        <v>0</v>
      </c>
      <c r="S237" s="538">
        <f>'Comm Input'!AB1272</f>
        <v>0</v>
      </c>
      <c r="T237" s="11">
        <f>'Comm Input'!AC1272</f>
        <v>0</v>
      </c>
      <c r="U237">
        <f>'Comm Input'!AD1272</f>
        <v>0</v>
      </c>
      <c r="V237">
        <f>'Comm Input'!AE1272</f>
        <v>0</v>
      </c>
      <c r="W237" s="23">
        <f>'Comm Input'!AF1272</f>
        <v>0</v>
      </c>
      <c r="X237" s="538">
        <f>'Comm Input'!AG1272</f>
        <v>0</v>
      </c>
      <c r="Y237" s="538">
        <f>'Comm Input'!AH1272</f>
        <v>0</v>
      </c>
      <c r="Z237">
        <f>'Comm Input'!AI1272</f>
        <v>0</v>
      </c>
    </row>
    <row r="238" spans="1:26" x14ac:dyDescent="0.25">
      <c r="A238" s="311">
        <f>'Comm Input'!J1273</f>
        <v>0</v>
      </c>
      <c r="B238">
        <f>'Comm Input'!K1273</f>
        <v>0</v>
      </c>
      <c r="C238" s="17">
        <f>'Comm Input'!L1273</f>
        <v>0</v>
      </c>
      <c r="D238">
        <f>'Comm Input'!M1273</f>
        <v>0</v>
      </c>
      <c r="E238" s="494">
        <f>'Comm Input'!N1273</f>
        <v>0</v>
      </c>
      <c r="F238" s="366">
        <f>'Comm Input'!O1273</f>
        <v>0</v>
      </c>
      <c r="G238" s="321">
        <f>'Comm Input'!P1273</f>
        <v>0</v>
      </c>
      <c r="H238" s="307">
        <f>'Comm Input'!Q1273</f>
        <v>0</v>
      </c>
      <c r="I238" s="307">
        <f>'Comm Input'!R1273</f>
        <v>0</v>
      </c>
      <c r="J238" s="307">
        <f>'Comm Input'!S1273</f>
        <v>0</v>
      </c>
      <c r="K238" s="307">
        <f>'Comm Input'!T1273</f>
        <v>0</v>
      </c>
      <c r="L238" s="38">
        <f>'Comm Input'!U1273</f>
        <v>0</v>
      </c>
      <c r="M238" s="38">
        <f>'Comm Input'!V1273</f>
        <v>0</v>
      </c>
      <c r="N238" s="22">
        <f>'Comm Input'!W1273</f>
        <v>0</v>
      </c>
      <c r="O238" s="22">
        <f>'Comm Input'!X1273</f>
        <v>0</v>
      </c>
      <c r="P238" s="23">
        <f>'Comm Input'!Y1273</f>
        <v>0</v>
      </c>
      <c r="Q238" s="23">
        <f>'Comm Input'!Z1273</f>
        <v>0</v>
      </c>
      <c r="R238" s="23">
        <f>'Comm Input'!AA1273</f>
        <v>0</v>
      </c>
      <c r="S238" s="23">
        <f>'Comm Input'!AB1273</f>
        <v>0</v>
      </c>
      <c r="T238" s="11">
        <f>'Comm Input'!AC1273</f>
        <v>0</v>
      </c>
      <c r="U238">
        <f>'Comm Input'!AD1273</f>
        <v>0</v>
      </c>
      <c r="V238">
        <f>'Comm Input'!AE1273</f>
        <v>0</v>
      </c>
      <c r="W238" s="23">
        <f>'Comm Input'!AF1273</f>
        <v>0</v>
      </c>
      <c r="X238" s="23">
        <f>'Comm Input'!AG1273</f>
        <v>0</v>
      </c>
      <c r="Y238" s="23">
        <f>'Comm Input'!AH1273</f>
        <v>0</v>
      </c>
      <c r="Z238" s="23">
        <f>'Comm Input'!AI1273</f>
        <v>0</v>
      </c>
    </row>
    <row r="239" spans="1:26" x14ac:dyDescent="0.25">
      <c r="A239" s="311">
        <f>'Comm Input'!J1274</f>
        <v>0</v>
      </c>
      <c r="B239">
        <f>'Comm Input'!K1274</f>
        <v>0</v>
      </c>
      <c r="C239">
        <f>'Comm Input'!L1274</f>
        <v>0</v>
      </c>
      <c r="D239">
        <f>'Comm Input'!M1274</f>
        <v>0</v>
      </c>
      <c r="E239" s="626">
        <f>'Comm Input'!N1274</f>
        <v>0</v>
      </c>
      <c r="F239" s="13">
        <f>'Comm Input'!O1274</f>
        <v>0</v>
      </c>
      <c r="G239" s="38">
        <f>'Comm Input'!P1274</f>
        <v>0</v>
      </c>
      <c r="H239" s="307">
        <f>'Comm Input'!Q1274</f>
        <v>0</v>
      </c>
      <c r="I239" s="307">
        <f>'Comm Input'!R1274</f>
        <v>0</v>
      </c>
      <c r="J239" s="307">
        <f>'Comm Input'!S1274</f>
        <v>0</v>
      </c>
      <c r="K239" s="307">
        <f>'Comm Input'!T1274</f>
        <v>0</v>
      </c>
      <c r="L239" s="38">
        <f>'Comm Input'!U1274</f>
        <v>0</v>
      </c>
      <c r="M239" s="38">
        <f>'Comm Input'!V1274</f>
        <v>0</v>
      </c>
      <c r="N239" s="22">
        <f>'Comm Input'!W1274</f>
        <v>0</v>
      </c>
      <c r="O239" s="22">
        <f>'Comm Input'!X1274</f>
        <v>0</v>
      </c>
      <c r="P239" s="23">
        <f>'Comm Input'!Y1274</f>
        <v>0</v>
      </c>
      <c r="Q239" s="23">
        <f>'Comm Input'!Z1274</f>
        <v>0</v>
      </c>
      <c r="R239" s="23">
        <f>'Comm Input'!AA1274</f>
        <v>0</v>
      </c>
      <c r="S239" s="23">
        <f>'Comm Input'!AB1274</f>
        <v>0</v>
      </c>
      <c r="T239" s="11">
        <f>'Comm Input'!AC1274</f>
        <v>0</v>
      </c>
      <c r="U239">
        <f>'Comm Input'!AD1274</f>
        <v>0</v>
      </c>
      <c r="V239">
        <f>'Comm Input'!AE1274</f>
        <v>0</v>
      </c>
      <c r="W239" s="23">
        <f>'Comm Input'!AF1274</f>
        <v>0</v>
      </c>
      <c r="X239" s="23">
        <f>'Comm Input'!AG1274</f>
        <v>0</v>
      </c>
      <c r="Y239" s="23">
        <f>'Comm Input'!AH1274</f>
        <v>0</v>
      </c>
      <c r="Z239" s="23">
        <f>'Comm Input'!AI1274</f>
        <v>0</v>
      </c>
    </row>
    <row r="240" spans="1:26" ht="15.75" thickBot="1" x14ac:dyDescent="0.3">
      <c r="A240" s="311">
        <f>'Comm Input'!J1275</f>
        <v>0</v>
      </c>
      <c r="B240">
        <f>'Comm Input'!K1275</f>
        <v>0</v>
      </c>
      <c r="C240">
        <f>'Comm Input'!L1275</f>
        <v>0</v>
      </c>
      <c r="D240">
        <f>'Comm Input'!M1275</f>
        <v>0</v>
      </c>
      <c r="E240" s="541">
        <f>'Comm Input'!N1275</f>
        <v>0</v>
      </c>
      <c r="F240" s="50">
        <f>'Comm Input'!O1275</f>
        <v>0</v>
      </c>
      <c r="G240" s="526">
        <f>'Comm Input'!P1275</f>
        <v>0</v>
      </c>
      <c r="H240" s="535">
        <f>'Comm Input'!Q1275</f>
        <v>0</v>
      </c>
      <c r="I240" s="535">
        <f>'Comm Input'!R1275</f>
        <v>0</v>
      </c>
      <c r="J240" s="535">
        <f>'Comm Input'!S1275</f>
        <v>0</v>
      </c>
      <c r="K240" s="535">
        <f>'Comm Input'!T1275</f>
        <v>0</v>
      </c>
      <c r="L240" s="526">
        <f>'Comm Input'!U1275</f>
        <v>0</v>
      </c>
      <c r="M240" s="526">
        <f>'Comm Input'!V1275</f>
        <v>0</v>
      </c>
      <c r="N240" s="526">
        <f>'Comm Input'!W1275</f>
        <v>0</v>
      </c>
      <c r="O240" s="523">
        <f>'Comm Input'!X1275</f>
        <v>0</v>
      </c>
      <c r="P240" s="11">
        <f>'Comm Input'!Y1275</f>
        <v>0</v>
      </c>
      <c r="Q240" s="538">
        <f>'Comm Input'!Z1275</f>
        <v>0</v>
      </c>
      <c r="R240" s="523">
        <f>'Comm Input'!AA1275</f>
        <v>0</v>
      </c>
      <c r="S240" s="523">
        <f>'Comm Input'!AB1275</f>
        <v>0</v>
      </c>
      <c r="T240" s="538">
        <f>'Comm Input'!AC1275</f>
        <v>0</v>
      </c>
      <c r="U240" s="523">
        <f>'Comm Input'!AD1275</f>
        <v>0</v>
      </c>
      <c r="V240" s="523">
        <f>'Comm Input'!AE1275</f>
        <v>0</v>
      </c>
      <c r="W240" s="538">
        <f>'Comm Input'!AF1275</f>
        <v>0</v>
      </c>
      <c r="X240" s="523">
        <f>'Comm Input'!AG1275</f>
        <v>0</v>
      </c>
      <c r="Y240" s="523">
        <f>'Comm Input'!AH1275</f>
        <v>0</v>
      </c>
      <c r="Z240" s="523">
        <f>'Comm Input'!AI1275</f>
        <v>0</v>
      </c>
    </row>
    <row r="241" spans="1:26" ht="15.75" thickBot="1" x14ac:dyDescent="0.3">
      <c r="A241" s="311">
        <f>'Comm Input'!J1276</f>
        <v>0</v>
      </c>
      <c r="B241">
        <f>'Comm Input'!K1276</f>
        <v>0</v>
      </c>
      <c r="C241">
        <f>'Comm Input'!L1276</f>
        <v>0</v>
      </c>
      <c r="D241">
        <f>'Comm Input'!M1276</f>
        <v>0</v>
      </c>
      <c r="E241" s="49">
        <f>'Comm Input'!N1276</f>
        <v>0</v>
      </c>
      <c r="F241" s="50">
        <f>'Comm Input'!O1276</f>
        <v>0</v>
      </c>
      <c r="G241" s="38">
        <f>'Comm Input'!P1276</f>
        <v>0</v>
      </c>
      <c r="H241" s="38">
        <f>'Comm Input'!Q1276</f>
        <v>0</v>
      </c>
      <c r="I241" s="38">
        <f>'Comm Input'!R1276</f>
        <v>0</v>
      </c>
      <c r="J241" s="38">
        <f>'Comm Input'!S1276</f>
        <v>0</v>
      </c>
      <c r="K241" s="38">
        <f>'Comm Input'!T1276</f>
        <v>0</v>
      </c>
      <c r="L241" s="38">
        <f>'Comm Input'!U1276</f>
        <v>0</v>
      </c>
      <c r="M241" s="38">
        <f>'Comm Input'!V1276</f>
        <v>0</v>
      </c>
      <c r="N241" s="488">
        <f>'Comm Input'!W1276</f>
        <v>259.57249999999999</v>
      </c>
      <c r="O241" s="489">
        <f>'Comm Input'!X1276</f>
        <v>0</v>
      </c>
      <c r="P241" s="490">
        <f>'Comm Input'!Y1276</f>
        <v>0</v>
      </c>
      <c r="Q241" s="1165">
        <f>'Comm Input'!Z1276</f>
        <v>259.57249999999999</v>
      </c>
      <c r="R241" s="387">
        <f>'Comm Input'!AA1276</f>
        <v>21.175000000000001</v>
      </c>
      <c r="S241" s="387">
        <f>'Comm Input'!AB1276</f>
        <v>0</v>
      </c>
      <c r="T241" s="1114">
        <f>'Comm Input'!AC1276</f>
        <v>21.175000000000001</v>
      </c>
      <c r="U241" s="89">
        <f>'Comm Input'!AD1276</f>
        <v>0</v>
      </c>
      <c r="V241" s="89">
        <f>'Comm Input'!AE1276</f>
        <v>0</v>
      </c>
      <c r="W241" s="23">
        <f>'Comm Input'!AF1276</f>
        <v>0</v>
      </c>
      <c r="X241" s="387">
        <f>'Comm Input'!AG1276</f>
        <v>0</v>
      </c>
      <c r="Y241" s="387">
        <f>'Comm Input'!AH1276</f>
        <v>0</v>
      </c>
      <c r="Z241" s="1087">
        <f>'Comm Input'!AI1276</f>
        <v>0</v>
      </c>
    </row>
    <row r="242" spans="1:26" x14ac:dyDescent="0.25">
      <c r="A242" s="311">
        <f>'Comm Input'!J1277</f>
        <v>0</v>
      </c>
      <c r="B242">
        <f>'Comm Input'!K1277</f>
        <v>0</v>
      </c>
      <c r="C242">
        <f>'Comm Input'!L1277</f>
        <v>0</v>
      </c>
      <c r="D242">
        <f>'Comm Input'!M1277</f>
        <v>0</v>
      </c>
      <c r="E242" s="49">
        <f>'Comm Input'!N1277</f>
        <v>0</v>
      </c>
      <c r="F242" s="50">
        <f>'Comm Input'!O1277</f>
        <v>0</v>
      </c>
      <c r="G242" s="38">
        <f>'Comm Input'!P1277</f>
        <v>0</v>
      </c>
      <c r="H242" s="38">
        <f>'Comm Input'!Q1277</f>
        <v>0</v>
      </c>
      <c r="I242" s="38">
        <f>'Comm Input'!R1277</f>
        <v>0</v>
      </c>
      <c r="J242" s="38">
        <f>'Comm Input'!S1277</f>
        <v>0</v>
      </c>
      <c r="K242" s="38">
        <f>'Comm Input'!T1277</f>
        <v>0</v>
      </c>
      <c r="L242" s="38">
        <f>'Comm Input'!U1277</f>
        <v>0</v>
      </c>
      <c r="M242" s="38">
        <f>'Comm Input'!V1277</f>
        <v>0</v>
      </c>
      <c r="N242" s="116">
        <f>'Comm Input'!W1277</f>
        <v>0</v>
      </c>
      <c r="O242" s="22">
        <f>'Comm Input'!X1277</f>
        <v>0</v>
      </c>
      <c r="P242" s="28">
        <f>'Comm Input'!Y1277</f>
        <v>0</v>
      </c>
      <c r="Q242" s="23">
        <f>'Comm Input'!Z1277</f>
        <v>0</v>
      </c>
      <c r="R242" s="22">
        <f>'Comm Input'!AA1277</f>
        <v>0</v>
      </c>
      <c r="S242" s="22">
        <f>'Comm Input'!AB1277</f>
        <v>0</v>
      </c>
      <c r="T242" s="28">
        <f>'Comm Input'!AC1277</f>
        <v>0</v>
      </c>
      <c r="U242" s="89">
        <f>'Comm Input'!AD1277</f>
        <v>0</v>
      </c>
      <c r="V242" s="89">
        <f>'Comm Input'!AE1277</f>
        <v>0</v>
      </c>
      <c r="W242" s="23">
        <f>'Comm Input'!AF1277</f>
        <v>0</v>
      </c>
      <c r="X242" s="22">
        <f>'Comm Input'!AG1277</f>
        <v>0</v>
      </c>
      <c r="Y242" s="22">
        <f>'Comm Input'!AH1277</f>
        <v>0</v>
      </c>
      <c r="Z242" s="89">
        <f>'Comm Input'!AI1277</f>
        <v>0</v>
      </c>
    </row>
    <row r="243" spans="1:26" x14ac:dyDescent="0.25">
      <c r="A243" s="334">
        <f>'Comm Input'!J1278</f>
        <v>0</v>
      </c>
      <c r="B243" s="171">
        <f>'Comm Input'!K1278</f>
        <v>0</v>
      </c>
      <c r="C243" s="171">
        <f>'Comm Input'!L1278</f>
        <v>0</v>
      </c>
      <c r="D243" s="176">
        <f>'Comm Input'!M1278</f>
        <v>0</v>
      </c>
      <c r="E243" s="176">
        <f>'Comm Input'!N1278</f>
        <v>0</v>
      </c>
      <c r="F243" s="335">
        <f>'Comm Input'!O1278</f>
        <v>0</v>
      </c>
      <c r="G243" s="177">
        <f>'Comm Input'!P1278</f>
        <v>0</v>
      </c>
      <c r="H243" s="177">
        <f>'Comm Input'!Q1278</f>
        <v>0</v>
      </c>
      <c r="I243" s="177">
        <f>'Comm Input'!R1278</f>
        <v>0</v>
      </c>
      <c r="J243" s="177">
        <f>'Comm Input'!S1278</f>
        <v>0</v>
      </c>
      <c r="K243" s="177">
        <f>'Comm Input'!T1278</f>
        <v>0</v>
      </c>
      <c r="L243" s="177">
        <f>'Comm Input'!U1278</f>
        <v>0</v>
      </c>
      <c r="M243" s="177">
        <f>'Comm Input'!V1278</f>
        <v>0</v>
      </c>
      <c r="N243" s="364">
        <f>'Comm Input'!W1278</f>
        <v>0</v>
      </c>
      <c r="O243" s="178">
        <f>'Comm Input'!X1278</f>
        <v>0</v>
      </c>
      <c r="P243" s="365">
        <f>'Comm Input'!Y1278</f>
        <v>0</v>
      </c>
      <c r="Q243" s="630">
        <f>'Comm Input'!Z1278</f>
        <v>0</v>
      </c>
      <c r="R243" s="178">
        <f>'Comm Input'!AA1278</f>
        <v>0</v>
      </c>
      <c r="S243" s="337">
        <f>'Comm Input'!AB1278</f>
        <v>0</v>
      </c>
      <c r="T243" s="201">
        <f>'Comm Input'!AC1278</f>
        <v>0</v>
      </c>
      <c r="U243" s="171">
        <f>'Comm Input'!AD1278</f>
        <v>0</v>
      </c>
      <c r="V243" s="171">
        <f>'Comm Input'!AE1278</f>
        <v>0</v>
      </c>
      <c r="W243" s="201">
        <f>'Comm Input'!AF1278</f>
        <v>0</v>
      </c>
      <c r="X243" s="171">
        <f>'Comm Input'!AG1278</f>
        <v>0</v>
      </c>
      <c r="Y243" s="337">
        <f>'Comm Input'!AH1278</f>
        <v>0</v>
      </c>
      <c r="Z243" s="171">
        <f>'Comm Input'!AI1278</f>
        <v>0</v>
      </c>
    </row>
    <row r="244" spans="1:26" x14ac:dyDescent="0.25">
      <c r="A244" s="440" t="str">
        <f>'Comm Input'!J1279</f>
        <v>CES - Fortem</v>
      </c>
      <c r="B244" s="42" t="str">
        <f>'Comm Input'!K1279</f>
        <v>Broker: Ricky Gonzalez</v>
      </c>
      <c r="C244" s="35">
        <f>'Comm Input'!L1279</f>
        <v>0</v>
      </c>
      <c r="D244" s="158">
        <f>'Comm Input'!M1279</f>
        <v>0</v>
      </c>
      <c r="E244" s="117">
        <f>'Comm Input'!N1279</f>
        <v>0</v>
      </c>
      <c r="F244" s="316">
        <f>'Comm Input'!O1279</f>
        <v>0</v>
      </c>
      <c r="G244" s="158">
        <f>'Comm Input'!P1279</f>
        <v>0</v>
      </c>
      <c r="H244" s="158">
        <f>'Comm Input'!Q1279</f>
        <v>0</v>
      </c>
      <c r="I244" s="158">
        <f>'Comm Input'!R1279</f>
        <v>0</v>
      </c>
      <c r="J244" s="319">
        <f>'Comm Input'!S1279</f>
        <v>0</v>
      </c>
      <c r="K244" s="319">
        <f>'Comm Input'!T1279</f>
        <v>0</v>
      </c>
      <c r="L244" s="319" t="str">
        <f>'Comm Input'!U1279</f>
        <v>Bundled</v>
      </c>
      <c r="M244" s="158">
        <f>'Comm Input'!V1279</f>
        <v>0</v>
      </c>
      <c r="N244" s="319">
        <f>'Comm Input'!W1279</f>
        <v>0.03</v>
      </c>
      <c r="O244" s="117">
        <f>'Comm Input'!X1279</f>
        <v>0</v>
      </c>
      <c r="P244" s="157">
        <f>'Comm Input'!Y1279</f>
        <v>0</v>
      </c>
      <c r="Q244" s="159">
        <f>'Comm Input'!Z1279</f>
        <v>0</v>
      </c>
      <c r="R244" s="319">
        <f>'Comm Input'!AA1279</f>
        <v>0</v>
      </c>
      <c r="S244" s="157">
        <f>'Comm Input'!AB1279</f>
        <v>0</v>
      </c>
      <c r="T244" s="126">
        <f>'Comm Input'!AC1279</f>
        <v>0</v>
      </c>
      <c r="U244" s="7">
        <f>'Comm Input'!AD1279</f>
        <v>0</v>
      </c>
      <c r="V244" s="7">
        <f>'Comm Input'!AE1279</f>
        <v>0</v>
      </c>
      <c r="W244" s="126">
        <f>'Comm Input'!AF1279</f>
        <v>0</v>
      </c>
      <c r="X244" s="158">
        <f>'Comm Input'!AG1279</f>
        <v>0</v>
      </c>
      <c r="Y244" s="322">
        <f>'Comm Input'!AH1279</f>
        <v>0</v>
      </c>
      <c r="Z244" s="7">
        <f>'Comm Input'!AI1279</f>
        <v>0</v>
      </c>
    </row>
    <row r="245" spans="1:26" x14ac:dyDescent="0.25">
      <c r="A245" s="311">
        <f>'Comm Input'!J1280</f>
        <v>0</v>
      </c>
      <c r="B245" s="11" t="str">
        <f>'Comm Input'!K1280</f>
        <v>White Water Corp</v>
      </c>
      <c r="C245" s="17">
        <f>'Comm Input'!L1280</f>
        <v>0.27639999999999998</v>
      </c>
      <c r="D245" t="str">
        <f>'Comm Input'!M1280</f>
        <v>FL5610</v>
      </c>
      <c r="E245" s="730">
        <f>'Comm Input'!N1280</f>
        <v>9951.5</v>
      </c>
      <c r="F245" s="366">
        <f>'Comm Input'!O1280</f>
        <v>0</v>
      </c>
      <c r="G245" s="533">
        <f>'Comm Input'!P1280</f>
        <v>0</v>
      </c>
      <c r="H245" s="535">
        <f>'Comm Input'!Q1280</f>
        <v>0</v>
      </c>
      <c r="I245" s="535">
        <f>'Comm Input'!R1280</f>
        <v>0</v>
      </c>
      <c r="J245" s="535">
        <f>'Comm Input'!S1280</f>
        <v>0</v>
      </c>
      <c r="K245" s="535">
        <f>'Comm Input'!T1280</f>
        <v>0</v>
      </c>
      <c r="L245" s="526">
        <f>'Comm Input'!U1280</f>
        <v>0</v>
      </c>
      <c r="M245" s="526">
        <f>'Comm Input'!V1280</f>
        <v>0</v>
      </c>
      <c r="N245" s="523">
        <f>'Comm Input'!W1280</f>
        <v>298.54500000000002</v>
      </c>
      <c r="O245" s="523">
        <f>'Comm Input'!X1280</f>
        <v>0</v>
      </c>
      <c r="P245" s="538">
        <f>'Comm Input'!Y1280</f>
        <v>0</v>
      </c>
      <c r="Q245" s="538">
        <f>'Comm Input'!Z1280</f>
        <v>0</v>
      </c>
      <c r="R245" s="538">
        <f>'Comm Input'!AA1280</f>
        <v>0</v>
      </c>
      <c r="S245" s="538">
        <f>'Comm Input'!AB1280</f>
        <v>0</v>
      </c>
      <c r="T245" s="11">
        <f>'Comm Input'!AC1280</f>
        <v>0</v>
      </c>
      <c r="U245">
        <f>'Comm Input'!AD1280</f>
        <v>0</v>
      </c>
      <c r="V245">
        <f>'Comm Input'!AE1280</f>
        <v>0</v>
      </c>
      <c r="W245" s="538">
        <f>'Comm Input'!AF1280</f>
        <v>0</v>
      </c>
      <c r="X245" s="538">
        <f>'Comm Input'!AG1280</f>
        <v>0</v>
      </c>
      <c r="Y245" s="538">
        <f>'Comm Input'!AH1280</f>
        <v>0</v>
      </c>
      <c r="Z245">
        <f>'Comm Input'!AI1280</f>
        <v>0</v>
      </c>
    </row>
    <row r="246" spans="1:26" x14ac:dyDescent="0.25">
      <c r="A246" s="311">
        <f>'Comm Input'!J1281</f>
        <v>0</v>
      </c>
      <c r="B246">
        <f>'Comm Input'!K1281</f>
        <v>0</v>
      </c>
      <c r="C246">
        <f>'Comm Input'!L1281</f>
        <v>0</v>
      </c>
      <c r="D246">
        <f>'Comm Input'!M1281</f>
        <v>0</v>
      </c>
      <c r="E246" s="494">
        <f>'Comm Input'!N1281</f>
        <v>0</v>
      </c>
      <c r="F246" s="17">
        <f>'Comm Input'!O1281</f>
        <v>0</v>
      </c>
      <c r="G246" s="38">
        <f>'Comm Input'!P1281</f>
        <v>0</v>
      </c>
      <c r="H246" s="307">
        <f>'Comm Input'!Q1281</f>
        <v>0</v>
      </c>
      <c r="I246" s="307">
        <f>'Comm Input'!R1281</f>
        <v>0</v>
      </c>
      <c r="J246" s="307">
        <f>'Comm Input'!S1281</f>
        <v>0</v>
      </c>
      <c r="K246" s="307">
        <f>'Comm Input'!T1281</f>
        <v>0</v>
      </c>
      <c r="L246" s="38">
        <f>'Comm Input'!U1281</f>
        <v>0</v>
      </c>
      <c r="M246" s="38">
        <f>'Comm Input'!V1281</f>
        <v>0</v>
      </c>
      <c r="N246" s="22">
        <f>'Comm Input'!W1281</f>
        <v>0</v>
      </c>
      <c r="O246" s="22">
        <f>'Comm Input'!X1281</f>
        <v>0</v>
      </c>
      <c r="P246" s="23">
        <f>'Comm Input'!Y1281</f>
        <v>0</v>
      </c>
      <c r="Q246" s="23">
        <f>'Comm Input'!Z1281</f>
        <v>0</v>
      </c>
      <c r="R246" s="23">
        <f>'Comm Input'!AA1281</f>
        <v>0</v>
      </c>
      <c r="S246" s="23">
        <f>'Comm Input'!AB1281</f>
        <v>0</v>
      </c>
      <c r="T246" s="11">
        <f>'Comm Input'!AC1281</f>
        <v>0</v>
      </c>
      <c r="U246">
        <f>'Comm Input'!AD1281</f>
        <v>0</v>
      </c>
      <c r="V246">
        <f>'Comm Input'!AE1281</f>
        <v>0</v>
      </c>
      <c r="W246" s="23">
        <f>'Comm Input'!AF1281</f>
        <v>0</v>
      </c>
      <c r="X246" s="23">
        <f>'Comm Input'!AG1281</f>
        <v>0</v>
      </c>
      <c r="Y246" s="23">
        <f>'Comm Input'!AH1281</f>
        <v>0</v>
      </c>
      <c r="Z246">
        <f>'Comm Input'!AI1281</f>
        <v>0</v>
      </c>
    </row>
    <row r="247" spans="1:26" x14ac:dyDescent="0.25">
      <c r="A247" s="311">
        <f>'Comm Input'!J1282</f>
        <v>0</v>
      </c>
      <c r="B247">
        <f>'Comm Input'!K1283</f>
        <v>0</v>
      </c>
      <c r="C247" s="17">
        <f>'Comm Input'!L1282</f>
        <v>0</v>
      </c>
      <c r="D247">
        <f>'Comm Input'!M1282</f>
        <v>0</v>
      </c>
      <c r="E247" s="494">
        <f>'Comm Input'!N1282</f>
        <v>0</v>
      </c>
      <c r="F247" s="366">
        <f>'Comm Input'!O1282</f>
        <v>0</v>
      </c>
      <c r="G247" s="321">
        <f>'Comm Input'!P1282</f>
        <v>0</v>
      </c>
      <c r="H247" s="307">
        <f>'Comm Input'!Q1282</f>
        <v>0</v>
      </c>
      <c r="I247" s="307">
        <f>'Comm Input'!R1282</f>
        <v>0</v>
      </c>
      <c r="J247" s="307">
        <f>'Comm Input'!S1282</f>
        <v>0</v>
      </c>
      <c r="K247" s="307">
        <f>'Comm Input'!T1282</f>
        <v>0</v>
      </c>
      <c r="L247" s="38">
        <f>'Comm Input'!U1282</f>
        <v>0</v>
      </c>
      <c r="M247" s="38">
        <f>'Comm Input'!V1282</f>
        <v>0</v>
      </c>
      <c r="N247" s="22">
        <f>'Comm Input'!W1282</f>
        <v>0</v>
      </c>
      <c r="O247" s="22">
        <f>'Comm Input'!X1282</f>
        <v>0</v>
      </c>
      <c r="P247" s="23">
        <f>'Comm Input'!Y1282</f>
        <v>0</v>
      </c>
      <c r="Q247" s="23">
        <f>'Comm Input'!Z1282</f>
        <v>0</v>
      </c>
      <c r="R247" s="23">
        <f>'Comm Input'!AA1282</f>
        <v>0</v>
      </c>
      <c r="S247" s="23">
        <f>'Comm Input'!AB1282</f>
        <v>0</v>
      </c>
      <c r="T247" s="11">
        <f>'Comm Input'!AC1282</f>
        <v>0</v>
      </c>
      <c r="U247">
        <f>'Comm Input'!AD1282</f>
        <v>0</v>
      </c>
      <c r="V247">
        <f>'Comm Input'!AE1282</f>
        <v>0</v>
      </c>
      <c r="W247" s="23">
        <f>'Comm Input'!AF1282</f>
        <v>0</v>
      </c>
      <c r="X247" s="23">
        <f>'Comm Input'!AG1282</f>
        <v>0</v>
      </c>
      <c r="Y247" s="23">
        <f>'Comm Input'!AH1282</f>
        <v>0</v>
      </c>
      <c r="Z247">
        <f>'Comm Input'!AI1282</f>
        <v>0</v>
      </c>
    </row>
    <row r="248" spans="1:26" x14ac:dyDescent="0.25">
      <c r="A248" s="311">
        <f>'Comm Input'!J1283</f>
        <v>0</v>
      </c>
      <c r="B248">
        <f>'Comm Input'!K1284</f>
        <v>0</v>
      </c>
      <c r="C248">
        <f>'Comm Input'!L1283</f>
        <v>0</v>
      </c>
      <c r="D248">
        <f>'Comm Input'!M1283</f>
        <v>0</v>
      </c>
      <c r="E248" s="494">
        <f>'Comm Input'!N1283</f>
        <v>0</v>
      </c>
      <c r="F248" s="17">
        <f>'Comm Input'!O1283</f>
        <v>0</v>
      </c>
      <c r="G248" s="38">
        <f>'Comm Input'!P1283</f>
        <v>0</v>
      </c>
      <c r="H248" s="307">
        <f>'Comm Input'!Q1283</f>
        <v>0</v>
      </c>
      <c r="I248" s="307">
        <f>'Comm Input'!R1283</f>
        <v>0</v>
      </c>
      <c r="J248" s="307">
        <f>'Comm Input'!S1283</f>
        <v>0</v>
      </c>
      <c r="K248" s="307">
        <f>'Comm Input'!T1283</f>
        <v>0</v>
      </c>
      <c r="L248" s="38">
        <f>'Comm Input'!U1283</f>
        <v>0</v>
      </c>
      <c r="M248" s="38">
        <f>'Comm Input'!V1283</f>
        <v>0</v>
      </c>
      <c r="N248" s="22">
        <f>'Comm Input'!W1283</f>
        <v>0</v>
      </c>
      <c r="O248" s="22">
        <f>'Comm Input'!X1283</f>
        <v>0</v>
      </c>
      <c r="P248" s="23">
        <f>'Comm Input'!Y1283</f>
        <v>0</v>
      </c>
      <c r="Q248" s="23">
        <f>'Comm Input'!Z1283</f>
        <v>0</v>
      </c>
      <c r="R248" s="23">
        <f>'Comm Input'!AA1283</f>
        <v>0</v>
      </c>
      <c r="S248" s="23">
        <f>'Comm Input'!AB1283</f>
        <v>0</v>
      </c>
      <c r="T248" s="11">
        <f>'Comm Input'!AC1283</f>
        <v>0</v>
      </c>
      <c r="U248">
        <f>'Comm Input'!AD1283</f>
        <v>0</v>
      </c>
      <c r="V248">
        <f>'Comm Input'!AE1283</f>
        <v>0</v>
      </c>
      <c r="W248" s="23">
        <f>'Comm Input'!AF1283</f>
        <v>0</v>
      </c>
      <c r="X248" s="23">
        <f>'Comm Input'!AG1283</f>
        <v>0</v>
      </c>
      <c r="Y248" s="23">
        <f>'Comm Input'!AH1283</f>
        <v>0</v>
      </c>
      <c r="Z248">
        <f>'Comm Input'!AI1283</f>
        <v>0</v>
      </c>
    </row>
    <row r="249" spans="1:26" x14ac:dyDescent="0.25">
      <c r="A249" s="311">
        <f>'Comm Input'!J1284</f>
        <v>0</v>
      </c>
      <c r="B249" t="e">
        <f>'Comm Input'!#REF!</f>
        <v>#REF!</v>
      </c>
      <c r="C249" s="17">
        <f>'Comm Input'!L1284</f>
        <v>0</v>
      </c>
      <c r="D249">
        <f>'Comm Input'!M1284</f>
        <v>0</v>
      </c>
      <c r="E249" s="494">
        <f>'Comm Input'!N1284</f>
        <v>0</v>
      </c>
      <c r="F249" s="366">
        <f>'Comm Input'!O1284</f>
        <v>0</v>
      </c>
      <c r="G249" s="321">
        <f>'Comm Input'!P1284</f>
        <v>0</v>
      </c>
      <c r="H249" s="307">
        <f>'Comm Input'!Q1284</f>
        <v>0</v>
      </c>
      <c r="I249" s="307">
        <f>'Comm Input'!R1284</f>
        <v>0</v>
      </c>
      <c r="J249" s="307">
        <f>'Comm Input'!S1284</f>
        <v>0</v>
      </c>
      <c r="K249" s="307">
        <f>'Comm Input'!T1284</f>
        <v>0</v>
      </c>
      <c r="L249" s="38">
        <f>'Comm Input'!U1284</f>
        <v>0</v>
      </c>
      <c r="M249" s="38">
        <f>'Comm Input'!V1284</f>
        <v>0</v>
      </c>
      <c r="N249" s="22">
        <f>'Comm Input'!W1284</f>
        <v>0</v>
      </c>
      <c r="O249" s="22">
        <f>'Comm Input'!X1284</f>
        <v>0</v>
      </c>
      <c r="P249" s="23">
        <f>'Comm Input'!Y1284</f>
        <v>0</v>
      </c>
      <c r="Q249" s="23">
        <f>'Comm Input'!Z1284</f>
        <v>0</v>
      </c>
      <c r="R249" s="23">
        <f>'Comm Input'!AA1284</f>
        <v>0</v>
      </c>
      <c r="S249" s="23">
        <f>'Comm Input'!AB1284</f>
        <v>0</v>
      </c>
      <c r="T249" s="11">
        <f>'Comm Input'!AC1284</f>
        <v>0</v>
      </c>
      <c r="U249">
        <f>'Comm Input'!AD1284</f>
        <v>0</v>
      </c>
      <c r="V249">
        <f>'Comm Input'!AE1284</f>
        <v>0</v>
      </c>
      <c r="W249" s="23">
        <f>'Comm Input'!AF1284</f>
        <v>0</v>
      </c>
      <c r="X249" s="23">
        <f>'Comm Input'!AG1284</f>
        <v>0</v>
      </c>
      <c r="Y249" s="23">
        <f>'Comm Input'!AH1284</f>
        <v>0</v>
      </c>
      <c r="Z249" s="23">
        <f>'Comm Input'!AI1284</f>
        <v>0</v>
      </c>
    </row>
    <row r="250" spans="1:26" x14ac:dyDescent="0.25">
      <c r="A250" s="311">
        <f>'Comm Input'!J1285</f>
        <v>0</v>
      </c>
      <c r="B250">
        <f>'Comm Input'!K1285</f>
        <v>0</v>
      </c>
      <c r="C250">
        <f>'Comm Input'!L1285</f>
        <v>0</v>
      </c>
      <c r="D250">
        <f>'Comm Input'!M1285</f>
        <v>0</v>
      </c>
      <c r="E250" s="626">
        <f>'Comm Input'!N1285</f>
        <v>0</v>
      </c>
      <c r="F250" s="13">
        <f>'Comm Input'!O1285</f>
        <v>0</v>
      </c>
      <c r="G250" s="38">
        <f>'Comm Input'!P1285</f>
        <v>0</v>
      </c>
      <c r="H250" s="307">
        <f>'Comm Input'!Q1285</f>
        <v>0</v>
      </c>
      <c r="I250" s="307">
        <f>'Comm Input'!R1285</f>
        <v>0</v>
      </c>
      <c r="J250" s="307">
        <f>'Comm Input'!S1285</f>
        <v>0</v>
      </c>
      <c r="K250" s="307">
        <f>'Comm Input'!T1285</f>
        <v>0</v>
      </c>
      <c r="L250" s="38">
        <f>'Comm Input'!U1285</f>
        <v>0</v>
      </c>
      <c r="M250" s="38">
        <f>'Comm Input'!V1285</f>
        <v>0</v>
      </c>
      <c r="N250" s="22">
        <f>'Comm Input'!W1285</f>
        <v>0</v>
      </c>
      <c r="O250" s="22">
        <f>'Comm Input'!X1285</f>
        <v>0</v>
      </c>
      <c r="P250" s="23">
        <f>'Comm Input'!Y1285</f>
        <v>0</v>
      </c>
      <c r="Q250" s="23">
        <f>'Comm Input'!Z1285</f>
        <v>0</v>
      </c>
      <c r="R250" s="23">
        <f>'Comm Input'!AA1285</f>
        <v>0</v>
      </c>
      <c r="S250" s="23">
        <f>'Comm Input'!AB1285</f>
        <v>0</v>
      </c>
      <c r="T250" s="11">
        <f>'Comm Input'!AC1285</f>
        <v>0</v>
      </c>
      <c r="U250">
        <f>'Comm Input'!AD1285</f>
        <v>0</v>
      </c>
      <c r="V250">
        <f>'Comm Input'!AE1285</f>
        <v>0</v>
      </c>
      <c r="W250" s="23">
        <f>'Comm Input'!AF1285</f>
        <v>0</v>
      </c>
      <c r="X250" s="23">
        <f>'Comm Input'!AG1285</f>
        <v>0</v>
      </c>
      <c r="Y250" s="23">
        <f>'Comm Input'!AH1285</f>
        <v>0</v>
      </c>
      <c r="Z250" s="23">
        <f>'Comm Input'!AI1285</f>
        <v>0</v>
      </c>
    </row>
    <row r="251" spans="1:26" ht="15.75" thickBot="1" x14ac:dyDescent="0.3">
      <c r="A251" s="311">
        <f>'Comm Input'!J1286</f>
        <v>0</v>
      </c>
      <c r="B251">
        <f>'Comm Input'!K1286</f>
        <v>0</v>
      </c>
      <c r="C251">
        <f>'Comm Input'!L1286</f>
        <v>0</v>
      </c>
      <c r="D251">
        <f>'Comm Input'!M1286</f>
        <v>0</v>
      </c>
      <c r="E251" s="49">
        <f>'Comm Input'!N1286</f>
        <v>0</v>
      </c>
      <c r="F251" s="50">
        <f>'Comm Input'!O1286</f>
        <v>0</v>
      </c>
      <c r="G251" s="38">
        <f>'Comm Input'!P1286</f>
        <v>0</v>
      </c>
      <c r="H251" s="307">
        <f>'Comm Input'!Q1286</f>
        <v>0</v>
      </c>
      <c r="I251" s="307">
        <f>'Comm Input'!R1286</f>
        <v>0</v>
      </c>
      <c r="J251" s="307">
        <f>'Comm Input'!S1286</f>
        <v>0</v>
      </c>
      <c r="K251" s="307">
        <f>'Comm Input'!T1286</f>
        <v>0</v>
      </c>
      <c r="L251" s="38">
        <f>'Comm Input'!U1286</f>
        <v>0</v>
      </c>
      <c r="M251" s="38">
        <f>'Comm Input'!V1286</f>
        <v>0</v>
      </c>
      <c r="N251" s="38">
        <f>'Comm Input'!W1286</f>
        <v>0</v>
      </c>
      <c r="O251" s="22">
        <f>'Comm Input'!X1286</f>
        <v>0</v>
      </c>
      <c r="P251" s="11">
        <f>'Comm Input'!Y1286</f>
        <v>0</v>
      </c>
      <c r="Q251" s="23">
        <f>'Comm Input'!Z1286</f>
        <v>0</v>
      </c>
      <c r="R251" s="22">
        <f>'Comm Input'!AA1286</f>
        <v>0</v>
      </c>
      <c r="S251" s="22">
        <f>'Comm Input'!AB1286</f>
        <v>0</v>
      </c>
      <c r="T251" s="23">
        <f>'Comm Input'!AC1286</f>
        <v>0</v>
      </c>
      <c r="U251" s="22">
        <f>'Comm Input'!AD1286</f>
        <v>0</v>
      </c>
      <c r="V251" s="22">
        <f>'Comm Input'!AE1286</f>
        <v>0</v>
      </c>
      <c r="W251" s="23">
        <f>'Comm Input'!AF1286</f>
        <v>0</v>
      </c>
      <c r="X251" s="22">
        <f>'Comm Input'!AG1286</f>
        <v>0</v>
      </c>
      <c r="Y251" s="22">
        <f>'Comm Input'!AH1286</f>
        <v>0</v>
      </c>
      <c r="Z251" s="22">
        <f>'Comm Input'!AI1286</f>
        <v>0</v>
      </c>
    </row>
    <row r="252" spans="1:26" ht="15.75" thickBot="1" x14ac:dyDescent="0.3">
      <c r="A252" s="311">
        <f>'Comm Input'!J1287</f>
        <v>0</v>
      </c>
      <c r="B252">
        <f>'Comm Input'!K1287</f>
        <v>0</v>
      </c>
      <c r="C252">
        <f>'Comm Input'!L1287</f>
        <v>0</v>
      </c>
      <c r="D252">
        <f>'Comm Input'!M1287</f>
        <v>0</v>
      </c>
      <c r="E252" s="49">
        <f>'Comm Input'!N1287</f>
        <v>0</v>
      </c>
      <c r="F252" s="50">
        <f>'Comm Input'!O1287</f>
        <v>0</v>
      </c>
      <c r="G252" s="38">
        <f>'Comm Input'!P1287</f>
        <v>0</v>
      </c>
      <c r="H252" s="38">
        <f>'Comm Input'!Q1287</f>
        <v>0</v>
      </c>
      <c r="I252" s="38">
        <f>'Comm Input'!R1287</f>
        <v>0</v>
      </c>
      <c r="J252" s="38">
        <f>'Comm Input'!S1287</f>
        <v>0</v>
      </c>
      <c r="K252" s="38">
        <f>'Comm Input'!T1287</f>
        <v>0</v>
      </c>
      <c r="L252" s="38">
        <f>'Comm Input'!U1287</f>
        <v>0</v>
      </c>
      <c r="M252" s="38">
        <f>'Comm Input'!V1287</f>
        <v>0</v>
      </c>
      <c r="N252" s="488">
        <f>'Comm Input'!W1287</f>
        <v>298.54500000000002</v>
      </c>
      <c r="O252" s="489">
        <f>'Comm Input'!X1287</f>
        <v>0</v>
      </c>
      <c r="P252" s="490">
        <f>'Comm Input'!Y1287</f>
        <v>0</v>
      </c>
      <c r="Q252" s="1165">
        <f>'Comm Input'!Z1287</f>
        <v>298.54500000000002</v>
      </c>
      <c r="R252" s="387">
        <f>'Comm Input'!AA1287</f>
        <v>0</v>
      </c>
      <c r="S252" s="387">
        <f>'Comm Input'!AB1287</f>
        <v>0</v>
      </c>
      <c r="T252" s="1114">
        <f>'Comm Input'!AC1287</f>
        <v>0</v>
      </c>
      <c r="U252" s="89">
        <f>'Comm Input'!AD1287</f>
        <v>0</v>
      </c>
      <c r="V252" s="89">
        <f>'Comm Input'!AE1287</f>
        <v>0</v>
      </c>
      <c r="W252" s="23">
        <f>'Comm Input'!AF1287</f>
        <v>0</v>
      </c>
      <c r="X252" s="387">
        <f>'Comm Input'!AG1287</f>
        <v>0</v>
      </c>
      <c r="Y252" s="387">
        <f>'Comm Input'!AH1287</f>
        <v>0</v>
      </c>
      <c r="Z252" s="1087">
        <f>'Comm Input'!AI1287</f>
        <v>0</v>
      </c>
    </row>
    <row r="253" spans="1:26" x14ac:dyDescent="0.25">
      <c r="A253" s="311">
        <f>'Comm Input'!J1288</f>
        <v>0</v>
      </c>
      <c r="B253">
        <f>'Comm Input'!K1288</f>
        <v>0</v>
      </c>
      <c r="C253">
        <f>'Comm Input'!L1288</f>
        <v>0</v>
      </c>
      <c r="D253" s="22">
        <f>'Comm Input'!M1288</f>
        <v>0</v>
      </c>
      <c r="E253" s="22">
        <f>'Comm Input'!N1288</f>
        <v>0</v>
      </c>
      <c r="F253" s="17">
        <f>'Comm Input'!O1288</f>
        <v>0</v>
      </c>
      <c r="G253" s="22">
        <f>'Comm Input'!P1288</f>
        <v>0</v>
      </c>
      <c r="H253" s="306">
        <f>'Comm Input'!Q1288</f>
        <v>0</v>
      </c>
      <c r="I253" s="306">
        <f>'Comm Input'!R1288</f>
        <v>0</v>
      </c>
      <c r="J253" s="306">
        <f>'Comm Input'!S1288</f>
        <v>0</v>
      </c>
      <c r="K253" s="306">
        <f>'Comm Input'!T1288</f>
        <v>0</v>
      </c>
      <c r="L253">
        <f>'Comm Input'!U1288</f>
        <v>0</v>
      </c>
      <c r="M253">
        <f>'Comm Input'!V1288</f>
        <v>0</v>
      </c>
      <c r="N253">
        <f>'Comm Input'!W1288</f>
        <v>0</v>
      </c>
      <c r="O253">
        <f>'Comm Input'!X1288</f>
        <v>0</v>
      </c>
      <c r="P253" s="11">
        <f>'Comm Input'!Y1288</f>
        <v>0</v>
      </c>
      <c r="Q253" s="11">
        <f>'Comm Input'!Z1288</f>
        <v>0</v>
      </c>
      <c r="R253">
        <f>'Comm Input'!AA1288</f>
        <v>0</v>
      </c>
      <c r="S253" s="11">
        <f>'Comm Input'!AB1288</f>
        <v>0</v>
      </c>
      <c r="T253" s="11">
        <f>'Comm Input'!AC1288</f>
        <v>0</v>
      </c>
      <c r="U253">
        <f>'Comm Input'!AD1288</f>
        <v>0</v>
      </c>
      <c r="V253">
        <f>'Comm Input'!AE1288</f>
        <v>0</v>
      </c>
      <c r="W253" s="28">
        <f>'Comm Input'!AF1288</f>
        <v>0</v>
      </c>
      <c r="X253" s="89">
        <f>'Comm Input'!AG1288</f>
        <v>0</v>
      </c>
      <c r="Y253">
        <f>'Comm Input'!AH1288</f>
        <v>0</v>
      </c>
      <c r="Z253">
        <f>'Comm Input'!AI1288</f>
        <v>0</v>
      </c>
    </row>
    <row r="254" spans="1:26" x14ac:dyDescent="0.25">
      <c r="A254" s="334">
        <f>'Comm Input'!J1289</f>
        <v>0</v>
      </c>
      <c r="B254" s="171">
        <f>'Comm Input'!K1289</f>
        <v>0</v>
      </c>
      <c r="C254" s="171">
        <f>'Comm Input'!L1289</f>
        <v>0</v>
      </c>
      <c r="D254" s="176">
        <f>'Comm Input'!M1289</f>
        <v>0</v>
      </c>
      <c r="E254" s="449">
        <f>'Comm Input'!N1289</f>
        <v>0</v>
      </c>
      <c r="F254" s="335">
        <f>'Comm Input'!O1289</f>
        <v>0</v>
      </c>
      <c r="G254" s="177">
        <f>'Comm Input'!P1289</f>
        <v>0</v>
      </c>
      <c r="H254" s="177">
        <f>'Comm Input'!Q1289</f>
        <v>0</v>
      </c>
      <c r="I254" s="177">
        <f>'Comm Input'!R1289</f>
        <v>0</v>
      </c>
      <c r="J254" s="177">
        <f>'Comm Input'!S1289</f>
        <v>0</v>
      </c>
      <c r="K254" s="177">
        <f>'Comm Input'!T1289</f>
        <v>0</v>
      </c>
      <c r="L254" s="177">
        <f>'Comm Input'!U1289</f>
        <v>0</v>
      </c>
      <c r="M254" s="177">
        <f>'Comm Input'!V1289</f>
        <v>0</v>
      </c>
      <c r="N254" s="364">
        <f>'Comm Input'!W1289</f>
        <v>0</v>
      </c>
      <c r="O254" s="178">
        <f>'Comm Input'!X1289</f>
        <v>0</v>
      </c>
      <c r="P254" s="365">
        <f>'Comm Input'!Y1289</f>
        <v>0</v>
      </c>
      <c r="Q254" s="630">
        <f>'Comm Input'!Z1289</f>
        <v>0</v>
      </c>
      <c r="R254" s="178">
        <f>'Comm Input'!AA1289</f>
        <v>0</v>
      </c>
      <c r="S254" s="337">
        <f>'Comm Input'!AB1289</f>
        <v>0</v>
      </c>
      <c r="T254" s="201">
        <f>'Comm Input'!AC1289</f>
        <v>0</v>
      </c>
      <c r="U254" s="171">
        <f>'Comm Input'!AD1289</f>
        <v>0</v>
      </c>
      <c r="V254" s="171">
        <f>'Comm Input'!AE1289</f>
        <v>0</v>
      </c>
      <c r="W254" s="201">
        <f>'Comm Input'!AF1289</f>
        <v>0</v>
      </c>
      <c r="X254" s="171">
        <f>'Comm Input'!AG1289</f>
        <v>0</v>
      </c>
      <c r="Y254" s="337">
        <f>'Comm Input'!AH1289</f>
        <v>0</v>
      </c>
      <c r="Z254" s="171">
        <f>'Comm Input'!AI1289</f>
        <v>0</v>
      </c>
    </row>
    <row r="255" spans="1:26" x14ac:dyDescent="0.25">
      <c r="A255" s="440" t="str">
        <f>'Comm Input'!J1290</f>
        <v>CES</v>
      </c>
      <c r="B255" s="42" t="str">
        <f>'Comm Input'!K1290</f>
        <v>Broker: 3SES</v>
      </c>
      <c r="C255" s="35">
        <f>'Comm Input'!L1290</f>
        <v>0</v>
      </c>
      <c r="D255" s="158">
        <f>'Comm Input'!M1290</f>
        <v>0</v>
      </c>
      <c r="E255" s="117">
        <f>'Comm Input'!N1290</f>
        <v>0</v>
      </c>
      <c r="F255" s="316">
        <f>'Comm Input'!O1290</f>
        <v>0</v>
      </c>
      <c r="G255" s="158">
        <f>'Comm Input'!P1290</f>
        <v>0</v>
      </c>
      <c r="H255" s="158">
        <f>'Comm Input'!Q1290</f>
        <v>0</v>
      </c>
      <c r="I255" s="158">
        <f>'Comm Input'!R1290</f>
        <v>0</v>
      </c>
      <c r="J255" s="319">
        <f>'Comm Input'!S1290</f>
        <v>0</v>
      </c>
      <c r="K255" s="319">
        <f>'Comm Input'!T1290</f>
        <v>0</v>
      </c>
      <c r="L255" s="319" t="str">
        <f>'Comm Input'!U1290</f>
        <v>Bundled</v>
      </c>
      <c r="M255" s="158">
        <f>'Comm Input'!V1290</f>
        <v>0</v>
      </c>
      <c r="N255" s="319">
        <f>'Comm Input'!W1290</f>
        <v>2.5000000000000001E-2</v>
      </c>
      <c r="O255" s="117">
        <f>'Comm Input'!X1290</f>
        <v>0</v>
      </c>
      <c r="P255" s="157">
        <f>'Comm Input'!Y1290</f>
        <v>0</v>
      </c>
      <c r="Q255" s="159">
        <f>'Comm Input'!Z1290</f>
        <v>0</v>
      </c>
      <c r="R255" s="319">
        <f>'Comm Input'!AA1290</f>
        <v>0</v>
      </c>
      <c r="S255" s="157">
        <f>'Comm Input'!AB1290</f>
        <v>0</v>
      </c>
      <c r="T255" s="126">
        <f>'Comm Input'!AC1290</f>
        <v>0</v>
      </c>
      <c r="U255" s="7">
        <f>'Comm Input'!AD1290</f>
        <v>0</v>
      </c>
      <c r="V255" s="7">
        <f>'Comm Input'!AE1290</f>
        <v>0</v>
      </c>
      <c r="W255" s="126">
        <f>'Comm Input'!AF1290</f>
        <v>0</v>
      </c>
      <c r="X255" s="158">
        <f>'Comm Input'!AG1290</f>
        <v>0</v>
      </c>
      <c r="Y255" s="322">
        <f>'Comm Input'!AH1290</f>
        <v>0</v>
      </c>
      <c r="Z255" s="7">
        <f>'Comm Input'!AI1290</f>
        <v>0</v>
      </c>
    </row>
    <row r="256" spans="1:26" x14ac:dyDescent="0.25">
      <c r="A256" s="311">
        <f>'Comm Input'!J1291</f>
        <v>0</v>
      </c>
      <c r="B256" s="218" t="str">
        <f>'Comm Input'!K1291</f>
        <v>American Fiber Green</v>
      </c>
      <c r="C256" s="17">
        <f>'Comm Input'!L1291</f>
        <v>0.3352</v>
      </c>
      <c r="D256" t="str">
        <f>'Comm Input'!M1291</f>
        <v>CA9424</v>
      </c>
      <c r="E256" s="628">
        <f>'Comm Input'!N1291</f>
        <v>0</v>
      </c>
      <c r="F256" s="366">
        <f>'Comm Input'!O1291</f>
        <v>0</v>
      </c>
      <c r="G256" s="533">
        <f>'Comm Input'!P1291</f>
        <v>0</v>
      </c>
      <c r="H256" s="535">
        <f>'Comm Input'!Q1291</f>
        <v>0</v>
      </c>
      <c r="I256" s="535">
        <f>'Comm Input'!R1291</f>
        <v>0</v>
      </c>
      <c r="J256" s="535">
        <f>'Comm Input'!S1291</f>
        <v>0</v>
      </c>
      <c r="K256" s="535">
        <f>'Comm Input'!T1291</f>
        <v>0</v>
      </c>
      <c r="L256" s="526">
        <f>'Comm Input'!U1291</f>
        <v>0</v>
      </c>
      <c r="M256" s="526">
        <f>'Comm Input'!V1291</f>
        <v>0</v>
      </c>
      <c r="N256" s="523">
        <f>'Comm Input'!W1291</f>
        <v>0</v>
      </c>
      <c r="O256" s="523">
        <f>'Comm Input'!X1291</f>
        <v>0</v>
      </c>
      <c r="P256" s="538">
        <f>'Comm Input'!Y1291</f>
        <v>0</v>
      </c>
      <c r="Q256" s="538">
        <f>'Comm Input'!Z1291</f>
        <v>0</v>
      </c>
      <c r="R256" s="538">
        <f>'Comm Input'!AA1291</f>
        <v>0</v>
      </c>
      <c r="S256" s="538">
        <f>'Comm Input'!AB1291</f>
        <v>0</v>
      </c>
      <c r="T256" s="11">
        <f>'Comm Input'!AC1291</f>
        <v>0</v>
      </c>
      <c r="U256">
        <f>'Comm Input'!AD1291</f>
        <v>0</v>
      </c>
      <c r="V256">
        <f>'Comm Input'!AE1291</f>
        <v>0</v>
      </c>
      <c r="W256" s="538">
        <f>'Comm Input'!AF1291</f>
        <v>0</v>
      </c>
      <c r="X256" s="538">
        <f>'Comm Input'!AG1291</f>
        <v>0</v>
      </c>
      <c r="Y256" s="538">
        <f>'Comm Input'!AH1291</f>
        <v>0</v>
      </c>
      <c r="Z256">
        <f>'Comm Input'!AI1291</f>
        <v>0</v>
      </c>
    </row>
    <row r="257" spans="1:27" x14ac:dyDescent="0.25">
      <c r="A257" s="311">
        <f>'Comm Input'!J1292</f>
        <v>0</v>
      </c>
      <c r="B257">
        <f>'Comm Input'!K1292</f>
        <v>0</v>
      </c>
      <c r="C257">
        <f>'Comm Input'!L1292</f>
        <v>0</v>
      </c>
      <c r="D257">
        <f>'Comm Input'!M1292</f>
        <v>0</v>
      </c>
      <c r="E257" s="494">
        <f>'Comm Input'!N1292</f>
        <v>0</v>
      </c>
      <c r="F257" s="17">
        <f>'Comm Input'!O1292</f>
        <v>0</v>
      </c>
      <c r="G257" s="38">
        <f>'Comm Input'!P1292</f>
        <v>0</v>
      </c>
      <c r="H257" s="307">
        <f>'Comm Input'!Q1292</f>
        <v>0</v>
      </c>
      <c r="I257" s="307">
        <f>'Comm Input'!R1292</f>
        <v>0</v>
      </c>
      <c r="J257" s="307">
        <f>'Comm Input'!S1292</f>
        <v>0</v>
      </c>
      <c r="K257" s="307">
        <f>'Comm Input'!T1292</f>
        <v>0</v>
      </c>
      <c r="L257" s="38">
        <f>'Comm Input'!U1292</f>
        <v>0</v>
      </c>
      <c r="M257" s="38">
        <f>'Comm Input'!V1292</f>
        <v>0</v>
      </c>
      <c r="N257" s="22">
        <f>'Comm Input'!W1292</f>
        <v>0</v>
      </c>
      <c r="O257" s="22">
        <f>'Comm Input'!X1292</f>
        <v>0</v>
      </c>
      <c r="P257" s="23">
        <f>'Comm Input'!Y1292</f>
        <v>0</v>
      </c>
      <c r="Q257" s="23">
        <f>'Comm Input'!Z1292</f>
        <v>0</v>
      </c>
      <c r="R257" s="23">
        <f>'Comm Input'!AA1292</f>
        <v>0</v>
      </c>
      <c r="S257" s="23">
        <f>'Comm Input'!AB1292</f>
        <v>0</v>
      </c>
      <c r="T257" s="11">
        <f>'Comm Input'!AC1292</f>
        <v>0</v>
      </c>
      <c r="U257">
        <f>'Comm Input'!AD1292</f>
        <v>0</v>
      </c>
      <c r="V257">
        <f>'Comm Input'!AE1292</f>
        <v>0</v>
      </c>
      <c r="W257" s="23">
        <f>'Comm Input'!AF1292</f>
        <v>0</v>
      </c>
      <c r="X257" s="23">
        <f>'Comm Input'!AG1292</f>
        <v>0</v>
      </c>
      <c r="Y257" s="23">
        <f>'Comm Input'!AH1292</f>
        <v>0</v>
      </c>
      <c r="Z257">
        <f>'Comm Input'!AI1292</f>
        <v>0</v>
      </c>
    </row>
    <row r="258" spans="1:27" x14ac:dyDescent="0.25">
      <c r="A258" s="311">
        <f>'Comm Input'!J1293</f>
        <v>0</v>
      </c>
      <c r="B258">
        <f>'Comm Input'!K1293</f>
        <v>0</v>
      </c>
      <c r="C258" s="17">
        <f>'Comm Input'!L1293</f>
        <v>0.36559999999999998</v>
      </c>
      <c r="D258" t="str">
        <f>'Comm Input'!M1293</f>
        <v>CA7219</v>
      </c>
      <c r="E258" s="636">
        <f>'Comm Input'!N1293</f>
        <v>0</v>
      </c>
      <c r="F258" s="366">
        <f>'Comm Input'!O1293</f>
        <v>0</v>
      </c>
      <c r="G258" s="321">
        <f>'Comm Input'!P1293</f>
        <v>0</v>
      </c>
      <c r="H258" s="307">
        <f>'Comm Input'!Q1293</f>
        <v>0</v>
      </c>
      <c r="I258" s="307">
        <f>'Comm Input'!R1293</f>
        <v>0</v>
      </c>
      <c r="J258" s="307">
        <f>'Comm Input'!S1293</f>
        <v>0</v>
      </c>
      <c r="K258" s="307">
        <f>'Comm Input'!T1293</f>
        <v>0</v>
      </c>
      <c r="L258" s="38">
        <f>'Comm Input'!U1293</f>
        <v>0</v>
      </c>
      <c r="M258" s="38">
        <f>'Comm Input'!V1293</f>
        <v>0</v>
      </c>
      <c r="N258" s="22">
        <f>'Comm Input'!W1293</f>
        <v>0</v>
      </c>
      <c r="O258" s="22">
        <f>'Comm Input'!X1293</f>
        <v>0</v>
      </c>
      <c r="P258" s="23">
        <f>'Comm Input'!Y1293</f>
        <v>0</v>
      </c>
      <c r="Q258" s="23">
        <f>'Comm Input'!Z1293</f>
        <v>0</v>
      </c>
      <c r="R258" s="23">
        <f>'Comm Input'!AA1293</f>
        <v>0</v>
      </c>
      <c r="S258" s="23">
        <f>'Comm Input'!AB1293</f>
        <v>0</v>
      </c>
      <c r="T258" s="11">
        <f>'Comm Input'!AC1293</f>
        <v>0</v>
      </c>
      <c r="U258">
        <f>'Comm Input'!AD1293</f>
        <v>0</v>
      </c>
      <c r="V258">
        <f>'Comm Input'!AE1293</f>
        <v>0</v>
      </c>
      <c r="W258" s="23">
        <f>'Comm Input'!AF1293</f>
        <v>0</v>
      </c>
      <c r="X258" s="23">
        <f>'Comm Input'!AG1293</f>
        <v>0</v>
      </c>
      <c r="Y258" s="23">
        <f>'Comm Input'!AH1293</f>
        <v>0</v>
      </c>
      <c r="Z258">
        <f>'Comm Input'!AI1293</f>
        <v>0</v>
      </c>
    </row>
    <row r="259" spans="1:27" x14ac:dyDescent="0.25">
      <c r="A259" s="311">
        <f>'Comm Input'!J1294</f>
        <v>0</v>
      </c>
      <c r="B259">
        <f>'Comm Input'!K1294</f>
        <v>0</v>
      </c>
      <c r="C259">
        <f>'Comm Input'!L1294</f>
        <v>0</v>
      </c>
      <c r="D259">
        <f>'Comm Input'!M1294</f>
        <v>0</v>
      </c>
      <c r="E259" s="494">
        <f>'Comm Input'!N1294</f>
        <v>0</v>
      </c>
      <c r="F259" s="17">
        <f>'Comm Input'!O1294</f>
        <v>0</v>
      </c>
      <c r="G259" s="38">
        <f>'Comm Input'!P1294</f>
        <v>0</v>
      </c>
      <c r="H259" s="307">
        <f>'Comm Input'!Q1294</f>
        <v>0</v>
      </c>
      <c r="I259" s="307">
        <f>'Comm Input'!R1294</f>
        <v>0</v>
      </c>
      <c r="J259" s="307">
        <f>'Comm Input'!S1294</f>
        <v>0</v>
      </c>
      <c r="K259" s="307">
        <f>'Comm Input'!T1294</f>
        <v>0</v>
      </c>
      <c r="L259" s="38">
        <f>'Comm Input'!U1294</f>
        <v>0</v>
      </c>
      <c r="M259" s="38">
        <f>'Comm Input'!V1294</f>
        <v>0</v>
      </c>
      <c r="N259" s="22">
        <f>'Comm Input'!W1294</f>
        <v>0</v>
      </c>
      <c r="O259" s="22">
        <f>'Comm Input'!X1294</f>
        <v>0</v>
      </c>
      <c r="P259" s="23">
        <f>'Comm Input'!Y1294</f>
        <v>0</v>
      </c>
      <c r="Q259" s="23">
        <f>'Comm Input'!Z1294</f>
        <v>0</v>
      </c>
      <c r="R259" s="23">
        <f>'Comm Input'!AA1294</f>
        <v>0</v>
      </c>
      <c r="S259" s="23">
        <f>'Comm Input'!AB1294</f>
        <v>0</v>
      </c>
      <c r="T259" s="11">
        <f>'Comm Input'!AC1294</f>
        <v>0</v>
      </c>
      <c r="U259">
        <f>'Comm Input'!AD1294</f>
        <v>0</v>
      </c>
      <c r="V259">
        <f>'Comm Input'!AE1294</f>
        <v>0</v>
      </c>
      <c r="W259" s="23">
        <f>'Comm Input'!AF1294</f>
        <v>0</v>
      </c>
      <c r="X259" s="23">
        <f>'Comm Input'!AG1294</f>
        <v>0</v>
      </c>
      <c r="Y259" s="23">
        <f>'Comm Input'!AH1294</f>
        <v>0</v>
      </c>
      <c r="Z259">
        <f>'Comm Input'!AI1294</f>
        <v>0</v>
      </c>
    </row>
    <row r="260" spans="1:27" x14ac:dyDescent="0.25">
      <c r="A260" s="311">
        <f>'Comm Input'!J1295</f>
        <v>0</v>
      </c>
      <c r="B260">
        <f>'Comm Input'!K1295</f>
        <v>0</v>
      </c>
      <c r="C260" s="17">
        <f>'Comm Input'!L1295</f>
        <v>0</v>
      </c>
      <c r="D260">
        <f>'Comm Input'!M1295</f>
        <v>0</v>
      </c>
      <c r="E260" s="494">
        <f>'Comm Input'!N1295</f>
        <v>0</v>
      </c>
      <c r="F260" s="366">
        <f>'Comm Input'!O1295</f>
        <v>0</v>
      </c>
      <c r="G260" s="321">
        <f>'Comm Input'!P1295</f>
        <v>0</v>
      </c>
      <c r="H260" s="307">
        <f>'Comm Input'!Q1295</f>
        <v>0</v>
      </c>
      <c r="I260" s="307">
        <f>'Comm Input'!R1295</f>
        <v>0</v>
      </c>
      <c r="J260" s="307">
        <f>'Comm Input'!S1295</f>
        <v>0</v>
      </c>
      <c r="K260" s="307">
        <f>'Comm Input'!T1295</f>
        <v>0</v>
      </c>
      <c r="L260" s="38">
        <f>'Comm Input'!U1295</f>
        <v>0</v>
      </c>
      <c r="M260" s="38">
        <f>'Comm Input'!V1295</f>
        <v>0</v>
      </c>
      <c r="N260" s="22">
        <f>'Comm Input'!W1295</f>
        <v>0</v>
      </c>
      <c r="O260" s="22">
        <f>'Comm Input'!X1295</f>
        <v>0</v>
      </c>
      <c r="P260" s="23">
        <f>'Comm Input'!Y1295</f>
        <v>0</v>
      </c>
      <c r="Q260" s="23">
        <f>'Comm Input'!Z1295</f>
        <v>0</v>
      </c>
      <c r="R260" s="23">
        <f>'Comm Input'!AA1295</f>
        <v>0</v>
      </c>
      <c r="S260" s="23">
        <f>'Comm Input'!AB1295</f>
        <v>0</v>
      </c>
      <c r="T260" s="11">
        <f>'Comm Input'!AC1295</f>
        <v>0</v>
      </c>
      <c r="U260">
        <f>'Comm Input'!AD1295</f>
        <v>0</v>
      </c>
      <c r="V260">
        <f>'Comm Input'!AE1295</f>
        <v>0</v>
      </c>
      <c r="W260" s="23">
        <f>'Comm Input'!AF1295</f>
        <v>0</v>
      </c>
      <c r="X260" s="23">
        <f>'Comm Input'!AG1295</f>
        <v>0</v>
      </c>
      <c r="Y260" s="23">
        <f>'Comm Input'!AH1295</f>
        <v>0</v>
      </c>
      <c r="Z260" s="23">
        <f>'Comm Input'!AI1295</f>
        <v>0</v>
      </c>
    </row>
    <row r="261" spans="1:27" x14ac:dyDescent="0.25">
      <c r="A261" s="311">
        <f>'Comm Input'!J1296</f>
        <v>0</v>
      </c>
      <c r="B261">
        <f>'Comm Input'!K1296</f>
        <v>0</v>
      </c>
      <c r="C261">
        <f>'Comm Input'!L1296</f>
        <v>0</v>
      </c>
      <c r="D261">
        <f>'Comm Input'!M1296</f>
        <v>0</v>
      </c>
      <c r="E261" s="626">
        <f>'Comm Input'!N1296</f>
        <v>0</v>
      </c>
      <c r="F261" s="13">
        <f>'Comm Input'!O1296</f>
        <v>0</v>
      </c>
      <c r="G261" s="38">
        <f>'Comm Input'!P1296</f>
        <v>0</v>
      </c>
      <c r="H261" s="307">
        <f>'Comm Input'!Q1296</f>
        <v>0</v>
      </c>
      <c r="I261" s="307">
        <f>'Comm Input'!R1296</f>
        <v>0</v>
      </c>
      <c r="J261" s="307">
        <f>'Comm Input'!S1296</f>
        <v>0</v>
      </c>
      <c r="K261" s="307">
        <f>'Comm Input'!T1296</f>
        <v>0</v>
      </c>
      <c r="L261" s="38">
        <f>'Comm Input'!U1296</f>
        <v>0</v>
      </c>
      <c r="M261" s="38">
        <f>'Comm Input'!V1296</f>
        <v>0</v>
      </c>
      <c r="N261" s="22">
        <f>'Comm Input'!W1296</f>
        <v>0</v>
      </c>
      <c r="O261" s="22">
        <f>'Comm Input'!X1296</f>
        <v>0</v>
      </c>
      <c r="P261" s="23">
        <f>'Comm Input'!Y1296</f>
        <v>0</v>
      </c>
      <c r="Q261" s="23">
        <f>'Comm Input'!Z1296</f>
        <v>0</v>
      </c>
      <c r="R261" s="23">
        <f>'Comm Input'!AA1296</f>
        <v>0</v>
      </c>
      <c r="S261" s="23">
        <f>'Comm Input'!AB1296</f>
        <v>0</v>
      </c>
      <c r="T261" s="11">
        <f>'Comm Input'!AC1296</f>
        <v>0</v>
      </c>
      <c r="U261">
        <f>'Comm Input'!AD1296</f>
        <v>0</v>
      </c>
      <c r="V261">
        <f>'Comm Input'!AE1296</f>
        <v>0</v>
      </c>
      <c r="W261" s="23">
        <f>'Comm Input'!AF1296</f>
        <v>0</v>
      </c>
      <c r="X261" s="23">
        <f>'Comm Input'!AG1296</f>
        <v>0</v>
      </c>
      <c r="Y261" s="23">
        <f>'Comm Input'!AH1296</f>
        <v>0</v>
      </c>
      <c r="Z261" s="23">
        <f>'Comm Input'!AI1296</f>
        <v>0</v>
      </c>
    </row>
    <row r="262" spans="1:27" ht="15.75" thickBot="1" x14ac:dyDescent="0.3">
      <c r="A262" s="311">
        <f>'Comm Input'!J1297</f>
        <v>0</v>
      </c>
      <c r="B262">
        <f>'Comm Input'!K1297</f>
        <v>0</v>
      </c>
      <c r="C262">
        <f>'Comm Input'!L1297</f>
        <v>0</v>
      </c>
      <c r="D262">
        <f>'Comm Input'!M1297</f>
        <v>0</v>
      </c>
      <c r="E262" s="49">
        <f>'Comm Input'!N1297</f>
        <v>0</v>
      </c>
      <c r="F262" s="50">
        <f>'Comm Input'!O1297</f>
        <v>0</v>
      </c>
      <c r="G262" s="38">
        <f>'Comm Input'!P1297</f>
        <v>0</v>
      </c>
      <c r="H262" s="307">
        <f>'Comm Input'!Q1297</f>
        <v>0</v>
      </c>
      <c r="I262" s="307">
        <f>'Comm Input'!R1297</f>
        <v>0</v>
      </c>
      <c r="J262" s="307">
        <f>'Comm Input'!S1297</f>
        <v>0</v>
      </c>
      <c r="K262" s="307">
        <f>'Comm Input'!T1297</f>
        <v>0</v>
      </c>
      <c r="L262" s="38">
        <f>'Comm Input'!U1297</f>
        <v>0</v>
      </c>
      <c r="M262" s="38">
        <f>'Comm Input'!V1297</f>
        <v>0</v>
      </c>
      <c r="N262" s="38">
        <f>'Comm Input'!W1297</f>
        <v>0</v>
      </c>
      <c r="O262" s="22">
        <f>'Comm Input'!X1297</f>
        <v>0</v>
      </c>
      <c r="P262" s="11">
        <f>'Comm Input'!Y1297</f>
        <v>0</v>
      </c>
      <c r="Q262" s="23">
        <f>'Comm Input'!Z1297</f>
        <v>0</v>
      </c>
      <c r="R262" s="22">
        <f>'Comm Input'!AA1297</f>
        <v>0</v>
      </c>
      <c r="S262" s="22">
        <f>'Comm Input'!AB1297</f>
        <v>0</v>
      </c>
      <c r="T262" s="23">
        <f>'Comm Input'!AC1297</f>
        <v>0</v>
      </c>
      <c r="U262" s="22">
        <f>'Comm Input'!AD1297</f>
        <v>0</v>
      </c>
      <c r="V262" s="22">
        <f>'Comm Input'!AE1297</f>
        <v>0</v>
      </c>
      <c r="W262" s="23">
        <f>'Comm Input'!AF1297</f>
        <v>0</v>
      </c>
      <c r="X262" s="22">
        <f>'Comm Input'!AG1297</f>
        <v>0</v>
      </c>
      <c r="Y262" s="22">
        <f>'Comm Input'!AH1297</f>
        <v>0</v>
      </c>
      <c r="Z262" s="22">
        <f>'Comm Input'!AI1297</f>
        <v>0</v>
      </c>
    </row>
    <row r="263" spans="1:27" ht="15.75" thickBot="1" x14ac:dyDescent="0.3">
      <c r="A263" s="311">
        <f>'Comm Input'!J1298</f>
        <v>0</v>
      </c>
      <c r="B263">
        <f>'Comm Input'!K1298</f>
        <v>0</v>
      </c>
      <c r="C263">
        <f>'Comm Input'!L1298</f>
        <v>0</v>
      </c>
      <c r="D263">
        <f>'Comm Input'!M1298</f>
        <v>0</v>
      </c>
      <c r="E263" s="49">
        <f>'Comm Input'!N1298</f>
        <v>0</v>
      </c>
      <c r="F263" s="50">
        <f>'Comm Input'!O1298</f>
        <v>0</v>
      </c>
      <c r="G263" s="38">
        <f>'Comm Input'!P1298</f>
        <v>0</v>
      </c>
      <c r="H263" s="38">
        <f>'Comm Input'!Q1298</f>
        <v>0</v>
      </c>
      <c r="I263" s="38">
        <f>'Comm Input'!R1298</f>
        <v>0</v>
      </c>
      <c r="J263" s="38">
        <f>'Comm Input'!S1298</f>
        <v>0</v>
      </c>
      <c r="K263" s="38">
        <f>'Comm Input'!T1298</f>
        <v>0</v>
      </c>
      <c r="L263" s="38">
        <f>'Comm Input'!U1298</f>
        <v>0</v>
      </c>
      <c r="M263" s="38">
        <f>'Comm Input'!V1298</f>
        <v>0</v>
      </c>
      <c r="N263" s="488">
        <f>'Comm Input'!W1298</f>
        <v>0</v>
      </c>
      <c r="O263" s="489">
        <f>'Comm Input'!X1298</f>
        <v>0</v>
      </c>
      <c r="P263" s="490">
        <f>'Comm Input'!Y1298</f>
        <v>0</v>
      </c>
      <c r="Q263" s="1165">
        <f>'Comm Input'!Z1298</f>
        <v>0</v>
      </c>
      <c r="R263" s="387">
        <f>'Comm Input'!AA1298</f>
        <v>0</v>
      </c>
      <c r="S263" s="387">
        <f>'Comm Input'!AB1298</f>
        <v>0</v>
      </c>
      <c r="T263" s="1114">
        <f>'Comm Input'!AC1298</f>
        <v>0</v>
      </c>
      <c r="U263" s="89">
        <f>'Comm Input'!AD1298</f>
        <v>0</v>
      </c>
      <c r="V263" s="89">
        <f>'Comm Input'!AE1298</f>
        <v>0</v>
      </c>
      <c r="W263" s="23">
        <f>'Comm Input'!AF1298</f>
        <v>0</v>
      </c>
      <c r="X263" s="387">
        <f>'Comm Input'!AG1298</f>
        <v>0</v>
      </c>
      <c r="Y263" s="387">
        <f>'Comm Input'!AH1298</f>
        <v>0</v>
      </c>
      <c r="Z263" s="1087">
        <f>'Comm Input'!AI1298</f>
        <v>0</v>
      </c>
    </row>
    <row r="264" spans="1:27" x14ac:dyDescent="0.25">
      <c r="A264" s="311">
        <f>'Comm Input'!J1299</f>
        <v>0</v>
      </c>
      <c r="B264">
        <f>'Comm Input'!K1299</f>
        <v>0</v>
      </c>
      <c r="C264">
        <f>'Comm Input'!L1299</f>
        <v>0</v>
      </c>
      <c r="D264">
        <f>'Comm Input'!M1299</f>
        <v>0</v>
      </c>
      <c r="E264" s="49">
        <f>'Comm Input'!N1299</f>
        <v>0</v>
      </c>
      <c r="F264" s="50">
        <f>'Comm Input'!O1299</f>
        <v>0</v>
      </c>
      <c r="G264" s="38">
        <f>'Comm Input'!P1299</f>
        <v>0</v>
      </c>
      <c r="H264" s="38">
        <f>'Comm Input'!Q1299</f>
        <v>0</v>
      </c>
      <c r="I264" s="38">
        <f>'Comm Input'!R1299</f>
        <v>0</v>
      </c>
      <c r="J264" s="38">
        <f>'Comm Input'!S1299</f>
        <v>0</v>
      </c>
      <c r="K264" s="38">
        <f>'Comm Input'!T1299</f>
        <v>0</v>
      </c>
      <c r="L264" s="38">
        <f>'Comm Input'!U1299</f>
        <v>0</v>
      </c>
      <c r="M264" s="38">
        <f>'Comm Input'!V1299</f>
        <v>0</v>
      </c>
      <c r="N264" s="522">
        <f>'Comm Input'!W1299</f>
        <v>0</v>
      </c>
      <c r="O264" s="523">
        <f>'Comm Input'!X1299</f>
        <v>0</v>
      </c>
      <c r="P264" s="28">
        <f>'Comm Input'!Y1299</f>
        <v>0</v>
      </c>
      <c r="Q264" s="538">
        <f>'Comm Input'!Z1299</f>
        <v>0</v>
      </c>
      <c r="R264" s="523">
        <f>'Comm Input'!AA1299</f>
        <v>0</v>
      </c>
      <c r="S264" s="523">
        <f>'Comm Input'!AB1299</f>
        <v>0</v>
      </c>
      <c r="T264" s="28">
        <f>'Comm Input'!AC1299</f>
        <v>0</v>
      </c>
      <c r="U264" s="89">
        <f>'Comm Input'!AD1299</f>
        <v>0</v>
      </c>
      <c r="V264" s="89">
        <f>'Comm Input'!AE1299</f>
        <v>0</v>
      </c>
      <c r="W264" s="23">
        <f>'Comm Input'!AF1299</f>
        <v>0</v>
      </c>
      <c r="X264" s="523">
        <f>'Comm Input'!AG1299</f>
        <v>0</v>
      </c>
      <c r="Y264" s="523">
        <f>'Comm Input'!AH1299</f>
        <v>0</v>
      </c>
      <c r="Z264" s="89">
        <f>'Comm Input'!AI1299</f>
        <v>0</v>
      </c>
    </row>
    <row r="265" spans="1:27" x14ac:dyDescent="0.25">
      <c r="A265" s="334">
        <f>'Comm Input'!J1300</f>
        <v>0</v>
      </c>
      <c r="B265" s="171">
        <f>'Comm Input'!K1300</f>
        <v>0</v>
      </c>
      <c r="C265" s="171">
        <f>'Comm Input'!L1300</f>
        <v>0</v>
      </c>
      <c r="D265" s="176">
        <f>'Comm Input'!M1300</f>
        <v>0</v>
      </c>
      <c r="E265" s="449">
        <f>'Comm Input'!N1300</f>
        <v>0</v>
      </c>
      <c r="F265" s="335">
        <f>'Comm Input'!O1300</f>
        <v>0</v>
      </c>
      <c r="G265" s="177">
        <f>'Comm Input'!P1300</f>
        <v>0</v>
      </c>
      <c r="H265" s="177">
        <f>'Comm Input'!Q1300</f>
        <v>0</v>
      </c>
      <c r="I265" s="177">
        <f>'Comm Input'!R1300</f>
        <v>0</v>
      </c>
      <c r="J265" s="177">
        <f>'Comm Input'!S1300</f>
        <v>0</v>
      </c>
      <c r="K265" s="177">
        <f>'Comm Input'!T1300</f>
        <v>0</v>
      </c>
      <c r="L265" s="177">
        <f>'Comm Input'!U1300</f>
        <v>0</v>
      </c>
      <c r="M265" s="177">
        <f>'Comm Input'!V1300</f>
        <v>0</v>
      </c>
      <c r="N265" s="364">
        <f>'Comm Input'!W1300</f>
        <v>0</v>
      </c>
      <c r="O265" s="178">
        <f>'Comm Input'!X1300</f>
        <v>0</v>
      </c>
      <c r="P265" s="365">
        <f>'Comm Input'!Y1300</f>
        <v>0</v>
      </c>
      <c r="Q265" s="630">
        <f>'Comm Input'!Z1300</f>
        <v>0</v>
      </c>
      <c r="R265" s="178">
        <f>'Comm Input'!AA1300</f>
        <v>0</v>
      </c>
      <c r="S265" s="337">
        <f>'Comm Input'!AB1300</f>
        <v>0</v>
      </c>
      <c r="T265" s="201">
        <f>'Comm Input'!AC1300</f>
        <v>0</v>
      </c>
      <c r="U265" s="171">
        <f>'Comm Input'!AD1300</f>
        <v>0</v>
      </c>
      <c r="V265" s="171">
        <f>'Comm Input'!AE1300</f>
        <v>0</v>
      </c>
      <c r="W265" s="201">
        <f>'Comm Input'!AF1300</f>
        <v>0</v>
      </c>
      <c r="X265" s="171">
        <f>'Comm Input'!AG1300</f>
        <v>0</v>
      </c>
      <c r="Y265" s="337">
        <f>'Comm Input'!AH1300</f>
        <v>0</v>
      </c>
      <c r="Z265" s="171">
        <f>'Comm Input'!AI1300</f>
        <v>0</v>
      </c>
      <c r="AA265">
        <f>'Comm Input'!AJ1300</f>
        <v>0</v>
      </c>
    </row>
    <row r="266" spans="1:27" x14ac:dyDescent="0.25">
      <c r="A266" s="440" t="str">
        <f>'Comm Input'!J1301</f>
        <v>CES</v>
      </c>
      <c r="B266" s="42" t="str">
        <f>'Comm Input'!K1301</f>
        <v>Broker: USA AIU</v>
      </c>
      <c r="C266" s="35">
        <f>'Comm Input'!L1301</f>
        <v>0</v>
      </c>
      <c r="D266" s="158">
        <f>'Comm Input'!M1301</f>
        <v>0</v>
      </c>
      <c r="E266" s="117">
        <f>'Comm Input'!N1301</f>
        <v>0</v>
      </c>
      <c r="F266" s="316">
        <f>'Comm Input'!O1301</f>
        <v>0</v>
      </c>
      <c r="G266" s="158">
        <f>'Comm Input'!P1301</f>
        <v>0</v>
      </c>
      <c r="H266" s="158">
        <f>'Comm Input'!Q1301</f>
        <v>0</v>
      </c>
      <c r="I266" s="158">
        <f>'Comm Input'!R1301</f>
        <v>0</v>
      </c>
      <c r="J266" s="319">
        <f>'Comm Input'!S1301</f>
        <v>0</v>
      </c>
      <c r="K266" s="319">
        <f>'Comm Input'!T1301</f>
        <v>0</v>
      </c>
      <c r="L266" s="319" t="str">
        <f>'Comm Input'!U1301</f>
        <v>Bundled</v>
      </c>
      <c r="M266" s="158">
        <f>'Comm Input'!V1301</f>
        <v>0</v>
      </c>
      <c r="N266" s="319">
        <f>'Comm Input'!W1301</f>
        <v>1.7850000000000001E-2</v>
      </c>
      <c r="O266" s="117">
        <f>'Comm Input'!X1301</f>
        <v>0</v>
      </c>
      <c r="P266" s="157">
        <f>'Comm Input'!Y1301</f>
        <v>0</v>
      </c>
      <c r="Q266" s="159">
        <f>'Comm Input'!Z1301</f>
        <v>0</v>
      </c>
      <c r="R266" s="319">
        <f>'Comm Input'!AA1301</f>
        <v>0</v>
      </c>
      <c r="S266" s="157">
        <f>'Comm Input'!AB1301</f>
        <v>0</v>
      </c>
      <c r="T266" s="126">
        <f>'Comm Input'!AC1301</f>
        <v>0</v>
      </c>
      <c r="U266" s="7">
        <f>'Comm Input'!AD1301</f>
        <v>0</v>
      </c>
      <c r="V266" s="7">
        <f>'Comm Input'!AE1301</f>
        <v>0</v>
      </c>
      <c r="W266" s="126">
        <f>'Comm Input'!AF1301</f>
        <v>0</v>
      </c>
      <c r="X266" s="158">
        <f>'Comm Input'!AG1301</f>
        <v>0</v>
      </c>
      <c r="Y266" s="322">
        <f>'Comm Input'!AH1301</f>
        <v>0</v>
      </c>
      <c r="Z266" s="7">
        <f>'Comm Input'!AI1301</f>
        <v>0</v>
      </c>
      <c r="AA266">
        <f>'Comm Input'!AJ1301</f>
        <v>0</v>
      </c>
    </row>
    <row r="267" spans="1:27" x14ac:dyDescent="0.25">
      <c r="A267" s="311">
        <f>'Comm Input'!J1302</f>
        <v>0</v>
      </c>
      <c r="B267" s="218" t="str">
        <f>'Comm Input'!K1302</f>
        <v>Big Country Contracting, LLC</v>
      </c>
      <c r="C267" s="17">
        <f>'Comm Input'!L1302</f>
        <v>0.33</v>
      </c>
      <c r="D267" t="str">
        <f>'Comm Input'!M1302</f>
        <v>FL5551</v>
      </c>
      <c r="E267" s="628">
        <f>'Comm Input'!N1302</f>
        <v>0</v>
      </c>
      <c r="F267" s="366">
        <f>'Comm Input'!O1302</f>
        <v>0</v>
      </c>
      <c r="G267" s="533">
        <f>'Comm Input'!P1302</f>
        <v>0</v>
      </c>
      <c r="H267" s="535">
        <f>'Comm Input'!Q1302</f>
        <v>0</v>
      </c>
      <c r="I267" s="535">
        <f>'Comm Input'!R1302</f>
        <v>0</v>
      </c>
      <c r="J267" s="535">
        <f>'Comm Input'!S1302</f>
        <v>0</v>
      </c>
      <c r="K267" s="535">
        <f>'Comm Input'!T1302</f>
        <v>0</v>
      </c>
      <c r="L267" s="526">
        <f>'Comm Input'!U1302</f>
        <v>0</v>
      </c>
      <c r="M267" s="526">
        <f>'Comm Input'!V1302</f>
        <v>0</v>
      </c>
      <c r="N267" s="523">
        <f>'Comm Input'!W1302</f>
        <v>0</v>
      </c>
      <c r="O267" s="523">
        <f>'Comm Input'!X1302</f>
        <v>0</v>
      </c>
      <c r="P267" s="538">
        <f>'Comm Input'!Y1302</f>
        <v>0</v>
      </c>
      <c r="Q267" s="538">
        <f>'Comm Input'!Z1302</f>
        <v>0</v>
      </c>
      <c r="R267" s="538">
        <f>'Comm Input'!AA1302</f>
        <v>0</v>
      </c>
      <c r="S267" s="538">
        <f>'Comm Input'!AB1302</f>
        <v>0</v>
      </c>
      <c r="T267" s="11">
        <f>'Comm Input'!AC1302</f>
        <v>0</v>
      </c>
      <c r="U267">
        <f>'Comm Input'!AD1302</f>
        <v>0</v>
      </c>
      <c r="V267">
        <f>'Comm Input'!AE1302</f>
        <v>0</v>
      </c>
      <c r="W267" s="538">
        <f>'Comm Input'!AF1302</f>
        <v>0</v>
      </c>
      <c r="X267" s="538">
        <f>'Comm Input'!AG1302</f>
        <v>0</v>
      </c>
      <c r="Y267" s="538">
        <f>'Comm Input'!AH1302</f>
        <v>0</v>
      </c>
      <c r="Z267">
        <f>'Comm Input'!AI1302</f>
        <v>0</v>
      </c>
      <c r="AA267">
        <f>'Comm Input'!AJ1302</f>
        <v>0</v>
      </c>
    </row>
    <row r="268" spans="1:27" x14ac:dyDescent="0.25">
      <c r="A268" s="311">
        <f>'Comm Input'!J1303</f>
        <v>0</v>
      </c>
      <c r="B268" s="11">
        <f>'Comm Input'!K1303</f>
        <v>0</v>
      </c>
      <c r="C268">
        <f>'Comm Input'!L1303</f>
        <v>0</v>
      </c>
      <c r="D268">
        <f>'Comm Input'!M1303</f>
        <v>0</v>
      </c>
      <c r="E268" s="494">
        <f>'Comm Input'!N1303</f>
        <v>0</v>
      </c>
      <c r="F268" s="17">
        <f>'Comm Input'!O1303</f>
        <v>0</v>
      </c>
      <c r="G268" s="38">
        <f>'Comm Input'!P1303</f>
        <v>0</v>
      </c>
      <c r="H268" s="307">
        <f>'Comm Input'!Q1303</f>
        <v>0</v>
      </c>
      <c r="I268" s="307">
        <f>'Comm Input'!R1303</f>
        <v>0</v>
      </c>
      <c r="J268" s="307">
        <f>'Comm Input'!S1303</f>
        <v>0</v>
      </c>
      <c r="K268" s="307">
        <f>'Comm Input'!T1303</f>
        <v>0</v>
      </c>
      <c r="L268" s="38">
        <f>'Comm Input'!U1303</f>
        <v>0</v>
      </c>
      <c r="M268" s="38">
        <f>'Comm Input'!V1303</f>
        <v>0</v>
      </c>
      <c r="N268" s="22">
        <f>'Comm Input'!W1303</f>
        <v>0</v>
      </c>
      <c r="O268" s="22">
        <f>'Comm Input'!X1303</f>
        <v>0</v>
      </c>
      <c r="P268" s="23">
        <f>'Comm Input'!Y1303</f>
        <v>0</v>
      </c>
      <c r="Q268" s="23">
        <f>'Comm Input'!Z1303</f>
        <v>0</v>
      </c>
      <c r="R268" s="23">
        <f>'Comm Input'!AA1303</f>
        <v>0</v>
      </c>
      <c r="S268" s="23">
        <f>'Comm Input'!AB1303</f>
        <v>0</v>
      </c>
      <c r="T268" s="11">
        <f>'Comm Input'!AC1303</f>
        <v>0</v>
      </c>
      <c r="U268">
        <f>'Comm Input'!AD1303</f>
        <v>0</v>
      </c>
      <c r="V268">
        <f>'Comm Input'!AE1303</f>
        <v>0</v>
      </c>
      <c r="W268" s="23">
        <f>'Comm Input'!AF1303</f>
        <v>0</v>
      </c>
      <c r="X268" s="23">
        <f>'Comm Input'!AG1303</f>
        <v>0</v>
      </c>
      <c r="Y268" s="23">
        <f>'Comm Input'!AH1303</f>
        <v>0</v>
      </c>
      <c r="Z268">
        <f>'Comm Input'!AI1303</f>
        <v>0</v>
      </c>
      <c r="AA268">
        <f>'Comm Input'!AJ1303</f>
        <v>0</v>
      </c>
    </row>
    <row r="269" spans="1:27" x14ac:dyDescent="0.25">
      <c r="A269" s="311">
        <f>'Comm Input'!J1304</f>
        <v>0</v>
      </c>
      <c r="B269" s="11">
        <f>'Comm Input'!K1304</f>
        <v>0</v>
      </c>
      <c r="C269" s="17">
        <f>'Comm Input'!L1304</f>
        <v>0</v>
      </c>
      <c r="D269" t="str">
        <f>'Comm Input'!M1304</f>
        <v>FLXXXX</v>
      </c>
      <c r="E269" s="636">
        <f>'Comm Input'!N1304</f>
        <v>0</v>
      </c>
      <c r="F269" s="366">
        <f>'Comm Input'!O1304</f>
        <v>0</v>
      </c>
      <c r="G269" s="321">
        <f>'Comm Input'!P1304</f>
        <v>0</v>
      </c>
      <c r="H269" s="307">
        <f>'Comm Input'!Q1304</f>
        <v>0</v>
      </c>
      <c r="I269" s="307">
        <f>'Comm Input'!R1304</f>
        <v>0</v>
      </c>
      <c r="J269" s="307">
        <f>'Comm Input'!S1304</f>
        <v>0</v>
      </c>
      <c r="K269" s="307">
        <f>'Comm Input'!T1304</f>
        <v>0</v>
      </c>
      <c r="L269" s="38">
        <f>'Comm Input'!U1304</f>
        <v>0</v>
      </c>
      <c r="M269" s="38">
        <f>'Comm Input'!V1304</f>
        <v>0</v>
      </c>
      <c r="N269" s="22">
        <f>'Comm Input'!W1304</f>
        <v>0</v>
      </c>
      <c r="O269" s="22">
        <f>'Comm Input'!X1304</f>
        <v>0</v>
      </c>
      <c r="P269" s="23">
        <f>'Comm Input'!Y1304</f>
        <v>0</v>
      </c>
      <c r="Q269" s="23">
        <f>'Comm Input'!Z1304</f>
        <v>0</v>
      </c>
      <c r="R269" s="23">
        <f>'Comm Input'!AA1304</f>
        <v>0</v>
      </c>
      <c r="S269" s="23">
        <f>'Comm Input'!AB1304</f>
        <v>0</v>
      </c>
      <c r="T269" s="11">
        <f>'Comm Input'!AC1304</f>
        <v>0</v>
      </c>
      <c r="U269">
        <f>'Comm Input'!AD1304</f>
        <v>0</v>
      </c>
      <c r="V269">
        <f>'Comm Input'!AE1304</f>
        <v>0</v>
      </c>
      <c r="W269" s="23">
        <f>'Comm Input'!AF1304</f>
        <v>0</v>
      </c>
      <c r="X269" s="23">
        <f>'Comm Input'!AG1304</f>
        <v>0</v>
      </c>
      <c r="Y269" s="23">
        <f>'Comm Input'!AH1304</f>
        <v>0</v>
      </c>
      <c r="Z269">
        <f>'Comm Input'!AI1304</f>
        <v>0</v>
      </c>
      <c r="AA269">
        <f>'Comm Input'!AJ1304</f>
        <v>0</v>
      </c>
    </row>
    <row r="270" spans="1:27" x14ac:dyDescent="0.25">
      <c r="A270" s="311">
        <f>'Comm Input'!J1305</f>
        <v>0</v>
      </c>
      <c r="B270" s="11">
        <f>'Comm Input'!K1305</f>
        <v>0</v>
      </c>
      <c r="C270">
        <f>'Comm Input'!L1305</f>
        <v>0</v>
      </c>
      <c r="D270">
        <f>'Comm Input'!M1305</f>
        <v>0</v>
      </c>
      <c r="E270" s="494">
        <f>'Comm Input'!N1305</f>
        <v>0</v>
      </c>
      <c r="F270" s="17">
        <f>'Comm Input'!O1305</f>
        <v>0</v>
      </c>
      <c r="G270" s="38">
        <f>'Comm Input'!P1305</f>
        <v>0</v>
      </c>
      <c r="H270" s="307">
        <f>'Comm Input'!Q1305</f>
        <v>0</v>
      </c>
      <c r="I270" s="307">
        <f>'Comm Input'!R1305</f>
        <v>0</v>
      </c>
      <c r="J270" s="307">
        <f>'Comm Input'!S1305</f>
        <v>0</v>
      </c>
      <c r="K270" s="307">
        <f>'Comm Input'!T1305</f>
        <v>0</v>
      </c>
      <c r="L270" s="38">
        <f>'Comm Input'!U1305</f>
        <v>0</v>
      </c>
      <c r="M270" s="38">
        <f>'Comm Input'!V1305</f>
        <v>0</v>
      </c>
      <c r="N270" s="22">
        <f>'Comm Input'!W1305</f>
        <v>0</v>
      </c>
      <c r="O270" s="22">
        <f>'Comm Input'!X1305</f>
        <v>0</v>
      </c>
      <c r="P270" s="23">
        <f>'Comm Input'!Y1305</f>
        <v>0</v>
      </c>
      <c r="Q270" s="23">
        <f>'Comm Input'!Z1305</f>
        <v>0</v>
      </c>
      <c r="R270" s="23">
        <f>'Comm Input'!AA1305</f>
        <v>0</v>
      </c>
      <c r="S270" s="23">
        <f>'Comm Input'!AB1305</f>
        <v>0</v>
      </c>
      <c r="T270" s="11">
        <f>'Comm Input'!AC1305</f>
        <v>0</v>
      </c>
      <c r="U270">
        <f>'Comm Input'!AD1305</f>
        <v>0</v>
      </c>
      <c r="V270">
        <f>'Comm Input'!AE1305</f>
        <v>0</v>
      </c>
      <c r="W270" s="23">
        <f>'Comm Input'!AF1305</f>
        <v>0</v>
      </c>
      <c r="X270" s="23">
        <f>'Comm Input'!AG1305</f>
        <v>0</v>
      </c>
      <c r="Y270" s="23">
        <f>'Comm Input'!AH1305</f>
        <v>0</v>
      </c>
      <c r="Z270">
        <f>'Comm Input'!AI1305</f>
        <v>0</v>
      </c>
      <c r="AA270">
        <f>'Comm Input'!AJ1305</f>
        <v>0</v>
      </c>
    </row>
    <row r="271" spans="1:27" x14ac:dyDescent="0.25">
      <c r="A271" s="311">
        <f>'Comm Input'!J1306</f>
        <v>0</v>
      </c>
      <c r="B271" s="11">
        <f>'Comm Input'!K1306</f>
        <v>0</v>
      </c>
      <c r="C271" s="17">
        <f>'Comm Input'!L1306</f>
        <v>0</v>
      </c>
      <c r="D271">
        <f>'Comm Input'!M1306</f>
        <v>0</v>
      </c>
      <c r="E271" s="494">
        <f>'Comm Input'!N1306</f>
        <v>0</v>
      </c>
      <c r="F271" s="366">
        <f>'Comm Input'!O1306</f>
        <v>0</v>
      </c>
      <c r="G271" s="321">
        <f>'Comm Input'!P1306</f>
        <v>0</v>
      </c>
      <c r="H271" s="307">
        <f>'Comm Input'!Q1306</f>
        <v>0</v>
      </c>
      <c r="I271" s="307">
        <f>'Comm Input'!R1306</f>
        <v>0</v>
      </c>
      <c r="J271" s="307">
        <f>'Comm Input'!S1306</f>
        <v>0</v>
      </c>
      <c r="K271" s="307">
        <f>'Comm Input'!T1306</f>
        <v>0</v>
      </c>
      <c r="L271" s="38">
        <f>'Comm Input'!U1306</f>
        <v>0</v>
      </c>
      <c r="M271" s="38">
        <f>'Comm Input'!V1306</f>
        <v>0</v>
      </c>
      <c r="N271" s="22">
        <f>'Comm Input'!W1306</f>
        <v>0</v>
      </c>
      <c r="O271" s="22">
        <f>'Comm Input'!X1306</f>
        <v>0</v>
      </c>
      <c r="P271" s="23">
        <f>'Comm Input'!Y1306</f>
        <v>0</v>
      </c>
      <c r="Q271" s="23">
        <f>'Comm Input'!Z1306</f>
        <v>0</v>
      </c>
      <c r="R271" s="23">
        <f>'Comm Input'!AA1306</f>
        <v>0</v>
      </c>
      <c r="S271" s="23">
        <f>'Comm Input'!AB1306</f>
        <v>0</v>
      </c>
      <c r="T271" s="11">
        <f>'Comm Input'!AC1306</f>
        <v>0</v>
      </c>
      <c r="U271">
        <f>'Comm Input'!AD1306</f>
        <v>0</v>
      </c>
      <c r="V271">
        <f>'Comm Input'!AE1306</f>
        <v>0</v>
      </c>
      <c r="W271" s="23">
        <f>'Comm Input'!AF1306</f>
        <v>0</v>
      </c>
      <c r="X271" s="23">
        <f>'Comm Input'!AG1306</f>
        <v>0</v>
      </c>
      <c r="Y271" s="23">
        <f>'Comm Input'!AH1306</f>
        <v>0</v>
      </c>
      <c r="Z271" s="23">
        <f>'Comm Input'!AI1306</f>
        <v>0</v>
      </c>
      <c r="AA271">
        <f>'Comm Input'!AJ1306</f>
        <v>0</v>
      </c>
    </row>
    <row r="272" spans="1:27" x14ac:dyDescent="0.25">
      <c r="A272" s="311">
        <f>'Comm Input'!J1307</f>
        <v>0</v>
      </c>
      <c r="B272" s="11">
        <f>'Comm Input'!K1307</f>
        <v>0</v>
      </c>
      <c r="C272">
        <f>'Comm Input'!L1307</f>
        <v>0</v>
      </c>
      <c r="D272">
        <f>'Comm Input'!M1307</f>
        <v>0</v>
      </c>
      <c r="E272" s="626">
        <f>'Comm Input'!N1307</f>
        <v>0</v>
      </c>
      <c r="F272" s="13">
        <f>'Comm Input'!O1307</f>
        <v>0</v>
      </c>
      <c r="G272" s="38">
        <f>'Comm Input'!P1307</f>
        <v>0</v>
      </c>
      <c r="H272" s="307">
        <f>'Comm Input'!Q1307</f>
        <v>0</v>
      </c>
      <c r="I272" s="307">
        <f>'Comm Input'!R1307</f>
        <v>0</v>
      </c>
      <c r="J272" s="307">
        <f>'Comm Input'!S1307</f>
        <v>0</v>
      </c>
      <c r="K272" s="307">
        <f>'Comm Input'!T1307</f>
        <v>0</v>
      </c>
      <c r="L272" s="38">
        <f>'Comm Input'!U1307</f>
        <v>0</v>
      </c>
      <c r="M272" s="38">
        <f>'Comm Input'!V1307</f>
        <v>0</v>
      </c>
      <c r="N272" s="22">
        <f>'Comm Input'!W1307</f>
        <v>0</v>
      </c>
      <c r="O272" s="22">
        <f>'Comm Input'!X1307</f>
        <v>0</v>
      </c>
      <c r="P272" s="23">
        <f>'Comm Input'!Y1307</f>
        <v>0</v>
      </c>
      <c r="Q272" s="23">
        <f>'Comm Input'!Z1307</f>
        <v>0</v>
      </c>
      <c r="R272" s="23">
        <f>'Comm Input'!AA1307</f>
        <v>0</v>
      </c>
      <c r="S272" s="23">
        <f>'Comm Input'!AB1307</f>
        <v>0</v>
      </c>
      <c r="T272" s="11">
        <f>'Comm Input'!AC1307</f>
        <v>0</v>
      </c>
      <c r="U272">
        <f>'Comm Input'!AD1307</f>
        <v>0</v>
      </c>
      <c r="V272">
        <f>'Comm Input'!AE1307</f>
        <v>0</v>
      </c>
      <c r="W272" s="23">
        <f>'Comm Input'!AF1307</f>
        <v>0</v>
      </c>
      <c r="X272" s="23">
        <f>'Comm Input'!AG1307</f>
        <v>0</v>
      </c>
      <c r="Y272" s="23">
        <f>'Comm Input'!AH1307</f>
        <v>0</v>
      </c>
      <c r="Z272" s="23">
        <f>'Comm Input'!AI1307</f>
        <v>0</v>
      </c>
      <c r="AA272">
        <f>'Comm Input'!AJ1307</f>
        <v>0</v>
      </c>
    </row>
    <row r="273" spans="1:27" ht="15.75" thickBot="1" x14ac:dyDescent="0.3">
      <c r="A273" s="311">
        <f>'Comm Input'!J1308</f>
        <v>0</v>
      </c>
      <c r="B273" s="11">
        <f>'Comm Input'!K1308</f>
        <v>0</v>
      </c>
      <c r="C273">
        <f>'Comm Input'!L1308</f>
        <v>0</v>
      </c>
      <c r="D273">
        <f>'Comm Input'!M1308</f>
        <v>0</v>
      </c>
      <c r="E273" s="49">
        <f>'Comm Input'!N1308</f>
        <v>0</v>
      </c>
      <c r="F273" s="50">
        <f>'Comm Input'!O1308</f>
        <v>0</v>
      </c>
      <c r="G273" s="38">
        <f>'Comm Input'!P1308</f>
        <v>0</v>
      </c>
      <c r="H273" s="307">
        <f>'Comm Input'!Q1308</f>
        <v>0</v>
      </c>
      <c r="I273" s="307">
        <f>'Comm Input'!R1308</f>
        <v>0</v>
      </c>
      <c r="J273" s="307">
        <f>'Comm Input'!S1308</f>
        <v>0</v>
      </c>
      <c r="K273" s="307">
        <f>'Comm Input'!T1308</f>
        <v>0</v>
      </c>
      <c r="L273" s="38">
        <f>'Comm Input'!U1308</f>
        <v>0</v>
      </c>
      <c r="M273" s="38">
        <f>'Comm Input'!V1308</f>
        <v>0</v>
      </c>
      <c r="N273" s="38">
        <f>'Comm Input'!W1308</f>
        <v>0</v>
      </c>
      <c r="O273" s="22">
        <f>'Comm Input'!X1308</f>
        <v>0</v>
      </c>
      <c r="P273" s="11">
        <f>'Comm Input'!Y1308</f>
        <v>0</v>
      </c>
      <c r="Q273" s="23">
        <f>'Comm Input'!Z1308</f>
        <v>0</v>
      </c>
      <c r="R273" s="22">
        <f>'Comm Input'!AA1308</f>
        <v>0</v>
      </c>
      <c r="S273" s="22">
        <f>'Comm Input'!AB1308</f>
        <v>0</v>
      </c>
      <c r="T273" s="23">
        <f>'Comm Input'!AC1308</f>
        <v>0</v>
      </c>
      <c r="U273" s="22">
        <f>'Comm Input'!AD1308</f>
        <v>0</v>
      </c>
      <c r="V273" s="22">
        <f>'Comm Input'!AE1308</f>
        <v>0</v>
      </c>
      <c r="W273" s="23">
        <f>'Comm Input'!AF1308</f>
        <v>0</v>
      </c>
      <c r="X273" s="22">
        <f>'Comm Input'!AG1308</f>
        <v>0</v>
      </c>
      <c r="Y273" s="22">
        <f>'Comm Input'!AH1308</f>
        <v>0</v>
      </c>
      <c r="Z273" s="22">
        <f>'Comm Input'!AI1308</f>
        <v>0</v>
      </c>
      <c r="AA273">
        <f>'Comm Input'!AJ1308</f>
        <v>0</v>
      </c>
    </row>
    <row r="274" spans="1:27" ht="15.75" thickBot="1" x14ac:dyDescent="0.3">
      <c r="A274" s="311">
        <f>'Comm Input'!J1309</f>
        <v>0</v>
      </c>
      <c r="B274" s="11">
        <f>'Comm Input'!K1309</f>
        <v>0</v>
      </c>
      <c r="C274">
        <f>'Comm Input'!L1309</f>
        <v>0</v>
      </c>
      <c r="D274">
        <f>'Comm Input'!M1309</f>
        <v>0</v>
      </c>
      <c r="E274" s="49">
        <f>'Comm Input'!N1309</f>
        <v>0</v>
      </c>
      <c r="F274" s="50">
        <f>'Comm Input'!O1309</f>
        <v>0</v>
      </c>
      <c r="G274" s="38">
        <f>'Comm Input'!P1309</f>
        <v>0</v>
      </c>
      <c r="H274" s="38">
        <f>'Comm Input'!Q1309</f>
        <v>0</v>
      </c>
      <c r="I274" s="38">
        <f>'Comm Input'!R1309</f>
        <v>0</v>
      </c>
      <c r="J274" s="38">
        <f>'Comm Input'!S1309</f>
        <v>0</v>
      </c>
      <c r="K274" s="38">
        <f>'Comm Input'!T1309</f>
        <v>0</v>
      </c>
      <c r="L274" s="38">
        <f>'Comm Input'!U1309</f>
        <v>0</v>
      </c>
      <c r="M274" s="38">
        <f>'Comm Input'!V1309</f>
        <v>0</v>
      </c>
      <c r="N274" s="488">
        <f>'Comm Input'!W1309</f>
        <v>0</v>
      </c>
      <c r="O274" s="489">
        <f>'Comm Input'!X1309</f>
        <v>0</v>
      </c>
      <c r="P274" s="490">
        <f>'Comm Input'!Y1309</f>
        <v>0</v>
      </c>
      <c r="Q274" s="1165">
        <f>'Comm Input'!Z1309</f>
        <v>0</v>
      </c>
      <c r="R274" s="387">
        <f>'Comm Input'!AA1309</f>
        <v>0</v>
      </c>
      <c r="S274" s="387">
        <f>'Comm Input'!AB1309</f>
        <v>0</v>
      </c>
      <c r="T274" s="1114">
        <f>'Comm Input'!AC1309</f>
        <v>0</v>
      </c>
      <c r="U274" s="89">
        <f>'Comm Input'!AD1309</f>
        <v>0</v>
      </c>
      <c r="V274" s="89">
        <f>'Comm Input'!AE1309</f>
        <v>0</v>
      </c>
      <c r="W274" s="23">
        <f>'Comm Input'!AF1309</f>
        <v>0</v>
      </c>
      <c r="X274" s="387">
        <f>'Comm Input'!AG1309</f>
        <v>0</v>
      </c>
      <c r="Y274" s="387">
        <f>'Comm Input'!AH1309</f>
        <v>0</v>
      </c>
      <c r="Z274" s="1087">
        <f>'Comm Input'!AI1309</f>
        <v>0</v>
      </c>
      <c r="AA274">
        <f>'Comm Input'!AJ1309</f>
        <v>0</v>
      </c>
    </row>
    <row r="275" spans="1:27" x14ac:dyDescent="0.25">
      <c r="A275" s="311">
        <f>'Comm Input'!J1310</f>
        <v>0</v>
      </c>
      <c r="B275" s="11">
        <f>'Comm Input'!K1310</f>
        <v>0</v>
      </c>
      <c r="C275">
        <f>'Comm Input'!L1310</f>
        <v>0</v>
      </c>
      <c r="D275">
        <f>'Comm Input'!M1310</f>
        <v>0</v>
      </c>
      <c r="E275" s="49">
        <f>'Comm Input'!N1310</f>
        <v>0</v>
      </c>
      <c r="F275" s="50">
        <f>'Comm Input'!O1310</f>
        <v>0</v>
      </c>
      <c r="G275" s="38">
        <f>'Comm Input'!P1310</f>
        <v>0</v>
      </c>
      <c r="H275" s="38">
        <f>'Comm Input'!Q1310</f>
        <v>0</v>
      </c>
      <c r="I275" s="38">
        <f>'Comm Input'!R1310</f>
        <v>0</v>
      </c>
      <c r="J275" s="38">
        <f>'Comm Input'!S1310</f>
        <v>0</v>
      </c>
      <c r="K275" s="38">
        <f>'Comm Input'!T1310</f>
        <v>0</v>
      </c>
      <c r="L275" s="38">
        <f>'Comm Input'!U1310</f>
        <v>0</v>
      </c>
      <c r="M275" s="38">
        <f>'Comm Input'!V1310</f>
        <v>0</v>
      </c>
      <c r="N275" s="522">
        <f>'Comm Input'!W1310</f>
        <v>0</v>
      </c>
      <c r="O275" s="523">
        <f>'Comm Input'!X1310</f>
        <v>0</v>
      </c>
      <c r="P275" s="28">
        <f>'Comm Input'!Y1310</f>
        <v>0</v>
      </c>
      <c r="Q275" s="538">
        <f>'Comm Input'!Z1310</f>
        <v>0</v>
      </c>
      <c r="R275" s="523">
        <f>'Comm Input'!AA1310</f>
        <v>0</v>
      </c>
      <c r="S275" s="523">
        <f>'Comm Input'!AB1310</f>
        <v>0</v>
      </c>
      <c r="T275" s="28">
        <f>'Comm Input'!AC1310</f>
        <v>0</v>
      </c>
      <c r="U275" s="89">
        <f>'Comm Input'!AD1310</f>
        <v>0</v>
      </c>
      <c r="V275" s="89">
        <f>'Comm Input'!AE1310</f>
        <v>0</v>
      </c>
      <c r="W275" s="23">
        <f>'Comm Input'!AF1310</f>
        <v>0</v>
      </c>
      <c r="X275" s="523">
        <f>'Comm Input'!AG1310</f>
        <v>0</v>
      </c>
      <c r="Y275" s="523">
        <f>'Comm Input'!AH1310</f>
        <v>0</v>
      </c>
      <c r="Z275" s="89">
        <f>'Comm Input'!AI1310</f>
        <v>0</v>
      </c>
      <c r="AA275">
        <f>'Comm Input'!AJ1310</f>
        <v>0</v>
      </c>
    </row>
    <row r="276" spans="1:27" x14ac:dyDescent="0.25">
      <c r="A276" s="334">
        <f>'Comm Input'!J1311</f>
        <v>0</v>
      </c>
      <c r="B276" s="201">
        <f>'Comm Input'!K1311</f>
        <v>0</v>
      </c>
      <c r="C276" s="171">
        <f>'Comm Input'!L1311</f>
        <v>0</v>
      </c>
      <c r="D276" s="176">
        <f>'Comm Input'!M1311</f>
        <v>0</v>
      </c>
      <c r="E276" s="449">
        <f>'Comm Input'!N1311</f>
        <v>0</v>
      </c>
      <c r="F276" s="335">
        <f>'Comm Input'!O1311</f>
        <v>0</v>
      </c>
      <c r="G276" s="177">
        <f>'Comm Input'!P1311</f>
        <v>0</v>
      </c>
      <c r="H276" s="177">
        <f>'Comm Input'!Q1311</f>
        <v>0</v>
      </c>
      <c r="I276" s="177">
        <f>'Comm Input'!R1311</f>
        <v>0</v>
      </c>
      <c r="J276" s="177">
        <f>'Comm Input'!S1311</f>
        <v>0</v>
      </c>
      <c r="K276" s="177">
        <f>'Comm Input'!T1311</f>
        <v>0</v>
      </c>
      <c r="L276" s="177">
        <f>'Comm Input'!U1311</f>
        <v>0</v>
      </c>
      <c r="M276" s="177">
        <f>'Comm Input'!V1311</f>
        <v>0</v>
      </c>
      <c r="N276" s="364">
        <f>'Comm Input'!W1311</f>
        <v>0</v>
      </c>
      <c r="O276" s="178">
        <f>'Comm Input'!X1311</f>
        <v>0</v>
      </c>
      <c r="P276" s="365">
        <f>'Comm Input'!Y1311</f>
        <v>0</v>
      </c>
      <c r="Q276" s="630">
        <f>'Comm Input'!Z1311</f>
        <v>0</v>
      </c>
      <c r="R276" s="178">
        <f>'Comm Input'!AA1311</f>
        <v>0</v>
      </c>
      <c r="S276" s="337">
        <f>'Comm Input'!AB1311</f>
        <v>0</v>
      </c>
      <c r="T276" s="201">
        <f>'Comm Input'!AC1311</f>
        <v>0</v>
      </c>
      <c r="U276" s="171">
        <f>'Comm Input'!AD1311</f>
        <v>0</v>
      </c>
      <c r="V276" s="171">
        <f>'Comm Input'!AE1311</f>
        <v>0</v>
      </c>
      <c r="W276" s="201">
        <f>'Comm Input'!AF1311</f>
        <v>0</v>
      </c>
      <c r="X276" s="171">
        <f>'Comm Input'!AG1311</f>
        <v>0</v>
      </c>
      <c r="Y276" s="337">
        <f>'Comm Input'!AH1311</f>
        <v>0</v>
      </c>
      <c r="Z276" s="171">
        <f>'Comm Input'!AI1311</f>
        <v>0</v>
      </c>
      <c r="AA276">
        <f>'Comm Input'!AJ1311</f>
        <v>0</v>
      </c>
    </row>
    <row r="277" spans="1:27" x14ac:dyDescent="0.25">
      <c r="A277" s="440" t="str">
        <f>'Comm Input'!J1312</f>
        <v>CES</v>
      </c>
      <c r="B277" s="42" t="str">
        <f>'Comm Input'!K1312</f>
        <v>Broker: PEO Advisors</v>
      </c>
      <c r="C277" s="35">
        <f>'Comm Input'!L1312</f>
        <v>0</v>
      </c>
      <c r="D277" s="158">
        <f>'Comm Input'!M1312</f>
        <v>0</v>
      </c>
      <c r="E277" s="117">
        <f>'Comm Input'!N1312</f>
        <v>0</v>
      </c>
      <c r="F277" s="316">
        <f>'Comm Input'!O1312</f>
        <v>0</v>
      </c>
      <c r="G277" s="158">
        <f>'Comm Input'!P1312</f>
        <v>0</v>
      </c>
      <c r="H277" s="158">
        <f>'Comm Input'!Q1312</f>
        <v>0</v>
      </c>
      <c r="I277" s="158">
        <f>'Comm Input'!R1312</f>
        <v>0</v>
      </c>
      <c r="J277" s="319">
        <f>'Comm Input'!S1312</f>
        <v>0</v>
      </c>
      <c r="K277" s="319">
        <f>'Comm Input'!T1312</f>
        <v>0</v>
      </c>
      <c r="L277" s="319" t="str">
        <f>'Comm Input'!U1312</f>
        <v>Bundled</v>
      </c>
      <c r="M277" s="158">
        <f>'Comm Input'!V1312</f>
        <v>0</v>
      </c>
      <c r="N277" s="319">
        <f>'Comm Input'!W1312</f>
        <v>2.1299999999999999E-2</v>
      </c>
      <c r="O277" s="117">
        <f>'Comm Input'!X1312</f>
        <v>0</v>
      </c>
      <c r="P277" s="157">
        <f>'Comm Input'!Y1312</f>
        <v>0</v>
      </c>
      <c r="Q277" s="159">
        <f>'Comm Input'!Z1312</f>
        <v>0</v>
      </c>
      <c r="R277" s="319">
        <f>'Comm Input'!AA1312</f>
        <v>0</v>
      </c>
      <c r="S277" s="157">
        <f>'Comm Input'!AB1312</f>
        <v>0</v>
      </c>
      <c r="T277" s="126">
        <f>'Comm Input'!AC1312</f>
        <v>0</v>
      </c>
      <c r="U277" s="7">
        <f>'Comm Input'!AD1312</f>
        <v>0</v>
      </c>
      <c r="V277" s="7">
        <f>'Comm Input'!AE1312</f>
        <v>0</v>
      </c>
      <c r="W277" s="126">
        <f>'Comm Input'!AF1312</f>
        <v>0</v>
      </c>
      <c r="X277" s="158">
        <f>'Comm Input'!AG1312</f>
        <v>0</v>
      </c>
      <c r="Y277" s="322">
        <f>'Comm Input'!AH1312</f>
        <v>0</v>
      </c>
      <c r="Z277" s="7">
        <f>'Comm Input'!AI1312</f>
        <v>0</v>
      </c>
      <c r="AA277">
        <f>'Comm Input'!AJ1312</f>
        <v>0</v>
      </c>
    </row>
    <row r="278" spans="1:27" x14ac:dyDescent="0.25">
      <c r="A278" s="311">
        <f>'Comm Input'!J1313</f>
        <v>0</v>
      </c>
      <c r="B278" s="218" t="str">
        <f>'Comm Input'!K1313</f>
        <v>Fullness Roof Loaders / Fullness Roofing</v>
      </c>
      <c r="C278" s="17">
        <f>'Comm Input'!L1313</f>
        <v>0.31</v>
      </c>
      <c r="D278" t="str">
        <f>'Comm Input'!M1313</f>
        <v>FL5551</v>
      </c>
      <c r="E278" s="628">
        <f>'Comm Input'!N1313</f>
        <v>5000</v>
      </c>
      <c r="F278" s="366">
        <f>'Comm Input'!O1313</f>
        <v>0</v>
      </c>
      <c r="G278" s="533">
        <f>'Comm Input'!P1313</f>
        <v>0</v>
      </c>
      <c r="H278" s="535">
        <f>'Comm Input'!Q1313</f>
        <v>0</v>
      </c>
      <c r="I278" s="535">
        <f>'Comm Input'!R1313</f>
        <v>0</v>
      </c>
      <c r="J278" s="535">
        <f>'Comm Input'!S1313</f>
        <v>0</v>
      </c>
      <c r="K278" s="535">
        <f>'Comm Input'!T1313</f>
        <v>0</v>
      </c>
      <c r="L278" s="526">
        <f>'Comm Input'!U1313</f>
        <v>0</v>
      </c>
      <c r="M278" s="526">
        <f>'Comm Input'!V1313</f>
        <v>0</v>
      </c>
      <c r="N278" s="523">
        <f>'Comm Input'!W1313</f>
        <v>106.5</v>
      </c>
      <c r="O278" s="523">
        <f>'Comm Input'!X1313</f>
        <v>0</v>
      </c>
      <c r="P278" s="538">
        <f>'Comm Input'!Y1313</f>
        <v>0</v>
      </c>
      <c r="Q278" s="538">
        <f>'Comm Input'!Z1313</f>
        <v>0</v>
      </c>
      <c r="R278" s="538">
        <f>'Comm Input'!AA1313</f>
        <v>0</v>
      </c>
      <c r="S278" s="538">
        <f>'Comm Input'!AB1313</f>
        <v>0</v>
      </c>
      <c r="T278" s="11">
        <f>'Comm Input'!AC1313</f>
        <v>0</v>
      </c>
      <c r="U278">
        <f>'Comm Input'!AD1313</f>
        <v>0</v>
      </c>
      <c r="V278">
        <f>'Comm Input'!AE1313</f>
        <v>0</v>
      </c>
      <c r="W278" s="538">
        <f>'Comm Input'!AF1313</f>
        <v>0</v>
      </c>
      <c r="X278" s="538">
        <f>'Comm Input'!AG1313</f>
        <v>0</v>
      </c>
      <c r="Y278" s="538">
        <f>'Comm Input'!AH1313</f>
        <v>0</v>
      </c>
      <c r="Z278">
        <f>'Comm Input'!AI1313</f>
        <v>0</v>
      </c>
      <c r="AA278">
        <f>'Comm Input'!AJ1313</f>
        <v>0</v>
      </c>
    </row>
    <row r="279" spans="1:27" x14ac:dyDescent="0.25">
      <c r="A279" s="311">
        <f>'Comm Input'!J1314</f>
        <v>0</v>
      </c>
      <c r="B279" s="11" t="str">
        <f>'Comm Input'!K1314</f>
        <v xml:space="preserve">formerly </v>
      </c>
      <c r="C279">
        <f>'Comm Input'!L1314</f>
        <v>0</v>
      </c>
      <c r="D279">
        <f>'Comm Input'!M1314</f>
        <v>0</v>
      </c>
      <c r="E279" s="494">
        <f>'Comm Input'!N1314</f>
        <v>0</v>
      </c>
      <c r="F279" s="17">
        <f>'Comm Input'!O1314</f>
        <v>0</v>
      </c>
      <c r="G279" s="38">
        <f>'Comm Input'!P1314</f>
        <v>0</v>
      </c>
      <c r="H279" s="307">
        <f>'Comm Input'!Q1314</f>
        <v>0</v>
      </c>
      <c r="I279" s="307">
        <f>'Comm Input'!R1314</f>
        <v>0</v>
      </c>
      <c r="J279" s="307">
        <f>'Comm Input'!S1314</f>
        <v>0</v>
      </c>
      <c r="K279" s="307">
        <f>'Comm Input'!T1314</f>
        <v>0</v>
      </c>
      <c r="L279" s="38">
        <f>'Comm Input'!U1314</f>
        <v>0</v>
      </c>
      <c r="M279" s="38">
        <f>'Comm Input'!V1314</f>
        <v>0</v>
      </c>
      <c r="N279" s="22">
        <f>'Comm Input'!W1314</f>
        <v>0</v>
      </c>
      <c r="O279" s="22">
        <f>'Comm Input'!X1314</f>
        <v>0</v>
      </c>
      <c r="P279" s="23">
        <f>'Comm Input'!Y1314</f>
        <v>0</v>
      </c>
      <c r="Q279" s="23">
        <f>'Comm Input'!Z1314</f>
        <v>0</v>
      </c>
      <c r="R279" s="23">
        <f>'Comm Input'!AA1314</f>
        <v>0</v>
      </c>
      <c r="S279" s="23">
        <f>'Comm Input'!AB1314</f>
        <v>0</v>
      </c>
      <c r="T279" s="11">
        <f>'Comm Input'!AC1314</f>
        <v>0</v>
      </c>
      <c r="U279">
        <f>'Comm Input'!AD1314</f>
        <v>0</v>
      </c>
      <c r="V279">
        <f>'Comm Input'!AE1314</f>
        <v>0</v>
      </c>
      <c r="W279" s="23">
        <f>'Comm Input'!AF1314</f>
        <v>0</v>
      </c>
      <c r="X279" s="23">
        <f>'Comm Input'!AG1314</f>
        <v>0</v>
      </c>
      <c r="Y279" s="23">
        <f>'Comm Input'!AH1314</f>
        <v>0</v>
      </c>
      <c r="Z279">
        <f>'Comm Input'!AI1314</f>
        <v>0</v>
      </c>
      <c r="AA279">
        <f>'Comm Input'!AJ1314</f>
        <v>0</v>
      </c>
    </row>
    <row r="280" spans="1:27" x14ac:dyDescent="0.25">
      <c r="A280" s="311">
        <f>'Comm Input'!J1315</f>
        <v>0</v>
      </c>
      <c r="B280" s="11" t="str">
        <f>'Comm Input'!K1315</f>
        <v>Ruth General Services, Inc.</v>
      </c>
      <c r="C280" s="17">
        <f>'Comm Input'!L1315</f>
        <v>0</v>
      </c>
      <c r="D280" t="str">
        <f>'Comm Input'!M1315</f>
        <v>FLXXXX</v>
      </c>
      <c r="E280" s="636">
        <f>'Comm Input'!N1315</f>
        <v>0</v>
      </c>
      <c r="F280" s="366">
        <f>'Comm Input'!O1315</f>
        <v>0</v>
      </c>
      <c r="G280" s="321">
        <f>'Comm Input'!P1315</f>
        <v>0</v>
      </c>
      <c r="H280" s="307">
        <f>'Comm Input'!Q1315</f>
        <v>0</v>
      </c>
      <c r="I280" s="307">
        <f>'Comm Input'!R1315</f>
        <v>0</v>
      </c>
      <c r="J280" s="307">
        <f>'Comm Input'!S1315</f>
        <v>0</v>
      </c>
      <c r="K280" s="307">
        <f>'Comm Input'!T1315</f>
        <v>0</v>
      </c>
      <c r="L280" s="38">
        <f>'Comm Input'!U1315</f>
        <v>0</v>
      </c>
      <c r="M280" s="38">
        <f>'Comm Input'!V1315</f>
        <v>0</v>
      </c>
      <c r="N280" s="22">
        <f>'Comm Input'!W1315</f>
        <v>0</v>
      </c>
      <c r="O280" s="22">
        <f>'Comm Input'!X1315</f>
        <v>0</v>
      </c>
      <c r="P280" s="23">
        <f>'Comm Input'!Y1315</f>
        <v>0</v>
      </c>
      <c r="Q280" s="23">
        <f>'Comm Input'!Z1315</f>
        <v>0</v>
      </c>
      <c r="R280" s="23">
        <f>'Comm Input'!AA1315</f>
        <v>0</v>
      </c>
      <c r="S280" s="23">
        <f>'Comm Input'!AB1315</f>
        <v>0</v>
      </c>
      <c r="T280" s="11">
        <f>'Comm Input'!AC1315</f>
        <v>0</v>
      </c>
      <c r="U280">
        <f>'Comm Input'!AD1315</f>
        <v>0</v>
      </c>
      <c r="V280">
        <f>'Comm Input'!AE1315</f>
        <v>0</v>
      </c>
      <c r="W280" s="23">
        <f>'Comm Input'!AF1315</f>
        <v>0</v>
      </c>
      <c r="X280" s="23">
        <f>'Comm Input'!AG1315</f>
        <v>0</v>
      </c>
      <c r="Y280" s="23">
        <f>'Comm Input'!AH1315</f>
        <v>0</v>
      </c>
      <c r="Z280">
        <f>'Comm Input'!AI1315</f>
        <v>0</v>
      </c>
      <c r="AA280">
        <f>'Comm Input'!AJ1315</f>
        <v>0</v>
      </c>
    </row>
    <row r="281" spans="1:27" x14ac:dyDescent="0.25">
      <c r="A281" s="311">
        <f>'Comm Input'!J1316</f>
        <v>0</v>
      </c>
      <c r="B281" s="11">
        <f>'Comm Input'!K1316</f>
        <v>0</v>
      </c>
      <c r="C281">
        <f>'Comm Input'!L1316</f>
        <v>0</v>
      </c>
      <c r="D281">
        <f>'Comm Input'!M1316</f>
        <v>0</v>
      </c>
      <c r="E281" s="494">
        <f>'Comm Input'!N1316</f>
        <v>0</v>
      </c>
      <c r="F281" s="17">
        <f>'Comm Input'!O1316</f>
        <v>0</v>
      </c>
      <c r="G281" s="38">
        <f>'Comm Input'!P1316</f>
        <v>0</v>
      </c>
      <c r="H281" s="307">
        <f>'Comm Input'!Q1316</f>
        <v>0</v>
      </c>
      <c r="I281" s="307">
        <f>'Comm Input'!R1316</f>
        <v>0</v>
      </c>
      <c r="J281" s="307">
        <f>'Comm Input'!S1316</f>
        <v>0</v>
      </c>
      <c r="K281" s="307">
        <f>'Comm Input'!T1316</f>
        <v>0</v>
      </c>
      <c r="L281" s="38">
        <f>'Comm Input'!U1316</f>
        <v>0</v>
      </c>
      <c r="M281" s="38">
        <f>'Comm Input'!V1316</f>
        <v>0</v>
      </c>
      <c r="N281" s="22">
        <f>'Comm Input'!W1316</f>
        <v>0</v>
      </c>
      <c r="O281" s="22">
        <f>'Comm Input'!X1316</f>
        <v>0</v>
      </c>
      <c r="P281" s="23">
        <f>'Comm Input'!Y1316</f>
        <v>0</v>
      </c>
      <c r="Q281" s="23">
        <f>'Comm Input'!Z1316</f>
        <v>0</v>
      </c>
      <c r="R281" s="23">
        <f>'Comm Input'!AA1316</f>
        <v>0</v>
      </c>
      <c r="S281" s="23">
        <f>'Comm Input'!AB1316</f>
        <v>0</v>
      </c>
      <c r="T281" s="11">
        <f>'Comm Input'!AC1316</f>
        <v>0</v>
      </c>
      <c r="U281">
        <f>'Comm Input'!AD1316</f>
        <v>0</v>
      </c>
      <c r="V281">
        <f>'Comm Input'!AE1316</f>
        <v>0</v>
      </c>
      <c r="W281" s="23">
        <f>'Comm Input'!AF1316</f>
        <v>0</v>
      </c>
      <c r="X281" s="23">
        <f>'Comm Input'!AG1316</f>
        <v>0</v>
      </c>
      <c r="Y281" s="23">
        <f>'Comm Input'!AH1316</f>
        <v>0</v>
      </c>
      <c r="Z281">
        <f>'Comm Input'!AI1316</f>
        <v>0</v>
      </c>
      <c r="AA281">
        <f>'Comm Input'!AJ1316</f>
        <v>0</v>
      </c>
    </row>
    <row r="282" spans="1:27" x14ac:dyDescent="0.25">
      <c r="A282" s="311">
        <f>'Comm Input'!J1317</f>
        <v>0</v>
      </c>
      <c r="B282" s="11">
        <f>'Comm Input'!K1317</f>
        <v>0</v>
      </c>
      <c r="C282" s="17">
        <f>'Comm Input'!L1317</f>
        <v>0</v>
      </c>
      <c r="D282">
        <f>'Comm Input'!M1317</f>
        <v>0</v>
      </c>
      <c r="E282" s="494">
        <f>'Comm Input'!N1317</f>
        <v>0</v>
      </c>
      <c r="F282" s="366">
        <f>'Comm Input'!O1317</f>
        <v>0</v>
      </c>
      <c r="G282" s="321">
        <f>'Comm Input'!P1317</f>
        <v>0</v>
      </c>
      <c r="H282" s="307">
        <f>'Comm Input'!Q1317</f>
        <v>0</v>
      </c>
      <c r="I282" s="307">
        <f>'Comm Input'!R1317</f>
        <v>0</v>
      </c>
      <c r="J282" s="307">
        <f>'Comm Input'!S1317</f>
        <v>0</v>
      </c>
      <c r="K282" s="307">
        <f>'Comm Input'!T1317</f>
        <v>0</v>
      </c>
      <c r="L282" s="38">
        <f>'Comm Input'!U1317</f>
        <v>0</v>
      </c>
      <c r="M282" s="38">
        <f>'Comm Input'!V1317</f>
        <v>0</v>
      </c>
      <c r="N282" s="22">
        <f>'Comm Input'!W1317</f>
        <v>0</v>
      </c>
      <c r="O282" s="22">
        <f>'Comm Input'!X1317</f>
        <v>0</v>
      </c>
      <c r="P282" s="23">
        <f>'Comm Input'!Y1317</f>
        <v>0</v>
      </c>
      <c r="Q282" s="23">
        <f>'Comm Input'!Z1317</f>
        <v>0</v>
      </c>
      <c r="R282" s="23">
        <f>'Comm Input'!AA1317</f>
        <v>0</v>
      </c>
      <c r="S282" s="23">
        <f>'Comm Input'!AB1317</f>
        <v>0</v>
      </c>
      <c r="T282" s="11">
        <f>'Comm Input'!AC1317</f>
        <v>0</v>
      </c>
      <c r="U282">
        <f>'Comm Input'!AD1317</f>
        <v>0</v>
      </c>
      <c r="V282">
        <f>'Comm Input'!AE1317</f>
        <v>0</v>
      </c>
      <c r="W282" s="23">
        <f>'Comm Input'!AF1317</f>
        <v>0</v>
      </c>
      <c r="X282" s="23">
        <f>'Comm Input'!AG1317</f>
        <v>0</v>
      </c>
      <c r="Y282" s="23">
        <f>'Comm Input'!AH1317</f>
        <v>0</v>
      </c>
      <c r="Z282" s="23">
        <f>'Comm Input'!AI1317</f>
        <v>0</v>
      </c>
      <c r="AA282">
        <f>'Comm Input'!AJ1317</f>
        <v>0</v>
      </c>
    </row>
    <row r="283" spans="1:27" x14ac:dyDescent="0.25">
      <c r="A283" s="311">
        <f>'Comm Input'!J1318</f>
        <v>0</v>
      </c>
      <c r="B283" s="11">
        <f>'Comm Input'!K1318</f>
        <v>0</v>
      </c>
      <c r="C283">
        <f>'Comm Input'!L1318</f>
        <v>0</v>
      </c>
      <c r="D283">
        <f>'Comm Input'!M1318</f>
        <v>0</v>
      </c>
      <c r="E283" s="626">
        <f>'Comm Input'!N1318</f>
        <v>0</v>
      </c>
      <c r="F283" s="13">
        <f>'Comm Input'!O1318</f>
        <v>0</v>
      </c>
      <c r="G283" s="38">
        <f>'Comm Input'!P1318</f>
        <v>0</v>
      </c>
      <c r="H283" s="307">
        <f>'Comm Input'!Q1318</f>
        <v>0</v>
      </c>
      <c r="I283" s="307">
        <f>'Comm Input'!R1318</f>
        <v>0</v>
      </c>
      <c r="J283" s="307">
        <f>'Comm Input'!S1318</f>
        <v>0</v>
      </c>
      <c r="K283" s="307">
        <f>'Comm Input'!T1318</f>
        <v>0</v>
      </c>
      <c r="L283" s="38">
        <f>'Comm Input'!U1318</f>
        <v>0</v>
      </c>
      <c r="M283" s="38">
        <f>'Comm Input'!V1318</f>
        <v>0</v>
      </c>
      <c r="N283" s="22">
        <f>'Comm Input'!W1318</f>
        <v>0</v>
      </c>
      <c r="O283" s="22">
        <f>'Comm Input'!X1318</f>
        <v>0</v>
      </c>
      <c r="P283" s="23">
        <f>'Comm Input'!Y1318</f>
        <v>0</v>
      </c>
      <c r="Q283" s="23">
        <f>'Comm Input'!Z1318</f>
        <v>0</v>
      </c>
      <c r="R283" s="23">
        <f>'Comm Input'!AA1318</f>
        <v>0</v>
      </c>
      <c r="S283" s="23">
        <f>'Comm Input'!AB1318</f>
        <v>0</v>
      </c>
      <c r="T283" s="11">
        <f>'Comm Input'!AC1318</f>
        <v>0</v>
      </c>
      <c r="U283">
        <f>'Comm Input'!AD1318</f>
        <v>0</v>
      </c>
      <c r="V283">
        <f>'Comm Input'!AE1318</f>
        <v>0</v>
      </c>
      <c r="W283" s="23">
        <f>'Comm Input'!AF1318</f>
        <v>0</v>
      </c>
      <c r="X283" s="23">
        <f>'Comm Input'!AG1318</f>
        <v>0</v>
      </c>
      <c r="Y283" s="23">
        <f>'Comm Input'!AH1318</f>
        <v>0</v>
      </c>
      <c r="Z283" s="23">
        <f>'Comm Input'!AI1318</f>
        <v>0</v>
      </c>
      <c r="AA283">
        <f>'Comm Input'!AJ1318</f>
        <v>0</v>
      </c>
    </row>
    <row r="284" spans="1:27" ht="15.75" thickBot="1" x14ac:dyDescent="0.3">
      <c r="A284" s="311">
        <f>'Comm Input'!J1319</f>
        <v>0</v>
      </c>
      <c r="B284" s="11">
        <f>'Comm Input'!K1319</f>
        <v>0</v>
      </c>
      <c r="C284">
        <f>'Comm Input'!L1319</f>
        <v>0</v>
      </c>
      <c r="D284">
        <f>'Comm Input'!M1319</f>
        <v>0</v>
      </c>
      <c r="E284" s="49">
        <f>'Comm Input'!N1319</f>
        <v>0</v>
      </c>
      <c r="F284" s="50">
        <f>'Comm Input'!O1319</f>
        <v>0</v>
      </c>
      <c r="G284" s="38">
        <f>'Comm Input'!P1319</f>
        <v>0</v>
      </c>
      <c r="H284" s="307">
        <f>'Comm Input'!Q1319</f>
        <v>0</v>
      </c>
      <c r="I284" s="307">
        <f>'Comm Input'!R1319</f>
        <v>0</v>
      </c>
      <c r="J284" s="307">
        <f>'Comm Input'!S1319</f>
        <v>0</v>
      </c>
      <c r="K284" s="307">
        <f>'Comm Input'!T1319</f>
        <v>0</v>
      </c>
      <c r="L284" s="38">
        <f>'Comm Input'!U1319</f>
        <v>0</v>
      </c>
      <c r="M284" s="38">
        <f>'Comm Input'!V1319</f>
        <v>0</v>
      </c>
      <c r="N284" s="38">
        <f>'Comm Input'!W1319</f>
        <v>0</v>
      </c>
      <c r="O284" s="22">
        <f>'Comm Input'!X1319</f>
        <v>0</v>
      </c>
      <c r="P284" s="11">
        <f>'Comm Input'!Y1319</f>
        <v>0</v>
      </c>
      <c r="Q284" s="23">
        <f>'Comm Input'!Z1319</f>
        <v>0</v>
      </c>
      <c r="R284" s="22">
        <f>'Comm Input'!AA1319</f>
        <v>0</v>
      </c>
      <c r="S284" s="22">
        <f>'Comm Input'!AB1319</f>
        <v>0</v>
      </c>
      <c r="T284" s="23">
        <f>'Comm Input'!AC1319</f>
        <v>0</v>
      </c>
      <c r="U284" s="22">
        <f>'Comm Input'!AD1319</f>
        <v>0</v>
      </c>
      <c r="V284" s="22">
        <f>'Comm Input'!AE1319</f>
        <v>0</v>
      </c>
      <c r="W284" s="23">
        <f>'Comm Input'!AF1319</f>
        <v>0</v>
      </c>
      <c r="X284" s="22">
        <f>'Comm Input'!AG1319</f>
        <v>0</v>
      </c>
      <c r="Y284" s="22">
        <f>'Comm Input'!AH1319</f>
        <v>0</v>
      </c>
      <c r="Z284" s="22">
        <f>'Comm Input'!AI1319</f>
        <v>0</v>
      </c>
      <c r="AA284">
        <f>'Comm Input'!AJ1319</f>
        <v>0</v>
      </c>
    </row>
    <row r="285" spans="1:27" ht="15.75" thickBot="1" x14ac:dyDescent="0.3">
      <c r="A285" s="311">
        <f>'Comm Input'!J1320</f>
        <v>0</v>
      </c>
      <c r="B285" s="11">
        <f>'Comm Input'!K1320</f>
        <v>0</v>
      </c>
      <c r="C285">
        <f>'Comm Input'!L1320</f>
        <v>0</v>
      </c>
      <c r="D285">
        <f>'Comm Input'!M1320</f>
        <v>0</v>
      </c>
      <c r="E285" s="49">
        <f>'Comm Input'!N1320</f>
        <v>0</v>
      </c>
      <c r="F285" s="50">
        <f>'Comm Input'!O1320</f>
        <v>0</v>
      </c>
      <c r="G285" s="38">
        <f>'Comm Input'!P1320</f>
        <v>0</v>
      </c>
      <c r="H285" s="38">
        <f>'Comm Input'!Q1320</f>
        <v>0</v>
      </c>
      <c r="I285" s="38">
        <f>'Comm Input'!R1320</f>
        <v>0</v>
      </c>
      <c r="J285" s="38">
        <f>'Comm Input'!S1320</f>
        <v>0</v>
      </c>
      <c r="K285" s="38">
        <f>'Comm Input'!T1320</f>
        <v>0</v>
      </c>
      <c r="L285" s="38">
        <f>'Comm Input'!U1320</f>
        <v>0</v>
      </c>
      <c r="M285" s="38">
        <f>'Comm Input'!V1320</f>
        <v>0</v>
      </c>
      <c r="N285" s="488">
        <f>'Comm Input'!W1320</f>
        <v>106.5</v>
      </c>
      <c r="O285" s="489">
        <f>'Comm Input'!X1320</f>
        <v>0</v>
      </c>
      <c r="P285" s="490">
        <f>'Comm Input'!Y1320</f>
        <v>0</v>
      </c>
      <c r="Q285" s="1165">
        <f>'Comm Input'!Z1320</f>
        <v>106.5</v>
      </c>
      <c r="R285" s="387">
        <f>'Comm Input'!AA1320</f>
        <v>0</v>
      </c>
      <c r="S285" s="387">
        <f>'Comm Input'!AB1320</f>
        <v>0</v>
      </c>
      <c r="T285" s="1114">
        <f>'Comm Input'!AC1320</f>
        <v>0</v>
      </c>
      <c r="U285" s="89">
        <f>'Comm Input'!AD1320</f>
        <v>0</v>
      </c>
      <c r="V285" s="89">
        <f>'Comm Input'!AE1320</f>
        <v>0</v>
      </c>
      <c r="W285" s="23">
        <f>'Comm Input'!AF1320</f>
        <v>0</v>
      </c>
      <c r="X285" s="387">
        <f>'Comm Input'!AG1320</f>
        <v>0</v>
      </c>
      <c r="Y285" s="387">
        <f>'Comm Input'!AH1320</f>
        <v>0</v>
      </c>
      <c r="Z285" s="1087">
        <f>'Comm Input'!AI1320</f>
        <v>0</v>
      </c>
      <c r="AA285">
        <f>'Comm Input'!AJ1320</f>
        <v>0</v>
      </c>
    </row>
    <row r="286" spans="1:27" x14ac:dyDescent="0.25">
      <c r="A286" s="311">
        <f>'Comm Input'!J1321</f>
        <v>0</v>
      </c>
      <c r="B286" s="11">
        <f>'Comm Input'!K1321</f>
        <v>0</v>
      </c>
      <c r="C286">
        <f>'Comm Input'!L1321</f>
        <v>0</v>
      </c>
      <c r="D286">
        <f>'Comm Input'!M1321</f>
        <v>0</v>
      </c>
      <c r="E286" s="49">
        <f>'Comm Input'!N1321</f>
        <v>0</v>
      </c>
      <c r="F286" s="50">
        <f>'Comm Input'!O1321</f>
        <v>0</v>
      </c>
      <c r="G286" s="38">
        <f>'Comm Input'!P1321</f>
        <v>0</v>
      </c>
      <c r="H286" s="38">
        <f>'Comm Input'!Q1321</f>
        <v>0</v>
      </c>
      <c r="I286" s="38">
        <f>'Comm Input'!R1321</f>
        <v>0</v>
      </c>
      <c r="J286" s="38">
        <f>'Comm Input'!S1321</f>
        <v>0</v>
      </c>
      <c r="K286" s="38">
        <f>'Comm Input'!T1321</f>
        <v>0</v>
      </c>
      <c r="L286" s="38">
        <f>'Comm Input'!U1321</f>
        <v>0</v>
      </c>
      <c r="M286" s="38">
        <f>'Comm Input'!V1321</f>
        <v>0</v>
      </c>
      <c r="N286" s="522">
        <f>'Comm Input'!W1321</f>
        <v>0</v>
      </c>
      <c r="O286" s="523">
        <f>'Comm Input'!X1321</f>
        <v>0</v>
      </c>
      <c r="P286" s="28">
        <f>'Comm Input'!Y1321</f>
        <v>0</v>
      </c>
      <c r="Q286" s="538">
        <f>'Comm Input'!Z1321</f>
        <v>0</v>
      </c>
      <c r="R286" s="523">
        <f>'Comm Input'!AA1321</f>
        <v>0</v>
      </c>
      <c r="S286" s="523">
        <f>'Comm Input'!AB1321</f>
        <v>0</v>
      </c>
      <c r="T286" s="28">
        <f>'Comm Input'!AC1321</f>
        <v>0</v>
      </c>
      <c r="U286" s="89">
        <f>'Comm Input'!AD1321</f>
        <v>0</v>
      </c>
      <c r="V286" s="89">
        <f>'Comm Input'!AE1321</f>
        <v>0</v>
      </c>
      <c r="W286" s="23">
        <f>'Comm Input'!AF1321</f>
        <v>0</v>
      </c>
      <c r="X286" s="523">
        <f>'Comm Input'!AG1321</f>
        <v>0</v>
      </c>
      <c r="Y286" s="523">
        <f>'Comm Input'!AH1321</f>
        <v>0</v>
      </c>
      <c r="Z286" s="89">
        <f>'Comm Input'!AI1321</f>
        <v>0</v>
      </c>
      <c r="AA286">
        <f>'Comm Input'!AJ1321</f>
        <v>0</v>
      </c>
    </row>
    <row r="287" spans="1:27" x14ac:dyDescent="0.25">
      <c r="A287" s="334">
        <f>'Comm Input'!J1322</f>
        <v>0</v>
      </c>
      <c r="B287" s="201">
        <f>'Comm Input'!K1322</f>
        <v>0</v>
      </c>
      <c r="C287" s="171">
        <f>'Comm Input'!L1322</f>
        <v>0</v>
      </c>
      <c r="D287" s="176">
        <f>'Comm Input'!M1322</f>
        <v>0</v>
      </c>
      <c r="E287" s="449">
        <f>'Comm Input'!N1322</f>
        <v>0</v>
      </c>
      <c r="F287" s="335">
        <f>'Comm Input'!O1322</f>
        <v>0</v>
      </c>
      <c r="G287" s="177">
        <f>'Comm Input'!P1322</f>
        <v>0</v>
      </c>
      <c r="H287" s="177">
        <f>'Comm Input'!Q1322</f>
        <v>0</v>
      </c>
      <c r="I287" s="177">
        <f>'Comm Input'!R1322</f>
        <v>0</v>
      </c>
      <c r="J287" s="177">
        <f>'Comm Input'!S1322</f>
        <v>0</v>
      </c>
      <c r="K287" s="177">
        <f>'Comm Input'!T1322</f>
        <v>0</v>
      </c>
      <c r="L287" s="177">
        <f>'Comm Input'!U1322</f>
        <v>0</v>
      </c>
      <c r="M287" s="177">
        <f>'Comm Input'!V1322</f>
        <v>0</v>
      </c>
      <c r="N287" s="364">
        <f>'Comm Input'!W1322</f>
        <v>0</v>
      </c>
      <c r="O287" s="178">
        <f>'Comm Input'!X1322</f>
        <v>0</v>
      </c>
      <c r="P287" s="365">
        <f>'Comm Input'!Y1322</f>
        <v>0</v>
      </c>
      <c r="Q287" s="630">
        <f>'Comm Input'!Z1322</f>
        <v>0</v>
      </c>
      <c r="R287" s="178">
        <f>'Comm Input'!AA1322</f>
        <v>0</v>
      </c>
      <c r="S287" s="337">
        <f>'Comm Input'!AB1322</f>
        <v>0</v>
      </c>
      <c r="T287" s="201">
        <f>'Comm Input'!AC1322</f>
        <v>0</v>
      </c>
      <c r="U287" s="171">
        <f>'Comm Input'!AD1322</f>
        <v>0</v>
      </c>
      <c r="V287" s="171">
        <f>'Comm Input'!AE1322</f>
        <v>0</v>
      </c>
      <c r="W287" s="201">
        <f>'Comm Input'!AF1322</f>
        <v>0</v>
      </c>
      <c r="X287" s="171">
        <f>'Comm Input'!AG1322</f>
        <v>0</v>
      </c>
      <c r="Y287" s="337">
        <f>'Comm Input'!AH1322</f>
        <v>0</v>
      </c>
      <c r="Z287" s="171">
        <f>'Comm Input'!AI1322</f>
        <v>0</v>
      </c>
      <c r="AA287">
        <f>'Comm Input'!AJ1322</f>
        <v>0</v>
      </c>
    </row>
    <row r="288" spans="1:27" x14ac:dyDescent="0.25">
      <c r="A288" s="440" t="str">
        <f>'Comm Input'!J1323</f>
        <v>CES - Fortem</v>
      </c>
      <c r="B288" s="42" t="str">
        <f>'Comm Input'!K1323</f>
        <v>Broker: Randal Gore</v>
      </c>
      <c r="C288" s="35">
        <f>'Comm Input'!L1323</f>
        <v>0</v>
      </c>
      <c r="D288" s="158">
        <f>'Comm Input'!M1323</f>
        <v>0</v>
      </c>
      <c r="E288" s="117">
        <f>'Comm Input'!N1323</f>
        <v>0</v>
      </c>
      <c r="F288" s="316">
        <f>'Comm Input'!O1323</f>
        <v>0</v>
      </c>
      <c r="G288" s="158">
        <f>'Comm Input'!P1323</f>
        <v>0</v>
      </c>
      <c r="H288" s="158">
        <f>'Comm Input'!Q1323</f>
        <v>0</v>
      </c>
      <c r="I288" s="158">
        <f>'Comm Input'!R1323</f>
        <v>0</v>
      </c>
      <c r="J288" s="319">
        <f>'Comm Input'!S1323</f>
        <v>0</v>
      </c>
      <c r="K288" s="319">
        <f>'Comm Input'!T1323</f>
        <v>0</v>
      </c>
      <c r="L288" s="319" t="str">
        <f>'Comm Input'!U1323</f>
        <v>Bundled</v>
      </c>
      <c r="M288" s="158">
        <f>'Comm Input'!V1323</f>
        <v>0</v>
      </c>
      <c r="N288" s="319">
        <f>'Comm Input'!W1323</f>
        <v>0</v>
      </c>
      <c r="O288" s="117">
        <f>'Comm Input'!X1323</f>
        <v>0</v>
      </c>
      <c r="P288" s="157">
        <f>'Comm Input'!Y1323</f>
        <v>0</v>
      </c>
      <c r="Q288" s="159">
        <f>'Comm Input'!Z1323</f>
        <v>0</v>
      </c>
      <c r="R288" s="319">
        <f>'Comm Input'!AA1323</f>
        <v>0</v>
      </c>
      <c r="S288" s="157">
        <f>'Comm Input'!AB1323</f>
        <v>0</v>
      </c>
      <c r="T288" s="126">
        <f>'Comm Input'!AC1323</f>
        <v>0</v>
      </c>
      <c r="U288" s="7">
        <f>'Comm Input'!AD1323</f>
        <v>0</v>
      </c>
      <c r="V288" s="7">
        <f>'Comm Input'!AE1323</f>
        <v>0</v>
      </c>
      <c r="W288" s="126">
        <f>'Comm Input'!AF1323</f>
        <v>0</v>
      </c>
      <c r="X288" s="158">
        <f>'Comm Input'!AG1323</f>
        <v>0</v>
      </c>
      <c r="Y288" s="322">
        <f>'Comm Input'!AH1323</f>
        <v>0</v>
      </c>
      <c r="Z288" s="7">
        <f>'Comm Input'!AI1323</f>
        <v>0</v>
      </c>
      <c r="AA288">
        <f>'Comm Input'!AJ1323</f>
        <v>0</v>
      </c>
    </row>
    <row r="289" spans="1:27" x14ac:dyDescent="0.25">
      <c r="A289" s="311">
        <f>'Comm Input'!J1324</f>
        <v>0</v>
      </c>
      <c r="B289" s="218" t="str">
        <f>'Comm Input'!K1324</f>
        <v>Body Bar Florida, LLC dba Bodybar Pilates</v>
      </c>
      <c r="C289" s="17">
        <f>'Comm Input'!L1324</f>
        <v>0.13150000000000001</v>
      </c>
      <c r="D289" t="str">
        <f>'Comm Input'!M1324</f>
        <v>FL9063</v>
      </c>
      <c r="E289" s="628">
        <f>'Comm Input'!N1324</f>
        <v>30433.439999999999</v>
      </c>
      <c r="F289" s="366">
        <f>'Comm Input'!O1324</f>
        <v>0</v>
      </c>
      <c r="G289" s="533">
        <f>'Comm Input'!P1324</f>
        <v>0</v>
      </c>
      <c r="H289" s="535">
        <f>'Comm Input'!Q1324</f>
        <v>0</v>
      </c>
      <c r="I289" s="535">
        <f>'Comm Input'!R1324</f>
        <v>0</v>
      </c>
      <c r="J289" s="535">
        <f>'Comm Input'!S1324</f>
        <v>0</v>
      </c>
      <c r="K289" s="535">
        <f>'Comm Input'!T1324</f>
        <v>0</v>
      </c>
      <c r="L289" s="526">
        <f>'Comm Input'!U1324</f>
        <v>0</v>
      </c>
      <c r="M289" s="526">
        <f>'Comm Input'!V1324</f>
        <v>0</v>
      </c>
      <c r="N289" s="523">
        <f>'Comm Input'!W1324</f>
        <v>0</v>
      </c>
      <c r="O289" s="523">
        <f>'Comm Input'!X1324</f>
        <v>0</v>
      </c>
      <c r="P289" s="538">
        <f>'Comm Input'!Y1324</f>
        <v>0</v>
      </c>
      <c r="Q289" s="538">
        <f>'Comm Input'!Z1324</f>
        <v>0</v>
      </c>
      <c r="R289" s="538">
        <f>'Comm Input'!AA1324</f>
        <v>0</v>
      </c>
      <c r="S289" s="538">
        <f>'Comm Input'!AB1324</f>
        <v>0</v>
      </c>
      <c r="T289" s="11">
        <f>'Comm Input'!AC1324</f>
        <v>0</v>
      </c>
      <c r="U289">
        <f>'Comm Input'!AD1324</f>
        <v>0</v>
      </c>
      <c r="V289">
        <f>'Comm Input'!AE1324</f>
        <v>0</v>
      </c>
      <c r="W289" s="538">
        <f>'Comm Input'!AF1324</f>
        <v>0</v>
      </c>
      <c r="X289" s="538">
        <f>'Comm Input'!AG1324</f>
        <v>0</v>
      </c>
      <c r="Y289" s="538">
        <f>'Comm Input'!AH1324</f>
        <v>0</v>
      </c>
      <c r="Z289">
        <f>'Comm Input'!AI1324</f>
        <v>0</v>
      </c>
      <c r="AA289">
        <f>'Comm Input'!AJ1324</f>
        <v>0</v>
      </c>
    </row>
    <row r="290" spans="1:27" x14ac:dyDescent="0.25">
      <c r="A290" s="311">
        <f>'Comm Input'!J1325</f>
        <v>0</v>
      </c>
      <c r="B290" s="11">
        <f>'Comm Input'!K1325</f>
        <v>0</v>
      </c>
      <c r="C290">
        <f>'Comm Input'!L1325</f>
        <v>0</v>
      </c>
      <c r="D290">
        <f>'Comm Input'!M1325</f>
        <v>0</v>
      </c>
      <c r="E290" s="494">
        <f>'Comm Input'!N1325</f>
        <v>0</v>
      </c>
      <c r="F290" s="17">
        <f>'Comm Input'!O1325</f>
        <v>0</v>
      </c>
      <c r="G290" s="38">
        <f>'Comm Input'!P1325</f>
        <v>0</v>
      </c>
      <c r="H290" s="307">
        <f>'Comm Input'!Q1325</f>
        <v>0</v>
      </c>
      <c r="I290" s="307">
        <f>'Comm Input'!R1325</f>
        <v>0</v>
      </c>
      <c r="J290" s="307">
        <f>'Comm Input'!S1325</f>
        <v>0</v>
      </c>
      <c r="K290" s="307">
        <f>'Comm Input'!T1325</f>
        <v>0</v>
      </c>
      <c r="L290" s="38">
        <f>'Comm Input'!U1325</f>
        <v>0</v>
      </c>
      <c r="M290" s="38">
        <f>'Comm Input'!V1325</f>
        <v>0</v>
      </c>
      <c r="N290" s="22">
        <f>'Comm Input'!W1325</f>
        <v>0</v>
      </c>
      <c r="O290" s="22">
        <f>'Comm Input'!X1325</f>
        <v>0</v>
      </c>
      <c r="P290" s="23">
        <f>'Comm Input'!Y1325</f>
        <v>0</v>
      </c>
      <c r="Q290" s="23">
        <f>'Comm Input'!Z1325</f>
        <v>0</v>
      </c>
      <c r="R290" s="23">
        <f>'Comm Input'!AA1325</f>
        <v>0</v>
      </c>
      <c r="S290" s="23">
        <f>'Comm Input'!AB1325</f>
        <v>0</v>
      </c>
      <c r="T290" s="11">
        <f>'Comm Input'!AC1325</f>
        <v>0</v>
      </c>
      <c r="U290">
        <f>'Comm Input'!AD1325</f>
        <v>0</v>
      </c>
      <c r="V290">
        <f>'Comm Input'!AE1325</f>
        <v>0</v>
      </c>
      <c r="W290" s="23">
        <f>'Comm Input'!AF1325</f>
        <v>0</v>
      </c>
      <c r="X290" s="23">
        <f>'Comm Input'!AG1325</f>
        <v>0</v>
      </c>
      <c r="Y290" s="23">
        <f>'Comm Input'!AH1325</f>
        <v>0</v>
      </c>
      <c r="Z290">
        <f>'Comm Input'!AI1325</f>
        <v>0</v>
      </c>
      <c r="AA290">
        <f>'Comm Input'!AJ1325</f>
        <v>0</v>
      </c>
    </row>
    <row r="291" spans="1:27" x14ac:dyDescent="0.25">
      <c r="A291" s="311">
        <f>'Comm Input'!J1326</f>
        <v>0</v>
      </c>
      <c r="B291" s="11" t="str">
        <f>'Comm Input'!K1326</f>
        <v>EFFECTIVE: 11/2022</v>
      </c>
      <c r="C291" s="17">
        <f>'Comm Input'!L1326</f>
        <v>0</v>
      </c>
      <c r="D291" t="str">
        <f>'Comm Input'!M1326</f>
        <v>FL</v>
      </c>
      <c r="E291" s="636">
        <f>'Comm Input'!N1326</f>
        <v>0</v>
      </c>
      <c r="F291" s="366">
        <f>'Comm Input'!O1326</f>
        <v>0</v>
      </c>
      <c r="G291" s="321">
        <f>'Comm Input'!P1326</f>
        <v>0</v>
      </c>
      <c r="H291" s="307">
        <f>'Comm Input'!Q1326</f>
        <v>0</v>
      </c>
      <c r="I291" s="307">
        <f>'Comm Input'!R1326</f>
        <v>0</v>
      </c>
      <c r="J291" s="307">
        <f>'Comm Input'!S1326</f>
        <v>0</v>
      </c>
      <c r="K291" s="307">
        <f>'Comm Input'!T1326</f>
        <v>0</v>
      </c>
      <c r="L291" s="38">
        <f>'Comm Input'!U1326</f>
        <v>0</v>
      </c>
      <c r="M291" s="38">
        <f>'Comm Input'!V1326</f>
        <v>0</v>
      </c>
      <c r="N291" s="22">
        <f>'Comm Input'!W1326</f>
        <v>0</v>
      </c>
      <c r="O291" s="22">
        <f>'Comm Input'!X1326</f>
        <v>0</v>
      </c>
      <c r="P291" s="23">
        <f>'Comm Input'!Y1326</f>
        <v>0</v>
      </c>
      <c r="Q291" s="23">
        <f>'Comm Input'!Z1326</f>
        <v>0</v>
      </c>
      <c r="R291" s="23">
        <f>'Comm Input'!AA1326</f>
        <v>0</v>
      </c>
      <c r="S291" s="23">
        <f>'Comm Input'!AB1326</f>
        <v>0</v>
      </c>
      <c r="T291" s="11">
        <f>'Comm Input'!AC1326</f>
        <v>0</v>
      </c>
      <c r="U291">
        <f>'Comm Input'!AD1326</f>
        <v>0</v>
      </c>
      <c r="V291">
        <f>'Comm Input'!AE1326</f>
        <v>0</v>
      </c>
      <c r="W291" s="23">
        <f>'Comm Input'!AF1326</f>
        <v>0</v>
      </c>
      <c r="X291" s="23">
        <f>'Comm Input'!AG1326</f>
        <v>0</v>
      </c>
      <c r="Y291" s="23">
        <f>'Comm Input'!AH1326</f>
        <v>0</v>
      </c>
      <c r="Z291">
        <f>'Comm Input'!AI1326</f>
        <v>0</v>
      </c>
      <c r="AA291">
        <f>'Comm Input'!AJ1326</f>
        <v>0</v>
      </c>
    </row>
    <row r="292" spans="1:27" x14ac:dyDescent="0.25">
      <c r="A292" s="311">
        <f>'Comm Input'!J1327</f>
        <v>0</v>
      </c>
      <c r="B292" s="11">
        <f>'Comm Input'!K1327</f>
        <v>0</v>
      </c>
      <c r="C292">
        <f>'Comm Input'!L1327</f>
        <v>0</v>
      </c>
      <c r="D292">
        <f>'Comm Input'!M1327</f>
        <v>0</v>
      </c>
      <c r="E292" s="494">
        <f>'Comm Input'!N1327</f>
        <v>0</v>
      </c>
      <c r="F292" s="17">
        <f>'Comm Input'!O1327</f>
        <v>0</v>
      </c>
      <c r="G292" s="38">
        <f>'Comm Input'!P1327</f>
        <v>0</v>
      </c>
      <c r="H292" s="307">
        <f>'Comm Input'!Q1327</f>
        <v>0</v>
      </c>
      <c r="I292" s="307">
        <f>'Comm Input'!R1327</f>
        <v>0</v>
      </c>
      <c r="J292" s="307">
        <f>'Comm Input'!S1327</f>
        <v>0</v>
      </c>
      <c r="K292" s="307">
        <f>'Comm Input'!T1327</f>
        <v>0</v>
      </c>
      <c r="L292" s="38">
        <f>'Comm Input'!U1327</f>
        <v>0</v>
      </c>
      <c r="M292" s="38">
        <f>'Comm Input'!V1327</f>
        <v>0</v>
      </c>
      <c r="N292" s="22">
        <f>'Comm Input'!W1327</f>
        <v>0</v>
      </c>
      <c r="O292" s="22">
        <f>'Comm Input'!X1327</f>
        <v>0</v>
      </c>
      <c r="P292" s="23">
        <f>'Comm Input'!Y1327</f>
        <v>0</v>
      </c>
      <c r="Q292" s="23">
        <f>'Comm Input'!Z1327</f>
        <v>0</v>
      </c>
      <c r="R292" s="23">
        <f>'Comm Input'!AA1327</f>
        <v>0</v>
      </c>
      <c r="S292" s="23">
        <f>'Comm Input'!AB1327</f>
        <v>0</v>
      </c>
      <c r="T292" s="11">
        <f>'Comm Input'!AC1327</f>
        <v>0</v>
      </c>
      <c r="U292">
        <f>'Comm Input'!AD1327</f>
        <v>0</v>
      </c>
      <c r="V292">
        <f>'Comm Input'!AE1327</f>
        <v>0</v>
      </c>
      <c r="W292" s="23">
        <f>'Comm Input'!AF1327</f>
        <v>0</v>
      </c>
      <c r="X292" s="23">
        <f>'Comm Input'!AG1327</f>
        <v>0</v>
      </c>
      <c r="Y292" s="23">
        <f>'Comm Input'!AH1327</f>
        <v>0</v>
      </c>
      <c r="Z292">
        <f>'Comm Input'!AI1327</f>
        <v>0</v>
      </c>
      <c r="AA292">
        <f>'Comm Input'!AJ1327</f>
        <v>0</v>
      </c>
    </row>
    <row r="293" spans="1:27" x14ac:dyDescent="0.25">
      <c r="A293" s="311">
        <f>'Comm Input'!J1328</f>
        <v>0</v>
      </c>
      <c r="B293" s="11">
        <f>'Comm Input'!K1328</f>
        <v>0</v>
      </c>
      <c r="C293" s="17">
        <f>'Comm Input'!L1328</f>
        <v>0</v>
      </c>
      <c r="D293">
        <f>'Comm Input'!M1328</f>
        <v>0</v>
      </c>
      <c r="E293" s="494">
        <f>'Comm Input'!N1328</f>
        <v>0</v>
      </c>
      <c r="F293" s="366">
        <f>'Comm Input'!O1328</f>
        <v>0</v>
      </c>
      <c r="G293" s="321">
        <f>'Comm Input'!P1328</f>
        <v>0</v>
      </c>
      <c r="H293" s="307">
        <f>'Comm Input'!Q1328</f>
        <v>0</v>
      </c>
      <c r="I293" s="307">
        <f>'Comm Input'!R1328</f>
        <v>0</v>
      </c>
      <c r="J293" s="307">
        <f>'Comm Input'!S1328</f>
        <v>0</v>
      </c>
      <c r="K293" s="307">
        <f>'Comm Input'!T1328</f>
        <v>0</v>
      </c>
      <c r="L293" s="38">
        <f>'Comm Input'!U1328</f>
        <v>0</v>
      </c>
      <c r="M293" s="38">
        <f>'Comm Input'!V1328</f>
        <v>0</v>
      </c>
      <c r="N293" s="22">
        <f>'Comm Input'!W1328</f>
        <v>0</v>
      </c>
      <c r="O293" s="22">
        <f>'Comm Input'!X1328</f>
        <v>0</v>
      </c>
      <c r="P293" s="23">
        <f>'Comm Input'!Y1328</f>
        <v>0</v>
      </c>
      <c r="Q293" s="23">
        <f>'Comm Input'!Z1328</f>
        <v>0</v>
      </c>
      <c r="R293" s="23">
        <f>'Comm Input'!AA1328</f>
        <v>0</v>
      </c>
      <c r="S293" s="23">
        <f>'Comm Input'!AB1328</f>
        <v>0</v>
      </c>
      <c r="T293" s="11">
        <f>'Comm Input'!AC1328</f>
        <v>0</v>
      </c>
      <c r="U293">
        <f>'Comm Input'!AD1328</f>
        <v>0</v>
      </c>
      <c r="V293">
        <f>'Comm Input'!AE1328</f>
        <v>0</v>
      </c>
      <c r="W293" s="23">
        <f>'Comm Input'!AF1328</f>
        <v>0</v>
      </c>
      <c r="X293" s="23">
        <f>'Comm Input'!AG1328</f>
        <v>0</v>
      </c>
      <c r="Y293" s="23">
        <f>'Comm Input'!AH1328</f>
        <v>0</v>
      </c>
      <c r="Z293" s="23">
        <f>'Comm Input'!AI1328</f>
        <v>0</v>
      </c>
      <c r="AA293">
        <f>'Comm Input'!AJ1328</f>
        <v>0</v>
      </c>
    </row>
    <row r="294" spans="1:27" x14ac:dyDescent="0.25">
      <c r="A294" s="311">
        <f>'Comm Input'!J1329</f>
        <v>0</v>
      </c>
      <c r="B294" s="11">
        <f>'Comm Input'!K1329</f>
        <v>0</v>
      </c>
      <c r="C294">
        <f>'Comm Input'!L1329</f>
        <v>0</v>
      </c>
      <c r="D294">
        <f>'Comm Input'!M1329</f>
        <v>0</v>
      </c>
      <c r="E294" s="626">
        <f>'Comm Input'!N1329</f>
        <v>0</v>
      </c>
      <c r="F294" s="13">
        <f>'Comm Input'!O1329</f>
        <v>0</v>
      </c>
      <c r="G294" s="38">
        <f>'Comm Input'!P1329</f>
        <v>0</v>
      </c>
      <c r="H294" s="307">
        <f>'Comm Input'!Q1329</f>
        <v>0</v>
      </c>
      <c r="I294" s="307">
        <f>'Comm Input'!R1329</f>
        <v>0</v>
      </c>
      <c r="J294" s="307">
        <f>'Comm Input'!S1329</f>
        <v>0</v>
      </c>
      <c r="K294" s="307">
        <f>'Comm Input'!T1329</f>
        <v>0</v>
      </c>
      <c r="L294" s="38">
        <f>'Comm Input'!U1329</f>
        <v>0</v>
      </c>
      <c r="M294" s="38">
        <f>'Comm Input'!V1329</f>
        <v>0</v>
      </c>
      <c r="N294" s="22">
        <f>'Comm Input'!W1329</f>
        <v>0</v>
      </c>
      <c r="O294" s="22">
        <f>'Comm Input'!X1329</f>
        <v>0</v>
      </c>
      <c r="P294" s="23">
        <f>'Comm Input'!Y1329</f>
        <v>0</v>
      </c>
      <c r="Q294" s="23">
        <f>'Comm Input'!Z1329</f>
        <v>0</v>
      </c>
      <c r="R294" s="23">
        <f>'Comm Input'!AA1329</f>
        <v>0</v>
      </c>
      <c r="S294" s="23">
        <f>'Comm Input'!AB1329</f>
        <v>0</v>
      </c>
      <c r="T294" s="11">
        <f>'Comm Input'!AC1329</f>
        <v>0</v>
      </c>
      <c r="U294">
        <f>'Comm Input'!AD1329</f>
        <v>0</v>
      </c>
      <c r="V294">
        <f>'Comm Input'!AE1329</f>
        <v>0</v>
      </c>
      <c r="W294" s="23">
        <f>'Comm Input'!AF1329</f>
        <v>0</v>
      </c>
      <c r="X294" s="23">
        <f>'Comm Input'!AG1329</f>
        <v>0</v>
      </c>
      <c r="Y294" s="23">
        <f>'Comm Input'!AH1329</f>
        <v>0</v>
      </c>
      <c r="Z294" s="23">
        <f>'Comm Input'!AI1329</f>
        <v>0</v>
      </c>
      <c r="AA294">
        <f>'Comm Input'!AJ1329</f>
        <v>0</v>
      </c>
    </row>
    <row r="295" spans="1:27" ht="15.75" thickBot="1" x14ac:dyDescent="0.3">
      <c r="A295" s="311">
        <f>'Comm Input'!J1330</f>
        <v>0</v>
      </c>
      <c r="B295" s="11">
        <f>'Comm Input'!K1330</f>
        <v>0</v>
      </c>
      <c r="C295">
        <f>'Comm Input'!L1330</f>
        <v>0</v>
      </c>
      <c r="D295">
        <f>'Comm Input'!M1330</f>
        <v>0</v>
      </c>
      <c r="E295" s="49">
        <f>'Comm Input'!N1330</f>
        <v>0</v>
      </c>
      <c r="F295" s="50">
        <f>'Comm Input'!O1330</f>
        <v>0</v>
      </c>
      <c r="G295" s="38">
        <f>'Comm Input'!P1330</f>
        <v>0</v>
      </c>
      <c r="H295" s="307">
        <f>'Comm Input'!Q1330</f>
        <v>0</v>
      </c>
      <c r="I295" s="307">
        <f>'Comm Input'!R1330</f>
        <v>0</v>
      </c>
      <c r="J295" s="307">
        <f>'Comm Input'!S1330</f>
        <v>0</v>
      </c>
      <c r="K295" s="307">
        <f>'Comm Input'!T1330</f>
        <v>0</v>
      </c>
      <c r="L295" s="38">
        <f>'Comm Input'!U1330</f>
        <v>0</v>
      </c>
      <c r="M295" s="38">
        <f>'Comm Input'!V1330</f>
        <v>0</v>
      </c>
      <c r="N295" s="38">
        <f>'Comm Input'!W1330</f>
        <v>0</v>
      </c>
      <c r="O295" s="22">
        <f>'Comm Input'!X1330</f>
        <v>0</v>
      </c>
      <c r="P295" s="11">
        <f>'Comm Input'!Y1330</f>
        <v>0</v>
      </c>
      <c r="Q295" s="23">
        <f>'Comm Input'!Z1330</f>
        <v>0</v>
      </c>
      <c r="R295" s="22">
        <f>'Comm Input'!AA1330</f>
        <v>0</v>
      </c>
      <c r="S295" s="22">
        <f>'Comm Input'!AB1330</f>
        <v>0</v>
      </c>
      <c r="T295" s="23">
        <f>'Comm Input'!AC1330</f>
        <v>0</v>
      </c>
      <c r="U295" s="22">
        <f>'Comm Input'!AD1330</f>
        <v>0</v>
      </c>
      <c r="V295" s="22">
        <f>'Comm Input'!AE1330</f>
        <v>0</v>
      </c>
      <c r="W295" s="23">
        <f>'Comm Input'!AF1330</f>
        <v>0</v>
      </c>
      <c r="X295" s="22">
        <f>'Comm Input'!AG1330</f>
        <v>0</v>
      </c>
      <c r="Y295" s="22">
        <f>'Comm Input'!AH1330</f>
        <v>0</v>
      </c>
      <c r="Z295" s="22">
        <f>'Comm Input'!AI1330</f>
        <v>0</v>
      </c>
      <c r="AA295">
        <f>'Comm Input'!AJ1330</f>
        <v>0</v>
      </c>
    </row>
    <row r="296" spans="1:27" ht="15.75" thickBot="1" x14ac:dyDescent="0.3">
      <c r="A296" s="311">
        <f>'Comm Input'!J1331</f>
        <v>0</v>
      </c>
      <c r="B296" s="11">
        <f>'Comm Input'!K1331</f>
        <v>0</v>
      </c>
      <c r="C296">
        <f>'Comm Input'!L1331</f>
        <v>0</v>
      </c>
      <c r="D296">
        <f>'Comm Input'!M1331</f>
        <v>0</v>
      </c>
      <c r="E296" s="49">
        <f>'Comm Input'!N1331</f>
        <v>0</v>
      </c>
      <c r="F296" s="50">
        <f>'Comm Input'!O1331</f>
        <v>0</v>
      </c>
      <c r="G296" s="38">
        <f>'Comm Input'!P1331</f>
        <v>0</v>
      </c>
      <c r="H296" s="38">
        <f>'Comm Input'!Q1331</f>
        <v>0</v>
      </c>
      <c r="I296" s="38">
        <f>'Comm Input'!R1331</f>
        <v>0</v>
      </c>
      <c r="J296" s="38">
        <f>'Comm Input'!S1331</f>
        <v>0</v>
      </c>
      <c r="K296" s="38">
        <f>'Comm Input'!T1331</f>
        <v>0</v>
      </c>
      <c r="L296" s="38">
        <f>'Comm Input'!U1331</f>
        <v>0</v>
      </c>
      <c r="M296" s="38">
        <f>'Comm Input'!V1331</f>
        <v>0</v>
      </c>
      <c r="N296" s="488">
        <f>'Comm Input'!W1331</f>
        <v>0</v>
      </c>
      <c r="O296" s="489">
        <f>'Comm Input'!X1331</f>
        <v>0</v>
      </c>
      <c r="P296" s="490">
        <f>'Comm Input'!Y1331</f>
        <v>0</v>
      </c>
      <c r="Q296" s="1165">
        <f>'Comm Input'!Z1331</f>
        <v>0</v>
      </c>
      <c r="R296" s="387">
        <f>'Comm Input'!AA1331</f>
        <v>0</v>
      </c>
      <c r="S296" s="387">
        <f>'Comm Input'!AB1331</f>
        <v>0</v>
      </c>
      <c r="T296" s="1114">
        <f>'Comm Input'!AC1331</f>
        <v>0</v>
      </c>
      <c r="U296" s="89">
        <f>'Comm Input'!AD1331</f>
        <v>0</v>
      </c>
      <c r="V296" s="89">
        <f>'Comm Input'!AE1331</f>
        <v>0</v>
      </c>
      <c r="W296" s="23">
        <f>'Comm Input'!AF1331</f>
        <v>0</v>
      </c>
      <c r="X296" s="387">
        <f>'Comm Input'!AG1331</f>
        <v>0</v>
      </c>
      <c r="Y296" s="387">
        <f>'Comm Input'!AH1331</f>
        <v>0</v>
      </c>
      <c r="Z296" s="1087">
        <f>'Comm Input'!AI1331</f>
        <v>0</v>
      </c>
      <c r="AA296">
        <f>'Comm Input'!AJ1331</f>
        <v>0</v>
      </c>
    </row>
    <row r="297" spans="1:27" x14ac:dyDescent="0.25">
      <c r="A297" s="311">
        <f>'Comm Input'!J1332</f>
        <v>0</v>
      </c>
      <c r="B297" s="11">
        <f>'Comm Input'!K1332</f>
        <v>0</v>
      </c>
      <c r="C297">
        <f>'Comm Input'!L1332</f>
        <v>0</v>
      </c>
      <c r="D297">
        <f>'Comm Input'!M1332</f>
        <v>0</v>
      </c>
      <c r="E297" s="49">
        <f>'Comm Input'!N1332</f>
        <v>0</v>
      </c>
      <c r="F297" s="50">
        <f>'Comm Input'!O1332</f>
        <v>0</v>
      </c>
      <c r="G297" s="38">
        <f>'Comm Input'!P1332</f>
        <v>0</v>
      </c>
      <c r="H297" s="38">
        <f>'Comm Input'!Q1332</f>
        <v>0</v>
      </c>
      <c r="I297" s="38">
        <f>'Comm Input'!R1332</f>
        <v>0</v>
      </c>
      <c r="J297" s="38">
        <f>'Comm Input'!S1332</f>
        <v>0</v>
      </c>
      <c r="K297" s="38">
        <f>'Comm Input'!T1332</f>
        <v>0</v>
      </c>
      <c r="L297" s="38">
        <f>'Comm Input'!U1332</f>
        <v>0</v>
      </c>
      <c r="M297" s="38">
        <f>'Comm Input'!V1332</f>
        <v>0</v>
      </c>
      <c r="N297" s="522">
        <f>'Comm Input'!W1332</f>
        <v>0</v>
      </c>
      <c r="O297" s="523">
        <f>'Comm Input'!X1332</f>
        <v>0</v>
      </c>
      <c r="P297" s="28">
        <f>'Comm Input'!Y1332</f>
        <v>0</v>
      </c>
      <c r="Q297" s="538">
        <f>'Comm Input'!Z1332</f>
        <v>0</v>
      </c>
      <c r="R297" s="523">
        <f>'Comm Input'!AA1332</f>
        <v>0</v>
      </c>
      <c r="S297" s="523">
        <f>'Comm Input'!AB1332</f>
        <v>0</v>
      </c>
      <c r="T297" s="28">
        <f>'Comm Input'!AC1332</f>
        <v>0</v>
      </c>
      <c r="U297" s="89">
        <f>'Comm Input'!AD1332</f>
        <v>0</v>
      </c>
      <c r="V297" s="89">
        <f>'Comm Input'!AE1332</f>
        <v>0</v>
      </c>
      <c r="W297" s="23">
        <f>'Comm Input'!AF1332</f>
        <v>0</v>
      </c>
      <c r="X297" s="523">
        <f>'Comm Input'!AG1332</f>
        <v>0</v>
      </c>
      <c r="Y297" s="523">
        <f>'Comm Input'!AH1332</f>
        <v>0</v>
      </c>
      <c r="Z297" s="89">
        <f>'Comm Input'!AI1332</f>
        <v>0</v>
      </c>
      <c r="AA297">
        <f>'Comm Input'!AJ1332</f>
        <v>0</v>
      </c>
    </row>
    <row r="298" spans="1:27" x14ac:dyDescent="0.25">
      <c r="A298" s="334">
        <f>'Comm Input'!J1333</f>
        <v>0</v>
      </c>
      <c r="B298" s="201">
        <f>'Comm Input'!K1333</f>
        <v>0</v>
      </c>
      <c r="C298" s="171">
        <f>'Comm Input'!L1333</f>
        <v>0</v>
      </c>
      <c r="D298" s="176">
        <f>'Comm Input'!M1333</f>
        <v>0</v>
      </c>
      <c r="E298" s="449">
        <f>'Comm Input'!N1333</f>
        <v>0</v>
      </c>
      <c r="F298" s="335">
        <f>'Comm Input'!O1333</f>
        <v>0</v>
      </c>
      <c r="G298" s="177">
        <f>'Comm Input'!P1333</f>
        <v>0</v>
      </c>
      <c r="H298" s="177">
        <f>'Comm Input'!Q1333</f>
        <v>0</v>
      </c>
      <c r="I298" s="177">
        <f>'Comm Input'!R1333</f>
        <v>0</v>
      </c>
      <c r="J298" s="177">
        <f>'Comm Input'!S1333</f>
        <v>0</v>
      </c>
      <c r="K298" s="177">
        <f>'Comm Input'!T1333</f>
        <v>0</v>
      </c>
      <c r="L298" s="177">
        <f>'Comm Input'!U1333</f>
        <v>0</v>
      </c>
      <c r="M298" s="177">
        <f>'Comm Input'!V1333</f>
        <v>0</v>
      </c>
      <c r="N298" s="364">
        <f>'Comm Input'!W1333</f>
        <v>0</v>
      </c>
      <c r="O298" s="178">
        <f>'Comm Input'!X1333</f>
        <v>0</v>
      </c>
      <c r="P298" s="365">
        <f>'Comm Input'!Y1333</f>
        <v>0</v>
      </c>
      <c r="Q298" s="630">
        <f>'Comm Input'!Z1333</f>
        <v>0</v>
      </c>
      <c r="R298" s="178">
        <f>'Comm Input'!AA1333</f>
        <v>0</v>
      </c>
      <c r="S298" s="337">
        <f>'Comm Input'!AB1333</f>
        <v>0</v>
      </c>
      <c r="T298" s="201">
        <f>'Comm Input'!AC1333</f>
        <v>0</v>
      </c>
      <c r="U298" s="171">
        <f>'Comm Input'!AD1333</f>
        <v>0</v>
      </c>
      <c r="V298" s="171">
        <f>'Comm Input'!AE1333</f>
        <v>0</v>
      </c>
      <c r="W298" s="201">
        <f>'Comm Input'!AF1333</f>
        <v>0</v>
      </c>
      <c r="X298" s="171">
        <f>'Comm Input'!AG1333</f>
        <v>0</v>
      </c>
      <c r="Y298" s="337">
        <f>'Comm Input'!AH1333</f>
        <v>0</v>
      </c>
      <c r="Z298" s="171">
        <f>'Comm Input'!AI1333</f>
        <v>0</v>
      </c>
      <c r="AA298">
        <f>'Comm Input'!AJ1333</f>
        <v>0</v>
      </c>
    </row>
    <row r="299" spans="1:27" x14ac:dyDescent="0.25">
      <c r="A299" s="440" t="str">
        <f>'Comm Input'!J1334</f>
        <v>CES</v>
      </c>
      <c r="B299" s="42" t="str">
        <f>'Comm Input'!K1334</f>
        <v>Broker: USA AIU</v>
      </c>
      <c r="C299" s="35">
        <f>'Comm Input'!L1334</f>
        <v>0</v>
      </c>
      <c r="D299" s="158">
        <f>'Comm Input'!M1334</f>
        <v>0</v>
      </c>
      <c r="E299" s="117">
        <f>'Comm Input'!N1334</f>
        <v>0</v>
      </c>
      <c r="F299" s="316">
        <f>'Comm Input'!O1334</f>
        <v>0</v>
      </c>
      <c r="G299" s="158">
        <f>'Comm Input'!P1334</f>
        <v>0</v>
      </c>
      <c r="H299" s="158">
        <f>'Comm Input'!Q1334</f>
        <v>0</v>
      </c>
      <c r="I299" s="158">
        <f>'Comm Input'!R1334</f>
        <v>0</v>
      </c>
      <c r="J299" s="319">
        <f>'Comm Input'!S1334</f>
        <v>0</v>
      </c>
      <c r="K299" s="319">
        <f>'Comm Input'!T1334</f>
        <v>0</v>
      </c>
      <c r="L299" s="319" t="str">
        <f>'Comm Input'!U1334</f>
        <v>Bundled</v>
      </c>
      <c r="M299" s="158">
        <f>'Comm Input'!V1334</f>
        <v>0</v>
      </c>
      <c r="N299" s="319">
        <f>'Comm Input'!W1334</f>
        <v>3.0499999999999999E-2</v>
      </c>
      <c r="O299" s="117">
        <f>'Comm Input'!X1334</f>
        <v>0</v>
      </c>
      <c r="P299" s="157">
        <f>'Comm Input'!Y1334</f>
        <v>0</v>
      </c>
      <c r="Q299" s="159">
        <f>'Comm Input'!Z1334</f>
        <v>0</v>
      </c>
      <c r="R299" s="319">
        <f>'Comm Input'!AA1334</f>
        <v>2.5000000000000001E-3</v>
      </c>
      <c r="S299" s="157">
        <f>'Comm Input'!AB1334</f>
        <v>0</v>
      </c>
      <c r="T299" s="126" t="str">
        <f>'Comm Input'!AC1334</f>
        <v>kr</v>
      </c>
      <c r="U299" s="7">
        <f>'Comm Input'!AD1334</f>
        <v>0</v>
      </c>
      <c r="V299" s="7">
        <f>'Comm Input'!AE1334</f>
        <v>0</v>
      </c>
      <c r="W299" s="126">
        <f>'Comm Input'!AF1334</f>
        <v>0</v>
      </c>
      <c r="X299" s="158">
        <f>'Comm Input'!AG1334</f>
        <v>0</v>
      </c>
      <c r="Y299" s="322">
        <f>'Comm Input'!AH1334</f>
        <v>0</v>
      </c>
      <c r="Z299" s="7">
        <f>'Comm Input'!AI1334</f>
        <v>0</v>
      </c>
      <c r="AA299">
        <f>'Comm Input'!AJ1334</f>
        <v>0</v>
      </c>
    </row>
    <row r="300" spans="1:27" x14ac:dyDescent="0.25">
      <c r="A300" s="311">
        <f>'Comm Input'!J1335</f>
        <v>0</v>
      </c>
      <c r="B300" s="218" t="str">
        <f>'Comm Input'!K1335</f>
        <v>Red Star Solutions, Inc</v>
      </c>
      <c r="C300" s="17">
        <f>'Comm Input'!L1335</f>
        <v>0.1913</v>
      </c>
      <c r="D300" t="str">
        <f>'Comm Input'!M1335</f>
        <v>FL8742</v>
      </c>
      <c r="E300" s="628">
        <f>'Comm Input'!N1335</f>
        <v>1700</v>
      </c>
      <c r="F300" s="366">
        <f>'Comm Input'!O1335</f>
        <v>0</v>
      </c>
      <c r="G300" s="533">
        <f>'Comm Input'!P1335</f>
        <v>0</v>
      </c>
      <c r="H300" s="535">
        <f>'Comm Input'!Q1335</f>
        <v>0</v>
      </c>
      <c r="I300" s="535">
        <f>'Comm Input'!R1335</f>
        <v>0</v>
      </c>
      <c r="J300" s="535">
        <f>'Comm Input'!S1335</f>
        <v>0</v>
      </c>
      <c r="K300" s="535">
        <f>'Comm Input'!T1335</f>
        <v>0</v>
      </c>
      <c r="L300" s="526">
        <f>'Comm Input'!U1335</f>
        <v>0</v>
      </c>
      <c r="M300" s="526">
        <f>'Comm Input'!V1335</f>
        <v>0</v>
      </c>
      <c r="N300" s="523">
        <f>'Comm Input'!W1335</f>
        <v>51.85</v>
      </c>
      <c r="O300" s="523">
        <f>'Comm Input'!X1335</f>
        <v>0</v>
      </c>
      <c r="P300" s="538">
        <f>'Comm Input'!Y1335</f>
        <v>0</v>
      </c>
      <c r="Q300" s="538">
        <f>'Comm Input'!Z1335</f>
        <v>0</v>
      </c>
      <c r="R300" s="538">
        <f>'Comm Input'!AA1335</f>
        <v>4.25</v>
      </c>
      <c r="S300" s="538">
        <f>'Comm Input'!AB1335</f>
        <v>0</v>
      </c>
      <c r="T300" s="11">
        <f>'Comm Input'!AC1335</f>
        <v>0</v>
      </c>
      <c r="U300">
        <f>'Comm Input'!AD1335</f>
        <v>0</v>
      </c>
      <c r="V300">
        <f>'Comm Input'!AE1335</f>
        <v>0</v>
      </c>
      <c r="W300" s="538">
        <f>'Comm Input'!AF1335</f>
        <v>0</v>
      </c>
      <c r="X300" s="538">
        <f>'Comm Input'!AG1335</f>
        <v>0</v>
      </c>
      <c r="Y300" s="538">
        <f>'Comm Input'!AH1335</f>
        <v>0</v>
      </c>
      <c r="Z300">
        <f>'Comm Input'!AI1335</f>
        <v>0</v>
      </c>
      <c r="AA300">
        <f>'Comm Input'!AJ1335</f>
        <v>0</v>
      </c>
    </row>
    <row r="301" spans="1:27" x14ac:dyDescent="0.25">
      <c r="A301" s="311">
        <f>'Comm Input'!J1336</f>
        <v>0</v>
      </c>
      <c r="B301" s="11">
        <f>'Comm Input'!K1336</f>
        <v>0</v>
      </c>
      <c r="C301">
        <f>'Comm Input'!L1336</f>
        <v>0</v>
      </c>
      <c r="D301">
        <f>'Comm Input'!M1336</f>
        <v>0</v>
      </c>
      <c r="E301" s="494">
        <f>'Comm Input'!N1336</f>
        <v>0</v>
      </c>
      <c r="F301" s="17">
        <f>'Comm Input'!O1336</f>
        <v>0</v>
      </c>
      <c r="G301" s="38">
        <f>'Comm Input'!P1336</f>
        <v>0</v>
      </c>
      <c r="H301" s="307">
        <f>'Comm Input'!Q1336</f>
        <v>0</v>
      </c>
      <c r="I301" s="307">
        <f>'Comm Input'!R1336</f>
        <v>0</v>
      </c>
      <c r="J301" s="307">
        <f>'Comm Input'!S1336</f>
        <v>0</v>
      </c>
      <c r="K301" s="307">
        <f>'Comm Input'!T1336</f>
        <v>0</v>
      </c>
      <c r="L301" s="38">
        <f>'Comm Input'!U1336</f>
        <v>0</v>
      </c>
      <c r="M301" s="38">
        <f>'Comm Input'!V1336</f>
        <v>0</v>
      </c>
      <c r="N301" s="22">
        <f>'Comm Input'!W1336</f>
        <v>0</v>
      </c>
      <c r="O301" s="22">
        <f>'Comm Input'!X1336</f>
        <v>0</v>
      </c>
      <c r="P301" s="23">
        <f>'Comm Input'!Y1336</f>
        <v>0</v>
      </c>
      <c r="Q301" s="23">
        <f>'Comm Input'!Z1336</f>
        <v>0</v>
      </c>
      <c r="R301" s="23">
        <f>'Comm Input'!AA1336</f>
        <v>0</v>
      </c>
      <c r="S301" s="23">
        <f>'Comm Input'!AB1336</f>
        <v>0</v>
      </c>
      <c r="T301" s="11">
        <f>'Comm Input'!AC1336</f>
        <v>0</v>
      </c>
      <c r="U301">
        <f>'Comm Input'!AD1336</f>
        <v>0</v>
      </c>
      <c r="V301">
        <f>'Comm Input'!AE1336</f>
        <v>0</v>
      </c>
      <c r="W301" s="23">
        <f>'Comm Input'!AF1336</f>
        <v>0</v>
      </c>
      <c r="X301" s="23">
        <f>'Comm Input'!AG1336</f>
        <v>0</v>
      </c>
      <c r="Y301" s="23">
        <f>'Comm Input'!AH1336</f>
        <v>0</v>
      </c>
      <c r="Z301">
        <f>'Comm Input'!AI1336</f>
        <v>0</v>
      </c>
      <c r="AA301">
        <f>'Comm Input'!AJ1336</f>
        <v>0</v>
      </c>
    </row>
    <row r="302" spans="1:27" x14ac:dyDescent="0.25">
      <c r="A302" s="311">
        <f>'Comm Input'!J1337</f>
        <v>0</v>
      </c>
      <c r="B302" s="11" t="str">
        <f>'Comm Input'!K1337</f>
        <v>EFFECTIVE 9/2022</v>
      </c>
      <c r="C302" s="17">
        <f>'Comm Input'!L1337</f>
        <v>0</v>
      </c>
      <c r="D302" t="str">
        <f>'Comm Input'!M1337</f>
        <v>FLXXXX</v>
      </c>
      <c r="E302" s="636">
        <f>'Comm Input'!N1337</f>
        <v>0</v>
      </c>
      <c r="F302" s="366">
        <f>'Comm Input'!O1337</f>
        <v>0</v>
      </c>
      <c r="G302" s="321">
        <f>'Comm Input'!P1337</f>
        <v>0</v>
      </c>
      <c r="H302" s="307">
        <f>'Comm Input'!Q1337</f>
        <v>0</v>
      </c>
      <c r="I302" s="307">
        <f>'Comm Input'!R1337</f>
        <v>0</v>
      </c>
      <c r="J302" s="307">
        <f>'Comm Input'!S1337</f>
        <v>0</v>
      </c>
      <c r="K302" s="307">
        <f>'Comm Input'!T1337</f>
        <v>0</v>
      </c>
      <c r="L302" s="38">
        <f>'Comm Input'!U1337</f>
        <v>0</v>
      </c>
      <c r="M302" s="38">
        <f>'Comm Input'!V1337</f>
        <v>0</v>
      </c>
      <c r="N302" s="22">
        <f>'Comm Input'!W1337</f>
        <v>0</v>
      </c>
      <c r="O302" s="22">
        <f>'Comm Input'!X1337</f>
        <v>0</v>
      </c>
      <c r="P302" s="23">
        <f>'Comm Input'!Y1337</f>
        <v>0</v>
      </c>
      <c r="Q302" s="23">
        <f>'Comm Input'!Z1337</f>
        <v>0</v>
      </c>
      <c r="R302" s="23">
        <f>'Comm Input'!AA1337</f>
        <v>0</v>
      </c>
      <c r="S302" s="23">
        <f>'Comm Input'!AB1337</f>
        <v>0</v>
      </c>
      <c r="T302" s="11">
        <f>'Comm Input'!AC1337</f>
        <v>0</v>
      </c>
      <c r="U302">
        <f>'Comm Input'!AD1337</f>
        <v>0</v>
      </c>
      <c r="V302">
        <f>'Comm Input'!AE1337</f>
        <v>0</v>
      </c>
      <c r="W302" s="23">
        <f>'Comm Input'!AF1337</f>
        <v>0</v>
      </c>
      <c r="X302" s="23">
        <f>'Comm Input'!AG1337</f>
        <v>0</v>
      </c>
      <c r="Y302" s="23">
        <f>'Comm Input'!AH1337</f>
        <v>0</v>
      </c>
      <c r="Z302">
        <f>'Comm Input'!AI1337</f>
        <v>0</v>
      </c>
      <c r="AA302">
        <f>'Comm Input'!AJ1337</f>
        <v>0</v>
      </c>
    </row>
    <row r="303" spans="1:27" x14ac:dyDescent="0.25">
      <c r="A303" s="311">
        <f>'Comm Input'!J1338</f>
        <v>0</v>
      </c>
      <c r="B303" s="11">
        <f>'Comm Input'!K1338</f>
        <v>0</v>
      </c>
      <c r="C303">
        <f>'Comm Input'!L1338</f>
        <v>0</v>
      </c>
      <c r="D303">
        <f>'Comm Input'!M1338</f>
        <v>0</v>
      </c>
      <c r="E303" s="494">
        <f>'Comm Input'!N1338</f>
        <v>0</v>
      </c>
      <c r="F303" s="17">
        <f>'Comm Input'!O1338</f>
        <v>0</v>
      </c>
      <c r="G303" s="38">
        <f>'Comm Input'!P1338</f>
        <v>0</v>
      </c>
      <c r="H303" s="307">
        <f>'Comm Input'!Q1338</f>
        <v>0</v>
      </c>
      <c r="I303" s="307">
        <f>'Comm Input'!R1338</f>
        <v>0</v>
      </c>
      <c r="J303" s="307">
        <f>'Comm Input'!S1338</f>
        <v>0</v>
      </c>
      <c r="K303" s="307">
        <f>'Comm Input'!T1338</f>
        <v>0</v>
      </c>
      <c r="L303" s="38">
        <f>'Comm Input'!U1338</f>
        <v>0</v>
      </c>
      <c r="M303" s="38">
        <f>'Comm Input'!V1338</f>
        <v>0</v>
      </c>
      <c r="N303" s="22">
        <f>'Comm Input'!W1338</f>
        <v>0</v>
      </c>
      <c r="O303" s="22">
        <f>'Comm Input'!X1338</f>
        <v>0</v>
      </c>
      <c r="P303" s="23">
        <f>'Comm Input'!Y1338</f>
        <v>0</v>
      </c>
      <c r="Q303" s="23">
        <f>'Comm Input'!Z1338</f>
        <v>0</v>
      </c>
      <c r="R303" s="23">
        <f>'Comm Input'!AA1338</f>
        <v>0</v>
      </c>
      <c r="S303" s="23">
        <f>'Comm Input'!AB1338</f>
        <v>0</v>
      </c>
      <c r="T303" s="11">
        <f>'Comm Input'!AC1338</f>
        <v>0</v>
      </c>
      <c r="U303">
        <f>'Comm Input'!AD1338</f>
        <v>0</v>
      </c>
      <c r="V303">
        <f>'Comm Input'!AE1338</f>
        <v>0</v>
      </c>
      <c r="W303" s="23">
        <f>'Comm Input'!AF1338</f>
        <v>0</v>
      </c>
      <c r="X303" s="23">
        <f>'Comm Input'!AG1338</f>
        <v>0</v>
      </c>
      <c r="Y303" s="23">
        <f>'Comm Input'!AH1338</f>
        <v>0</v>
      </c>
      <c r="Z303">
        <f>'Comm Input'!AI1338</f>
        <v>0</v>
      </c>
      <c r="AA303">
        <f>'Comm Input'!AJ1338</f>
        <v>0</v>
      </c>
    </row>
    <row r="304" spans="1:27" x14ac:dyDescent="0.25">
      <c r="A304" s="311">
        <f>'Comm Input'!J1339</f>
        <v>0</v>
      </c>
      <c r="B304" s="11">
        <f>'Comm Input'!K1339</f>
        <v>0</v>
      </c>
      <c r="C304" s="17">
        <f>'Comm Input'!L1339</f>
        <v>0</v>
      </c>
      <c r="D304">
        <f>'Comm Input'!M1339</f>
        <v>0</v>
      </c>
      <c r="E304" s="494">
        <f>'Comm Input'!N1339</f>
        <v>0</v>
      </c>
      <c r="F304" s="366">
        <f>'Comm Input'!O1339</f>
        <v>0</v>
      </c>
      <c r="G304" s="321">
        <f>'Comm Input'!P1339</f>
        <v>0</v>
      </c>
      <c r="H304" s="307">
        <f>'Comm Input'!Q1339</f>
        <v>0</v>
      </c>
      <c r="I304" s="307">
        <f>'Comm Input'!R1339</f>
        <v>0</v>
      </c>
      <c r="J304" s="307">
        <f>'Comm Input'!S1339</f>
        <v>0</v>
      </c>
      <c r="K304" s="307">
        <f>'Comm Input'!T1339</f>
        <v>0</v>
      </c>
      <c r="L304" s="38">
        <f>'Comm Input'!U1339</f>
        <v>0</v>
      </c>
      <c r="M304" s="38">
        <f>'Comm Input'!V1339</f>
        <v>0</v>
      </c>
      <c r="N304" s="22">
        <f>'Comm Input'!W1339</f>
        <v>0</v>
      </c>
      <c r="O304" s="22">
        <f>'Comm Input'!X1339</f>
        <v>0</v>
      </c>
      <c r="P304" s="23">
        <f>'Comm Input'!Y1339</f>
        <v>0</v>
      </c>
      <c r="Q304" s="23">
        <f>'Comm Input'!Z1339</f>
        <v>0</v>
      </c>
      <c r="R304" s="23">
        <f>'Comm Input'!AA1339</f>
        <v>0</v>
      </c>
      <c r="S304" s="23">
        <f>'Comm Input'!AB1339</f>
        <v>0</v>
      </c>
      <c r="T304" s="11">
        <f>'Comm Input'!AC1339</f>
        <v>0</v>
      </c>
      <c r="U304">
        <f>'Comm Input'!AD1339</f>
        <v>0</v>
      </c>
      <c r="V304">
        <f>'Comm Input'!AE1339</f>
        <v>0</v>
      </c>
      <c r="W304" s="23">
        <f>'Comm Input'!AF1339</f>
        <v>0</v>
      </c>
      <c r="X304" s="23">
        <f>'Comm Input'!AG1339</f>
        <v>0</v>
      </c>
      <c r="Y304" s="23">
        <f>'Comm Input'!AH1339</f>
        <v>0</v>
      </c>
      <c r="Z304" s="23">
        <f>'Comm Input'!AI1339</f>
        <v>0</v>
      </c>
      <c r="AA304">
        <f>'Comm Input'!AJ1339</f>
        <v>0</v>
      </c>
    </row>
    <row r="305" spans="1:27" x14ac:dyDescent="0.25">
      <c r="A305" s="311">
        <f>'Comm Input'!J1340</f>
        <v>0</v>
      </c>
      <c r="B305" s="11">
        <f>'Comm Input'!K1340</f>
        <v>0</v>
      </c>
      <c r="C305">
        <f>'Comm Input'!L1340</f>
        <v>0</v>
      </c>
      <c r="D305">
        <f>'Comm Input'!M1340</f>
        <v>0</v>
      </c>
      <c r="E305" s="626">
        <f>'Comm Input'!N1340</f>
        <v>0</v>
      </c>
      <c r="F305" s="13">
        <f>'Comm Input'!O1340</f>
        <v>0</v>
      </c>
      <c r="G305" s="38">
        <f>'Comm Input'!P1340</f>
        <v>0</v>
      </c>
      <c r="H305" s="307">
        <f>'Comm Input'!Q1340</f>
        <v>0</v>
      </c>
      <c r="I305" s="307">
        <f>'Comm Input'!R1340</f>
        <v>0</v>
      </c>
      <c r="J305" s="307">
        <f>'Comm Input'!S1340</f>
        <v>0</v>
      </c>
      <c r="K305" s="307">
        <f>'Comm Input'!T1340</f>
        <v>0</v>
      </c>
      <c r="L305" s="38">
        <f>'Comm Input'!U1340</f>
        <v>0</v>
      </c>
      <c r="M305" s="38">
        <f>'Comm Input'!V1340</f>
        <v>0</v>
      </c>
      <c r="N305" s="22">
        <f>'Comm Input'!W1340</f>
        <v>0</v>
      </c>
      <c r="O305" s="22">
        <f>'Comm Input'!X1340</f>
        <v>0</v>
      </c>
      <c r="P305" s="23">
        <f>'Comm Input'!Y1340</f>
        <v>0</v>
      </c>
      <c r="Q305" s="23">
        <f>'Comm Input'!Z1340</f>
        <v>0</v>
      </c>
      <c r="R305" s="23">
        <f>'Comm Input'!AA1340</f>
        <v>0</v>
      </c>
      <c r="S305" s="23">
        <f>'Comm Input'!AB1340</f>
        <v>0</v>
      </c>
      <c r="T305" s="11">
        <f>'Comm Input'!AC1340</f>
        <v>0</v>
      </c>
      <c r="U305">
        <f>'Comm Input'!AD1340</f>
        <v>0</v>
      </c>
      <c r="V305">
        <f>'Comm Input'!AE1340</f>
        <v>0</v>
      </c>
      <c r="W305" s="23">
        <f>'Comm Input'!AF1340</f>
        <v>0</v>
      </c>
      <c r="X305" s="23">
        <f>'Comm Input'!AG1340</f>
        <v>0</v>
      </c>
      <c r="Y305" s="23">
        <f>'Comm Input'!AH1340</f>
        <v>0</v>
      </c>
      <c r="Z305" s="23">
        <f>'Comm Input'!AI1340</f>
        <v>0</v>
      </c>
      <c r="AA305">
        <f>'Comm Input'!AJ1340</f>
        <v>0</v>
      </c>
    </row>
    <row r="306" spans="1:27" ht="15.75" thickBot="1" x14ac:dyDescent="0.3">
      <c r="A306" s="311">
        <f>'Comm Input'!J1341</f>
        <v>0</v>
      </c>
      <c r="B306" s="11">
        <f>'Comm Input'!K1341</f>
        <v>0</v>
      </c>
      <c r="C306">
        <f>'Comm Input'!L1341</f>
        <v>0</v>
      </c>
      <c r="D306">
        <f>'Comm Input'!M1341</f>
        <v>0</v>
      </c>
      <c r="E306" s="49">
        <f>'Comm Input'!N1341</f>
        <v>0</v>
      </c>
      <c r="F306" s="50">
        <f>'Comm Input'!O1341</f>
        <v>0</v>
      </c>
      <c r="G306" s="38">
        <f>'Comm Input'!P1341</f>
        <v>0</v>
      </c>
      <c r="H306" s="307">
        <f>'Comm Input'!Q1341</f>
        <v>0</v>
      </c>
      <c r="I306" s="307">
        <f>'Comm Input'!R1341</f>
        <v>0</v>
      </c>
      <c r="J306" s="307">
        <f>'Comm Input'!S1341</f>
        <v>0</v>
      </c>
      <c r="K306" s="307">
        <f>'Comm Input'!T1341</f>
        <v>0</v>
      </c>
      <c r="L306" s="38">
        <f>'Comm Input'!U1341</f>
        <v>0</v>
      </c>
      <c r="M306" s="38">
        <f>'Comm Input'!V1341</f>
        <v>0</v>
      </c>
      <c r="N306" s="38">
        <f>'Comm Input'!W1341</f>
        <v>0</v>
      </c>
      <c r="O306" s="22">
        <f>'Comm Input'!X1341</f>
        <v>0</v>
      </c>
      <c r="P306" s="11">
        <f>'Comm Input'!Y1341</f>
        <v>0</v>
      </c>
      <c r="Q306" s="23">
        <f>'Comm Input'!Z1341</f>
        <v>0</v>
      </c>
      <c r="R306" s="22">
        <f>'Comm Input'!AA1341</f>
        <v>0</v>
      </c>
      <c r="S306" s="22">
        <f>'Comm Input'!AB1341</f>
        <v>0</v>
      </c>
      <c r="T306" s="23">
        <f>'Comm Input'!AC1341</f>
        <v>0</v>
      </c>
      <c r="U306" s="22">
        <f>'Comm Input'!AD1341</f>
        <v>0</v>
      </c>
      <c r="V306" s="22">
        <f>'Comm Input'!AE1341</f>
        <v>0</v>
      </c>
      <c r="W306" s="23">
        <f>'Comm Input'!AF1341</f>
        <v>0</v>
      </c>
      <c r="X306" s="22">
        <f>'Comm Input'!AG1341</f>
        <v>0</v>
      </c>
      <c r="Y306" s="22">
        <f>'Comm Input'!AH1341</f>
        <v>0</v>
      </c>
      <c r="Z306" s="22">
        <f>'Comm Input'!AI1341</f>
        <v>0</v>
      </c>
      <c r="AA306">
        <f>'Comm Input'!AJ1341</f>
        <v>0</v>
      </c>
    </row>
    <row r="307" spans="1:27" ht="15.75" thickBot="1" x14ac:dyDescent="0.3">
      <c r="A307" s="311">
        <f>'Comm Input'!J1342</f>
        <v>0</v>
      </c>
      <c r="B307" s="11">
        <f>'Comm Input'!K1342</f>
        <v>0</v>
      </c>
      <c r="C307">
        <f>'Comm Input'!L1342</f>
        <v>0</v>
      </c>
      <c r="D307">
        <f>'Comm Input'!M1342</f>
        <v>0</v>
      </c>
      <c r="E307" s="49">
        <f>'Comm Input'!N1342</f>
        <v>0</v>
      </c>
      <c r="F307" s="50">
        <f>'Comm Input'!O1342</f>
        <v>0</v>
      </c>
      <c r="G307" s="38">
        <f>'Comm Input'!P1342</f>
        <v>0</v>
      </c>
      <c r="H307" s="38">
        <f>'Comm Input'!Q1342</f>
        <v>0</v>
      </c>
      <c r="I307" s="38">
        <f>'Comm Input'!R1342</f>
        <v>0</v>
      </c>
      <c r="J307" s="38">
        <f>'Comm Input'!S1342</f>
        <v>0</v>
      </c>
      <c r="K307" s="38">
        <f>'Comm Input'!T1342</f>
        <v>0</v>
      </c>
      <c r="L307" s="38">
        <f>'Comm Input'!U1342</f>
        <v>0</v>
      </c>
      <c r="M307" s="38">
        <f>'Comm Input'!V1342</f>
        <v>0</v>
      </c>
      <c r="N307" s="488">
        <f>'Comm Input'!W1342</f>
        <v>51.85</v>
      </c>
      <c r="O307" s="489">
        <f>'Comm Input'!X1342</f>
        <v>0</v>
      </c>
      <c r="P307" s="490">
        <f>'Comm Input'!Y1342</f>
        <v>0</v>
      </c>
      <c r="Q307" s="1165">
        <f>'Comm Input'!Z1342</f>
        <v>51.85</v>
      </c>
      <c r="R307" s="387">
        <f>'Comm Input'!AA1342</f>
        <v>4.25</v>
      </c>
      <c r="S307" s="387">
        <f>'Comm Input'!AB1342</f>
        <v>0</v>
      </c>
      <c r="T307" s="1114">
        <f>'Comm Input'!AC1342</f>
        <v>4.25</v>
      </c>
      <c r="U307" s="89">
        <f>'Comm Input'!AD1342</f>
        <v>0</v>
      </c>
      <c r="V307" s="89">
        <f>'Comm Input'!AE1342</f>
        <v>0</v>
      </c>
      <c r="W307" s="23">
        <f>'Comm Input'!AF1342</f>
        <v>0</v>
      </c>
      <c r="X307" s="387">
        <f>'Comm Input'!AG1342</f>
        <v>0</v>
      </c>
      <c r="Y307" s="387">
        <f>'Comm Input'!AH1342</f>
        <v>0</v>
      </c>
      <c r="Z307" s="1087">
        <f>'Comm Input'!AI1342</f>
        <v>0</v>
      </c>
      <c r="AA307">
        <f>'Comm Input'!AJ1342</f>
        <v>0</v>
      </c>
    </row>
    <row r="308" spans="1:27" x14ac:dyDescent="0.25">
      <c r="A308" s="311">
        <f>'Comm Input'!J1343</f>
        <v>0</v>
      </c>
      <c r="B308" s="11">
        <f>'Comm Input'!K1343</f>
        <v>0</v>
      </c>
      <c r="C308">
        <f>'Comm Input'!L1343</f>
        <v>0</v>
      </c>
      <c r="D308">
        <f>'Comm Input'!M1343</f>
        <v>0</v>
      </c>
      <c r="E308" s="49">
        <f>'Comm Input'!N1343</f>
        <v>0</v>
      </c>
      <c r="F308" s="50">
        <f>'Comm Input'!O1343</f>
        <v>0</v>
      </c>
      <c r="G308" s="38">
        <f>'Comm Input'!P1343</f>
        <v>0</v>
      </c>
      <c r="H308" s="38">
        <f>'Comm Input'!Q1343</f>
        <v>0</v>
      </c>
      <c r="I308" s="38">
        <f>'Comm Input'!R1343</f>
        <v>0</v>
      </c>
      <c r="J308" s="38">
        <f>'Comm Input'!S1343</f>
        <v>0</v>
      </c>
      <c r="K308" s="38">
        <f>'Comm Input'!T1343</f>
        <v>0</v>
      </c>
      <c r="L308" s="38">
        <f>'Comm Input'!U1343</f>
        <v>0</v>
      </c>
      <c r="M308" s="38">
        <f>'Comm Input'!V1343</f>
        <v>0</v>
      </c>
      <c r="N308" s="522">
        <f>'Comm Input'!W1343</f>
        <v>0</v>
      </c>
      <c r="O308" s="523">
        <f>'Comm Input'!X1343</f>
        <v>0</v>
      </c>
      <c r="P308" s="28">
        <f>'Comm Input'!Y1343</f>
        <v>0</v>
      </c>
      <c r="Q308" s="538">
        <f>'Comm Input'!Z1343</f>
        <v>0</v>
      </c>
      <c r="R308" s="523">
        <f>'Comm Input'!AA1343</f>
        <v>0</v>
      </c>
      <c r="S308" s="523">
        <f>'Comm Input'!AB1343</f>
        <v>0</v>
      </c>
      <c r="T308" s="28">
        <f>'Comm Input'!AC1343</f>
        <v>0</v>
      </c>
      <c r="U308" s="89">
        <f>'Comm Input'!AD1343</f>
        <v>0</v>
      </c>
      <c r="V308" s="89">
        <f>'Comm Input'!AE1343</f>
        <v>0</v>
      </c>
      <c r="W308" s="23">
        <f>'Comm Input'!AF1343</f>
        <v>0</v>
      </c>
      <c r="X308" s="523">
        <f>'Comm Input'!AG1343</f>
        <v>0</v>
      </c>
      <c r="Y308" s="523">
        <f>'Comm Input'!AH1343</f>
        <v>0</v>
      </c>
      <c r="Z308" s="89">
        <f>'Comm Input'!AI1343</f>
        <v>0</v>
      </c>
      <c r="AA308">
        <f>'Comm Input'!AJ1343</f>
        <v>0</v>
      </c>
    </row>
    <row r="309" spans="1:27" x14ac:dyDescent="0.25">
      <c r="A309" s="334">
        <f>'Comm Input'!J1344</f>
        <v>0</v>
      </c>
      <c r="B309" s="201">
        <f>'Comm Input'!K1344</f>
        <v>0</v>
      </c>
      <c r="C309" s="171">
        <f>'Comm Input'!L1344</f>
        <v>0</v>
      </c>
      <c r="D309" s="176">
        <f>'Comm Input'!M1344</f>
        <v>0</v>
      </c>
      <c r="E309" s="449">
        <f>'Comm Input'!N1344</f>
        <v>0</v>
      </c>
      <c r="F309" s="335">
        <f>'Comm Input'!O1344</f>
        <v>0</v>
      </c>
      <c r="G309" s="177">
        <f>'Comm Input'!P1344</f>
        <v>0</v>
      </c>
      <c r="H309" s="177">
        <f>'Comm Input'!Q1344</f>
        <v>0</v>
      </c>
      <c r="I309" s="177">
        <f>'Comm Input'!R1344</f>
        <v>0</v>
      </c>
      <c r="J309" s="177">
        <f>'Comm Input'!S1344</f>
        <v>0</v>
      </c>
      <c r="K309" s="177">
        <f>'Comm Input'!T1344</f>
        <v>0</v>
      </c>
      <c r="L309" s="177">
        <f>'Comm Input'!U1344</f>
        <v>0</v>
      </c>
      <c r="M309" s="177">
        <f>'Comm Input'!V1344</f>
        <v>0</v>
      </c>
      <c r="N309" s="364">
        <f>'Comm Input'!W1344</f>
        <v>0</v>
      </c>
      <c r="O309" s="178">
        <f>'Comm Input'!X1344</f>
        <v>0</v>
      </c>
      <c r="P309" s="365">
        <f>'Comm Input'!Y1344</f>
        <v>0</v>
      </c>
      <c r="Q309" s="630">
        <f>'Comm Input'!Z1344</f>
        <v>0</v>
      </c>
      <c r="R309" s="178">
        <f>'Comm Input'!AA1344</f>
        <v>0</v>
      </c>
      <c r="S309" s="337">
        <f>'Comm Input'!AB1344</f>
        <v>0</v>
      </c>
      <c r="T309" s="201">
        <f>'Comm Input'!AC1344</f>
        <v>0</v>
      </c>
      <c r="U309" s="171">
        <f>'Comm Input'!AD1344</f>
        <v>0</v>
      </c>
      <c r="V309" s="171">
        <f>'Comm Input'!AE1344</f>
        <v>0</v>
      </c>
      <c r="W309" s="201">
        <f>'Comm Input'!AF1344</f>
        <v>0</v>
      </c>
      <c r="X309" s="171">
        <f>'Comm Input'!AG1344</f>
        <v>0</v>
      </c>
      <c r="Y309" s="337">
        <f>'Comm Input'!AH1344</f>
        <v>0</v>
      </c>
      <c r="Z309" s="171">
        <f>'Comm Input'!AI1344</f>
        <v>0</v>
      </c>
      <c r="AA309">
        <f>'Comm Input'!AJ1344</f>
        <v>0</v>
      </c>
    </row>
    <row r="310" spans="1:27" x14ac:dyDescent="0.25">
      <c r="A310" s="440" t="str">
        <f>'Comm Input'!J1345</f>
        <v>CES</v>
      </c>
      <c r="B310" s="42" t="str">
        <f>'Comm Input'!K1345</f>
        <v>Broker: PEO Advisors</v>
      </c>
      <c r="C310" s="35">
        <f>'Comm Input'!L1345</f>
        <v>0</v>
      </c>
      <c r="D310" s="158">
        <f>'Comm Input'!M1345</f>
        <v>0</v>
      </c>
      <c r="E310" s="117">
        <f>'Comm Input'!N1345</f>
        <v>0</v>
      </c>
      <c r="F310" s="316">
        <f>'Comm Input'!O1345</f>
        <v>0</v>
      </c>
      <c r="G310" s="158">
        <f>'Comm Input'!P1345</f>
        <v>0</v>
      </c>
      <c r="H310" s="158">
        <f>'Comm Input'!Q1345</f>
        <v>0</v>
      </c>
      <c r="I310" s="158">
        <f>'Comm Input'!R1345</f>
        <v>0</v>
      </c>
      <c r="J310" s="319">
        <f>'Comm Input'!S1345</f>
        <v>0</v>
      </c>
      <c r="K310" s="319">
        <f>'Comm Input'!T1345</f>
        <v>0</v>
      </c>
      <c r="L310" s="319" t="str">
        <f>'Comm Input'!U1345</f>
        <v>Bundled</v>
      </c>
      <c r="M310" s="158">
        <f>'Comm Input'!V1345</f>
        <v>0</v>
      </c>
      <c r="N310" s="319">
        <f>'Comm Input'!W1345</f>
        <v>0.02</v>
      </c>
      <c r="O310" s="117">
        <f>'Comm Input'!X1345</f>
        <v>0</v>
      </c>
      <c r="P310" s="157">
        <f>'Comm Input'!Y1345</f>
        <v>0</v>
      </c>
      <c r="Q310" s="159">
        <f>'Comm Input'!Z1345</f>
        <v>0</v>
      </c>
      <c r="R310" s="319">
        <f>'Comm Input'!AA1345</f>
        <v>2E-3</v>
      </c>
      <c r="S310" s="157">
        <f>'Comm Input'!AB1345</f>
        <v>0</v>
      </c>
      <c r="T310" s="126" t="str">
        <f>'Comm Input'!AC1345</f>
        <v>kr</v>
      </c>
      <c r="U310" s="7">
        <f>'Comm Input'!AD1345</f>
        <v>0</v>
      </c>
      <c r="V310" s="7">
        <f>'Comm Input'!AE1345</f>
        <v>0</v>
      </c>
      <c r="W310" s="126">
        <f>'Comm Input'!AF1345</f>
        <v>0</v>
      </c>
      <c r="X310" s="158">
        <f>'Comm Input'!AG1345</f>
        <v>0</v>
      </c>
      <c r="Y310" s="322">
        <f>'Comm Input'!AH1345</f>
        <v>0</v>
      </c>
      <c r="Z310" s="7">
        <f>'Comm Input'!AI1345</f>
        <v>0</v>
      </c>
      <c r="AA310">
        <f>'Comm Input'!AJ1345</f>
        <v>0</v>
      </c>
    </row>
    <row r="311" spans="1:27" x14ac:dyDescent="0.25">
      <c r="A311" s="311">
        <f>'Comm Input'!J1346</f>
        <v>0</v>
      </c>
      <c r="B311" s="218" t="str">
        <f>'Comm Input'!K1346</f>
        <v>Jeb's Above &amp; Beyond Tree Service</v>
      </c>
      <c r="C311" s="17">
        <f>'Comm Input'!L1346</f>
        <v>0.28560000000000002</v>
      </c>
      <c r="D311" t="str">
        <f>'Comm Input'!M1346</f>
        <v>FL0106</v>
      </c>
      <c r="E311" s="628">
        <f>'Comm Input'!N1346</f>
        <v>9564</v>
      </c>
      <c r="F311" s="366">
        <f>'Comm Input'!O1346</f>
        <v>0</v>
      </c>
      <c r="G311" s="533">
        <f>'Comm Input'!P1346</f>
        <v>0</v>
      </c>
      <c r="H311" s="535">
        <f>'Comm Input'!Q1346</f>
        <v>0</v>
      </c>
      <c r="I311" s="535">
        <f>'Comm Input'!R1346</f>
        <v>0</v>
      </c>
      <c r="J311" s="535">
        <f>'Comm Input'!S1346</f>
        <v>0</v>
      </c>
      <c r="K311" s="535">
        <f>'Comm Input'!T1346</f>
        <v>0</v>
      </c>
      <c r="L311" s="526">
        <f>'Comm Input'!U1346</f>
        <v>0</v>
      </c>
      <c r="M311" s="526">
        <f>'Comm Input'!V1346</f>
        <v>0</v>
      </c>
      <c r="N311" s="523">
        <f>'Comm Input'!W1346</f>
        <v>191.28</v>
      </c>
      <c r="O311" s="523">
        <f>'Comm Input'!X1346</f>
        <v>0</v>
      </c>
      <c r="P311" s="538">
        <f>'Comm Input'!Y1346</f>
        <v>0</v>
      </c>
      <c r="Q311" s="538">
        <f>'Comm Input'!Z1346</f>
        <v>0</v>
      </c>
      <c r="R311" s="538">
        <f>'Comm Input'!AA1346</f>
        <v>19.128</v>
      </c>
      <c r="S311" s="538">
        <f>'Comm Input'!AB1346</f>
        <v>0</v>
      </c>
      <c r="T311" s="11">
        <f>'Comm Input'!AC1346</f>
        <v>0</v>
      </c>
      <c r="U311">
        <f>'Comm Input'!AD1346</f>
        <v>0</v>
      </c>
      <c r="V311">
        <f>'Comm Input'!AE1346</f>
        <v>0</v>
      </c>
      <c r="W311" s="538">
        <f>'Comm Input'!AF1346</f>
        <v>0</v>
      </c>
      <c r="X311" s="538">
        <f>'Comm Input'!AG1346</f>
        <v>0</v>
      </c>
      <c r="Y311" s="538">
        <f>'Comm Input'!AH1346</f>
        <v>0</v>
      </c>
      <c r="Z311">
        <f>'Comm Input'!AI1346</f>
        <v>0</v>
      </c>
      <c r="AA311">
        <f>'Comm Input'!AJ1346</f>
        <v>0</v>
      </c>
    </row>
    <row r="312" spans="1:27" x14ac:dyDescent="0.25">
      <c r="A312" s="311">
        <f>'Comm Input'!J1347</f>
        <v>0</v>
      </c>
      <c r="B312" s="11">
        <f>'Comm Input'!K1347</f>
        <v>0</v>
      </c>
      <c r="C312">
        <f>'Comm Input'!L1347</f>
        <v>0</v>
      </c>
      <c r="D312">
        <f>'Comm Input'!M1347</f>
        <v>0</v>
      </c>
      <c r="E312" s="494">
        <f>'Comm Input'!N1347</f>
        <v>0</v>
      </c>
      <c r="F312" s="17">
        <f>'Comm Input'!O1347</f>
        <v>0</v>
      </c>
      <c r="G312" s="38">
        <f>'Comm Input'!P1347</f>
        <v>0</v>
      </c>
      <c r="H312" s="307">
        <f>'Comm Input'!Q1347</f>
        <v>0</v>
      </c>
      <c r="I312" s="307">
        <f>'Comm Input'!R1347</f>
        <v>0</v>
      </c>
      <c r="J312" s="307">
        <f>'Comm Input'!S1347</f>
        <v>0</v>
      </c>
      <c r="K312" s="307">
        <f>'Comm Input'!T1347</f>
        <v>0</v>
      </c>
      <c r="L312" s="38">
        <f>'Comm Input'!U1347</f>
        <v>0</v>
      </c>
      <c r="M312" s="38">
        <f>'Comm Input'!V1347</f>
        <v>0</v>
      </c>
      <c r="N312" s="22">
        <f>'Comm Input'!W1347</f>
        <v>0</v>
      </c>
      <c r="O312" s="22">
        <f>'Comm Input'!X1347</f>
        <v>0</v>
      </c>
      <c r="P312" s="23">
        <f>'Comm Input'!Y1347</f>
        <v>0</v>
      </c>
      <c r="Q312" s="23">
        <f>'Comm Input'!Z1347</f>
        <v>0</v>
      </c>
      <c r="R312" s="23">
        <f>'Comm Input'!AA1347</f>
        <v>0</v>
      </c>
      <c r="S312" s="23">
        <f>'Comm Input'!AB1347</f>
        <v>0</v>
      </c>
      <c r="T312" s="11">
        <f>'Comm Input'!AC1347</f>
        <v>0</v>
      </c>
      <c r="U312">
        <f>'Comm Input'!AD1347</f>
        <v>0</v>
      </c>
      <c r="V312">
        <f>'Comm Input'!AE1347</f>
        <v>0</v>
      </c>
      <c r="W312" s="23">
        <f>'Comm Input'!AF1347</f>
        <v>0</v>
      </c>
      <c r="X312" s="23">
        <f>'Comm Input'!AG1347</f>
        <v>0</v>
      </c>
      <c r="Y312" s="23">
        <f>'Comm Input'!AH1347</f>
        <v>0</v>
      </c>
      <c r="Z312">
        <f>'Comm Input'!AI1347</f>
        <v>0</v>
      </c>
      <c r="AA312">
        <f>'Comm Input'!AJ1347</f>
        <v>0</v>
      </c>
    </row>
    <row r="313" spans="1:27" x14ac:dyDescent="0.25">
      <c r="A313" s="311">
        <f>'Comm Input'!J1348</f>
        <v>0</v>
      </c>
      <c r="B313" s="11" t="str">
        <f>'Comm Input'!K1348</f>
        <v>EFFECTIVE 3/2022</v>
      </c>
      <c r="C313" s="17">
        <f>'Comm Input'!L1348</f>
        <v>0.1678</v>
      </c>
      <c r="D313" t="str">
        <f>'Comm Input'!M1348</f>
        <v>FL8810</v>
      </c>
      <c r="E313" s="636">
        <f>'Comm Input'!N1348</f>
        <v>1800</v>
      </c>
      <c r="F313" s="366">
        <f>'Comm Input'!O1348</f>
        <v>0</v>
      </c>
      <c r="G313" s="321">
        <f>'Comm Input'!P1348</f>
        <v>0</v>
      </c>
      <c r="H313" s="307">
        <f>'Comm Input'!Q1348</f>
        <v>0</v>
      </c>
      <c r="I313" s="307">
        <f>'Comm Input'!R1348</f>
        <v>0</v>
      </c>
      <c r="J313" s="307">
        <f>'Comm Input'!S1348</f>
        <v>0</v>
      </c>
      <c r="K313" s="307">
        <f>'Comm Input'!T1348</f>
        <v>0</v>
      </c>
      <c r="L313" s="38">
        <f>'Comm Input'!U1348</f>
        <v>0</v>
      </c>
      <c r="M313" s="38">
        <f>'Comm Input'!V1348</f>
        <v>0</v>
      </c>
      <c r="N313" s="22">
        <f>'Comm Input'!W1348</f>
        <v>36</v>
      </c>
      <c r="O313" s="22">
        <f>'Comm Input'!X1348</f>
        <v>0</v>
      </c>
      <c r="P313" s="23">
        <f>'Comm Input'!Y1348</f>
        <v>0</v>
      </c>
      <c r="Q313" s="23">
        <f>'Comm Input'!Z1348</f>
        <v>0</v>
      </c>
      <c r="R313" s="23">
        <f>'Comm Input'!AA1348</f>
        <v>3.6</v>
      </c>
      <c r="S313" s="23">
        <f>'Comm Input'!AB1348</f>
        <v>0</v>
      </c>
      <c r="T313" s="11">
        <f>'Comm Input'!AC1348</f>
        <v>0</v>
      </c>
      <c r="U313">
        <f>'Comm Input'!AD1348</f>
        <v>0</v>
      </c>
      <c r="V313">
        <f>'Comm Input'!AE1348</f>
        <v>0</v>
      </c>
      <c r="W313" s="23">
        <f>'Comm Input'!AF1348</f>
        <v>0</v>
      </c>
      <c r="X313" s="23">
        <f>'Comm Input'!AG1348</f>
        <v>0</v>
      </c>
      <c r="Y313" s="23">
        <f>'Comm Input'!AH1348</f>
        <v>0</v>
      </c>
      <c r="Z313">
        <f>'Comm Input'!AI1348</f>
        <v>0</v>
      </c>
      <c r="AA313">
        <f>'Comm Input'!AJ1348</f>
        <v>0</v>
      </c>
    </row>
    <row r="314" spans="1:27" x14ac:dyDescent="0.25">
      <c r="A314" s="311">
        <f>'Comm Input'!J1349</f>
        <v>0</v>
      </c>
      <c r="B314" s="11">
        <f>'Comm Input'!K1349</f>
        <v>0</v>
      </c>
      <c r="C314" t="str">
        <f>'Comm Input'!L1349</f>
        <v>SUTA CREDIT</v>
      </c>
      <c r="D314">
        <f>'Comm Input'!M1349</f>
        <v>201.58</v>
      </c>
      <c r="E314" s="494">
        <f>'Comm Input'!N1349</f>
        <v>0</v>
      </c>
      <c r="F314" s="17">
        <f>'Comm Input'!O1349</f>
        <v>0</v>
      </c>
      <c r="G314" s="38">
        <f>'Comm Input'!P1349</f>
        <v>0</v>
      </c>
      <c r="H314" s="307">
        <f>'Comm Input'!Q1349</f>
        <v>0</v>
      </c>
      <c r="I314" s="307">
        <f>'Comm Input'!R1349</f>
        <v>0</v>
      </c>
      <c r="J314" s="307">
        <f>'Comm Input'!S1349</f>
        <v>0</v>
      </c>
      <c r="K314" s="307">
        <f>'Comm Input'!T1349</f>
        <v>0</v>
      </c>
      <c r="L314" s="38">
        <f>'Comm Input'!U1349</f>
        <v>0</v>
      </c>
      <c r="M314" s="38">
        <f>'Comm Input'!V1349</f>
        <v>0</v>
      </c>
      <c r="N314" s="22">
        <f>'Comm Input'!W1349</f>
        <v>201.58</v>
      </c>
      <c r="O314" s="22">
        <f>'Comm Input'!X1349</f>
        <v>0</v>
      </c>
      <c r="P314" s="23">
        <f>'Comm Input'!Y1349</f>
        <v>0</v>
      </c>
      <c r="Q314" s="23">
        <f>'Comm Input'!Z1349</f>
        <v>0</v>
      </c>
      <c r="R314" s="23">
        <f>'Comm Input'!AA1349</f>
        <v>0</v>
      </c>
      <c r="S314" s="23">
        <f>'Comm Input'!AB1349</f>
        <v>0</v>
      </c>
      <c r="T314" s="11">
        <f>'Comm Input'!AC1349</f>
        <v>0</v>
      </c>
      <c r="U314">
        <f>'Comm Input'!AD1349</f>
        <v>0</v>
      </c>
      <c r="V314">
        <f>'Comm Input'!AE1349</f>
        <v>0</v>
      </c>
      <c r="W314" s="23">
        <f>'Comm Input'!AF1349</f>
        <v>0</v>
      </c>
      <c r="X314" s="23">
        <f>'Comm Input'!AG1349</f>
        <v>0</v>
      </c>
      <c r="Y314" s="23">
        <f>'Comm Input'!AH1349</f>
        <v>0</v>
      </c>
      <c r="Z314">
        <f>'Comm Input'!AI1349</f>
        <v>0</v>
      </c>
      <c r="AA314">
        <f>'Comm Input'!AJ1349</f>
        <v>0</v>
      </c>
    </row>
    <row r="315" spans="1:27" x14ac:dyDescent="0.25">
      <c r="A315" s="311">
        <f>'Comm Input'!J1350</f>
        <v>0</v>
      </c>
      <c r="B315" s="11">
        <f>'Comm Input'!K1350</f>
        <v>0</v>
      </c>
      <c r="C315" s="17">
        <f>'Comm Input'!L1350</f>
        <v>0</v>
      </c>
      <c r="D315">
        <f>'Comm Input'!M1350</f>
        <v>0</v>
      </c>
      <c r="E315" s="494">
        <f>'Comm Input'!N1350</f>
        <v>0</v>
      </c>
      <c r="F315" s="366">
        <f>'Comm Input'!O1350</f>
        <v>0</v>
      </c>
      <c r="G315" s="321">
        <f>'Comm Input'!P1350</f>
        <v>0</v>
      </c>
      <c r="H315" s="307">
        <f>'Comm Input'!Q1350</f>
        <v>0</v>
      </c>
      <c r="I315" s="307">
        <f>'Comm Input'!R1350</f>
        <v>0</v>
      </c>
      <c r="J315" s="307">
        <f>'Comm Input'!S1350</f>
        <v>0</v>
      </c>
      <c r="K315" s="307">
        <f>'Comm Input'!T1350</f>
        <v>0</v>
      </c>
      <c r="L315" s="38">
        <f>'Comm Input'!U1350</f>
        <v>0</v>
      </c>
      <c r="M315" s="38">
        <f>'Comm Input'!V1350</f>
        <v>0</v>
      </c>
      <c r="N315" s="22">
        <f>'Comm Input'!W1350</f>
        <v>0</v>
      </c>
      <c r="O315" s="22">
        <f>'Comm Input'!X1350</f>
        <v>0</v>
      </c>
      <c r="P315" s="23">
        <f>'Comm Input'!Y1350</f>
        <v>0</v>
      </c>
      <c r="Q315" s="23">
        <f>'Comm Input'!Z1350</f>
        <v>0</v>
      </c>
      <c r="R315" s="23">
        <f>'Comm Input'!AA1350</f>
        <v>0</v>
      </c>
      <c r="S315" s="23">
        <f>'Comm Input'!AB1350</f>
        <v>0</v>
      </c>
      <c r="T315" s="11">
        <f>'Comm Input'!AC1350</f>
        <v>0</v>
      </c>
      <c r="U315">
        <f>'Comm Input'!AD1350</f>
        <v>0</v>
      </c>
      <c r="V315">
        <f>'Comm Input'!AE1350</f>
        <v>0</v>
      </c>
      <c r="W315" s="23">
        <f>'Comm Input'!AF1350</f>
        <v>0</v>
      </c>
      <c r="X315" s="23">
        <f>'Comm Input'!AG1350</f>
        <v>0</v>
      </c>
      <c r="Y315" s="23">
        <f>'Comm Input'!AH1350</f>
        <v>0</v>
      </c>
      <c r="Z315" s="23">
        <f>'Comm Input'!AI1350</f>
        <v>0</v>
      </c>
      <c r="AA315">
        <f>'Comm Input'!AJ1350</f>
        <v>0</v>
      </c>
    </row>
    <row r="316" spans="1:27" x14ac:dyDescent="0.25">
      <c r="A316" s="311">
        <f>'Comm Input'!J1351</f>
        <v>0</v>
      </c>
      <c r="B316" s="11">
        <f>'Comm Input'!K1351</f>
        <v>0</v>
      </c>
      <c r="C316">
        <f>'Comm Input'!L1351</f>
        <v>0</v>
      </c>
      <c r="D316">
        <f>'Comm Input'!M1351</f>
        <v>0</v>
      </c>
      <c r="E316" s="626">
        <f>'Comm Input'!N1351</f>
        <v>0</v>
      </c>
      <c r="F316" s="13">
        <f>'Comm Input'!O1351</f>
        <v>0</v>
      </c>
      <c r="G316" s="38">
        <f>'Comm Input'!P1351</f>
        <v>0</v>
      </c>
      <c r="H316" s="307">
        <f>'Comm Input'!Q1351</f>
        <v>0</v>
      </c>
      <c r="I316" s="307">
        <f>'Comm Input'!R1351</f>
        <v>0</v>
      </c>
      <c r="J316" s="307">
        <f>'Comm Input'!S1351</f>
        <v>0</v>
      </c>
      <c r="K316" s="307">
        <f>'Comm Input'!T1351</f>
        <v>0</v>
      </c>
      <c r="L316" s="38">
        <f>'Comm Input'!U1351</f>
        <v>0</v>
      </c>
      <c r="M316" s="38">
        <f>'Comm Input'!V1351</f>
        <v>0</v>
      </c>
      <c r="N316" s="22">
        <f>'Comm Input'!W1351</f>
        <v>0</v>
      </c>
      <c r="O316" s="22">
        <f>'Comm Input'!X1351</f>
        <v>0</v>
      </c>
      <c r="P316" s="23">
        <f>'Comm Input'!Y1351</f>
        <v>0</v>
      </c>
      <c r="Q316" s="23">
        <f>'Comm Input'!Z1351</f>
        <v>0</v>
      </c>
      <c r="R316" s="23">
        <f>'Comm Input'!AA1351</f>
        <v>0</v>
      </c>
      <c r="S316" s="23">
        <f>'Comm Input'!AB1351</f>
        <v>0</v>
      </c>
      <c r="T316" s="11">
        <f>'Comm Input'!AC1351</f>
        <v>0</v>
      </c>
      <c r="U316">
        <f>'Comm Input'!AD1351</f>
        <v>0</v>
      </c>
      <c r="V316">
        <f>'Comm Input'!AE1351</f>
        <v>0</v>
      </c>
      <c r="W316" s="23">
        <f>'Comm Input'!AF1351</f>
        <v>0</v>
      </c>
      <c r="X316" s="23">
        <f>'Comm Input'!AG1351</f>
        <v>0</v>
      </c>
      <c r="Y316" s="23">
        <f>'Comm Input'!AH1351</f>
        <v>0</v>
      </c>
      <c r="Z316" s="23">
        <f>'Comm Input'!AI1351</f>
        <v>0</v>
      </c>
      <c r="AA316">
        <f>'Comm Input'!AJ1351</f>
        <v>0</v>
      </c>
    </row>
    <row r="317" spans="1:27" ht="15.75" thickBot="1" x14ac:dyDescent="0.3">
      <c r="A317" s="311">
        <f>'Comm Input'!J1352</f>
        <v>0</v>
      </c>
      <c r="B317" s="11">
        <f>'Comm Input'!K1352</f>
        <v>0</v>
      </c>
      <c r="C317">
        <f>'Comm Input'!L1352</f>
        <v>0</v>
      </c>
      <c r="D317">
        <f>'Comm Input'!M1352</f>
        <v>0</v>
      </c>
      <c r="E317" s="49">
        <f>'Comm Input'!N1352</f>
        <v>0</v>
      </c>
      <c r="F317" s="50">
        <f>'Comm Input'!O1352</f>
        <v>0</v>
      </c>
      <c r="G317" s="38">
        <f>'Comm Input'!P1352</f>
        <v>0</v>
      </c>
      <c r="H317" s="307">
        <f>'Comm Input'!Q1352</f>
        <v>0</v>
      </c>
      <c r="I317" s="307">
        <f>'Comm Input'!R1352</f>
        <v>0</v>
      </c>
      <c r="J317" s="307">
        <f>'Comm Input'!S1352</f>
        <v>0</v>
      </c>
      <c r="K317" s="307">
        <f>'Comm Input'!T1352</f>
        <v>0</v>
      </c>
      <c r="L317" s="38">
        <f>'Comm Input'!U1352</f>
        <v>0</v>
      </c>
      <c r="M317" s="38">
        <f>'Comm Input'!V1352</f>
        <v>0</v>
      </c>
      <c r="N317" s="38">
        <f>'Comm Input'!W1352</f>
        <v>0</v>
      </c>
      <c r="O317" s="22">
        <f>'Comm Input'!X1352</f>
        <v>0</v>
      </c>
      <c r="P317" s="11">
        <f>'Comm Input'!Y1352</f>
        <v>0</v>
      </c>
      <c r="Q317" s="23">
        <f>'Comm Input'!Z1352</f>
        <v>0</v>
      </c>
      <c r="R317" s="22">
        <f>'Comm Input'!AA1352</f>
        <v>0</v>
      </c>
      <c r="S317" s="22">
        <f>'Comm Input'!AB1352</f>
        <v>0</v>
      </c>
      <c r="T317" s="23">
        <f>'Comm Input'!AC1352</f>
        <v>0</v>
      </c>
      <c r="U317" s="22">
        <f>'Comm Input'!AD1352</f>
        <v>0</v>
      </c>
      <c r="V317" s="22">
        <f>'Comm Input'!AE1352</f>
        <v>0</v>
      </c>
      <c r="W317" s="23">
        <f>'Comm Input'!AF1352</f>
        <v>0</v>
      </c>
      <c r="X317" s="22">
        <f>'Comm Input'!AG1352</f>
        <v>0</v>
      </c>
      <c r="Y317" s="22">
        <f>'Comm Input'!AH1352</f>
        <v>0</v>
      </c>
      <c r="Z317" s="22">
        <f>'Comm Input'!AI1352</f>
        <v>0</v>
      </c>
      <c r="AA317">
        <f>'Comm Input'!AJ1352</f>
        <v>0</v>
      </c>
    </row>
    <row r="318" spans="1:27" ht="15.75" thickBot="1" x14ac:dyDescent="0.3">
      <c r="A318" s="311">
        <f>'Comm Input'!J1353</f>
        <v>0</v>
      </c>
      <c r="B318" s="11">
        <f>'Comm Input'!K1353</f>
        <v>0</v>
      </c>
      <c r="C318">
        <f>'Comm Input'!L1353</f>
        <v>0</v>
      </c>
      <c r="D318">
        <f>'Comm Input'!M1353</f>
        <v>0</v>
      </c>
      <c r="E318" s="49">
        <f>'Comm Input'!N1353</f>
        <v>0</v>
      </c>
      <c r="F318" s="50">
        <f>'Comm Input'!O1353</f>
        <v>0</v>
      </c>
      <c r="G318" s="38">
        <f>'Comm Input'!P1353</f>
        <v>0</v>
      </c>
      <c r="H318" s="38">
        <f>'Comm Input'!Q1353</f>
        <v>0</v>
      </c>
      <c r="I318" s="38">
        <f>'Comm Input'!R1353</f>
        <v>0</v>
      </c>
      <c r="J318" s="38">
        <f>'Comm Input'!S1353</f>
        <v>0</v>
      </c>
      <c r="K318" s="38">
        <f>'Comm Input'!T1353</f>
        <v>0</v>
      </c>
      <c r="L318" s="38">
        <f>'Comm Input'!U1353</f>
        <v>0</v>
      </c>
      <c r="M318" s="38">
        <f>'Comm Input'!V1353</f>
        <v>0</v>
      </c>
      <c r="N318" s="488">
        <f>'Comm Input'!W1353</f>
        <v>428.86</v>
      </c>
      <c r="O318" s="489">
        <f>'Comm Input'!X1353</f>
        <v>0</v>
      </c>
      <c r="P318" s="490">
        <f>'Comm Input'!Y1353</f>
        <v>0</v>
      </c>
      <c r="Q318" s="1165">
        <f>'Comm Input'!Z1353</f>
        <v>428.86</v>
      </c>
      <c r="R318" s="387">
        <f>'Comm Input'!AA1353</f>
        <v>22.728000000000002</v>
      </c>
      <c r="S318" s="387">
        <f>'Comm Input'!AB1353</f>
        <v>0</v>
      </c>
      <c r="T318" s="1114">
        <f>'Comm Input'!AC1353</f>
        <v>22.728000000000002</v>
      </c>
      <c r="U318" s="89">
        <f>'Comm Input'!AD1353</f>
        <v>0</v>
      </c>
      <c r="V318" s="89">
        <f>'Comm Input'!AE1353</f>
        <v>0</v>
      </c>
      <c r="W318" s="23">
        <f>'Comm Input'!AF1353</f>
        <v>0</v>
      </c>
      <c r="X318" s="387">
        <f>'Comm Input'!AG1353</f>
        <v>0</v>
      </c>
      <c r="Y318" s="387">
        <f>'Comm Input'!AH1353</f>
        <v>0</v>
      </c>
      <c r="Z318" s="1087">
        <f>'Comm Input'!AI1353</f>
        <v>0</v>
      </c>
      <c r="AA318">
        <f>'Comm Input'!AJ1353</f>
        <v>0</v>
      </c>
    </row>
    <row r="319" spans="1:27" x14ac:dyDescent="0.25">
      <c r="A319" s="311">
        <f>'Comm Input'!J1354</f>
        <v>0</v>
      </c>
      <c r="B319" s="11">
        <f>'Comm Input'!K1354</f>
        <v>0</v>
      </c>
      <c r="C319">
        <f>'Comm Input'!L1354</f>
        <v>0</v>
      </c>
      <c r="D319">
        <f>'Comm Input'!M1354</f>
        <v>0</v>
      </c>
      <c r="E319" s="49">
        <f>'Comm Input'!N1354</f>
        <v>0</v>
      </c>
      <c r="F319" s="50">
        <f>'Comm Input'!O1354</f>
        <v>0</v>
      </c>
      <c r="G319" s="38">
        <f>'Comm Input'!P1354</f>
        <v>0</v>
      </c>
      <c r="H319" s="38">
        <f>'Comm Input'!Q1354</f>
        <v>0</v>
      </c>
      <c r="I319" s="38">
        <f>'Comm Input'!R1354</f>
        <v>0</v>
      </c>
      <c r="J319" s="38">
        <f>'Comm Input'!S1354</f>
        <v>0</v>
      </c>
      <c r="K319" s="38">
        <f>'Comm Input'!T1354</f>
        <v>0</v>
      </c>
      <c r="L319" s="38">
        <f>'Comm Input'!U1354</f>
        <v>0</v>
      </c>
      <c r="M319" s="38">
        <f>'Comm Input'!V1354</f>
        <v>0</v>
      </c>
      <c r="N319" s="522">
        <f>'Comm Input'!W1354</f>
        <v>0</v>
      </c>
      <c r="O319" s="523">
        <f>'Comm Input'!X1354</f>
        <v>0</v>
      </c>
      <c r="P319" s="28">
        <f>'Comm Input'!Y1354</f>
        <v>0</v>
      </c>
      <c r="Q319" s="538">
        <f>'Comm Input'!Z1354</f>
        <v>0</v>
      </c>
      <c r="R319" s="523">
        <f>'Comm Input'!AA1354</f>
        <v>0</v>
      </c>
      <c r="S319" s="523">
        <f>'Comm Input'!AB1354</f>
        <v>0</v>
      </c>
      <c r="T319" s="28">
        <f>'Comm Input'!AC1354</f>
        <v>0</v>
      </c>
      <c r="U319" s="89">
        <f>'Comm Input'!AD1354</f>
        <v>0</v>
      </c>
      <c r="V319" s="89">
        <f>'Comm Input'!AE1354</f>
        <v>0</v>
      </c>
      <c r="W319" s="23">
        <f>'Comm Input'!AF1354</f>
        <v>0</v>
      </c>
      <c r="X319" s="523">
        <f>'Comm Input'!AG1354</f>
        <v>0</v>
      </c>
      <c r="Y319" s="523">
        <f>'Comm Input'!AH1354</f>
        <v>0</v>
      </c>
      <c r="Z319" s="89">
        <f>'Comm Input'!AI1354</f>
        <v>0</v>
      </c>
      <c r="AA319">
        <f>'Comm Input'!AJ1354</f>
        <v>0</v>
      </c>
    </row>
    <row r="320" spans="1:27" x14ac:dyDescent="0.25">
      <c r="A320" s="334">
        <f>'Comm Input'!J1355</f>
        <v>0</v>
      </c>
      <c r="B320" s="201">
        <f>'Comm Input'!K1355</f>
        <v>0</v>
      </c>
      <c r="C320" s="171">
        <f>'Comm Input'!L1355</f>
        <v>0</v>
      </c>
      <c r="D320" s="176">
        <f>'Comm Input'!M1355</f>
        <v>0</v>
      </c>
      <c r="E320" s="449">
        <f>'Comm Input'!N1355</f>
        <v>0</v>
      </c>
      <c r="F320" s="335">
        <f>'Comm Input'!O1355</f>
        <v>0</v>
      </c>
      <c r="G320" s="177">
        <f>'Comm Input'!P1355</f>
        <v>0</v>
      </c>
      <c r="H320" s="177">
        <f>'Comm Input'!Q1355</f>
        <v>0</v>
      </c>
      <c r="I320" s="177">
        <f>'Comm Input'!R1355</f>
        <v>0</v>
      </c>
      <c r="J320" s="177">
        <f>'Comm Input'!S1355</f>
        <v>0</v>
      </c>
      <c r="K320" s="177">
        <f>'Comm Input'!T1355</f>
        <v>0</v>
      </c>
      <c r="L320" s="177">
        <f>'Comm Input'!U1355</f>
        <v>0</v>
      </c>
      <c r="M320" s="177">
        <f>'Comm Input'!V1355</f>
        <v>0</v>
      </c>
      <c r="N320" s="364">
        <f>'Comm Input'!W1355</f>
        <v>0</v>
      </c>
      <c r="O320" s="178">
        <f>'Comm Input'!X1355</f>
        <v>0</v>
      </c>
      <c r="P320" s="365">
        <f>'Comm Input'!Y1355</f>
        <v>0</v>
      </c>
      <c r="Q320" s="630">
        <f>'Comm Input'!Z1355</f>
        <v>0</v>
      </c>
      <c r="R320" s="178">
        <f>'Comm Input'!AA1355</f>
        <v>0</v>
      </c>
      <c r="S320" s="337">
        <f>'Comm Input'!AB1355</f>
        <v>0</v>
      </c>
      <c r="T320" s="201">
        <f>'Comm Input'!AC1355</f>
        <v>0</v>
      </c>
      <c r="U320" s="171">
        <f>'Comm Input'!AD1355</f>
        <v>0</v>
      </c>
      <c r="V320" s="171">
        <f>'Comm Input'!AE1355</f>
        <v>0</v>
      </c>
      <c r="W320" s="201">
        <f>'Comm Input'!AF1355</f>
        <v>0</v>
      </c>
      <c r="X320" s="171">
        <f>'Comm Input'!AG1355</f>
        <v>0</v>
      </c>
      <c r="Y320" s="337">
        <f>'Comm Input'!AH1355</f>
        <v>0</v>
      </c>
      <c r="Z320" s="171">
        <f>'Comm Input'!AI1355</f>
        <v>0</v>
      </c>
      <c r="AA320">
        <f>'Comm Input'!AJ1355</f>
        <v>0</v>
      </c>
    </row>
    <row r="321" spans="1:27" x14ac:dyDescent="0.25">
      <c r="A321" s="440" t="str">
        <f>'Comm Input'!J1356</f>
        <v>CES</v>
      </c>
      <c r="B321" s="42" t="str">
        <f>'Comm Input'!K1356</f>
        <v>Broker: PEO Depot</v>
      </c>
      <c r="C321" s="35">
        <f>'Comm Input'!L1356</f>
        <v>0</v>
      </c>
      <c r="D321" s="158">
        <f>'Comm Input'!M1356</f>
        <v>0</v>
      </c>
      <c r="E321" s="117">
        <f>'Comm Input'!N1356</f>
        <v>0</v>
      </c>
      <c r="F321" s="316">
        <f>'Comm Input'!O1356</f>
        <v>0</v>
      </c>
      <c r="G321" s="158">
        <f>'Comm Input'!P1356</f>
        <v>0</v>
      </c>
      <c r="H321" s="158">
        <f>'Comm Input'!Q1356</f>
        <v>0</v>
      </c>
      <c r="I321" s="158">
        <f>'Comm Input'!R1356</f>
        <v>0</v>
      </c>
      <c r="J321" s="319">
        <f>'Comm Input'!S1356</f>
        <v>0</v>
      </c>
      <c r="K321" s="319">
        <f>'Comm Input'!T1356</f>
        <v>0</v>
      </c>
      <c r="L321" s="319" t="str">
        <f>'Comm Input'!U1356</f>
        <v>Bundled</v>
      </c>
      <c r="M321" s="158">
        <f>'Comm Input'!V1356</f>
        <v>0</v>
      </c>
      <c r="N321" s="319">
        <f>'Comm Input'!W1356</f>
        <v>0.03</v>
      </c>
      <c r="O321" s="117">
        <f>'Comm Input'!X1356</f>
        <v>0</v>
      </c>
      <c r="P321" s="157">
        <f>'Comm Input'!Y1356</f>
        <v>0</v>
      </c>
      <c r="Q321" s="159">
        <f>'Comm Input'!Z1356</f>
        <v>0</v>
      </c>
      <c r="R321" s="319">
        <f>'Comm Input'!AA1356</f>
        <v>0</v>
      </c>
      <c r="S321" s="157">
        <f>'Comm Input'!AB1356</f>
        <v>0</v>
      </c>
      <c r="T321" s="126">
        <f>'Comm Input'!AC1356</f>
        <v>0</v>
      </c>
      <c r="U321" s="7">
        <f>'Comm Input'!AD1356</f>
        <v>0</v>
      </c>
      <c r="V321" s="7">
        <f>'Comm Input'!AE1356</f>
        <v>0</v>
      </c>
      <c r="W321" s="126">
        <f>'Comm Input'!AF1356</f>
        <v>0</v>
      </c>
      <c r="X321" s="158">
        <f>'Comm Input'!AG1356</f>
        <v>0</v>
      </c>
      <c r="Y321" s="322">
        <f>'Comm Input'!AH1356</f>
        <v>0</v>
      </c>
      <c r="Z321" s="7">
        <f>'Comm Input'!AI1356</f>
        <v>0</v>
      </c>
      <c r="AA321">
        <f>'Comm Input'!AJ1356</f>
        <v>0</v>
      </c>
    </row>
    <row r="322" spans="1:27" x14ac:dyDescent="0.25">
      <c r="A322" s="311">
        <f>'Comm Input'!J1357</f>
        <v>0</v>
      </c>
      <c r="B322" s="218" t="str">
        <f>'Comm Input'!K1357</f>
        <v>C &amp; S Fence</v>
      </c>
      <c r="C322" s="17">
        <f>'Comm Input'!L1357</f>
        <v>0.2646</v>
      </c>
      <c r="D322" t="str">
        <f>'Comm Input'!M1357</f>
        <v>FL6400</v>
      </c>
      <c r="E322" s="628">
        <f>'Comm Input'!N1357</f>
        <v>1650</v>
      </c>
      <c r="F322" s="366">
        <f>'Comm Input'!O1357</f>
        <v>0</v>
      </c>
      <c r="G322" s="533">
        <f>'Comm Input'!P1357</f>
        <v>0</v>
      </c>
      <c r="H322" s="535">
        <f>'Comm Input'!Q1357</f>
        <v>0</v>
      </c>
      <c r="I322" s="535">
        <f>'Comm Input'!R1357</f>
        <v>0</v>
      </c>
      <c r="J322" s="535">
        <f>'Comm Input'!S1357</f>
        <v>0</v>
      </c>
      <c r="K322" s="535">
        <f>'Comm Input'!T1357</f>
        <v>0</v>
      </c>
      <c r="L322" s="526">
        <f>'Comm Input'!U1357</f>
        <v>0</v>
      </c>
      <c r="M322" s="526">
        <f>'Comm Input'!V1357</f>
        <v>0</v>
      </c>
      <c r="N322" s="523">
        <f>'Comm Input'!W1357</f>
        <v>49.5</v>
      </c>
      <c r="O322" s="523">
        <f>'Comm Input'!X1357</f>
        <v>0</v>
      </c>
      <c r="P322" s="538">
        <f>'Comm Input'!Y1357</f>
        <v>0</v>
      </c>
      <c r="Q322" s="538">
        <f>'Comm Input'!Z1357</f>
        <v>0</v>
      </c>
      <c r="R322" s="538">
        <f>'Comm Input'!AA1357</f>
        <v>0</v>
      </c>
      <c r="S322" s="538">
        <f>'Comm Input'!AB1357</f>
        <v>0</v>
      </c>
      <c r="T322" s="11">
        <f>'Comm Input'!AC1357</f>
        <v>0</v>
      </c>
      <c r="U322">
        <f>'Comm Input'!AD1357</f>
        <v>0</v>
      </c>
      <c r="V322">
        <f>'Comm Input'!AE1357</f>
        <v>0</v>
      </c>
      <c r="W322" s="538">
        <f>'Comm Input'!AF1357</f>
        <v>0</v>
      </c>
      <c r="X322" s="538">
        <f>'Comm Input'!AG1357</f>
        <v>0</v>
      </c>
      <c r="Y322" s="538">
        <f>'Comm Input'!AH1357</f>
        <v>0</v>
      </c>
      <c r="Z322">
        <f>'Comm Input'!AI1357</f>
        <v>0</v>
      </c>
      <c r="AA322">
        <f>'Comm Input'!AJ1357</f>
        <v>0</v>
      </c>
    </row>
    <row r="323" spans="1:27" x14ac:dyDescent="0.25">
      <c r="A323" s="311">
        <f>'Comm Input'!J1358</f>
        <v>0</v>
      </c>
      <c r="B323" s="11">
        <f>'Comm Input'!K1358</f>
        <v>0</v>
      </c>
      <c r="C323">
        <f>'Comm Input'!L1358</f>
        <v>0</v>
      </c>
      <c r="D323">
        <f>'Comm Input'!M1358</f>
        <v>0</v>
      </c>
      <c r="E323" s="494">
        <f>'Comm Input'!N1358</f>
        <v>0</v>
      </c>
      <c r="F323" s="17">
        <f>'Comm Input'!O1358</f>
        <v>0</v>
      </c>
      <c r="G323" s="38">
        <f>'Comm Input'!P1358</f>
        <v>0</v>
      </c>
      <c r="H323" s="307">
        <f>'Comm Input'!Q1358</f>
        <v>0</v>
      </c>
      <c r="I323" s="307">
        <f>'Comm Input'!R1358</f>
        <v>0</v>
      </c>
      <c r="J323" s="307">
        <f>'Comm Input'!S1358</f>
        <v>0</v>
      </c>
      <c r="K323" s="307">
        <f>'Comm Input'!T1358</f>
        <v>0</v>
      </c>
      <c r="L323" s="38">
        <f>'Comm Input'!U1358</f>
        <v>0</v>
      </c>
      <c r="M323" s="38">
        <f>'Comm Input'!V1358</f>
        <v>0</v>
      </c>
      <c r="N323" s="22">
        <f>'Comm Input'!W1358</f>
        <v>0</v>
      </c>
      <c r="O323" s="22">
        <f>'Comm Input'!X1358</f>
        <v>0</v>
      </c>
      <c r="P323" s="23">
        <f>'Comm Input'!Y1358</f>
        <v>0</v>
      </c>
      <c r="Q323" s="23">
        <f>'Comm Input'!Z1358</f>
        <v>0</v>
      </c>
      <c r="R323" s="23">
        <f>'Comm Input'!AA1358</f>
        <v>0</v>
      </c>
      <c r="S323" s="23">
        <f>'Comm Input'!AB1358</f>
        <v>0</v>
      </c>
      <c r="T323" s="11">
        <f>'Comm Input'!AC1358</f>
        <v>0</v>
      </c>
      <c r="U323">
        <f>'Comm Input'!AD1358</f>
        <v>0</v>
      </c>
      <c r="V323">
        <f>'Comm Input'!AE1358</f>
        <v>0</v>
      </c>
      <c r="W323" s="23">
        <f>'Comm Input'!AF1358</f>
        <v>0</v>
      </c>
      <c r="X323" s="23">
        <f>'Comm Input'!AG1358</f>
        <v>0</v>
      </c>
      <c r="Y323" s="23">
        <f>'Comm Input'!AH1358</f>
        <v>0</v>
      </c>
      <c r="Z323">
        <f>'Comm Input'!AI1358</f>
        <v>0</v>
      </c>
      <c r="AA323">
        <f>'Comm Input'!AJ1358</f>
        <v>0</v>
      </c>
    </row>
    <row r="324" spans="1:27" x14ac:dyDescent="0.25">
      <c r="A324" s="311">
        <f>'Comm Input'!J1359</f>
        <v>0</v>
      </c>
      <c r="B324" s="11" t="str">
        <f>'Comm Input'!K1359</f>
        <v>EFFECTIVE: 10/2020</v>
      </c>
      <c r="C324" s="17">
        <f>'Comm Input'!L1359</f>
        <v>0</v>
      </c>
      <c r="D324" t="str">
        <f>'Comm Input'!M1359</f>
        <v>FLXXXX</v>
      </c>
      <c r="E324" s="636">
        <f>'Comm Input'!N1359</f>
        <v>0</v>
      </c>
      <c r="F324" s="366">
        <f>'Comm Input'!O1359</f>
        <v>0</v>
      </c>
      <c r="G324" s="321">
        <f>'Comm Input'!P1359</f>
        <v>0</v>
      </c>
      <c r="H324" s="307">
        <f>'Comm Input'!Q1359</f>
        <v>0</v>
      </c>
      <c r="I324" s="307">
        <f>'Comm Input'!R1359</f>
        <v>0</v>
      </c>
      <c r="J324" s="307">
        <f>'Comm Input'!S1359</f>
        <v>0</v>
      </c>
      <c r="K324" s="307">
        <f>'Comm Input'!T1359</f>
        <v>0</v>
      </c>
      <c r="L324" s="38">
        <f>'Comm Input'!U1359</f>
        <v>0</v>
      </c>
      <c r="M324" s="38">
        <f>'Comm Input'!V1359</f>
        <v>0</v>
      </c>
      <c r="N324" s="22">
        <f>'Comm Input'!W1359</f>
        <v>0</v>
      </c>
      <c r="O324" s="22">
        <f>'Comm Input'!X1359</f>
        <v>0</v>
      </c>
      <c r="P324" s="23">
        <f>'Comm Input'!Y1359</f>
        <v>0</v>
      </c>
      <c r="Q324" s="23">
        <f>'Comm Input'!Z1359</f>
        <v>0</v>
      </c>
      <c r="R324" s="23">
        <f>'Comm Input'!AA1359</f>
        <v>0</v>
      </c>
      <c r="S324" s="23">
        <f>'Comm Input'!AB1359</f>
        <v>0</v>
      </c>
      <c r="T324" s="11">
        <f>'Comm Input'!AC1359</f>
        <v>0</v>
      </c>
      <c r="U324">
        <f>'Comm Input'!AD1359</f>
        <v>0</v>
      </c>
      <c r="V324">
        <f>'Comm Input'!AE1359</f>
        <v>0</v>
      </c>
      <c r="W324" s="23">
        <f>'Comm Input'!AF1359</f>
        <v>0</v>
      </c>
      <c r="X324" s="23">
        <f>'Comm Input'!AG1359</f>
        <v>0</v>
      </c>
      <c r="Y324" s="23">
        <f>'Comm Input'!AH1359</f>
        <v>0</v>
      </c>
      <c r="Z324">
        <f>'Comm Input'!AI1359</f>
        <v>0</v>
      </c>
      <c r="AA324">
        <f>'Comm Input'!AJ1359</f>
        <v>0</v>
      </c>
    </row>
    <row r="325" spans="1:27" x14ac:dyDescent="0.25">
      <c r="A325" s="311">
        <f>'Comm Input'!J1360</f>
        <v>0</v>
      </c>
      <c r="B325" s="11">
        <f>'Comm Input'!K1360</f>
        <v>0</v>
      </c>
      <c r="C325">
        <f>'Comm Input'!L1360</f>
        <v>0</v>
      </c>
      <c r="D325">
        <f>'Comm Input'!M1360</f>
        <v>0</v>
      </c>
      <c r="E325" s="494">
        <f>'Comm Input'!N1360</f>
        <v>0</v>
      </c>
      <c r="F325" s="17">
        <f>'Comm Input'!O1360</f>
        <v>0</v>
      </c>
      <c r="G325" s="38">
        <f>'Comm Input'!P1360</f>
        <v>0</v>
      </c>
      <c r="H325" s="307">
        <f>'Comm Input'!Q1360</f>
        <v>0</v>
      </c>
      <c r="I325" s="307">
        <f>'Comm Input'!R1360</f>
        <v>0</v>
      </c>
      <c r="J325" s="307">
        <f>'Comm Input'!S1360</f>
        <v>0</v>
      </c>
      <c r="K325" s="307">
        <f>'Comm Input'!T1360</f>
        <v>0</v>
      </c>
      <c r="L325" s="38">
        <f>'Comm Input'!U1360</f>
        <v>0</v>
      </c>
      <c r="M325" s="38">
        <f>'Comm Input'!V1360</f>
        <v>0</v>
      </c>
      <c r="N325" s="22">
        <f>'Comm Input'!W1360</f>
        <v>0</v>
      </c>
      <c r="O325" s="22">
        <f>'Comm Input'!X1360</f>
        <v>0</v>
      </c>
      <c r="P325" s="23">
        <f>'Comm Input'!Y1360</f>
        <v>0</v>
      </c>
      <c r="Q325" s="23">
        <f>'Comm Input'!Z1360</f>
        <v>0</v>
      </c>
      <c r="R325" s="23">
        <f>'Comm Input'!AA1360</f>
        <v>0</v>
      </c>
      <c r="S325" s="23">
        <f>'Comm Input'!AB1360</f>
        <v>0</v>
      </c>
      <c r="T325" s="11">
        <f>'Comm Input'!AC1360</f>
        <v>0</v>
      </c>
      <c r="U325">
        <f>'Comm Input'!AD1360</f>
        <v>0</v>
      </c>
      <c r="V325">
        <f>'Comm Input'!AE1360</f>
        <v>0</v>
      </c>
      <c r="W325" s="23">
        <f>'Comm Input'!AF1360</f>
        <v>0</v>
      </c>
      <c r="X325" s="23">
        <f>'Comm Input'!AG1360</f>
        <v>0</v>
      </c>
      <c r="Y325" s="23">
        <f>'Comm Input'!AH1360</f>
        <v>0</v>
      </c>
      <c r="Z325">
        <f>'Comm Input'!AI1360</f>
        <v>0</v>
      </c>
      <c r="AA325">
        <f>'Comm Input'!AJ1360</f>
        <v>0</v>
      </c>
    </row>
    <row r="326" spans="1:27" x14ac:dyDescent="0.25">
      <c r="A326" s="311">
        <f>'Comm Input'!J1361</f>
        <v>0</v>
      </c>
      <c r="B326" s="11">
        <f>'Comm Input'!K1361</f>
        <v>0</v>
      </c>
      <c r="C326" s="17">
        <f>'Comm Input'!L1361</f>
        <v>0</v>
      </c>
      <c r="D326">
        <f>'Comm Input'!M1361</f>
        <v>0</v>
      </c>
      <c r="E326" s="494">
        <f>'Comm Input'!N1361</f>
        <v>0</v>
      </c>
      <c r="F326" s="366">
        <f>'Comm Input'!O1361</f>
        <v>0</v>
      </c>
      <c r="G326" s="321">
        <f>'Comm Input'!P1361</f>
        <v>0</v>
      </c>
      <c r="H326" s="307">
        <f>'Comm Input'!Q1361</f>
        <v>0</v>
      </c>
      <c r="I326" s="307">
        <f>'Comm Input'!R1361</f>
        <v>0</v>
      </c>
      <c r="J326" s="307">
        <f>'Comm Input'!S1361</f>
        <v>0</v>
      </c>
      <c r="K326" s="307">
        <f>'Comm Input'!T1361</f>
        <v>0</v>
      </c>
      <c r="L326" s="38">
        <f>'Comm Input'!U1361</f>
        <v>0</v>
      </c>
      <c r="M326" s="38">
        <f>'Comm Input'!V1361</f>
        <v>0</v>
      </c>
      <c r="N326" s="22">
        <f>'Comm Input'!W1361</f>
        <v>0</v>
      </c>
      <c r="O326" s="22">
        <f>'Comm Input'!X1361</f>
        <v>0</v>
      </c>
      <c r="P326" s="23">
        <f>'Comm Input'!Y1361</f>
        <v>0</v>
      </c>
      <c r="Q326" s="23">
        <f>'Comm Input'!Z1361</f>
        <v>0</v>
      </c>
      <c r="R326" s="23">
        <f>'Comm Input'!AA1361</f>
        <v>0</v>
      </c>
      <c r="S326" s="23">
        <f>'Comm Input'!AB1361</f>
        <v>0</v>
      </c>
      <c r="T326" s="11">
        <f>'Comm Input'!AC1361</f>
        <v>0</v>
      </c>
      <c r="U326">
        <f>'Comm Input'!AD1361</f>
        <v>0</v>
      </c>
      <c r="V326">
        <f>'Comm Input'!AE1361</f>
        <v>0</v>
      </c>
      <c r="W326" s="23">
        <f>'Comm Input'!AF1361</f>
        <v>0</v>
      </c>
      <c r="X326" s="23">
        <f>'Comm Input'!AG1361</f>
        <v>0</v>
      </c>
      <c r="Y326" s="23">
        <f>'Comm Input'!AH1361</f>
        <v>0</v>
      </c>
      <c r="Z326" s="23">
        <f>'Comm Input'!AI1361</f>
        <v>0</v>
      </c>
      <c r="AA326">
        <f>'Comm Input'!AJ1361</f>
        <v>0</v>
      </c>
    </row>
    <row r="327" spans="1:27" x14ac:dyDescent="0.25">
      <c r="A327" s="311">
        <f>'Comm Input'!J1362</f>
        <v>0</v>
      </c>
      <c r="B327" s="11">
        <f>'Comm Input'!K1362</f>
        <v>0</v>
      </c>
      <c r="C327">
        <f>'Comm Input'!L1362</f>
        <v>0</v>
      </c>
      <c r="D327">
        <f>'Comm Input'!M1362</f>
        <v>0</v>
      </c>
      <c r="E327" s="626">
        <f>'Comm Input'!N1362</f>
        <v>0</v>
      </c>
      <c r="F327" s="13">
        <f>'Comm Input'!O1362</f>
        <v>0</v>
      </c>
      <c r="G327" s="38">
        <f>'Comm Input'!P1362</f>
        <v>0</v>
      </c>
      <c r="H327" s="307">
        <f>'Comm Input'!Q1362</f>
        <v>0</v>
      </c>
      <c r="I327" s="307">
        <f>'Comm Input'!R1362</f>
        <v>0</v>
      </c>
      <c r="J327" s="307">
        <f>'Comm Input'!S1362</f>
        <v>0</v>
      </c>
      <c r="K327" s="307">
        <f>'Comm Input'!T1362</f>
        <v>0</v>
      </c>
      <c r="L327" s="38">
        <f>'Comm Input'!U1362</f>
        <v>0</v>
      </c>
      <c r="M327" s="38">
        <f>'Comm Input'!V1362</f>
        <v>0</v>
      </c>
      <c r="N327" s="22">
        <f>'Comm Input'!W1362</f>
        <v>0</v>
      </c>
      <c r="O327" s="22">
        <f>'Comm Input'!X1362</f>
        <v>0</v>
      </c>
      <c r="P327" s="23">
        <f>'Comm Input'!Y1362</f>
        <v>0</v>
      </c>
      <c r="Q327" s="23">
        <f>'Comm Input'!Z1362</f>
        <v>0</v>
      </c>
      <c r="R327" s="23">
        <f>'Comm Input'!AA1362</f>
        <v>0</v>
      </c>
      <c r="S327" s="23">
        <f>'Comm Input'!AB1362</f>
        <v>0</v>
      </c>
      <c r="T327" s="11">
        <f>'Comm Input'!AC1362</f>
        <v>0</v>
      </c>
      <c r="U327">
        <f>'Comm Input'!AD1362</f>
        <v>0</v>
      </c>
      <c r="V327">
        <f>'Comm Input'!AE1362</f>
        <v>0</v>
      </c>
      <c r="W327" s="23">
        <f>'Comm Input'!AF1362</f>
        <v>0</v>
      </c>
      <c r="X327" s="23">
        <f>'Comm Input'!AG1362</f>
        <v>0</v>
      </c>
      <c r="Y327" s="23">
        <f>'Comm Input'!AH1362</f>
        <v>0</v>
      </c>
      <c r="Z327" s="23">
        <f>'Comm Input'!AI1362</f>
        <v>0</v>
      </c>
      <c r="AA327">
        <f>'Comm Input'!AJ1362</f>
        <v>0</v>
      </c>
    </row>
    <row r="328" spans="1:27" ht="15.75" thickBot="1" x14ac:dyDescent="0.3">
      <c r="A328" s="311">
        <f>'Comm Input'!J1363</f>
        <v>0</v>
      </c>
      <c r="B328" s="11">
        <f>'Comm Input'!K1363</f>
        <v>0</v>
      </c>
      <c r="C328">
        <f>'Comm Input'!L1363</f>
        <v>0</v>
      </c>
      <c r="D328">
        <f>'Comm Input'!M1363</f>
        <v>0</v>
      </c>
      <c r="E328" s="49">
        <f>'Comm Input'!N1363</f>
        <v>0</v>
      </c>
      <c r="F328" s="50">
        <f>'Comm Input'!O1363</f>
        <v>0</v>
      </c>
      <c r="G328" s="38">
        <f>'Comm Input'!P1363</f>
        <v>0</v>
      </c>
      <c r="H328" s="307">
        <f>'Comm Input'!Q1363</f>
        <v>0</v>
      </c>
      <c r="I328" s="307">
        <f>'Comm Input'!R1363</f>
        <v>0</v>
      </c>
      <c r="J328" s="307">
        <f>'Comm Input'!S1363</f>
        <v>0</v>
      </c>
      <c r="K328" s="307">
        <f>'Comm Input'!T1363</f>
        <v>0</v>
      </c>
      <c r="L328" s="38">
        <f>'Comm Input'!U1363</f>
        <v>0</v>
      </c>
      <c r="M328" s="38">
        <f>'Comm Input'!V1363</f>
        <v>0</v>
      </c>
      <c r="N328" s="38">
        <f>'Comm Input'!W1363</f>
        <v>0</v>
      </c>
      <c r="O328" s="22">
        <f>'Comm Input'!X1363</f>
        <v>0</v>
      </c>
      <c r="P328" s="11">
        <f>'Comm Input'!Y1363</f>
        <v>0</v>
      </c>
      <c r="Q328" s="23">
        <f>'Comm Input'!Z1363</f>
        <v>0</v>
      </c>
      <c r="R328" s="22">
        <f>'Comm Input'!AA1363</f>
        <v>0</v>
      </c>
      <c r="S328" s="22">
        <f>'Comm Input'!AB1363</f>
        <v>0</v>
      </c>
      <c r="T328" s="23">
        <f>'Comm Input'!AC1363</f>
        <v>0</v>
      </c>
      <c r="U328" s="22">
        <f>'Comm Input'!AD1363</f>
        <v>0</v>
      </c>
      <c r="V328" s="22">
        <f>'Comm Input'!AE1363</f>
        <v>0</v>
      </c>
      <c r="W328" s="23">
        <f>'Comm Input'!AF1363</f>
        <v>0</v>
      </c>
      <c r="X328" s="22">
        <f>'Comm Input'!AG1363</f>
        <v>0</v>
      </c>
      <c r="Y328" s="22">
        <f>'Comm Input'!AH1363</f>
        <v>0</v>
      </c>
      <c r="Z328" s="22">
        <f>'Comm Input'!AI1363</f>
        <v>0</v>
      </c>
      <c r="AA328">
        <f>'Comm Input'!AJ1363</f>
        <v>0</v>
      </c>
    </row>
    <row r="329" spans="1:27" ht="15.75" thickBot="1" x14ac:dyDescent="0.3">
      <c r="A329" s="311">
        <f>'Comm Input'!J1364</f>
        <v>0</v>
      </c>
      <c r="B329" s="11">
        <f>'Comm Input'!K1364</f>
        <v>0</v>
      </c>
      <c r="C329">
        <f>'Comm Input'!L1364</f>
        <v>0</v>
      </c>
      <c r="D329">
        <f>'Comm Input'!M1364</f>
        <v>0</v>
      </c>
      <c r="E329" s="49">
        <f>'Comm Input'!N1364</f>
        <v>0</v>
      </c>
      <c r="F329" s="50">
        <f>'Comm Input'!O1364</f>
        <v>0</v>
      </c>
      <c r="G329" s="38">
        <f>'Comm Input'!P1364</f>
        <v>0</v>
      </c>
      <c r="H329" s="38">
        <f>'Comm Input'!Q1364</f>
        <v>0</v>
      </c>
      <c r="I329" s="38">
        <f>'Comm Input'!R1364</f>
        <v>0</v>
      </c>
      <c r="J329" s="38">
        <f>'Comm Input'!S1364</f>
        <v>0</v>
      </c>
      <c r="K329" s="38">
        <f>'Comm Input'!T1364</f>
        <v>0</v>
      </c>
      <c r="L329" s="38">
        <f>'Comm Input'!U1364</f>
        <v>0</v>
      </c>
      <c r="M329" s="38">
        <f>'Comm Input'!V1364</f>
        <v>0</v>
      </c>
      <c r="N329" s="488">
        <f>'Comm Input'!W1364</f>
        <v>49.5</v>
      </c>
      <c r="O329" s="489">
        <f>'Comm Input'!X1364</f>
        <v>0</v>
      </c>
      <c r="P329" s="490">
        <f>'Comm Input'!Y1364</f>
        <v>0</v>
      </c>
      <c r="Q329" s="1165">
        <f>'Comm Input'!Z1364</f>
        <v>49.5</v>
      </c>
      <c r="R329" s="387">
        <f>'Comm Input'!AA1364</f>
        <v>0</v>
      </c>
      <c r="S329" s="387">
        <f>'Comm Input'!AB1364</f>
        <v>0</v>
      </c>
      <c r="T329" s="1114">
        <f>'Comm Input'!AC1364</f>
        <v>0</v>
      </c>
      <c r="U329" s="89">
        <f>'Comm Input'!AD1364</f>
        <v>0</v>
      </c>
      <c r="V329" s="89">
        <f>'Comm Input'!AE1364</f>
        <v>0</v>
      </c>
      <c r="W329" s="23">
        <f>'Comm Input'!AF1364</f>
        <v>0</v>
      </c>
      <c r="X329" s="387">
        <f>'Comm Input'!AG1364</f>
        <v>0</v>
      </c>
      <c r="Y329" s="387">
        <f>'Comm Input'!AH1364</f>
        <v>0</v>
      </c>
      <c r="Z329" s="1087">
        <f>'Comm Input'!AI1364</f>
        <v>0</v>
      </c>
      <c r="AA329">
        <f>'Comm Input'!AJ1364</f>
        <v>0</v>
      </c>
    </row>
    <row r="330" spans="1:27" x14ac:dyDescent="0.25">
      <c r="A330" s="311">
        <f>'Comm Input'!J1365</f>
        <v>0</v>
      </c>
      <c r="B330" s="11">
        <f>'Comm Input'!K1365</f>
        <v>0</v>
      </c>
      <c r="C330">
        <f>'Comm Input'!L1365</f>
        <v>0</v>
      </c>
      <c r="D330">
        <f>'Comm Input'!M1365</f>
        <v>0</v>
      </c>
      <c r="E330" s="49">
        <f>'Comm Input'!N1365</f>
        <v>0</v>
      </c>
      <c r="F330" s="50">
        <f>'Comm Input'!O1365</f>
        <v>0</v>
      </c>
      <c r="G330" s="38">
        <f>'Comm Input'!P1365</f>
        <v>0</v>
      </c>
      <c r="H330" s="38">
        <f>'Comm Input'!Q1365</f>
        <v>0</v>
      </c>
      <c r="I330" s="38">
        <f>'Comm Input'!R1365</f>
        <v>0</v>
      </c>
      <c r="J330" s="38">
        <f>'Comm Input'!S1365</f>
        <v>0</v>
      </c>
      <c r="K330" s="38">
        <f>'Comm Input'!T1365</f>
        <v>0</v>
      </c>
      <c r="L330" s="38">
        <f>'Comm Input'!U1365</f>
        <v>0</v>
      </c>
      <c r="M330" s="38">
        <f>'Comm Input'!V1365</f>
        <v>0</v>
      </c>
      <c r="N330" s="522">
        <f>'Comm Input'!W1365</f>
        <v>0</v>
      </c>
      <c r="O330" s="523">
        <f>'Comm Input'!X1365</f>
        <v>0</v>
      </c>
      <c r="P330" s="28">
        <f>'Comm Input'!Y1365</f>
        <v>0</v>
      </c>
      <c r="Q330" s="538">
        <f>'Comm Input'!Z1365</f>
        <v>0</v>
      </c>
      <c r="R330" s="523">
        <f>'Comm Input'!AA1365</f>
        <v>0</v>
      </c>
      <c r="S330" s="523">
        <f>'Comm Input'!AB1365</f>
        <v>0</v>
      </c>
      <c r="T330" s="28">
        <f>'Comm Input'!AC1365</f>
        <v>0</v>
      </c>
      <c r="U330" s="89">
        <f>'Comm Input'!AD1365</f>
        <v>0</v>
      </c>
      <c r="V330" s="89">
        <f>'Comm Input'!AE1365</f>
        <v>0</v>
      </c>
      <c r="W330" s="23">
        <f>'Comm Input'!AF1365</f>
        <v>0</v>
      </c>
      <c r="X330" s="523">
        <f>'Comm Input'!AG1365</f>
        <v>0</v>
      </c>
      <c r="Y330" s="523">
        <f>'Comm Input'!AH1365</f>
        <v>0</v>
      </c>
      <c r="Z330" s="89">
        <f>'Comm Input'!AI1365</f>
        <v>0</v>
      </c>
      <c r="AA330">
        <f>'Comm Input'!AJ1365</f>
        <v>0</v>
      </c>
    </row>
    <row r="331" spans="1:27" x14ac:dyDescent="0.25">
      <c r="A331" s="334">
        <f>'Comm Input'!J1366</f>
        <v>0</v>
      </c>
      <c r="B331" s="201">
        <f>'Comm Input'!K1366</f>
        <v>0</v>
      </c>
      <c r="C331" s="171">
        <f>'Comm Input'!L1366</f>
        <v>0</v>
      </c>
      <c r="D331" s="176">
        <f>'Comm Input'!M1366</f>
        <v>0</v>
      </c>
      <c r="E331" s="449">
        <f>'Comm Input'!N1366</f>
        <v>0</v>
      </c>
      <c r="F331" s="335">
        <f>'Comm Input'!O1366</f>
        <v>0</v>
      </c>
      <c r="G331" s="177">
        <f>'Comm Input'!P1366</f>
        <v>0</v>
      </c>
      <c r="H331" s="177">
        <f>'Comm Input'!Q1366</f>
        <v>0</v>
      </c>
      <c r="I331" s="177">
        <f>'Comm Input'!R1366</f>
        <v>0</v>
      </c>
      <c r="J331" s="177">
        <f>'Comm Input'!S1366</f>
        <v>0</v>
      </c>
      <c r="K331" s="177">
        <f>'Comm Input'!T1366</f>
        <v>0</v>
      </c>
      <c r="L331" s="177">
        <f>'Comm Input'!U1366</f>
        <v>0</v>
      </c>
      <c r="M331" s="177">
        <f>'Comm Input'!V1366</f>
        <v>0</v>
      </c>
      <c r="N331" s="364">
        <f>'Comm Input'!W1366</f>
        <v>0</v>
      </c>
      <c r="O331" s="178">
        <f>'Comm Input'!X1366</f>
        <v>0</v>
      </c>
      <c r="P331" s="365">
        <f>'Comm Input'!Y1366</f>
        <v>0</v>
      </c>
      <c r="Q331" s="630">
        <f>'Comm Input'!Z1366</f>
        <v>0</v>
      </c>
      <c r="R331" s="178">
        <f>'Comm Input'!AA1366</f>
        <v>0</v>
      </c>
      <c r="S331" s="337">
        <f>'Comm Input'!AB1366</f>
        <v>0</v>
      </c>
      <c r="T331" s="201">
        <f>'Comm Input'!AC1366</f>
        <v>0</v>
      </c>
      <c r="U331" s="171">
        <f>'Comm Input'!AD1366</f>
        <v>0</v>
      </c>
      <c r="V331" s="171">
        <f>'Comm Input'!AE1366</f>
        <v>0</v>
      </c>
      <c r="W331" s="201">
        <f>'Comm Input'!AF1366</f>
        <v>0</v>
      </c>
      <c r="X331" s="171">
        <f>'Comm Input'!AG1366</f>
        <v>0</v>
      </c>
      <c r="Y331" s="337">
        <f>'Comm Input'!AH1366</f>
        <v>0</v>
      </c>
      <c r="Z331" s="171">
        <f>'Comm Input'!AI1366</f>
        <v>0</v>
      </c>
      <c r="AA331">
        <f>'Comm Input'!AJ1366</f>
        <v>0</v>
      </c>
    </row>
    <row r="332" spans="1:27" x14ac:dyDescent="0.25">
      <c r="A332" s="440" t="str">
        <f>'Comm Input'!J1367</f>
        <v>CES</v>
      </c>
      <c r="B332" s="42" t="str">
        <f>'Comm Input'!K1367</f>
        <v>Broker: PEO Depot</v>
      </c>
      <c r="C332" s="35">
        <f>'Comm Input'!L1367</f>
        <v>0</v>
      </c>
      <c r="D332" s="158">
        <f>'Comm Input'!M1367</f>
        <v>0</v>
      </c>
      <c r="E332" s="117">
        <f>'Comm Input'!N1367</f>
        <v>0</v>
      </c>
      <c r="F332" s="316">
        <f>'Comm Input'!O1367</f>
        <v>0</v>
      </c>
      <c r="G332" s="158">
        <f>'Comm Input'!P1367</f>
        <v>0</v>
      </c>
      <c r="H332" s="158">
        <f>'Comm Input'!Q1367</f>
        <v>0</v>
      </c>
      <c r="I332" s="158">
        <f>'Comm Input'!R1367</f>
        <v>0</v>
      </c>
      <c r="J332" s="319">
        <f>'Comm Input'!S1367</f>
        <v>0</v>
      </c>
      <c r="K332" s="319">
        <f>'Comm Input'!T1367</f>
        <v>0</v>
      </c>
      <c r="L332" s="319" t="str">
        <f>'Comm Input'!U1367</f>
        <v>Bundled</v>
      </c>
      <c r="M332" s="158">
        <f>'Comm Input'!V1367</f>
        <v>0</v>
      </c>
      <c r="N332" s="319">
        <f>'Comm Input'!W1367</f>
        <v>0.02</v>
      </c>
      <c r="O332" s="117">
        <f>'Comm Input'!X1367</f>
        <v>0</v>
      </c>
      <c r="P332" s="157">
        <f>'Comm Input'!Y1367</f>
        <v>0</v>
      </c>
      <c r="Q332" s="159">
        <f>'Comm Input'!Z1367</f>
        <v>0</v>
      </c>
      <c r="R332" s="319">
        <f>'Comm Input'!AA1367</f>
        <v>0</v>
      </c>
      <c r="S332" s="157">
        <f>'Comm Input'!AB1367</f>
        <v>0</v>
      </c>
      <c r="T332" s="126">
        <f>'Comm Input'!AC1367</f>
        <v>0</v>
      </c>
      <c r="U332" s="7">
        <f>'Comm Input'!AD1367</f>
        <v>0</v>
      </c>
      <c r="V332" s="7">
        <f>'Comm Input'!AE1367</f>
        <v>0</v>
      </c>
      <c r="W332" s="126">
        <f>'Comm Input'!AF1367</f>
        <v>0</v>
      </c>
      <c r="X332" s="158">
        <f>'Comm Input'!AG1367</f>
        <v>0</v>
      </c>
      <c r="Y332" s="322">
        <f>'Comm Input'!AH1367</f>
        <v>0</v>
      </c>
      <c r="Z332" s="7">
        <f>'Comm Input'!AI1367</f>
        <v>0</v>
      </c>
      <c r="AA332">
        <f>'Comm Input'!AJ1367</f>
        <v>0</v>
      </c>
    </row>
    <row r="333" spans="1:27" x14ac:dyDescent="0.25">
      <c r="A333" s="311">
        <f>'Comm Input'!J1368</f>
        <v>0</v>
      </c>
      <c r="B333" s="218" t="str">
        <f>'Comm Input'!K1368</f>
        <v>Green Home Improvements Plus, LLC</v>
      </c>
      <c r="C333" s="17">
        <f>'Comm Input'!L1368</f>
        <v>0.25009999999999999</v>
      </c>
      <c r="D333" t="str">
        <f>'Comm Input'!M1368</f>
        <v>FL5102</v>
      </c>
      <c r="E333" s="628">
        <f>'Comm Input'!N1368</f>
        <v>1750</v>
      </c>
      <c r="F333" s="366">
        <f>'Comm Input'!O1368</f>
        <v>0</v>
      </c>
      <c r="G333" s="533">
        <f>'Comm Input'!P1368</f>
        <v>0</v>
      </c>
      <c r="H333" s="535">
        <f>'Comm Input'!Q1368</f>
        <v>0</v>
      </c>
      <c r="I333" s="535">
        <f>'Comm Input'!R1368</f>
        <v>0</v>
      </c>
      <c r="J333" s="535">
        <f>'Comm Input'!S1368</f>
        <v>0</v>
      </c>
      <c r="K333" s="535">
        <f>'Comm Input'!T1368</f>
        <v>0</v>
      </c>
      <c r="L333" s="526">
        <f>'Comm Input'!U1368</f>
        <v>0</v>
      </c>
      <c r="M333" s="526">
        <f>'Comm Input'!V1368</f>
        <v>0</v>
      </c>
      <c r="N333" s="523">
        <f>'Comm Input'!W1368</f>
        <v>35</v>
      </c>
      <c r="O333" s="523">
        <f>'Comm Input'!X1368</f>
        <v>0</v>
      </c>
      <c r="P333" s="538">
        <f>'Comm Input'!Y1368</f>
        <v>0</v>
      </c>
      <c r="Q333" s="538">
        <f>'Comm Input'!Z1368</f>
        <v>0</v>
      </c>
      <c r="R333" s="538">
        <f>'Comm Input'!AA1368</f>
        <v>0</v>
      </c>
      <c r="S333" s="538">
        <f>'Comm Input'!AB1368</f>
        <v>0</v>
      </c>
      <c r="T333" s="11">
        <f>'Comm Input'!AC1368</f>
        <v>0</v>
      </c>
      <c r="U333">
        <f>'Comm Input'!AD1368</f>
        <v>0</v>
      </c>
      <c r="V333">
        <f>'Comm Input'!AE1368</f>
        <v>0</v>
      </c>
      <c r="W333" s="538">
        <f>'Comm Input'!AF1368</f>
        <v>0</v>
      </c>
      <c r="X333" s="538">
        <f>'Comm Input'!AG1368</f>
        <v>0</v>
      </c>
      <c r="Y333" s="538">
        <f>'Comm Input'!AH1368</f>
        <v>0</v>
      </c>
      <c r="Z333">
        <f>'Comm Input'!AI1368</f>
        <v>0</v>
      </c>
      <c r="AA333">
        <f>'Comm Input'!AJ1368</f>
        <v>0</v>
      </c>
    </row>
    <row r="334" spans="1:27" x14ac:dyDescent="0.25">
      <c r="A334" s="311">
        <f>'Comm Input'!J1369</f>
        <v>0</v>
      </c>
      <c r="B334" s="11">
        <f>'Comm Input'!K1369</f>
        <v>0</v>
      </c>
      <c r="C334">
        <f>'Comm Input'!L1369</f>
        <v>0</v>
      </c>
      <c r="D334">
        <f>'Comm Input'!M1369</f>
        <v>0</v>
      </c>
      <c r="E334" s="494">
        <f>'Comm Input'!N1369</f>
        <v>0</v>
      </c>
      <c r="F334" s="17">
        <f>'Comm Input'!O1369</f>
        <v>0</v>
      </c>
      <c r="G334" s="38">
        <f>'Comm Input'!P1369</f>
        <v>0</v>
      </c>
      <c r="H334" s="307">
        <f>'Comm Input'!Q1369</f>
        <v>0</v>
      </c>
      <c r="I334" s="307">
        <f>'Comm Input'!R1369</f>
        <v>0</v>
      </c>
      <c r="J334" s="307">
        <f>'Comm Input'!S1369</f>
        <v>0</v>
      </c>
      <c r="K334" s="307">
        <f>'Comm Input'!T1369</f>
        <v>0</v>
      </c>
      <c r="L334" s="38">
        <f>'Comm Input'!U1369</f>
        <v>0</v>
      </c>
      <c r="M334" s="38">
        <f>'Comm Input'!V1369</f>
        <v>0</v>
      </c>
      <c r="N334" s="22">
        <f>'Comm Input'!W1369</f>
        <v>0</v>
      </c>
      <c r="O334" s="22">
        <f>'Comm Input'!X1369</f>
        <v>0</v>
      </c>
      <c r="P334" s="23">
        <f>'Comm Input'!Y1369</f>
        <v>0</v>
      </c>
      <c r="Q334" s="23">
        <f>'Comm Input'!Z1369</f>
        <v>0</v>
      </c>
      <c r="R334" s="23">
        <f>'Comm Input'!AA1369</f>
        <v>0</v>
      </c>
      <c r="S334" s="23">
        <f>'Comm Input'!AB1369</f>
        <v>0</v>
      </c>
      <c r="T334" s="11">
        <f>'Comm Input'!AC1369</f>
        <v>0</v>
      </c>
      <c r="U334">
        <f>'Comm Input'!AD1369</f>
        <v>0</v>
      </c>
      <c r="V334">
        <f>'Comm Input'!AE1369</f>
        <v>0</v>
      </c>
      <c r="W334" s="23">
        <f>'Comm Input'!AF1369</f>
        <v>0</v>
      </c>
      <c r="X334" s="23">
        <f>'Comm Input'!AG1369</f>
        <v>0</v>
      </c>
      <c r="Y334" s="23">
        <f>'Comm Input'!AH1369</f>
        <v>0</v>
      </c>
      <c r="Z334">
        <f>'Comm Input'!AI1369</f>
        <v>0</v>
      </c>
      <c r="AA334">
        <f>'Comm Input'!AJ1369</f>
        <v>0</v>
      </c>
    </row>
    <row r="335" spans="1:27" x14ac:dyDescent="0.25">
      <c r="A335" s="311">
        <f>'Comm Input'!J1370</f>
        <v>0</v>
      </c>
      <c r="B335" s="11" t="str">
        <f>'Comm Input'!K1370</f>
        <v>EFFECTIVE: 10/2020</v>
      </c>
      <c r="C335" s="17">
        <f>'Comm Input'!L1370</f>
        <v>0.33429999999999999</v>
      </c>
      <c r="D335" t="str">
        <f>'Comm Input'!M1370</f>
        <v>FL8810</v>
      </c>
      <c r="E335" s="636">
        <f>'Comm Input'!N1370</f>
        <v>0</v>
      </c>
      <c r="F335" s="366">
        <f>'Comm Input'!O1370</f>
        <v>0</v>
      </c>
      <c r="G335" s="321">
        <f>'Comm Input'!P1370</f>
        <v>0</v>
      </c>
      <c r="H335" s="307">
        <f>'Comm Input'!Q1370</f>
        <v>0</v>
      </c>
      <c r="I335" s="307">
        <f>'Comm Input'!R1370</f>
        <v>0</v>
      </c>
      <c r="J335" s="307">
        <f>'Comm Input'!S1370</f>
        <v>0</v>
      </c>
      <c r="K335" s="307">
        <f>'Comm Input'!T1370</f>
        <v>0</v>
      </c>
      <c r="L335" s="38">
        <f>'Comm Input'!U1370</f>
        <v>0</v>
      </c>
      <c r="M335" s="38">
        <f>'Comm Input'!V1370</f>
        <v>0</v>
      </c>
      <c r="N335" s="22">
        <f>'Comm Input'!W1370</f>
        <v>0</v>
      </c>
      <c r="O335" s="22">
        <f>'Comm Input'!X1370</f>
        <v>0</v>
      </c>
      <c r="P335" s="23">
        <f>'Comm Input'!Y1370</f>
        <v>0</v>
      </c>
      <c r="Q335" s="23">
        <f>'Comm Input'!Z1370</f>
        <v>0</v>
      </c>
      <c r="R335" s="23">
        <f>'Comm Input'!AA1370</f>
        <v>0</v>
      </c>
      <c r="S335" s="23">
        <f>'Comm Input'!AB1370</f>
        <v>0</v>
      </c>
      <c r="T335" s="11">
        <f>'Comm Input'!AC1370</f>
        <v>0</v>
      </c>
      <c r="U335">
        <f>'Comm Input'!AD1370</f>
        <v>0</v>
      </c>
      <c r="V335">
        <f>'Comm Input'!AE1370</f>
        <v>0</v>
      </c>
      <c r="W335" s="23">
        <f>'Comm Input'!AF1370</f>
        <v>0</v>
      </c>
      <c r="X335" s="23">
        <f>'Comm Input'!AG1370</f>
        <v>0</v>
      </c>
      <c r="Y335" s="23">
        <f>'Comm Input'!AH1370</f>
        <v>0</v>
      </c>
      <c r="Z335">
        <f>'Comm Input'!AI1370</f>
        <v>0</v>
      </c>
      <c r="AA335">
        <f>'Comm Input'!AJ1370</f>
        <v>0</v>
      </c>
    </row>
    <row r="336" spans="1:27" x14ac:dyDescent="0.25">
      <c r="A336" s="311">
        <f>'Comm Input'!J1371</f>
        <v>0</v>
      </c>
      <c r="B336" s="11">
        <f>'Comm Input'!K1371</f>
        <v>0</v>
      </c>
      <c r="C336">
        <f>'Comm Input'!L1371</f>
        <v>0</v>
      </c>
      <c r="D336">
        <f>'Comm Input'!M1371</f>
        <v>0</v>
      </c>
      <c r="E336" s="494">
        <f>'Comm Input'!N1371</f>
        <v>0</v>
      </c>
      <c r="F336" s="17">
        <f>'Comm Input'!O1371</f>
        <v>0</v>
      </c>
      <c r="G336" s="38">
        <f>'Comm Input'!P1371</f>
        <v>0</v>
      </c>
      <c r="H336" s="307">
        <f>'Comm Input'!Q1371</f>
        <v>0</v>
      </c>
      <c r="I336" s="307">
        <f>'Comm Input'!R1371</f>
        <v>0</v>
      </c>
      <c r="J336" s="307">
        <f>'Comm Input'!S1371</f>
        <v>0</v>
      </c>
      <c r="K336" s="307">
        <f>'Comm Input'!T1371</f>
        <v>0</v>
      </c>
      <c r="L336" s="38">
        <f>'Comm Input'!U1371</f>
        <v>0</v>
      </c>
      <c r="M336" s="38">
        <f>'Comm Input'!V1371</f>
        <v>0</v>
      </c>
      <c r="N336" s="22">
        <f>'Comm Input'!W1371</f>
        <v>0</v>
      </c>
      <c r="O336" s="22">
        <f>'Comm Input'!X1371</f>
        <v>0</v>
      </c>
      <c r="P336" s="23">
        <f>'Comm Input'!Y1371</f>
        <v>0</v>
      </c>
      <c r="Q336" s="23">
        <f>'Comm Input'!Z1371</f>
        <v>0</v>
      </c>
      <c r="R336" s="23">
        <f>'Comm Input'!AA1371</f>
        <v>0</v>
      </c>
      <c r="S336" s="23">
        <f>'Comm Input'!AB1371</f>
        <v>0</v>
      </c>
      <c r="T336" s="11">
        <f>'Comm Input'!AC1371</f>
        <v>0</v>
      </c>
      <c r="U336">
        <f>'Comm Input'!AD1371</f>
        <v>0</v>
      </c>
      <c r="V336">
        <f>'Comm Input'!AE1371</f>
        <v>0</v>
      </c>
      <c r="W336" s="23">
        <f>'Comm Input'!AF1371</f>
        <v>0</v>
      </c>
      <c r="X336" s="23">
        <f>'Comm Input'!AG1371</f>
        <v>0</v>
      </c>
      <c r="Y336" s="23">
        <f>'Comm Input'!AH1371</f>
        <v>0</v>
      </c>
      <c r="Z336">
        <f>'Comm Input'!AI1371</f>
        <v>0</v>
      </c>
      <c r="AA336">
        <f>'Comm Input'!AJ1371</f>
        <v>0</v>
      </c>
    </row>
    <row r="337" spans="1:27" x14ac:dyDescent="0.25">
      <c r="A337" s="311">
        <f>'Comm Input'!J1372</f>
        <v>0</v>
      </c>
      <c r="B337" s="11">
        <f>'Comm Input'!K1372</f>
        <v>0</v>
      </c>
      <c r="C337" s="17">
        <f>'Comm Input'!L1372</f>
        <v>0</v>
      </c>
      <c r="D337">
        <f>'Comm Input'!M1372</f>
        <v>0</v>
      </c>
      <c r="E337" s="494">
        <f>'Comm Input'!N1372</f>
        <v>0</v>
      </c>
      <c r="F337" s="366">
        <f>'Comm Input'!O1372</f>
        <v>0</v>
      </c>
      <c r="G337" s="321">
        <f>'Comm Input'!P1372</f>
        <v>0</v>
      </c>
      <c r="H337" s="307">
        <f>'Comm Input'!Q1372</f>
        <v>0</v>
      </c>
      <c r="I337" s="307">
        <f>'Comm Input'!R1372</f>
        <v>0</v>
      </c>
      <c r="J337" s="307">
        <f>'Comm Input'!S1372</f>
        <v>0</v>
      </c>
      <c r="K337" s="307">
        <f>'Comm Input'!T1372</f>
        <v>0</v>
      </c>
      <c r="L337" s="38">
        <f>'Comm Input'!U1372</f>
        <v>0</v>
      </c>
      <c r="M337" s="38">
        <f>'Comm Input'!V1372</f>
        <v>0</v>
      </c>
      <c r="N337" s="22">
        <f>'Comm Input'!W1372</f>
        <v>0</v>
      </c>
      <c r="O337" s="22">
        <f>'Comm Input'!X1372</f>
        <v>0</v>
      </c>
      <c r="P337" s="23">
        <f>'Comm Input'!Y1372</f>
        <v>0</v>
      </c>
      <c r="Q337" s="23">
        <f>'Comm Input'!Z1372</f>
        <v>0</v>
      </c>
      <c r="R337" s="23">
        <f>'Comm Input'!AA1372</f>
        <v>0</v>
      </c>
      <c r="S337" s="23">
        <f>'Comm Input'!AB1372</f>
        <v>0</v>
      </c>
      <c r="T337" s="11">
        <f>'Comm Input'!AC1372</f>
        <v>0</v>
      </c>
      <c r="U337">
        <f>'Comm Input'!AD1372</f>
        <v>0</v>
      </c>
      <c r="V337">
        <f>'Comm Input'!AE1372</f>
        <v>0</v>
      </c>
      <c r="W337" s="23">
        <f>'Comm Input'!AF1372</f>
        <v>0</v>
      </c>
      <c r="X337" s="23">
        <f>'Comm Input'!AG1372</f>
        <v>0</v>
      </c>
      <c r="Y337" s="23">
        <f>'Comm Input'!AH1372</f>
        <v>0</v>
      </c>
      <c r="Z337" s="23">
        <f>'Comm Input'!AI1372</f>
        <v>0</v>
      </c>
      <c r="AA337">
        <f>'Comm Input'!AJ1372</f>
        <v>0</v>
      </c>
    </row>
    <row r="338" spans="1:27" x14ac:dyDescent="0.25">
      <c r="A338" s="311">
        <f>'Comm Input'!J1373</f>
        <v>0</v>
      </c>
      <c r="B338" s="11">
        <f>'Comm Input'!K1373</f>
        <v>0</v>
      </c>
      <c r="C338">
        <f>'Comm Input'!L1373</f>
        <v>0</v>
      </c>
      <c r="D338">
        <f>'Comm Input'!M1373</f>
        <v>0</v>
      </c>
      <c r="E338" s="626">
        <f>'Comm Input'!N1373</f>
        <v>0</v>
      </c>
      <c r="F338" s="13">
        <f>'Comm Input'!O1373</f>
        <v>0</v>
      </c>
      <c r="G338" s="38">
        <f>'Comm Input'!P1373</f>
        <v>0</v>
      </c>
      <c r="H338" s="307">
        <f>'Comm Input'!Q1373</f>
        <v>0</v>
      </c>
      <c r="I338" s="307">
        <f>'Comm Input'!R1373</f>
        <v>0</v>
      </c>
      <c r="J338" s="307">
        <f>'Comm Input'!S1373</f>
        <v>0</v>
      </c>
      <c r="K338" s="307">
        <f>'Comm Input'!T1373</f>
        <v>0</v>
      </c>
      <c r="L338" s="38">
        <f>'Comm Input'!U1373</f>
        <v>0</v>
      </c>
      <c r="M338" s="38">
        <f>'Comm Input'!V1373</f>
        <v>0</v>
      </c>
      <c r="N338" s="22">
        <f>'Comm Input'!W1373</f>
        <v>0</v>
      </c>
      <c r="O338" s="22">
        <f>'Comm Input'!X1373</f>
        <v>0</v>
      </c>
      <c r="P338" s="23">
        <f>'Comm Input'!Y1373</f>
        <v>0</v>
      </c>
      <c r="Q338" s="23">
        <f>'Comm Input'!Z1373</f>
        <v>0</v>
      </c>
      <c r="R338" s="23">
        <f>'Comm Input'!AA1373</f>
        <v>0</v>
      </c>
      <c r="S338" s="23">
        <f>'Comm Input'!AB1373</f>
        <v>0</v>
      </c>
      <c r="T338" s="11">
        <f>'Comm Input'!AC1373</f>
        <v>0</v>
      </c>
      <c r="U338">
        <f>'Comm Input'!AD1373</f>
        <v>0</v>
      </c>
      <c r="V338">
        <f>'Comm Input'!AE1373</f>
        <v>0</v>
      </c>
      <c r="W338" s="23">
        <f>'Comm Input'!AF1373</f>
        <v>0</v>
      </c>
      <c r="X338" s="23">
        <f>'Comm Input'!AG1373</f>
        <v>0</v>
      </c>
      <c r="Y338" s="23">
        <f>'Comm Input'!AH1373</f>
        <v>0</v>
      </c>
      <c r="Z338" s="23">
        <f>'Comm Input'!AI1373</f>
        <v>0</v>
      </c>
      <c r="AA338">
        <f>'Comm Input'!AJ1373</f>
        <v>0</v>
      </c>
    </row>
    <row r="339" spans="1:27" ht="15.75" thickBot="1" x14ac:dyDescent="0.3">
      <c r="A339" s="311">
        <f>'Comm Input'!J1374</f>
        <v>0</v>
      </c>
      <c r="B339" s="11">
        <f>'Comm Input'!K1374</f>
        <v>0</v>
      </c>
      <c r="C339">
        <f>'Comm Input'!L1374</f>
        <v>0</v>
      </c>
      <c r="D339">
        <f>'Comm Input'!M1374</f>
        <v>0</v>
      </c>
      <c r="E339" s="49">
        <f>'Comm Input'!N1374</f>
        <v>0</v>
      </c>
      <c r="F339" s="50">
        <f>'Comm Input'!O1374</f>
        <v>0</v>
      </c>
      <c r="G339" s="38">
        <f>'Comm Input'!P1374</f>
        <v>0</v>
      </c>
      <c r="H339" s="307">
        <f>'Comm Input'!Q1374</f>
        <v>0</v>
      </c>
      <c r="I339" s="307">
        <f>'Comm Input'!R1374</f>
        <v>0</v>
      </c>
      <c r="J339" s="307">
        <f>'Comm Input'!S1374</f>
        <v>0</v>
      </c>
      <c r="K339" s="307">
        <f>'Comm Input'!T1374</f>
        <v>0</v>
      </c>
      <c r="L339" s="38">
        <f>'Comm Input'!U1374</f>
        <v>0</v>
      </c>
      <c r="M339" s="38">
        <f>'Comm Input'!V1374</f>
        <v>0</v>
      </c>
      <c r="N339" s="38">
        <f>'Comm Input'!W1374</f>
        <v>0</v>
      </c>
      <c r="O339" s="22">
        <f>'Comm Input'!X1374</f>
        <v>0</v>
      </c>
      <c r="P339" s="11">
        <f>'Comm Input'!Y1374</f>
        <v>0</v>
      </c>
      <c r="Q339" s="23">
        <f>'Comm Input'!Z1374</f>
        <v>0</v>
      </c>
      <c r="R339" s="22">
        <f>'Comm Input'!AA1374</f>
        <v>0</v>
      </c>
      <c r="S339" s="22">
        <f>'Comm Input'!AB1374</f>
        <v>0</v>
      </c>
      <c r="T339" s="23">
        <f>'Comm Input'!AC1374</f>
        <v>0</v>
      </c>
      <c r="U339" s="22">
        <f>'Comm Input'!AD1374</f>
        <v>0</v>
      </c>
      <c r="V339" s="22">
        <f>'Comm Input'!AE1374</f>
        <v>0</v>
      </c>
      <c r="W339" s="23">
        <f>'Comm Input'!AF1374</f>
        <v>0</v>
      </c>
      <c r="X339" s="22">
        <f>'Comm Input'!AG1374</f>
        <v>0</v>
      </c>
      <c r="Y339" s="22">
        <f>'Comm Input'!AH1374</f>
        <v>0</v>
      </c>
      <c r="Z339" s="22">
        <f>'Comm Input'!AI1374</f>
        <v>0</v>
      </c>
      <c r="AA339">
        <f>'Comm Input'!AJ1374</f>
        <v>0</v>
      </c>
    </row>
    <row r="340" spans="1:27" ht="15.75" thickBot="1" x14ac:dyDescent="0.3">
      <c r="A340" s="311">
        <f>'Comm Input'!J1375</f>
        <v>0</v>
      </c>
      <c r="B340" s="11">
        <f>'Comm Input'!K1375</f>
        <v>0</v>
      </c>
      <c r="C340">
        <f>'Comm Input'!L1375</f>
        <v>0</v>
      </c>
      <c r="D340">
        <f>'Comm Input'!M1375</f>
        <v>0</v>
      </c>
      <c r="E340" s="49">
        <f>'Comm Input'!N1375</f>
        <v>0</v>
      </c>
      <c r="F340" s="50">
        <f>'Comm Input'!O1375</f>
        <v>0</v>
      </c>
      <c r="G340" s="38">
        <f>'Comm Input'!P1375</f>
        <v>0</v>
      </c>
      <c r="H340" s="38">
        <f>'Comm Input'!Q1375</f>
        <v>0</v>
      </c>
      <c r="I340" s="38">
        <f>'Comm Input'!R1375</f>
        <v>0</v>
      </c>
      <c r="J340" s="38">
        <f>'Comm Input'!S1375</f>
        <v>0</v>
      </c>
      <c r="K340" s="38">
        <f>'Comm Input'!T1375</f>
        <v>0</v>
      </c>
      <c r="L340" s="38">
        <f>'Comm Input'!U1375</f>
        <v>0</v>
      </c>
      <c r="M340" s="38">
        <f>'Comm Input'!V1375</f>
        <v>0</v>
      </c>
      <c r="N340" s="488">
        <f>'Comm Input'!W1375</f>
        <v>35</v>
      </c>
      <c r="O340" s="489">
        <f>'Comm Input'!X1375</f>
        <v>0</v>
      </c>
      <c r="P340" s="490">
        <f>'Comm Input'!Y1375</f>
        <v>0</v>
      </c>
      <c r="Q340" s="1165">
        <f>'Comm Input'!Z1375</f>
        <v>35</v>
      </c>
      <c r="R340" s="387">
        <f>'Comm Input'!AA1375</f>
        <v>0</v>
      </c>
      <c r="S340" s="387">
        <f>'Comm Input'!AB1375</f>
        <v>0</v>
      </c>
      <c r="T340" s="1114">
        <f>'Comm Input'!AC1375</f>
        <v>0</v>
      </c>
      <c r="U340" s="89">
        <f>'Comm Input'!AD1375</f>
        <v>0</v>
      </c>
      <c r="V340" s="89">
        <f>'Comm Input'!AE1375</f>
        <v>0</v>
      </c>
      <c r="W340" s="23">
        <f>'Comm Input'!AF1375</f>
        <v>0</v>
      </c>
      <c r="X340" s="387">
        <f>'Comm Input'!AG1375</f>
        <v>0</v>
      </c>
      <c r="Y340" s="387">
        <f>'Comm Input'!AH1375</f>
        <v>0</v>
      </c>
      <c r="Z340" s="1087">
        <f>'Comm Input'!AI1375</f>
        <v>0</v>
      </c>
      <c r="AA340">
        <f>'Comm Input'!AJ1375</f>
        <v>0</v>
      </c>
    </row>
    <row r="341" spans="1:27" x14ac:dyDescent="0.25">
      <c r="A341" s="311">
        <f>'Comm Input'!J1376</f>
        <v>0</v>
      </c>
      <c r="B341" s="11">
        <f>'Comm Input'!K1376</f>
        <v>0</v>
      </c>
      <c r="C341">
        <f>'Comm Input'!L1376</f>
        <v>0</v>
      </c>
      <c r="D341">
        <f>'Comm Input'!M1376</f>
        <v>0</v>
      </c>
      <c r="E341" s="49">
        <f>'Comm Input'!N1376</f>
        <v>0</v>
      </c>
      <c r="F341" s="50">
        <f>'Comm Input'!O1376</f>
        <v>0</v>
      </c>
      <c r="G341" s="38">
        <f>'Comm Input'!P1376</f>
        <v>0</v>
      </c>
      <c r="H341" s="38">
        <f>'Comm Input'!Q1376</f>
        <v>0</v>
      </c>
      <c r="I341" s="38">
        <f>'Comm Input'!R1376</f>
        <v>0</v>
      </c>
      <c r="J341" s="38">
        <f>'Comm Input'!S1376</f>
        <v>0</v>
      </c>
      <c r="K341" s="38">
        <f>'Comm Input'!T1376</f>
        <v>0</v>
      </c>
      <c r="L341" s="38">
        <f>'Comm Input'!U1376</f>
        <v>0</v>
      </c>
      <c r="M341" s="38">
        <f>'Comm Input'!V1376</f>
        <v>0</v>
      </c>
      <c r="N341" s="522">
        <f>'Comm Input'!W1376</f>
        <v>0</v>
      </c>
      <c r="O341" s="523">
        <f>'Comm Input'!X1376</f>
        <v>0</v>
      </c>
      <c r="P341" s="28">
        <f>'Comm Input'!Y1376</f>
        <v>0</v>
      </c>
      <c r="Q341" s="538">
        <f>'Comm Input'!Z1376</f>
        <v>0</v>
      </c>
      <c r="R341" s="523">
        <f>'Comm Input'!AA1376</f>
        <v>0</v>
      </c>
      <c r="S341" s="523">
        <f>'Comm Input'!AB1376</f>
        <v>0</v>
      </c>
      <c r="T341" s="28">
        <f>'Comm Input'!AC1376</f>
        <v>0</v>
      </c>
      <c r="U341" s="89">
        <f>'Comm Input'!AD1376</f>
        <v>0</v>
      </c>
      <c r="V341" s="89">
        <f>'Comm Input'!AE1376</f>
        <v>0</v>
      </c>
      <c r="W341" s="23">
        <f>'Comm Input'!AF1376</f>
        <v>0</v>
      </c>
      <c r="X341" s="523">
        <f>'Comm Input'!AG1376</f>
        <v>0</v>
      </c>
      <c r="Y341" s="523">
        <f>'Comm Input'!AH1376</f>
        <v>0</v>
      </c>
      <c r="Z341" s="89">
        <f>'Comm Input'!AI1376</f>
        <v>0</v>
      </c>
      <c r="AA341">
        <f>'Comm Input'!AJ1376</f>
        <v>0</v>
      </c>
    </row>
    <row r="342" spans="1:27" x14ac:dyDescent="0.25">
      <c r="A342" s="334">
        <f>'Comm Input'!J1377</f>
        <v>0</v>
      </c>
      <c r="B342" s="201">
        <f>'Comm Input'!K1377</f>
        <v>0</v>
      </c>
      <c r="C342" s="171">
        <f>'Comm Input'!L1377</f>
        <v>0</v>
      </c>
      <c r="D342" s="176">
        <f>'Comm Input'!M1377</f>
        <v>0</v>
      </c>
      <c r="E342" s="449">
        <f>'Comm Input'!N1377</f>
        <v>0</v>
      </c>
      <c r="F342" s="335">
        <f>'Comm Input'!O1377</f>
        <v>0</v>
      </c>
      <c r="G342" s="177">
        <f>'Comm Input'!P1377</f>
        <v>0</v>
      </c>
      <c r="H342" s="177">
        <f>'Comm Input'!Q1377</f>
        <v>0</v>
      </c>
      <c r="I342" s="177">
        <f>'Comm Input'!R1377</f>
        <v>0</v>
      </c>
      <c r="J342" s="177">
        <f>'Comm Input'!S1377</f>
        <v>0</v>
      </c>
      <c r="K342" s="177">
        <f>'Comm Input'!T1377</f>
        <v>0</v>
      </c>
      <c r="L342" s="177">
        <f>'Comm Input'!U1377</f>
        <v>0</v>
      </c>
      <c r="M342" s="177">
        <f>'Comm Input'!V1377</f>
        <v>0</v>
      </c>
      <c r="N342" s="364">
        <f>'Comm Input'!W1377</f>
        <v>0</v>
      </c>
      <c r="O342" s="178">
        <f>'Comm Input'!X1377</f>
        <v>0</v>
      </c>
      <c r="P342" s="365">
        <f>'Comm Input'!Y1377</f>
        <v>0</v>
      </c>
      <c r="Q342" s="630">
        <f>'Comm Input'!Z1377</f>
        <v>0</v>
      </c>
      <c r="R342" s="178">
        <f>'Comm Input'!AA1377</f>
        <v>0</v>
      </c>
      <c r="S342" s="337">
        <f>'Comm Input'!AB1377</f>
        <v>0</v>
      </c>
      <c r="T342" s="201">
        <f>'Comm Input'!AC1377</f>
        <v>0</v>
      </c>
      <c r="U342" s="171">
        <f>'Comm Input'!AD1377</f>
        <v>0</v>
      </c>
      <c r="V342" s="171">
        <f>'Comm Input'!AE1377</f>
        <v>0</v>
      </c>
      <c r="W342" s="201">
        <f>'Comm Input'!AF1377</f>
        <v>0</v>
      </c>
      <c r="X342" s="171">
        <f>'Comm Input'!AG1377</f>
        <v>0</v>
      </c>
      <c r="Y342" s="337">
        <f>'Comm Input'!AH1377</f>
        <v>0</v>
      </c>
      <c r="Z342" s="171">
        <f>'Comm Input'!AI1377</f>
        <v>0</v>
      </c>
      <c r="AA342">
        <f>'Comm Input'!AJ1377</f>
        <v>0</v>
      </c>
    </row>
    <row r="343" spans="1:27" x14ac:dyDescent="0.25">
      <c r="A343" s="440" t="str">
        <f>'Comm Input'!J1378</f>
        <v>CES</v>
      </c>
      <c r="B343" s="42" t="str">
        <f>'Comm Input'!K1378</f>
        <v>Broker: PEO Advisors</v>
      </c>
      <c r="C343" s="35">
        <f>'Comm Input'!L1378</f>
        <v>0</v>
      </c>
      <c r="D343" s="158">
        <f>'Comm Input'!M1378</f>
        <v>0</v>
      </c>
      <c r="E343" s="117">
        <f>'Comm Input'!N1378</f>
        <v>0</v>
      </c>
      <c r="F343" s="316">
        <f>'Comm Input'!O1378</f>
        <v>0</v>
      </c>
      <c r="G343" s="158">
        <f>'Comm Input'!P1378</f>
        <v>0</v>
      </c>
      <c r="H343" s="158">
        <f>'Comm Input'!Q1378</f>
        <v>0</v>
      </c>
      <c r="I343" s="158">
        <f>'Comm Input'!R1378</f>
        <v>0</v>
      </c>
      <c r="J343" s="319">
        <f>'Comm Input'!S1378</f>
        <v>0</v>
      </c>
      <c r="K343" s="319">
        <f>'Comm Input'!T1378</f>
        <v>0</v>
      </c>
      <c r="L343" s="319" t="str">
        <f>'Comm Input'!U1378</f>
        <v>Bundled</v>
      </c>
      <c r="M343" s="158">
        <f>'Comm Input'!V1378</f>
        <v>0</v>
      </c>
      <c r="N343" s="319" t="str">
        <f>'Comm Input'!W1378</f>
        <v>per code</v>
      </c>
      <c r="O343" s="117">
        <f>'Comm Input'!X1378</f>
        <v>0</v>
      </c>
      <c r="P343" s="157">
        <f>'Comm Input'!Y1378</f>
        <v>0</v>
      </c>
      <c r="Q343" s="159">
        <f>'Comm Input'!Z1378</f>
        <v>0</v>
      </c>
      <c r="R343" s="319">
        <f>'Comm Input'!AA1378</f>
        <v>2.5000000000000001E-3</v>
      </c>
      <c r="S343" s="157">
        <f>'Comm Input'!AB1378</f>
        <v>0</v>
      </c>
      <c r="T343" s="126" t="str">
        <f>'Comm Input'!AC1378</f>
        <v>kr</v>
      </c>
      <c r="U343" s="7">
        <f>'Comm Input'!AD1378</f>
        <v>0</v>
      </c>
      <c r="V343" s="7">
        <f>'Comm Input'!AE1378</f>
        <v>0</v>
      </c>
      <c r="W343" s="126">
        <f>'Comm Input'!AF1378</f>
        <v>0</v>
      </c>
      <c r="X343" s="158">
        <f>'Comm Input'!AG1378</f>
        <v>0</v>
      </c>
      <c r="Y343" s="322">
        <f>'Comm Input'!AH1378</f>
        <v>0</v>
      </c>
      <c r="Z343" s="7">
        <f>'Comm Input'!AI1378</f>
        <v>0</v>
      </c>
      <c r="AA343">
        <f>'Comm Input'!AJ1378</f>
        <v>0</v>
      </c>
    </row>
    <row r="344" spans="1:27" x14ac:dyDescent="0.25">
      <c r="A344" s="311">
        <f>'Comm Input'!J1379</f>
        <v>0</v>
      </c>
      <c r="B344" s="218" t="str">
        <f>'Comm Input'!K1379</f>
        <v>Axiom Contracting Group, LLC</v>
      </c>
      <c r="C344" s="17">
        <f>'Comm Input'!L1379</f>
        <v>0.32</v>
      </c>
      <c r="D344" t="str">
        <f>'Comm Input'!M1379</f>
        <v>FL5551</v>
      </c>
      <c r="E344" s="628">
        <f>'Comm Input'!N1379</f>
        <v>17684.96</v>
      </c>
      <c r="F344" s="366">
        <f>'Comm Input'!O1379</f>
        <v>0</v>
      </c>
      <c r="G344" s="533">
        <f>'Comm Input'!P1379</f>
        <v>0</v>
      </c>
      <c r="H344" s="535">
        <f>'Comm Input'!Q1379</f>
        <v>0</v>
      </c>
      <c r="I344" s="535">
        <f>'Comm Input'!R1379</f>
        <v>0</v>
      </c>
      <c r="J344" s="535">
        <f>'Comm Input'!S1379</f>
        <v>0</v>
      </c>
      <c r="K344" s="535">
        <f>'Comm Input'!T1379</f>
        <v>0</v>
      </c>
      <c r="L344" s="526">
        <f>'Comm Input'!U1379</f>
        <v>0</v>
      </c>
      <c r="M344" s="526">
        <f>'Comm Input'!V1379</f>
        <v>0.03</v>
      </c>
      <c r="N344" s="523">
        <f>'Comm Input'!W1379</f>
        <v>530.54879999999991</v>
      </c>
      <c r="O344" s="523">
        <f>'Comm Input'!X1379</f>
        <v>0</v>
      </c>
      <c r="P344" s="538">
        <f>'Comm Input'!Y1379</f>
        <v>0</v>
      </c>
      <c r="Q344" s="538">
        <f>'Comm Input'!Z1379</f>
        <v>0</v>
      </c>
      <c r="R344" s="538">
        <f>'Comm Input'!AA1379</f>
        <v>44.212399999999995</v>
      </c>
      <c r="S344" s="538">
        <f>'Comm Input'!AB1379</f>
        <v>0</v>
      </c>
      <c r="T344" s="11">
        <f>'Comm Input'!AC1379</f>
        <v>0</v>
      </c>
      <c r="U344">
        <f>'Comm Input'!AD1379</f>
        <v>0</v>
      </c>
      <c r="V344">
        <f>'Comm Input'!AE1379</f>
        <v>0</v>
      </c>
      <c r="W344" s="538">
        <f>'Comm Input'!AF1379</f>
        <v>0</v>
      </c>
      <c r="X344" s="538">
        <f>'Comm Input'!AG1379</f>
        <v>0</v>
      </c>
      <c r="Y344" s="538">
        <f>'Comm Input'!AH1379</f>
        <v>0</v>
      </c>
      <c r="Z344">
        <f>'Comm Input'!AI1379</f>
        <v>0</v>
      </c>
      <c r="AA344">
        <f>'Comm Input'!AJ1379</f>
        <v>0</v>
      </c>
    </row>
    <row r="345" spans="1:27" x14ac:dyDescent="0.25">
      <c r="A345" s="311" t="str">
        <f>'Comm Input'!J1380</f>
        <v>Note: Broker earns 1/2 SUTA cutoffs</v>
      </c>
      <c r="B345" s="11">
        <f>'Comm Input'!K1380</f>
        <v>0</v>
      </c>
      <c r="C345">
        <f>'Comm Input'!L1380</f>
        <v>0</v>
      </c>
      <c r="D345" t="str">
        <f>'Comm Input'!M1380</f>
        <v>SUTA CREDIT</v>
      </c>
      <c r="E345" s="494">
        <f>'Comm Input'!N1380</f>
        <v>156.24</v>
      </c>
      <c r="F345" s="22">
        <f>'Comm Input'!O1380</f>
        <v>0</v>
      </c>
      <c r="G345" s="38">
        <f>'Comm Input'!P1380</f>
        <v>0</v>
      </c>
      <c r="H345" s="307">
        <f>'Comm Input'!Q1380</f>
        <v>0</v>
      </c>
      <c r="I345" s="307">
        <f>'Comm Input'!R1380</f>
        <v>0</v>
      </c>
      <c r="J345" s="307">
        <f>'Comm Input'!S1380</f>
        <v>0</v>
      </c>
      <c r="K345" s="307">
        <f>'Comm Input'!T1380</f>
        <v>0</v>
      </c>
      <c r="L345" s="38">
        <f>'Comm Input'!U1380</f>
        <v>0</v>
      </c>
      <c r="M345" s="38">
        <f>'Comm Input'!V1380</f>
        <v>0</v>
      </c>
      <c r="N345" s="22">
        <f>'Comm Input'!W1380</f>
        <v>0</v>
      </c>
      <c r="O345" s="22">
        <f>'Comm Input'!X1380</f>
        <v>0</v>
      </c>
      <c r="P345" s="23">
        <f>'Comm Input'!Y1380</f>
        <v>0</v>
      </c>
      <c r="Q345" s="23">
        <f>'Comm Input'!Z1380</f>
        <v>0</v>
      </c>
      <c r="R345" s="23">
        <f>'Comm Input'!AA1380</f>
        <v>0.39060000000000006</v>
      </c>
      <c r="S345" s="23">
        <f>'Comm Input'!AB1380</f>
        <v>0</v>
      </c>
      <c r="T345" s="11">
        <f>'Comm Input'!AC1380</f>
        <v>0</v>
      </c>
      <c r="U345">
        <f>'Comm Input'!AD1380</f>
        <v>0</v>
      </c>
      <c r="V345">
        <f>'Comm Input'!AE1380</f>
        <v>0</v>
      </c>
      <c r="W345" s="23">
        <f>'Comm Input'!AF1380</f>
        <v>0</v>
      </c>
      <c r="X345" s="23">
        <f>'Comm Input'!AG1380</f>
        <v>0</v>
      </c>
      <c r="Y345" s="23">
        <f>'Comm Input'!AH1380</f>
        <v>0</v>
      </c>
      <c r="Z345">
        <f>'Comm Input'!AI1380</f>
        <v>0</v>
      </c>
      <c r="AA345">
        <f>'Comm Input'!AJ1380</f>
        <v>0</v>
      </c>
    </row>
    <row r="346" spans="1:27" x14ac:dyDescent="0.25">
      <c r="A346" s="311">
        <f>'Comm Input'!J1381</f>
        <v>0</v>
      </c>
      <c r="B346" s="11" t="str">
        <f>'Comm Input'!K1381</f>
        <v>EFFECTIVE: 9/2022</v>
      </c>
      <c r="C346" s="17">
        <f>'Comm Input'!L1381</f>
        <v>0.17860000000000001</v>
      </c>
      <c r="D346" t="str">
        <f>'Comm Input'!M1381</f>
        <v>FL8810</v>
      </c>
      <c r="E346" s="636">
        <f>'Comm Input'!N1381</f>
        <v>3136</v>
      </c>
      <c r="F346" s="366">
        <f>'Comm Input'!O1381</f>
        <v>0</v>
      </c>
      <c r="G346" s="321">
        <f>'Comm Input'!P1381</f>
        <v>0</v>
      </c>
      <c r="H346" s="307">
        <f>'Comm Input'!Q1381</f>
        <v>0</v>
      </c>
      <c r="I346" s="307">
        <f>'Comm Input'!R1381</f>
        <v>0</v>
      </c>
      <c r="J346" s="307">
        <f>'Comm Input'!S1381</f>
        <v>0</v>
      </c>
      <c r="K346" s="307">
        <f>'Comm Input'!T1381</f>
        <v>0</v>
      </c>
      <c r="L346" s="38">
        <f>'Comm Input'!U1381</f>
        <v>0</v>
      </c>
      <c r="M346" s="38">
        <f>'Comm Input'!V1381</f>
        <v>2.5000000000000001E-2</v>
      </c>
      <c r="N346" s="22">
        <f>'Comm Input'!W1381</f>
        <v>78.400000000000006</v>
      </c>
      <c r="O346" s="22">
        <f>'Comm Input'!X1381</f>
        <v>0</v>
      </c>
      <c r="P346" s="23">
        <f>'Comm Input'!Y1381</f>
        <v>0</v>
      </c>
      <c r="Q346" s="23">
        <f>'Comm Input'!Z1381</f>
        <v>0</v>
      </c>
      <c r="R346" s="23">
        <f>'Comm Input'!AA1381</f>
        <v>7.84</v>
      </c>
      <c r="S346" s="23">
        <f>'Comm Input'!AB1381</f>
        <v>0</v>
      </c>
      <c r="T346" s="11">
        <f>'Comm Input'!AC1381</f>
        <v>0</v>
      </c>
      <c r="U346">
        <f>'Comm Input'!AD1381</f>
        <v>0</v>
      </c>
      <c r="V346">
        <f>'Comm Input'!AE1381</f>
        <v>0</v>
      </c>
      <c r="W346" s="23">
        <f>'Comm Input'!AF1381</f>
        <v>0</v>
      </c>
      <c r="X346" s="23">
        <f>'Comm Input'!AG1381</f>
        <v>0</v>
      </c>
      <c r="Y346" s="23">
        <f>'Comm Input'!AH1381</f>
        <v>0</v>
      </c>
      <c r="Z346">
        <f>'Comm Input'!AI1381</f>
        <v>0</v>
      </c>
      <c r="AA346">
        <f>'Comm Input'!AJ1381</f>
        <v>0</v>
      </c>
    </row>
    <row r="347" spans="1:27" x14ac:dyDescent="0.25">
      <c r="A347" s="311">
        <f>'Comm Input'!J1382</f>
        <v>0</v>
      </c>
      <c r="B347" s="11">
        <f>'Comm Input'!K1382</f>
        <v>0</v>
      </c>
      <c r="C347">
        <f>'Comm Input'!L1382</f>
        <v>0</v>
      </c>
      <c r="D347">
        <f>'Comm Input'!M1382</f>
        <v>0</v>
      </c>
      <c r="E347" s="494">
        <f>'Comm Input'!N1382</f>
        <v>0</v>
      </c>
      <c r="F347" s="17">
        <f>'Comm Input'!O1382</f>
        <v>0</v>
      </c>
      <c r="G347" s="38">
        <f>'Comm Input'!P1382</f>
        <v>0</v>
      </c>
      <c r="H347" s="307">
        <f>'Comm Input'!Q1382</f>
        <v>0</v>
      </c>
      <c r="I347" s="307">
        <f>'Comm Input'!R1382</f>
        <v>0</v>
      </c>
      <c r="J347" s="307">
        <f>'Comm Input'!S1382</f>
        <v>0</v>
      </c>
      <c r="K347" s="307">
        <f>'Comm Input'!T1382</f>
        <v>0</v>
      </c>
      <c r="L347" s="38">
        <f>'Comm Input'!U1382</f>
        <v>0</v>
      </c>
      <c r="M347" s="38">
        <f>'Comm Input'!V1382</f>
        <v>0</v>
      </c>
      <c r="N347" s="22">
        <f>'Comm Input'!W1382</f>
        <v>0</v>
      </c>
      <c r="O347" s="22">
        <f>'Comm Input'!X1382</f>
        <v>0</v>
      </c>
      <c r="P347" s="23">
        <f>'Comm Input'!Y1382</f>
        <v>0</v>
      </c>
      <c r="Q347" s="23">
        <f>'Comm Input'!Z1382</f>
        <v>0</v>
      </c>
      <c r="R347" s="23">
        <f>'Comm Input'!AA1382</f>
        <v>0</v>
      </c>
      <c r="S347" s="23">
        <f>'Comm Input'!AB1382</f>
        <v>0</v>
      </c>
      <c r="T347" s="11">
        <f>'Comm Input'!AC1382</f>
        <v>0</v>
      </c>
      <c r="U347">
        <f>'Comm Input'!AD1382</f>
        <v>0</v>
      </c>
      <c r="V347">
        <f>'Comm Input'!AE1382</f>
        <v>0</v>
      </c>
      <c r="W347" s="23">
        <f>'Comm Input'!AF1382</f>
        <v>0</v>
      </c>
      <c r="X347" s="23">
        <f>'Comm Input'!AG1382</f>
        <v>0</v>
      </c>
      <c r="Y347" s="23">
        <f>'Comm Input'!AH1382</f>
        <v>0</v>
      </c>
      <c r="Z347">
        <f>'Comm Input'!AI1382</f>
        <v>0</v>
      </c>
      <c r="AA347">
        <f>'Comm Input'!AJ1382</f>
        <v>0</v>
      </c>
    </row>
    <row r="348" spans="1:27" x14ac:dyDescent="0.25">
      <c r="A348" s="311">
        <f>'Comm Input'!J1383</f>
        <v>0</v>
      </c>
      <c r="B348" s="11">
        <f>'Comm Input'!K1383</f>
        <v>0</v>
      </c>
      <c r="C348" s="17">
        <f>'Comm Input'!L1383</f>
        <v>0</v>
      </c>
      <c r="D348">
        <f>'Comm Input'!M1383</f>
        <v>0</v>
      </c>
      <c r="E348" s="494">
        <f>'Comm Input'!N1383</f>
        <v>0</v>
      </c>
      <c r="F348" s="366">
        <f>'Comm Input'!O1383</f>
        <v>0</v>
      </c>
      <c r="G348" s="321">
        <f>'Comm Input'!P1383</f>
        <v>0</v>
      </c>
      <c r="H348" s="307">
        <f>'Comm Input'!Q1383</f>
        <v>0</v>
      </c>
      <c r="I348" s="307">
        <f>'Comm Input'!R1383</f>
        <v>0</v>
      </c>
      <c r="J348" s="307">
        <f>'Comm Input'!S1383</f>
        <v>0</v>
      </c>
      <c r="K348" s="307">
        <f>'Comm Input'!T1383</f>
        <v>0</v>
      </c>
      <c r="L348" s="38">
        <f>'Comm Input'!U1383</f>
        <v>0</v>
      </c>
      <c r="M348" s="38">
        <f>'Comm Input'!V1383</f>
        <v>0</v>
      </c>
      <c r="N348" s="22">
        <f>'Comm Input'!W1383</f>
        <v>0</v>
      </c>
      <c r="O348" s="22">
        <f>'Comm Input'!X1383</f>
        <v>0</v>
      </c>
      <c r="P348" s="23">
        <f>'Comm Input'!Y1383</f>
        <v>0</v>
      </c>
      <c r="Q348" s="23">
        <f>'Comm Input'!Z1383</f>
        <v>0</v>
      </c>
      <c r="R348" s="23">
        <f>'Comm Input'!AA1383</f>
        <v>0</v>
      </c>
      <c r="S348" s="23">
        <f>'Comm Input'!AB1383</f>
        <v>0</v>
      </c>
      <c r="T348" s="11">
        <f>'Comm Input'!AC1383</f>
        <v>0</v>
      </c>
      <c r="U348">
        <f>'Comm Input'!AD1383</f>
        <v>0</v>
      </c>
      <c r="V348">
        <f>'Comm Input'!AE1383</f>
        <v>0</v>
      </c>
      <c r="W348" s="23">
        <f>'Comm Input'!AF1383</f>
        <v>0</v>
      </c>
      <c r="X348" s="23">
        <f>'Comm Input'!AG1383</f>
        <v>0</v>
      </c>
      <c r="Y348" s="23">
        <f>'Comm Input'!AH1383</f>
        <v>0</v>
      </c>
      <c r="Z348" s="23">
        <f>'Comm Input'!AI1383</f>
        <v>0</v>
      </c>
      <c r="AA348">
        <f>'Comm Input'!AJ1383</f>
        <v>0</v>
      </c>
    </row>
    <row r="349" spans="1:27" x14ac:dyDescent="0.25">
      <c r="A349" s="311">
        <f>'Comm Input'!J1384</f>
        <v>0</v>
      </c>
      <c r="B349" s="11">
        <f>'Comm Input'!K1384</f>
        <v>0</v>
      </c>
      <c r="C349">
        <f>'Comm Input'!L1384</f>
        <v>0</v>
      </c>
      <c r="D349">
        <f>'Comm Input'!M1384</f>
        <v>0</v>
      </c>
      <c r="E349" s="626">
        <f>'Comm Input'!N1384</f>
        <v>0</v>
      </c>
      <c r="F349" s="13">
        <f>'Comm Input'!O1384</f>
        <v>0</v>
      </c>
      <c r="G349" s="38">
        <f>'Comm Input'!P1384</f>
        <v>0</v>
      </c>
      <c r="H349" s="307">
        <f>'Comm Input'!Q1384</f>
        <v>0</v>
      </c>
      <c r="I349" s="307">
        <f>'Comm Input'!R1384</f>
        <v>0</v>
      </c>
      <c r="J349" s="307">
        <f>'Comm Input'!S1384</f>
        <v>0</v>
      </c>
      <c r="K349" s="307">
        <f>'Comm Input'!T1384</f>
        <v>0</v>
      </c>
      <c r="L349" s="38">
        <f>'Comm Input'!U1384</f>
        <v>0</v>
      </c>
      <c r="M349" s="38">
        <f>'Comm Input'!V1384</f>
        <v>0</v>
      </c>
      <c r="N349" s="22">
        <f>'Comm Input'!W1384</f>
        <v>0</v>
      </c>
      <c r="O349" s="22">
        <f>'Comm Input'!X1384</f>
        <v>0</v>
      </c>
      <c r="P349" s="23">
        <f>'Comm Input'!Y1384</f>
        <v>0</v>
      </c>
      <c r="Q349" s="23">
        <f>'Comm Input'!Z1384</f>
        <v>0</v>
      </c>
      <c r="R349" s="23">
        <f>'Comm Input'!AA1384</f>
        <v>0</v>
      </c>
      <c r="S349" s="23">
        <f>'Comm Input'!AB1384</f>
        <v>0</v>
      </c>
      <c r="T349" s="11">
        <f>'Comm Input'!AC1384</f>
        <v>0</v>
      </c>
      <c r="U349">
        <f>'Comm Input'!AD1384</f>
        <v>0</v>
      </c>
      <c r="V349">
        <f>'Comm Input'!AE1384</f>
        <v>0</v>
      </c>
      <c r="W349" s="23">
        <f>'Comm Input'!AF1384</f>
        <v>0</v>
      </c>
      <c r="X349" s="23">
        <f>'Comm Input'!AG1384</f>
        <v>0</v>
      </c>
      <c r="Y349" s="23">
        <f>'Comm Input'!AH1384</f>
        <v>0</v>
      </c>
      <c r="Z349" s="23">
        <f>'Comm Input'!AI1384</f>
        <v>0</v>
      </c>
      <c r="AA349">
        <f>'Comm Input'!AJ1384</f>
        <v>0</v>
      </c>
    </row>
    <row r="350" spans="1:27" ht="15.75" thickBot="1" x14ac:dyDescent="0.3">
      <c r="A350" s="311">
        <f>'Comm Input'!J1385</f>
        <v>0</v>
      </c>
      <c r="B350" s="11">
        <f>'Comm Input'!K1385</f>
        <v>0</v>
      </c>
      <c r="C350">
        <f>'Comm Input'!L1385</f>
        <v>0</v>
      </c>
      <c r="D350">
        <f>'Comm Input'!M1385</f>
        <v>0</v>
      </c>
      <c r="E350" s="49">
        <f>'Comm Input'!N1385</f>
        <v>0</v>
      </c>
      <c r="F350" s="50">
        <f>'Comm Input'!O1385</f>
        <v>0</v>
      </c>
      <c r="G350" s="38">
        <f>'Comm Input'!P1385</f>
        <v>0</v>
      </c>
      <c r="H350" s="307">
        <f>'Comm Input'!Q1385</f>
        <v>0</v>
      </c>
      <c r="I350" s="307">
        <f>'Comm Input'!R1385</f>
        <v>0</v>
      </c>
      <c r="J350" s="307">
        <f>'Comm Input'!S1385</f>
        <v>0</v>
      </c>
      <c r="K350" s="307">
        <f>'Comm Input'!T1385</f>
        <v>0</v>
      </c>
      <c r="L350" s="38">
        <f>'Comm Input'!U1385</f>
        <v>0</v>
      </c>
      <c r="M350" s="38">
        <f>'Comm Input'!V1385</f>
        <v>0</v>
      </c>
      <c r="N350" s="38">
        <f>'Comm Input'!W1385</f>
        <v>0</v>
      </c>
      <c r="O350" s="22">
        <f>'Comm Input'!X1385</f>
        <v>0</v>
      </c>
      <c r="P350" s="11">
        <f>'Comm Input'!Y1385</f>
        <v>0</v>
      </c>
      <c r="Q350" s="23">
        <f>'Comm Input'!Z1385</f>
        <v>0</v>
      </c>
      <c r="R350" s="22">
        <f>'Comm Input'!AA1385</f>
        <v>0</v>
      </c>
      <c r="S350" s="22">
        <f>'Comm Input'!AB1385</f>
        <v>0</v>
      </c>
      <c r="T350" s="23">
        <f>'Comm Input'!AC1385</f>
        <v>0</v>
      </c>
      <c r="U350" s="22">
        <f>'Comm Input'!AD1385</f>
        <v>0</v>
      </c>
      <c r="V350" s="22">
        <f>'Comm Input'!AE1385</f>
        <v>0</v>
      </c>
      <c r="W350" s="23">
        <f>'Comm Input'!AF1385</f>
        <v>0</v>
      </c>
      <c r="X350" s="22">
        <f>'Comm Input'!AG1385</f>
        <v>0</v>
      </c>
      <c r="Y350" s="22">
        <f>'Comm Input'!AH1385</f>
        <v>0</v>
      </c>
      <c r="Z350" s="22">
        <f>'Comm Input'!AI1385</f>
        <v>0</v>
      </c>
      <c r="AA350">
        <f>'Comm Input'!AJ1385</f>
        <v>0</v>
      </c>
    </row>
    <row r="351" spans="1:27" ht="15.75" thickBot="1" x14ac:dyDescent="0.3">
      <c r="A351" s="311">
        <f>'Comm Input'!J1386</f>
        <v>0</v>
      </c>
      <c r="B351" s="11">
        <f>'Comm Input'!K1386</f>
        <v>0</v>
      </c>
      <c r="C351">
        <f>'Comm Input'!L1386</f>
        <v>0</v>
      </c>
      <c r="D351">
        <f>'Comm Input'!M1386</f>
        <v>0</v>
      </c>
      <c r="E351" s="49">
        <f>'Comm Input'!N1386</f>
        <v>0</v>
      </c>
      <c r="F351" s="50">
        <f>'Comm Input'!O1386</f>
        <v>0</v>
      </c>
      <c r="G351" s="38">
        <f>'Comm Input'!P1386</f>
        <v>0</v>
      </c>
      <c r="H351" s="38">
        <f>'Comm Input'!Q1386</f>
        <v>0</v>
      </c>
      <c r="I351" s="38">
        <f>'Comm Input'!R1386</f>
        <v>0</v>
      </c>
      <c r="J351" s="38">
        <f>'Comm Input'!S1386</f>
        <v>0</v>
      </c>
      <c r="K351" s="38">
        <f>'Comm Input'!T1386</f>
        <v>0</v>
      </c>
      <c r="L351" s="38">
        <f>'Comm Input'!U1386</f>
        <v>0</v>
      </c>
      <c r="M351" s="38">
        <f>'Comm Input'!V1386</f>
        <v>0</v>
      </c>
      <c r="N351" s="488">
        <f>'Comm Input'!W1386</f>
        <v>608.94879999999989</v>
      </c>
      <c r="O351" s="489">
        <f>'Comm Input'!X1386</f>
        <v>0</v>
      </c>
      <c r="P351" s="490">
        <f>'Comm Input'!Y1386</f>
        <v>0</v>
      </c>
      <c r="Q351" s="1165">
        <f>'Comm Input'!Z1386</f>
        <v>608.94879999999989</v>
      </c>
      <c r="R351" s="387">
        <f>'Comm Input'!AA1386</f>
        <v>52.442999999999998</v>
      </c>
      <c r="S351" s="387">
        <f>'Comm Input'!AB1386</f>
        <v>0</v>
      </c>
      <c r="T351" s="1114">
        <f>'Comm Input'!AC1386</f>
        <v>52.442999999999998</v>
      </c>
      <c r="U351" s="89">
        <f>'Comm Input'!AD1386</f>
        <v>0</v>
      </c>
      <c r="V351" s="89">
        <f>'Comm Input'!AE1386</f>
        <v>0</v>
      </c>
      <c r="W351" s="23">
        <f>'Comm Input'!AF1386</f>
        <v>0</v>
      </c>
      <c r="X351" s="387">
        <f>'Comm Input'!AG1386</f>
        <v>0</v>
      </c>
      <c r="Y351" s="387">
        <f>'Comm Input'!AH1386</f>
        <v>0</v>
      </c>
      <c r="Z351" s="1087">
        <f>'Comm Input'!AI1386</f>
        <v>0</v>
      </c>
      <c r="AA351">
        <f>'Comm Input'!AJ1386</f>
        <v>0</v>
      </c>
    </row>
    <row r="352" spans="1:27" x14ac:dyDescent="0.25">
      <c r="A352" s="311">
        <f>'Comm Input'!J1387</f>
        <v>0</v>
      </c>
      <c r="B352" s="11">
        <f>'Comm Input'!K1387</f>
        <v>0</v>
      </c>
      <c r="C352">
        <f>'Comm Input'!L1387</f>
        <v>0</v>
      </c>
      <c r="D352">
        <f>'Comm Input'!M1387</f>
        <v>0</v>
      </c>
      <c r="E352" s="49">
        <f>'Comm Input'!N1387</f>
        <v>0</v>
      </c>
      <c r="F352" s="50">
        <f>'Comm Input'!O1387</f>
        <v>0</v>
      </c>
      <c r="G352" s="38">
        <f>'Comm Input'!P1387</f>
        <v>0</v>
      </c>
      <c r="H352" s="38">
        <f>'Comm Input'!Q1387</f>
        <v>0</v>
      </c>
      <c r="I352" s="38">
        <f>'Comm Input'!R1387</f>
        <v>0</v>
      </c>
      <c r="J352" s="38">
        <f>'Comm Input'!S1387</f>
        <v>0</v>
      </c>
      <c r="K352" s="38">
        <f>'Comm Input'!T1387</f>
        <v>0</v>
      </c>
      <c r="L352" s="38">
        <f>'Comm Input'!U1387</f>
        <v>0</v>
      </c>
      <c r="M352" s="38">
        <f>'Comm Input'!V1387</f>
        <v>0</v>
      </c>
      <c r="N352" s="522">
        <f>'Comm Input'!W1387</f>
        <v>0</v>
      </c>
      <c r="O352" s="523">
        <f>'Comm Input'!X1387</f>
        <v>0</v>
      </c>
      <c r="P352" s="28">
        <f>'Comm Input'!Y1387</f>
        <v>0</v>
      </c>
      <c r="Q352" s="538">
        <f>'Comm Input'!Z1387</f>
        <v>0</v>
      </c>
      <c r="R352" s="523">
        <f>'Comm Input'!AA1387</f>
        <v>0</v>
      </c>
      <c r="S352" s="523">
        <f>'Comm Input'!AB1387</f>
        <v>0</v>
      </c>
      <c r="T352" s="28">
        <f>'Comm Input'!AC1387</f>
        <v>0</v>
      </c>
      <c r="U352" s="89">
        <f>'Comm Input'!AD1387</f>
        <v>0</v>
      </c>
      <c r="V352" s="89">
        <f>'Comm Input'!AE1387</f>
        <v>0</v>
      </c>
      <c r="W352" s="23">
        <f>'Comm Input'!AF1387</f>
        <v>0</v>
      </c>
      <c r="X352" s="523">
        <f>'Comm Input'!AG1387</f>
        <v>0</v>
      </c>
      <c r="Y352" s="523">
        <f>'Comm Input'!AH1387</f>
        <v>0</v>
      </c>
      <c r="Z352" s="89">
        <f>'Comm Input'!AI1387</f>
        <v>0</v>
      </c>
      <c r="AA352">
        <f>'Comm Input'!AJ1387</f>
        <v>0</v>
      </c>
    </row>
    <row r="353" spans="1:27" x14ac:dyDescent="0.25">
      <c r="A353" s="334">
        <f>'Comm Input'!J1388</f>
        <v>0</v>
      </c>
      <c r="B353" s="201">
        <f>'Comm Input'!K1388</f>
        <v>0</v>
      </c>
      <c r="C353" s="171">
        <f>'Comm Input'!L1388</f>
        <v>0</v>
      </c>
      <c r="D353" s="176">
        <f>'Comm Input'!M1388</f>
        <v>0</v>
      </c>
      <c r="E353" s="449">
        <f>'Comm Input'!N1388</f>
        <v>0</v>
      </c>
      <c r="F353" s="335">
        <f>'Comm Input'!O1388</f>
        <v>0</v>
      </c>
      <c r="G353" s="177">
        <f>'Comm Input'!P1388</f>
        <v>0</v>
      </c>
      <c r="H353" s="177">
        <f>'Comm Input'!Q1388</f>
        <v>0</v>
      </c>
      <c r="I353" s="177">
        <f>'Comm Input'!R1388</f>
        <v>0</v>
      </c>
      <c r="J353" s="177">
        <f>'Comm Input'!S1388</f>
        <v>0</v>
      </c>
      <c r="K353" s="177">
        <f>'Comm Input'!T1388</f>
        <v>0</v>
      </c>
      <c r="L353" s="177">
        <f>'Comm Input'!U1388</f>
        <v>0</v>
      </c>
      <c r="M353" s="177">
        <f>'Comm Input'!V1388</f>
        <v>0</v>
      </c>
      <c r="N353" s="364">
        <f>'Comm Input'!W1388</f>
        <v>0</v>
      </c>
      <c r="O353" s="178">
        <f>'Comm Input'!X1388</f>
        <v>0</v>
      </c>
      <c r="P353" s="365">
        <f>'Comm Input'!Y1388</f>
        <v>0</v>
      </c>
      <c r="Q353" s="630">
        <f>'Comm Input'!Z1388</f>
        <v>0</v>
      </c>
      <c r="R353" s="178">
        <f>'Comm Input'!AA1388</f>
        <v>0</v>
      </c>
      <c r="S353" s="337">
        <f>'Comm Input'!AB1388</f>
        <v>0</v>
      </c>
      <c r="T353" s="201">
        <f>'Comm Input'!AC1388</f>
        <v>0</v>
      </c>
      <c r="U353" s="171">
        <f>'Comm Input'!AD1388</f>
        <v>0</v>
      </c>
      <c r="V353" s="171">
        <f>'Comm Input'!AE1388</f>
        <v>0</v>
      </c>
      <c r="W353" s="201">
        <f>'Comm Input'!AF1388</f>
        <v>0</v>
      </c>
      <c r="X353" s="171">
        <f>'Comm Input'!AG1388</f>
        <v>0</v>
      </c>
      <c r="Y353" s="337">
        <f>'Comm Input'!AH1388</f>
        <v>0</v>
      </c>
      <c r="Z353" s="171">
        <f>'Comm Input'!AI1388</f>
        <v>0</v>
      </c>
      <c r="AA353">
        <f>'Comm Input'!AJ1388</f>
        <v>0</v>
      </c>
    </row>
    <row r="354" spans="1:27" x14ac:dyDescent="0.25">
      <c r="A354" s="440" t="str">
        <f>'Comm Input'!J1389</f>
        <v>CES</v>
      </c>
      <c r="B354" s="42" t="str">
        <f>'Comm Input'!K1389</f>
        <v>Broker: PEO Depot</v>
      </c>
      <c r="C354" s="35">
        <f>'Comm Input'!L1389</f>
        <v>0</v>
      </c>
      <c r="D354" s="158">
        <f>'Comm Input'!M1389</f>
        <v>0</v>
      </c>
      <c r="E354" s="117">
        <f>'Comm Input'!N1389</f>
        <v>0</v>
      </c>
      <c r="F354" s="316">
        <f>'Comm Input'!O1389</f>
        <v>0</v>
      </c>
      <c r="G354" s="158">
        <f>'Comm Input'!P1389</f>
        <v>0</v>
      </c>
      <c r="H354" s="158">
        <f>'Comm Input'!Q1389</f>
        <v>0</v>
      </c>
      <c r="I354" s="158">
        <f>'Comm Input'!R1389</f>
        <v>0</v>
      </c>
      <c r="J354" s="319">
        <f>'Comm Input'!S1389</f>
        <v>0</v>
      </c>
      <c r="K354" s="319">
        <f>'Comm Input'!T1389</f>
        <v>0</v>
      </c>
      <c r="L354" s="319" t="str">
        <f>'Comm Input'!U1389</f>
        <v>Bundled</v>
      </c>
      <c r="M354" s="158">
        <f>'Comm Input'!V1389</f>
        <v>0</v>
      </c>
      <c r="N354" s="319">
        <f>'Comm Input'!W1389</f>
        <v>0.02</v>
      </c>
      <c r="O354" s="117">
        <f>'Comm Input'!X1389</f>
        <v>0</v>
      </c>
      <c r="P354" s="157">
        <f>'Comm Input'!Y1389</f>
        <v>0</v>
      </c>
      <c r="Q354" s="159">
        <f>'Comm Input'!Z1389</f>
        <v>0</v>
      </c>
      <c r="R354" s="319">
        <f>'Comm Input'!AA1389</f>
        <v>0</v>
      </c>
      <c r="S354" s="157">
        <f>'Comm Input'!AB1389</f>
        <v>0</v>
      </c>
      <c r="T354" s="126">
        <f>'Comm Input'!AC1389</f>
        <v>0</v>
      </c>
      <c r="U354" s="7">
        <f>'Comm Input'!AD1389</f>
        <v>0</v>
      </c>
      <c r="V354" s="7">
        <f>'Comm Input'!AE1389</f>
        <v>0</v>
      </c>
      <c r="W354" s="126">
        <f>'Comm Input'!AF1389</f>
        <v>0</v>
      </c>
      <c r="X354" s="158">
        <f>'Comm Input'!AG1389</f>
        <v>0</v>
      </c>
      <c r="Y354" s="322">
        <f>'Comm Input'!AH1389</f>
        <v>0</v>
      </c>
      <c r="Z354" s="7">
        <f>'Comm Input'!AI1389</f>
        <v>0</v>
      </c>
      <c r="AA354">
        <f>'Comm Input'!AJ1389</f>
        <v>0</v>
      </c>
    </row>
    <row r="355" spans="1:27" x14ac:dyDescent="0.25">
      <c r="A355" s="311">
        <f>'Comm Input'!J1390</f>
        <v>0</v>
      </c>
      <c r="B355" s="218" t="str">
        <f>'Comm Input'!K1390</f>
        <v>Pinnacle Tree Professionals, Inc</v>
      </c>
      <c r="C355" s="17">
        <f>'Comm Input'!L1390</f>
        <v>0.27989999999999998</v>
      </c>
      <c r="D355" t="str">
        <f>'Comm Input'!M1390</f>
        <v>FL0106</v>
      </c>
      <c r="E355" s="628">
        <f>'Comm Input'!N1390</f>
        <v>3605.75</v>
      </c>
      <c r="F355" s="366">
        <f>'Comm Input'!O1390</f>
        <v>0</v>
      </c>
      <c r="G355" s="533">
        <f>'Comm Input'!P1390</f>
        <v>0</v>
      </c>
      <c r="H355" s="535">
        <f>'Comm Input'!Q1390</f>
        <v>0</v>
      </c>
      <c r="I355" s="535">
        <f>'Comm Input'!R1390</f>
        <v>0</v>
      </c>
      <c r="J355" s="535">
        <f>'Comm Input'!S1390</f>
        <v>0</v>
      </c>
      <c r="K355" s="535">
        <f>'Comm Input'!T1390</f>
        <v>0</v>
      </c>
      <c r="L355" s="526">
        <f>'Comm Input'!U1390</f>
        <v>0</v>
      </c>
      <c r="M355" s="526">
        <f>'Comm Input'!V1390</f>
        <v>0</v>
      </c>
      <c r="N355" s="523">
        <f>'Comm Input'!W1390</f>
        <v>72.114999999999995</v>
      </c>
      <c r="O355" s="523">
        <f>'Comm Input'!X1390</f>
        <v>0</v>
      </c>
      <c r="P355" s="538">
        <f>'Comm Input'!Y1390</f>
        <v>0</v>
      </c>
      <c r="Q355" s="538">
        <f>'Comm Input'!Z1390</f>
        <v>0</v>
      </c>
      <c r="R355" s="538">
        <f>'Comm Input'!AA1390</f>
        <v>0</v>
      </c>
      <c r="S355" s="538">
        <f>'Comm Input'!AB1390</f>
        <v>0</v>
      </c>
      <c r="T355" s="11">
        <f>'Comm Input'!AC1390</f>
        <v>0</v>
      </c>
      <c r="U355">
        <f>'Comm Input'!AD1390</f>
        <v>0</v>
      </c>
      <c r="V355">
        <f>'Comm Input'!AE1390</f>
        <v>0</v>
      </c>
      <c r="W355" s="538">
        <f>'Comm Input'!AF1390</f>
        <v>0</v>
      </c>
      <c r="X355" s="538">
        <f>'Comm Input'!AG1390</f>
        <v>0</v>
      </c>
      <c r="Y355" s="538">
        <f>'Comm Input'!AH1390</f>
        <v>0</v>
      </c>
      <c r="Z355">
        <f>'Comm Input'!AI1390</f>
        <v>0</v>
      </c>
      <c r="AA355">
        <f>'Comm Input'!AJ1390</f>
        <v>0</v>
      </c>
    </row>
    <row r="356" spans="1:27" x14ac:dyDescent="0.25">
      <c r="A356" s="311">
        <f>'Comm Input'!J1391</f>
        <v>0</v>
      </c>
      <c r="B356" s="11">
        <f>'Comm Input'!K1391</f>
        <v>0</v>
      </c>
      <c r="C356">
        <f>'Comm Input'!L1391</f>
        <v>0</v>
      </c>
      <c r="D356">
        <f>'Comm Input'!M1391</f>
        <v>0</v>
      </c>
      <c r="E356" s="494">
        <f>'Comm Input'!N1391</f>
        <v>0</v>
      </c>
      <c r="F356" s="17">
        <f>'Comm Input'!O1391</f>
        <v>0</v>
      </c>
      <c r="G356" s="38">
        <f>'Comm Input'!P1391</f>
        <v>0</v>
      </c>
      <c r="H356" s="307">
        <f>'Comm Input'!Q1391</f>
        <v>0</v>
      </c>
      <c r="I356" s="307">
        <f>'Comm Input'!R1391</f>
        <v>0</v>
      </c>
      <c r="J356" s="307">
        <f>'Comm Input'!S1391</f>
        <v>0</v>
      </c>
      <c r="K356" s="307">
        <f>'Comm Input'!T1391</f>
        <v>0</v>
      </c>
      <c r="L356" s="38">
        <f>'Comm Input'!U1391</f>
        <v>0</v>
      </c>
      <c r="M356" s="38">
        <f>'Comm Input'!V1391</f>
        <v>0</v>
      </c>
      <c r="N356" s="22">
        <f>'Comm Input'!W1391</f>
        <v>0</v>
      </c>
      <c r="O356" s="22">
        <f>'Comm Input'!X1391</f>
        <v>0</v>
      </c>
      <c r="P356" s="23">
        <f>'Comm Input'!Y1391</f>
        <v>0</v>
      </c>
      <c r="Q356" s="23">
        <f>'Comm Input'!Z1391</f>
        <v>0</v>
      </c>
      <c r="R356" s="23">
        <f>'Comm Input'!AA1391</f>
        <v>0</v>
      </c>
      <c r="S356" s="23">
        <f>'Comm Input'!AB1391</f>
        <v>0</v>
      </c>
      <c r="T356" s="11">
        <f>'Comm Input'!AC1391</f>
        <v>0</v>
      </c>
      <c r="U356">
        <f>'Comm Input'!AD1391</f>
        <v>0</v>
      </c>
      <c r="V356">
        <f>'Comm Input'!AE1391</f>
        <v>0</v>
      </c>
      <c r="W356" s="23">
        <f>'Comm Input'!AF1391</f>
        <v>0</v>
      </c>
      <c r="X356" s="23">
        <f>'Comm Input'!AG1391</f>
        <v>0</v>
      </c>
      <c r="Y356" s="23">
        <f>'Comm Input'!AH1391</f>
        <v>0</v>
      </c>
      <c r="Z356">
        <f>'Comm Input'!AI1391</f>
        <v>0</v>
      </c>
      <c r="AA356">
        <f>'Comm Input'!AJ1391</f>
        <v>0</v>
      </c>
    </row>
    <row r="357" spans="1:27" x14ac:dyDescent="0.25">
      <c r="A357" s="311">
        <f>'Comm Input'!J1392</f>
        <v>0</v>
      </c>
      <c r="B357" s="11" t="str">
        <f>'Comm Input'!K1392</f>
        <v>EFFECTIVE: 10/2020</v>
      </c>
      <c r="C357" s="17">
        <f>'Comm Input'!L1392</f>
        <v>0.1663</v>
      </c>
      <c r="D357" t="str">
        <f>'Comm Input'!M1392</f>
        <v>FL8810</v>
      </c>
      <c r="E357" s="636">
        <f>'Comm Input'!N1392</f>
        <v>2500</v>
      </c>
      <c r="F357" s="366">
        <f>'Comm Input'!O1392</f>
        <v>0</v>
      </c>
      <c r="G357" s="321">
        <f>'Comm Input'!P1392</f>
        <v>0</v>
      </c>
      <c r="H357" s="307">
        <f>'Comm Input'!Q1392</f>
        <v>0</v>
      </c>
      <c r="I357" s="307">
        <f>'Comm Input'!R1392</f>
        <v>0</v>
      </c>
      <c r="J357" s="307">
        <f>'Comm Input'!S1392</f>
        <v>0</v>
      </c>
      <c r="K357" s="307">
        <f>'Comm Input'!T1392</f>
        <v>0</v>
      </c>
      <c r="L357" s="38">
        <f>'Comm Input'!U1392</f>
        <v>0</v>
      </c>
      <c r="M357" s="38">
        <f>'Comm Input'!V1392</f>
        <v>0</v>
      </c>
      <c r="N357" s="22">
        <f>'Comm Input'!W1392</f>
        <v>50</v>
      </c>
      <c r="O357" s="22">
        <f>'Comm Input'!X1392</f>
        <v>0</v>
      </c>
      <c r="P357" s="23">
        <f>'Comm Input'!Y1392</f>
        <v>0</v>
      </c>
      <c r="Q357" s="23">
        <f>'Comm Input'!Z1392</f>
        <v>0</v>
      </c>
      <c r="R357" s="23">
        <f>'Comm Input'!AA1392</f>
        <v>0</v>
      </c>
      <c r="S357" s="23">
        <f>'Comm Input'!AB1392</f>
        <v>0</v>
      </c>
      <c r="T357" s="11">
        <f>'Comm Input'!AC1392</f>
        <v>0</v>
      </c>
      <c r="U357">
        <f>'Comm Input'!AD1392</f>
        <v>0</v>
      </c>
      <c r="V357">
        <f>'Comm Input'!AE1392</f>
        <v>0</v>
      </c>
      <c r="W357" s="23">
        <f>'Comm Input'!AF1392</f>
        <v>0</v>
      </c>
      <c r="X357" s="23">
        <f>'Comm Input'!AG1392</f>
        <v>0</v>
      </c>
      <c r="Y357" s="23">
        <f>'Comm Input'!AH1392</f>
        <v>0</v>
      </c>
      <c r="Z357">
        <f>'Comm Input'!AI1392</f>
        <v>0</v>
      </c>
      <c r="AA357">
        <f>'Comm Input'!AJ1392</f>
        <v>0</v>
      </c>
    </row>
    <row r="358" spans="1:27" x14ac:dyDescent="0.25">
      <c r="A358" s="311">
        <f>'Comm Input'!J1393</f>
        <v>0</v>
      </c>
      <c r="B358" s="11">
        <f>'Comm Input'!K1393</f>
        <v>0</v>
      </c>
      <c r="C358">
        <f>'Comm Input'!L1393</f>
        <v>0</v>
      </c>
      <c r="D358">
        <f>'Comm Input'!M1393</f>
        <v>0</v>
      </c>
      <c r="E358" s="494">
        <f>'Comm Input'!N1393</f>
        <v>0</v>
      </c>
      <c r="F358" s="17">
        <f>'Comm Input'!O1393</f>
        <v>0</v>
      </c>
      <c r="G358" s="38">
        <f>'Comm Input'!P1393</f>
        <v>0</v>
      </c>
      <c r="H358" s="307">
        <f>'Comm Input'!Q1393</f>
        <v>0</v>
      </c>
      <c r="I358" s="307">
        <f>'Comm Input'!R1393</f>
        <v>0</v>
      </c>
      <c r="J358" s="307">
        <f>'Comm Input'!S1393</f>
        <v>0</v>
      </c>
      <c r="K358" s="307">
        <f>'Comm Input'!T1393</f>
        <v>0</v>
      </c>
      <c r="L358" s="38">
        <f>'Comm Input'!U1393</f>
        <v>0</v>
      </c>
      <c r="M358" s="38">
        <f>'Comm Input'!V1393</f>
        <v>0</v>
      </c>
      <c r="N358" s="22">
        <f>'Comm Input'!W1393</f>
        <v>0</v>
      </c>
      <c r="O358" s="22">
        <f>'Comm Input'!X1393</f>
        <v>0</v>
      </c>
      <c r="P358" s="23">
        <f>'Comm Input'!Y1393</f>
        <v>0</v>
      </c>
      <c r="Q358" s="23">
        <f>'Comm Input'!Z1393</f>
        <v>0</v>
      </c>
      <c r="R358" s="23">
        <f>'Comm Input'!AA1393</f>
        <v>0</v>
      </c>
      <c r="S358" s="23">
        <f>'Comm Input'!AB1393</f>
        <v>0</v>
      </c>
      <c r="T358" s="11">
        <f>'Comm Input'!AC1393</f>
        <v>0</v>
      </c>
      <c r="U358">
        <f>'Comm Input'!AD1393</f>
        <v>0</v>
      </c>
      <c r="V358">
        <f>'Comm Input'!AE1393</f>
        <v>0</v>
      </c>
      <c r="W358" s="23">
        <f>'Comm Input'!AF1393</f>
        <v>0</v>
      </c>
      <c r="X358" s="23">
        <f>'Comm Input'!AG1393</f>
        <v>0</v>
      </c>
      <c r="Y358" s="23">
        <f>'Comm Input'!AH1393</f>
        <v>0</v>
      </c>
      <c r="Z358">
        <f>'Comm Input'!AI1393</f>
        <v>0</v>
      </c>
      <c r="AA358">
        <f>'Comm Input'!AJ1393</f>
        <v>0</v>
      </c>
    </row>
    <row r="359" spans="1:27" x14ac:dyDescent="0.25">
      <c r="A359" s="311">
        <f>'Comm Input'!J1394</f>
        <v>0</v>
      </c>
      <c r="B359" s="11">
        <f>'Comm Input'!K1394</f>
        <v>0</v>
      </c>
      <c r="C359" s="17">
        <f>'Comm Input'!L1394</f>
        <v>0</v>
      </c>
      <c r="D359">
        <f>'Comm Input'!M1394</f>
        <v>0</v>
      </c>
      <c r="E359" s="494">
        <f>'Comm Input'!N1394</f>
        <v>0</v>
      </c>
      <c r="F359" s="366">
        <f>'Comm Input'!O1394</f>
        <v>0</v>
      </c>
      <c r="G359" s="321">
        <f>'Comm Input'!P1394</f>
        <v>0</v>
      </c>
      <c r="H359" s="307">
        <f>'Comm Input'!Q1394</f>
        <v>0</v>
      </c>
      <c r="I359" s="307">
        <f>'Comm Input'!R1394</f>
        <v>0</v>
      </c>
      <c r="J359" s="307">
        <f>'Comm Input'!S1394</f>
        <v>0</v>
      </c>
      <c r="K359" s="307">
        <f>'Comm Input'!T1394</f>
        <v>0</v>
      </c>
      <c r="L359" s="38">
        <f>'Comm Input'!U1394</f>
        <v>0</v>
      </c>
      <c r="M359" s="38">
        <f>'Comm Input'!V1394</f>
        <v>0</v>
      </c>
      <c r="N359" s="22">
        <f>'Comm Input'!W1394</f>
        <v>0</v>
      </c>
      <c r="O359" s="22">
        <f>'Comm Input'!X1394</f>
        <v>0</v>
      </c>
      <c r="P359" s="23">
        <f>'Comm Input'!Y1394</f>
        <v>0</v>
      </c>
      <c r="Q359" s="23">
        <f>'Comm Input'!Z1394</f>
        <v>0</v>
      </c>
      <c r="R359" s="23">
        <f>'Comm Input'!AA1394</f>
        <v>0</v>
      </c>
      <c r="S359" s="23">
        <f>'Comm Input'!AB1394</f>
        <v>0</v>
      </c>
      <c r="T359" s="11">
        <f>'Comm Input'!AC1394</f>
        <v>0</v>
      </c>
      <c r="U359">
        <f>'Comm Input'!AD1394</f>
        <v>0</v>
      </c>
      <c r="V359">
        <f>'Comm Input'!AE1394</f>
        <v>0</v>
      </c>
      <c r="W359" s="23">
        <f>'Comm Input'!AF1394</f>
        <v>0</v>
      </c>
      <c r="X359" s="23">
        <f>'Comm Input'!AG1394</f>
        <v>0</v>
      </c>
      <c r="Y359" s="23">
        <f>'Comm Input'!AH1394</f>
        <v>0</v>
      </c>
      <c r="Z359" s="23">
        <f>'Comm Input'!AI1394</f>
        <v>0</v>
      </c>
      <c r="AA359">
        <f>'Comm Input'!AJ1394</f>
        <v>0</v>
      </c>
    </row>
    <row r="360" spans="1:27" x14ac:dyDescent="0.25">
      <c r="A360" s="311">
        <f>'Comm Input'!J1395</f>
        <v>0</v>
      </c>
      <c r="B360" s="11">
        <f>'Comm Input'!K1395</f>
        <v>0</v>
      </c>
      <c r="C360">
        <f>'Comm Input'!L1395</f>
        <v>0</v>
      </c>
      <c r="D360">
        <f>'Comm Input'!M1395</f>
        <v>0</v>
      </c>
      <c r="E360" s="626">
        <f>'Comm Input'!N1395</f>
        <v>0</v>
      </c>
      <c r="F360" s="13">
        <f>'Comm Input'!O1395</f>
        <v>0</v>
      </c>
      <c r="G360" s="38">
        <f>'Comm Input'!P1395</f>
        <v>0</v>
      </c>
      <c r="H360" s="307">
        <f>'Comm Input'!Q1395</f>
        <v>0</v>
      </c>
      <c r="I360" s="307">
        <f>'Comm Input'!R1395</f>
        <v>0</v>
      </c>
      <c r="J360" s="307">
        <f>'Comm Input'!S1395</f>
        <v>0</v>
      </c>
      <c r="K360" s="307">
        <f>'Comm Input'!T1395</f>
        <v>0</v>
      </c>
      <c r="L360" s="38">
        <f>'Comm Input'!U1395</f>
        <v>0</v>
      </c>
      <c r="M360" s="38">
        <f>'Comm Input'!V1395</f>
        <v>0</v>
      </c>
      <c r="N360" s="22">
        <f>'Comm Input'!W1395</f>
        <v>0</v>
      </c>
      <c r="O360" s="22">
        <f>'Comm Input'!X1395</f>
        <v>0</v>
      </c>
      <c r="P360" s="23">
        <f>'Comm Input'!Y1395</f>
        <v>0</v>
      </c>
      <c r="Q360" s="23">
        <f>'Comm Input'!Z1395</f>
        <v>0</v>
      </c>
      <c r="R360" s="23">
        <f>'Comm Input'!AA1395</f>
        <v>0</v>
      </c>
      <c r="S360" s="23">
        <f>'Comm Input'!AB1395</f>
        <v>0</v>
      </c>
      <c r="T360" s="11">
        <f>'Comm Input'!AC1395</f>
        <v>0</v>
      </c>
      <c r="U360">
        <f>'Comm Input'!AD1395</f>
        <v>0</v>
      </c>
      <c r="V360">
        <f>'Comm Input'!AE1395</f>
        <v>0</v>
      </c>
      <c r="W360" s="23">
        <f>'Comm Input'!AF1395</f>
        <v>0</v>
      </c>
      <c r="X360" s="23">
        <f>'Comm Input'!AG1395</f>
        <v>0</v>
      </c>
      <c r="Y360" s="23">
        <f>'Comm Input'!AH1395</f>
        <v>0</v>
      </c>
      <c r="Z360" s="23">
        <f>'Comm Input'!AI1395</f>
        <v>0</v>
      </c>
      <c r="AA360">
        <f>'Comm Input'!AJ1395</f>
        <v>0</v>
      </c>
    </row>
    <row r="361" spans="1:27" ht="15.75" thickBot="1" x14ac:dyDescent="0.3">
      <c r="A361" s="311">
        <f>'Comm Input'!J1396</f>
        <v>0</v>
      </c>
      <c r="B361" s="11">
        <f>'Comm Input'!K1396</f>
        <v>0</v>
      </c>
      <c r="C361">
        <f>'Comm Input'!L1396</f>
        <v>0</v>
      </c>
      <c r="D361">
        <f>'Comm Input'!M1396</f>
        <v>0</v>
      </c>
      <c r="E361" s="49">
        <f>'Comm Input'!N1396</f>
        <v>0</v>
      </c>
      <c r="F361" s="50">
        <f>'Comm Input'!O1396</f>
        <v>0</v>
      </c>
      <c r="G361" s="38">
        <f>'Comm Input'!P1396</f>
        <v>0</v>
      </c>
      <c r="H361" s="307">
        <f>'Comm Input'!Q1396</f>
        <v>0</v>
      </c>
      <c r="I361" s="307">
        <f>'Comm Input'!R1396</f>
        <v>0</v>
      </c>
      <c r="J361" s="307">
        <f>'Comm Input'!S1396</f>
        <v>0</v>
      </c>
      <c r="K361" s="307">
        <f>'Comm Input'!T1396</f>
        <v>0</v>
      </c>
      <c r="L361" s="38">
        <f>'Comm Input'!U1396</f>
        <v>0</v>
      </c>
      <c r="M361" s="38">
        <f>'Comm Input'!V1396</f>
        <v>0</v>
      </c>
      <c r="N361" s="38">
        <f>'Comm Input'!W1396</f>
        <v>0</v>
      </c>
      <c r="O361" s="22">
        <f>'Comm Input'!X1396</f>
        <v>0</v>
      </c>
      <c r="P361" s="11">
        <f>'Comm Input'!Y1396</f>
        <v>0</v>
      </c>
      <c r="Q361" s="23">
        <f>'Comm Input'!Z1396</f>
        <v>0</v>
      </c>
      <c r="R361" s="22">
        <f>'Comm Input'!AA1396</f>
        <v>0</v>
      </c>
      <c r="S361" s="22">
        <f>'Comm Input'!AB1396</f>
        <v>0</v>
      </c>
      <c r="T361" s="23">
        <f>'Comm Input'!AC1396</f>
        <v>0</v>
      </c>
      <c r="U361" s="22">
        <f>'Comm Input'!AD1396</f>
        <v>0</v>
      </c>
      <c r="V361" s="22">
        <f>'Comm Input'!AE1396</f>
        <v>0</v>
      </c>
      <c r="W361" s="23">
        <f>'Comm Input'!AF1396</f>
        <v>0</v>
      </c>
      <c r="X361" s="22">
        <f>'Comm Input'!AG1396</f>
        <v>0</v>
      </c>
      <c r="Y361" s="22">
        <f>'Comm Input'!AH1396</f>
        <v>0</v>
      </c>
      <c r="Z361" s="22">
        <f>'Comm Input'!AI1396</f>
        <v>0</v>
      </c>
      <c r="AA361">
        <f>'Comm Input'!AJ1396</f>
        <v>0</v>
      </c>
    </row>
    <row r="362" spans="1:27" ht="15.75" thickBot="1" x14ac:dyDescent="0.3">
      <c r="A362" s="311">
        <f>'Comm Input'!J1397</f>
        <v>0</v>
      </c>
      <c r="B362" s="11">
        <f>'Comm Input'!K1397</f>
        <v>0</v>
      </c>
      <c r="C362">
        <f>'Comm Input'!L1397</f>
        <v>0</v>
      </c>
      <c r="D362">
        <f>'Comm Input'!M1397</f>
        <v>0</v>
      </c>
      <c r="E362" s="49">
        <f>'Comm Input'!N1397</f>
        <v>0</v>
      </c>
      <c r="F362" s="50">
        <f>'Comm Input'!O1397</f>
        <v>0</v>
      </c>
      <c r="G362" s="38">
        <f>'Comm Input'!P1397</f>
        <v>0</v>
      </c>
      <c r="H362" s="38">
        <f>'Comm Input'!Q1397</f>
        <v>0</v>
      </c>
      <c r="I362" s="38">
        <f>'Comm Input'!R1397</f>
        <v>0</v>
      </c>
      <c r="J362" s="38">
        <f>'Comm Input'!S1397</f>
        <v>0</v>
      </c>
      <c r="K362" s="38">
        <f>'Comm Input'!T1397</f>
        <v>0</v>
      </c>
      <c r="L362" s="38">
        <f>'Comm Input'!U1397</f>
        <v>0</v>
      </c>
      <c r="M362" s="38">
        <f>'Comm Input'!V1397</f>
        <v>0</v>
      </c>
      <c r="N362" s="488">
        <f>'Comm Input'!W1397</f>
        <v>122.11499999999999</v>
      </c>
      <c r="O362" s="489">
        <f>'Comm Input'!X1397</f>
        <v>0</v>
      </c>
      <c r="P362" s="490">
        <f>'Comm Input'!Y1397</f>
        <v>0</v>
      </c>
      <c r="Q362" s="1165">
        <f>'Comm Input'!Z1397</f>
        <v>122.11499999999999</v>
      </c>
      <c r="R362" s="387">
        <f>'Comm Input'!AA1397</f>
        <v>0</v>
      </c>
      <c r="S362" s="387">
        <f>'Comm Input'!AB1397</f>
        <v>0</v>
      </c>
      <c r="T362" s="1114">
        <f>'Comm Input'!AC1397</f>
        <v>0</v>
      </c>
      <c r="U362" s="89">
        <f>'Comm Input'!AD1397</f>
        <v>0</v>
      </c>
      <c r="V362" s="89">
        <f>'Comm Input'!AE1397</f>
        <v>0</v>
      </c>
      <c r="W362" s="23">
        <f>'Comm Input'!AF1397</f>
        <v>0</v>
      </c>
      <c r="X362" s="387">
        <f>'Comm Input'!AG1397</f>
        <v>0</v>
      </c>
      <c r="Y362" s="387">
        <f>'Comm Input'!AH1397</f>
        <v>0</v>
      </c>
      <c r="Z362" s="1087">
        <f>'Comm Input'!AI1397</f>
        <v>0</v>
      </c>
      <c r="AA362">
        <f>'Comm Input'!AJ1397</f>
        <v>0</v>
      </c>
    </row>
    <row r="363" spans="1:27" x14ac:dyDescent="0.25">
      <c r="A363" s="311">
        <f>'Comm Input'!J1398</f>
        <v>0</v>
      </c>
      <c r="B363" s="11">
        <f>'Comm Input'!K1398</f>
        <v>0</v>
      </c>
      <c r="C363">
        <f>'Comm Input'!L1398</f>
        <v>0</v>
      </c>
      <c r="D363">
        <f>'Comm Input'!M1398</f>
        <v>0</v>
      </c>
      <c r="E363" s="49">
        <f>'Comm Input'!N1398</f>
        <v>0</v>
      </c>
      <c r="F363" s="50">
        <f>'Comm Input'!O1398</f>
        <v>0</v>
      </c>
      <c r="G363" s="38">
        <f>'Comm Input'!P1398</f>
        <v>0</v>
      </c>
      <c r="H363" s="38">
        <f>'Comm Input'!Q1398</f>
        <v>0</v>
      </c>
      <c r="I363" s="38">
        <f>'Comm Input'!R1398</f>
        <v>0</v>
      </c>
      <c r="J363" s="38">
        <f>'Comm Input'!S1398</f>
        <v>0</v>
      </c>
      <c r="K363" s="38">
        <f>'Comm Input'!T1398</f>
        <v>0</v>
      </c>
      <c r="L363" s="38">
        <f>'Comm Input'!U1398</f>
        <v>0</v>
      </c>
      <c r="M363" s="38">
        <f>'Comm Input'!V1398</f>
        <v>0</v>
      </c>
      <c r="N363" s="522">
        <f>'Comm Input'!W1398</f>
        <v>0</v>
      </c>
      <c r="O363" s="523">
        <f>'Comm Input'!X1398</f>
        <v>0</v>
      </c>
      <c r="P363" s="28">
        <f>'Comm Input'!Y1398</f>
        <v>0</v>
      </c>
      <c r="Q363" s="538">
        <f>'Comm Input'!Z1398</f>
        <v>0</v>
      </c>
      <c r="R363" s="523">
        <f>'Comm Input'!AA1398</f>
        <v>0</v>
      </c>
      <c r="S363" s="523">
        <f>'Comm Input'!AB1398</f>
        <v>0</v>
      </c>
      <c r="T363" s="28">
        <f>'Comm Input'!AC1398</f>
        <v>0</v>
      </c>
      <c r="U363" s="89">
        <f>'Comm Input'!AD1398</f>
        <v>0</v>
      </c>
      <c r="V363" s="89">
        <f>'Comm Input'!AE1398</f>
        <v>0</v>
      </c>
      <c r="W363" s="23">
        <f>'Comm Input'!AF1398</f>
        <v>0</v>
      </c>
      <c r="X363" s="523">
        <f>'Comm Input'!AG1398</f>
        <v>0</v>
      </c>
      <c r="Y363" s="523">
        <f>'Comm Input'!AH1398</f>
        <v>0</v>
      </c>
      <c r="Z363" s="89">
        <f>'Comm Input'!AI1398</f>
        <v>0</v>
      </c>
      <c r="AA363">
        <f>'Comm Input'!AJ1398</f>
        <v>0</v>
      </c>
    </row>
    <row r="364" spans="1:27" x14ac:dyDescent="0.25">
      <c r="A364" s="334">
        <f>'Comm Input'!J1399</f>
        <v>0</v>
      </c>
      <c r="B364" s="201">
        <f>'Comm Input'!K1399</f>
        <v>0</v>
      </c>
      <c r="C364" s="171">
        <f>'Comm Input'!L1399</f>
        <v>0</v>
      </c>
      <c r="D364" s="176">
        <f>'Comm Input'!M1399</f>
        <v>0</v>
      </c>
      <c r="E364" s="449">
        <f>'Comm Input'!N1399</f>
        <v>0</v>
      </c>
      <c r="F364" s="335">
        <f>'Comm Input'!O1399</f>
        <v>0</v>
      </c>
      <c r="G364" s="177">
        <f>'Comm Input'!P1399</f>
        <v>0</v>
      </c>
      <c r="H364" s="177">
        <f>'Comm Input'!Q1399</f>
        <v>0</v>
      </c>
      <c r="I364" s="177">
        <f>'Comm Input'!R1399</f>
        <v>0</v>
      </c>
      <c r="J364" s="177">
        <f>'Comm Input'!S1399</f>
        <v>0</v>
      </c>
      <c r="K364" s="177">
        <f>'Comm Input'!T1399</f>
        <v>0</v>
      </c>
      <c r="L364" s="177">
        <f>'Comm Input'!U1399</f>
        <v>0</v>
      </c>
      <c r="M364" s="177">
        <f>'Comm Input'!V1399</f>
        <v>0</v>
      </c>
      <c r="N364" s="364">
        <f>'Comm Input'!W1399</f>
        <v>0</v>
      </c>
      <c r="O364" s="178">
        <f>'Comm Input'!X1399</f>
        <v>0</v>
      </c>
      <c r="P364" s="365">
        <f>'Comm Input'!Y1399</f>
        <v>0</v>
      </c>
      <c r="Q364" s="630">
        <f>'Comm Input'!Z1399</f>
        <v>0</v>
      </c>
      <c r="R364" s="178">
        <f>'Comm Input'!AA1399</f>
        <v>0</v>
      </c>
      <c r="S364" s="337">
        <f>'Comm Input'!AB1399</f>
        <v>0</v>
      </c>
      <c r="T364" s="201">
        <f>'Comm Input'!AC1399</f>
        <v>0</v>
      </c>
      <c r="U364" s="171">
        <f>'Comm Input'!AD1399</f>
        <v>0</v>
      </c>
      <c r="V364" s="171">
        <f>'Comm Input'!AE1399</f>
        <v>0</v>
      </c>
      <c r="W364" s="201">
        <f>'Comm Input'!AF1399</f>
        <v>0</v>
      </c>
      <c r="X364" s="171">
        <f>'Comm Input'!AG1399</f>
        <v>0</v>
      </c>
      <c r="Y364" s="337">
        <f>'Comm Input'!AH1399</f>
        <v>0</v>
      </c>
      <c r="Z364" s="171">
        <f>'Comm Input'!AI1399</f>
        <v>0</v>
      </c>
      <c r="AA364">
        <f>'Comm Input'!AJ1399</f>
        <v>0</v>
      </c>
    </row>
    <row r="365" spans="1:27" x14ac:dyDescent="0.25">
      <c r="A365" s="440" t="str">
        <f>'Comm Input'!J1400</f>
        <v>CES</v>
      </c>
      <c r="B365" s="42" t="str">
        <f>'Comm Input'!K1400</f>
        <v>Broker: PEO Depot</v>
      </c>
      <c r="C365" s="35">
        <f>'Comm Input'!L1400</f>
        <v>0</v>
      </c>
      <c r="D365" s="158">
        <f>'Comm Input'!M1400</f>
        <v>0</v>
      </c>
      <c r="E365" s="117">
        <f>'Comm Input'!N1400</f>
        <v>0</v>
      </c>
      <c r="F365" s="316">
        <f>'Comm Input'!O1400</f>
        <v>0</v>
      </c>
      <c r="G365" s="158">
        <f>'Comm Input'!P1400</f>
        <v>0</v>
      </c>
      <c r="H365" s="158">
        <f>'Comm Input'!Q1400</f>
        <v>0</v>
      </c>
      <c r="I365" s="158">
        <f>'Comm Input'!R1400</f>
        <v>0</v>
      </c>
      <c r="J365" s="319">
        <f>'Comm Input'!S1400</f>
        <v>0</v>
      </c>
      <c r="K365" s="319">
        <f>'Comm Input'!T1400</f>
        <v>0</v>
      </c>
      <c r="L365" s="319" t="str">
        <f>'Comm Input'!U1400</f>
        <v>Bundled</v>
      </c>
      <c r="M365" s="158">
        <f>'Comm Input'!V1400</f>
        <v>0</v>
      </c>
      <c r="N365" s="319">
        <f>'Comm Input'!W1400</f>
        <v>0.03</v>
      </c>
      <c r="O365" s="117">
        <f>'Comm Input'!X1400</f>
        <v>0</v>
      </c>
      <c r="P365" s="157">
        <f>'Comm Input'!Y1400</f>
        <v>0</v>
      </c>
      <c r="Q365" s="159">
        <f>'Comm Input'!Z1400</f>
        <v>0</v>
      </c>
      <c r="R365" s="319">
        <f>'Comm Input'!AA1400</f>
        <v>0</v>
      </c>
      <c r="S365" s="157">
        <f>'Comm Input'!AB1400</f>
        <v>0</v>
      </c>
      <c r="T365" s="126">
        <f>'Comm Input'!AC1400</f>
        <v>0</v>
      </c>
      <c r="U365" s="7">
        <f>'Comm Input'!AD1400</f>
        <v>0</v>
      </c>
      <c r="V365" s="7">
        <f>'Comm Input'!AE1400</f>
        <v>0</v>
      </c>
      <c r="W365" s="126">
        <f>'Comm Input'!AF1400</f>
        <v>0</v>
      </c>
      <c r="X365" s="158">
        <f>'Comm Input'!AG1400</f>
        <v>0</v>
      </c>
      <c r="Y365" s="322">
        <f>'Comm Input'!AH1400</f>
        <v>0</v>
      </c>
      <c r="Z365" s="7">
        <f>'Comm Input'!AI1400</f>
        <v>0</v>
      </c>
      <c r="AA365">
        <f>'Comm Input'!AJ1400</f>
        <v>0</v>
      </c>
    </row>
    <row r="366" spans="1:27" x14ac:dyDescent="0.25">
      <c r="A366" s="311">
        <f>'Comm Input'!J1401</f>
        <v>0</v>
      </c>
      <c r="B366" s="218" t="str">
        <f>'Comm Input'!K1401</f>
        <v>Bernell Rhone dba Rhone Racing</v>
      </c>
      <c r="C366" s="17">
        <f>'Comm Input'!L1401</f>
        <v>0.3473</v>
      </c>
      <c r="D366" t="str">
        <f>'Comm Input'!M1401</f>
        <v>FL7205</v>
      </c>
      <c r="E366" s="628">
        <f>'Comm Input'!N1401</f>
        <v>4320</v>
      </c>
      <c r="F366" s="366">
        <f>'Comm Input'!O1401</f>
        <v>0</v>
      </c>
      <c r="G366" s="533">
        <f>'Comm Input'!P1401</f>
        <v>0</v>
      </c>
      <c r="H366" s="535">
        <f>'Comm Input'!Q1401</f>
        <v>0</v>
      </c>
      <c r="I366" s="535">
        <f>'Comm Input'!R1401</f>
        <v>0</v>
      </c>
      <c r="J366" s="535">
        <f>'Comm Input'!S1401</f>
        <v>0</v>
      </c>
      <c r="K366" s="535">
        <f>'Comm Input'!T1401</f>
        <v>0</v>
      </c>
      <c r="L366" s="526">
        <f>'Comm Input'!U1401</f>
        <v>0</v>
      </c>
      <c r="M366" s="526">
        <f>'Comm Input'!V1401</f>
        <v>0</v>
      </c>
      <c r="N366" s="523">
        <f>'Comm Input'!W1401</f>
        <v>129.6</v>
      </c>
      <c r="O366" s="523">
        <f>'Comm Input'!X1401</f>
        <v>0</v>
      </c>
      <c r="P366" s="538">
        <f>'Comm Input'!Y1401</f>
        <v>0</v>
      </c>
      <c r="Q366" s="538">
        <f>'Comm Input'!Z1401</f>
        <v>0</v>
      </c>
      <c r="R366" s="538">
        <f>'Comm Input'!AA1401</f>
        <v>0</v>
      </c>
      <c r="S366" s="538">
        <f>'Comm Input'!AB1401</f>
        <v>0</v>
      </c>
      <c r="T366" s="11">
        <f>'Comm Input'!AC1401</f>
        <v>0</v>
      </c>
      <c r="U366">
        <f>'Comm Input'!AD1401</f>
        <v>0</v>
      </c>
      <c r="V366">
        <f>'Comm Input'!AE1401</f>
        <v>0</v>
      </c>
      <c r="W366" s="538">
        <f>'Comm Input'!AF1401</f>
        <v>0</v>
      </c>
      <c r="X366" s="538">
        <f>'Comm Input'!AG1401</f>
        <v>0</v>
      </c>
      <c r="Y366" s="538">
        <f>'Comm Input'!AH1401</f>
        <v>0</v>
      </c>
      <c r="Z366">
        <f>'Comm Input'!AI1401</f>
        <v>0</v>
      </c>
      <c r="AA366">
        <f>'Comm Input'!AJ1401</f>
        <v>0</v>
      </c>
    </row>
    <row r="367" spans="1:27" x14ac:dyDescent="0.25">
      <c r="A367" s="311">
        <f>'Comm Input'!J1402</f>
        <v>0</v>
      </c>
      <c r="B367" s="11">
        <f>'Comm Input'!K1402</f>
        <v>0</v>
      </c>
      <c r="C367">
        <f>'Comm Input'!L1402</f>
        <v>0</v>
      </c>
      <c r="D367">
        <f>'Comm Input'!M1402</f>
        <v>0</v>
      </c>
      <c r="E367" s="494">
        <f>'Comm Input'!N1402</f>
        <v>0</v>
      </c>
      <c r="F367" s="17">
        <f>'Comm Input'!O1402</f>
        <v>0</v>
      </c>
      <c r="G367" s="38">
        <f>'Comm Input'!P1402</f>
        <v>0</v>
      </c>
      <c r="H367" s="307">
        <f>'Comm Input'!Q1402</f>
        <v>0</v>
      </c>
      <c r="I367" s="307">
        <f>'Comm Input'!R1402</f>
        <v>0</v>
      </c>
      <c r="J367" s="307">
        <f>'Comm Input'!S1402</f>
        <v>0</v>
      </c>
      <c r="K367" s="307">
        <f>'Comm Input'!T1402</f>
        <v>0</v>
      </c>
      <c r="L367" s="38">
        <f>'Comm Input'!U1402</f>
        <v>0</v>
      </c>
      <c r="M367" s="38">
        <f>'Comm Input'!V1402</f>
        <v>0</v>
      </c>
      <c r="N367" s="22">
        <f>'Comm Input'!W1402</f>
        <v>0</v>
      </c>
      <c r="O367" s="22">
        <f>'Comm Input'!X1402</f>
        <v>0</v>
      </c>
      <c r="P367" s="23">
        <f>'Comm Input'!Y1402</f>
        <v>0</v>
      </c>
      <c r="Q367" s="23">
        <f>'Comm Input'!Z1402</f>
        <v>0</v>
      </c>
      <c r="R367" s="23">
        <f>'Comm Input'!AA1402</f>
        <v>0</v>
      </c>
      <c r="S367" s="23">
        <f>'Comm Input'!AB1402</f>
        <v>0</v>
      </c>
      <c r="T367" s="11">
        <f>'Comm Input'!AC1402</f>
        <v>0</v>
      </c>
      <c r="U367">
        <f>'Comm Input'!AD1402</f>
        <v>0</v>
      </c>
      <c r="V367">
        <f>'Comm Input'!AE1402</f>
        <v>0</v>
      </c>
      <c r="W367" s="23">
        <f>'Comm Input'!AF1402</f>
        <v>0</v>
      </c>
      <c r="X367" s="23">
        <f>'Comm Input'!AG1402</f>
        <v>0</v>
      </c>
      <c r="Y367" s="23">
        <f>'Comm Input'!AH1402</f>
        <v>0</v>
      </c>
      <c r="Z367">
        <f>'Comm Input'!AI1402</f>
        <v>0</v>
      </c>
      <c r="AA367">
        <f>'Comm Input'!AJ1402</f>
        <v>0</v>
      </c>
    </row>
    <row r="368" spans="1:27" x14ac:dyDescent="0.25">
      <c r="A368" s="311">
        <f>'Comm Input'!J1403</f>
        <v>0</v>
      </c>
      <c r="B368" s="11" t="str">
        <f>'Comm Input'!K1403</f>
        <v>EFFECTIVE: 2/2020</v>
      </c>
      <c r="C368" s="17">
        <f>'Comm Input'!L1403</f>
        <v>0.28160000000000002</v>
      </c>
      <c r="D368" t="str">
        <f>'Comm Input'!M1403</f>
        <v>IL 0083</v>
      </c>
      <c r="E368" s="636">
        <f>'Comm Input'!N1403</f>
        <v>0</v>
      </c>
      <c r="F368" s="366">
        <f>'Comm Input'!O1403</f>
        <v>0</v>
      </c>
      <c r="G368" s="321">
        <f>'Comm Input'!P1403</f>
        <v>0</v>
      </c>
      <c r="H368" s="307">
        <f>'Comm Input'!Q1403</f>
        <v>0</v>
      </c>
      <c r="I368" s="307">
        <f>'Comm Input'!R1403</f>
        <v>0</v>
      </c>
      <c r="J368" s="307">
        <f>'Comm Input'!S1403</f>
        <v>0</v>
      </c>
      <c r="K368" s="307">
        <f>'Comm Input'!T1403</f>
        <v>0</v>
      </c>
      <c r="L368" s="38">
        <f>'Comm Input'!U1403</f>
        <v>0</v>
      </c>
      <c r="M368" s="38">
        <f>'Comm Input'!V1403</f>
        <v>0</v>
      </c>
      <c r="N368" s="22">
        <f>'Comm Input'!W1403</f>
        <v>0</v>
      </c>
      <c r="O368" s="22">
        <f>'Comm Input'!X1403</f>
        <v>0</v>
      </c>
      <c r="P368" s="23">
        <f>'Comm Input'!Y1403</f>
        <v>0</v>
      </c>
      <c r="Q368" s="23">
        <f>'Comm Input'!Z1403</f>
        <v>0</v>
      </c>
      <c r="R368" s="23">
        <f>'Comm Input'!AA1403</f>
        <v>0</v>
      </c>
      <c r="S368" s="23">
        <f>'Comm Input'!AB1403</f>
        <v>0</v>
      </c>
      <c r="T368" s="11">
        <f>'Comm Input'!AC1403</f>
        <v>0</v>
      </c>
      <c r="U368">
        <f>'Comm Input'!AD1403</f>
        <v>0</v>
      </c>
      <c r="V368">
        <f>'Comm Input'!AE1403</f>
        <v>0</v>
      </c>
      <c r="W368" s="23">
        <f>'Comm Input'!AF1403</f>
        <v>0</v>
      </c>
      <c r="X368" s="23">
        <f>'Comm Input'!AG1403</f>
        <v>0</v>
      </c>
      <c r="Y368" s="23">
        <f>'Comm Input'!AH1403</f>
        <v>0</v>
      </c>
      <c r="Z368">
        <f>'Comm Input'!AI1403</f>
        <v>0</v>
      </c>
      <c r="AA368">
        <f>'Comm Input'!AJ1403</f>
        <v>0</v>
      </c>
    </row>
    <row r="369" spans="1:27" x14ac:dyDescent="0.25">
      <c r="A369" s="311">
        <f>'Comm Input'!J1404</f>
        <v>0</v>
      </c>
      <c r="B369" s="11" t="str">
        <f>'Comm Input'!K1404</f>
        <v>Moved to CES division for IL 10.2020</v>
      </c>
      <c r="C369">
        <f>'Comm Input'!L1404</f>
        <v>0</v>
      </c>
      <c r="D369">
        <f>'Comm Input'!M1404</f>
        <v>0</v>
      </c>
      <c r="E369" s="494">
        <f>'Comm Input'!N1404</f>
        <v>0</v>
      </c>
      <c r="F369" s="17">
        <f>'Comm Input'!O1404</f>
        <v>0</v>
      </c>
      <c r="G369" s="38">
        <f>'Comm Input'!P1404</f>
        <v>0</v>
      </c>
      <c r="H369" s="307">
        <f>'Comm Input'!Q1404</f>
        <v>0</v>
      </c>
      <c r="I369" s="307">
        <f>'Comm Input'!R1404</f>
        <v>0</v>
      </c>
      <c r="J369" s="307">
        <f>'Comm Input'!S1404</f>
        <v>0</v>
      </c>
      <c r="K369" s="307">
        <f>'Comm Input'!T1404</f>
        <v>0</v>
      </c>
      <c r="L369" s="38">
        <f>'Comm Input'!U1404</f>
        <v>0</v>
      </c>
      <c r="M369" s="38">
        <f>'Comm Input'!V1404</f>
        <v>0</v>
      </c>
      <c r="N369" s="22">
        <f>'Comm Input'!W1404</f>
        <v>0</v>
      </c>
      <c r="O369" s="22">
        <f>'Comm Input'!X1404</f>
        <v>0</v>
      </c>
      <c r="P369" s="23">
        <f>'Comm Input'!Y1404</f>
        <v>0</v>
      </c>
      <c r="Q369" s="23">
        <f>'Comm Input'!Z1404</f>
        <v>0</v>
      </c>
      <c r="R369" s="23">
        <f>'Comm Input'!AA1404</f>
        <v>0</v>
      </c>
      <c r="S369" s="23">
        <f>'Comm Input'!AB1404</f>
        <v>0</v>
      </c>
      <c r="T369" s="11">
        <f>'Comm Input'!AC1404</f>
        <v>0</v>
      </c>
      <c r="U369">
        <f>'Comm Input'!AD1404</f>
        <v>0</v>
      </c>
      <c r="V369">
        <f>'Comm Input'!AE1404</f>
        <v>0</v>
      </c>
      <c r="W369" s="23">
        <f>'Comm Input'!AF1404</f>
        <v>0</v>
      </c>
      <c r="X369" s="23">
        <f>'Comm Input'!AG1404</f>
        <v>0</v>
      </c>
      <c r="Y369" s="23">
        <f>'Comm Input'!AH1404</f>
        <v>0</v>
      </c>
      <c r="Z369">
        <f>'Comm Input'!AI1404</f>
        <v>0</v>
      </c>
      <c r="AA369">
        <f>'Comm Input'!AJ1404</f>
        <v>0</v>
      </c>
    </row>
    <row r="370" spans="1:27" x14ac:dyDescent="0.25">
      <c r="A370" s="311">
        <f>'Comm Input'!J1405</f>
        <v>0</v>
      </c>
      <c r="B370" s="11">
        <f>'Comm Input'!K1405</f>
        <v>0</v>
      </c>
      <c r="C370" s="17">
        <f>'Comm Input'!L1405</f>
        <v>0</v>
      </c>
      <c r="D370">
        <f>'Comm Input'!M1405</f>
        <v>0</v>
      </c>
      <c r="E370" s="494">
        <f>'Comm Input'!N1405</f>
        <v>0</v>
      </c>
      <c r="F370" s="366">
        <f>'Comm Input'!O1405</f>
        <v>0</v>
      </c>
      <c r="G370" s="321">
        <f>'Comm Input'!P1405</f>
        <v>0</v>
      </c>
      <c r="H370" s="307">
        <f>'Comm Input'!Q1405</f>
        <v>0</v>
      </c>
      <c r="I370" s="307">
        <f>'Comm Input'!R1405</f>
        <v>0</v>
      </c>
      <c r="J370" s="307">
        <f>'Comm Input'!S1405</f>
        <v>0</v>
      </c>
      <c r="K370" s="307">
        <f>'Comm Input'!T1405</f>
        <v>0</v>
      </c>
      <c r="L370" s="38">
        <f>'Comm Input'!U1405</f>
        <v>0</v>
      </c>
      <c r="M370" s="38">
        <f>'Comm Input'!V1405</f>
        <v>0</v>
      </c>
      <c r="N370" s="22">
        <f>'Comm Input'!W1405</f>
        <v>0</v>
      </c>
      <c r="O370" s="22">
        <f>'Comm Input'!X1405</f>
        <v>0</v>
      </c>
      <c r="P370" s="23">
        <f>'Comm Input'!Y1405</f>
        <v>0</v>
      </c>
      <c r="Q370" s="23">
        <f>'Comm Input'!Z1405</f>
        <v>0</v>
      </c>
      <c r="R370" s="23">
        <f>'Comm Input'!AA1405</f>
        <v>0</v>
      </c>
      <c r="S370" s="23">
        <f>'Comm Input'!AB1405</f>
        <v>0</v>
      </c>
      <c r="T370" s="11">
        <f>'Comm Input'!AC1405</f>
        <v>0</v>
      </c>
      <c r="U370">
        <f>'Comm Input'!AD1405</f>
        <v>0</v>
      </c>
      <c r="V370">
        <f>'Comm Input'!AE1405</f>
        <v>0</v>
      </c>
      <c r="W370" s="23">
        <f>'Comm Input'!AF1405</f>
        <v>0</v>
      </c>
      <c r="X370" s="23">
        <f>'Comm Input'!AG1405</f>
        <v>0</v>
      </c>
      <c r="Y370" s="23">
        <f>'Comm Input'!AH1405</f>
        <v>0</v>
      </c>
      <c r="Z370" s="23">
        <f>'Comm Input'!AI1405</f>
        <v>0</v>
      </c>
      <c r="AA370">
        <f>'Comm Input'!AJ1405</f>
        <v>0</v>
      </c>
    </row>
    <row r="371" spans="1:27" x14ac:dyDescent="0.25">
      <c r="A371" s="311">
        <f>'Comm Input'!J1406</f>
        <v>0</v>
      </c>
      <c r="B371" s="11">
        <f>'Comm Input'!K1406</f>
        <v>0</v>
      </c>
      <c r="C371">
        <f>'Comm Input'!L1406</f>
        <v>0</v>
      </c>
      <c r="D371">
        <f>'Comm Input'!M1406</f>
        <v>0</v>
      </c>
      <c r="E371" s="626">
        <f>'Comm Input'!N1406</f>
        <v>0</v>
      </c>
      <c r="F371" s="13">
        <f>'Comm Input'!O1406</f>
        <v>0</v>
      </c>
      <c r="G371" s="38">
        <f>'Comm Input'!P1406</f>
        <v>0</v>
      </c>
      <c r="H371" s="307">
        <f>'Comm Input'!Q1406</f>
        <v>0</v>
      </c>
      <c r="I371" s="307">
        <f>'Comm Input'!R1406</f>
        <v>0</v>
      </c>
      <c r="J371" s="307">
        <f>'Comm Input'!S1406</f>
        <v>0</v>
      </c>
      <c r="K371" s="307">
        <f>'Comm Input'!T1406</f>
        <v>0</v>
      </c>
      <c r="L371" s="38">
        <f>'Comm Input'!U1406</f>
        <v>0</v>
      </c>
      <c r="M371" s="38">
        <f>'Comm Input'!V1406</f>
        <v>0</v>
      </c>
      <c r="N371" s="22">
        <f>'Comm Input'!W1406</f>
        <v>0</v>
      </c>
      <c r="O371" s="22">
        <f>'Comm Input'!X1406</f>
        <v>0</v>
      </c>
      <c r="P371" s="23">
        <f>'Comm Input'!Y1406</f>
        <v>0</v>
      </c>
      <c r="Q371" s="23">
        <f>'Comm Input'!Z1406</f>
        <v>0</v>
      </c>
      <c r="R371" s="23">
        <f>'Comm Input'!AA1406</f>
        <v>0</v>
      </c>
      <c r="S371" s="23">
        <f>'Comm Input'!AB1406</f>
        <v>0</v>
      </c>
      <c r="T371" s="11">
        <f>'Comm Input'!AC1406</f>
        <v>0</v>
      </c>
      <c r="U371">
        <f>'Comm Input'!AD1406</f>
        <v>0</v>
      </c>
      <c r="V371">
        <f>'Comm Input'!AE1406</f>
        <v>0</v>
      </c>
      <c r="W371" s="23">
        <f>'Comm Input'!AF1406</f>
        <v>0</v>
      </c>
      <c r="X371" s="23">
        <f>'Comm Input'!AG1406</f>
        <v>0</v>
      </c>
      <c r="Y371" s="23">
        <f>'Comm Input'!AH1406</f>
        <v>0</v>
      </c>
      <c r="Z371" s="23">
        <f>'Comm Input'!AI1406</f>
        <v>0</v>
      </c>
      <c r="AA371">
        <f>'Comm Input'!AJ1406</f>
        <v>0</v>
      </c>
    </row>
    <row r="372" spans="1:27" ht="15.75" thickBot="1" x14ac:dyDescent="0.3">
      <c r="A372" s="311">
        <f>'Comm Input'!J1407</f>
        <v>0</v>
      </c>
      <c r="B372" s="11">
        <f>'Comm Input'!K1407</f>
        <v>0</v>
      </c>
      <c r="C372">
        <f>'Comm Input'!L1407</f>
        <v>0</v>
      </c>
      <c r="D372">
        <f>'Comm Input'!M1407</f>
        <v>0</v>
      </c>
      <c r="E372" s="49">
        <f>'Comm Input'!N1407</f>
        <v>0</v>
      </c>
      <c r="F372" s="50">
        <f>'Comm Input'!O1407</f>
        <v>0</v>
      </c>
      <c r="G372" s="38">
        <f>'Comm Input'!P1407</f>
        <v>0</v>
      </c>
      <c r="H372" s="307">
        <f>'Comm Input'!Q1407</f>
        <v>0</v>
      </c>
      <c r="I372" s="307">
        <f>'Comm Input'!R1407</f>
        <v>0</v>
      </c>
      <c r="J372" s="307">
        <f>'Comm Input'!S1407</f>
        <v>0</v>
      </c>
      <c r="K372" s="307">
        <f>'Comm Input'!T1407</f>
        <v>0</v>
      </c>
      <c r="L372" s="38">
        <f>'Comm Input'!U1407</f>
        <v>0</v>
      </c>
      <c r="M372" s="38">
        <f>'Comm Input'!V1407</f>
        <v>0</v>
      </c>
      <c r="N372" s="38">
        <f>'Comm Input'!W1407</f>
        <v>0</v>
      </c>
      <c r="O372" s="22">
        <f>'Comm Input'!X1407</f>
        <v>0</v>
      </c>
      <c r="P372" s="11">
        <f>'Comm Input'!Y1407</f>
        <v>0</v>
      </c>
      <c r="Q372" s="23">
        <f>'Comm Input'!Z1407</f>
        <v>0</v>
      </c>
      <c r="R372" s="22">
        <f>'Comm Input'!AA1407</f>
        <v>0</v>
      </c>
      <c r="S372" s="22">
        <f>'Comm Input'!AB1407</f>
        <v>0</v>
      </c>
      <c r="T372" s="23">
        <f>'Comm Input'!AC1407</f>
        <v>0</v>
      </c>
      <c r="U372" s="22">
        <f>'Comm Input'!AD1407</f>
        <v>0</v>
      </c>
      <c r="V372" s="22">
        <f>'Comm Input'!AE1407</f>
        <v>0</v>
      </c>
      <c r="W372" s="23">
        <f>'Comm Input'!AF1407</f>
        <v>0</v>
      </c>
      <c r="X372" s="22">
        <f>'Comm Input'!AG1407</f>
        <v>0</v>
      </c>
      <c r="Y372" s="22">
        <f>'Comm Input'!AH1407</f>
        <v>0</v>
      </c>
      <c r="Z372" s="22">
        <f>'Comm Input'!AI1407</f>
        <v>0</v>
      </c>
      <c r="AA372">
        <f>'Comm Input'!AJ1407</f>
        <v>0</v>
      </c>
    </row>
    <row r="373" spans="1:27" ht="15.75" thickBot="1" x14ac:dyDescent="0.3">
      <c r="A373" s="311">
        <f>'Comm Input'!J1408</f>
        <v>0</v>
      </c>
      <c r="B373" s="11">
        <f>'Comm Input'!K1408</f>
        <v>0</v>
      </c>
      <c r="C373">
        <f>'Comm Input'!L1408</f>
        <v>0</v>
      </c>
      <c r="D373">
        <f>'Comm Input'!M1408</f>
        <v>0</v>
      </c>
      <c r="E373" s="49">
        <f>'Comm Input'!N1408</f>
        <v>0</v>
      </c>
      <c r="F373" s="50">
        <f>'Comm Input'!O1408</f>
        <v>0</v>
      </c>
      <c r="G373" s="38">
        <f>'Comm Input'!P1408</f>
        <v>0</v>
      </c>
      <c r="H373" s="38">
        <f>'Comm Input'!Q1408</f>
        <v>0</v>
      </c>
      <c r="I373" s="38">
        <f>'Comm Input'!R1408</f>
        <v>0</v>
      </c>
      <c r="J373" s="38">
        <f>'Comm Input'!S1408</f>
        <v>0</v>
      </c>
      <c r="K373" s="38">
        <f>'Comm Input'!T1408</f>
        <v>0</v>
      </c>
      <c r="L373" s="38">
        <f>'Comm Input'!U1408</f>
        <v>0</v>
      </c>
      <c r="M373" s="38">
        <f>'Comm Input'!V1408</f>
        <v>0</v>
      </c>
      <c r="N373" s="488">
        <f>'Comm Input'!W1408</f>
        <v>129.6</v>
      </c>
      <c r="O373" s="489">
        <f>'Comm Input'!X1408</f>
        <v>0</v>
      </c>
      <c r="P373" s="490">
        <f>'Comm Input'!Y1408</f>
        <v>0</v>
      </c>
      <c r="Q373" s="1165">
        <f>'Comm Input'!Z1408</f>
        <v>129.6</v>
      </c>
      <c r="R373" s="387">
        <f>'Comm Input'!AA1408</f>
        <v>0</v>
      </c>
      <c r="S373" s="387">
        <f>'Comm Input'!AB1408</f>
        <v>0</v>
      </c>
      <c r="T373" s="1114">
        <f>'Comm Input'!AC1408</f>
        <v>0</v>
      </c>
      <c r="U373" s="89">
        <f>'Comm Input'!AD1408</f>
        <v>0</v>
      </c>
      <c r="V373" s="89">
        <f>'Comm Input'!AE1408</f>
        <v>0</v>
      </c>
      <c r="W373" s="23">
        <f>'Comm Input'!AF1408</f>
        <v>0</v>
      </c>
      <c r="X373" s="387">
        <f>'Comm Input'!AG1408</f>
        <v>0</v>
      </c>
      <c r="Y373" s="387">
        <f>'Comm Input'!AH1408</f>
        <v>0</v>
      </c>
      <c r="Z373" s="1087">
        <f>'Comm Input'!AI1408</f>
        <v>0</v>
      </c>
      <c r="AA373">
        <f>'Comm Input'!AJ1408</f>
        <v>0</v>
      </c>
    </row>
    <row r="374" spans="1:27" x14ac:dyDescent="0.25">
      <c r="A374" s="311">
        <f>'Comm Input'!J1409</f>
        <v>0</v>
      </c>
      <c r="B374" s="11">
        <f>'Comm Input'!K1409</f>
        <v>0</v>
      </c>
      <c r="C374">
        <f>'Comm Input'!L1409</f>
        <v>0</v>
      </c>
      <c r="D374">
        <f>'Comm Input'!M1409</f>
        <v>0</v>
      </c>
      <c r="E374" s="49">
        <f>'Comm Input'!N1409</f>
        <v>0</v>
      </c>
      <c r="F374" s="50">
        <f>'Comm Input'!O1409</f>
        <v>0</v>
      </c>
      <c r="G374" s="38">
        <f>'Comm Input'!P1409</f>
        <v>0</v>
      </c>
      <c r="H374" s="38">
        <f>'Comm Input'!Q1409</f>
        <v>0</v>
      </c>
      <c r="I374" s="38">
        <f>'Comm Input'!R1409</f>
        <v>0</v>
      </c>
      <c r="J374" s="38">
        <f>'Comm Input'!S1409</f>
        <v>0</v>
      </c>
      <c r="K374" s="38">
        <f>'Comm Input'!T1409</f>
        <v>0</v>
      </c>
      <c r="L374" s="38">
        <f>'Comm Input'!U1409</f>
        <v>0</v>
      </c>
      <c r="M374" s="38">
        <f>'Comm Input'!V1409</f>
        <v>0</v>
      </c>
      <c r="N374" s="522">
        <f>'Comm Input'!W1409</f>
        <v>0</v>
      </c>
      <c r="O374" s="523">
        <f>'Comm Input'!X1409</f>
        <v>0</v>
      </c>
      <c r="P374" s="28">
        <f>'Comm Input'!Y1409</f>
        <v>0</v>
      </c>
      <c r="Q374" s="538">
        <f>'Comm Input'!Z1409</f>
        <v>0</v>
      </c>
      <c r="R374" s="523">
        <f>'Comm Input'!AA1409</f>
        <v>0</v>
      </c>
      <c r="S374" s="523">
        <f>'Comm Input'!AB1409</f>
        <v>0</v>
      </c>
      <c r="T374" s="28">
        <f>'Comm Input'!AC1409</f>
        <v>0</v>
      </c>
      <c r="U374" s="89">
        <f>'Comm Input'!AD1409</f>
        <v>0</v>
      </c>
      <c r="V374" s="89">
        <f>'Comm Input'!AE1409</f>
        <v>0</v>
      </c>
      <c r="W374" s="23">
        <f>'Comm Input'!AF1409</f>
        <v>0</v>
      </c>
      <c r="X374" s="523">
        <f>'Comm Input'!AG1409</f>
        <v>0</v>
      </c>
      <c r="Y374" s="523">
        <f>'Comm Input'!AH1409</f>
        <v>0</v>
      </c>
      <c r="Z374" s="89">
        <f>'Comm Input'!AI1409</f>
        <v>0</v>
      </c>
      <c r="AA374">
        <f>'Comm Input'!AJ1409</f>
        <v>0</v>
      </c>
    </row>
    <row r="375" spans="1:27" x14ac:dyDescent="0.25">
      <c r="A375" s="334">
        <f>'Comm Input'!J1410</f>
        <v>0</v>
      </c>
      <c r="B375" s="201">
        <f>'Comm Input'!K1410</f>
        <v>0</v>
      </c>
      <c r="C375" s="171">
        <f>'Comm Input'!L1410</f>
        <v>0</v>
      </c>
      <c r="D375" s="176">
        <f>'Comm Input'!M1410</f>
        <v>0</v>
      </c>
      <c r="E375" s="449">
        <f>'Comm Input'!N1410</f>
        <v>0</v>
      </c>
      <c r="F375" s="335">
        <f>'Comm Input'!O1410</f>
        <v>0</v>
      </c>
      <c r="G375" s="177">
        <f>'Comm Input'!P1410</f>
        <v>0</v>
      </c>
      <c r="H375" s="177">
        <f>'Comm Input'!Q1410</f>
        <v>0</v>
      </c>
      <c r="I375" s="177">
        <f>'Comm Input'!R1410</f>
        <v>0</v>
      </c>
      <c r="J375" s="177">
        <f>'Comm Input'!S1410</f>
        <v>0</v>
      </c>
      <c r="K375" s="177">
        <f>'Comm Input'!T1410</f>
        <v>0</v>
      </c>
      <c r="L375" s="177">
        <f>'Comm Input'!U1410</f>
        <v>0</v>
      </c>
      <c r="M375" s="177">
        <f>'Comm Input'!V1410</f>
        <v>0</v>
      </c>
      <c r="N375" s="364">
        <f>'Comm Input'!W1410</f>
        <v>0</v>
      </c>
      <c r="O375" s="178">
        <f>'Comm Input'!X1410</f>
        <v>0</v>
      </c>
      <c r="P375" s="365">
        <f>'Comm Input'!Y1410</f>
        <v>0</v>
      </c>
      <c r="Q375" s="630">
        <f>'Comm Input'!Z1410</f>
        <v>0</v>
      </c>
      <c r="R375" s="178">
        <f>'Comm Input'!AA1410</f>
        <v>0</v>
      </c>
      <c r="S375" s="337">
        <f>'Comm Input'!AB1410</f>
        <v>0</v>
      </c>
      <c r="T375" s="201">
        <f>'Comm Input'!AC1410</f>
        <v>0</v>
      </c>
      <c r="U375" s="171">
        <f>'Comm Input'!AD1410</f>
        <v>0</v>
      </c>
      <c r="V375" s="171">
        <f>'Comm Input'!AE1410</f>
        <v>0</v>
      </c>
      <c r="W375" s="201">
        <f>'Comm Input'!AF1410</f>
        <v>0</v>
      </c>
      <c r="X375" s="171">
        <f>'Comm Input'!AG1410</f>
        <v>0</v>
      </c>
      <c r="Y375" s="337">
        <f>'Comm Input'!AH1410</f>
        <v>0</v>
      </c>
      <c r="Z375" s="171">
        <f>'Comm Input'!AI1410</f>
        <v>0</v>
      </c>
      <c r="AA375">
        <f>'Comm Input'!AJ1410</f>
        <v>0</v>
      </c>
    </row>
    <row r="376" spans="1:27" x14ac:dyDescent="0.25">
      <c r="A376" s="440" t="str">
        <f>'Comm Input'!J1411</f>
        <v>CES</v>
      </c>
      <c r="B376" s="42" t="str">
        <f>'Comm Input'!K1411</f>
        <v>Broker: PEO Exchange</v>
      </c>
      <c r="C376" s="35">
        <f>'Comm Input'!L1411</f>
        <v>0</v>
      </c>
      <c r="D376" s="158">
        <f>'Comm Input'!M1411</f>
        <v>0</v>
      </c>
      <c r="E376" s="117">
        <f>'Comm Input'!N1411</f>
        <v>0</v>
      </c>
      <c r="F376" s="316">
        <f>'Comm Input'!O1411</f>
        <v>0</v>
      </c>
      <c r="G376" s="158">
        <f>'Comm Input'!P1411</f>
        <v>0</v>
      </c>
      <c r="H376" s="158">
        <f>'Comm Input'!Q1411</f>
        <v>0</v>
      </c>
      <c r="I376" s="158">
        <f>'Comm Input'!R1411</f>
        <v>0</v>
      </c>
      <c r="J376" s="319">
        <f>'Comm Input'!S1411</f>
        <v>0</v>
      </c>
      <c r="K376" s="319">
        <f>'Comm Input'!T1411</f>
        <v>0</v>
      </c>
      <c r="L376" s="319">
        <f>'Comm Input'!U1411</f>
        <v>0</v>
      </c>
      <c r="M376" s="158" t="str">
        <f>'Comm Input'!V1411</f>
        <v>Commssion</v>
      </c>
      <c r="N376" s="319">
        <f>'Comm Input'!W1411</f>
        <v>0</v>
      </c>
      <c r="O376" s="117">
        <f>'Comm Input'!X1411</f>
        <v>0</v>
      </c>
      <c r="P376" s="157">
        <f>'Comm Input'!Y1411</f>
        <v>0</v>
      </c>
      <c r="Q376" s="159">
        <f>'Comm Input'!Z1411</f>
        <v>0</v>
      </c>
      <c r="R376" s="319">
        <f>'Comm Input'!AA1411</f>
        <v>0</v>
      </c>
      <c r="S376" s="157">
        <f>'Comm Input'!AB1411</f>
        <v>0</v>
      </c>
      <c r="T376" s="126">
        <f>'Comm Input'!AC1411</f>
        <v>0</v>
      </c>
      <c r="U376" s="7">
        <f>'Comm Input'!AD1411</f>
        <v>0</v>
      </c>
      <c r="V376" s="7">
        <f>'Comm Input'!AE1411</f>
        <v>0</v>
      </c>
      <c r="W376" s="126">
        <f>'Comm Input'!AF1411</f>
        <v>0</v>
      </c>
      <c r="X376" s="158">
        <f>'Comm Input'!AG1411</f>
        <v>0</v>
      </c>
      <c r="Y376" s="322">
        <f>'Comm Input'!AH1411</f>
        <v>0</v>
      </c>
      <c r="Z376" s="7">
        <f>'Comm Input'!AI1411</f>
        <v>0</v>
      </c>
      <c r="AA376">
        <f>'Comm Input'!AJ1411</f>
        <v>0</v>
      </c>
    </row>
    <row r="377" spans="1:27" x14ac:dyDescent="0.25">
      <c r="A377" s="311">
        <f>'Comm Input'!J1412</f>
        <v>0</v>
      </c>
      <c r="B377" s="218" t="str">
        <f>'Comm Input'!K1412</f>
        <v>Beyond Financial</v>
      </c>
      <c r="C377" s="17">
        <f>'Comm Input'!L1412</f>
        <v>0.23</v>
      </c>
      <c r="D377" t="str">
        <f>'Comm Input'!M1412</f>
        <v>CA8290</v>
      </c>
      <c r="E377" s="628">
        <f>'Comm Input'!N1412</f>
        <v>0</v>
      </c>
      <c r="F377" s="366">
        <f>'Comm Input'!O1412</f>
        <v>0</v>
      </c>
      <c r="G377" s="533">
        <f>'Comm Input'!P1412</f>
        <v>6.0499999999999998E-2</v>
      </c>
      <c r="H377" s="535">
        <f>'Comm Input'!Q1412</f>
        <v>0</v>
      </c>
      <c r="I377" s="535">
        <f>'Comm Input'!R1412</f>
        <v>3.5000000000000003E-2</v>
      </c>
      <c r="J377" s="535">
        <f>'Comm Input'!S1412</f>
        <v>6.2E-2</v>
      </c>
      <c r="K377" s="535">
        <f>'Comm Input'!T1412</f>
        <v>0</v>
      </c>
      <c r="L377" s="526">
        <f>'Comm Input'!U1412</f>
        <v>2.5000000000000001E-2</v>
      </c>
      <c r="M377" s="526">
        <f>'Comm Input'!V1412</f>
        <v>2.325E-2</v>
      </c>
      <c r="N377" s="523">
        <f>'Comm Input'!W1412</f>
        <v>0</v>
      </c>
      <c r="O377" s="523">
        <f>'Comm Input'!X1412</f>
        <v>0</v>
      </c>
      <c r="P377" s="538">
        <f>'Comm Input'!Y1412</f>
        <v>0</v>
      </c>
      <c r="Q377" s="538">
        <f>'Comm Input'!Z1412</f>
        <v>0</v>
      </c>
      <c r="R377" s="538">
        <f>'Comm Input'!AA1412</f>
        <v>0</v>
      </c>
      <c r="S377" s="538">
        <f>'Comm Input'!AB1412</f>
        <v>0</v>
      </c>
      <c r="T377" s="11">
        <f>'Comm Input'!AC1412</f>
        <v>0</v>
      </c>
      <c r="U377">
        <f>'Comm Input'!AD1412</f>
        <v>0</v>
      </c>
      <c r="V377">
        <f>'Comm Input'!AE1412</f>
        <v>0</v>
      </c>
      <c r="W377" s="538">
        <f>'Comm Input'!AF1412</f>
        <v>0</v>
      </c>
      <c r="X377" s="538">
        <f>'Comm Input'!AG1412</f>
        <v>0</v>
      </c>
      <c r="Y377" s="538">
        <f>'Comm Input'!AH1412</f>
        <v>0</v>
      </c>
      <c r="Z377">
        <f>'Comm Input'!AI1412</f>
        <v>0</v>
      </c>
      <c r="AA377">
        <f>'Comm Input'!AJ1412</f>
        <v>0</v>
      </c>
    </row>
    <row r="378" spans="1:27" x14ac:dyDescent="0.25">
      <c r="A378" s="311">
        <f>'Comm Input'!J1413</f>
        <v>0</v>
      </c>
      <c r="B378" s="11">
        <f>'Comm Input'!K1413</f>
        <v>0</v>
      </c>
      <c r="C378">
        <f>'Comm Input'!L1413</f>
        <v>0</v>
      </c>
      <c r="D378">
        <f>'Comm Input'!M1413</f>
        <v>0</v>
      </c>
      <c r="E378" s="494">
        <f>'Comm Input'!N1413</f>
        <v>0</v>
      </c>
      <c r="F378" s="17">
        <f>'Comm Input'!O1413</f>
        <v>0</v>
      </c>
      <c r="G378" s="38">
        <f>'Comm Input'!P1413</f>
        <v>3.993E-2</v>
      </c>
      <c r="H378" s="307">
        <f>'Comm Input'!Q1413</f>
        <v>0</v>
      </c>
      <c r="I378" s="307">
        <f>'Comm Input'!R1413</f>
        <v>3.5000000000000003E-2</v>
      </c>
      <c r="J378" s="307">
        <f>'Comm Input'!S1413</f>
        <v>6.2E-2</v>
      </c>
      <c r="K378" s="307">
        <f>'Comm Input'!T1413</f>
        <v>0</v>
      </c>
      <c r="L378" s="38">
        <f>'Comm Input'!U1413</f>
        <v>2.5000000000000001E-2</v>
      </c>
      <c r="M378" s="38">
        <f>'Comm Input'!V1413</f>
        <v>2.325E-2</v>
      </c>
      <c r="N378" s="22">
        <f>'Comm Input'!W1413</f>
        <v>0</v>
      </c>
      <c r="O378" s="22">
        <f>'Comm Input'!X1413</f>
        <v>0</v>
      </c>
      <c r="P378" s="23">
        <f>'Comm Input'!Y1413</f>
        <v>0</v>
      </c>
      <c r="Q378" s="23">
        <f>'Comm Input'!Z1413</f>
        <v>0</v>
      </c>
      <c r="R378" s="23">
        <f>'Comm Input'!AA1413</f>
        <v>0</v>
      </c>
      <c r="S378" s="23">
        <f>'Comm Input'!AB1413</f>
        <v>0</v>
      </c>
      <c r="T378" s="11">
        <f>'Comm Input'!AC1413</f>
        <v>0</v>
      </c>
      <c r="U378">
        <f>'Comm Input'!AD1413</f>
        <v>0</v>
      </c>
      <c r="V378">
        <f>'Comm Input'!AE1413</f>
        <v>0</v>
      </c>
      <c r="W378" s="23">
        <f>'Comm Input'!AF1413</f>
        <v>0</v>
      </c>
      <c r="X378" s="23">
        <f>'Comm Input'!AG1413</f>
        <v>0</v>
      </c>
      <c r="Y378" s="23">
        <f>'Comm Input'!AH1413</f>
        <v>0</v>
      </c>
      <c r="Z378">
        <f>'Comm Input'!AI1413</f>
        <v>0</v>
      </c>
      <c r="AA378">
        <f>'Comm Input'!AJ1413</f>
        <v>0</v>
      </c>
    </row>
    <row r="379" spans="1:27" x14ac:dyDescent="0.25">
      <c r="A379" s="311">
        <f>'Comm Input'!J1414</f>
        <v>0</v>
      </c>
      <c r="B379" s="11">
        <f>'Comm Input'!K1414</f>
        <v>0</v>
      </c>
      <c r="C379" s="17">
        <f>'Comm Input'!L1414</f>
        <v>0.26840000000000003</v>
      </c>
      <c r="D379" t="str">
        <f>'Comm Input'!M1414</f>
        <v>CA8291</v>
      </c>
      <c r="E379" s="636">
        <f>'Comm Input'!N1414</f>
        <v>0</v>
      </c>
      <c r="F379" s="366">
        <f>'Comm Input'!O1414</f>
        <v>0</v>
      </c>
      <c r="G379" s="321">
        <f>'Comm Input'!P1414</f>
        <v>9.8900000000000002E-2</v>
      </c>
      <c r="H379" s="307">
        <f>'Comm Input'!Q1414</f>
        <v>0</v>
      </c>
      <c r="I379" s="307">
        <f>'Comm Input'!R1414</f>
        <v>3.5000000000000003E-2</v>
      </c>
      <c r="J379" s="307">
        <f>'Comm Input'!S1414</f>
        <v>6.2E-2</v>
      </c>
      <c r="K379" s="307">
        <f>'Comm Input'!T1414</f>
        <v>0</v>
      </c>
      <c r="L379" s="38">
        <f>'Comm Input'!U1414</f>
        <v>2.5000000000000001E-2</v>
      </c>
      <c r="M379" s="38">
        <f>'Comm Input'!V1414</f>
        <v>2.845E-2</v>
      </c>
      <c r="N379" s="22">
        <f>'Comm Input'!W1414</f>
        <v>0</v>
      </c>
      <c r="O379" s="22">
        <f>'Comm Input'!X1414</f>
        <v>0</v>
      </c>
      <c r="P379" s="23">
        <f>'Comm Input'!Y1414</f>
        <v>0</v>
      </c>
      <c r="Q379" s="23">
        <f>'Comm Input'!Z1414</f>
        <v>0</v>
      </c>
      <c r="R379" s="23">
        <f>'Comm Input'!AA1414</f>
        <v>0</v>
      </c>
      <c r="S379" s="23">
        <f>'Comm Input'!AB1414</f>
        <v>0</v>
      </c>
      <c r="T379" s="11">
        <f>'Comm Input'!AC1414</f>
        <v>0</v>
      </c>
      <c r="U379">
        <f>'Comm Input'!AD1414</f>
        <v>0</v>
      </c>
      <c r="V379">
        <f>'Comm Input'!AE1414</f>
        <v>0</v>
      </c>
      <c r="W379" s="23">
        <f>'Comm Input'!AF1414</f>
        <v>0</v>
      </c>
      <c r="X379" s="23">
        <f>'Comm Input'!AG1414</f>
        <v>0</v>
      </c>
      <c r="Y379" s="23">
        <f>'Comm Input'!AH1414</f>
        <v>0</v>
      </c>
      <c r="Z379">
        <f>'Comm Input'!AI1414</f>
        <v>0</v>
      </c>
      <c r="AA379">
        <f>'Comm Input'!AJ1414</f>
        <v>0</v>
      </c>
    </row>
    <row r="380" spans="1:27" x14ac:dyDescent="0.25">
      <c r="A380" s="311">
        <f>'Comm Input'!J1415</f>
        <v>0</v>
      </c>
      <c r="B380" s="11" t="str">
        <f>'Comm Input'!K1415</f>
        <v>TERMED</v>
      </c>
      <c r="C380">
        <f>'Comm Input'!L1415</f>
        <v>0</v>
      </c>
      <c r="D380">
        <f>'Comm Input'!M1415</f>
        <v>0</v>
      </c>
      <c r="E380" s="494">
        <f>'Comm Input'!N1415</f>
        <v>0</v>
      </c>
      <c r="F380" s="17">
        <f>'Comm Input'!O1415</f>
        <v>0</v>
      </c>
      <c r="G380" s="38">
        <f>'Comm Input'!P1415</f>
        <v>6.5273999999999999E-2</v>
      </c>
      <c r="H380" s="307">
        <f>'Comm Input'!Q1415</f>
        <v>0</v>
      </c>
      <c r="I380" s="307">
        <f>'Comm Input'!R1415</f>
        <v>3.5000000000000003E-2</v>
      </c>
      <c r="J380" s="307">
        <f>'Comm Input'!S1415</f>
        <v>6.2E-2</v>
      </c>
      <c r="K380" s="307">
        <f>'Comm Input'!T1415</f>
        <v>0</v>
      </c>
      <c r="L380" s="38">
        <f>'Comm Input'!U1415</f>
        <v>2.5000000000000001E-2</v>
      </c>
      <c r="M380" s="38">
        <f>'Comm Input'!V1415</f>
        <v>2.845E-2</v>
      </c>
      <c r="N380" s="22">
        <f>'Comm Input'!W1415</f>
        <v>0</v>
      </c>
      <c r="O380" s="22">
        <f>'Comm Input'!X1415</f>
        <v>0</v>
      </c>
      <c r="P380" s="23">
        <f>'Comm Input'!Y1415</f>
        <v>0</v>
      </c>
      <c r="Q380" s="23">
        <f>'Comm Input'!Z1415</f>
        <v>0</v>
      </c>
      <c r="R380" s="23">
        <f>'Comm Input'!AA1415</f>
        <v>0</v>
      </c>
      <c r="S380" s="23">
        <f>'Comm Input'!AB1415</f>
        <v>0</v>
      </c>
      <c r="T380" s="11">
        <f>'Comm Input'!AC1415</f>
        <v>0</v>
      </c>
      <c r="U380">
        <f>'Comm Input'!AD1415</f>
        <v>0</v>
      </c>
      <c r="V380">
        <f>'Comm Input'!AE1415</f>
        <v>0</v>
      </c>
      <c r="W380" s="23">
        <f>'Comm Input'!AF1415</f>
        <v>0</v>
      </c>
      <c r="X380" s="23">
        <f>'Comm Input'!AG1415</f>
        <v>0</v>
      </c>
      <c r="Y380" s="23">
        <f>'Comm Input'!AH1415</f>
        <v>0</v>
      </c>
      <c r="Z380">
        <f>'Comm Input'!AI1415</f>
        <v>0</v>
      </c>
      <c r="AA380">
        <f>'Comm Input'!AJ1415</f>
        <v>0</v>
      </c>
    </row>
    <row r="381" spans="1:27" x14ac:dyDescent="0.25">
      <c r="A381" s="311">
        <f>'Comm Input'!J1416</f>
        <v>0</v>
      </c>
      <c r="B381" s="11">
        <f>'Comm Input'!K1416</f>
        <v>0</v>
      </c>
      <c r="C381" s="17">
        <f>'Comm Input'!L1416</f>
        <v>0.33779999999999999</v>
      </c>
      <c r="D381" t="str">
        <f>'Comm Input'!M1416</f>
        <v>CA8292</v>
      </c>
      <c r="E381" s="494">
        <f>'Comm Input'!N1416</f>
        <v>0</v>
      </c>
      <c r="F381" s="366">
        <f>'Comm Input'!O1416</f>
        <v>0</v>
      </c>
      <c r="G381" s="321">
        <f>'Comm Input'!P1416</f>
        <v>0.16830000000000001</v>
      </c>
      <c r="H381" s="307">
        <f>'Comm Input'!Q1416</f>
        <v>0</v>
      </c>
      <c r="I381" s="307">
        <f>'Comm Input'!R1416</f>
        <v>3.5000000000000003E-2</v>
      </c>
      <c r="J381" s="307">
        <f>'Comm Input'!S1416</f>
        <v>6.2E-2</v>
      </c>
      <c r="K381" s="307">
        <f>'Comm Input'!T1416</f>
        <v>0</v>
      </c>
      <c r="L381" s="38">
        <f>'Comm Input'!U1416</f>
        <v>2.5000000000000001E-2</v>
      </c>
      <c r="M381" s="38">
        <f>'Comm Input'!V1416</f>
        <v>1.6199999999999999E-2</v>
      </c>
      <c r="N381" s="22">
        <f>'Comm Input'!W1416</f>
        <v>0</v>
      </c>
      <c r="O381" s="22">
        <f>'Comm Input'!X1416</f>
        <v>0</v>
      </c>
      <c r="P381" s="23">
        <f>'Comm Input'!Y1416</f>
        <v>0</v>
      </c>
      <c r="Q381" s="23">
        <f>'Comm Input'!Z1416</f>
        <v>0</v>
      </c>
      <c r="R381" s="23">
        <f>'Comm Input'!AA1416</f>
        <v>0</v>
      </c>
      <c r="S381" s="23">
        <f>'Comm Input'!AB1416</f>
        <v>0</v>
      </c>
      <c r="T381" s="11">
        <f>'Comm Input'!AC1416</f>
        <v>0</v>
      </c>
      <c r="U381">
        <f>'Comm Input'!AD1416</f>
        <v>0</v>
      </c>
      <c r="V381">
        <f>'Comm Input'!AE1416</f>
        <v>0</v>
      </c>
      <c r="W381" s="23">
        <f>'Comm Input'!AF1416</f>
        <v>0</v>
      </c>
      <c r="X381" s="23">
        <f>'Comm Input'!AG1416</f>
        <v>0</v>
      </c>
      <c r="Y381" s="23">
        <f>'Comm Input'!AH1416</f>
        <v>0</v>
      </c>
      <c r="Z381" s="23">
        <f>'Comm Input'!AI1416</f>
        <v>0</v>
      </c>
      <c r="AA381">
        <f>'Comm Input'!AJ1416</f>
        <v>0</v>
      </c>
    </row>
    <row r="382" spans="1:27" x14ac:dyDescent="0.25">
      <c r="A382" s="311">
        <f>'Comm Input'!J1417</f>
        <v>0</v>
      </c>
      <c r="B382" s="11">
        <f>'Comm Input'!K1417</f>
        <v>0</v>
      </c>
      <c r="C382">
        <f>'Comm Input'!L1417</f>
        <v>0</v>
      </c>
      <c r="D382">
        <f>'Comm Input'!M1417</f>
        <v>0</v>
      </c>
      <c r="E382" s="626">
        <f>'Comm Input'!N1417</f>
        <v>0</v>
      </c>
      <c r="F382" s="13">
        <f>'Comm Input'!O1417</f>
        <v>0</v>
      </c>
      <c r="G382" s="38">
        <f>'Comm Input'!P1417</f>
        <v>0.11107800000000001</v>
      </c>
      <c r="H382" s="307">
        <f>'Comm Input'!Q1417</f>
        <v>0</v>
      </c>
      <c r="I382" s="307">
        <f>'Comm Input'!R1417</f>
        <v>3.5000000000000003E-2</v>
      </c>
      <c r="J382" s="307">
        <f>'Comm Input'!S1417</f>
        <v>6.2E-2</v>
      </c>
      <c r="K382" s="307">
        <f>'Comm Input'!T1417</f>
        <v>0</v>
      </c>
      <c r="L382" s="38">
        <f>'Comm Input'!U1417</f>
        <v>2.5000000000000001E-2</v>
      </c>
      <c r="M382" s="38">
        <f>'Comm Input'!V1417</f>
        <v>1.6199999999999999E-2</v>
      </c>
      <c r="N382" s="22">
        <f>'Comm Input'!W1417</f>
        <v>0</v>
      </c>
      <c r="O382" s="22">
        <f>'Comm Input'!X1417</f>
        <v>0</v>
      </c>
      <c r="P382" s="23">
        <f>'Comm Input'!Y1417</f>
        <v>0</v>
      </c>
      <c r="Q382" s="23">
        <f>'Comm Input'!Z1417</f>
        <v>0</v>
      </c>
      <c r="R382" s="23">
        <f>'Comm Input'!AA1417</f>
        <v>0</v>
      </c>
      <c r="S382" s="23">
        <f>'Comm Input'!AB1417</f>
        <v>0</v>
      </c>
      <c r="T382" s="11">
        <f>'Comm Input'!AC1417</f>
        <v>0</v>
      </c>
      <c r="U382">
        <f>'Comm Input'!AD1417</f>
        <v>0</v>
      </c>
      <c r="V382">
        <f>'Comm Input'!AE1417</f>
        <v>0</v>
      </c>
      <c r="W382" s="23">
        <f>'Comm Input'!AF1417</f>
        <v>0</v>
      </c>
      <c r="X382" s="23">
        <f>'Comm Input'!AG1417</f>
        <v>0</v>
      </c>
      <c r="Y382" s="23">
        <f>'Comm Input'!AH1417</f>
        <v>0</v>
      </c>
      <c r="Z382" s="23">
        <f>'Comm Input'!AI1417</f>
        <v>0</v>
      </c>
      <c r="AA382">
        <f>'Comm Input'!AJ1417</f>
        <v>0</v>
      </c>
    </row>
    <row r="383" spans="1:27" x14ac:dyDescent="0.25">
      <c r="A383" s="311">
        <f>'Comm Input'!J1418</f>
        <v>0</v>
      </c>
      <c r="B383" s="11">
        <f>'Comm Input'!K1418</f>
        <v>0</v>
      </c>
      <c r="C383">
        <f>'Comm Input'!L1418</f>
        <v>0.17610000000000001</v>
      </c>
      <c r="D383" t="str">
        <f>'Comm Input'!M1418</f>
        <v>CA8810</v>
      </c>
      <c r="E383" s="626">
        <f>'Comm Input'!N1418</f>
        <v>0</v>
      </c>
      <c r="F383" s="13">
        <f>'Comm Input'!O1418</f>
        <v>0</v>
      </c>
      <c r="G383" s="38">
        <f>'Comm Input'!P1418</f>
        <v>6.6E-3</v>
      </c>
      <c r="H383" s="307">
        <f>'Comm Input'!Q1418</f>
        <v>0</v>
      </c>
      <c r="I383" s="307">
        <f>'Comm Input'!R1418</f>
        <v>3.5000000000000003E-2</v>
      </c>
      <c r="J383" s="307">
        <f>'Comm Input'!S1418</f>
        <v>6.2E-2</v>
      </c>
      <c r="K383" s="307">
        <f>'Comm Input'!T1418</f>
        <v>0</v>
      </c>
      <c r="L383" s="38">
        <f>'Comm Input'!U1418</f>
        <v>2.5000000000000001E-2</v>
      </c>
      <c r="M383" s="38">
        <f>'Comm Input'!V1418</f>
        <v>1.8499999999999999E-2</v>
      </c>
      <c r="N383" s="22">
        <f>'Comm Input'!W1418</f>
        <v>0</v>
      </c>
      <c r="O383" s="22">
        <f>'Comm Input'!X1418</f>
        <v>0</v>
      </c>
      <c r="P383" s="23">
        <f>'Comm Input'!Y1418</f>
        <v>0</v>
      </c>
      <c r="Q383" s="23">
        <f>'Comm Input'!Z1418</f>
        <v>0</v>
      </c>
      <c r="R383" s="23">
        <f>'Comm Input'!AA1418</f>
        <v>0</v>
      </c>
      <c r="S383" s="23">
        <f>'Comm Input'!AB1418</f>
        <v>0</v>
      </c>
      <c r="T383" s="11">
        <f>'Comm Input'!AC1418</f>
        <v>0</v>
      </c>
      <c r="U383">
        <f>'Comm Input'!AD1418</f>
        <v>0</v>
      </c>
      <c r="V383">
        <f>'Comm Input'!AE1418</f>
        <v>0</v>
      </c>
      <c r="W383" s="23">
        <f>'Comm Input'!AF1418</f>
        <v>0</v>
      </c>
      <c r="X383" s="23">
        <f>'Comm Input'!AG1418</f>
        <v>0</v>
      </c>
      <c r="Y383" s="23">
        <f>'Comm Input'!AH1418</f>
        <v>0</v>
      </c>
      <c r="Z383" s="23">
        <f>'Comm Input'!AI1418</f>
        <v>0</v>
      </c>
      <c r="AA383">
        <f>'Comm Input'!AJ1418</f>
        <v>0</v>
      </c>
    </row>
    <row r="384" spans="1:27" x14ac:dyDescent="0.25">
      <c r="A384" s="311">
        <f>'Comm Input'!J1419</f>
        <v>0</v>
      </c>
      <c r="B384" s="11">
        <f>'Comm Input'!K1419</f>
        <v>0</v>
      </c>
      <c r="C384">
        <f>'Comm Input'!L1419</f>
        <v>0</v>
      </c>
      <c r="D384">
        <f>'Comm Input'!M1419</f>
        <v>0</v>
      </c>
      <c r="E384" s="626">
        <f>'Comm Input'!N1419</f>
        <v>0</v>
      </c>
      <c r="F384" s="13">
        <f>'Comm Input'!O1419</f>
        <v>0</v>
      </c>
      <c r="G384" s="38">
        <f>'Comm Input'!P1419</f>
        <v>4.3560000000000005E-3</v>
      </c>
      <c r="H384" s="307">
        <f>'Comm Input'!Q1419</f>
        <v>0</v>
      </c>
      <c r="I384" s="307">
        <f>'Comm Input'!R1419</f>
        <v>3.5000000000000003E-2</v>
      </c>
      <c r="J384" s="307">
        <f>'Comm Input'!S1419</f>
        <v>6.2E-2</v>
      </c>
      <c r="K384" s="307">
        <f>'Comm Input'!T1419</f>
        <v>0</v>
      </c>
      <c r="L384" s="38">
        <f>'Comm Input'!U1419</f>
        <v>2.5000000000000001E-2</v>
      </c>
      <c r="M384" s="38">
        <f>'Comm Input'!V1419</f>
        <v>1.8499999999999999E-2</v>
      </c>
      <c r="N384" s="22">
        <f>'Comm Input'!W1419</f>
        <v>0</v>
      </c>
      <c r="O384" s="22">
        <f>'Comm Input'!X1419</f>
        <v>0</v>
      </c>
      <c r="P384" s="23">
        <f>'Comm Input'!Y1419</f>
        <v>0</v>
      </c>
      <c r="Q384" s="23">
        <f>'Comm Input'!Z1419</f>
        <v>0</v>
      </c>
      <c r="R384" s="23">
        <f>'Comm Input'!AA1419</f>
        <v>0</v>
      </c>
      <c r="S384" s="23">
        <f>'Comm Input'!AB1419</f>
        <v>0</v>
      </c>
      <c r="T384" s="11">
        <f>'Comm Input'!AC1419</f>
        <v>0</v>
      </c>
      <c r="U384">
        <f>'Comm Input'!AD1419</f>
        <v>0</v>
      </c>
      <c r="V384">
        <f>'Comm Input'!AE1419</f>
        <v>0</v>
      </c>
      <c r="W384" s="23">
        <f>'Comm Input'!AF1419</f>
        <v>0</v>
      </c>
      <c r="X384" s="23">
        <f>'Comm Input'!AG1419</f>
        <v>0</v>
      </c>
      <c r="Y384" s="23">
        <f>'Comm Input'!AH1419</f>
        <v>0</v>
      </c>
      <c r="Z384" s="23">
        <f>'Comm Input'!AI1419</f>
        <v>0</v>
      </c>
      <c r="AA384">
        <f>'Comm Input'!AJ1419</f>
        <v>0</v>
      </c>
    </row>
    <row r="385" spans="1:27" x14ac:dyDescent="0.25">
      <c r="A385" s="311">
        <f>'Comm Input'!J1420</f>
        <v>0</v>
      </c>
      <c r="B385" s="11">
        <f>'Comm Input'!K1420</f>
        <v>0</v>
      </c>
      <c r="C385">
        <f>'Comm Input'!L1420</f>
        <v>0.1993</v>
      </c>
      <c r="D385" t="str">
        <f>'Comm Input'!M1420</f>
        <v>CA8846</v>
      </c>
      <c r="E385" s="626">
        <f>'Comm Input'!N1420</f>
        <v>0</v>
      </c>
      <c r="F385" s="13">
        <f>'Comm Input'!O1420</f>
        <v>0</v>
      </c>
      <c r="G385" s="38">
        <f>'Comm Input'!P1420</f>
        <v>0</v>
      </c>
      <c r="H385" s="307">
        <f>'Comm Input'!Q1420</f>
        <v>0</v>
      </c>
      <c r="I385" s="307">
        <f>'Comm Input'!R1420</f>
        <v>3.5000000000000003E-2</v>
      </c>
      <c r="J385" s="307">
        <f>'Comm Input'!S1420</f>
        <v>6.2E-2</v>
      </c>
      <c r="K385" s="307">
        <f>'Comm Input'!T1420</f>
        <v>0</v>
      </c>
      <c r="L385" s="38">
        <f>'Comm Input'!U1420</f>
        <v>2.5000000000000001E-2</v>
      </c>
      <c r="M385" s="38">
        <f>'Comm Input'!V1420</f>
        <v>1.77E-2</v>
      </c>
      <c r="N385" s="22">
        <f>'Comm Input'!W1420</f>
        <v>0</v>
      </c>
      <c r="O385" s="22">
        <f>'Comm Input'!X1420</f>
        <v>0</v>
      </c>
      <c r="P385" s="23">
        <f>'Comm Input'!Y1420</f>
        <v>0</v>
      </c>
      <c r="Q385" s="23">
        <f>'Comm Input'!Z1420</f>
        <v>0</v>
      </c>
      <c r="R385" s="23">
        <f>'Comm Input'!AA1420</f>
        <v>0</v>
      </c>
      <c r="S385" s="23">
        <f>'Comm Input'!AB1420</f>
        <v>0</v>
      </c>
      <c r="T385" s="11">
        <f>'Comm Input'!AC1420</f>
        <v>0</v>
      </c>
      <c r="U385">
        <f>'Comm Input'!AD1420</f>
        <v>0</v>
      </c>
      <c r="V385">
        <f>'Comm Input'!AE1420</f>
        <v>0</v>
      </c>
      <c r="W385" s="23">
        <f>'Comm Input'!AF1420</f>
        <v>0</v>
      </c>
      <c r="X385" s="23">
        <f>'Comm Input'!AG1420</f>
        <v>0</v>
      </c>
      <c r="Y385" s="23">
        <f>'Comm Input'!AH1420</f>
        <v>0</v>
      </c>
      <c r="Z385" s="23">
        <f>'Comm Input'!AI1420</f>
        <v>0</v>
      </c>
      <c r="AA385">
        <f>'Comm Input'!AJ1420</f>
        <v>0</v>
      </c>
    </row>
    <row r="386" spans="1:27" x14ac:dyDescent="0.25">
      <c r="A386" s="311">
        <f>'Comm Input'!J1421</f>
        <v>0</v>
      </c>
      <c r="B386" s="11">
        <f>'Comm Input'!K1421</f>
        <v>0</v>
      </c>
      <c r="C386">
        <f>'Comm Input'!L1421</f>
        <v>0</v>
      </c>
      <c r="D386">
        <f>'Comm Input'!M1421</f>
        <v>0</v>
      </c>
      <c r="E386" s="626">
        <f>'Comm Input'!N1421</f>
        <v>0</v>
      </c>
      <c r="F386" s="13">
        <f>'Comm Input'!O1421</f>
        <v>0</v>
      </c>
      <c r="G386" s="38">
        <f>'Comm Input'!P1421</f>
        <v>2.98E-2</v>
      </c>
      <c r="H386" s="307">
        <f>'Comm Input'!Q1421</f>
        <v>0</v>
      </c>
      <c r="I386" s="307">
        <f>'Comm Input'!R1421</f>
        <v>3.5000000000000003E-2</v>
      </c>
      <c r="J386" s="307">
        <f>'Comm Input'!S1421</f>
        <v>6.2E-2</v>
      </c>
      <c r="K386" s="307">
        <f>'Comm Input'!T1421</f>
        <v>0</v>
      </c>
      <c r="L386" s="38">
        <f>'Comm Input'!U1421</f>
        <v>2.5000000000000001E-2</v>
      </c>
      <c r="M386" s="38">
        <f>'Comm Input'!V1421</f>
        <v>1.77E-2</v>
      </c>
      <c r="N386" s="22">
        <f>'Comm Input'!W1421</f>
        <v>0</v>
      </c>
      <c r="O386" s="22">
        <f>'Comm Input'!X1421</f>
        <v>0</v>
      </c>
      <c r="P386" s="23">
        <f>'Comm Input'!Y1421</f>
        <v>0</v>
      </c>
      <c r="Q386" s="23">
        <f>'Comm Input'!Z1421</f>
        <v>0</v>
      </c>
      <c r="R386" s="23">
        <f>'Comm Input'!AA1421</f>
        <v>0</v>
      </c>
      <c r="S386" s="23">
        <f>'Comm Input'!AB1421</f>
        <v>0</v>
      </c>
      <c r="T386" s="11">
        <f>'Comm Input'!AC1421</f>
        <v>0</v>
      </c>
      <c r="U386">
        <f>'Comm Input'!AD1421</f>
        <v>0</v>
      </c>
      <c r="V386">
        <f>'Comm Input'!AE1421</f>
        <v>0</v>
      </c>
      <c r="W386" s="23">
        <f>'Comm Input'!AF1421</f>
        <v>0</v>
      </c>
      <c r="X386" s="23">
        <f>'Comm Input'!AG1421</f>
        <v>0</v>
      </c>
      <c r="Y386" s="23">
        <f>'Comm Input'!AH1421</f>
        <v>0</v>
      </c>
      <c r="Z386" s="23">
        <f>'Comm Input'!AI1421</f>
        <v>0</v>
      </c>
      <c r="AA386">
        <f>'Comm Input'!AJ1421</f>
        <v>0</v>
      </c>
    </row>
    <row r="387" spans="1:27" x14ac:dyDescent="0.25">
      <c r="A387" s="311">
        <f>'Comm Input'!J1422</f>
        <v>0</v>
      </c>
      <c r="B387" s="11">
        <f>'Comm Input'!K1422</f>
        <v>0</v>
      </c>
      <c r="C387">
        <f>'Comm Input'!L1422</f>
        <v>0.29720000000000002</v>
      </c>
      <c r="D387" t="str">
        <f>'Comm Input'!M1422</f>
        <v>CA9424</v>
      </c>
      <c r="E387" s="626">
        <f>'Comm Input'!N1422</f>
        <v>0</v>
      </c>
      <c r="F387" s="13">
        <f>'Comm Input'!O1422</f>
        <v>0</v>
      </c>
      <c r="G387" s="38">
        <f>'Comm Input'!P1422</f>
        <v>0.12770000000000001</v>
      </c>
      <c r="H387" s="307">
        <f>'Comm Input'!Q1422</f>
        <v>0</v>
      </c>
      <c r="I387" s="307">
        <f>'Comm Input'!R1422</f>
        <v>3.5000000000000003E-2</v>
      </c>
      <c r="J387" s="307">
        <f>'Comm Input'!S1422</f>
        <v>6.2E-2</v>
      </c>
      <c r="K387" s="307">
        <f>'Comm Input'!T1422</f>
        <v>0</v>
      </c>
      <c r="L387" s="38">
        <f>'Comm Input'!U1422</f>
        <v>2.5000000000000001E-2</v>
      </c>
      <c r="M387" s="38">
        <f>'Comm Input'!V1422</f>
        <v>2.8199999999999999E-2</v>
      </c>
      <c r="N387" s="22">
        <f>'Comm Input'!W1422</f>
        <v>0</v>
      </c>
      <c r="O387" s="22">
        <f>'Comm Input'!X1422</f>
        <v>0</v>
      </c>
      <c r="P387" s="23">
        <f>'Comm Input'!Y1422</f>
        <v>0</v>
      </c>
      <c r="Q387" s="23">
        <f>'Comm Input'!Z1422</f>
        <v>0</v>
      </c>
      <c r="R387" s="23">
        <f>'Comm Input'!AA1422</f>
        <v>0</v>
      </c>
      <c r="S387" s="23">
        <f>'Comm Input'!AB1422</f>
        <v>0</v>
      </c>
      <c r="T387" s="11">
        <f>'Comm Input'!AC1422</f>
        <v>0</v>
      </c>
      <c r="U387">
        <f>'Comm Input'!AD1422</f>
        <v>0</v>
      </c>
      <c r="V387">
        <f>'Comm Input'!AE1422</f>
        <v>0</v>
      </c>
      <c r="W387" s="23">
        <f>'Comm Input'!AF1422</f>
        <v>0</v>
      </c>
      <c r="X387" s="23">
        <f>'Comm Input'!AG1422</f>
        <v>0</v>
      </c>
      <c r="Y387" s="23">
        <f>'Comm Input'!AH1422</f>
        <v>0</v>
      </c>
      <c r="Z387" s="23">
        <f>'Comm Input'!AI1422</f>
        <v>0</v>
      </c>
      <c r="AA387">
        <f>'Comm Input'!AJ1422</f>
        <v>0</v>
      </c>
    </row>
    <row r="388" spans="1:27" x14ac:dyDescent="0.25">
      <c r="A388" s="311">
        <f>'Comm Input'!J1423</f>
        <v>0</v>
      </c>
      <c r="B388" s="11">
        <f>'Comm Input'!K1423</f>
        <v>0</v>
      </c>
      <c r="C388">
        <f>'Comm Input'!L1423</f>
        <v>0</v>
      </c>
      <c r="D388">
        <f>'Comm Input'!M1423</f>
        <v>0</v>
      </c>
      <c r="E388" s="626">
        <f>'Comm Input'!N1423</f>
        <v>0</v>
      </c>
      <c r="F388" s="13">
        <f>'Comm Input'!O1423</f>
        <v>0</v>
      </c>
      <c r="G388" s="38">
        <f>'Comm Input'!P1423</f>
        <v>8.428200000000001E-2</v>
      </c>
      <c r="H388" s="307">
        <f>'Comm Input'!Q1423</f>
        <v>0</v>
      </c>
      <c r="I388" s="307">
        <f>'Comm Input'!R1423</f>
        <v>3.5000000000000003E-2</v>
      </c>
      <c r="J388" s="307">
        <f>'Comm Input'!S1423</f>
        <v>6.2E-2</v>
      </c>
      <c r="K388" s="307">
        <f>'Comm Input'!T1423</f>
        <v>0</v>
      </c>
      <c r="L388" s="38">
        <f>'Comm Input'!U1423</f>
        <v>2.5000000000000001E-2</v>
      </c>
      <c r="M388" s="38">
        <f>'Comm Input'!V1423</f>
        <v>2.8199999999999999E-2</v>
      </c>
      <c r="N388" s="22">
        <f>'Comm Input'!W1423</f>
        <v>0</v>
      </c>
      <c r="O388" s="22">
        <f>'Comm Input'!X1423</f>
        <v>0</v>
      </c>
      <c r="P388" s="23">
        <f>'Comm Input'!Y1423</f>
        <v>0</v>
      </c>
      <c r="Q388" s="23">
        <f>'Comm Input'!Z1423</f>
        <v>0</v>
      </c>
      <c r="R388" s="23">
        <f>'Comm Input'!AA1423</f>
        <v>0</v>
      </c>
      <c r="S388" s="23">
        <f>'Comm Input'!AB1423</f>
        <v>0</v>
      </c>
      <c r="T388" s="11">
        <f>'Comm Input'!AC1423</f>
        <v>0</v>
      </c>
      <c r="U388">
        <f>'Comm Input'!AD1423</f>
        <v>0</v>
      </c>
      <c r="V388">
        <f>'Comm Input'!AE1423</f>
        <v>0</v>
      </c>
      <c r="W388" s="23">
        <f>'Comm Input'!AF1423</f>
        <v>0</v>
      </c>
      <c r="X388" s="23">
        <f>'Comm Input'!AG1423</f>
        <v>0</v>
      </c>
      <c r="Y388" s="23">
        <f>'Comm Input'!AH1423</f>
        <v>0</v>
      </c>
      <c r="Z388" s="23">
        <f>'Comm Input'!AI1423</f>
        <v>0</v>
      </c>
      <c r="AA388">
        <f>'Comm Input'!AJ1423</f>
        <v>0</v>
      </c>
    </row>
    <row r="389" spans="1:27" x14ac:dyDescent="0.25">
      <c r="A389" s="311">
        <f>'Comm Input'!J1424</f>
        <v>0</v>
      </c>
      <c r="B389" s="11">
        <f>'Comm Input'!K1424</f>
        <v>0</v>
      </c>
      <c r="C389">
        <f>'Comm Input'!L1424</f>
        <v>0</v>
      </c>
      <c r="D389">
        <f>'Comm Input'!M1424</f>
        <v>0</v>
      </c>
      <c r="E389" s="626">
        <f>'Comm Input'!N1424</f>
        <v>0</v>
      </c>
      <c r="F389" s="13">
        <f>'Comm Input'!O1424</f>
        <v>0</v>
      </c>
      <c r="G389" s="38">
        <f>'Comm Input'!P1424</f>
        <v>0</v>
      </c>
      <c r="H389" s="307">
        <f>'Comm Input'!Q1424</f>
        <v>0</v>
      </c>
      <c r="I389" s="307">
        <f>'Comm Input'!R1424</f>
        <v>0</v>
      </c>
      <c r="J389" s="307">
        <f>'Comm Input'!S1424</f>
        <v>0</v>
      </c>
      <c r="K389" s="307">
        <f>'Comm Input'!T1424</f>
        <v>0</v>
      </c>
      <c r="L389" s="38">
        <f>'Comm Input'!U1424</f>
        <v>0</v>
      </c>
      <c r="M389" s="38">
        <f>'Comm Input'!V1424</f>
        <v>0</v>
      </c>
      <c r="N389" s="22">
        <f>'Comm Input'!W1424</f>
        <v>0</v>
      </c>
      <c r="O389" s="22">
        <f>'Comm Input'!X1424</f>
        <v>0</v>
      </c>
      <c r="P389" s="23">
        <f>'Comm Input'!Y1424</f>
        <v>0</v>
      </c>
      <c r="Q389" s="23">
        <f>'Comm Input'!Z1424</f>
        <v>0</v>
      </c>
      <c r="R389" s="23">
        <f>'Comm Input'!AA1424</f>
        <v>0</v>
      </c>
      <c r="S389" s="23">
        <f>'Comm Input'!AB1424</f>
        <v>0</v>
      </c>
      <c r="T389" s="11">
        <f>'Comm Input'!AC1424</f>
        <v>0</v>
      </c>
      <c r="U389">
        <f>'Comm Input'!AD1424</f>
        <v>0</v>
      </c>
      <c r="V389">
        <f>'Comm Input'!AE1424</f>
        <v>0</v>
      </c>
      <c r="W389" s="23">
        <f>'Comm Input'!AF1424</f>
        <v>0</v>
      </c>
      <c r="X389" s="23">
        <f>'Comm Input'!AG1424</f>
        <v>0</v>
      </c>
      <c r="Y389" s="23">
        <f>'Comm Input'!AH1424</f>
        <v>0</v>
      </c>
      <c r="Z389" s="23">
        <f>'Comm Input'!AI1424</f>
        <v>0</v>
      </c>
      <c r="AA389">
        <f>'Comm Input'!AJ1424</f>
        <v>0</v>
      </c>
    </row>
    <row r="390" spans="1:27" x14ac:dyDescent="0.25">
      <c r="A390" s="311">
        <f>'Comm Input'!J1425</f>
        <v>0</v>
      </c>
      <c r="B390" s="11">
        <f>'Comm Input'!K1425</f>
        <v>0</v>
      </c>
      <c r="C390">
        <f>'Comm Input'!L1425</f>
        <v>0</v>
      </c>
      <c r="D390">
        <f>'Comm Input'!M1425</f>
        <v>0</v>
      </c>
      <c r="E390" s="626">
        <f>'Comm Input'!N1425</f>
        <v>0</v>
      </c>
      <c r="F390" s="13">
        <f>'Comm Input'!O1425</f>
        <v>0</v>
      </c>
      <c r="G390" s="38">
        <f>'Comm Input'!P1425</f>
        <v>0</v>
      </c>
      <c r="H390" s="307">
        <f>'Comm Input'!Q1425</f>
        <v>0</v>
      </c>
      <c r="I390" s="307">
        <f>'Comm Input'!R1425</f>
        <v>0</v>
      </c>
      <c r="J390" s="307">
        <f>'Comm Input'!S1425</f>
        <v>0</v>
      </c>
      <c r="K390" s="307">
        <f>'Comm Input'!T1425</f>
        <v>0</v>
      </c>
      <c r="L390" s="38">
        <f>'Comm Input'!U1425</f>
        <v>0</v>
      </c>
      <c r="M390" s="38">
        <f>'Comm Input'!V1425</f>
        <v>0</v>
      </c>
      <c r="N390" s="22">
        <f>'Comm Input'!W1425</f>
        <v>0</v>
      </c>
      <c r="O390" s="22">
        <f>'Comm Input'!X1425</f>
        <v>0</v>
      </c>
      <c r="P390" s="23">
        <f>'Comm Input'!Y1425</f>
        <v>0</v>
      </c>
      <c r="Q390" s="23">
        <f>'Comm Input'!Z1425</f>
        <v>0</v>
      </c>
      <c r="R390" s="23">
        <f>'Comm Input'!AA1425</f>
        <v>0</v>
      </c>
      <c r="S390" s="23">
        <f>'Comm Input'!AB1425</f>
        <v>0</v>
      </c>
      <c r="T390" s="11">
        <f>'Comm Input'!AC1425</f>
        <v>0</v>
      </c>
      <c r="U390">
        <f>'Comm Input'!AD1425</f>
        <v>0</v>
      </c>
      <c r="V390">
        <f>'Comm Input'!AE1425</f>
        <v>0</v>
      </c>
      <c r="W390" s="23">
        <f>'Comm Input'!AF1425</f>
        <v>0</v>
      </c>
      <c r="X390" s="23">
        <f>'Comm Input'!AG1425</f>
        <v>0</v>
      </c>
      <c r="Y390" s="23">
        <f>'Comm Input'!AH1425</f>
        <v>0</v>
      </c>
      <c r="Z390" s="23">
        <f>'Comm Input'!AI1425</f>
        <v>0</v>
      </c>
      <c r="AA390">
        <f>'Comm Input'!AJ1425</f>
        <v>0</v>
      </c>
    </row>
    <row r="391" spans="1:27" x14ac:dyDescent="0.25">
      <c r="A391" s="311">
        <f>'Comm Input'!J1426</f>
        <v>0</v>
      </c>
      <c r="B391" s="11">
        <f>'Comm Input'!K1426</f>
        <v>0</v>
      </c>
      <c r="C391">
        <f>'Comm Input'!L1426</f>
        <v>0</v>
      </c>
      <c r="D391">
        <f>'Comm Input'!M1426</f>
        <v>0</v>
      </c>
      <c r="E391" s="593">
        <f>'Comm Input'!N1426</f>
        <v>0</v>
      </c>
      <c r="F391" s="13">
        <f>'Comm Input'!O1426</f>
        <v>0</v>
      </c>
      <c r="G391" s="38">
        <f>'Comm Input'!P1426</f>
        <v>0</v>
      </c>
      <c r="H391" s="307">
        <f>'Comm Input'!Q1426</f>
        <v>0</v>
      </c>
      <c r="I391" s="307">
        <f>'Comm Input'!R1426</f>
        <v>0</v>
      </c>
      <c r="J391" s="307">
        <f>'Comm Input'!S1426</f>
        <v>0</v>
      </c>
      <c r="K391" s="307">
        <f>'Comm Input'!T1426</f>
        <v>0</v>
      </c>
      <c r="L391" s="38">
        <f>'Comm Input'!U1426</f>
        <v>0</v>
      </c>
      <c r="M391" s="38">
        <f>'Comm Input'!V1426</f>
        <v>0</v>
      </c>
      <c r="N391" s="22">
        <f>'Comm Input'!W1426</f>
        <v>0</v>
      </c>
      <c r="O391" s="22">
        <f>'Comm Input'!X1426</f>
        <v>0</v>
      </c>
      <c r="P391" s="23">
        <f>'Comm Input'!Y1426</f>
        <v>0</v>
      </c>
      <c r="Q391" s="23">
        <f>'Comm Input'!Z1426</f>
        <v>0</v>
      </c>
      <c r="R391" s="23">
        <f>'Comm Input'!AA1426</f>
        <v>0</v>
      </c>
      <c r="S391" s="23">
        <f>'Comm Input'!AB1426</f>
        <v>0</v>
      </c>
      <c r="T391" s="11">
        <f>'Comm Input'!AC1426</f>
        <v>0</v>
      </c>
      <c r="U391">
        <f>'Comm Input'!AD1426</f>
        <v>0</v>
      </c>
      <c r="V391">
        <f>'Comm Input'!AE1426</f>
        <v>0</v>
      </c>
      <c r="W391" s="23">
        <f>'Comm Input'!AF1426</f>
        <v>0</v>
      </c>
      <c r="X391" s="23">
        <f>'Comm Input'!AG1426</f>
        <v>0</v>
      </c>
      <c r="Y391" s="23">
        <f>'Comm Input'!AH1426</f>
        <v>0</v>
      </c>
      <c r="Z391" s="23">
        <f>'Comm Input'!AI1426</f>
        <v>0</v>
      </c>
      <c r="AA391">
        <f>'Comm Input'!AJ1426</f>
        <v>0</v>
      </c>
    </row>
    <row r="392" spans="1:27" x14ac:dyDescent="0.25">
      <c r="A392" s="42" t="str">
        <f>'Comm Input'!J1427</f>
        <v>CES</v>
      </c>
      <c r="B392" s="159" t="str">
        <f>'Comm Input'!K1427</f>
        <v>Broker: Creative Employment Solutions</v>
      </c>
      <c r="C392" s="117">
        <f>'Comm Input'!L1427</f>
        <v>0</v>
      </c>
      <c r="D392" s="316">
        <f>'Comm Input'!M1427</f>
        <v>0</v>
      </c>
      <c r="E392" s="158">
        <f>'Comm Input'!N1427</f>
        <v>0</v>
      </c>
      <c r="F392" s="158">
        <f>'Comm Input'!O1427</f>
        <v>0</v>
      </c>
      <c r="G392" s="158">
        <f>'Comm Input'!P1427</f>
        <v>0</v>
      </c>
      <c r="H392" s="319">
        <f>'Comm Input'!Q1427</f>
        <v>0</v>
      </c>
      <c r="I392" s="319">
        <f>'Comm Input'!R1427</f>
        <v>0</v>
      </c>
      <c r="J392" s="319">
        <f>'Comm Input'!S1427</f>
        <v>0</v>
      </c>
      <c r="K392" s="158">
        <f>'Comm Input'!T1427</f>
        <v>0</v>
      </c>
      <c r="L392" s="319" t="str">
        <f>'Comm Input'!U1427</f>
        <v>Bundled</v>
      </c>
      <c r="M392" s="117">
        <f>'Comm Input'!V1427</f>
        <v>0</v>
      </c>
      <c r="N392" s="157">
        <f>'Comm Input'!W1427</f>
        <v>0.02</v>
      </c>
      <c r="O392" s="158">
        <f>'Comm Input'!X1427</f>
        <v>0</v>
      </c>
      <c r="P392" s="319">
        <f>'Comm Input'!Y1427</f>
        <v>0</v>
      </c>
      <c r="Q392" s="157">
        <f>'Comm Input'!Z1427</f>
        <v>0</v>
      </c>
      <c r="R392" s="7">
        <f>'Comm Input'!AA1427</f>
        <v>2E-3</v>
      </c>
      <c r="S392" s="7">
        <f>'Comm Input'!AB1427</f>
        <v>0</v>
      </c>
      <c r="T392" s="126" t="str">
        <f>'Comm Input'!AC1427</f>
        <v>kr</v>
      </c>
      <c r="U392" s="7">
        <f>'Comm Input'!AD1427</f>
        <v>0</v>
      </c>
      <c r="V392" s="158">
        <f>'Comm Input'!AE1427</f>
        <v>0</v>
      </c>
      <c r="W392" s="322">
        <f>'Comm Input'!AF1427</f>
        <v>0</v>
      </c>
      <c r="X392" s="7">
        <f>'Comm Input'!AG1427</f>
        <v>0</v>
      </c>
      <c r="Y392" s="23">
        <f>'Comm Input'!AH1427</f>
        <v>0</v>
      </c>
      <c r="Z392" s="23">
        <f>'Comm Input'!AI1427</f>
        <v>0</v>
      </c>
      <c r="AA392">
        <f>'Comm Input'!AJ1427</f>
        <v>0</v>
      </c>
    </row>
    <row r="393" spans="1:27" x14ac:dyDescent="0.25">
      <c r="A393" s="13">
        <f>'Comm Input'!J1428</f>
        <v>0</v>
      </c>
      <c r="B393" s="11" t="str">
        <f>'Comm Input'!K1428</f>
        <v>Red Ladder Construction, LLC</v>
      </c>
      <c r="C393" s="628">
        <f>'Comm Input'!L1428</f>
        <v>0.3</v>
      </c>
      <c r="D393" s="366" t="str">
        <f>'Comm Input'!M1428</f>
        <v>FL5551</v>
      </c>
      <c r="E393" s="628">
        <f>'Comm Input'!N1428</f>
        <v>6600</v>
      </c>
      <c r="F393" s="535">
        <f>'Comm Input'!O1428</f>
        <v>0</v>
      </c>
      <c r="G393" s="535">
        <f>'Comm Input'!P1428</f>
        <v>0</v>
      </c>
      <c r="H393" s="535">
        <f>'Comm Input'!Q1428</f>
        <v>0</v>
      </c>
      <c r="I393" s="535">
        <f>'Comm Input'!R1428</f>
        <v>0</v>
      </c>
      <c r="J393" s="526">
        <f>'Comm Input'!S1428</f>
        <v>0</v>
      </c>
      <c r="K393" s="526">
        <f>'Comm Input'!T1428</f>
        <v>0</v>
      </c>
      <c r="L393" s="523">
        <f>'Comm Input'!U1428</f>
        <v>0</v>
      </c>
      <c r="M393" s="523">
        <f>'Comm Input'!V1428</f>
        <v>0</v>
      </c>
      <c r="N393" s="538">
        <f>'Comm Input'!W1428</f>
        <v>132</v>
      </c>
      <c r="O393" s="523">
        <f>'Comm Input'!X1428</f>
        <v>0</v>
      </c>
      <c r="P393" s="538">
        <f>'Comm Input'!Y1428</f>
        <v>0</v>
      </c>
      <c r="Q393" s="538">
        <f>'Comm Input'!Z1428</f>
        <v>0</v>
      </c>
      <c r="R393">
        <f>'Comm Input'!AA1428</f>
        <v>13.200000000000001</v>
      </c>
      <c r="S393">
        <f>'Comm Input'!AB1428</f>
        <v>0</v>
      </c>
      <c r="T393" s="11">
        <f>'Comm Input'!AC1428</f>
        <v>0</v>
      </c>
      <c r="U393" s="541">
        <f>'Comm Input'!AD1428</f>
        <v>0</v>
      </c>
      <c r="V393" s="538">
        <f>'Comm Input'!AE1428</f>
        <v>0</v>
      </c>
      <c r="W393" s="538">
        <f>'Comm Input'!AF1428</f>
        <v>0</v>
      </c>
      <c r="X393">
        <f>'Comm Input'!AG1428</f>
        <v>0</v>
      </c>
      <c r="Y393" s="23">
        <f>'Comm Input'!AH1428</f>
        <v>0</v>
      </c>
      <c r="Z393" s="23">
        <f>'Comm Input'!AI1428</f>
        <v>0</v>
      </c>
      <c r="AA393">
        <f>'Comm Input'!AJ1428</f>
        <v>0</v>
      </c>
    </row>
    <row r="394" spans="1:27" x14ac:dyDescent="0.25">
      <c r="A394" s="11">
        <f>'Comm Input'!J1429</f>
        <v>0</v>
      </c>
      <c r="B394" s="11">
        <f>'Comm Input'!K1429</f>
        <v>0</v>
      </c>
      <c r="C394" s="494">
        <f>'Comm Input'!L1429</f>
        <v>0</v>
      </c>
      <c r="D394" s="17">
        <f>'Comm Input'!M1429</f>
        <v>0</v>
      </c>
      <c r="E394" s="38">
        <f>'Comm Input'!N1429</f>
        <v>0</v>
      </c>
      <c r="F394" s="307">
        <f>'Comm Input'!O1429</f>
        <v>0</v>
      </c>
      <c r="G394" s="307">
        <f>'Comm Input'!P1429</f>
        <v>0</v>
      </c>
      <c r="H394" s="307">
        <f>'Comm Input'!Q1429</f>
        <v>0</v>
      </c>
      <c r="I394" s="307">
        <f>'Comm Input'!R1429</f>
        <v>0</v>
      </c>
      <c r="J394" s="38">
        <f>'Comm Input'!S1429</f>
        <v>0</v>
      </c>
      <c r="K394" s="38">
        <f>'Comm Input'!T1429</f>
        <v>0</v>
      </c>
      <c r="L394" s="22">
        <f>'Comm Input'!U1429</f>
        <v>0</v>
      </c>
      <c r="M394" s="22">
        <f>'Comm Input'!V1429</f>
        <v>0</v>
      </c>
      <c r="N394" s="23">
        <f>'Comm Input'!W1429</f>
        <v>0</v>
      </c>
      <c r="O394" s="22">
        <f>'Comm Input'!X1429</f>
        <v>0</v>
      </c>
      <c r="P394" s="23">
        <f>'Comm Input'!Y1429</f>
        <v>0</v>
      </c>
      <c r="Q394" s="23">
        <f>'Comm Input'!Z1429</f>
        <v>0</v>
      </c>
      <c r="R394">
        <f>'Comm Input'!AA1429</f>
        <v>0</v>
      </c>
      <c r="S394">
        <f>'Comm Input'!AB1429</f>
        <v>0</v>
      </c>
      <c r="T394" s="11">
        <f>'Comm Input'!AC1429</f>
        <v>0</v>
      </c>
      <c r="U394" s="49">
        <f>'Comm Input'!AD1429</f>
        <v>0</v>
      </c>
      <c r="V394" s="23">
        <f>'Comm Input'!AE1429</f>
        <v>0</v>
      </c>
      <c r="W394" s="23">
        <f>'Comm Input'!AF1429</f>
        <v>0</v>
      </c>
      <c r="X394">
        <f>'Comm Input'!AG1429</f>
        <v>0</v>
      </c>
      <c r="Y394" s="23">
        <f>'Comm Input'!AH1429</f>
        <v>0</v>
      </c>
      <c r="Z394" s="23">
        <f>'Comm Input'!AI1429</f>
        <v>0</v>
      </c>
      <c r="AA394">
        <f>'Comm Input'!AJ1429</f>
        <v>0</v>
      </c>
    </row>
    <row r="395" spans="1:27" x14ac:dyDescent="0.25">
      <c r="A395" s="13">
        <f>'Comm Input'!J1430</f>
        <v>0</v>
      </c>
      <c r="B395" s="11" t="str">
        <f>'Comm Input'!K1430</f>
        <v>EFFECTIVE: 8/2022</v>
      </c>
      <c r="C395" s="636">
        <f>'Comm Input'!L1430</f>
        <v>0</v>
      </c>
      <c r="D395" s="366">
        <f>'Comm Input'!M1430</f>
        <v>0</v>
      </c>
      <c r="E395" s="321">
        <f>'Comm Input'!N1430</f>
        <v>0</v>
      </c>
      <c r="F395" s="307">
        <f>'Comm Input'!O1430</f>
        <v>0</v>
      </c>
      <c r="G395" s="307">
        <f>'Comm Input'!P1430</f>
        <v>0</v>
      </c>
      <c r="H395" s="307">
        <f>'Comm Input'!Q1430</f>
        <v>0</v>
      </c>
      <c r="I395" s="307">
        <f>'Comm Input'!R1430</f>
        <v>0</v>
      </c>
      <c r="J395" s="38">
        <f>'Comm Input'!S1430</f>
        <v>0</v>
      </c>
      <c r="K395" s="38">
        <f>'Comm Input'!T1430</f>
        <v>0</v>
      </c>
      <c r="L395" s="22">
        <f>'Comm Input'!U1430</f>
        <v>0</v>
      </c>
      <c r="M395" s="22">
        <f>'Comm Input'!V1430</f>
        <v>0</v>
      </c>
      <c r="N395" s="23">
        <f>'Comm Input'!W1430</f>
        <v>0</v>
      </c>
      <c r="O395" s="22">
        <f>'Comm Input'!X1430</f>
        <v>0</v>
      </c>
      <c r="P395" s="23">
        <f>'Comm Input'!Y1430</f>
        <v>0</v>
      </c>
      <c r="Q395" s="23">
        <f>'Comm Input'!Z1430</f>
        <v>0</v>
      </c>
      <c r="R395">
        <f>'Comm Input'!AA1430</f>
        <v>0</v>
      </c>
      <c r="S395">
        <f>'Comm Input'!AB1430</f>
        <v>0</v>
      </c>
      <c r="T395" s="11">
        <f>'Comm Input'!AC1430</f>
        <v>0</v>
      </c>
      <c r="U395" s="49">
        <f>'Comm Input'!AD1430</f>
        <v>0</v>
      </c>
      <c r="V395" s="23">
        <f>'Comm Input'!AE1430</f>
        <v>0</v>
      </c>
      <c r="W395" s="23">
        <f>'Comm Input'!AF1430</f>
        <v>0</v>
      </c>
      <c r="X395">
        <f>'Comm Input'!AG1430</f>
        <v>0</v>
      </c>
      <c r="Y395" s="23">
        <f>'Comm Input'!AH1430</f>
        <v>0</v>
      </c>
      <c r="Z395" s="23">
        <f>'Comm Input'!AI1430</f>
        <v>0</v>
      </c>
      <c r="AA395">
        <f>'Comm Input'!AJ1430</f>
        <v>0</v>
      </c>
    </row>
    <row r="396" spans="1:27" x14ac:dyDescent="0.25">
      <c r="A396" s="11" t="str">
        <f>'Comm Input'!J1431</f>
        <v>Note: Broker earns 1/2 SUTA cutoffs</v>
      </c>
      <c r="B396" s="11">
        <f>'Comm Input'!K1431</f>
        <v>0</v>
      </c>
      <c r="C396" s="494" t="str">
        <f>'Comm Input'!L1431</f>
        <v>SUTA CREDIT</v>
      </c>
      <c r="D396" s="17">
        <f>'Comm Input'!M1431</f>
        <v>76.239999999999995</v>
      </c>
      <c r="E396" s="38">
        <f>'Comm Input'!N1431</f>
        <v>0</v>
      </c>
      <c r="F396" s="307">
        <f>'Comm Input'!O1431</f>
        <v>0</v>
      </c>
      <c r="G396" s="307">
        <f>'Comm Input'!P1431</f>
        <v>0</v>
      </c>
      <c r="H396" s="307">
        <f>'Comm Input'!Q1431</f>
        <v>0</v>
      </c>
      <c r="I396" s="307">
        <f>'Comm Input'!R1431</f>
        <v>0</v>
      </c>
      <c r="J396" s="38">
        <f>'Comm Input'!S1431</f>
        <v>0</v>
      </c>
      <c r="K396" s="38">
        <f>'Comm Input'!T1431</f>
        <v>0</v>
      </c>
      <c r="L396" s="22">
        <f>'Comm Input'!U1431</f>
        <v>0</v>
      </c>
      <c r="M396" s="22">
        <f>'Comm Input'!V1431</f>
        <v>0</v>
      </c>
      <c r="N396" s="23">
        <f>'Comm Input'!W1431</f>
        <v>76.239999999999995</v>
      </c>
      <c r="O396" s="22">
        <f>'Comm Input'!X1431</f>
        <v>0</v>
      </c>
      <c r="P396" s="23">
        <f>'Comm Input'!Y1431</f>
        <v>0</v>
      </c>
      <c r="Q396" s="23">
        <f>'Comm Input'!Z1431</f>
        <v>0</v>
      </c>
      <c r="R396">
        <f>'Comm Input'!AA1431</f>
        <v>0</v>
      </c>
      <c r="S396">
        <f>'Comm Input'!AB1431</f>
        <v>0</v>
      </c>
      <c r="T396" s="11">
        <f>'Comm Input'!AC1431</f>
        <v>0</v>
      </c>
      <c r="U396" s="49">
        <f>'Comm Input'!AD1431</f>
        <v>0</v>
      </c>
      <c r="V396" s="23">
        <f>'Comm Input'!AE1431</f>
        <v>0</v>
      </c>
      <c r="W396" s="23">
        <f>'Comm Input'!AF1431</f>
        <v>0</v>
      </c>
      <c r="X396">
        <f>'Comm Input'!AG1431</f>
        <v>0</v>
      </c>
      <c r="Y396" s="23">
        <f>'Comm Input'!AH1431</f>
        <v>0</v>
      </c>
      <c r="Z396">
        <f>'Comm Input'!AI1431</f>
        <v>0</v>
      </c>
      <c r="AA396">
        <f>'Comm Input'!AJ1431</f>
        <v>0</v>
      </c>
    </row>
    <row r="397" spans="1:27" x14ac:dyDescent="0.25">
      <c r="A397" s="13">
        <f>'Comm Input'!J1432</f>
        <v>0</v>
      </c>
      <c r="B397" s="11">
        <f>'Comm Input'!K1432</f>
        <v>0</v>
      </c>
      <c r="C397" s="494">
        <f>'Comm Input'!L1432</f>
        <v>0</v>
      </c>
      <c r="D397" s="366">
        <f>'Comm Input'!M1432</f>
        <v>0</v>
      </c>
      <c r="E397" s="321">
        <f>'Comm Input'!N1432</f>
        <v>0</v>
      </c>
      <c r="F397" s="307">
        <f>'Comm Input'!O1432</f>
        <v>0</v>
      </c>
      <c r="G397" s="307">
        <f>'Comm Input'!P1432</f>
        <v>0</v>
      </c>
      <c r="H397" s="307">
        <f>'Comm Input'!Q1432</f>
        <v>0</v>
      </c>
      <c r="I397" s="307">
        <f>'Comm Input'!R1432</f>
        <v>0</v>
      </c>
      <c r="J397" s="38">
        <f>'Comm Input'!S1432</f>
        <v>0</v>
      </c>
      <c r="K397" s="38">
        <f>'Comm Input'!T1432</f>
        <v>0</v>
      </c>
      <c r="L397" s="22">
        <f>'Comm Input'!U1432</f>
        <v>0</v>
      </c>
      <c r="M397" s="22">
        <f>'Comm Input'!V1432</f>
        <v>0</v>
      </c>
      <c r="N397" s="23">
        <f>'Comm Input'!W1432</f>
        <v>0</v>
      </c>
      <c r="O397" s="22">
        <f>'Comm Input'!X1432</f>
        <v>0</v>
      </c>
      <c r="P397" s="23">
        <f>'Comm Input'!Y1432</f>
        <v>0</v>
      </c>
      <c r="Q397" s="23">
        <f>'Comm Input'!Z1432</f>
        <v>0</v>
      </c>
      <c r="R397">
        <f>'Comm Input'!AA1432</f>
        <v>0</v>
      </c>
      <c r="S397">
        <f>'Comm Input'!AB1432</f>
        <v>0</v>
      </c>
      <c r="T397" s="11">
        <f>'Comm Input'!AC1432</f>
        <v>0</v>
      </c>
      <c r="U397" s="49">
        <f>'Comm Input'!AD1432</f>
        <v>0</v>
      </c>
      <c r="V397" s="23">
        <f>'Comm Input'!AE1432</f>
        <v>0</v>
      </c>
      <c r="W397" s="23">
        <f>'Comm Input'!AF1432</f>
        <v>0</v>
      </c>
      <c r="X397" s="23">
        <f>'Comm Input'!AG1432</f>
        <v>0</v>
      </c>
      <c r="Y397" s="23">
        <f>'Comm Input'!AH1432</f>
        <v>0</v>
      </c>
      <c r="Z397" s="23">
        <f>'Comm Input'!AI1432</f>
        <v>0</v>
      </c>
      <c r="AA397">
        <f>'Comm Input'!AJ1432</f>
        <v>0</v>
      </c>
    </row>
    <row r="398" spans="1:27" x14ac:dyDescent="0.25">
      <c r="A398" s="11">
        <f>'Comm Input'!J1433</f>
        <v>0</v>
      </c>
      <c r="B398" s="11">
        <f>'Comm Input'!K1433</f>
        <v>0</v>
      </c>
      <c r="C398" s="626">
        <f>'Comm Input'!L1433</f>
        <v>0</v>
      </c>
      <c r="D398" s="13">
        <f>'Comm Input'!M1433</f>
        <v>0</v>
      </c>
      <c r="E398" s="38">
        <f>'Comm Input'!N1433</f>
        <v>0</v>
      </c>
      <c r="F398" s="307">
        <f>'Comm Input'!O1433</f>
        <v>0</v>
      </c>
      <c r="G398" s="307">
        <f>'Comm Input'!P1433</f>
        <v>0</v>
      </c>
      <c r="H398" s="307">
        <f>'Comm Input'!Q1433</f>
        <v>0</v>
      </c>
      <c r="I398" s="307">
        <f>'Comm Input'!R1433</f>
        <v>0</v>
      </c>
      <c r="J398" s="38">
        <f>'Comm Input'!S1433</f>
        <v>0</v>
      </c>
      <c r="K398" s="38">
        <f>'Comm Input'!T1433</f>
        <v>0</v>
      </c>
      <c r="L398" s="22">
        <f>'Comm Input'!U1433</f>
        <v>0</v>
      </c>
      <c r="M398" s="22">
        <f>'Comm Input'!V1433</f>
        <v>0</v>
      </c>
      <c r="N398" s="23">
        <f>'Comm Input'!W1433</f>
        <v>0</v>
      </c>
      <c r="O398" s="22">
        <f>'Comm Input'!X1433</f>
        <v>0</v>
      </c>
      <c r="P398" s="23">
        <f>'Comm Input'!Y1433</f>
        <v>0</v>
      </c>
      <c r="Q398" s="23">
        <f>'Comm Input'!Z1433</f>
        <v>0</v>
      </c>
      <c r="R398">
        <f>'Comm Input'!AA1433</f>
        <v>0</v>
      </c>
      <c r="S398">
        <f>'Comm Input'!AB1433</f>
        <v>0</v>
      </c>
      <c r="T398" s="11">
        <f>'Comm Input'!AC1433</f>
        <v>0</v>
      </c>
      <c r="U398" s="49">
        <f>'Comm Input'!AD1433</f>
        <v>0</v>
      </c>
      <c r="V398" s="23">
        <f>'Comm Input'!AE1433</f>
        <v>0</v>
      </c>
      <c r="W398" s="23">
        <f>'Comm Input'!AF1433</f>
        <v>0</v>
      </c>
      <c r="X398" s="23">
        <f>'Comm Input'!AG1433</f>
        <v>0</v>
      </c>
      <c r="Y398" s="23">
        <f>'Comm Input'!AH1433</f>
        <v>0</v>
      </c>
      <c r="Z398" s="23">
        <f>'Comm Input'!AI1433</f>
        <v>0</v>
      </c>
      <c r="AA398">
        <f>'Comm Input'!AJ1433</f>
        <v>0</v>
      </c>
    </row>
    <row r="399" spans="1:27" ht="15.75" thickBot="1" x14ac:dyDescent="0.3">
      <c r="A399" s="11">
        <f>'Comm Input'!J1434</f>
        <v>0</v>
      </c>
      <c r="B399" s="11">
        <f>'Comm Input'!K1434</f>
        <v>0</v>
      </c>
      <c r="C399" s="49">
        <f>'Comm Input'!L1434</f>
        <v>0</v>
      </c>
      <c r="D399" s="50">
        <f>'Comm Input'!M1434</f>
        <v>0</v>
      </c>
      <c r="E399" s="38">
        <f>'Comm Input'!N1434</f>
        <v>0</v>
      </c>
      <c r="F399" s="307">
        <f>'Comm Input'!O1434</f>
        <v>0</v>
      </c>
      <c r="G399" s="307">
        <f>'Comm Input'!P1434</f>
        <v>0</v>
      </c>
      <c r="H399" s="307">
        <f>'Comm Input'!Q1434</f>
        <v>0</v>
      </c>
      <c r="I399" s="307">
        <f>'Comm Input'!R1434</f>
        <v>0</v>
      </c>
      <c r="J399" s="38">
        <f>'Comm Input'!S1434</f>
        <v>0</v>
      </c>
      <c r="K399" s="38">
        <f>'Comm Input'!T1434</f>
        <v>0</v>
      </c>
      <c r="L399" s="38">
        <f>'Comm Input'!U1434</f>
        <v>0</v>
      </c>
      <c r="M399" s="22">
        <f>'Comm Input'!V1434</f>
        <v>0</v>
      </c>
      <c r="N399" s="11">
        <f>'Comm Input'!W1434</f>
        <v>0</v>
      </c>
      <c r="O399" s="22">
        <f>'Comm Input'!X1434</f>
        <v>0</v>
      </c>
      <c r="P399" s="22">
        <f>'Comm Input'!Y1434</f>
        <v>0</v>
      </c>
      <c r="Q399" s="23">
        <f>'Comm Input'!Z1434</f>
        <v>0</v>
      </c>
      <c r="R399" s="22">
        <f>'Comm Input'!AA1434</f>
        <v>0</v>
      </c>
      <c r="S399" s="22">
        <f>'Comm Input'!AB1434</f>
        <v>0</v>
      </c>
      <c r="T399" s="23">
        <f>'Comm Input'!AC1434</f>
        <v>0</v>
      </c>
      <c r="U399" s="49">
        <f>'Comm Input'!AD1434</f>
        <v>0</v>
      </c>
      <c r="V399" s="22">
        <f>'Comm Input'!AE1434</f>
        <v>0</v>
      </c>
      <c r="W399" s="23">
        <f>'Comm Input'!AF1434</f>
        <v>0</v>
      </c>
      <c r="X399" s="22">
        <f>'Comm Input'!AG1434</f>
        <v>0</v>
      </c>
      <c r="Y399" s="22">
        <f>'Comm Input'!AH1434</f>
        <v>0</v>
      </c>
      <c r="Z399" s="22">
        <f>'Comm Input'!AI1434</f>
        <v>0</v>
      </c>
      <c r="AA399">
        <f>'Comm Input'!AJ1434</f>
        <v>0</v>
      </c>
    </row>
    <row r="400" spans="1:27" ht="15.75" thickBot="1" x14ac:dyDescent="0.3">
      <c r="A400" s="11">
        <f>'Comm Input'!J1435</f>
        <v>0</v>
      </c>
      <c r="B400" s="11">
        <f>'Comm Input'!K1435</f>
        <v>0</v>
      </c>
      <c r="C400" s="49">
        <f>'Comm Input'!L1435</f>
        <v>0</v>
      </c>
      <c r="D400" s="50">
        <f>'Comm Input'!M1435</f>
        <v>0</v>
      </c>
      <c r="E400" s="38">
        <f>'Comm Input'!N1435</f>
        <v>0</v>
      </c>
      <c r="F400" s="38">
        <f>'Comm Input'!O1435</f>
        <v>0</v>
      </c>
      <c r="G400" s="38">
        <f>'Comm Input'!P1435</f>
        <v>0</v>
      </c>
      <c r="H400" s="38">
        <f>'Comm Input'!Q1435</f>
        <v>0</v>
      </c>
      <c r="I400" s="38">
        <f>'Comm Input'!R1435</f>
        <v>0</v>
      </c>
      <c r="J400" s="38">
        <f>'Comm Input'!S1435</f>
        <v>0</v>
      </c>
      <c r="K400" s="38">
        <f>'Comm Input'!T1435</f>
        <v>0</v>
      </c>
      <c r="L400" s="488">
        <f>'Comm Input'!U1435</f>
        <v>0</v>
      </c>
      <c r="M400" s="489">
        <f>'Comm Input'!V1435</f>
        <v>0</v>
      </c>
      <c r="N400" s="490">
        <f>'Comm Input'!W1435</f>
        <v>208.24</v>
      </c>
      <c r="O400" s="829">
        <f>'Comm Input'!X1435</f>
        <v>0</v>
      </c>
      <c r="P400" s="387">
        <f>'Comm Input'!Y1435</f>
        <v>0</v>
      </c>
      <c r="Q400" s="351">
        <f>'Comm Input'!Z1435</f>
        <v>208.24</v>
      </c>
      <c r="R400" s="1087">
        <f>'Comm Input'!AA1435</f>
        <v>13.200000000000001</v>
      </c>
      <c r="S400" s="89">
        <f>'Comm Input'!AB1435</f>
        <v>0</v>
      </c>
      <c r="T400" s="28">
        <f>'Comm Input'!AC1435</f>
        <v>13.200000000000001</v>
      </c>
      <c r="U400" s="49">
        <f>'Comm Input'!AD1435</f>
        <v>0</v>
      </c>
      <c r="V400" s="387">
        <f>'Comm Input'!AE1435</f>
        <v>0</v>
      </c>
      <c r="W400" s="351">
        <f>'Comm Input'!AF1435</f>
        <v>0</v>
      </c>
      <c r="X400" s="1087">
        <f>'Comm Input'!AG1435</f>
        <v>0</v>
      </c>
      <c r="Y400" s="387">
        <f>'Comm Input'!AH1435</f>
        <v>0</v>
      </c>
      <c r="Z400" s="1087">
        <f>'Comm Input'!AI1435</f>
        <v>0</v>
      </c>
      <c r="AA400">
        <f>'Comm Input'!AJ1435</f>
        <v>0</v>
      </c>
    </row>
    <row r="401" spans="1:27" x14ac:dyDescent="0.25">
      <c r="A401" s="311">
        <f>'Comm Input'!J1436</f>
        <v>0</v>
      </c>
      <c r="B401" s="11">
        <f>'Comm Input'!K1436</f>
        <v>0</v>
      </c>
      <c r="C401">
        <f>'Comm Input'!L1436</f>
        <v>0</v>
      </c>
      <c r="D401">
        <f>'Comm Input'!M1436</f>
        <v>0</v>
      </c>
      <c r="E401" s="49">
        <f>'Comm Input'!N1436</f>
        <v>0</v>
      </c>
      <c r="F401" s="50">
        <f>'Comm Input'!O1436</f>
        <v>0</v>
      </c>
      <c r="G401" s="38">
        <f>'Comm Input'!P1436</f>
        <v>0</v>
      </c>
      <c r="H401" s="38">
        <f>'Comm Input'!Q1436</f>
        <v>0</v>
      </c>
      <c r="I401" s="38">
        <f>'Comm Input'!R1436</f>
        <v>0</v>
      </c>
      <c r="J401" s="38">
        <f>'Comm Input'!S1436</f>
        <v>0</v>
      </c>
      <c r="K401" s="38">
        <f>'Comm Input'!T1436</f>
        <v>0</v>
      </c>
      <c r="L401" s="38">
        <f>'Comm Input'!U1436</f>
        <v>0</v>
      </c>
      <c r="M401" s="38">
        <f>'Comm Input'!V1436</f>
        <v>0</v>
      </c>
      <c r="N401" s="522">
        <f>'Comm Input'!W1436</f>
        <v>0</v>
      </c>
      <c r="O401" s="523">
        <f>'Comm Input'!X1436</f>
        <v>0</v>
      </c>
      <c r="P401" s="28">
        <f>'Comm Input'!Y1436</f>
        <v>0</v>
      </c>
      <c r="Q401" s="538">
        <f>'Comm Input'!Z1436</f>
        <v>0</v>
      </c>
      <c r="R401" s="523">
        <f>'Comm Input'!AA1436</f>
        <v>0</v>
      </c>
      <c r="S401" s="523">
        <f>'Comm Input'!AB1436</f>
        <v>0</v>
      </c>
      <c r="T401" s="28">
        <f>'Comm Input'!AC1436</f>
        <v>0</v>
      </c>
      <c r="U401" s="89">
        <f>'Comm Input'!AD1436</f>
        <v>0</v>
      </c>
      <c r="V401" s="89">
        <f>'Comm Input'!AE1436</f>
        <v>0</v>
      </c>
      <c r="W401" s="23">
        <f>'Comm Input'!AF1436</f>
        <v>0</v>
      </c>
      <c r="X401" s="523">
        <f>'Comm Input'!AG1436</f>
        <v>0</v>
      </c>
      <c r="Y401" s="523">
        <f>'Comm Input'!AH1436</f>
        <v>0</v>
      </c>
      <c r="Z401" s="89">
        <f>'Comm Input'!AI1436</f>
        <v>0</v>
      </c>
      <c r="AA401">
        <f>'Comm Input'!AJ1436</f>
        <v>0</v>
      </c>
    </row>
    <row r="402" spans="1:27" x14ac:dyDescent="0.25">
      <c r="A402" s="440" t="str">
        <f>'Comm Input'!J1437</f>
        <v>CES</v>
      </c>
      <c r="B402" s="42" t="str">
        <f>'Comm Input'!K1437</f>
        <v>Broker: Axis Group</v>
      </c>
      <c r="C402" s="35">
        <f>'Comm Input'!L1437</f>
        <v>0</v>
      </c>
      <c r="D402" s="158">
        <f>'Comm Input'!M1437</f>
        <v>0</v>
      </c>
      <c r="E402" s="117">
        <f>'Comm Input'!N1437</f>
        <v>0</v>
      </c>
      <c r="F402" s="316">
        <f>'Comm Input'!O1437</f>
        <v>0</v>
      </c>
      <c r="G402" s="158">
        <f>'Comm Input'!P1437</f>
        <v>0</v>
      </c>
      <c r="H402" s="158">
        <f>'Comm Input'!Q1437</f>
        <v>0</v>
      </c>
      <c r="I402" s="158">
        <f>'Comm Input'!R1437</f>
        <v>0</v>
      </c>
      <c r="J402" s="319">
        <f>'Comm Input'!S1437</f>
        <v>0</v>
      </c>
      <c r="K402" s="319">
        <f>'Comm Input'!T1437</f>
        <v>0</v>
      </c>
      <c r="L402" s="319" t="str">
        <f>'Comm Input'!U1437</f>
        <v>Bundled</v>
      </c>
      <c r="M402" s="158">
        <f>'Comm Input'!V1437</f>
        <v>0</v>
      </c>
      <c r="N402" s="319">
        <f>'Comm Input'!W1437</f>
        <v>1.8749999999999999E-2</v>
      </c>
      <c r="O402" s="117">
        <f>'Comm Input'!X1437</f>
        <v>0</v>
      </c>
      <c r="P402" s="157">
        <f>'Comm Input'!Y1437</f>
        <v>0</v>
      </c>
      <c r="Q402" s="159">
        <f>'Comm Input'!Z1437</f>
        <v>0</v>
      </c>
      <c r="R402" s="319">
        <f>'Comm Input'!AA1437</f>
        <v>1.8E-3</v>
      </c>
      <c r="S402" s="157">
        <f>'Comm Input'!AB1437</f>
        <v>0</v>
      </c>
      <c r="T402" s="126" t="str">
        <f>'Comm Input'!AC1437</f>
        <v>kr</v>
      </c>
      <c r="U402" s="7">
        <f>'Comm Input'!AD1437</f>
        <v>0</v>
      </c>
      <c r="V402" s="7">
        <f>'Comm Input'!AE1437</f>
        <v>0</v>
      </c>
      <c r="W402" s="126">
        <f>'Comm Input'!AF1437</f>
        <v>0</v>
      </c>
      <c r="X402" s="158">
        <f>'Comm Input'!AG1437</f>
        <v>0</v>
      </c>
      <c r="Y402" s="322">
        <f>'Comm Input'!AH1437</f>
        <v>0</v>
      </c>
      <c r="Z402" s="7">
        <f>'Comm Input'!AI1437</f>
        <v>0</v>
      </c>
      <c r="AA402">
        <f>'Comm Input'!AJ1437</f>
        <v>0</v>
      </c>
    </row>
    <row r="403" spans="1:27" x14ac:dyDescent="0.25">
      <c r="A403" s="311">
        <f>'Comm Input'!J1438</f>
        <v>0</v>
      </c>
      <c r="B403" s="218" t="str">
        <f>'Comm Input'!K1438</f>
        <v>Keystone General Contracting, LLC</v>
      </c>
      <c r="C403" s="17">
        <f>'Comm Input'!L1438</f>
        <v>0.16800000000000001</v>
      </c>
      <c r="D403" t="str">
        <f>'Comm Input'!M1438</f>
        <v>LA8810</v>
      </c>
      <c r="E403" s="628">
        <f>'Comm Input'!N1438</f>
        <v>6538.46</v>
      </c>
      <c r="F403" s="366">
        <f>'Comm Input'!O1438</f>
        <v>0</v>
      </c>
      <c r="G403" s="533">
        <f>'Comm Input'!P1438</f>
        <v>0</v>
      </c>
      <c r="H403" s="535">
        <f>'Comm Input'!Q1438</f>
        <v>0</v>
      </c>
      <c r="I403" s="535">
        <f>'Comm Input'!R1438</f>
        <v>0</v>
      </c>
      <c r="J403" s="535">
        <f>'Comm Input'!S1438</f>
        <v>0</v>
      </c>
      <c r="K403" s="535">
        <f>'Comm Input'!T1438</f>
        <v>0</v>
      </c>
      <c r="L403" s="526">
        <f>'Comm Input'!U1438</f>
        <v>0</v>
      </c>
      <c r="M403" s="526">
        <f>'Comm Input'!V1438</f>
        <v>0</v>
      </c>
      <c r="N403" s="523">
        <f>'Comm Input'!W1438</f>
        <v>122.596125</v>
      </c>
      <c r="O403" s="523">
        <f>'Comm Input'!X1438</f>
        <v>0</v>
      </c>
      <c r="P403" s="538">
        <f>'Comm Input'!Y1438</f>
        <v>0</v>
      </c>
      <c r="Q403" s="538">
        <f>'Comm Input'!Z1438</f>
        <v>0</v>
      </c>
      <c r="R403" s="538">
        <f>'Comm Input'!AA1438</f>
        <v>11.769228</v>
      </c>
      <c r="S403" s="538">
        <f>'Comm Input'!AB1438</f>
        <v>0</v>
      </c>
      <c r="T403" s="11">
        <f>'Comm Input'!AC1438</f>
        <v>0</v>
      </c>
      <c r="U403">
        <f>'Comm Input'!AD1438</f>
        <v>0</v>
      </c>
      <c r="V403">
        <f>'Comm Input'!AE1438</f>
        <v>0</v>
      </c>
      <c r="W403" s="538">
        <f>'Comm Input'!AF1438</f>
        <v>0</v>
      </c>
      <c r="X403" s="538">
        <f>'Comm Input'!AG1438</f>
        <v>0</v>
      </c>
      <c r="Y403" s="538">
        <f>'Comm Input'!AH1438</f>
        <v>0</v>
      </c>
      <c r="Z403">
        <f>'Comm Input'!AI1438</f>
        <v>0</v>
      </c>
      <c r="AA403">
        <f>'Comm Input'!AJ1438</f>
        <v>0</v>
      </c>
    </row>
    <row r="404" spans="1:27" x14ac:dyDescent="0.25">
      <c r="A404" s="311">
        <f>'Comm Input'!J1439</f>
        <v>0</v>
      </c>
      <c r="B404" s="11">
        <f>'Comm Input'!K1439</f>
        <v>0</v>
      </c>
      <c r="C404">
        <f>'Comm Input'!L1439</f>
        <v>0</v>
      </c>
      <c r="D404">
        <f>'Comm Input'!M1439</f>
        <v>0</v>
      </c>
      <c r="E404" s="494">
        <f>'Comm Input'!N1439</f>
        <v>0</v>
      </c>
      <c r="F404" s="17">
        <f>'Comm Input'!O1439</f>
        <v>0</v>
      </c>
      <c r="G404" s="38">
        <f>'Comm Input'!P1439</f>
        <v>0</v>
      </c>
      <c r="H404" s="307">
        <f>'Comm Input'!Q1439</f>
        <v>0</v>
      </c>
      <c r="I404" s="307">
        <f>'Comm Input'!R1439</f>
        <v>0</v>
      </c>
      <c r="J404" s="307">
        <f>'Comm Input'!S1439</f>
        <v>0</v>
      </c>
      <c r="K404" s="307">
        <f>'Comm Input'!T1439</f>
        <v>0</v>
      </c>
      <c r="L404" s="38">
        <f>'Comm Input'!U1439</f>
        <v>0</v>
      </c>
      <c r="M404" s="38">
        <f>'Comm Input'!V1439</f>
        <v>0</v>
      </c>
      <c r="N404" s="22">
        <f>'Comm Input'!W1439</f>
        <v>0</v>
      </c>
      <c r="O404" s="22">
        <f>'Comm Input'!X1439</f>
        <v>0</v>
      </c>
      <c r="P404" s="23">
        <f>'Comm Input'!Y1439</f>
        <v>0</v>
      </c>
      <c r="Q404" s="23">
        <f>'Comm Input'!Z1439</f>
        <v>0</v>
      </c>
      <c r="R404" s="23">
        <f>'Comm Input'!AA1439</f>
        <v>0</v>
      </c>
      <c r="S404" s="23">
        <f>'Comm Input'!AB1439</f>
        <v>0</v>
      </c>
      <c r="T404" s="11">
        <f>'Comm Input'!AC1439</f>
        <v>0</v>
      </c>
      <c r="U404">
        <f>'Comm Input'!AD1439</f>
        <v>0</v>
      </c>
      <c r="V404">
        <f>'Comm Input'!AE1439</f>
        <v>0</v>
      </c>
      <c r="W404" s="23">
        <f>'Comm Input'!AF1439</f>
        <v>0</v>
      </c>
      <c r="X404" s="23">
        <f>'Comm Input'!AG1439</f>
        <v>0</v>
      </c>
      <c r="Y404" s="23">
        <f>'Comm Input'!AH1439</f>
        <v>0</v>
      </c>
      <c r="Z404">
        <f>'Comm Input'!AI1439</f>
        <v>0</v>
      </c>
      <c r="AA404">
        <f>'Comm Input'!AJ1439</f>
        <v>0</v>
      </c>
    </row>
    <row r="405" spans="1:27" x14ac:dyDescent="0.25">
      <c r="A405" s="311">
        <f>'Comm Input'!J1440</f>
        <v>0</v>
      </c>
      <c r="B405" s="11" t="str">
        <f>'Comm Input'!K1441</f>
        <v>EFFECTIVE: 6/2022</v>
      </c>
      <c r="C405" s="17">
        <f>'Comm Input'!L1440</f>
        <v>0</v>
      </c>
      <c r="D405" t="str">
        <f>'Comm Input'!M1440</f>
        <v>XXXX</v>
      </c>
      <c r="E405" s="636">
        <f>'Comm Input'!N1440</f>
        <v>0</v>
      </c>
      <c r="F405" s="366">
        <f>'Comm Input'!O1440</f>
        <v>0</v>
      </c>
      <c r="G405" s="321">
        <f>'Comm Input'!P1440</f>
        <v>0</v>
      </c>
      <c r="H405" s="307">
        <f>'Comm Input'!Q1440</f>
        <v>0</v>
      </c>
      <c r="I405" s="307">
        <f>'Comm Input'!R1440</f>
        <v>0</v>
      </c>
      <c r="J405" s="307">
        <f>'Comm Input'!S1440</f>
        <v>0</v>
      </c>
      <c r="K405" s="307">
        <f>'Comm Input'!T1440</f>
        <v>0</v>
      </c>
      <c r="L405" s="38">
        <f>'Comm Input'!U1440</f>
        <v>0</v>
      </c>
      <c r="M405" s="38">
        <f>'Comm Input'!V1440</f>
        <v>0</v>
      </c>
      <c r="N405" s="22">
        <f>'Comm Input'!W1440</f>
        <v>0</v>
      </c>
      <c r="O405" s="22">
        <f>'Comm Input'!X1440</f>
        <v>0</v>
      </c>
      <c r="P405" s="23">
        <f>'Comm Input'!Y1440</f>
        <v>0</v>
      </c>
      <c r="Q405" s="23">
        <f>'Comm Input'!Z1440</f>
        <v>0</v>
      </c>
      <c r="R405" s="23">
        <f>'Comm Input'!AA1440</f>
        <v>0</v>
      </c>
      <c r="S405" s="23">
        <f>'Comm Input'!AB1440</f>
        <v>0</v>
      </c>
      <c r="T405" s="11">
        <f>'Comm Input'!AC1440</f>
        <v>0</v>
      </c>
      <c r="U405">
        <f>'Comm Input'!AD1440</f>
        <v>0</v>
      </c>
      <c r="V405">
        <f>'Comm Input'!AE1440</f>
        <v>0</v>
      </c>
      <c r="W405" s="23">
        <f>'Comm Input'!AF1440</f>
        <v>0</v>
      </c>
      <c r="X405" s="23">
        <f>'Comm Input'!AG1440</f>
        <v>0</v>
      </c>
      <c r="Y405" s="23">
        <f>'Comm Input'!AH1440</f>
        <v>0</v>
      </c>
      <c r="Z405">
        <f>'Comm Input'!AI1440</f>
        <v>0</v>
      </c>
      <c r="AA405">
        <f>'Comm Input'!AJ1440</f>
        <v>0</v>
      </c>
    </row>
    <row r="406" spans="1:27" x14ac:dyDescent="0.25">
      <c r="A406" s="311">
        <f>'Comm Input'!J1441</f>
        <v>0</v>
      </c>
      <c r="B406" s="11">
        <f>'Comm Input'!K1442</f>
        <v>0</v>
      </c>
      <c r="C406">
        <f>'Comm Input'!L1441</f>
        <v>0</v>
      </c>
      <c r="D406">
        <f>'Comm Input'!M1441</f>
        <v>0</v>
      </c>
      <c r="E406" s="494">
        <f>'Comm Input'!N1441</f>
        <v>0</v>
      </c>
      <c r="F406" s="17">
        <f>'Comm Input'!O1441</f>
        <v>0</v>
      </c>
      <c r="G406" s="38">
        <f>'Comm Input'!P1441</f>
        <v>0</v>
      </c>
      <c r="H406" s="307">
        <f>'Comm Input'!Q1441</f>
        <v>0</v>
      </c>
      <c r="I406" s="307">
        <f>'Comm Input'!R1441</f>
        <v>0</v>
      </c>
      <c r="J406" s="307">
        <f>'Comm Input'!S1441</f>
        <v>0</v>
      </c>
      <c r="K406" s="307">
        <f>'Comm Input'!T1441</f>
        <v>0</v>
      </c>
      <c r="L406" s="38">
        <f>'Comm Input'!U1441</f>
        <v>0</v>
      </c>
      <c r="M406" s="38">
        <f>'Comm Input'!V1441</f>
        <v>0</v>
      </c>
      <c r="N406" s="22">
        <f>'Comm Input'!W1441</f>
        <v>0</v>
      </c>
      <c r="O406" s="22">
        <f>'Comm Input'!X1441</f>
        <v>0</v>
      </c>
      <c r="P406" s="23">
        <f>'Comm Input'!Y1441</f>
        <v>0</v>
      </c>
      <c r="Q406" s="23">
        <f>'Comm Input'!Z1441</f>
        <v>0</v>
      </c>
      <c r="R406" s="23">
        <f>'Comm Input'!AA1441</f>
        <v>0</v>
      </c>
      <c r="S406" s="23">
        <f>'Comm Input'!AB1441</f>
        <v>0</v>
      </c>
      <c r="T406" s="11">
        <f>'Comm Input'!AC1441</f>
        <v>0</v>
      </c>
      <c r="U406">
        <f>'Comm Input'!AD1441</f>
        <v>0</v>
      </c>
      <c r="V406">
        <f>'Comm Input'!AE1441</f>
        <v>0</v>
      </c>
      <c r="W406" s="23">
        <f>'Comm Input'!AF1441</f>
        <v>0</v>
      </c>
      <c r="X406" s="23">
        <f>'Comm Input'!AG1441</f>
        <v>0</v>
      </c>
      <c r="Y406" s="23">
        <f>'Comm Input'!AH1441</f>
        <v>0</v>
      </c>
      <c r="Z406">
        <f>'Comm Input'!AI1441</f>
        <v>0</v>
      </c>
      <c r="AA406">
        <f>'Comm Input'!AJ1441</f>
        <v>0</v>
      </c>
    </row>
    <row r="407" spans="1:27" x14ac:dyDescent="0.25">
      <c r="A407" s="311">
        <f>'Comm Input'!J1442</f>
        <v>0</v>
      </c>
      <c r="B407" s="11">
        <f>'Comm Input'!K1442</f>
        <v>0</v>
      </c>
      <c r="C407" s="17">
        <f>'Comm Input'!L1442</f>
        <v>0</v>
      </c>
      <c r="D407">
        <f>'Comm Input'!M1442</f>
        <v>0</v>
      </c>
      <c r="E407" s="494">
        <f>'Comm Input'!N1442</f>
        <v>0</v>
      </c>
      <c r="F407" s="366">
        <f>'Comm Input'!O1442</f>
        <v>0</v>
      </c>
      <c r="G407" s="321">
        <f>'Comm Input'!P1442</f>
        <v>0</v>
      </c>
      <c r="H407" s="307">
        <f>'Comm Input'!Q1442</f>
        <v>0</v>
      </c>
      <c r="I407" s="307">
        <f>'Comm Input'!R1442</f>
        <v>0</v>
      </c>
      <c r="J407" s="307">
        <f>'Comm Input'!S1442</f>
        <v>0</v>
      </c>
      <c r="K407" s="307">
        <f>'Comm Input'!T1442</f>
        <v>0</v>
      </c>
      <c r="L407" s="38">
        <f>'Comm Input'!U1442</f>
        <v>0</v>
      </c>
      <c r="M407" s="38">
        <f>'Comm Input'!V1442</f>
        <v>0</v>
      </c>
      <c r="N407" s="22">
        <f>'Comm Input'!W1442</f>
        <v>0</v>
      </c>
      <c r="O407" s="22">
        <f>'Comm Input'!X1442</f>
        <v>0</v>
      </c>
      <c r="P407" s="23">
        <f>'Comm Input'!Y1442</f>
        <v>0</v>
      </c>
      <c r="Q407" s="23">
        <f>'Comm Input'!Z1442</f>
        <v>0</v>
      </c>
      <c r="R407" s="23">
        <f>'Comm Input'!AA1442</f>
        <v>0</v>
      </c>
      <c r="S407" s="23">
        <f>'Comm Input'!AB1442</f>
        <v>0</v>
      </c>
      <c r="T407" s="11">
        <f>'Comm Input'!AC1442</f>
        <v>0</v>
      </c>
      <c r="U407">
        <f>'Comm Input'!AD1442</f>
        <v>0</v>
      </c>
      <c r="V407">
        <f>'Comm Input'!AE1442</f>
        <v>0</v>
      </c>
      <c r="W407" s="23">
        <f>'Comm Input'!AF1442</f>
        <v>0</v>
      </c>
      <c r="X407" s="23">
        <f>'Comm Input'!AG1442</f>
        <v>0</v>
      </c>
      <c r="Y407" s="23">
        <f>'Comm Input'!AH1442</f>
        <v>0</v>
      </c>
      <c r="Z407" s="23">
        <f>'Comm Input'!AI1442</f>
        <v>0</v>
      </c>
      <c r="AA407">
        <f>'Comm Input'!AJ1442</f>
        <v>0</v>
      </c>
    </row>
    <row r="408" spans="1:27" x14ac:dyDescent="0.25">
      <c r="A408" s="311">
        <f>'Comm Input'!J1443</f>
        <v>0</v>
      </c>
      <c r="B408" s="11">
        <f>'Comm Input'!K1443</f>
        <v>0</v>
      </c>
      <c r="C408">
        <f>'Comm Input'!L1443</f>
        <v>0</v>
      </c>
      <c r="D408">
        <f>'Comm Input'!M1443</f>
        <v>0</v>
      </c>
      <c r="E408" s="626">
        <f>'Comm Input'!N1443</f>
        <v>0</v>
      </c>
      <c r="F408" s="13">
        <f>'Comm Input'!O1443</f>
        <v>0</v>
      </c>
      <c r="G408" s="38">
        <f>'Comm Input'!P1443</f>
        <v>0</v>
      </c>
      <c r="H408" s="307">
        <f>'Comm Input'!Q1443</f>
        <v>0</v>
      </c>
      <c r="I408" s="307">
        <f>'Comm Input'!R1443</f>
        <v>0</v>
      </c>
      <c r="J408" s="307">
        <f>'Comm Input'!S1443</f>
        <v>0</v>
      </c>
      <c r="K408" s="307">
        <f>'Comm Input'!T1443</f>
        <v>0</v>
      </c>
      <c r="L408" s="38">
        <f>'Comm Input'!U1443</f>
        <v>0</v>
      </c>
      <c r="M408" s="38">
        <f>'Comm Input'!V1443</f>
        <v>0</v>
      </c>
      <c r="N408" s="22">
        <f>'Comm Input'!W1443</f>
        <v>0</v>
      </c>
      <c r="O408" s="22">
        <f>'Comm Input'!X1443</f>
        <v>0</v>
      </c>
      <c r="P408" s="23">
        <f>'Comm Input'!Y1443</f>
        <v>0</v>
      </c>
      <c r="Q408" s="23">
        <f>'Comm Input'!Z1443</f>
        <v>0</v>
      </c>
      <c r="R408" s="23">
        <f>'Comm Input'!AA1443</f>
        <v>0</v>
      </c>
      <c r="S408" s="23">
        <f>'Comm Input'!AB1443</f>
        <v>0</v>
      </c>
      <c r="T408" s="11">
        <f>'Comm Input'!AC1443</f>
        <v>0</v>
      </c>
      <c r="U408">
        <f>'Comm Input'!AD1443</f>
        <v>0</v>
      </c>
      <c r="V408">
        <f>'Comm Input'!AE1443</f>
        <v>0</v>
      </c>
      <c r="W408" s="23">
        <f>'Comm Input'!AF1443</f>
        <v>0</v>
      </c>
      <c r="X408" s="23">
        <f>'Comm Input'!AG1443</f>
        <v>0</v>
      </c>
      <c r="Y408" s="23">
        <f>'Comm Input'!AH1443</f>
        <v>0</v>
      </c>
      <c r="Z408" s="23">
        <f>'Comm Input'!AI1443</f>
        <v>0</v>
      </c>
      <c r="AA408">
        <f>'Comm Input'!AJ1443</f>
        <v>0</v>
      </c>
    </row>
    <row r="409" spans="1:27" ht="15.75" thickBot="1" x14ac:dyDescent="0.3">
      <c r="A409" s="311">
        <f>'Comm Input'!J1444</f>
        <v>0</v>
      </c>
      <c r="B409" s="11">
        <f>'Comm Input'!K1444</f>
        <v>0</v>
      </c>
      <c r="C409">
        <f>'Comm Input'!L1444</f>
        <v>0</v>
      </c>
      <c r="D409">
        <f>'Comm Input'!M1444</f>
        <v>0</v>
      </c>
      <c r="E409" s="49">
        <f>'Comm Input'!N1444</f>
        <v>0</v>
      </c>
      <c r="F409" s="50">
        <f>'Comm Input'!O1444</f>
        <v>0</v>
      </c>
      <c r="G409" s="38">
        <f>'Comm Input'!P1444</f>
        <v>0</v>
      </c>
      <c r="H409" s="307">
        <f>'Comm Input'!Q1444</f>
        <v>0</v>
      </c>
      <c r="I409" s="307">
        <f>'Comm Input'!R1444</f>
        <v>0</v>
      </c>
      <c r="J409" s="307">
        <f>'Comm Input'!S1444</f>
        <v>0</v>
      </c>
      <c r="K409" s="307">
        <f>'Comm Input'!T1444</f>
        <v>0</v>
      </c>
      <c r="L409" s="38">
        <f>'Comm Input'!U1444</f>
        <v>0</v>
      </c>
      <c r="M409" s="38">
        <f>'Comm Input'!V1444</f>
        <v>0</v>
      </c>
      <c r="N409" s="38">
        <f>'Comm Input'!W1444</f>
        <v>0</v>
      </c>
      <c r="O409" s="22">
        <f>'Comm Input'!X1444</f>
        <v>0</v>
      </c>
      <c r="P409" s="11">
        <f>'Comm Input'!Y1444</f>
        <v>0</v>
      </c>
      <c r="Q409" s="23">
        <f>'Comm Input'!Z1444</f>
        <v>0</v>
      </c>
      <c r="R409" s="22">
        <f>'Comm Input'!AA1444</f>
        <v>0</v>
      </c>
      <c r="S409" s="22">
        <f>'Comm Input'!AB1444</f>
        <v>0</v>
      </c>
      <c r="T409" s="23">
        <f>'Comm Input'!AC1444</f>
        <v>0</v>
      </c>
      <c r="U409" s="22">
        <f>'Comm Input'!AD1444</f>
        <v>0</v>
      </c>
      <c r="V409" s="22">
        <f>'Comm Input'!AE1444</f>
        <v>0</v>
      </c>
      <c r="W409" s="23">
        <f>'Comm Input'!AF1444</f>
        <v>0</v>
      </c>
      <c r="X409" s="22">
        <f>'Comm Input'!AG1444</f>
        <v>0</v>
      </c>
      <c r="Y409" s="22">
        <f>'Comm Input'!AH1444</f>
        <v>0</v>
      </c>
      <c r="Z409" s="22">
        <f>'Comm Input'!AI1444</f>
        <v>0</v>
      </c>
      <c r="AA409">
        <f>'Comm Input'!AJ1444</f>
        <v>0</v>
      </c>
    </row>
    <row r="410" spans="1:27" ht="15.75" thickBot="1" x14ac:dyDescent="0.3">
      <c r="A410" s="311">
        <f>'Comm Input'!J1445</f>
        <v>0</v>
      </c>
      <c r="B410" s="11">
        <f>'Comm Input'!K1445</f>
        <v>0</v>
      </c>
      <c r="C410">
        <f>'Comm Input'!L1445</f>
        <v>0</v>
      </c>
      <c r="D410">
        <f>'Comm Input'!M1445</f>
        <v>0</v>
      </c>
      <c r="E410" s="49">
        <f>'Comm Input'!N1445</f>
        <v>0</v>
      </c>
      <c r="F410" s="50">
        <f>'Comm Input'!O1445</f>
        <v>0</v>
      </c>
      <c r="G410" s="38">
        <f>'Comm Input'!P1445</f>
        <v>0</v>
      </c>
      <c r="H410" s="38">
        <f>'Comm Input'!Q1445</f>
        <v>0</v>
      </c>
      <c r="I410" s="38">
        <f>'Comm Input'!R1445</f>
        <v>0</v>
      </c>
      <c r="J410" s="38">
        <f>'Comm Input'!S1445</f>
        <v>0</v>
      </c>
      <c r="K410" s="38">
        <f>'Comm Input'!T1445</f>
        <v>0</v>
      </c>
      <c r="L410" s="38">
        <f>'Comm Input'!U1445</f>
        <v>0</v>
      </c>
      <c r="M410" s="38">
        <f>'Comm Input'!V1445</f>
        <v>0</v>
      </c>
      <c r="N410" s="488">
        <f>'Comm Input'!W1445</f>
        <v>122.596125</v>
      </c>
      <c r="O410" s="489">
        <f>'Comm Input'!X1445</f>
        <v>0</v>
      </c>
      <c r="P410" s="490">
        <f>'Comm Input'!Y1445</f>
        <v>0</v>
      </c>
      <c r="Q410" s="1165">
        <f>'Comm Input'!Z1445</f>
        <v>122.596125</v>
      </c>
      <c r="R410" s="387">
        <f>'Comm Input'!AA1445</f>
        <v>11.769228</v>
      </c>
      <c r="S410" s="387">
        <f>'Comm Input'!AB1445</f>
        <v>0</v>
      </c>
      <c r="T410" s="1114">
        <f>'Comm Input'!AC1445</f>
        <v>11.769228</v>
      </c>
      <c r="U410" s="89">
        <f>'Comm Input'!AD1445</f>
        <v>0</v>
      </c>
      <c r="V410" s="89">
        <f>'Comm Input'!AE1445</f>
        <v>0</v>
      </c>
      <c r="W410" s="23">
        <f>'Comm Input'!AF1445</f>
        <v>0</v>
      </c>
      <c r="X410" s="387">
        <f>'Comm Input'!AG1445</f>
        <v>0</v>
      </c>
      <c r="Y410" s="387">
        <f>'Comm Input'!AH1445</f>
        <v>0</v>
      </c>
      <c r="Z410" s="1087">
        <f>'Comm Input'!AI1445</f>
        <v>0</v>
      </c>
      <c r="AA410">
        <f>'Comm Input'!AJ1445</f>
        <v>0</v>
      </c>
    </row>
    <row r="411" spans="1:27" x14ac:dyDescent="0.25">
      <c r="A411" s="311">
        <f>'Comm Input'!J1446</f>
        <v>0</v>
      </c>
      <c r="B411" s="11">
        <f>'Comm Input'!K1446</f>
        <v>0</v>
      </c>
      <c r="C411">
        <f>'Comm Input'!L1446</f>
        <v>0</v>
      </c>
      <c r="D411">
        <f>'Comm Input'!M1446</f>
        <v>0</v>
      </c>
      <c r="E411" s="49">
        <f>'Comm Input'!N1446</f>
        <v>0</v>
      </c>
      <c r="F411" s="50">
        <f>'Comm Input'!O1446</f>
        <v>0</v>
      </c>
      <c r="G411" s="38">
        <f>'Comm Input'!P1446</f>
        <v>0</v>
      </c>
      <c r="H411" s="38">
        <f>'Comm Input'!Q1446</f>
        <v>0</v>
      </c>
      <c r="I411" s="38">
        <f>'Comm Input'!R1446</f>
        <v>0</v>
      </c>
      <c r="J411" s="38">
        <f>'Comm Input'!S1446</f>
        <v>0</v>
      </c>
      <c r="K411" s="38">
        <f>'Comm Input'!T1446</f>
        <v>0</v>
      </c>
      <c r="L411" s="38">
        <f>'Comm Input'!U1446</f>
        <v>0</v>
      </c>
      <c r="M411" s="38">
        <f>'Comm Input'!V1446</f>
        <v>0</v>
      </c>
      <c r="N411" s="522">
        <f>'Comm Input'!W1446</f>
        <v>0</v>
      </c>
      <c r="O411" s="523">
        <f>'Comm Input'!X1446</f>
        <v>0</v>
      </c>
      <c r="P411" s="28">
        <f>'Comm Input'!Y1446</f>
        <v>0</v>
      </c>
      <c r="Q411" s="538">
        <f>'Comm Input'!Z1446</f>
        <v>0</v>
      </c>
      <c r="R411" s="523">
        <f>'Comm Input'!AA1446</f>
        <v>0</v>
      </c>
      <c r="S411" s="523">
        <f>'Comm Input'!AB1446</f>
        <v>0</v>
      </c>
      <c r="T411" s="28">
        <f>'Comm Input'!AC1446</f>
        <v>0</v>
      </c>
      <c r="U411" s="89">
        <f>'Comm Input'!AD1446</f>
        <v>0</v>
      </c>
      <c r="V411" s="89">
        <f>'Comm Input'!AE1446</f>
        <v>0</v>
      </c>
      <c r="W411" s="23">
        <f>'Comm Input'!AF1446</f>
        <v>0</v>
      </c>
      <c r="X411" s="523">
        <f>'Comm Input'!AG1446</f>
        <v>0</v>
      </c>
      <c r="Y411" s="523">
        <f>'Comm Input'!AH1446</f>
        <v>0</v>
      </c>
      <c r="Z411" s="89">
        <f>'Comm Input'!AI1446</f>
        <v>0</v>
      </c>
      <c r="AA411">
        <f>'Comm Input'!AJ1446</f>
        <v>0</v>
      </c>
    </row>
    <row r="412" spans="1:27" x14ac:dyDescent="0.25">
      <c r="A412" s="440" t="str">
        <f>'Comm Input'!J1447</f>
        <v>CES</v>
      </c>
      <c r="B412" s="42" t="str">
        <f>'Comm Input'!K1447</f>
        <v>Broker: Creative Employment Solutions</v>
      </c>
      <c r="C412" s="35">
        <f>'Comm Input'!L1447</f>
        <v>0</v>
      </c>
      <c r="D412" s="158">
        <f>'Comm Input'!M1447</f>
        <v>0</v>
      </c>
      <c r="E412" s="117">
        <f>'Comm Input'!N1447</f>
        <v>0</v>
      </c>
      <c r="F412" s="316">
        <f>'Comm Input'!O1447</f>
        <v>0</v>
      </c>
      <c r="G412" s="158">
        <f>'Comm Input'!P1447</f>
        <v>0</v>
      </c>
      <c r="H412" s="158">
        <f>'Comm Input'!Q1447</f>
        <v>0</v>
      </c>
      <c r="I412" s="158">
        <f>'Comm Input'!R1447</f>
        <v>0</v>
      </c>
      <c r="J412" s="319">
        <f>'Comm Input'!S1447</f>
        <v>0</v>
      </c>
      <c r="K412" s="319">
        <f>'Comm Input'!T1447</f>
        <v>0</v>
      </c>
      <c r="L412" s="319" t="str">
        <f>'Comm Input'!U1447</f>
        <v>Bundled</v>
      </c>
      <c r="M412" s="158">
        <f>'Comm Input'!V1447</f>
        <v>0</v>
      </c>
      <c r="N412" s="319">
        <f>'Comm Input'!W1447</f>
        <v>1.4999999999999999E-2</v>
      </c>
      <c r="O412" s="117">
        <f>'Comm Input'!X1447</f>
        <v>0</v>
      </c>
      <c r="P412" s="157">
        <f>'Comm Input'!Y1447</f>
        <v>0</v>
      </c>
      <c r="Q412" s="159">
        <f>'Comm Input'!Z1447</f>
        <v>0</v>
      </c>
      <c r="R412" s="319">
        <f>'Comm Input'!AA1447</f>
        <v>1.5E-3</v>
      </c>
      <c r="S412" s="157">
        <f>'Comm Input'!AB1447</f>
        <v>0</v>
      </c>
      <c r="T412" s="126" t="str">
        <f>'Comm Input'!AC1447</f>
        <v>kr</v>
      </c>
      <c r="U412" s="7">
        <f>'Comm Input'!AD1447</f>
        <v>0</v>
      </c>
      <c r="V412" s="7">
        <f>'Comm Input'!AE1447</f>
        <v>0</v>
      </c>
      <c r="W412" s="126">
        <f>'Comm Input'!AF1447</f>
        <v>0</v>
      </c>
      <c r="X412" s="158">
        <f>'Comm Input'!AG1447</f>
        <v>0</v>
      </c>
      <c r="Y412" s="322">
        <f>'Comm Input'!AH1447</f>
        <v>0</v>
      </c>
      <c r="Z412" s="7">
        <f>'Comm Input'!AI1447</f>
        <v>0</v>
      </c>
      <c r="AA412">
        <f>'Comm Input'!AJ1447</f>
        <v>0</v>
      </c>
    </row>
    <row r="413" spans="1:27" x14ac:dyDescent="0.25">
      <c r="A413" s="311">
        <f>'Comm Input'!J1448</f>
        <v>0</v>
      </c>
      <c r="B413" s="218" t="str">
        <f>'Comm Input'!K1448</f>
        <v>Goya Corp</v>
      </c>
      <c r="C413" s="17">
        <f>'Comm Input'!L1448</f>
        <v>0.16869999999999999</v>
      </c>
      <c r="D413" t="str">
        <f>'Comm Input'!M1448</f>
        <v>FL5606</v>
      </c>
      <c r="E413" s="628">
        <f>'Comm Input'!N1448</f>
        <v>13500</v>
      </c>
      <c r="F413" s="366">
        <f>'Comm Input'!O1448</f>
        <v>0</v>
      </c>
      <c r="G413" s="533">
        <f>'Comm Input'!P1448</f>
        <v>0</v>
      </c>
      <c r="H413" s="535">
        <f>'Comm Input'!Q1448</f>
        <v>0</v>
      </c>
      <c r="I413" s="535">
        <f>'Comm Input'!R1448</f>
        <v>0</v>
      </c>
      <c r="J413" s="535">
        <f>'Comm Input'!S1448</f>
        <v>0</v>
      </c>
      <c r="K413" s="535">
        <f>'Comm Input'!T1448</f>
        <v>0</v>
      </c>
      <c r="L413" s="526">
        <f>'Comm Input'!U1448</f>
        <v>0</v>
      </c>
      <c r="M413" s="526">
        <f>'Comm Input'!V1448</f>
        <v>0</v>
      </c>
      <c r="N413" s="523">
        <f>'Comm Input'!W1448</f>
        <v>202.5</v>
      </c>
      <c r="O413" s="523">
        <f>'Comm Input'!X1448</f>
        <v>0</v>
      </c>
      <c r="P413" s="538">
        <f>'Comm Input'!Y1448</f>
        <v>0</v>
      </c>
      <c r="Q413" s="538">
        <f>'Comm Input'!Z1448</f>
        <v>0</v>
      </c>
      <c r="R413" s="538">
        <f>'Comm Input'!AA1448</f>
        <v>20.25</v>
      </c>
      <c r="S413" s="538">
        <f>'Comm Input'!AB1448</f>
        <v>0</v>
      </c>
      <c r="T413" s="11">
        <f>'Comm Input'!AC1448</f>
        <v>0</v>
      </c>
      <c r="U413">
        <f>'Comm Input'!AD1448</f>
        <v>0</v>
      </c>
      <c r="V413">
        <f>'Comm Input'!AE1448</f>
        <v>0</v>
      </c>
      <c r="W413" s="538">
        <f>'Comm Input'!AF1448</f>
        <v>0</v>
      </c>
      <c r="X413" s="538">
        <f>'Comm Input'!AG1448</f>
        <v>0</v>
      </c>
      <c r="Y413" s="538">
        <f>'Comm Input'!AH1448</f>
        <v>0</v>
      </c>
      <c r="Z413">
        <f>'Comm Input'!AI1448</f>
        <v>0</v>
      </c>
      <c r="AA413">
        <f>'Comm Input'!AJ1448</f>
        <v>0</v>
      </c>
    </row>
    <row r="414" spans="1:27" x14ac:dyDescent="0.25">
      <c r="A414" s="311" t="str">
        <f>'Comm Input'!J1449</f>
        <v>broker earns 1/2 SUTA cutoffs</v>
      </c>
      <c r="B414" s="11">
        <f>'Comm Input'!K1449</f>
        <v>0</v>
      </c>
      <c r="C414">
        <f>'Comm Input'!L1449</f>
        <v>0</v>
      </c>
      <c r="D414">
        <f>'Comm Input'!M1449</f>
        <v>0</v>
      </c>
      <c r="E414" s="494">
        <f>'Comm Input'!N1449</f>
        <v>0</v>
      </c>
      <c r="F414" s="17">
        <f>'Comm Input'!O1449</f>
        <v>0</v>
      </c>
      <c r="G414" s="38">
        <f>'Comm Input'!P1449</f>
        <v>0</v>
      </c>
      <c r="H414" s="307">
        <f>'Comm Input'!Q1449</f>
        <v>0</v>
      </c>
      <c r="I414" s="307">
        <f>'Comm Input'!R1449</f>
        <v>0</v>
      </c>
      <c r="J414" s="307">
        <f>'Comm Input'!S1449</f>
        <v>0</v>
      </c>
      <c r="K414" s="307">
        <f>'Comm Input'!T1449</f>
        <v>0</v>
      </c>
      <c r="L414" s="38">
        <f>'Comm Input'!U1449</f>
        <v>0</v>
      </c>
      <c r="M414" s="38">
        <f>'Comm Input'!V1449</f>
        <v>0</v>
      </c>
      <c r="N414" s="22">
        <f>'Comm Input'!W1449</f>
        <v>0</v>
      </c>
      <c r="O414" s="22">
        <f>'Comm Input'!X1449</f>
        <v>0</v>
      </c>
      <c r="P414" s="23">
        <f>'Comm Input'!Y1449</f>
        <v>0</v>
      </c>
      <c r="Q414" s="23">
        <f>'Comm Input'!Z1449</f>
        <v>0</v>
      </c>
      <c r="R414" s="23">
        <f>'Comm Input'!AA1449</f>
        <v>0</v>
      </c>
      <c r="S414" s="23">
        <f>'Comm Input'!AB1449</f>
        <v>0</v>
      </c>
      <c r="T414" s="11">
        <f>'Comm Input'!AC1449</f>
        <v>0</v>
      </c>
      <c r="U414">
        <f>'Comm Input'!AD1449</f>
        <v>0</v>
      </c>
      <c r="V414">
        <f>'Comm Input'!AE1449</f>
        <v>0</v>
      </c>
      <c r="W414" s="23">
        <f>'Comm Input'!AF1449</f>
        <v>0</v>
      </c>
      <c r="X414" s="23">
        <f>'Comm Input'!AG1449</f>
        <v>0</v>
      </c>
      <c r="Y414" s="23">
        <f>'Comm Input'!AH1449</f>
        <v>0</v>
      </c>
      <c r="Z414">
        <f>'Comm Input'!AI1449</f>
        <v>0</v>
      </c>
      <c r="AA414">
        <f>'Comm Input'!AJ1449</f>
        <v>0</v>
      </c>
    </row>
    <row r="415" spans="1:27" x14ac:dyDescent="0.25">
      <c r="A415" s="311">
        <f>'Comm Input'!J1450</f>
        <v>0</v>
      </c>
      <c r="B415" s="11" t="str">
        <f>'Comm Input'!K1450</f>
        <v>EFFECTIVE 3/2022</v>
      </c>
      <c r="C415" s="17">
        <f>'Comm Input'!L1450</f>
        <v>0</v>
      </c>
      <c r="D415">
        <f>'Comm Input'!M1450</f>
        <v>0</v>
      </c>
      <c r="E415" s="636">
        <f>'Comm Input'!N1450</f>
        <v>0</v>
      </c>
      <c r="F415" s="366">
        <f>'Comm Input'!O1450</f>
        <v>0</v>
      </c>
      <c r="G415" s="321">
        <f>'Comm Input'!P1450</f>
        <v>0</v>
      </c>
      <c r="H415" s="307">
        <f>'Comm Input'!Q1450</f>
        <v>0</v>
      </c>
      <c r="I415" s="307">
        <f>'Comm Input'!R1450</f>
        <v>0</v>
      </c>
      <c r="J415" s="307">
        <f>'Comm Input'!S1450</f>
        <v>0</v>
      </c>
      <c r="K415" s="307">
        <f>'Comm Input'!T1450</f>
        <v>0</v>
      </c>
      <c r="L415" s="38">
        <f>'Comm Input'!U1450</f>
        <v>0</v>
      </c>
      <c r="M415" s="38">
        <f>'Comm Input'!V1450</f>
        <v>0</v>
      </c>
      <c r="N415" s="22">
        <f>'Comm Input'!W1450</f>
        <v>0</v>
      </c>
      <c r="O415" s="22">
        <f>'Comm Input'!X1450</f>
        <v>0</v>
      </c>
      <c r="P415" s="23">
        <f>'Comm Input'!Y1450</f>
        <v>0</v>
      </c>
      <c r="Q415" s="23">
        <f>'Comm Input'!Z1450</f>
        <v>0</v>
      </c>
      <c r="R415" s="23">
        <f>'Comm Input'!AA1450</f>
        <v>0</v>
      </c>
      <c r="S415" s="23">
        <f>'Comm Input'!AB1450</f>
        <v>0</v>
      </c>
      <c r="T415" s="11">
        <f>'Comm Input'!AC1450</f>
        <v>0</v>
      </c>
      <c r="U415">
        <f>'Comm Input'!AD1450</f>
        <v>0</v>
      </c>
      <c r="V415">
        <f>'Comm Input'!AE1450</f>
        <v>0</v>
      </c>
      <c r="W415" s="23">
        <f>'Comm Input'!AF1450</f>
        <v>0</v>
      </c>
      <c r="X415" s="23">
        <f>'Comm Input'!AG1450</f>
        <v>0</v>
      </c>
      <c r="Y415" s="23">
        <f>'Comm Input'!AH1450</f>
        <v>0</v>
      </c>
      <c r="Z415">
        <f>'Comm Input'!AI1450</f>
        <v>0</v>
      </c>
      <c r="AA415">
        <f>'Comm Input'!AJ1450</f>
        <v>0</v>
      </c>
    </row>
    <row r="416" spans="1:27" x14ac:dyDescent="0.25">
      <c r="A416" s="311">
        <f>'Comm Input'!J1451</f>
        <v>0</v>
      </c>
      <c r="B416" s="11">
        <f>'Comm Input'!K1451</f>
        <v>0</v>
      </c>
      <c r="C416">
        <f>'Comm Input'!L1451</f>
        <v>0</v>
      </c>
      <c r="D416">
        <f>'Comm Input'!M1451</f>
        <v>0</v>
      </c>
      <c r="E416" s="494">
        <f>'Comm Input'!N1451</f>
        <v>0</v>
      </c>
      <c r="F416" s="17">
        <f>'Comm Input'!O1451</f>
        <v>0</v>
      </c>
      <c r="G416" s="38">
        <f>'Comm Input'!P1451</f>
        <v>0</v>
      </c>
      <c r="H416" s="307">
        <f>'Comm Input'!Q1451</f>
        <v>0</v>
      </c>
      <c r="I416" s="307">
        <f>'Comm Input'!R1451</f>
        <v>0</v>
      </c>
      <c r="J416" s="307">
        <f>'Comm Input'!S1451</f>
        <v>0</v>
      </c>
      <c r="K416" s="307">
        <f>'Comm Input'!T1451</f>
        <v>0</v>
      </c>
      <c r="L416" s="38">
        <f>'Comm Input'!U1451</f>
        <v>0</v>
      </c>
      <c r="M416" s="38">
        <f>'Comm Input'!V1451</f>
        <v>0</v>
      </c>
      <c r="N416" s="22">
        <f>'Comm Input'!W1451</f>
        <v>0</v>
      </c>
      <c r="O416" s="22">
        <f>'Comm Input'!X1451</f>
        <v>0</v>
      </c>
      <c r="P416" s="23">
        <f>'Comm Input'!Y1451</f>
        <v>0</v>
      </c>
      <c r="Q416" s="23">
        <f>'Comm Input'!Z1451</f>
        <v>0</v>
      </c>
      <c r="R416" s="23">
        <f>'Comm Input'!AA1451</f>
        <v>0</v>
      </c>
      <c r="S416" s="23">
        <f>'Comm Input'!AB1451</f>
        <v>0</v>
      </c>
      <c r="T416" s="11">
        <f>'Comm Input'!AC1451</f>
        <v>0</v>
      </c>
      <c r="U416">
        <f>'Comm Input'!AD1451</f>
        <v>0</v>
      </c>
      <c r="V416">
        <f>'Comm Input'!AE1451</f>
        <v>0</v>
      </c>
      <c r="W416" s="23">
        <f>'Comm Input'!AF1451</f>
        <v>0</v>
      </c>
      <c r="X416" s="23">
        <f>'Comm Input'!AG1451</f>
        <v>0</v>
      </c>
      <c r="Y416" s="23">
        <f>'Comm Input'!AH1451</f>
        <v>0</v>
      </c>
      <c r="Z416">
        <f>'Comm Input'!AI1451</f>
        <v>0</v>
      </c>
      <c r="AA416">
        <f>'Comm Input'!AJ1451</f>
        <v>0</v>
      </c>
    </row>
    <row r="417" spans="1:28" x14ac:dyDescent="0.25">
      <c r="A417" s="311">
        <f>'Comm Input'!J1452</f>
        <v>0</v>
      </c>
      <c r="B417" s="11">
        <f>'Comm Input'!K1452</f>
        <v>0</v>
      </c>
      <c r="C417" s="17" t="e">
        <f>'Comm Input'!#REF!</f>
        <v>#REF!</v>
      </c>
      <c r="D417" t="str">
        <f>'Comm Input'!L1452</f>
        <v>SUTA CREDIT</v>
      </c>
      <c r="E417" s="494">
        <f>'Comm Input'!N1452</f>
        <v>0</v>
      </c>
      <c r="F417" s="366">
        <f>'Comm Input'!O1452</f>
        <v>0</v>
      </c>
      <c r="G417" s="321">
        <f>'Comm Input'!P1452</f>
        <v>0</v>
      </c>
      <c r="H417" s="307">
        <f>'Comm Input'!Q1452</f>
        <v>0</v>
      </c>
      <c r="I417" s="307">
        <f>'Comm Input'!R1452</f>
        <v>0</v>
      </c>
      <c r="J417" s="307">
        <f>'Comm Input'!S1452</f>
        <v>0</v>
      </c>
      <c r="K417" s="307">
        <f>'Comm Input'!T1452</f>
        <v>0</v>
      </c>
      <c r="L417" s="38">
        <f>'Comm Input'!U1452</f>
        <v>0</v>
      </c>
      <c r="M417" s="38">
        <f>'Comm Input'!V1452</f>
        <v>0</v>
      </c>
      <c r="N417" s="22">
        <f>'Comm Input'!W1452</f>
        <v>286.31</v>
      </c>
      <c r="O417" s="22">
        <f>'Comm Input'!X1452</f>
        <v>0</v>
      </c>
      <c r="P417" s="23">
        <f>'Comm Input'!Y1452</f>
        <v>0</v>
      </c>
      <c r="Q417" s="23">
        <f>'Comm Input'!Z1452</f>
        <v>0</v>
      </c>
      <c r="R417" s="23">
        <f>'Comm Input'!AA1452</f>
        <v>0</v>
      </c>
      <c r="S417" s="23">
        <f>'Comm Input'!AB1452</f>
        <v>0</v>
      </c>
      <c r="T417" s="11">
        <f>'Comm Input'!AC1452</f>
        <v>0</v>
      </c>
      <c r="U417">
        <f>'Comm Input'!AD1452</f>
        <v>0</v>
      </c>
      <c r="V417">
        <f>'Comm Input'!AE1452</f>
        <v>0</v>
      </c>
      <c r="W417" s="23">
        <f>'Comm Input'!AF1452</f>
        <v>0</v>
      </c>
      <c r="X417" s="23">
        <f>'Comm Input'!AG1452</f>
        <v>0</v>
      </c>
      <c r="Y417" s="23">
        <f>'Comm Input'!AH1452</f>
        <v>0</v>
      </c>
      <c r="Z417" s="23">
        <f>'Comm Input'!AI1452</f>
        <v>0</v>
      </c>
      <c r="AA417">
        <f>'Comm Input'!AJ1452</f>
        <v>0</v>
      </c>
    </row>
    <row r="418" spans="1:28" x14ac:dyDescent="0.25">
      <c r="A418" s="311">
        <f>'Comm Input'!J1453</f>
        <v>0</v>
      </c>
      <c r="B418" s="11">
        <f>'Comm Input'!K1453</f>
        <v>0</v>
      </c>
      <c r="C418">
        <f>'Comm Input'!L1453</f>
        <v>0</v>
      </c>
      <c r="D418">
        <f>'Comm Input'!M1453</f>
        <v>0</v>
      </c>
      <c r="E418" s="626">
        <f>'Comm Input'!N1453</f>
        <v>0</v>
      </c>
      <c r="F418" s="13">
        <f>'Comm Input'!O1453</f>
        <v>0</v>
      </c>
      <c r="G418" s="38">
        <f>'Comm Input'!P1453</f>
        <v>0</v>
      </c>
      <c r="H418" s="307">
        <f>'Comm Input'!Q1453</f>
        <v>0</v>
      </c>
      <c r="I418" s="307">
        <f>'Comm Input'!R1453</f>
        <v>0</v>
      </c>
      <c r="J418" s="307">
        <f>'Comm Input'!S1453</f>
        <v>0</v>
      </c>
      <c r="K418" s="307">
        <f>'Comm Input'!T1453</f>
        <v>0</v>
      </c>
      <c r="L418" s="38">
        <f>'Comm Input'!U1453</f>
        <v>0</v>
      </c>
      <c r="M418" s="38">
        <f>'Comm Input'!V1453</f>
        <v>0</v>
      </c>
      <c r="N418" s="22">
        <f>'Comm Input'!W1453</f>
        <v>0</v>
      </c>
      <c r="O418" s="22">
        <f>'Comm Input'!X1453</f>
        <v>0</v>
      </c>
      <c r="P418" s="23">
        <f>'Comm Input'!Y1453</f>
        <v>0</v>
      </c>
      <c r="Q418" s="23">
        <f>'Comm Input'!Z1453</f>
        <v>0</v>
      </c>
      <c r="R418" s="23">
        <f>'Comm Input'!AA1453</f>
        <v>0</v>
      </c>
      <c r="S418" s="23">
        <f>'Comm Input'!AB1453</f>
        <v>0</v>
      </c>
      <c r="T418" s="11">
        <f>'Comm Input'!AC1453</f>
        <v>0</v>
      </c>
      <c r="U418">
        <f>'Comm Input'!AD1453</f>
        <v>0</v>
      </c>
      <c r="V418">
        <f>'Comm Input'!AE1453</f>
        <v>0</v>
      </c>
      <c r="W418" s="23">
        <f>'Comm Input'!AF1453</f>
        <v>0</v>
      </c>
      <c r="X418" s="23">
        <f>'Comm Input'!AG1453</f>
        <v>0</v>
      </c>
      <c r="Y418" s="23">
        <f>'Comm Input'!AH1453</f>
        <v>0</v>
      </c>
      <c r="Z418" s="23">
        <f>'Comm Input'!AI1453</f>
        <v>0</v>
      </c>
      <c r="AA418">
        <f>'Comm Input'!AJ1453</f>
        <v>0</v>
      </c>
    </row>
    <row r="419" spans="1:28" ht="15.75" thickBot="1" x14ac:dyDescent="0.3">
      <c r="A419" s="311">
        <f>'Comm Input'!J1454</f>
        <v>0</v>
      </c>
      <c r="B419" s="11">
        <f>'Comm Input'!K1454</f>
        <v>0</v>
      </c>
      <c r="C419">
        <f>'Comm Input'!L1454</f>
        <v>0</v>
      </c>
      <c r="D419">
        <f>'Comm Input'!M1454</f>
        <v>0</v>
      </c>
      <c r="E419" s="49">
        <f>'Comm Input'!N1454</f>
        <v>0</v>
      </c>
      <c r="F419" s="50">
        <f>'Comm Input'!O1454</f>
        <v>0</v>
      </c>
      <c r="G419" s="38">
        <f>'Comm Input'!P1454</f>
        <v>0</v>
      </c>
      <c r="H419" s="307">
        <f>'Comm Input'!Q1454</f>
        <v>0</v>
      </c>
      <c r="I419" s="307">
        <f>'Comm Input'!R1454</f>
        <v>0</v>
      </c>
      <c r="J419" s="307">
        <f>'Comm Input'!S1454</f>
        <v>0</v>
      </c>
      <c r="K419" s="307">
        <f>'Comm Input'!T1454</f>
        <v>0</v>
      </c>
      <c r="L419" s="38">
        <f>'Comm Input'!U1454</f>
        <v>0</v>
      </c>
      <c r="M419" s="38">
        <f>'Comm Input'!V1454</f>
        <v>0</v>
      </c>
      <c r="N419" s="38">
        <f>'Comm Input'!W1454</f>
        <v>0</v>
      </c>
      <c r="O419" s="22">
        <f>'Comm Input'!X1454</f>
        <v>0</v>
      </c>
      <c r="P419" s="11">
        <f>'Comm Input'!Y1454</f>
        <v>0</v>
      </c>
      <c r="Q419" s="23">
        <f>'Comm Input'!Z1454</f>
        <v>0</v>
      </c>
      <c r="R419" s="22">
        <f>'Comm Input'!AA1454</f>
        <v>0</v>
      </c>
      <c r="S419" s="22">
        <f>'Comm Input'!AB1454</f>
        <v>0</v>
      </c>
      <c r="T419" s="23">
        <f>'Comm Input'!AC1454</f>
        <v>0</v>
      </c>
      <c r="U419" s="22">
        <f>'Comm Input'!AD1454</f>
        <v>0</v>
      </c>
      <c r="V419" s="22">
        <f>'Comm Input'!AE1454</f>
        <v>0</v>
      </c>
      <c r="W419" s="23">
        <f>'Comm Input'!AF1454</f>
        <v>0</v>
      </c>
      <c r="X419" s="22">
        <f>'Comm Input'!AG1454</f>
        <v>0</v>
      </c>
      <c r="Y419" s="22">
        <f>'Comm Input'!AH1454</f>
        <v>0</v>
      </c>
      <c r="Z419" s="22">
        <f>'Comm Input'!AI1454</f>
        <v>0</v>
      </c>
      <c r="AA419">
        <f>'Comm Input'!AJ1454</f>
        <v>0</v>
      </c>
    </row>
    <row r="420" spans="1:28" ht="15.75" thickBot="1" x14ac:dyDescent="0.3">
      <c r="A420" s="311">
        <f>'Comm Input'!J1455</f>
        <v>0</v>
      </c>
      <c r="B420" s="11">
        <f>'Comm Input'!K1455</f>
        <v>0</v>
      </c>
      <c r="C420">
        <f>'Comm Input'!L1455</f>
        <v>0</v>
      </c>
      <c r="D420">
        <f>'Comm Input'!M1455</f>
        <v>0</v>
      </c>
      <c r="E420" s="49">
        <f>'Comm Input'!N1455</f>
        <v>0</v>
      </c>
      <c r="F420" s="50">
        <f>'Comm Input'!O1455</f>
        <v>0</v>
      </c>
      <c r="G420" s="38">
        <f>'Comm Input'!P1455</f>
        <v>0</v>
      </c>
      <c r="H420" s="38">
        <f>'Comm Input'!Q1455</f>
        <v>0</v>
      </c>
      <c r="I420" s="38">
        <f>'Comm Input'!R1455</f>
        <v>0</v>
      </c>
      <c r="J420" s="38">
        <f>'Comm Input'!S1455</f>
        <v>0</v>
      </c>
      <c r="K420" s="38">
        <f>'Comm Input'!T1455</f>
        <v>0</v>
      </c>
      <c r="L420" s="38">
        <f>'Comm Input'!U1455</f>
        <v>0</v>
      </c>
      <c r="M420" s="38">
        <f>'Comm Input'!V1455</f>
        <v>0</v>
      </c>
      <c r="N420" s="488">
        <f>'Comm Input'!W1455</f>
        <v>488.81</v>
      </c>
      <c r="O420" s="489">
        <f>'Comm Input'!X1455</f>
        <v>0</v>
      </c>
      <c r="P420" s="490">
        <f>'Comm Input'!Y1455</f>
        <v>0</v>
      </c>
      <c r="Q420" s="1165">
        <f>'Comm Input'!Z1455</f>
        <v>488.81</v>
      </c>
      <c r="R420" s="387">
        <f>'Comm Input'!AA1455</f>
        <v>20.25</v>
      </c>
      <c r="S420" s="387">
        <f>'Comm Input'!AB1455</f>
        <v>0</v>
      </c>
      <c r="T420" s="1114">
        <f>'Comm Input'!AC1455</f>
        <v>20.25</v>
      </c>
      <c r="U420" s="89">
        <f>'Comm Input'!AD1455</f>
        <v>0</v>
      </c>
      <c r="V420" s="89">
        <f>'Comm Input'!AE1455</f>
        <v>0</v>
      </c>
      <c r="W420" s="23">
        <f>'Comm Input'!AF1455</f>
        <v>0</v>
      </c>
      <c r="X420" s="387">
        <f>'Comm Input'!AG1455</f>
        <v>0</v>
      </c>
      <c r="Y420" s="387">
        <f>'Comm Input'!AH1455</f>
        <v>0</v>
      </c>
      <c r="Z420" s="1087">
        <f>'Comm Input'!AI1455</f>
        <v>0</v>
      </c>
      <c r="AA420">
        <f>'Comm Input'!AJ1455</f>
        <v>0</v>
      </c>
    </row>
    <row r="421" spans="1:28" x14ac:dyDescent="0.25">
      <c r="A421" s="311">
        <f>'Comm Input'!J1456</f>
        <v>0</v>
      </c>
      <c r="B421" s="11">
        <f>'Comm Input'!K1456</f>
        <v>0</v>
      </c>
      <c r="C421">
        <f>'Comm Input'!L1456</f>
        <v>0</v>
      </c>
      <c r="D421">
        <f>'Comm Input'!M1456</f>
        <v>0</v>
      </c>
      <c r="E421" s="49">
        <f>'Comm Input'!N1456</f>
        <v>0</v>
      </c>
      <c r="F421" s="50">
        <f>'Comm Input'!O1456</f>
        <v>0</v>
      </c>
      <c r="G421" s="38">
        <f>'Comm Input'!P1456</f>
        <v>0</v>
      </c>
      <c r="H421" s="38">
        <f>'Comm Input'!Q1456</f>
        <v>0</v>
      </c>
      <c r="I421" s="38">
        <f>'Comm Input'!R1456</f>
        <v>0</v>
      </c>
      <c r="J421" s="38">
        <f>'Comm Input'!S1456</f>
        <v>0</v>
      </c>
      <c r="K421" s="38">
        <f>'Comm Input'!T1456</f>
        <v>0</v>
      </c>
      <c r="L421" s="38">
        <f>'Comm Input'!U1456</f>
        <v>0</v>
      </c>
      <c r="M421" s="38">
        <f>'Comm Input'!V1456</f>
        <v>0</v>
      </c>
      <c r="N421" s="522">
        <f>'Comm Input'!W1456</f>
        <v>0</v>
      </c>
      <c r="O421" s="523">
        <f>'Comm Input'!X1456</f>
        <v>0</v>
      </c>
      <c r="P421" s="28">
        <f>'Comm Input'!Y1456</f>
        <v>0</v>
      </c>
      <c r="Q421" s="538">
        <f>'Comm Input'!Z1456</f>
        <v>0</v>
      </c>
      <c r="R421" s="523">
        <f>'Comm Input'!AA1456</f>
        <v>0</v>
      </c>
      <c r="S421" s="523">
        <f>'Comm Input'!AB1456</f>
        <v>0</v>
      </c>
      <c r="T421" s="28">
        <f>'Comm Input'!AC1456</f>
        <v>0</v>
      </c>
      <c r="U421" s="89">
        <f>'Comm Input'!AD1456</f>
        <v>0</v>
      </c>
      <c r="V421" s="89">
        <f>'Comm Input'!AE1456</f>
        <v>0</v>
      </c>
      <c r="W421" s="23">
        <f>'Comm Input'!AF1456</f>
        <v>0</v>
      </c>
      <c r="X421" s="523">
        <f>'Comm Input'!AG1456</f>
        <v>0</v>
      </c>
      <c r="Y421" s="523">
        <f>'Comm Input'!AH1456</f>
        <v>0</v>
      </c>
      <c r="Z421" s="89">
        <f>'Comm Input'!AI1456</f>
        <v>0</v>
      </c>
    </row>
    <row r="422" spans="1:28" x14ac:dyDescent="0.25">
      <c r="A422" s="440" t="str">
        <f>'Comm Input'!J1457</f>
        <v>CES</v>
      </c>
      <c r="B422" s="42" t="str">
        <f>'Comm Input'!K1457</f>
        <v>Broker: Comp Insurance</v>
      </c>
      <c r="C422" s="35">
        <f>'Comm Input'!L1457</f>
        <v>0</v>
      </c>
      <c r="D422" s="158">
        <f>'Comm Input'!M1457</f>
        <v>0</v>
      </c>
      <c r="E422" s="117">
        <f>'Comm Input'!N1457</f>
        <v>0</v>
      </c>
      <c r="F422" s="316">
        <f>'Comm Input'!O1457</f>
        <v>0</v>
      </c>
      <c r="G422" s="158">
        <f>'Comm Input'!P1457</f>
        <v>0</v>
      </c>
      <c r="H422" s="158">
        <f>'Comm Input'!Q1457</f>
        <v>0</v>
      </c>
      <c r="I422" s="158">
        <f>'Comm Input'!R1457</f>
        <v>0</v>
      </c>
      <c r="J422" s="319">
        <f>'Comm Input'!S1457</f>
        <v>0</v>
      </c>
      <c r="K422" s="319">
        <f>'Comm Input'!T1457</f>
        <v>0</v>
      </c>
      <c r="L422" s="319" t="str">
        <f>'Comm Input'!U1457</f>
        <v>Bundled</v>
      </c>
      <c r="M422" s="158">
        <f>'Comm Input'!V1457</f>
        <v>0</v>
      </c>
      <c r="N422" s="319" t="str">
        <f>'Comm Input'!W1457</f>
        <v>per code</v>
      </c>
      <c r="O422" s="117">
        <f>'Comm Input'!X1457</f>
        <v>0</v>
      </c>
      <c r="P422" s="157">
        <f>'Comm Input'!Y1457</f>
        <v>0</v>
      </c>
      <c r="Q422" s="159">
        <f>'Comm Input'!Z1457</f>
        <v>0</v>
      </c>
      <c r="R422" s="319">
        <f>'Comm Input'!AA1457</f>
        <v>2.5000000000000001E-3</v>
      </c>
      <c r="S422" s="157">
        <f>'Comm Input'!AB1457</f>
        <v>0</v>
      </c>
      <c r="T422" s="126" t="str">
        <f>'Comm Input'!AC1457</f>
        <v>kr</v>
      </c>
      <c r="U422" s="7">
        <f>'Comm Input'!AD1457</f>
        <v>0</v>
      </c>
      <c r="V422" s="7">
        <f>'Comm Input'!AE1457</f>
        <v>0</v>
      </c>
      <c r="W422" s="126">
        <f>'Comm Input'!AF1457</f>
        <v>0</v>
      </c>
      <c r="X422" s="158">
        <f>'Comm Input'!AG1457</f>
        <v>0</v>
      </c>
      <c r="Y422" s="322">
        <f>'Comm Input'!AH1457</f>
        <v>0</v>
      </c>
      <c r="Z422" s="7">
        <f>'Comm Input'!AI1457</f>
        <v>0</v>
      </c>
    </row>
    <row r="423" spans="1:28" x14ac:dyDescent="0.25">
      <c r="A423" s="311">
        <f>'Comm Input'!J1458</f>
        <v>0</v>
      </c>
      <c r="B423" s="218" t="str">
        <f>'Comm Input'!K1458</f>
        <v>Arch Enterprises, Inc.</v>
      </c>
      <c r="C423" s="17">
        <f>'Comm Input'!L1458</f>
        <v>0.32</v>
      </c>
      <c r="D423" t="str">
        <f>'Comm Input'!M1458</f>
        <v>FL5551</v>
      </c>
      <c r="E423" s="628">
        <f>'Comm Input'!N1458</f>
        <v>0</v>
      </c>
      <c r="F423" s="366">
        <f>'Comm Input'!O1458</f>
        <v>0</v>
      </c>
      <c r="G423" s="533">
        <f>'Comm Input'!P1458</f>
        <v>0</v>
      </c>
      <c r="H423" s="535">
        <f>'Comm Input'!Q1458</f>
        <v>0</v>
      </c>
      <c r="I423" s="535">
        <f>'Comm Input'!R1458</f>
        <v>0</v>
      </c>
      <c r="J423" s="535">
        <f>'Comm Input'!S1458</f>
        <v>0</v>
      </c>
      <c r="K423" s="535">
        <f>'Comm Input'!T1458</f>
        <v>0</v>
      </c>
      <c r="L423" s="526">
        <f>'Comm Input'!U1458</f>
        <v>0</v>
      </c>
      <c r="M423" s="526">
        <f>'Comm Input'!V1458</f>
        <v>0.03</v>
      </c>
      <c r="N423" s="523">
        <f>'Comm Input'!W1458</f>
        <v>0</v>
      </c>
      <c r="O423" s="523">
        <f>'Comm Input'!X1458</f>
        <v>0</v>
      </c>
      <c r="P423" s="538">
        <f>'Comm Input'!Y1458</f>
        <v>0</v>
      </c>
      <c r="Q423" s="538">
        <f>'Comm Input'!Z1458</f>
        <v>0</v>
      </c>
      <c r="R423" s="538">
        <f>'Comm Input'!AA1458</f>
        <v>0</v>
      </c>
      <c r="S423" s="538">
        <f>'Comm Input'!AB1458</f>
        <v>0</v>
      </c>
      <c r="T423" s="11">
        <f>'Comm Input'!AC1458</f>
        <v>0</v>
      </c>
      <c r="U423">
        <f>'Comm Input'!AD1458</f>
        <v>0</v>
      </c>
      <c r="V423">
        <f>'Comm Input'!AE1458</f>
        <v>0</v>
      </c>
      <c r="W423" s="538">
        <f>'Comm Input'!AF1458</f>
        <v>0</v>
      </c>
      <c r="X423" s="538">
        <f>'Comm Input'!AG1458</f>
        <v>0</v>
      </c>
      <c r="Y423" s="538">
        <f>'Comm Input'!AH1458</f>
        <v>0</v>
      </c>
      <c r="Z423">
        <f>'Comm Input'!AI1458</f>
        <v>0</v>
      </c>
    </row>
    <row r="424" spans="1:28" x14ac:dyDescent="0.25">
      <c r="A424" s="311">
        <f>'Comm Input'!J1459</f>
        <v>0</v>
      </c>
      <c r="B424" s="11">
        <f>'Comm Input'!K1459</f>
        <v>0</v>
      </c>
      <c r="C424">
        <f>'Comm Input'!L1459</f>
        <v>0</v>
      </c>
      <c r="D424">
        <f>'Comm Input'!M1459</f>
        <v>0</v>
      </c>
      <c r="E424" s="494">
        <f>'Comm Input'!N1459</f>
        <v>0</v>
      </c>
      <c r="F424" s="17">
        <f>'Comm Input'!O1459</f>
        <v>0</v>
      </c>
      <c r="G424" s="38">
        <f>'Comm Input'!P1459</f>
        <v>0</v>
      </c>
      <c r="H424" s="307">
        <f>'Comm Input'!Q1459</f>
        <v>0</v>
      </c>
      <c r="I424" s="307">
        <f>'Comm Input'!R1459</f>
        <v>0</v>
      </c>
      <c r="J424" s="307">
        <f>'Comm Input'!S1459</f>
        <v>0</v>
      </c>
      <c r="K424" s="307">
        <f>'Comm Input'!T1459</f>
        <v>0</v>
      </c>
      <c r="L424" s="38">
        <f>'Comm Input'!U1459</f>
        <v>0</v>
      </c>
      <c r="M424" s="38">
        <f>'Comm Input'!V1459</f>
        <v>0</v>
      </c>
      <c r="N424" s="22">
        <f>'Comm Input'!W1459</f>
        <v>0</v>
      </c>
      <c r="O424" s="22">
        <f>'Comm Input'!X1459</f>
        <v>0</v>
      </c>
      <c r="P424" s="23">
        <f>'Comm Input'!Y1459</f>
        <v>0</v>
      </c>
      <c r="Q424" s="23">
        <f>'Comm Input'!Z1459</f>
        <v>0</v>
      </c>
      <c r="R424" s="23">
        <f>'Comm Input'!AA1459</f>
        <v>0</v>
      </c>
      <c r="S424" s="23">
        <f>'Comm Input'!AB1459</f>
        <v>0</v>
      </c>
      <c r="T424" s="11">
        <f>'Comm Input'!AC1459</f>
        <v>0</v>
      </c>
      <c r="U424">
        <f>'Comm Input'!AD1459</f>
        <v>0</v>
      </c>
      <c r="V424">
        <f>'Comm Input'!AE1459</f>
        <v>0</v>
      </c>
      <c r="W424" s="23">
        <f>'Comm Input'!AF1459</f>
        <v>0</v>
      </c>
      <c r="X424" s="23">
        <f>'Comm Input'!AG1459</f>
        <v>0</v>
      </c>
      <c r="Y424" s="23">
        <f>'Comm Input'!AH1459</f>
        <v>0</v>
      </c>
      <c r="Z424">
        <f>'Comm Input'!AI1459</f>
        <v>0</v>
      </c>
    </row>
    <row r="425" spans="1:28" x14ac:dyDescent="0.25">
      <c r="A425" s="311">
        <f>'Comm Input'!J1460</f>
        <v>0</v>
      </c>
      <c r="B425" s="11" t="str">
        <f>'Comm Input'!K1460</f>
        <v>EFFECTIVE 10/2022</v>
      </c>
      <c r="C425" s="17">
        <f>'Comm Input'!L1460</f>
        <v>0.215</v>
      </c>
      <c r="D425" t="str">
        <f>'Comm Input'!M1460</f>
        <v>FL5606</v>
      </c>
      <c r="E425" s="494">
        <f>'Comm Input'!N1460</f>
        <v>0</v>
      </c>
      <c r="F425" s="366">
        <f>'Comm Input'!O1460</f>
        <v>0</v>
      </c>
      <c r="G425" s="321">
        <f>'Comm Input'!P1460</f>
        <v>0</v>
      </c>
      <c r="H425" s="307">
        <f>'Comm Input'!Q1460</f>
        <v>0</v>
      </c>
      <c r="I425" s="307">
        <f>'Comm Input'!R1460</f>
        <v>0</v>
      </c>
      <c r="J425" s="307">
        <f>'Comm Input'!S1460</f>
        <v>0</v>
      </c>
      <c r="K425" s="307">
        <f>'Comm Input'!T1460</f>
        <v>0</v>
      </c>
      <c r="L425" s="38">
        <f>'Comm Input'!U1460</f>
        <v>0</v>
      </c>
      <c r="M425" s="38">
        <f>'Comm Input'!V1460</f>
        <v>3.8150000000000003E-2</v>
      </c>
      <c r="N425" s="22">
        <f>'Comm Input'!W1460</f>
        <v>0</v>
      </c>
      <c r="O425" s="22">
        <f>'Comm Input'!X1460</f>
        <v>0</v>
      </c>
      <c r="P425" s="23">
        <f>'Comm Input'!Y1460</f>
        <v>0</v>
      </c>
      <c r="Q425" s="23">
        <f>'Comm Input'!Z1460</f>
        <v>0</v>
      </c>
      <c r="R425" s="23">
        <f>'Comm Input'!AA1460</f>
        <v>0</v>
      </c>
      <c r="S425" s="23">
        <f>'Comm Input'!AB1460</f>
        <v>0</v>
      </c>
      <c r="T425" s="11">
        <f>'Comm Input'!AC1460</f>
        <v>0</v>
      </c>
      <c r="U425">
        <f>'Comm Input'!AD1460</f>
        <v>0</v>
      </c>
      <c r="V425">
        <f>'Comm Input'!AE1460</f>
        <v>0</v>
      </c>
      <c r="W425" s="23">
        <f>'Comm Input'!AF1460</f>
        <v>0</v>
      </c>
      <c r="X425" s="23">
        <f>'Comm Input'!AG1460</f>
        <v>0</v>
      </c>
      <c r="Y425" s="23">
        <f>'Comm Input'!AH1460</f>
        <v>0</v>
      </c>
      <c r="Z425">
        <f>'Comm Input'!AI1460</f>
        <v>0</v>
      </c>
    </row>
    <row r="426" spans="1:28" x14ac:dyDescent="0.25">
      <c r="A426" s="311">
        <f>'Comm Input'!J1461</f>
        <v>0</v>
      </c>
      <c r="B426" s="11">
        <f>'Comm Input'!K1461</f>
        <v>0</v>
      </c>
      <c r="C426">
        <f>'Comm Input'!L1461</f>
        <v>0</v>
      </c>
      <c r="D426">
        <f>'Comm Input'!M1461</f>
        <v>0</v>
      </c>
      <c r="E426" s="494">
        <f>'Comm Input'!N1461</f>
        <v>0</v>
      </c>
      <c r="F426" s="17">
        <f>'Comm Input'!O1461</f>
        <v>0</v>
      </c>
      <c r="G426" s="38">
        <f>'Comm Input'!P1461</f>
        <v>0</v>
      </c>
      <c r="H426" s="307">
        <f>'Comm Input'!Q1461</f>
        <v>0</v>
      </c>
      <c r="I426" s="307">
        <f>'Comm Input'!R1461</f>
        <v>0</v>
      </c>
      <c r="J426" s="307">
        <f>'Comm Input'!S1461</f>
        <v>0</v>
      </c>
      <c r="K426" s="307">
        <f>'Comm Input'!T1461</f>
        <v>0</v>
      </c>
      <c r="L426" s="38">
        <f>'Comm Input'!U1461</f>
        <v>0</v>
      </c>
      <c r="M426" s="38">
        <f>'Comm Input'!V1461</f>
        <v>0</v>
      </c>
      <c r="N426" s="22">
        <f>'Comm Input'!W1461</f>
        <v>0</v>
      </c>
      <c r="O426" s="22">
        <f>'Comm Input'!X1461</f>
        <v>0</v>
      </c>
      <c r="P426" s="23">
        <f>'Comm Input'!Y1461</f>
        <v>0</v>
      </c>
      <c r="Q426" s="23">
        <f>'Comm Input'!Z1461</f>
        <v>0</v>
      </c>
      <c r="R426" s="23">
        <f>'Comm Input'!AA1461</f>
        <v>0</v>
      </c>
      <c r="S426" s="23">
        <f>'Comm Input'!AB1461</f>
        <v>0</v>
      </c>
      <c r="T426" s="11">
        <f>'Comm Input'!AC1461</f>
        <v>0</v>
      </c>
      <c r="U426">
        <f>'Comm Input'!AD1461</f>
        <v>0</v>
      </c>
      <c r="V426">
        <f>'Comm Input'!AE1461</f>
        <v>0</v>
      </c>
      <c r="W426" s="23">
        <f>'Comm Input'!AF1461</f>
        <v>0</v>
      </c>
      <c r="X426" s="23">
        <f>'Comm Input'!AG1461</f>
        <v>0</v>
      </c>
      <c r="Y426" s="23">
        <f>'Comm Input'!AH1461</f>
        <v>0</v>
      </c>
      <c r="Z426">
        <f>'Comm Input'!AI1461</f>
        <v>0</v>
      </c>
    </row>
    <row r="427" spans="1:28" x14ac:dyDescent="0.25">
      <c r="A427" s="311">
        <f>'Comm Input'!J1462</f>
        <v>0</v>
      </c>
      <c r="B427" s="11">
        <f>'Comm Input'!K1462</f>
        <v>0</v>
      </c>
      <c r="C427" s="17">
        <f>'Comm Input'!L1462</f>
        <v>0.189</v>
      </c>
      <c r="D427" t="str">
        <f>'Comm Input'!M1462</f>
        <v xml:space="preserve">FL8810 </v>
      </c>
      <c r="E427" s="494">
        <f>'Comm Input'!N1462</f>
        <v>625</v>
      </c>
      <c r="F427" s="366">
        <f>'Comm Input'!O1462</f>
        <v>0</v>
      </c>
      <c r="G427" s="321">
        <f>'Comm Input'!P1462</f>
        <v>0</v>
      </c>
      <c r="H427" s="307">
        <f>'Comm Input'!Q1462</f>
        <v>0</v>
      </c>
      <c r="I427" s="307">
        <f>'Comm Input'!R1462</f>
        <v>0</v>
      </c>
      <c r="J427" s="307">
        <f>'Comm Input'!S1462</f>
        <v>0</v>
      </c>
      <c r="K427" s="307">
        <f>'Comm Input'!T1462</f>
        <v>0</v>
      </c>
      <c r="L427" s="38">
        <f>'Comm Input'!U1462</f>
        <v>0</v>
      </c>
      <c r="M427" s="38">
        <f>'Comm Input'!V1462</f>
        <v>3.0200000000000001E-2</v>
      </c>
      <c r="N427" s="22">
        <f>'Comm Input'!W1462</f>
        <v>18.875</v>
      </c>
      <c r="O427" s="22">
        <f>'Comm Input'!X1462</f>
        <v>0</v>
      </c>
      <c r="P427" s="23">
        <f>'Comm Input'!Y1462</f>
        <v>0</v>
      </c>
      <c r="Q427" s="23">
        <f>'Comm Input'!Z1462</f>
        <v>0</v>
      </c>
      <c r="R427" s="23">
        <f>'Comm Input'!AA1462</f>
        <v>1.5625</v>
      </c>
      <c r="S427" s="23">
        <f>'Comm Input'!AB1462</f>
        <v>0</v>
      </c>
      <c r="T427" s="11">
        <f>'Comm Input'!AC1462</f>
        <v>0</v>
      </c>
      <c r="U427">
        <f>'Comm Input'!AD1462</f>
        <v>0</v>
      </c>
      <c r="V427">
        <f>'Comm Input'!AE1462</f>
        <v>0</v>
      </c>
      <c r="W427" s="23">
        <f>'Comm Input'!AF1462</f>
        <v>0</v>
      </c>
      <c r="X427" s="23">
        <f>'Comm Input'!AG1462</f>
        <v>0</v>
      </c>
      <c r="Y427" s="23">
        <f>'Comm Input'!AH1462</f>
        <v>0</v>
      </c>
      <c r="Z427" s="23">
        <f>'Comm Input'!AI1462</f>
        <v>0</v>
      </c>
    </row>
    <row r="428" spans="1:28" x14ac:dyDescent="0.25">
      <c r="A428" s="311">
        <f>'Comm Input'!J1463</f>
        <v>0</v>
      </c>
      <c r="B428" s="11">
        <f>'Comm Input'!K1463</f>
        <v>0</v>
      </c>
      <c r="C428">
        <f>'Comm Input'!L1463</f>
        <v>0</v>
      </c>
      <c r="D428">
        <f>'Comm Input'!M1463</f>
        <v>0</v>
      </c>
      <c r="E428" s="626">
        <f>'Comm Input'!N1463</f>
        <v>0</v>
      </c>
      <c r="F428" s="13">
        <f>'Comm Input'!O1463</f>
        <v>0</v>
      </c>
      <c r="G428" s="38">
        <f>'Comm Input'!P1463</f>
        <v>0</v>
      </c>
      <c r="H428" s="307">
        <f>'Comm Input'!Q1463</f>
        <v>0</v>
      </c>
      <c r="I428" s="307">
        <f>'Comm Input'!R1463</f>
        <v>0</v>
      </c>
      <c r="J428" s="307">
        <f>'Comm Input'!S1463</f>
        <v>0</v>
      </c>
      <c r="K428" s="307">
        <f>'Comm Input'!T1463</f>
        <v>0</v>
      </c>
      <c r="L428" s="38">
        <f>'Comm Input'!U1463</f>
        <v>0</v>
      </c>
      <c r="M428" s="38">
        <f>'Comm Input'!V1463</f>
        <v>0</v>
      </c>
      <c r="N428" s="22">
        <f>'Comm Input'!W1463</f>
        <v>0</v>
      </c>
      <c r="O428" s="22">
        <f>'Comm Input'!X1463</f>
        <v>0</v>
      </c>
      <c r="P428" s="23">
        <f>'Comm Input'!Y1463</f>
        <v>0</v>
      </c>
      <c r="Q428" s="23">
        <f>'Comm Input'!Z1463</f>
        <v>0</v>
      </c>
      <c r="R428" s="23">
        <f>'Comm Input'!AA1463</f>
        <v>0</v>
      </c>
      <c r="S428" s="23">
        <f>'Comm Input'!AB1463</f>
        <v>0</v>
      </c>
      <c r="T428" s="11">
        <f>'Comm Input'!AC1463</f>
        <v>0</v>
      </c>
      <c r="U428">
        <f>'Comm Input'!AD1463</f>
        <v>0</v>
      </c>
      <c r="V428">
        <f>'Comm Input'!AE1463</f>
        <v>0</v>
      </c>
      <c r="W428" s="23">
        <f>'Comm Input'!AF1463</f>
        <v>0</v>
      </c>
      <c r="X428" s="23">
        <f>'Comm Input'!AG1463</f>
        <v>0</v>
      </c>
      <c r="Y428" s="23">
        <f>'Comm Input'!AH1463</f>
        <v>0</v>
      </c>
      <c r="Z428" s="23">
        <f>'Comm Input'!AI1463</f>
        <v>0</v>
      </c>
    </row>
    <row r="429" spans="1:28" ht="15.75" thickBot="1" x14ac:dyDescent="0.3">
      <c r="A429" s="311">
        <f>'Comm Input'!J1464</f>
        <v>0</v>
      </c>
      <c r="B429" s="11">
        <f>'Comm Input'!K1464</f>
        <v>0</v>
      </c>
      <c r="C429">
        <f>'Comm Input'!L1464</f>
        <v>0</v>
      </c>
      <c r="D429">
        <f>'Comm Input'!M1464</f>
        <v>0</v>
      </c>
      <c r="E429" s="49">
        <f>'Comm Input'!N1464</f>
        <v>0</v>
      </c>
      <c r="F429" s="50">
        <f>'Comm Input'!O1464</f>
        <v>0</v>
      </c>
      <c r="G429" s="38">
        <f>'Comm Input'!P1464</f>
        <v>0</v>
      </c>
      <c r="H429" s="307">
        <f>'Comm Input'!Q1464</f>
        <v>0</v>
      </c>
      <c r="I429" s="307">
        <f>'Comm Input'!R1464</f>
        <v>0</v>
      </c>
      <c r="J429" s="307">
        <f>'Comm Input'!S1464</f>
        <v>0</v>
      </c>
      <c r="K429" s="307">
        <f>'Comm Input'!T1464</f>
        <v>0</v>
      </c>
      <c r="L429" s="38">
        <f>'Comm Input'!U1464</f>
        <v>0</v>
      </c>
      <c r="M429" s="38">
        <f>'Comm Input'!V1464</f>
        <v>0</v>
      </c>
      <c r="N429" s="38">
        <f>'Comm Input'!W1464</f>
        <v>0</v>
      </c>
      <c r="O429" s="22">
        <f>'Comm Input'!X1464</f>
        <v>0</v>
      </c>
      <c r="P429" s="11">
        <f>'Comm Input'!Y1464</f>
        <v>0</v>
      </c>
      <c r="Q429" s="23">
        <f>'Comm Input'!Z1464</f>
        <v>0</v>
      </c>
      <c r="R429" s="22">
        <f>'Comm Input'!AA1464</f>
        <v>0</v>
      </c>
      <c r="S429" s="22">
        <f>'Comm Input'!AB1464</f>
        <v>0</v>
      </c>
      <c r="T429" s="23">
        <f>'Comm Input'!AC1464</f>
        <v>0</v>
      </c>
      <c r="U429" s="22">
        <f>'Comm Input'!AD1464</f>
        <v>0</v>
      </c>
      <c r="V429" s="22">
        <f>'Comm Input'!AE1464</f>
        <v>0</v>
      </c>
      <c r="W429" s="23">
        <f>'Comm Input'!AF1464</f>
        <v>0</v>
      </c>
      <c r="X429" s="22">
        <f>'Comm Input'!AG1464</f>
        <v>0</v>
      </c>
      <c r="Y429" s="22">
        <f>'Comm Input'!AH1464</f>
        <v>0</v>
      </c>
      <c r="Z429" s="22">
        <f>'Comm Input'!AI1464</f>
        <v>0</v>
      </c>
    </row>
    <row r="430" spans="1:28" ht="15.75" thickBot="1" x14ac:dyDescent="0.3">
      <c r="A430" s="311">
        <f>'Comm Input'!J1465</f>
        <v>0</v>
      </c>
      <c r="B430" s="11">
        <f>'Comm Input'!K1465</f>
        <v>0</v>
      </c>
      <c r="C430">
        <f>'Comm Input'!L1465</f>
        <v>0</v>
      </c>
      <c r="D430">
        <f>'Comm Input'!M1465</f>
        <v>0</v>
      </c>
      <c r="E430" s="49">
        <f>'Comm Input'!N1465</f>
        <v>0</v>
      </c>
      <c r="F430" s="50">
        <f>'Comm Input'!O1465</f>
        <v>0</v>
      </c>
      <c r="G430" s="38">
        <f>'Comm Input'!P1465</f>
        <v>0</v>
      </c>
      <c r="H430" s="38">
        <f>'Comm Input'!Q1465</f>
        <v>0</v>
      </c>
      <c r="I430" s="38">
        <f>'Comm Input'!R1465</f>
        <v>0</v>
      </c>
      <c r="J430" s="38">
        <f>'Comm Input'!S1465</f>
        <v>0</v>
      </c>
      <c r="K430" s="38">
        <f>'Comm Input'!T1465</f>
        <v>0</v>
      </c>
      <c r="L430" s="38">
        <f>'Comm Input'!U1465</f>
        <v>0</v>
      </c>
      <c r="M430" s="38">
        <f>'Comm Input'!V1465</f>
        <v>0</v>
      </c>
      <c r="N430" s="488">
        <f>'Comm Input'!W1465</f>
        <v>18.875</v>
      </c>
      <c r="O430" s="489">
        <f>'Comm Input'!X1465</f>
        <v>0</v>
      </c>
      <c r="P430" s="490">
        <f>'Comm Input'!Y1465</f>
        <v>0</v>
      </c>
      <c r="Q430" s="1165">
        <f>'Comm Input'!Z1465</f>
        <v>18.875</v>
      </c>
      <c r="R430" s="387">
        <f>'Comm Input'!AA1465</f>
        <v>1.5625</v>
      </c>
      <c r="S430" s="387">
        <f>'Comm Input'!AB1465</f>
        <v>0</v>
      </c>
      <c r="T430" s="1114">
        <f>'Comm Input'!AC1465</f>
        <v>1.5625</v>
      </c>
      <c r="U430" s="89">
        <f>'Comm Input'!AD1465</f>
        <v>0</v>
      </c>
      <c r="V430" s="89">
        <f>'Comm Input'!AE1465</f>
        <v>0</v>
      </c>
      <c r="W430" s="23">
        <f>'Comm Input'!AF1465</f>
        <v>0</v>
      </c>
      <c r="X430" s="387">
        <f>'Comm Input'!AG1465</f>
        <v>0</v>
      </c>
      <c r="Y430" s="387">
        <f>'Comm Input'!AH1465</f>
        <v>0</v>
      </c>
      <c r="Z430" s="1087">
        <f>'Comm Input'!AI1465</f>
        <v>0</v>
      </c>
    </row>
    <row r="431" spans="1:28" x14ac:dyDescent="0.25">
      <c r="A431" s="311">
        <f>'Comm Input'!J1466</f>
        <v>0</v>
      </c>
      <c r="B431" s="11">
        <f>'Comm Input'!K1466</f>
        <v>0</v>
      </c>
      <c r="C431">
        <f>'Comm Input'!L1466</f>
        <v>0</v>
      </c>
      <c r="D431">
        <f>'Comm Input'!M1466</f>
        <v>0</v>
      </c>
      <c r="E431" s="49">
        <f>'Comm Input'!N1466</f>
        <v>0</v>
      </c>
      <c r="F431" s="50">
        <f>'Comm Input'!O1466</f>
        <v>0</v>
      </c>
      <c r="G431" s="38">
        <f>'Comm Input'!P1466</f>
        <v>0</v>
      </c>
      <c r="H431" s="38">
        <f>'Comm Input'!Q1466</f>
        <v>0</v>
      </c>
      <c r="I431" s="38">
        <f>'Comm Input'!R1466</f>
        <v>0</v>
      </c>
      <c r="J431" s="38">
        <f>'Comm Input'!S1466</f>
        <v>0</v>
      </c>
      <c r="K431" s="38">
        <f>'Comm Input'!T1466</f>
        <v>0</v>
      </c>
      <c r="L431" s="38">
        <f>'Comm Input'!U1466</f>
        <v>0</v>
      </c>
      <c r="M431" s="38">
        <f>'Comm Input'!V1466</f>
        <v>0</v>
      </c>
      <c r="N431" s="522">
        <f>'Comm Input'!W1466</f>
        <v>0</v>
      </c>
      <c r="O431" s="523">
        <f>'Comm Input'!X1466</f>
        <v>0</v>
      </c>
      <c r="P431" s="28">
        <f>'Comm Input'!Y1466</f>
        <v>0</v>
      </c>
      <c r="Q431" s="538">
        <f>'Comm Input'!Z1466</f>
        <v>0</v>
      </c>
      <c r="R431" s="523">
        <f>'Comm Input'!AA1466</f>
        <v>0</v>
      </c>
      <c r="S431" s="523">
        <f>'Comm Input'!AB1466</f>
        <v>0</v>
      </c>
      <c r="T431" s="28">
        <f>'Comm Input'!AC1466</f>
        <v>0</v>
      </c>
      <c r="U431" s="89">
        <f>'Comm Input'!AD1466</f>
        <v>0</v>
      </c>
      <c r="V431" s="89">
        <f>'Comm Input'!AE1466</f>
        <v>0</v>
      </c>
      <c r="W431" s="23">
        <f>'Comm Input'!AF1466</f>
        <v>0</v>
      </c>
      <c r="X431" s="523">
        <f>'Comm Input'!AG1466</f>
        <v>0</v>
      </c>
      <c r="Y431" s="523">
        <f>'Comm Input'!AH1466</f>
        <v>0</v>
      </c>
      <c r="Z431" s="89">
        <f>'Comm Input'!AI1466</f>
        <v>0</v>
      </c>
    </row>
    <row r="432" spans="1:28" x14ac:dyDescent="0.25">
      <c r="A432" s="440" t="str">
        <f>'Comm Input'!J1467</f>
        <v>CES</v>
      </c>
      <c r="B432" s="42" t="str">
        <f>'Comm Input'!K1467</f>
        <v>Broker: PEO Depot</v>
      </c>
      <c r="C432" s="35">
        <f>'Comm Input'!L1467</f>
        <v>0</v>
      </c>
      <c r="D432" s="158">
        <f>'Comm Input'!M1467</f>
        <v>0</v>
      </c>
      <c r="E432" s="117">
        <f>'Comm Input'!N1467</f>
        <v>0</v>
      </c>
      <c r="F432" s="316">
        <f>'Comm Input'!O1467</f>
        <v>0</v>
      </c>
      <c r="G432" s="158">
        <f>'Comm Input'!P1467</f>
        <v>0</v>
      </c>
      <c r="H432" s="158">
        <f>'Comm Input'!Q1467</f>
        <v>0</v>
      </c>
      <c r="I432" s="158">
        <f>'Comm Input'!R1467</f>
        <v>0</v>
      </c>
      <c r="J432" s="319">
        <f>'Comm Input'!S1467</f>
        <v>0</v>
      </c>
      <c r="K432" s="319">
        <f>'Comm Input'!T1467</f>
        <v>0</v>
      </c>
      <c r="L432" s="319" t="str">
        <f>'Comm Input'!U1467</f>
        <v>Bundled</v>
      </c>
      <c r="M432" s="158">
        <f>'Comm Input'!V1467</f>
        <v>0</v>
      </c>
      <c r="N432" s="319">
        <f>'Comm Input'!W1467</f>
        <v>0</v>
      </c>
      <c r="O432" s="117">
        <f>'Comm Input'!X1467</f>
        <v>0</v>
      </c>
      <c r="P432" s="157">
        <f>'Comm Input'!Y1467</f>
        <v>0</v>
      </c>
      <c r="Q432" s="159">
        <f>'Comm Input'!Z1467</f>
        <v>0</v>
      </c>
      <c r="R432" s="319">
        <f>'Comm Input'!AA1467</f>
        <v>0</v>
      </c>
      <c r="S432" s="157">
        <f>'Comm Input'!AB1467</f>
        <v>0</v>
      </c>
      <c r="T432" s="126">
        <f>'Comm Input'!AC1467</f>
        <v>0</v>
      </c>
      <c r="U432" s="7">
        <f>'Comm Input'!AD1467</f>
        <v>0</v>
      </c>
      <c r="V432" s="7">
        <f>'Comm Input'!AE1467</f>
        <v>0</v>
      </c>
      <c r="W432" s="126">
        <f>'Comm Input'!AF1467</f>
        <v>0</v>
      </c>
      <c r="X432" s="158">
        <f>'Comm Input'!AG1467</f>
        <v>0</v>
      </c>
      <c r="Y432" s="322">
        <f>'Comm Input'!AH1467</f>
        <v>0</v>
      </c>
      <c r="Z432" s="7">
        <f>'Comm Input'!AI1467</f>
        <v>0</v>
      </c>
      <c r="AA432" s="825">
        <f>'Comm Input'!AJ1467</f>
        <v>0</v>
      </c>
      <c r="AB432" s="319">
        <f>'Comm Input'!DU1478</f>
        <v>0</v>
      </c>
    </row>
    <row r="433" spans="1:26" x14ac:dyDescent="0.25">
      <c r="A433" s="311">
        <f>'Comm Input'!J1468</f>
        <v>0</v>
      </c>
      <c r="B433" s="218" t="str">
        <f>'Comm Input'!K1468</f>
        <v>Tomorrow Today FL, LLC</v>
      </c>
      <c r="C433" s="17">
        <f>'Comm Input'!L1468</f>
        <v>0.2455</v>
      </c>
      <c r="D433" t="str">
        <f>'Comm Input'!M1468</f>
        <v>FL5651</v>
      </c>
      <c r="E433" s="628">
        <f>'Comm Input'!N1468</f>
        <v>1717.5</v>
      </c>
      <c r="F433" s="366">
        <f>'Comm Input'!O1468</f>
        <v>0</v>
      </c>
      <c r="G433" s="533">
        <f>'Comm Input'!P1468</f>
        <v>0</v>
      </c>
      <c r="H433" s="535">
        <f>'Comm Input'!Q1468</f>
        <v>0</v>
      </c>
      <c r="I433" s="535">
        <f>'Comm Input'!R1468</f>
        <v>0</v>
      </c>
      <c r="J433" s="535">
        <f>'Comm Input'!S1468</f>
        <v>0</v>
      </c>
      <c r="K433" s="535">
        <f>'Comm Input'!T1468</f>
        <v>0</v>
      </c>
      <c r="L433" s="526">
        <f>'Comm Input'!U1468</f>
        <v>0</v>
      </c>
      <c r="M433" s="526">
        <f>'Comm Input'!V1468</f>
        <v>0</v>
      </c>
      <c r="N433" s="523">
        <f>'Comm Input'!W1468</f>
        <v>0</v>
      </c>
      <c r="O433" s="523">
        <f>'Comm Input'!X1468</f>
        <v>0</v>
      </c>
      <c r="P433" s="538">
        <f>'Comm Input'!Y1468</f>
        <v>0</v>
      </c>
      <c r="Q433" s="538">
        <f>'Comm Input'!Z1468</f>
        <v>0</v>
      </c>
      <c r="R433" s="538">
        <f>'Comm Input'!AA1468</f>
        <v>0</v>
      </c>
      <c r="S433" s="538">
        <f>'Comm Input'!AB1468</f>
        <v>0</v>
      </c>
      <c r="T433" s="11">
        <f>'Comm Input'!AC1468</f>
        <v>0</v>
      </c>
      <c r="U433">
        <f>'Comm Input'!AD1468</f>
        <v>0</v>
      </c>
      <c r="V433">
        <f>'Comm Input'!AE1468</f>
        <v>0</v>
      </c>
      <c r="W433" s="538">
        <f>'Comm Input'!AF1468</f>
        <v>0</v>
      </c>
      <c r="X433" s="538">
        <f>'Comm Input'!AG1468</f>
        <v>0</v>
      </c>
      <c r="Y433" s="538">
        <f>'Comm Input'!AH1468</f>
        <v>0</v>
      </c>
      <c r="Z433">
        <f>'Comm Input'!AI1468</f>
        <v>0</v>
      </c>
    </row>
    <row r="434" spans="1:26" x14ac:dyDescent="0.25">
      <c r="A434" s="311">
        <f>'Comm Input'!J1469</f>
        <v>0</v>
      </c>
      <c r="B434" s="11">
        <f>'Comm Input'!K1469</f>
        <v>0</v>
      </c>
      <c r="C434">
        <f>'Comm Input'!L1469</f>
        <v>0</v>
      </c>
      <c r="D434">
        <f>'Comm Input'!M1469</f>
        <v>0</v>
      </c>
      <c r="E434" s="494">
        <f>'Comm Input'!N1469</f>
        <v>0</v>
      </c>
      <c r="F434" s="17">
        <f>'Comm Input'!O1469</f>
        <v>0</v>
      </c>
      <c r="G434" s="38">
        <f>'Comm Input'!P1469</f>
        <v>0</v>
      </c>
      <c r="H434" s="307">
        <f>'Comm Input'!Q1469</f>
        <v>0</v>
      </c>
      <c r="I434" s="307">
        <f>'Comm Input'!R1469</f>
        <v>0</v>
      </c>
      <c r="J434" s="307">
        <f>'Comm Input'!S1469</f>
        <v>0</v>
      </c>
      <c r="K434" s="307">
        <f>'Comm Input'!T1469</f>
        <v>0</v>
      </c>
      <c r="L434" s="38">
        <f>'Comm Input'!U1469</f>
        <v>0</v>
      </c>
      <c r="M434" s="38">
        <f>'Comm Input'!V1469</f>
        <v>0</v>
      </c>
      <c r="N434" s="22">
        <f>'Comm Input'!W1469</f>
        <v>0</v>
      </c>
      <c r="O434" s="22">
        <f>'Comm Input'!X1469</f>
        <v>0</v>
      </c>
      <c r="P434" s="23">
        <f>'Comm Input'!Y1469</f>
        <v>0</v>
      </c>
      <c r="Q434" s="23">
        <f>'Comm Input'!Z1469</f>
        <v>0</v>
      </c>
      <c r="R434" s="23">
        <f>'Comm Input'!AA1469</f>
        <v>0</v>
      </c>
      <c r="S434" s="23">
        <f>'Comm Input'!AB1469</f>
        <v>0</v>
      </c>
      <c r="T434" s="11">
        <f>'Comm Input'!AC1469</f>
        <v>0</v>
      </c>
      <c r="U434">
        <f>'Comm Input'!AD1469</f>
        <v>0</v>
      </c>
      <c r="V434">
        <f>'Comm Input'!AE1469</f>
        <v>0</v>
      </c>
      <c r="W434" s="23">
        <f>'Comm Input'!AF1469</f>
        <v>0</v>
      </c>
      <c r="X434" s="23">
        <f>'Comm Input'!AG1469</f>
        <v>0</v>
      </c>
      <c r="Y434" s="23">
        <f>'Comm Input'!AH1469</f>
        <v>0</v>
      </c>
      <c r="Z434">
        <f>'Comm Input'!AI1469</f>
        <v>0</v>
      </c>
    </row>
    <row r="435" spans="1:26" x14ac:dyDescent="0.25">
      <c r="A435" s="311">
        <f>'Comm Input'!J1470</f>
        <v>0</v>
      </c>
      <c r="B435" s="11" t="str">
        <f>'Comm Input'!K1470</f>
        <v>EFFECTIVE: 11/2022</v>
      </c>
      <c r="C435" s="17">
        <f>'Comm Input'!L1470</f>
        <v>0.20050000000000001</v>
      </c>
      <c r="D435" t="str">
        <f>'Comm Input'!M1470</f>
        <v>FL9014</v>
      </c>
      <c r="E435" s="494">
        <f>'Comm Input'!N1470</f>
        <v>11261.25</v>
      </c>
      <c r="F435" s="366">
        <f>'Comm Input'!O1470</f>
        <v>0</v>
      </c>
      <c r="G435" s="321">
        <f>'Comm Input'!P1470</f>
        <v>0</v>
      </c>
      <c r="H435" s="307">
        <f>'Comm Input'!Q1470</f>
        <v>0</v>
      </c>
      <c r="I435" s="307">
        <f>'Comm Input'!R1470</f>
        <v>0</v>
      </c>
      <c r="J435" s="307">
        <f>'Comm Input'!S1470</f>
        <v>0</v>
      </c>
      <c r="K435" s="307">
        <f>'Comm Input'!T1470</f>
        <v>0</v>
      </c>
      <c r="L435" s="38">
        <f>'Comm Input'!U1470</f>
        <v>0</v>
      </c>
      <c r="M435" s="38">
        <f>'Comm Input'!V1470</f>
        <v>0</v>
      </c>
      <c r="N435" s="22">
        <f>'Comm Input'!W1470</f>
        <v>0</v>
      </c>
      <c r="O435" s="22">
        <f>'Comm Input'!X1470</f>
        <v>0</v>
      </c>
      <c r="P435" s="23">
        <f>'Comm Input'!Y1470</f>
        <v>0</v>
      </c>
      <c r="Q435" s="23">
        <f>'Comm Input'!Z1470</f>
        <v>0</v>
      </c>
      <c r="R435" s="23">
        <f>'Comm Input'!AA1470</f>
        <v>0</v>
      </c>
      <c r="S435" s="23">
        <f>'Comm Input'!AB1470</f>
        <v>0</v>
      </c>
      <c r="T435" s="11">
        <f>'Comm Input'!AC1470</f>
        <v>0</v>
      </c>
      <c r="U435">
        <f>'Comm Input'!AD1470</f>
        <v>0</v>
      </c>
      <c r="V435">
        <f>'Comm Input'!AE1470</f>
        <v>0</v>
      </c>
      <c r="W435" s="23">
        <f>'Comm Input'!AF1470</f>
        <v>0</v>
      </c>
      <c r="X435" s="23">
        <f>'Comm Input'!AG1470</f>
        <v>0</v>
      </c>
      <c r="Y435" s="23">
        <f>'Comm Input'!AH1470</f>
        <v>0</v>
      </c>
      <c r="Z435">
        <f>'Comm Input'!AI1470</f>
        <v>0</v>
      </c>
    </row>
    <row r="436" spans="1:26" x14ac:dyDescent="0.25">
      <c r="A436" s="311">
        <f>'Comm Input'!J1471</f>
        <v>0</v>
      </c>
      <c r="B436" s="11" t="str">
        <f>'Comm Input'!K1471</f>
        <v>COLLECTION (2% DUE IF PAID)</v>
      </c>
      <c r="C436">
        <f>'Comm Input'!L1471</f>
        <v>0</v>
      </c>
      <c r="D436">
        <f>'Comm Input'!M1471</f>
        <v>0</v>
      </c>
      <c r="E436" s="494">
        <f>'Comm Input'!N1471</f>
        <v>0</v>
      </c>
      <c r="F436" s="17">
        <f>'Comm Input'!O1471</f>
        <v>0</v>
      </c>
      <c r="G436" s="38">
        <f>'Comm Input'!P1471</f>
        <v>0</v>
      </c>
      <c r="H436" s="307">
        <f>'Comm Input'!Q1471</f>
        <v>0</v>
      </c>
      <c r="I436" s="307">
        <f>'Comm Input'!R1471</f>
        <v>0</v>
      </c>
      <c r="J436" s="307">
        <f>'Comm Input'!S1471</f>
        <v>0</v>
      </c>
      <c r="K436" s="307">
        <f>'Comm Input'!T1471</f>
        <v>0</v>
      </c>
      <c r="L436" s="38">
        <f>'Comm Input'!U1471</f>
        <v>0</v>
      </c>
      <c r="M436" s="38">
        <f>'Comm Input'!V1471</f>
        <v>0</v>
      </c>
      <c r="N436" s="22">
        <f>'Comm Input'!W1471</f>
        <v>0</v>
      </c>
      <c r="O436" s="22">
        <f>'Comm Input'!X1471</f>
        <v>0</v>
      </c>
      <c r="P436" s="23">
        <f>'Comm Input'!Y1471</f>
        <v>0</v>
      </c>
      <c r="Q436" s="23">
        <f>'Comm Input'!Z1471</f>
        <v>0</v>
      </c>
      <c r="R436" s="23">
        <f>'Comm Input'!AA1471</f>
        <v>0</v>
      </c>
      <c r="S436" s="23">
        <f>'Comm Input'!AB1471</f>
        <v>0</v>
      </c>
      <c r="T436" s="11">
        <f>'Comm Input'!AC1471</f>
        <v>0</v>
      </c>
      <c r="U436">
        <f>'Comm Input'!AD1471</f>
        <v>0</v>
      </c>
      <c r="V436">
        <f>'Comm Input'!AE1471</f>
        <v>0</v>
      </c>
      <c r="W436" s="23">
        <f>'Comm Input'!AF1471</f>
        <v>0</v>
      </c>
      <c r="X436" s="23">
        <f>'Comm Input'!AG1471</f>
        <v>0</v>
      </c>
      <c r="Y436" s="23">
        <f>'Comm Input'!AH1471</f>
        <v>0</v>
      </c>
      <c r="Z436">
        <f>'Comm Input'!AI1471</f>
        <v>0</v>
      </c>
    </row>
    <row r="437" spans="1:26" x14ac:dyDescent="0.25">
      <c r="A437" s="311">
        <f>'Comm Input'!J1472</f>
        <v>0</v>
      </c>
      <c r="B437" s="11">
        <f>'Comm Input'!K1472</f>
        <v>259.58</v>
      </c>
      <c r="C437" s="17">
        <f>'Comm Input'!L1472</f>
        <v>0</v>
      </c>
      <c r="D437">
        <f>'Comm Input'!M1472</f>
        <v>0</v>
      </c>
      <c r="E437" s="494">
        <f>'Comm Input'!N1472</f>
        <v>0</v>
      </c>
      <c r="F437" s="366">
        <f>'Comm Input'!O1472</f>
        <v>0</v>
      </c>
      <c r="G437" s="321">
        <f>'Comm Input'!P1472</f>
        <v>0</v>
      </c>
      <c r="H437" s="307">
        <f>'Comm Input'!Q1472</f>
        <v>0</v>
      </c>
      <c r="I437" s="307">
        <f>'Comm Input'!R1472</f>
        <v>0</v>
      </c>
      <c r="J437" s="307">
        <f>'Comm Input'!S1472</f>
        <v>0</v>
      </c>
      <c r="K437" s="307">
        <f>'Comm Input'!T1472</f>
        <v>0</v>
      </c>
      <c r="L437" s="38">
        <f>'Comm Input'!U1472</f>
        <v>0</v>
      </c>
      <c r="M437" s="38">
        <f>'Comm Input'!V1472</f>
        <v>0</v>
      </c>
      <c r="N437" s="22">
        <f>'Comm Input'!W1472</f>
        <v>0</v>
      </c>
      <c r="O437" s="22">
        <f>'Comm Input'!X1472</f>
        <v>0</v>
      </c>
      <c r="P437" s="23">
        <f>'Comm Input'!Y1472</f>
        <v>0</v>
      </c>
      <c r="Q437" s="23">
        <f>'Comm Input'!Z1472</f>
        <v>0</v>
      </c>
      <c r="R437" s="23">
        <f>'Comm Input'!AA1472</f>
        <v>0</v>
      </c>
      <c r="S437" s="23">
        <f>'Comm Input'!AB1472</f>
        <v>0</v>
      </c>
      <c r="T437" s="11">
        <f>'Comm Input'!AC1472</f>
        <v>0</v>
      </c>
      <c r="U437">
        <f>'Comm Input'!AD1472</f>
        <v>0</v>
      </c>
      <c r="V437">
        <f>'Comm Input'!AE1472</f>
        <v>0</v>
      </c>
      <c r="W437" s="23">
        <f>'Comm Input'!AF1472</f>
        <v>0</v>
      </c>
      <c r="X437" s="23">
        <f>'Comm Input'!AG1472</f>
        <v>0</v>
      </c>
      <c r="Y437" s="23">
        <f>'Comm Input'!AH1472</f>
        <v>0</v>
      </c>
      <c r="Z437" s="23">
        <f>'Comm Input'!AI1472</f>
        <v>0</v>
      </c>
    </row>
    <row r="438" spans="1:26" x14ac:dyDescent="0.25">
      <c r="A438" s="311">
        <f>'Comm Input'!J1473</f>
        <v>0</v>
      </c>
      <c r="B438" s="11">
        <f>'Comm Input'!K1473</f>
        <v>0</v>
      </c>
      <c r="C438">
        <f>'Comm Input'!L1473</f>
        <v>0</v>
      </c>
      <c r="D438">
        <f>'Comm Input'!M1473</f>
        <v>0</v>
      </c>
      <c r="E438" s="626">
        <f>'Comm Input'!N1473</f>
        <v>0</v>
      </c>
      <c r="F438" s="13">
        <f>'Comm Input'!O1473</f>
        <v>0</v>
      </c>
      <c r="G438" s="38">
        <f>'Comm Input'!P1473</f>
        <v>0</v>
      </c>
      <c r="H438" s="307">
        <f>'Comm Input'!Q1473</f>
        <v>0</v>
      </c>
      <c r="I438" s="307">
        <f>'Comm Input'!R1473</f>
        <v>0</v>
      </c>
      <c r="J438" s="307">
        <f>'Comm Input'!S1473</f>
        <v>0</v>
      </c>
      <c r="K438" s="307">
        <f>'Comm Input'!T1473</f>
        <v>0</v>
      </c>
      <c r="L438" s="38">
        <f>'Comm Input'!U1473</f>
        <v>0</v>
      </c>
      <c r="M438" s="38">
        <f>'Comm Input'!V1473</f>
        <v>0</v>
      </c>
      <c r="N438" s="22">
        <f>'Comm Input'!W1473</f>
        <v>0</v>
      </c>
      <c r="O438" s="22">
        <f>'Comm Input'!X1473</f>
        <v>0</v>
      </c>
      <c r="P438" s="23">
        <f>'Comm Input'!Y1473</f>
        <v>0</v>
      </c>
      <c r="Q438" s="23">
        <f>'Comm Input'!Z1473</f>
        <v>0</v>
      </c>
      <c r="R438" s="23">
        <f>'Comm Input'!AA1473</f>
        <v>0</v>
      </c>
      <c r="S438" s="23">
        <f>'Comm Input'!AB1473</f>
        <v>0</v>
      </c>
      <c r="T438" s="11">
        <f>'Comm Input'!AC1473</f>
        <v>0</v>
      </c>
      <c r="U438">
        <f>'Comm Input'!AD1473</f>
        <v>0</v>
      </c>
      <c r="V438">
        <f>'Comm Input'!AE1473</f>
        <v>0</v>
      </c>
      <c r="W438" s="23">
        <f>'Comm Input'!AF1473</f>
        <v>0</v>
      </c>
      <c r="X438" s="23">
        <f>'Comm Input'!AG1473</f>
        <v>0</v>
      </c>
      <c r="Y438" s="23">
        <f>'Comm Input'!AH1473</f>
        <v>0</v>
      </c>
      <c r="Z438" s="23">
        <f>'Comm Input'!AI1473</f>
        <v>0</v>
      </c>
    </row>
    <row r="439" spans="1:26" ht="15.75" thickBot="1" x14ac:dyDescent="0.3">
      <c r="A439" s="311">
        <f>'Comm Input'!J1474</f>
        <v>0</v>
      </c>
      <c r="B439" s="11">
        <f>'Comm Input'!K1474</f>
        <v>0</v>
      </c>
      <c r="C439">
        <f>'Comm Input'!L1474</f>
        <v>0</v>
      </c>
      <c r="D439">
        <f>'Comm Input'!M1474</f>
        <v>0</v>
      </c>
      <c r="E439" s="49">
        <f>'Comm Input'!N1474</f>
        <v>0</v>
      </c>
      <c r="F439" s="50">
        <f>'Comm Input'!O1474</f>
        <v>0</v>
      </c>
      <c r="G439" s="38">
        <f>'Comm Input'!P1474</f>
        <v>0</v>
      </c>
      <c r="H439" s="307">
        <f>'Comm Input'!Q1474</f>
        <v>0</v>
      </c>
      <c r="I439" s="307">
        <f>'Comm Input'!R1474</f>
        <v>0</v>
      </c>
      <c r="J439" s="307">
        <f>'Comm Input'!S1474</f>
        <v>0</v>
      </c>
      <c r="K439" s="307">
        <f>'Comm Input'!T1474</f>
        <v>0</v>
      </c>
      <c r="L439" s="38">
        <f>'Comm Input'!U1474</f>
        <v>0</v>
      </c>
      <c r="M439" s="38">
        <f>'Comm Input'!V1474</f>
        <v>0</v>
      </c>
      <c r="N439" s="38">
        <f>'Comm Input'!W1474</f>
        <v>0</v>
      </c>
      <c r="O439" s="22">
        <f>'Comm Input'!X1474</f>
        <v>0</v>
      </c>
      <c r="P439" s="11">
        <f>'Comm Input'!Y1474</f>
        <v>0</v>
      </c>
      <c r="Q439" s="23">
        <f>'Comm Input'!Z1474</f>
        <v>0</v>
      </c>
      <c r="R439" s="22">
        <f>'Comm Input'!AA1474</f>
        <v>0</v>
      </c>
      <c r="S439" s="22">
        <f>'Comm Input'!AB1474</f>
        <v>0</v>
      </c>
      <c r="T439" s="23">
        <f>'Comm Input'!AC1474</f>
        <v>0</v>
      </c>
      <c r="U439" s="22">
        <f>'Comm Input'!AD1474</f>
        <v>0</v>
      </c>
      <c r="V439" s="22">
        <f>'Comm Input'!AE1474</f>
        <v>0</v>
      </c>
      <c r="W439" s="23">
        <f>'Comm Input'!AF1474</f>
        <v>0</v>
      </c>
      <c r="X439" s="22">
        <f>'Comm Input'!AG1474</f>
        <v>0</v>
      </c>
      <c r="Y439" s="22">
        <f>'Comm Input'!AH1474</f>
        <v>0</v>
      </c>
      <c r="Z439" s="22">
        <f>'Comm Input'!AI1474</f>
        <v>0</v>
      </c>
    </row>
    <row r="440" spans="1:26" ht="15.75" thickBot="1" x14ac:dyDescent="0.3">
      <c r="A440" s="311">
        <f>'Comm Input'!J1475</f>
        <v>0</v>
      </c>
      <c r="B440" s="11">
        <f>'Comm Input'!K1475</f>
        <v>0</v>
      </c>
      <c r="C440">
        <f>'Comm Input'!L1475</f>
        <v>0</v>
      </c>
      <c r="D440">
        <f>'Comm Input'!M1475</f>
        <v>0</v>
      </c>
      <c r="E440" s="49">
        <f>'Comm Input'!N1475</f>
        <v>0</v>
      </c>
      <c r="F440" s="50">
        <f>'Comm Input'!O1475</f>
        <v>0</v>
      </c>
      <c r="G440" s="38">
        <f>'Comm Input'!P1475</f>
        <v>0</v>
      </c>
      <c r="H440" s="38">
        <f>'Comm Input'!Q1475</f>
        <v>0</v>
      </c>
      <c r="I440" s="38">
        <f>'Comm Input'!R1475</f>
        <v>0</v>
      </c>
      <c r="J440" s="38">
        <f>'Comm Input'!S1475</f>
        <v>0</v>
      </c>
      <c r="K440" s="38">
        <f>'Comm Input'!T1475</f>
        <v>0</v>
      </c>
      <c r="L440" s="38">
        <f>'Comm Input'!U1475</f>
        <v>0</v>
      </c>
      <c r="M440" s="38">
        <f>'Comm Input'!V1475</f>
        <v>0</v>
      </c>
      <c r="N440" s="488">
        <f>'Comm Input'!W1475</f>
        <v>0</v>
      </c>
      <c r="O440" s="489">
        <f>'Comm Input'!X1475</f>
        <v>0</v>
      </c>
      <c r="P440" s="490">
        <f>'Comm Input'!Y1475</f>
        <v>0</v>
      </c>
      <c r="Q440" s="1165">
        <f>'Comm Input'!Z1475</f>
        <v>0</v>
      </c>
      <c r="R440" s="387">
        <f>'Comm Input'!AA1475</f>
        <v>0</v>
      </c>
      <c r="S440" s="387">
        <f>'Comm Input'!AB1475</f>
        <v>0</v>
      </c>
      <c r="T440" s="1114">
        <f>'Comm Input'!AC1475</f>
        <v>0</v>
      </c>
      <c r="U440" s="89">
        <f>'Comm Input'!AD1475</f>
        <v>0</v>
      </c>
      <c r="V440" s="89">
        <f>'Comm Input'!AE1475</f>
        <v>0</v>
      </c>
      <c r="W440" s="23">
        <f>'Comm Input'!AF1475</f>
        <v>0</v>
      </c>
      <c r="X440" s="387">
        <f>'Comm Input'!AG1475</f>
        <v>0</v>
      </c>
      <c r="Y440" s="387">
        <f>'Comm Input'!AH1475</f>
        <v>0</v>
      </c>
      <c r="Z440" s="1087">
        <f>'Comm Input'!AI1475</f>
        <v>0</v>
      </c>
    </row>
    <row r="441" spans="1:26" x14ac:dyDescent="0.25">
      <c r="A441" s="311">
        <f>'Comm Input'!J1476</f>
        <v>0</v>
      </c>
      <c r="B441" s="11">
        <f>'Comm Input'!K1476</f>
        <v>0</v>
      </c>
      <c r="C441">
        <f>'Comm Input'!L1476</f>
        <v>0</v>
      </c>
      <c r="D441">
        <f>'Comm Input'!M1476</f>
        <v>0</v>
      </c>
      <c r="E441" s="49">
        <f>'Comm Input'!N1476</f>
        <v>0</v>
      </c>
      <c r="F441" s="50">
        <f>'Comm Input'!O1476</f>
        <v>0</v>
      </c>
      <c r="G441" s="38">
        <f>'Comm Input'!P1476</f>
        <v>0</v>
      </c>
      <c r="H441" s="38">
        <f>'Comm Input'!Q1476</f>
        <v>0</v>
      </c>
      <c r="I441" s="38">
        <f>'Comm Input'!R1476</f>
        <v>0</v>
      </c>
      <c r="J441" s="38">
        <f>'Comm Input'!S1476</f>
        <v>0</v>
      </c>
      <c r="K441" s="38">
        <f>'Comm Input'!T1476</f>
        <v>0</v>
      </c>
      <c r="L441" s="38">
        <f>'Comm Input'!U1476</f>
        <v>0</v>
      </c>
      <c r="M441" s="38">
        <f>'Comm Input'!V1476</f>
        <v>0</v>
      </c>
      <c r="N441" s="522">
        <f>'Comm Input'!W1476</f>
        <v>0</v>
      </c>
      <c r="O441" s="523">
        <f>'Comm Input'!X1476</f>
        <v>0</v>
      </c>
      <c r="P441" s="28">
        <f>'Comm Input'!Y1476</f>
        <v>0</v>
      </c>
      <c r="Q441" s="538">
        <f>'Comm Input'!Z1476</f>
        <v>0</v>
      </c>
      <c r="R441" s="523">
        <f>'Comm Input'!AA1476</f>
        <v>0</v>
      </c>
      <c r="S441" s="523">
        <f>'Comm Input'!AB1476</f>
        <v>0</v>
      </c>
      <c r="T441" s="28">
        <f>'Comm Input'!AC1476</f>
        <v>0</v>
      </c>
      <c r="U441" s="89">
        <f>'Comm Input'!AD1476</f>
        <v>0</v>
      </c>
      <c r="V441" s="89">
        <f>'Comm Input'!AE1476</f>
        <v>0</v>
      </c>
      <c r="W441" s="23">
        <f>'Comm Input'!AF1476</f>
        <v>0</v>
      </c>
      <c r="X441" s="523">
        <f>'Comm Input'!AG1476</f>
        <v>0</v>
      </c>
      <c r="Y441" s="523">
        <f>'Comm Input'!AH1476</f>
        <v>0</v>
      </c>
      <c r="Z441" s="89">
        <f>'Comm Input'!AI1476</f>
        <v>0</v>
      </c>
    </row>
    <row r="442" spans="1:26" x14ac:dyDescent="0.25">
      <c r="A442" s="440" t="str">
        <f>'Comm Input'!J1477</f>
        <v>CES</v>
      </c>
      <c r="B442" s="42" t="str">
        <f>'Comm Input'!K1477</f>
        <v>Broker: PEO Exchange</v>
      </c>
      <c r="C442" s="35">
        <f>'Comm Input'!L1477</f>
        <v>0</v>
      </c>
      <c r="D442" s="158">
        <f>'Comm Input'!M1477</f>
        <v>0</v>
      </c>
      <c r="E442" s="117">
        <f>'Comm Input'!N1477</f>
        <v>0</v>
      </c>
      <c r="F442" s="316">
        <f>'Comm Input'!O1477</f>
        <v>0</v>
      </c>
      <c r="G442" s="158">
        <f>'Comm Input'!P1477</f>
        <v>0</v>
      </c>
      <c r="H442" s="158">
        <f>'Comm Input'!Q1477</f>
        <v>0</v>
      </c>
      <c r="I442" s="158">
        <f>'Comm Input'!R1477</f>
        <v>0</v>
      </c>
      <c r="J442" s="319">
        <f>'Comm Input'!S1477</f>
        <v>0</v>
      </c>
      <c r="K442" s="319">
        <f>'Comm Input'!T1477</f>
        <v>0</v>
      </c>
      <c r="L442" s="319" t="str">
        <f>'Comm Input'!U1477</f>
        <v>Bundled</v>
      </c>
      <c r="M442" s="158">
        <f>'Comm Input'!V1477</f>
        <v>0</v>
      </c>
      <c r="N442" s="319">
        <f>'Comm Input'!W1477</f>
        <v>6.0999999999999999E-2</v>
      </c>
      <c r="O442" s="117">
        <f>'Comm Input'!X1477</f>
        <v>0</v>
      </c>
      <c r="P442" s="157">
        <f>'Comm Input'!Y1477</f>
        <v>0</v>
      </c>
      <c r="Q442" s="159">
        <f>'Comm Input'!Z1477</f>
        <v>0</v>
      </c>
      <c r="R442" s="319">
        <f>'Comm Input'!AA1477</f>
        <v>0</v>
      </c>
      <c r="S442" s="157">
        <f>'Comm Input'!AB1477</f>
        <v>0</v>
      </c>
      <c r="T442" s="126">
        <f>'Comm Input'!AC1477</f>
        <v>0</v>
      </c>
      <c r="U442" s="7">
        <f>'Comm Input'!AD1477</f>
        <v>0</v>
      </c>
      <c r="V442" s="7">
        <f>'Comm Input'!AE1477</f>
        <v>0</v>
      </c>
      <c r="W442" s="126">
        <f>'Comm Input'!AF1477</f>
        <v>0</v>
      </c>
      <c r="X442" s="158">
        <f>'Comm Input'!AG1477</f>
        <v>0</v>
      </c>
      <c r="Y442" s="322">
        <f>'Comm Input'!AH1477</f>
        <v>0</v>
      </c>
      <c r="Z442" s="7">
        <f>'Comm Input'!AI1477</f>
        <v>0</v>
      </c>
    </row>
    <row r="443" spans="1:26" x14ac:dyDescent="0.25">
      <c r="A443" s="311">
        <f>'Comm Input'!J1478</f>
        <v>0</v>
      </c>
      <c r="B443" s="218" t="str">
        <f>'Comm Input'!K1478</f>
        <v>Proactive Management Solutions, LLC</v>
      </c>
      <c r="C443" s="17">
        <f>'Comm Input'!L1478</f>
        <v>0.32100000000000001</v>
      </c>
      <c r="D443" t="str">
        <f>'Comm Input'!M1478</f>
        <v>FL5057</v>
      </c>
      <c r="E443" s="628">
        <f>'Comm Input'!N1478</f>
        <v>0</v>
      </c>
      <c r="F443" s="366">
        <f>'Comm Input'!O1478</f>
        <v>0</v>
      </c>
      <c r="G443" s="533">
        <f>'Comm Input'!P1478</f>
        <v>0.1845</v>
      </c>
      <c r="H443" s="535">
        <f>'Comm Input'!Q1478</f>
        <v>0</v>
      </c>
      <c r="I443" s="535">
        <f>'Comm Input'!R1478</f>
        <v>0</v>
      </c>
      <c r="J443" s="535">
        <f>'Comm Input'!S1478</f>
        <v>0</v>
      </c>
      <c r="K443" s="535">
        <f>'Comm Input'!T1478</f>
        <v>0</v>
      </c>
      <c r="L443" s="526">
        <f>'Comm Input'!U1478</f>
        <v>0.05</v>
      </c>
      <c r="M443" s="526">
        <f>'Comm Input'!V1478</f>
        <v>0</v>
      </c>
      <c r="N443" s="523">
        <f>'Comm Input'!W1478</f>
        <v>0</v>
      </c>
      <c r="O443" s="523">
        <f>'Comm Input'!X1478</f>
        <v>0</v>
      </c>
      <c r="P443" s="538">
        <f>'Comm Input'!Y1478</f>
        <v>0</v>
      </c>
      <c r="Q443" s="538">
        <f>'Comm Input'!Z1478</f>
        <v>0</v>
      </c>
      <c r="R443" s="538">
        <f>'Comm Input'!AA1478</f>
        <v>0</v>
      </c>
      <c r="S443" s="538">
        <f>'Comm Input'!AB1478</f>
        <v>0</v>
      </c>
      <c r="T443" s="11">
        <f>'Comm Input'!AC1478</f>
        <v>0</v>
      </c>
      <c r="U443">
        <f>'Comm Input'!AD1478</f>
        <v>0</v>
      </c>
      <c r="V443">
        <f>'Comm Input'!AE1478</f>
        <v>0</v>
      </c>
      <c r="W443" s="538">
        <f>'Comm Input'!AF1478</f>
        <v>0</v>
      </c>
      <c r="X443" s="538">
        <f>'Comm Input'!AG1478</f>
        <v>0</v>
      </c>
      <c r="Y443" s="538">
        <f>'Comm Input'!AH1478</f>
        <v>0</v>
      </c>
      <c r="Z443">
        <f>'Comm Input'!AI1478</f>
        <v>0</v>
      </c>
    </row>
    <row r="444" spans="1:26" x14ac:dyDescent="0.25">
      <c r="A444" s="311">
        <f>'Comm Input'!J1479</f>
        <v>0</v>
      </c>
      <c r="B444" s="11">
        <f>'Comm Input'!K1479</f>
        <v>0</v>
      </c>
      <c r="C444">
        <f>'Comm Input'!L1479</f>
        <v>0</v>
      </c>
      <c r="D444" t="str">
        <f>'Comm Input'!M1479</f>
        <v>OT</v>
      </c>
      <c r="E444" s="494">
        <f>'Comm Input'!N1479</f>
        <v>0</v>
      </c>
      <c r="F444" s="17">
        <f>'Comm Input'!O1479</f>
        <v>0</v>
      </c>
      <c r="G444" s="38">
        <f>'Comm Input'!P1479</f>
        <v>0</v>
      </c>
      <c r="H444" s="307">
        <f>'Comm Input'!Q1479</f>
        <v>0</v>
      </c>
      <c r="I444" s="307">
        <f>'Comm Input'!R1479</f>
        <v>0</v>
      </c>
      <c r="J444" s="307">
        <f>'Comm Input'!S1479</f>
        <v>0</v>
      </c>
      <c r="K444" s="307">
        <f>'Comm Input'!T1479</f>
        <v>0</v>
      </c>
      <c r="L444" s="38">
        <f>'Comm Input'!U1479</f>
        <v>0</v>
      </c>
      <c r="M444" s="38">
        <f>'Comm Input'!V1479</f>
        <v>0</v>
      </c>
      <c r="N444" s="22">
        <f>'Comm Input'!W1479</f>
        <v>0</v>
      </c>
      <c r="O444" s="22">
        <f>'Comm Input'!X1479</f>
        <v>0</v>
      </c>
      <c r="P444" s="23">
        <f>'Comm Input'!Y1479</f>
        <v>0</v>
      </c>
      <c r="Q444" s="23">
        <f>'Comm Input'!Z1479</f>
        <v>0</v>
      </c>
      <c r="R444" s="23">
        <f>'Comm Input'!AA1479</f>
        <v>0</v>
      </c>
      <c r="S444" s="23">
        <f>'Comm Input'!AB1479</f>
        <v>0</v>
      </c>
      <c r="T444" s="11">
        <f>'Comm Input'!AC1479</f>
        <v>0</v>
      </c>
      <c r="U444">
        <f>'Comm Input'!AD1479</f>
        <v>0</v>
      </c>
      <c r="V444">
        <f>'Comm Input'!AE1479</f>
        <v>0</v>
      </c>
      <c r="W444" s="23">
        <f>'Comm Input'!AF1479</f>
        <v>0</v>
      </c>
      <c r="X444" s="23">
        <f>'Comm Input'!AG1479</f>
        <v>0</v>
      </c>
      <c r="Y444" s="23">
        <f>'Comm Input'!AH1479</f>
        <v>0</v>
      </c>
      <c r="Z444">
        <f>'Comm Input'!AI1479</f>
        <v>0</v>
      </c>
    </row>
    <row r="445" spans="1:26" x14ac:dyDescent="0.25">
      <c r="A445" s="311">
        <f>'Comm Input'!J1480</f>
        <v>0</v>
      </c>
      <c r="B445" s="11" t="str">
        <f>'Comm Input'!K1481</f>
        <v>EFFECTIVE: 10/2020</v>
      </c>
      <c r="C445" s="17">
        <f>'Comm Input'!L1480</f>
        <v>0</v>
      </c>
      <c r="D445" t="str">
        <f>'Comm Input'!M1480</f>
        <v>FL</v>
      </c>
      <c r="E445" s="494">
        <f>'Comm Input'!N1480</f>
        <v>0</v>
      </c>
      <c r="F445" s="366">
        <f>'Comm Input'!O1480</f>
        <v>0</v>
      </c>
      <c r="G445" s="321">
        <f>'Comm Input'!P1480</f>
        <v>0</v>
      </c>
      <c r="H445" s="307">
        <f>'Comm Input'!Q1480</f>
        <v>0</v>
      </c>
      <c r="I445" s="307">
        <f>'Comm Input'!R1480</f>
        <v>0</v>
      </c>
      <c r="J445" s="307">
        <f>'Comm Input'!S1480</f>
        <v>0</v>
      </c>
      <c r="K445" s="307">
        <f>'Comm Input'!T1480</f>
        <v>0</v>
      </c>
      <c r="L445" s="38">
        <f>'Comm Input'!U1480</f>
        <v>0</v>
      </c>
      <c r="M445" s="38">
        <f>'Comm Input'!V1480</f>
        <v>0</v>
      </c>
      <c r="N445" s="22">
        <f>'Comm Input'!W1480</f>
        <v>0</v>
      </c>
      <c r="O445" s="22">
        <f>'Comm Input'!X1480</f>
        <v>0</v>
      </c>
      <c r="P445" s="23">
        <f>'Comm Input'!Y1480</f>
        <v>0</v>
      </c>
      <c r="Q445" s="23">
        <f>'Comm Input'!Z1480</f>
        <v>0</v>
      </c>
      <c r="R445" s="23">
        <f>'Comm Input'!AA1480</f>
        <v>0</v>
      </c>
      <c r="S445" s="23">
        <f>'Comm Input'!AB1480</f>
        <v>0</v>
      </c>
      <c r="T445" s="11">
        <f>'Comm Input'!AC1480</f>
        <v>0</v>
      </c>
      <c r="U445">
        <f>'Comm Input'!AD1480</f>
        <v>0</v>
      </c>
      <c r="V445">
        <f>'Comm Input'!AE1480</f>
        <v>0</v>
      </c>
      <c r="W445" s="23">
        <f>'Comm Input'!AF1480</f>
        <v>0</v>
      </c>
      <c r="X445" s="23">
        <f>'Comm Input'!AG1480</f>
        <v>0</v>
      </c>
      <c r="Y445" s="23">
        <f>'Comm Input'!AH1480</f>
        <v>0</v>
      </c>
      <c r="Z445">
        <f>'Comm Input'!AI1480</f>
        <v>0</v>
      </c>
    </row>
    <row r="446" spans="1:26" x14ac:dyDescent="0.25">
      <c r="A446" s="311">
        <f>'Comm Input'!J1481</f>
        <v>0</v>
      </c>
      <c r="B446" s="11" t="str">
        <f>'Comm Input'!K1482</f>
        <v>Moved to CES 1/2021</v>
      </c>
      <c r="C446">
        <f>'Comm Input'!L1481</f>
        <v>0</v>
      </c>
      <c r="D446" t="str">
        <f>'Comm Input'!M1481</f>
        <v>OT</v>
      </c>
      <c r="E446" s="494">
        <f>'Comm Input'!N1481</f>
        <v>0</v>
      </c>
      <c r="F446" s="17">
        <f>'Comm Input'!O1481</f>
        <v>0</v>
      </c>
      <c r="G446" s="38">
        <f>'Comm Input'!P1481</f>
        <v>0</v>
      </c>
      <c r="H446" s="307">
        <f>'Comm Input'!Q1481</f>
        <v>0</v>
      </c>
      <c r="I446" s="307">
        <f>'Comm Input'!R1481</f>
        <v>0</v>
      </c>
      <c r="J446" s="307">
        <f>'Comm Input'!S1481</f>
        <v>0</v>
      </c>
      <c r="K446" s="307">
        <f>'Comm Input'!T1481</f>
        <v>0</v>
      </c>
      <c r="L446" s="38">
        <f>'Comm Input'!U1481</f>
        <v>0</v>
      </c>
      <c r="M446" s="38">
        <f>'Comm Input'!V1481</f>
        <v>0</v>
      </c>
      <c r="N446" s="22">
        <f>'Comm Input'!W1481</f>
        <v>0</v>
      </c>
      <c r="O446" s="22">
        <f>'Comm Input'!X1481</f>
        <v>0</v>
      </c>
      <c r="P446" s="23">
        <f>'Comm Input'!Y1481</f>
        <v>0</v>
      </c>
      <c r="Q446" s="23">
        <f>'Comm Input'!Z1481</f>
        <v>0</v>
      </c>
      <c r="R446" s="23">
        <f>'Comm Input'!AA1481</f>
        <v>0</v>
      </c>
      <c r="S446" s="23">
        <f>'Comm Input'!AB1481</f>
        <v>0</v>
      </c>
      <c r="T446" s="11">
        <f>'Comm Input'!AC1481</f>
        <v>0</v>
      </c>
      <c r="U446">
        <f>'Comm Input'!AD1481</f>
        <v>0</v>
      </c>
      <c r="V446">
        <f>'Comm Input'!AE1481</f>
        <v>0</v>
      </c>
      <c r="W446" s="23">
        <f>'Comm Input'!AF1481</f>
        <v>0</v>
      </c>
      <c r="X446" s="23">
        <f>'Comm Input'!AG1481</f>
        <v>0</v>
      </c>
      <c r="Y446" s="23">
        <f>'Comm Input'!AH1481</f>
        <v>0</v>
      </c>
      <c r="Z446">
        <f>'Comm Input'!AI1481</f>
        <v>0</v>
      </c>
    </row>
    <row r="447" spans="1:26" x14ac:dyDescent="0.25">
      <c r="A447" s="311">
        <f>'Comm Input'!J1482</f>
        <v>0</v>
      </c>
      <c r="B447" s="11" t="str">
        <f>'Comm Input'!K1483</f>
        <v>Returned to SA: 2/2021 mid month</v>
      </c>
      <c r="C447" s="17">
        <f>'Comm Input'!L1482</f>
        <v>0</v>
      </c>
      <c r="D447" t="str">
        <f>'Comm Input'!M1482</f>
        <v>FL</v>
      </c>
      <c r="E447" s="494">
        <f>'Comm Input'!N1482</f>
        <v>0</v>
      </c>
      <c r="F447" s="366">
        <f>'Comm Input'!O1482</f>
        <v>0</v>
      </c>
      <c r="G447" s="321">
        <f>'Comm Input'!P1482</f>
        <v>0</v>
      </c>
      <c r="H447" s="307">
        <f>'Comm Input'!Q1482</f>
        <v>0</v>
      </c>
      <c r="I447" s="307">
        <f>'Comm Input'!R1482</f>
        <v>0</v>
      </c>
      <c r="J447" s="307">
        <f>'Comm Input'!S1482</f>
        <v>0</v>
      </c>
      <c r="K447" s="307">
        <f>'Comm Input'!T1482</f>
        <v>0</v>
      </c>
      <c r="L447" s="38">
        <f>'Comm Input'!U1482</f>
        <v>0</v>
      </c>
      <c r="M447" s="38">
        <f>'Comm Input'!V1482</f>
        <v>0</v>
      </c>
      <c r="N447" s="22">
        <f>'Comm Input'!W1482</f>
        <v>0</v>
      </c>
      <c r="O447" s="22">
        <f>'Comm Input'!X1482</f>
        <v>0</v>
      </c>
      <c r="P447" s="23">
        <f>'Comm Input'!Y1482</f>
        <v>0</v>
      </c>
      <c r="Q447" s="23">
        <f>'Comm Input'!Z1482</f>
        <v>0</v>
      </c>
      <c r="R447" s="23">
        <f>'Comm Input'!AA1482</f>
        <v>0</v>
      </c>
      <c r="S447" s="23">
        <f>'Comm Input'!AB1482</f>
        <v>0</v>
      </c>
      <c r="T447" s="11">
        <f>'Comm Input'!AC1482</f>
        <v>0</v>
      </c>
      <c r="U447">
        <f>'Comm Input'!AD1482</f>
        <v>0</v>
      </c>
      <c r="V447">
        <f>'Comm Input'!AE1482</f>
        <v>0</v>
      </c>
      <c r="W447" s="23">
        <f>'Comm Input'!AF1482</f>
        <v>0</v>
      </c>
      <c r="X447" s="23">
        <f>'Comm Input'!AG1482</f>
        <v>0</v>
      </c>
      <c r="Y447" s="23">
        <f>'Comm Input'!AH1482</f>
        <v>0</v>
      </c>
      <c r="Z447" s="23">
        <f>'Comm Input'!AI1482</f>
        <v>0</v>
      </c>
    </row>
    <row r="448" spans="1:26" x14ac:dyDescent="0.25">
      <c r="A448" s="311">
        <f>'Comm Input'!J1483</f>
        <v>0</v>
      </c>
      <c r="B448" s="11">
        <f>'Comm Input'!K1484</f>
        <v>0</v>
      </c>
      <c r="C448">
        <f>'Comm Input'!L1483</f>
        <v>0</v>
      </c>
      <c r="D448" t="str">
        <f>'Comm Input'!M1483</f>
        <v>OT</v>
      </c>
      <c r="E448" s="626">
        <f>'Comm Input'!N1483</f>
        <v>0</v>
      </c>
      <c r="F448" s="13">
        <f>'Comm Input'!O1483</f>
        <v>0</v>
      </c>
      <c r="G448" s="38">
        <f>'Comm Input'!P1483</f>
        <v>0</v>
      </c>
      <c r="H448" s="307">
        <f>'Comm Input'!Q1483</f>
        <v>0</v>
      </c>
      <c r="I448" s="307">
        <f>'Comm Input'!R1483</f>
        <v>0</v>
      </c>
      <c r="J448" s="307">
        <f>'Comm Input'!S1483</f>
        <v>0</v>
      </c>
      <c r="K448" s="307">
        <f>'Comm Input'!T1483</f>
        <v>0</v>
      </c>
      <c r="L448" s="38">
        <f>'Comm Input'!U1483</f>
        <v>0</v>
      </c>
      <c r="M448" s="38">
        <f>'Comm Input'!V1483</f>
        <v>0</v>
      </c>
      <c r="N448" s="22">
        <f>'Comm Input'!W1483</f>
        <v>0</v>
      </c>
      <c r="O448" s="22">
        <f>'Comm Input'!X1483</f>
        <v>0</v>
      </c>
      <c r="P448" s="23">
        <f>'Comm Input'!Y1483</f>
        <v>0</v>
      </c>
      <c r="Q448" s="23">
        <f>'Comm Input'!Z1483</f>
        <v>0</v>
      </c>
      <c r="R448" s="23">
        <f>'Comm Input'!AA1483</f>
        <v>0</v>
      </c>
      <c r="S448" s="23">
        <f>'Comm Input'!AB1483</f>
        <v>0</v>
      </c>
      <c r="T448" s="11">
        <f>'Comm Input'!AC1483</f>
        <v>0</v>
      </c>
      <c r="U448">
        <f>'Comm Input'!AD1483</f>
        <v>0</v>
      </c>
      <c r="V448">
        <f>'Comm Input'!AE1483</f>
        <v>0</v>
      </c>
      <c r="W448" s="23">
        <f>'Comm Input'!AF1483</f>
        <v>0</v>
      </c>
      <c r="X448" s="23">
        <f>'Comm Input'!AG1483</f>
        <v>0</v>
      </c>
      <c r="Y448" s="23">
        <f>'Comm Input'!AH1483</f>
        <v>0</v>
      </c>
      <c r="Z448" s="23">
        <f>'Comm Input'!AI1483</f>
        <v>0</v>
      </c>
    </row>
    <row r="449" spans="1:26" ht="15.75" thickBot="1" x14ac:dyDescent="0.3">
      <c r="A449" s="311">
        <f>'Comm Input'!J1484</f>
        <v>0</v>
      </c>
      <c r="B449" s="11">
        <f>'Comm Input'!K1484</f>
        <v>0</v>
      </c>
      <c r="C449">
        <f>'Comm Input'!L1484</f>
        <v>0</v>
      </c>
      <c r="D449">
        <f>'Comm Input'!M1484</f>
        <v>0</v>
      </c>
      <c r="E449" s="49">
        <f>'Comm Input'!N1484</f>
        <v>0</v>
      </c>
      <c r="F449" s="50">
        <f>'Comm Input'!O1484</f>
        <v>0</v>
      </c>
      <c r="G449" s="38">
        <f>'Comm Input'!P1484</f>
        <v>0</v>
      </c>
      <c r="H449" s="307">
        <f>'Comm Input'!Q1484</f>
        <v>0</v>
      </c>
      <c r="I449" s="307">
        <f>'Comm Input'!R1484</f>
        <v>0</v>
      </c>
      <c r="J449" s="307">
        <f>'Comm Input'!S1484</f>
        <v>0</v>
      </c>
      <c r="K449" s="307">
        <f>'Comm Input'!T1484</f>
        <v>0</v>
      </c>
      <c r="L449" s="38">
        <f>'Comm Input'!U1484</f>
        <v>0</v>
      </c>
      <c r="M449" s="38">
        <f>'Comm Input'!V1484</f>
        <v>0</v>
      </c>
      <c r="N449" s="38">
        <f>'Comm Input'!W1484</f>
        <v>0</v>
      </c>
      <c r="O449" s="22">
        <f>'Comm Input'!X1484</f>
        <v>0</v>
      </c>
      <c r="P449" s="11">
        <f>'Comm Input'!Y1484</f>
        <v>0</v>
      </c>
      <c r="Q449" s="23">
        <f>'Comm Input'!Z1484</f>
        <v>0</v>
      </c>
      <c r="R449" s="22">
        <f>'Comm Input'!AA1484</f>
        <v>0</v>
      </c>
      <c r="S449" s="22">
        <f>'Comm Input'!AB1484</f>
        <v>0</v>
      </c>
      <c r="T449" s="23">
        <f>'Comm Input'!AC1484</f>
        <v>0</v>
      </c>
      <c r="U449" s="22">
        <f>'Comm Input'!AD1484</f>
        <v>0</v>
      </c>
      <c r="V449" s="22">
        <f>'Comm Input'!AE1484</f>
        <v>0</v>
      </c>
      <c r="W449" s="23">
        <f>'Comm Input'!AF1484</f>
        <v>0</v>
      </c>
      <c r="X449" s="22">
        <f>'Comm Input'!AG1484</f>
        <v>0</v>
      </c>
      <c r="Y449" s="22">
        <f>'Comm Input'!AH1484</f>
        <v>0</v>
      </c>
      <c r="Z449" s="22">
        <f>'Comm Input'!AI1484</f>
        <v>0</v>
      </c>
    </row>
    <row r="450" spans="1:26" ht="15.75" thickBot="1" x14ac:dyDescent="0.3">
      <c r="A450" s="311">
        <f>'Comm Input'!J1485</f>
        <v>0</v>
      </c>
      <c r="B450" s="11">
        <f>'Comm Input'!K1485</f>
        <v>0</v>
      </c>
      <c r="C450">
        <f>'Comm Input'!L1485</f>
        <v>0</v>
      </c>
      <c r="D450">
        <f>'Comm Input'!M1485</f>
        <v>0</v>
      </c>
      <c r="E450" s="49">
        <f>'Comm Input'!N1485</f>
        <v>0</v>
      </c>
      <c r="F450" s="50">
        <f>'Comm Input'!O1485</f>
        <v>0</v>
      </c>
      <c r="G450" s="38">
        <f>'Comm Input'!P1485</f>
        <v>0</v>
      </c>
      <c r="H450" s="38">
        <f>'Comm Input'!Q1485</f>
        <v>0</v>
      </c>
      <c r="I450" s="38">
        <f>'Comm Input'!R1485</f>
        <v>0</v>
      </c>
      <c r="J450" s="38">
        <f>'Comm Input'!S1485</f>
        <v>0</v>
      </c>
      <c r="K450" s="38">
        <f>'Comm Input'!T1485</f>
        <v>0</v>
      </c>
      <c r="L450" s="38">
        <f>'Comm Input'!U1485</f>
        <v>0</v>
      </c>
      <c r="M450" s="38">
        <f>'Comm Input'!V1485</f>
        <v>0</v>
      </c>
      <c r="N450" s="488">
        <f>'Comm Input'!W1485</f>
        <v>0</v>
      </c>
      <c r="O450" s="489">
        <f>'Comm Input'!X1485</f>
        <v>0</v>
      </c>
      <c r="P450" s="490">
        <f>'Comm Input'!Y1485</f>
        <v>0</v>
      </c>
      <c r="Q450" s="1165">
        <f>'Comm Input'!Z1485</f>
        <v>0</v>
      </c>
      <c r="R450" s="387">
        <f>'Comm Input'!AA1485</f>
        <v>0</v>
      </c>
      <c r="S450" s="387">
        <f>'Comm Input'!AB1485</f>
        <v>0</v>
      </c>
      <c r="T450" s="1114">
        <f>'Comm Input'!AC1485</f>
        <v>0</v>
      </c>
      <c r="U450" s="89">
        <f>'Comm Input'!AD1485</f>
        <v>0</v>
      </c>
      <c r="V450" s="89">
        <f>'Comm Input'!AE1485</f>
        <v>0</v>
      </c>
      <c r="W450" s="23">
        <f>'Comm Input'!AF1485</f>
        <v>0</v>
      </c>
      <c r="X450" s="387">
        <f>'Comm Input'!AG1485</f>
        <v>0</v>
      </c>
      <c r="Y450" s="387">
        <f>'Comm Input'!AH1485</f>
        <v>0</v>
      </c>
      <c r="Z450" s="1087">
        <f>'Comm Input'!AI1485</f>
        <v>0</v>
      </c>
    </row>
    <row r="451" spans="1:26" x14ac:dyDescent="0.25">
      <c r="A451" s="311">
        <f>'Comm Input'!J1486</f>
        <v>0</v>
      </c>
      <c r="B451" s="11">
        <f>'Comm Input'!K1486</f>
        <v>0</v>
      </c>
      <c r="C451">
        <f>'Comm Input'!L1486</f>
        <v>0</v>
      </c>
      <c r="D451">
        <f>'Comm Input'!M1486</f>
        <v>0</v>
      </c>
      <c r="E451" s="49">
        <f>'Comm Input'!N1486</f>
        <v>0</v>
      </c>
      <c r="F451" s="50">
        <f>'Comm Input'!O1486</f>
        <v>0</v>
      </c>
      <c r="G451" s="38">
        <f>'Comm Input'!P1486</f>
        <v>0</v>
      </c>
      <c r="H451" s="38">
        <f>'Comm Input'!Q1486</f>
        <v>0</v>
      </c>
      <c r="I451" s="38">
        <f>'Comm Input'!R1486</f>
        <v>0</v>
      </c>
      <c r="J451" s="38">
        <f>'Comm Input'!S1486</f>
        <v>0</v>
      </c>
      <c r="K451" s="38">
        <f>'Comm Input'!T1486</f>
        <v>0</v>
      </c>
      <c r="L451" s="38">
        <f>'Comm Input'!U1486</f>
        <v>0</v>
      </c>
      <c r="M451" s="38">
        <f>'Comm Input'!V1486</f>
        <v>0</v>
      </c>
      <c r="N451" s="522">
        <f>'Comm Input'!W1486</f>
        <v>0</v>
      </c>
      <c r="O451" s="523">
        <f>'Comm Input'!X1486</f>
        <v>0</v>
      </c>
      <c r="P451" s="28">
        <f>'Comm Input'!Y1486</f>
        <v>0</v>
      </c>
      <c r="Q451" s="538">
        <f>'Comm Input'!Z1486</f>
        <v>0</v>
      </c>
      <c r="R451" s="523">
        <f>'Comm Input'!AA1486</f>
        <v>0</v>
      </c>
      <c r="S451" s="523">
        <f>'Comm Input'!AB1486</f>
        <v>0</v>
      </c>
      <c r="T451" s="28">
        <f>'Comm Input'!AC1486</f>
        <v>0</v>
      </c>
      <c r="U451" s="89">
        <f>'Comm Input'!AD1486</f>
        <v>0</v>
      </c>
      <c r="V451" s="89">
        <f>'Comm Input'!AE1486</f>
        <v>0</v>
      </c>
      <c r="W451" s="23">
        <f>'Comm Input'!AF1486</f>
        <v>0</v>
      </c>
      <c r="X451" s="523">
        <f>'Comm Input'!AG1486</f>
        <v>0</v>
      </c>
      <c r="Y451" s="523">
        <f>'Comm Input'!AH1486</f>
        <v>0</v>
      </c>
      <c r="Z451" s="89">
        <f>'Comm Input'!AI1486</f>
        <v>0</v>
      </c>
    </row>
    <row r="452" spans="1:26" x14ac:dyDescent="0.25">
      <c r="A452" s="440" t="str">
        <f>'Comm Input'!J1487</f>
        <v>CES</v>
      </c>
      <c r="B452" s="42" t="str">
        <f>'Comm Input'!K1487</f>
        <v>Broker: Creative Employment Solutions</v>
      </c>
      <c r="C452" s="35">
        <f>'Comm Input'!L1487</f>
        <v>0</v>
      </c>
      <c r="D452" s="158">
        <f>'Comm Input'!M1487</f>
        <v>0</v>
      </c>
      <c r="E452" s="117">
        <f>'Comm Input'!N1487</f>
        <v>0</v>
      </c>
      <c r="F452" s="316">
        <f>'Comm Input'!O1487</f>
        <v>0</v>
      </c>
      <c r="G452" s="158">
        <f>'Comm Input'!P1487</f>
        <v>0</v>
      </c>
      <c r="H452" s="158">
        <f>'Comm Input'!Q1487</f>
        <v>0</v>
      </c>
      <c r="I452" s="158">
        <f>'Comm Input'!R1487</f>
        <v>0</v>
      </c>
      <c r="J452" s="319">
        <f>'Comm Input'!S1487</f>
        <v>0</v>
      </c>
      <c r="K452" s="319">
        <f>'Comm Input'!T1487</f>
        <v>0</v>
      </c>
      <c r="L452" s="319" t="str">
        <f>'Comm Input'!U1487</f>
        <v>Bundled</v>
      </c>
      <c r="M452" s="158">
        <f>'Comm Input'!V1487</f>
        <v>0</v>
      </c>
      <c r="N452" s="319">
        <f>'Comm Input'!W1487</f>
        <v>2.7615000000000001E-2</v>
      </c>
      <c r="O452" s="117">
        <f>'Comm Input'!X1487</f>
        <v>0</v>
      </c>
      <c r="P452" s="157">
        <f>'Comm Input'!Y1487</f>
        <v>0</v>
      </c>
      <c r="Q452" s="159">
        <f>'Comm Input'!Z1487</f>
        <v>0</v>
      </c>
      <c r="R452" s="319">
        <f>'Comm Input'!AA1487</f>
        <v>1.5E-3</v>
      </c>
      <c r="S452" s="157">
        <f>'Comm Input'!AB1487</f>
        <v>0</v>
      </c>
      <c r="T452" s="126" t="str">
        <f>'Comm Input'!AC1487</f>
        <v>kr</v>
      </c>
      <c r="U452" s="7">
        <f>'Comm Input'!AD1487</f>
        <v>0</v>
      </c>
      <c r="V452" s="7">
        <f>'Comm Input'!AE1487</f>
        <v>0</v>
      </c>
      <c r="W452" s="126">
        <f>'Comm Input'!AF1487</f>
        <v>0</v>
      </c>
      <c r="X452" s="158">
        <f>'Comm Input'!AG1487</f>
        <v>0</v>
      </c>
      <c r="Y452" s="322">
        <f>'Comm Input'!AH1487</f>
        <v>0</v>
      </c>
      <c r="Z452" s="7">
        <f>'Comm Input'!AI1487</f>
        <v>0</v>
      </c>
    </row>
    <row r="453" spans="1:26" x14ac:dyDescent="0.25">
      <c r="A453" s="311">
        <f>'Comm Input'!J1488</f>
        <v>0</v>
      </c>
      <c r="B453" s="218" t="str">
        <f>'Comm Input'!K1488</f>
        <v>Pine Roofing Services</v>
      </c>
      <c r="C453" s="17">
        <f>'Comm Input'!L1488</f>
        <v>0.31269999999999998</v>
      </c>
      <c r="D453" t="str">
        <f>'Comm Input'!M1488</f>
        <v>FL5551</v>
      </c>
      <c r="E453" s="628">
        <f>'Comm Input'!N1488</f>
        <v>1931</v>
      </c>
      <c r="F453" s="366">
        <f>'Comm Input'!O1488</f>
        <v>0</v>
      </c>
      <c r="G453" s="533">
        <f>'Comm Input'!P1488</f>
        <v>0</v>
      </c>
      <c r="H453" s="535">
        <f>'Comm Input'!Q1488</f>
        <v>0</v>
      </c>
      <c r="I453" s="535">
        <f>'Comm Input'!R1488</f>
        <v>0</v>
      </c>
      <c r="J453" s="535">
        <f>'Comm Input'!S1488</f>
        <v>0</v>
      </c>
      <c r="K453" s="535">
        <f>'Comm Input'!T1488</f>
        <v>0</v>
      </c>
      <c r="L453" s="526">
        <f>'Comm Input'!U1488</f>
        <v>0</v>
      </c>
      <c r="M453" s="526">
        <f>'Comm Input'!V1488</f>
        <v>0</v>
      </c>
      <c r="N453" s="523">
        <f>'Comm Input'!W1488</f>
        <v>53.324565</v>
      </c>
      <c r="O453" s="523">
        <f>'Comm Input'!X1488</f>
        <v>0</v>
      </c>
      <c r="P453" s="538">
        <f>'Comm Input'!Y1488</f>
        <v>0</v>
      </c>
      <c r="Q453" s="538">
        <f>'Comm Input'!Z1488</f>
        <v>0</v>
      </c>
      <c r="R453" s="538">
        <f>'Comm Input'!AA1488</f>
        <v>2.8965000000000001</v>
      </c>
      <c r="S453" s="538">
        <f>'Comm Input'!AB1488</f>
        <v>0</v>
      </c>
      <c r="T453" s="11">
        <f>'Comm Input'!AC1488</f>
        <v>0</v>
      </c>
      <c r="U453">
        <f>'Comm Input'!AD1488</f>
        <v>0</v>
      </c>
      <c r="V453">
        <f>'Comm Input'!AE1488</f>
        <v>0</v>
      </c>
      <c r="W453" s="538">
        <f>'Comm Input'!AF1488</f>
        <v>0</v>
      </c>
      <c r="X453" s="538">
        <f>'Comm Input'!AG1488</f>
        <v>0</v>
      </c>
      <c r="Y453" s="538">
        <f>'Comm Input'!AH1488</f>
        <v>0</v>
      </c>
      <c r="Z453">
        <f>'Comm Input'!AI1488</f>
        <v>0</v>
      </c>
    </row>
    <row r="454" spans="1:26" x14ac:dyDescent="0.25">
      <c r="A454" s="311">
        <f>'Comm Input'!J1489</f>
        <v>0</v>
      </c>
      <c r="B454" s="11" t="str">
        <f>'Comm Input'!K1489</f>
        <v>EFFECTIVE 9/2022</v>
      </c>
      <c r="C454">
        <f>'Comm Input'!L1489</f>
        <v>0</v>
      </c>
      <c r="D454">
        <f>'Comm Input'!M1489</f>
        <v>0</v>
      </c>
      <c r="E454" s="494">
        <f>'Comm Input'!N1489</f>
        <v>0</v>
      </c>
      <c r="F454" s="17">
        <f>'Comm Input'!O1489</f>
        <v>0</v>
      </c>
      <c r="G454" s="38">
        <f>'Comm Input'!P1489</f>
        <v>0</v>
      </c>
      <c r="H454" s="307">
        <f>'Comm Input'!Q1489</f>
        <v>0</v>
      </c>
      <c r="I454" s="307">
        <f>'Comm Input'!R1489</f>
        <v>0</v>
      </c>
      <c r="J454" s="307">
        <f>'Comm Input'!S1489</f>
        <v>0</v>
      </c>
      <c r="K454" s="307">
        <f>'Comm Input'!T1489</f>
        <v>0</v>
      </c>
      <c r="L454" s="38">
        <f>'Comm Input'!U1489</f>
        <v>0</v>
      </c>
      <c r="M454" s="38">
        <f>'Comm Input'!V1489</f>
        <v>0</v>
      </c>
      <c r="N454" s="22">
        <f>'Comm Input'!W1489</f>
        <v>0</v>
      </c>
      <c r="O454" s="22">
        <f>'Comm Input'!X1489</f>
        <v>0</v>
      </c>
      <c r="P454" s="23">
        <f>'Comm Input'!Y1489</f>
        <v>0</v>
      </c>
      <c r="Q454" s="23">
        <f>'Comm Input'!Z1489</f>
        <v>0</v>
      </c>
      <c r="R454" s="23">
        <f>'Comm Input'!AA1489</f>
        <v>0</v>
      </c>
      <c r="S454" s="23">
        <f>'Comm Input'!AB1489</f>
        <v>0</v>
      </c>
      <c r="T454" s="11">
        <f>'Comm Input'!AC1489</f>
        <v>0</v>
      </c>
      <c r="U454">
        <f>'Comm Input'!AD1489</f>
        <v>0</v>
      </c>
      <c r="V454">
        <f>'Comm Input'!AE1489</f>
        <v>0</v>
      </c>
      <c r="W454" s="23">
        <f>'Comm Input'!AF1489</f>
        <v>0</v>
      </c>
      <c r="X454" s="23">
        <f>'Comm Input'!AG1489</f>
        <v>0</v>
      </c>
      <c r="Y454" s="23">
        <f>'Comm Input'!AH1489</f>
        <v>0</v>
      </c>
      <c r="Z454">
        <f>'Comm Input'!AI1489</f>
        <v>0</v>
      </c>
    </row>
    <row r="455" spans="1:26" x14ac:dyDescent="0.25">
      <c r="A455" s="311">
        <f>'Comm Input'!J1490</f>
        <v>0</v>
      </c>
      <c r="B455" s="11">
        <f>'Comm Input'!K1490</f>
        <v>0</v>
      </c>
      <c r="C455" s="17" t="str">
        <f>'Comm Input'!L1490</f>
        <v>SUTA CREDIT</v>
      </c>
      <c r="D455">
        <f>'Comm Input'!M1490</f>
        <v>39</v>
      </c>
      <c r="E455" s="494">
        <f>'Comm Input'!N1490</f>
        <v>0</v>
      </c>
      <c r="F455" s="366">
        <f>'Comm Input'!O1490</f>
        <v>0</v>
      </c>
      <c r="G455" s="321">
        <f>'Comm Input'!P1490</f>
        <v>0</v>
      </c>
      <c r="H455" s="307">
        <f>'Comm Input'!Q1490</f>
        <v>0</v>
      </c>
      <c r="I455" s="307">
        <f>'Comm Input'!R1490</f>
        <v>0</v>
      </c>
      <c r="J455" s="307">
        <f>'Comm Input'!S1490</f>
        <v>0</v>
      </c>
      <c r="K455" s="307">
        <f>'Comm Input'!T1490</f>
        <v>0</v>
      </c>
      <c r="L455" s="38">
        <f>'Comm Input'!U1490</f>
        <v>0</v>
      </c>
      <c r="M455" s="38">
        <f>'Comm Input'!V1490</f>
        <v>0</v>
      </c>
      <c r="N455" s="22">
        <f>'Comm Input'!W1490</f>
        <v>11.7</v>
      </c>
      <c r="O455" s="22">
        <f>'Comm Input'!X1490</f>
        <v>0</v>
      </c>
      <c r="P455" s="23">
        <f>'Comm Input'!Y1490</f>
        <v>0</v>
      </c>
      <c r="Q455" s="23">
        <f>'Comm Input'!Z1490</f>
        <v>0</v>
      </c>
      <c r="R455" s="23">
        <f>'Comm Input'!AA1490</f>
        <v>0</v>
      </c>
      <c r="S455" s="23">
        <f>'Comm Input'!AB1490</f>
        <v>0</v>
      </c>
      <c r="T455" s="11">
        <f>'Comm Input'!AC1490</f>
        <v>0</v>
      </c>
      <c r="U455">
        <f>'Comm Input'!AD1490</f>
        <v>0</v>
      </c>
      <c r="V455">
        <f>'Comm Input'!AE1490</f>
        <v>0</v>
      </c>
      <c r="W455" s="23">
        <f>'Comm Input'!AF1490</f>
        <v>0</v>
      </c>
      <c r="X455" s="23">
        <f>'Comm Input'!AG1490</f>
        <v>0</v>
      </c>
      <c r="Y455" s="23">
        <f>'Comm Input'!AH1490</f>
        <v>0</v>
      </c>
      <c r="Z455">
        <f>'Comm Input'!AI1490</f>
        <v>0</v>
      </c>
    </row>
    <row r="456" spans="1:26" x14ac:dyDescent="0.25">
      <c r="A456" s="311">
        <f>'Comm Input'!J1491</f>
        <v>0</v>
      </c>
      <c r="B456" s="11">
        <f>'Comm Input'!K1491</f>
        <v>0</v>
      </c>
      <c r="C456">
        <f>'Comm Input'!L1491</f>
        <v>0</v>
      </c>
      <c r="D456">
        <f>'Comm Input'!M1491</f>
        <v>0</v>
      </c>
      <c r="E456" s="494">
        <f>'Comm Input'!N1491</f>
        <v>0</v>
      </c>
      <c r="F456" s="17">
        <f>'Comm Input'!O1491</f>
        <v>0</v>
      </c>
      <c r="G456" s="38">
        <f>'Comm Input'!P1491</f>
        <v>0</v>
      </c>
      <c r="H456" s="307">
        <f>'Comm Input'!Q1491</f>
        <v>0</v>
      </c>
      <c r="I456" s="307">
        <f>'Comm Input'!R1491</f>
        <v>0</v>
      </c>
      <c r="J456" s="307">
        <f>'Comm Input'!S1491</f>
        <v>0</v>
      </c>
      <c r="K456" s="307">
        <f>'Comm Input'!T1491</f>
        <v>0</v>
      </c>
      <c r="L456" s="38">
        <f>'Comm Input'!U1491</f>
        <v>0</v>
      </c>
      <c r="M456" s="38">
        <f>'Comm Input'!V1491</f>
        <v>0</v>
      </c>
      <c r="N456" s="22">
        <f>'Comm Input'!W1491</f>
        <v>0</v>
      </c>
      <c r="O456" s="22">
        <f>'Comm Input'!X1491</f>
        <v>0</v>
      </c>
      <c r="P456" s="23">
        <f>'Comm Input'!Y1491</f>
        <v>0</v>
      </c>
      <c r="Q456" s="23">
        <f>'Comm Input'!Z1491</f>
        <v>0</v>
      </c>
      <c r="R456" s="23">
        <f>'Comm Input'!AA1491</f>
        <v>0</v>
      </c>
      <c r="S456" s="23">
        <f>'Comm Input'!AB1491</f>
        <v>0</v>
      </c>
      <c r="T456" s="11">
        <f>'Comm Input'!AC1491</f>
        <v>0</v>
      </c>
      <c r="U456">
        <f>'Comm Input'!AD1491</f>
        <v>0</v>
      </c>
      <c r="V456">
        <f>'Comm Input'!AE1491</f>
        <v>0</v>
      </c>
      <c r="W456" s="23">
        <f>'Comm Input'!AF1491</f>
        <v>0</v>
      </c>
      <c r="X456" s="23">
        <f>'Comm Input'!AG1491</f>
        <v>0</v>
      </c>
      <c r="Y456" s="23">
        <f>'Comm Input'!AH1491</f>
        <v>0</v>
      </c>
      <c r="Z456">
        <f>'Comm Input'!AI1491</f>
        <v>0</v>
      </c>
    </row>
    <row r="457" spans="1:26" x14ac:dyDescent="0.25">
      <c r="A457" s="311">
        <f>'Comm Input'!J1492</f>
        <v>0</v>
      </c>
      <c r="B457" s="11">
        <f>'Comm Input'!K1492</f>
        <v>0</v>
      </c>
      <c r="C457" s="17">
        <f>'Comm Input'!L1492</f>
        <v>0</v>
      </c>
      <c r="D457">
        <f>'Comm Input'!M1492</f>
        <v>0</v>
      </c>
      <c r="E457" s="494">
        <f>'Comm Input'!N1492</f>
        <v>0</v>
      </c>
      <c r="F457" s="366">
        <f>'Comm Input'!O1492</f>
        <v>0</v>
      </c>
      <c r="G457" s="321">
        <f>'Comm Input'!P1492</f>
        <v>0</v>
      </c>
      <c r="H457" s="307">
        <f>'Comm Input'!Q1492</f>
        <v>0</v>
      </c>
      <c r="I457" s="307">
        <f>'Comm Input'!R1492</f>
        <v>0</v>
      </c>
      <c r="J457" s="307">
        <f>'Comm Input'!S1492</f>
        <v>0</v>
      </c>
      <c r="K457" s="307">
        <f>'Comm Input'!T1492</f>
        <v>0</v>
      </c>
      <c r="L457" s="38">
        <f>'Comm Input'!U1492</f>
        <v>0</v>
      </c>
      <c r="M457" s="38">
        <f>'Comm Input'!V1492</f>
        <v>0</v>
      </c>
      <c r="N457" s="22">
        <f>'Comm Input'!W1492</f>
        <v>0</v>
      </c>
      <c r="O457" s="22">
        <f>'Comm Input'!X1492</f>
        <v>0</v>
      </c>
      <c r="P457" s="23">
        <f>'Comm Input'!Y1492</f>
        <v>0</v>
      </c>
      <c r="Q457" s="23">
        <f>'Comm Input'!Z1492</f>
        <v>0</v>
      </c>
      <c r="R457" s="23">
        <f>'Comm Input'!AA1492</f>
        <v>0</v>
      </c>
      <c r="S457" s="23">
        <f>'Comm Input'!AB1492</f>
        <v>0</v>
      </c>
      <c r="T457" s="11">
        <f>'Comm Input'!AC1492</f>
        <v>0</v>
      </c>
      <c r="U457">
        <f>'Comm Input'!AD1492</f>
        <v>0</v>
      </c>
      <c r="V457">
        <f>'Comm Input'!AE1492</f>
        <v>0</v>
      </c>
      <c r="W457" s="23">
        <f>'Comm Input'!AF1492</f>
        <v>0</v>
      </c>
      <c r="X457" s="23">
        <f>'Comm Input'!AG1492</f>
        <v>0</v>
      </c>
      <c r="Y457" s="23">
        <f>'Comm Input'!AH1492</f>
        <v>0</v>
      </c>
      <c r="Z457" s="23">
        <f>'Comm Input'!AI1492</f>
        <v>0</v>
      </c>
    </row>
    <row r="458" spans="1:26" x14ac:dyDescent="0.25">
      <c r="A458" s="311">
        <f>'Comm Input'!J1493</f>
        <v>0</v>
      </c>
      <c r="B458" s="11">
        <f>'Comm Input'!K1493</f>
        <v>0</v>
      </c>
      <c r="C458">
        <f>'Comm Input'!L1493</f>
        <v>0</v>
      </c>
      <c r="D458">
        <f>'Comm Input'!M1493</f>
        <v>0</v>
      </c>
      <c r="E458" s="626">
        <f>'Comm Input'!N1493</f>
        <v>0</v>
      </c>
      <c r="F458" s="13">
        <f>'Comm Input'!O1493</f>
        <v>0</v>
      </c>
      <c r="G458" s="38">
        <f>'Comm Input'!P1493</f>
        <v>0</v>
      </c>
      <c r="H458" s="307">
        <f>'Comm Input'!Q1493</f>
        <v>0</v>
      </c>
      <c r="I458" s="307">
        <f>'Comm Input'!R1493</f>
        <v>0</v>
      </c>
      <c r="J458" s="307">
        <f>'Comm Input'!S1493</f>
        <v>0</v>
      </c>
      <c r="K458" s="307">
        <f>'Comm Input'!T1493</f>
        <v>0</v>
      </c>
      <c r="L458" s="38">
        <f>'Comm Input'!U1493</f>
        <v>0</v>
      </c>
      <c r="M458" s="38">
        <f>'Comm Input'!V1493</f>
        <v>0</v>
      </c>
      <c r="N458" s="22">
        <f>'Comm Input'!W1493</f>
        <v>0</v>
      </c>
      <c r="O458" s="22">
        <f>'Comm Input'!X1493</f>
        <v>0</v>
      </c>
      <c r="P458" s="23">
        <f>'Comm Input'!Y1493</f>
        <v>0</v>
      </c>
      <c r="Q458" s="23">
        <f>'Comm Input'!Z1493</f>
        <v>0</v>
      </c>
      <c r="R458" s="23">
        <f>'Comm Input'!AA1493</f>
        <v>0</v>
      </c>
      <c r="S458" s="23">
        <f>'Comm Input'!AB1493</f>
        <v>0</v>
      </c>
      <c r="T458" s="11">
        <f>'Comm Input'!AC1493</f>
        <v>0</v>
      </c>
      <c r="U458">
        <f>'Comm Input'!AD1493</f>
        <v>0</v>
      </c>
      <c r="V458">
        <f>'Comm Input'!AE1493</f>
        <v>0</v>
      </c>
      <c r="W458" s="23">
        <f>'Comm Input'!AF1493</f>
        <v>0</v>
      </c>
      <c r="X458" s="23">
        <f>'Comm Input'!AG1493</f>
        <v>0</v>
      </c>
      <c r="Y458" s="23">
        <f>'Comm Input'!AH1493</f>
        <v>0</v>
      </c>
      <c r="Z458" s="23">
        <f>'Comm Input'!AI1493</f>
        <v>0</v>
      </c>
    </row>
    <row r="459" spans="1:26" ht="15.75" thickBot="1" x14ac:dyDescent="0.3">
      <c r="A459" s="311">
        <f>'Comm Input'!J1494</f>
        <v>0</v>
      </c>
      <c r="B459" s="11">
        <f>'Comm Input'!K1494</f>
        <v>0</v>
      </c>
      <c r="C459">
        <f>'Comm Input'!L1494</f>
        <v>0</v>
      </c>
      <c r="D459">
        <f>'Comm Input'!M1494</f>
        <v>0</v>
      </c>
      <c r="E459" s="49">
        <f>'Comm Input'!N1494</f>
        <v>0</v>
      </c>
      <c r="F459" s="50">
        <f>'Comm Input'!O1494</f>
        <v>0</v>
      </c>
      <c r="G459" s="38">
        <f>'Comm Input'!P1494</f>
        <v>0</v>
      </c>
      <c r="H459" s="307">
        <f>'Comm Input'!Q1494</f>
        <v>0</v>
      </c>
      <c r="I459" s="307">
        <f>'Comm Input'!R1494</f>
        <v>0</v>
      </c>
      <c r="J459" s="307">
        <f>'Comm Input'!S1494</f>
        <v>0</v>
      </c>
      <c r="K459" s="307">
        <f>'Comm Input'!T1494</f>
        <v>0</v>
      </c>
      <c r="L459" s="38">
        <f>'Comm Input'!U1494</f>
        <v>0</v>
      </c>
      <c r="M459" s="38">
        <f>'Comm Input'!V1494</f>
        <v>0</v>
      </c>
      <c r="N459" s="38">
        <f>'Comm Input'!W1494</f>
        <v>0</v>
      </c>
      <c r="O459" s="22">
        <f>'Comm Input'!X1494</f>
        <v>0</v>
      </c>
      <c r="P459" s="11">
        <f>'Comm Input'!Y1494</f>
        <v>0</v>
      </c>
      <c r="Q459" s="23">
        <f>'Comm Input'!Z1494</f>
        <v>0</v>
      </c>
      <c r="R459" s="22">
        <f>'Comm Input'!AA1494</f>
        <v>0</v>
      </c>
      <c r="S459" s="22">
        <f>'Comm Input'!AB1494</f>
        <v>0</v>
      </c>
      <c r="T459" s="23">
        <f>'Comm Input'!AC1494</f>
        <v>0</v>
      </c>
      <c r="U459" s="22">
        <f>'Comm Input'!AD1494</f>
        <v>0</v>
      </c>
      <c r="V459" s="22">
        <f>'Comm Input'!AE1494</f>
        <v>0</v>
      </c>
      <c r="W459" s="23">
        <f>'Comm Input'!AF1494</f>
        <v>0</v>
      </c>
      <c r="X459" s="22">
        <f>'Comm Input'!AG1494</f>
        <v>0</v>
      </c>
      <c r="Y459" s="22">
        <f>'Comm Input'!AH1494</f>
        <v>0</v>
      </c>
      <c r="Z459" s="22">
        <f>'Comm Input'!AI1494</f>
        <v>0</v>
      </c>
    </row>
    <row r="460" spans="1:26" ht="15.75" thickBot="1" x14ac:dyDescent="0.3">
      <c r="A460" s="311">
        <f>'Comm Input'!J1495</f>
        <v>0</v>
      </c>
      <c r="B460" s="11">
        <f>'Comm Input'!K1495</f>
        <v>0</v>
      </c>
      <c r="C460">
        <f>'Comm Input'!L1495</f>
        <v>0</v>
      </c>
      <c r="D460">
        <f>'Comm Input'!M1495</f>
        <v>0</v>
      </c>
      <c r="E460" s="49">
        <f>'Comm Input'!N1495</f>
        <v>0</v>
      </c>
      <c r="F460" s="50">
        <f>'Comm Input'!O1495</f>
        <v>0</v>
      </c>
      <c r="G460" s="38">
        <f>'Comm Input'!P1495</f>
        <v>0</v>
      </c>
      <c r="H460" s="38">
        <f>'Comm Input'!Q1495</f>
        <v>0</v>
      </c>
      <c r="I460" s="38">
        <f>'Comm Input'!R1495</f>
        <v>0</v>
      </c>
      <c r="J460" s="38">
        <f>'Comm Input'!S1495</f>
        <v>0</v>
      </c>
      <c r="K460" s="38">
        <f>'Comm Input'!T1495</f>
        <v>0</v>
      </c>
      <c r="L460" s="38">
        <f>'Comm Input'!U1495</f>
        <v>0</v>
      </c>
      <c r="M460" s="38">
        <f>'Comm Input'!V1495</f>
        <v>0</v>
      </c>
      <c r="N460" s="488">
        <f>'Comm Input'!W1495</f>
        <v>65.024564999999996</v>
      </c>
      <c r="O460" s="489">
        <f>'Comm Input'!X1495</f>
        <v>0</v>
      </c>
      <c r="P460" s="490">
        <f>'Comm Input'!Y1495</f>
        <v>0</v>
      </c>
      <c r="Q460" s="1165">
        <f>'Comm Input'!Z1495</f>
        <v>65.024564999999996</v>
      </c>
      <c r="R460" s="387">
        <f>'Comm Input'!AA1495</f>
        <v>2.8965000000000001</v>
      </c>
      <c r="S460" s="387">
        <f>'Comm Input'!AB1495</f>
        <v>0</v>
      </c>
      <c r="T460" s="1114">
        <f>'Comm Input'!AC1495</f>
        <v>2.8965000000000001</v>
      </c>
      <c r="U460" s="89">
        <f>'Comm Input'!AD1495</f>
        <v>0</v>
      </c>
      <c r="V460" s="89">
        <f>'Comm Input'!AE1495</f>
        <v>0</v>
      </c>
      <c r="W460" s="23">
        <f>'Comm Input'!AF1495</f>
        <v>0</v>
      </c>
      <c r="X460" s="387">
        <f>'Comm Input'!AG1495</f>
        <v>0</v>
      </c>
      <c r="Y460" s="387">
        <f>'Comm Input'!AH1495</f>
        <v>0</v>
      </c>
      <c r="Z460" s="1087">
        <f>'Comm Input'!AI1495</f>
        <v>0</v>
      </c>
    </row>
    <row r="461" spans="1:26" x14ac:dyDescent="0.25">
      <c r="A461" s="311">
        <f>'Comm Input'!J1496</f>
        <v>0</v>
      </c>
      <c r="B461" s="11">
        <f>'Comm Input'!K1496</f>
        <v>0</v>
      </c>
      <c r="C461">
        <f>'Comm Input'!L1496</f>
        <v>0</v>
      </c>
      <c r="D461">
        <f>'Comm Input'!M1496</f>
        <v>0</v>
      </c>
      <c r="E461" s="49">
        <f>'Comm Input'!N1496</f>
        <v>0</v>
      </c>
      <c r="F461" s="50">
        <f>'Comm Input'!O1496</f>
        <v>0</v>
      </c>
      <c r="G461" s="38">
        <f>'Comm Input'!P1496</f>
        <v>0</v>
      </c>
      <c r="H461" s="38">
        <f>'Comm Input'!Q1496</f>
        <v>0</v>
      </c>
      <c r="I461" s="38">
        <f>'Comm Input'!R1496</f>
        <v>0</v>
      </c>
      <c r="J461" s="38">
        <f>'Comm Input'!S1496</f>
        <v>0</v>
      </c>
      <c r="K461" s="38">
        <f>'Comm Input'!T1496</f>
        <v>0</v>
      </c>
      <c r="L461" s="38">
        <f>'Comm Input'!U1496</f>
        <v>0</v>
      </c>
      <c r="M461" s="38">
        <f>'Comm Input'!V1496</f>
        <v>0</v>
      </c>
      <c r="N461" s="522">
        <f>'Comm Input'!W1496</f>
        <v>0</v>
      </c>
      <c r="O461" s="523">
        <f>'Comm Input'!X1496</f>
        <v>0</v>
      </c>
      <c r="P461" s="28">
        <f>'Comm Input'!Y1496</f>
        <v>0</v>
      </c>
      <c r="Q461" s="538">
        <f>'Comm Input'!Z1496</f>
        <v>0</v>
      </c>
      <c r="R461" s="523">
        <f>'Comm Input'!AA1496</f>
        <v>0</v>
      </c>
      <c r="S461" s="523">
        <f>'Comm Input'!AB1496</f>
        <v>0</v>
      </c>
      <c r="T461" s="28">
        <f>'Comm Input'!AC1496</f>
        <v>0</v>
      </c>
      <c r="U461" s="89">
        <f>'Comm Input'!AD1496</f>
        <v>0</v>
      </c>
      <c r="V461" s="89">
        <f>'Comm Input'!AE1496</f>
        <v>0</v>
      </c>
      <c r="W461" s="23">
        <f>'Comm Input'!AF1496</f>
        <v>0</v>
      </c>
      <c r="X461" s="523">
        <f>'Comm Input'!AG1496</f>
        <v>0</v>
      </c>
      <c r="Y461" s="523">
        <f>'Comm Input'!AH1496</f>
        <v>0</v>
      </c>
      <c r="Z461" s="89">
        <f>'Comm Input'!AI1496</f>
        <v>0</v>
      </c>
    </row>
    <row r="462" spans="1:26" x14ac:dyDescent="0.25">
      <c r="A462" s="440" t="str">
        <f>'Comm Input'!J1497</f>
        <v>CES</v>
      </c>
      <c r="B462" s="42" t="str">
        <f>'Comm Input'!K1497</f>
        <v>Broker: Liberty Blue Options</v>
      </c>
      <c r="C462" s="35">
        <f>'Comm Input'!L1497</f>
        <v>0</v>
      </c>
      <c r="D462" s="158">
        <f>'Comm Input'!M1497</f>
        <v>0</v>
      </c>
      <c r="E462" s="117">
        <f>'Comm Input'!N1497</f>
        <v>0</v>
      </c>
      <c r="F462" s="316">
        <f>'Comm Input'!O1497</f>
        <v>0</v>
      </c>
      <c r="G462" s="158">
        <f>'Comm Input'!P1497</f>
        <v>0</v>
      </c>
      <c r="H462" s="158">
        <f>'Comm Input'!Q1497</f>
        <v>0</v>
      </c>
      <c r="I462" s="158">
        <f>'Comm Input'!R1497</f>
        <v>0</v>
      </c>
      <c r="J462" s="319">
        <f>'Comm Input'!S1497</f>
        <v>0</v>
      </c>
      <c r="K462" s="319">
        <f>'Comm Input'!T1497</f>
        <v>0</v>
      </c>
      <c r="L462" s="319" t="str">
        <f>'Comm Input'!U1497</f>
        <v>Bundled</v>
      </c>
      <c r="M462" s="158">
        <f>'Comm Input'!V1497</f>
        <v>0</v>
      </c>
      <c r="N462" s="319">
        <f>'Comm Input'!W1497</f>
        <v>2.6349999999999998E-2</v>
      </c>
      <c r="O462" s="117">
        <f>'Comm Input'!X1497</f>
        <v>0</v>
      </c>
      <c r="P462" s="157">
        <f>'Comm Input'!Y1497</f>
        <v>0</v>
      </c>
      <c r="Q462" s="159">
        <f>'Comm Input'!Z1497</f>
        <v>0</v>
      </c>
      <c r="R462" s="319">
        <f>'Comm Input'!AA1497</f>
        <v>1.1294999999999999E-2</v>
      </c>
      <c r="S462" s="157">
        <f>'Comm Input'!AB1497</f>
        <v>0</v>
      </c>
      <c r="T462" s="126" t="str">
        <f>'Comm Input'!AC1497</f>
        <v>pcs</v>
      </c>
      <c r="U462" s="7">
        <f>'Comm Input'!AD1497</f>
        <v>1E-3</v>
      </c>
      <c r="V462" s="7">
        <f>'Comm Input'!AE1497</f>
        <v>0</v>
      </c>
      <c r="W462" s="126" t="str">
        <f>'Comm Input'!AF1497</f>
        <v>kr</v>
      </c>
      <c r="X462" s="158">
        <f>'Comm Input'!AG1497</f>
        <v>0</v>
      </c>
      <c r="Y462" s="322">
        <f>'Comm Input'!AH1497</f>
        <v>0</v>
      </c>
      <c r="Z462" s="7">
        <f>'Comm Input'!AI1497</f>
        <v>0</v>
      </c>
    </row>
    <row r="463" spans="1:26" x14ac:dyDescent="0.25">
      <c r="A463" s="311">
        <f>'Comm Input'!J1498</f>
        <v>0</v>
      </c>
      <c r="B463" s="218" t="str">
        <f>'Comm Input'!K1498</f>
        <v>Ellis Roofing</v>
      </c>
      <c r="C463" s="17">
        <f>'Comm Input'!L1498</f>
        <v>0.2039</v>
      </c>
      <c r="D463" t="str">
        <f>'Comm Input'!M1498</f>
        <v>FL8810</v>
      </c>
      <c r="E463" s="628">
        <f>'Comm Input'!N1498</f>
        <v>0</v>
      </c>
      <c r="F463" s="366">
        <f>'Comm Input'!O1498</f>
        <v>0</v>
      </c>
      <c r="G463" s="533">
        <f>'Comm Input'!P1498</f>
        <v>0</v>
      </c>
      <c r="H463" s="535">
        <f>'Comm Input'!Q1498</f>
        <v>0</v>
      </c>
      <c r="I463" s="535">
        <f>'Comm Input'!R1498</f>
        <v>0</v>
      </c>
      <c r="J463" s="535">
        <f>'Comm Input'!S1498</f>
        <v>0</v>
      </c>
      <c r="K463" s="535">
        <f>'Comm Input'!T1498</f>
        <v>0</v>
      </c>
      <c r="L463" s="526">
        <f>'Comm Input'!U1498</f>
        <v>0</v>
      </c>
      <c r="M463" s="526">
        <f>'Comm Input'!V1498</f>
        <v>0</v>
      </c>
      <c r="N463" s="523">
        <f>'Comm Input'!W1498</f>
        <v>0</v>
      </c>
      <c r="O463" s="523">
        <f>'Comm Input'!X1498</f>
        <v>0</v>
      </c>
      <c r="P463" s="538">
        <f>'Comm Input'!Y1498</f>
        <v>0</v>
      </c>
      <c r="Q463" s="538">
        <f>'Comm Input'!Z1498</f>
        <v>0</v>
      </c>
      <c r="R463" s="538">
        <f>'Comm Input'!AA1498</f>
        <v>0</v>
      </c>
      <c r="S463" s="538">
        <f>'Comm Input'!AB1498</f>
        <v>0</v>
      </c>
      <c r="T463" s="11">
        <f>'Comm Input'!AC1498</f>
        <v>0</v>
      </c>
      <c r="U463">
        <f>'Comm Input'!AD1498</f>
        <v>0</v>
      </c>
      <c r="V463">
        <f>'Comm Input'!AE1498</f>
        <v>0</v>
      </c>
      <c r="W463" s="538">
        <f>'Comm Input'!AF1498</f>
        <v>0</v>
      </c>
      <c r="X463" s="538">
        <f>'Comm Input'!AG1498</f>
        <v>0</v>
      </c>
      <c r="Y463" s="538">
        <f>'Comm Input'!AH1498</f>
        <v>0</v>
      </c>
      <c r="Z463">
        <f>'Comm Input'!AI1498</f>
        <v>0</v>
      </c>
    </row>
    <row r="464" spans="1:26" x14ac:dyDescent="0.25">
      <c r="A464" s="311">
        <f>'Comm Input'!J1499</f>
        <v>0</v>
      </c>
      <c r="B464" s="11">
        <f>'Comm Input'!K1499</f>
        <v>0</v>
      </c>
      <c r="C464">
        <f>'Comm Input'!L1499</f>
        <v>0</v>
      </c>
      <c r="D464">
        <f>'Comm Input'!M1499</f>
        <v>0</v>
      </c>
      <c r="E464" s="494">
        <f>'Comm Input'!N1499</f>
        <v>0</v>
      </c>
      <c r="F464" s="17">
        <f>'Comm Input'!O1499</f>
        <v>0</v>
      </c>
      <c r="G464" s="38">
        <f>'Comm Input'!P1499</f>
        <v>0</v>
      </c>
      <c r="H464" s="307">
        <f>'Comm Input'!Q1499</f>
        <v>0</v>
      </c>
      <c r="I464" s="307">
        <f>'Comm Input'!R1499</f>
        <v>0</v>
      </c>
      <c r="J464" s="307">
        <f>'Comm Input'!S1499</f>
        <v>0</v>
      </c>
      <c r="K464" s="307">
        <f>'Comm Input'!T1499</f>
        <v>0</v>
      </c>
      <c r="L464" s="38">
        <f>'Comm Input'!U1499</f>
        <v>0</v>
      </c>
      <c r="M464" s="38">
        <f>'Comm Input'!V1499</f>
        <v>0</v>
      </c>
      <c r="N464" s="22">
        <f>'Comm Input'!W1499</f>
        <v>0</v>
      </c>
      <c r="O464" s="22">
        <f>'Comm Input'!X1499</f>
        <v>0</v>
      </c>
      <c r="P464" s="23">
        <f>'Comm Input'!Y1499</f>
        <v>0</v>
      </c>
      <c r="Q464" s="23">
        <f>'Comm Input'!Z1499</f>
        <v>0</v>
      </c>
      <c r="R464" s="23">
        <f>'Comm Input'!AA1499</f>
        <v>0</v>
      </c>
      <c r="S464" s="23">
        <f>'Comm Input'!AB1499</f>
        <v>0</v>
      </c>
      <c r="T464" s="11">
        <f>'Comm Input'!AC1499</f>
        <v>0</v>
      </c>
      <c r="U464">
        <f>'Comm Input'!AD1499</f>
        <v>0</v>
      </c>
      <c r="V464">
        <f>'Comm Input'!AE1499</f>
        <v>0</v>
      </c>
      <c r="W464" s="23">
        <f>'Comm Input'!AF1499</f>
        <v>0</v>
      </c>
      <c r="X464" s="23">
        <f>'Comm Input'!AG1499</f>
        <v>0</v>
      </c>
      <c r="Y464" s="23">
        <f>'Comm Input'!AH1499</f>
        <v>0</v>
      </c>
      <c r="Z464">
        <f>'Comm Input'!AI1499</f>
        <v>0</v>
      </c>
    </row>
    <row r="465" spans="1:26" x14ac:dyDescent="0.25">
      <c r="A465" s="311">
        <f>'Comm Input'!J1500</f>
        <v>0</v>
      </c>
      <c r="B465" s="11" t="str">
        <f>'Comm Input'!K1500</f>
        <v>EFFECTIVE: 3/2022</v>
      </c>
      <c r="C465" s="17">
        <f>'Comm Input'!L1500</f>
        <v>0.33529999999999999</v>
      </c>
      <c r="D465" t="str">
        <f>'Comm Input'!M1500</f>
        <v>FL5551</v>
      </c>
      <c r="E465" s="494">
        <f>'Comm Input'!N1500</f>
        <v>2160</v>
      </c>
      <c r="F465" s="366">
        <f>'Comm Input'!O1500</f>
        <v>0</v>
      </c>
      <c r="G465" s="321">
        <f>'Comm Input'!P1500</f>
        <v>0</v>
      </c>
      <c r="H465" s="307">
        <f>'Comm Input'!Q1500</f>
        <v>0</v>
      </c>
      <c r="I465" s="307">
        <f>'Comm Input'!R1500</f>
        <v>0</v>
      </c>
      <c r="J465" s="307">
        <f>'Comm Input'!S1500</f>
        <v>0</v>
      </c>
      <c r="K465" s="307">
        <f>'Comm Input'!T1500</f>
        <v>0</v>
      </c>
      <c r="L465" s="38">
        <f>'Comm Input'!U1500</f>
        <v>0</v>
      </c>
      <c r="M465" s="38">
        <f>'Comm Input'!V1500</f>
        <v>0</v>
      </c>
      <c r="N465" s="22">
        <f>'Comm Input'!W1500</f>
        <v>56.915999999999997</v>
      </c>
      <c r="O465" s="22">
        <f>'Comm Input'!X1500</f>
        <v>0</v>
      </c>
      <c r="P465" s="23">
        <f>'Comm Input'!Y1500</f>
        <v>0</v>
      </c>
      <c r="Q465" s="23">
        <f>'Comm Input'!Z1500</f>
        <v>0</v>
      </c>
      <c r="R465" s="23">
        <f>'Comm Input'!AA1500</f>
        <v>24.397199999999998</v>
      </c>
      <c r="S465" s="23">
        <f>'Comm Input'!AB1500</f>
        <v>0</v>
      </c>
      <c r="T465" s="11">
        <f>'Comm Input'!AC1500</f>
        <v>0</v>
      </c>
      <c r="U465">
        <f>'Comm Input'!AD1500</f>
        <v>2.16</v>
      </c>
      <c r="V465">
        <f>'Comm Input'!AE1500</f>
        <v>0</v>
      </c>
      <c r="W465" s="23">
        <f>'Comm Input'!AF1500</f>
        <v>0</v>
      </c>
      <c r="X465" s="23">
        <f>'Comm Input'!AG1500</f>
        <v>0</v>
      </c>
      <c r="Y465" s="23">
        <f>'Comm Input'!AH1500</f>
        <v>0</v>
      </c>
      <c r="Z465">
        <f>'Comm Input'!AI1500</f>
        <v>0</v>
      </c>
    </row>
    <row r="466" spans="1:26" x14ac:dyDescent="0.25">
      <c r="A466" s="311">
        <f>'Comm Input'!J1501</f>
        <v>0</v>
      </c>
      <c r="B466" s="11">
        <f>'Comm Input'!K1501</f>
        <v>0</v>
      </c>
      <c r="C466">
        <f>'Comm Input'!L1501</f>
        <v>0</v>
      </c>
      <c r="D466">
        <f>'Comm Input'!M1501</f>
        <v>0</v>
      </c>
      <c r="E466" s="494">
        <f>'Comm Input'!N1501</f>
        <v>0</v>
      </c>
      <c r="F466" s="17">
        <f>'Comm Input'!O1501</f>
        <v>0</v>
      </c>
      <c r="G466" s="38">
        <f>'Comm Input'!P1501</f>
        <v>0</v>
      </c>
      <c r="H466" s="307">
        <f>'Comm Input'!Q1501</f>
        <v>0</v>
      </c>
      <c r="I466" s="307">
        <f>'Comm Input'!R1501</f>
        <v>0</v>
      </c>
      <c r="J466" s="307">
        <f>'Comm Input'!S1501</f>
        <v>0</v>
      </c>
      <c r="K466" s="307">
        <f>'Comm Input'!T1501</f>
        <v>0</v>
      </c>
      <c r="L466" s="38">
        <f>'Comm Input'!U1501</f>
        <v>0</v>
      </c>
      <c r="M466" s="38">
        <f>'Comm Input'!V1501</f>
        <v>0</v>
      </c>
      <c r="N466" s="22">
        <f>'Comm Input'!W1501</f>
        <v>0</v>
      </c>
      <c r="O466" s="22">
        <f>'Comm Input'!X1501</f>
        <v>0</v>
      </c>
      <c r="P466" s="23">
        <f>'Comm Input'!Y1501</f>
        <v>0</v>
      </c>
      <c r="Q466" s="23">
        <f>'Comm Input'!Z1501</f>
        <v>0</v>
      </c>
      <c r="R466" s="23">
        <f>'Comm Input'!AA1501</f>
        <v>0</v>
      </c>
      <c r="S466" s="23">
        <f>'Comm Input'!AB1501</f>
        <v>0</v>
      </c>
      <c r="T466" s="11">
        <f>'Comm Input'!AC1501</f>
        <v>0</v>
      </c>
      <c r="U466">
        <f>'Comm Input'!AD1501</f>
        <v>0</v>
      </c>
      <c r="V466">
        <f>'Comm Input'!AE1501</f>
        <v>0</v>
      </c>
      <c r="W466" s="23">
        <f>'Comm Input'!AF1501</f>
        <v>0</v>
      </c>
      <c r="X466" s="23">
        <f>'Comm Input'!AG1501</f>
        <v>0</v>
      </c>
      <c r="Y466" s="23">
        <f>'Comm Input'!AH1501</f>
        <v>0</v>
      </c>
      <c r="Z466">
        <f>'Comm Input'!AI1501</f>
        <v>0</v>
      </c>
    </row>
    <row r="467" spans="1:26" x14ac:dyDescent="0.25">
      <c r="A467" s="311" t="str">
        <f>'Comm Input'!J1502</f>
        <v>Note: broker earns 1/2 SUTA cutoffs</v>
      </c>
      <c r="B467" s="11">
        <f>'Comm Input'!K1502</f>
        <v>0</v>
      </c>
      <c r="C467" s="17" t="str">
        <f>'Comm Input'!L1502</f>
        <v>SUTA CREDIT</v>
      </c>
      <c r="D467">
        <f>'Comm Input'!M1502</f>
        <v>37.9</v>
      </c>
      <c r="E467" s="494">
        <f>'Comm Input'!N1502</f>
        <v>0</v>
      </c>
      <c r="F467" s="366">
        <f>'Comm Input'!O1502</f>
        <v>0</v>
      </c>
      <c r="G467" s="321">
        <f>'Comm Input'!P1502</f>
        <v>0</v>
      </c>
      <c r="H467" s="307">
        <f>'Comm Input'!Q1502</f>
        <v>0</v>
      </c>
      <c r="I467" s="307">
        <f>'Comm Input'!R1502</f>
        <v>0</v>
      </c>
      <c r="J467" s="307">
        <f>'Comm Input'!S1502</f>
        <v>0</v>
      </c>
      <c r="K467" s="307">
        <f>'Comm Input'!T1502</f>
        <v>0</v>
      </c>
      <c r="L467" s="38">
        <f>'Comm Input'!U1502</f>
        <v>0</v>
      </c>
      <c r="M467" s="38">
        <f>'Comm Input'!V1502</f>
        <v>0</v>
      </c>
      <c r="N467" s="22">
        <f>'Comm Input'!W1502</f>
        <v>26.529999999999998</v>
      </c>
      <c r="O467" s="22">
        <f>'Comm Input'!X1502</f>
        <v>0</v>
      </c>
      <c r="P467" s="23">
        <f>'Comm Input'!Y1502</f>
        <v>0</v>
      </c>
      <c r="Q467" s="23">
        <f>'Comm Input'!Z1502</f>
        <v>0</v>
      </c>
      <c r="R467" s="23">
        <f>'Comm Input'!AA1502</f>
        <v>11.37</v>
      </c>
      <c r="S467" s="23">
        <f>'Comm Input'!AB1502</f>
        <v>0</v>
      </c>
      <c r="T467" s="11">
        <f>'Comm Input'!AC1502</f>
        <v>0</v>
      </c>
      <c r="U467">
        <f>'Comm Input'!AD1502</f>
        <v>0</v>
      </c>
      <c r="V467">
        <f>'Comm Input'!AE1502</f>
        <v>0</v>
      </c>
      <c r="W467" s="23">
        <f>'Comm Input'!AF1502</f>
        <v>0</v>
      </c>
      <c r="X467" s="23">
        <f>'Comm Input'!AG1502</f>
        <v>0</v>
      </c>
      <c r="Y467" s="23">
        <f>'Comm Input'!AH1502</f>
        <v>0</v>
      </c>
      <c r="Z467" s="23">
        <f>'Comm Input'!AI1502</f>
        <v>0</v>
      </c>
    </row>
    <row r="468" spans="1:26" x14ac:dyDescent="0.25">
      <c r="A468" s="311">
        <f>'Comm Input'!J1503</f>
        <v>0</v>
      </c>
      <c r="B468" s="11">
        <f>'Comm Input'!K1503</f>
        <v>0</v>
      </c>
      <c r="C468">
        <f>'Comm Input'!L1503</f>
        <v>0</v>
      </c>
      <c r="D468">
        <f>'Comm Input'!M1503</f>
        <v>0</v>
      </c>
      <c r="E468" s="626">
        <f>'Comm Input'!N1503</f>
        <v>0</v>
      </c>
      <c r="F468" s="13">
        <f>'Comm Input'!O1503</f>
        <v>0</v>
      </c>
      <c r="G468" s="38">
        <f>'Comm Input'!P1503</f>
        <v>0</v>
      </c>
      <c r="H468" s="307">
        <f>'Comm Input'!Q1503</f>
        <v>0</v>
      </c>
      <c r="I468" s="307">
        <f>'Comm Input'!R1503</f>
        <v>0</v>
      </c>
      <c r="J468" s="307">
        <f>'Comm Input'!S1503</f>
        <v>0</v>
      </c>
      <c r="K468" s="307">
        <f>'Comm Input'!T1503</f>
        <v>0</v>
      </c>
      <c r="L468" s="38">
        <f>'Comm Input'!U1503</f>
        <v>0</v>
      </c>
      <c r="M468" s="38">
        <f>'Comm Input'!V1503</f>
        <v>0</v>
      </c>
      <c r="N468" s="22">
        <f>'Comm Input'!W1503</f>
        <v>0</v>
      </c>
      <c r="O468" s="22">
        <f>'Comm Input'!X1503</f>
        <v>0</v>
      </c>
      <c r="P468" s="23">
        <f>'Comm Input'!Y1503</f>
        <v>0</v>
      </c>
      <c r="Q468" s="23">
        <f>'Comm Input'!Z1503</f>
        <v>0</v>
      </c>
      <c r="R468" s="23">
        <f>'Comm Input'!AA1503</f>
        <v>0</v>
      </c>
      <c r="S468" s="23">
        <f>'Comm Input'!AB1503</f>
        <v>0</v>
      </c>
      <c r="T468" s="11">
        <f>'Comm Input'!AC1503</f>
        <v>0</v>
      </c>
      <c r="U468">
        <f>'Comm Input'!AD1503</f>
        <v>0</v>
      </c>
      <c r="V468">
        <f>'Comm Input'!AE1503</f>
        <v>0</v>
      </c>
      <c r="W468" s="23">
        <f>'Comm Input'!AF1503</f>
        <v>0</v>
      </c>
      <c r="X468" s="23">
        <f>'Comm Input'!AG1503</f>
        <v>0</v>
      </c>
      <c r="Y468" s="23">
        <f>'Comm Input'!AH1503</f>
        <v>0</v>
      </c>
      <c r="Z468" s="23">
        <f>'Comm Input'!AI1503</f>
        <v>0</v>
      </c>
    </row>
    <row r="469" spans="1:26" ht="15.75" thickBot="1" x14ac:dyDescent="0.3">
      <c r="A469" s="311">
        <f>'Comm Input'!J1504</f>
        <v>0</v>
      </c>
      <c r="B469" s="11">
        <f>'Comm Input'!K1504</f>
        <v>0</v>
      </c>
      <c r="C469">
        <f>'Comm Input'!L1504</f>
        <v>0</v>
      </c>
      <c r="D469">
        <f>'Comm Input'!M1504</f>
        <v>0</v>
      </c>
      <c r="E469" s="49">
        <f>'Comm Input'!N1504</f>
        <v>0</v>
      </c>
      <c r="F469" s="50">
        <f>'Comm Input'!O1504</f>
        <v>0</v>
      </c>
      <c r="G469" s="38">
        <f>'Comm Input'!P1504</f>
        <v>0</v>
      </c>
      <c r="H469" s="307">
        <f>'Comm Input'!Q1504</f>
        <v>0</v>
      </c>
      <c r="I469" s="307">
        <f>'Comm Input'!R1504</f>
        <v>0</v>
      </c>
      <c r="J469" s="307">
        <f>'Comm Input'!S1504</f>
        <v>0</v>
      </c>
      <c r="K469" s="307">
        <f>'Comm Input'!T1504</f>
        <v>0</v>
      </c>
      <c r="L469" s="38">
        <f>'Comm Input'!U1504</f>
        <v>0</v>
      </c>
      <c r="M469" s="38">
        <f>'Comm Input'!V1504</f>
        <v>0</v>
      </c>
      <c r="N469" s="38">
        <f>'Comm Input'!W1504</f>
        <v>0</v>
      </c>
      <c r="O469" s="22">
        <f>'Comm Input'!X1504</f>
        <v>0</v>
      </c>
      <c r="P469" s="11">
        <f>'Comm Input'!Y1504</f>
        <v>0</v>
      </c>
      <c r="Q469" s="23">
        <f>'Comm Input'!Z1504</f>
        <v>0</v>
      </c>
      <c r="R469" s="22">
        <f>'Comm Input'!AA1504</f>
        <v>0</v>
      </c>
      <c r="S469" s="22">
        <f>'Comm Input'!AB1504</f>
        <v>0</v>
      </c>
      <c r="T469" s="23">
        <f>'Comm Input'!AC1504</f>
        <v>0</v>
      </c>
      <c r="U469" s="22">
        <f>'Comm Input'!AD1504</f>
        <v>0</v>
      </c>
      <c r="V469" s="22">
        <f>'Comm Input'!AE1504</f>
        <v>0</v>
      </c>
      <c r="W469" s="23">
        <f>'Comm Input'!AF1504</f>
        <v>0</v>
      </c>
      <c r="X469" s="22">
        <f>'Comm Input'!AG1504</f>
        <v>0</v>
      </c>
      <c r="Y469" s="22">
        <f>'Comm Input'!AH1504</f>
        <v>0</v>
      </c>
      <c r="Z469" s="22">
        <f>'Comm Input'!AI1504</f>
        <v>0</v>
      </c>
    </row>
    <row r="470" spans="1:26" ht="15.75" thickBot="1" x14ac:dyDescent="0.3">
      <c r="A470" s="311">
        <f>'Comm Input'!J1505</f>
        <v>0</v>
      </c>
      <c r="B470" s="11">
        <f>'Comm Input'!K1505</f>
        <v>0</v>
      </c>
      <c r="C470">
        <f>'Comm Input'!L1505</f>
        <v>0</v>
      </c>
      <c r="D470">
        <f>'Comm Input'!M1505</f>
        <v>0</v>
      </c>
      <c r="E470" s="49">
        <f>'Comm Input'!N1505</f>
        <v>0</v>
      </c>
      <c r="F470" s="50">
        <f>'Comm Input'!O1505</f>
        <v>0</v>
      </c>
      <c r="G470" s="38">
        <f>'Comm Input'!P1505</f>
        <v>0</v>
      </c>
      <c r="H470" s="38">
        <f>'Comm Input'!Q1505</f>
        <v>0</v>
      </c>
      <c r="I470" s="38">
        <f>'Comm Input'!R1505</f>
        <v>0</v>
      </c>
      <c r="J470" s="38">
        <f>'Comm Input'!S1505</f>
        <v>0</v>
      </c>
      <c r="K470" s="38">
        <f>'Comm Input'!T1505</f>
        <v>0</v>
      </c>
      <c r="L470" s="38">
        <f>'Comm Input'!U1505</f>
        <v>0</v>
      </c>
      <c r="M470" s="38">
        <f>'Comm Input'!V1505</f>
        <v>0</v>
      </c>
      <c r="N470" s="488">
        <f>'Comm Input'!W1505</f>
        <v>83.445999999999998</v>
      </c>
      <c r="O470" s="489">
        <f>'Comm Input'!X1505</f>
        <v>0</v>
      </c>
      <c r="P470" s="490">
        <f>'Comm Input'!Y1505</f>
        <v>0</v>
      </c>
      <c r="Q470" s="1165">
        <f>'Comm Input'!Z1505</f>
        <v>83.445999999999998</v>
      </c>
      <c r="R470" s="387">
        <f>'Comm Input'!AA1505</f>
        <v>35.767199999999995</v>
      </c>
      <c r="S470" s="387">
        <f>'Comm Input'!AB1505</f>
        <v>0</v>
      </c>
      <c r="T470" s="1114">
        <f>'Comm Input'!AC1505</f>
        <v>35.767199999999995</v>
      </c>
      <c r="U470" s="89">
        <f>'Comm Input'!AD1505</f>
        <v>2.16</v>
      </c>
      <c r="V470" s="89">
        <f>'Comm Input'!AE1505</f>
        <v>0</v>
      </c>
      <c r="W470" s="23">
        <f>'Comm Input'!AF1505</f>
        <v>2.16</v>
      </c>
      <c r="X470" s="387">
        <f>'Comm Input'!AG1505</f>
        <v>0</v>
      </c>
      <c r="Y470" s="387">
        <f>'Comm Input'!AH1505</f>
        <v>0</v>
      </c>
      <c r="Z470" s="1087">
        <f>'Comm Input'!AI1505</f>
        <v>0</v>
      </c>
    </row>
    <row r="471" spans="1:26" x14ac:dyDescent="0.25">
      <c r="A471" s="311">
        <f>'Comm Input'!J1506</f>
        <v>0</v>
      </c>
      <c r="B471" s="11">
        <f>'Comm Input'!K1506</f>
        <v>0</v>
      </c>
      <c r="C471">
        <f>'Comm Input'!L1506</f>
        <v>0</v>
      </c>
      <c r="D471">
        <f>'Comm Input'!M1506</f>
        <v>0</v>
      </c>
      <c r="E471" s="49">
        <f>'Comm Input'!N1506</f>
        <v>0</v>
      </c>
      <c r="F471" s="50">
        <f>'Comm Input'!O1506</f>
        <v>0</v>
      </c>
      <c r="G471" s="38">
        <f>'Comm Input'!P1506</f>
        <v>0</v>
      </c>
      <c r="H471" s="38">
        <f>'Comm Input'!Q1506</f>
        <v>0</v>
      </c>
      <c r="I471" s="38">
        <f>'Comm Input'!R1506</f>
        <v>0</v>
      </c>
      <c r="J471" s="38">
        <f>'Comm Input'!S1506</f>
        <v>0</v>
      </c>
      <c r="K471" s="38">
        <f>'Comm Input'!T1506</f>
        <v>0</v>
      </c>
      <c r="L471" s="38">
        <f>'Comm Input'!U1506</f>
        <v>0</v>
      </c>
      <c r="M471" s="38">
        <f>'Comm Input'!V1506</f>
        <v>0</v>
      </c>
      <c r="N471" s="522">
        <f>'Comm Input'!W1506</f>
        <v>0</v>
      </c>
      <c r="O471" s="523">
        <f>'Comm Input'!X1506</f>
        <v>0</v>
      </c>
      <c r="P471" s="28">
        <f>'Comm Input'!Y1506</f>
        <v>0</v>
      </c>
      <c r="Q471" s="538">
        <f>'Comm Input'!Z1506</f>
        <v>0</v>
      </c>
      <c r="R471" s="523">
        <f>'Comm Input'!AA1506</f>
        <v>0</v>
      </c>
      <c r="S471" s="523">
        <f>'Comm Input'!AB1506</f>
        <v>0</v>
      </c>
      <c r="T471" s="28">
        <f>'Comm Input'!AC1506</f>
        <v>0</v>
      </c>
      <c r="U471" s="89">
        <f>'Comm Input'!AD1506</f>
        <v>0</v>
      </c>
      <c r="V471" s="89">
        <f>'Comm Input'!AE1506</f>
        <v>0</v>
      </c>
      <c r="W471" s="23">
        <f>'Comm Input'!AF1506</f>
        <v>0</v>
      </c>
      <c r="X471" s="523">
        <f>'Comm Input'!AG1506</f>
        <v>0</v>
      </c>
      <c r="Y471" s="523">
        <f>'Comm Input'!AH1506</f>
        <v>0</v>
      </c>
      <c r="Z471" s="89">
        <f>'Comm Input'!AI1506</f>
        <v>0</v>
      </c>
    </row>
    <row r="472" spans="1:26" x14ac:dyDescent="0.25">
      <c r="A472" s="440" t="str">
        <f>'Comm Input'!J1507</f>
        <v>CES</v>
      </c>
      <c r="B472" s="42" t="str">
        <f>'Comm Input'!K1507</f>
        <v>Broker: PEO Exchange</v>
      </c>
      <c r="C472" s="35">
        <f>'Comm Input'!L1507</f>
        <v>0</v>
      </c>
      <c r="D472" s="158">
        <f>'Comm Input'!M1507</f>
        <v>0</v>
      </c>
      <c r="E472" s="117">
        <f>'Comm Input'!N1507</f>
        <v>0</v>
      </c>
      <c r="F472" s="316">
        <f>'Comm Input'!O1507</f>
        <v>0</v>
      </c>
      <c r="G472" s="158">
        <f>'Comm Input'!P1507</f>
        <v>0</v>
      </c>
      <c r="H472" s="158">
        <f>'Comm Input'!Q1507</f>
        <v>0</v>
      </c>
      <c r="I472" s="158">
        <f>'Comm Input'!R1507</f>
        <v>0</v>
      </c>
      <c r="J472" s="319">
        <f>'Comm Input'!S1507</f>
        <v>0</v>
      </c>
      <c r="K472" s="319">
        <f>'Comm Input'!T1507</f>
        <v>0</v>
      </c>
      <c r="L472" s="319">
        <f>'Comm Input'!U1507</f>
        <v>0.03</v>
      </c>
      <c r="M472" s="158">
        <f>'Comm Input'!V1507</f>
        <v>0</v>
      </c>
      <c r="N472" s="319">
        <f>'Comm Input'!W1507</f>
        <v>0.02</v>
      </c>
      <c r="O472" s="117">
        <f>'Comm Input'!X1507</f>
        <v>0</v>
      </c>
      <c r="P472" s="157">
        <f>'Comm Input'!Y1507</f>
        <v>0</v>
      </c>
      <c r="Q472" s="159">
        <f>'Comm Input'!Z1507</f>
        <v>0</v>
      </c>
      <c r="R472" s="319">
        <f>'Comm Input'!AA1507</f>
        <v>0</v>
      </c>
      <c r="S472" s="157">
        <f>'Comm Input'!AB1507</f>
        <v>0</v>
      </c>
      <c r="T472" s="126">
        <f>'Comm Input'!AC1507</f>
        <v>0</v>
      </c>
      <c r="U472" s="7">
        <f>'Comm Input'!AD1507</f>
        <v>0</v>
      </c>
      <c r="V472" s="7">
        <f>'Comm Input'!AE1507</f>
        <v>0</v>
      </c>
      <c r="W472" s="126">
        <f>'Comm Input'!AF1507</f>
        <v>0</v>
      </c>
      <c r="X472" s="158">
        <f>'Comm Input'!AG1507</f>
        <v>0</v>
      </c>
      <c r="Y472" s="322">
        <f>'Comm Input'!AH1507</f>
        <v>0</v>
      </c>
      <c r="Z472" s="7">
        <f>'Comm Input'!AI1507</f>
        <v>0</v>
      </c>
    </row>
    <row r="473" spans="1:26" x14ac:dyDescent="0.25">
      <c r="A473" s="311">
        <f>'Comm Input'!J1508</f>
        <v>0</v>
      </c>
      <c r="B473" s="218" t="str">
        <f>'Comm Input'!K1508</f>
        <v>Bridge Builders Newark, LLC</v>
      </c>
      <c r="C473" s="17">
        <f>'Comm Input'!L1508</f>
        <v>0.17130000000000001</v>
      </c>
      <c r="D473" t="str">
        <f>'Comm Input'!M1508</f>
        <v>NJ8742</v>
      </c>
      <c r="E473" s="628">
        <f>'Comm Input'!N1508</f>
        <v>0</v>
      </c>
      <c r="F473" s="366">
        <f>'Comm Input'!O1508</f>
        <v>0</v>
      </c>
      <c r="G473" s="533">
        <f>'Comm Input'!P1508</f>
        <v>4.7999999999999996E-3</v>
      </c>
      <c r="H473" s="535">
        <f>'Comm Input'!Q1508</f>
        <v>0</v>
      </c>
      <c r="I473" s="535">
        <f>'Comm Input'!R1508</f>
        <v>0</v>
      </c>
      <c r="J473" s="535">
        <f>'Comm Input'!S1508</f>
        <v>0</v>
      </c>
      <c r="K473" s="535">
        <f>'Comm Input'!T1508</f>
        <v>0</v>
      </c>
      <c r="L473" s="526">
        <f>'Comm Input'!U1508</f>
        <v>0.03</v>
      </c>
      <c r="M473" s="526">
        <f>'Comm Input'!V1508</f>
        <v>0</v>
      </c>
      <c r="N473" s="523">
        <f>'Comm Input'!W1508</f>
        <v>0</v>
      </c>
      <c r="O473" s="523">
        <f>'Comm Input'!X1508</f>
        <v>0</v>
      </c>
      <c r="P473" s="538">
        <f>'Comm Input'!Y1508</f>
        <v>0</v>
      </c>
      <c r="Q473" s="538">
        <f>'Comm Input'!Z1508</f>
        <v>0</v>
      </c>
      <c r="R473" s="538">
        <f>'Comm Input'!AA1508</f>
        <v>0</v>
      </c>
      <c r="S473" s="538">
        <f>'Comm Input'!AB1508</f>
        <v>0</v>
      </c>
      <c r="T473" s="11">
        <f>'Comm Input'!AC1508</f>
        <v>0</v>
      </c>
      <c r="U473">
        <f>'Comm Input'!AD1508</f>
        <v>0</v>
      </c>
      <c r="V473">
        <f>'Comm Input'!AE1508</f>
        <v>0</v>
      </c>
      <c r="W473" s="538">
        <f>'Comm Input'!AF1508</f>
        <v>0</v>
      </c>
      <c r="X473" s="538">
        <f>'Comm Input'!AG1508</f>
        <v>0</v>
      </c>
      <c r="Y473" s="538">
        <f>'Comm Input'!AH1508</f>
        <v>0</v>
      </c>
      <c r="Z473">
        <f>'Comm Input'!AI1508</f>
        <v>0</v>
      </c>
    </row>
    <row r="474" spans="1:26" x14ac:dyDescent="0.25">
      <c r="A474" s="311">
        <f>'Comm Input'!J1509</f>
        <v>0</v>
      </c>
      <c r="B474" s="11">
        <f>'Comm Input'!K1509</f>
        <v>0</v>
      </c>
      <c r="C474">
        <f>'Comm Input'!L1509</f>
        <v>0</v>
      </c>
      <c r="D474">
        <f>'Comm Input'!M1509</f>
        <v>0</v>
      </c>
      <c r="E474" s="494">
        <f>'Comm Input'!N1509</f>
        <v>0</v>
      </c>
      <c r="F474" s="17">
        <f>'Comm Input'!O1509</f>
        <v>0</v>
      </c>
      <c r="G474" s="38">
        <f>'Comm Input'!P1509</f>
        <v>3.1679999999999998E-3</v>
      </c>
      <c r="H474" s="307">
        <f>'Comm Input'!Q1509</f>
        <v>0</v>
      </c>
      <c r="I474" s="307">
        <f>'Comm Input'!R1509</f>
        <v>0</v>
      </c>
      <c r="J474" s="307">
        <f>'Comm Input'!S1509</f>
        <v>0</v>
      </c>
      <c r="K474" s="307">
        <f>'Comm Input'!T1509</f>
        <v>0</v>
      </c>
      <c r="L474" s="38">
        <f>'Comm Input'!U1509</f>
        <v>0.03</v>
      </c>
      <c r="M474" s="38">
        <f>'Comm Input'!V1509</f>
        <v>0</v>
      </c>
      <c r="N474" s="22">
        <f>'Comm Input'!W1509</f>
        <v>0</v>
      </c>
      <c r="O474" s="22">
        <f>'Comm Input'!X1509</f>
        <v>0</v>
      </c>
      <c r="P474" s="23">
        <f>'Comm Input'!Y1509</f>
        <v>0</v>
      </c>
      <c r="Q474" s="23">
        <f>'Comm Input'!Z1509</f>
        <v>0</v>
      </c>
      <c r="R474" s="23">
        <f>'Comm Input'!AA1509</f>
        <v>0</v>
      </c>
      <c r="S474" s="23">
        <f>'Comm Input'!AB1509</f>
        <v>0</v>
      </c>
      <c r="T474" s="11">
        <f>'Comm Input'!AC1509</f>
        <v>0</v>
      </c>
      <c r="U474">
        <f>'Comm Input'!AD1509</f>
        <v>0</v>
      </c>
      <c r="V474">
        <f>'Comm Input'!AE1509</f>
        <v>0</v>
      </c>
      <c r="W474" s="23">
        <f>'Comm Input'!AF1509</f>
        <v>0</v>
      </c>
      <c r="X474" s="23">
        <f>'Comm Input'!AG1509</f>
        <v>0</v>
      </c>
      <c r="Y474" s="23">
        <f>'Comm Input'!AH1509</f>
        <v>0</v>
      </c>
      <c r="Z474">
        <f>'Comm Input'!AI1509</f>
        <v>0</v>
      </c>
    </row>
    <row r="475" spans="1:26" x14ac:dyDescent="0.25">
      <c r="A475" s="311">
        <f>'Comm Input'!J1510</f>
        <v>0</v>
      </c>
      <c r="B475" s="11" t="str">
        <f>'Comm Input'!K1510</f>
        <v xml:space="preserve">EFFECTIVE: </v>
      </c>
      <c r="C475" s="17">
        <f>'Comm Input'!L1510</f>
        <v>0.17030000000000001</v>
      </c>
      <c r="D475" t="str">
        <f>'Comm Input'!M1510</f>
        <v>NJ8810</v>
      </c>
      <c r="E475" s="494">
        <f>'Comm Input'!N1510</f>
        <v>0</v>
      </c>
      <c r="F475" s="366">
        <f>'Comm Input'!O1510</f>
        <v>0</v>
      </c>
      <c r="G475" s="321">
        <f>'Comm Input'!P1510</f>
        <v>3.8E-3</v>
      </c>
      <c r="H475" s="307">
        <f>'Comm Input'!Q1510</f>
        <v>0</v>
      </c>
      <c r="I475" s="307">
        <f>'Comm Input'!R1510</f>
        <v>0</v>
      </c>
      <c r="J475" s="307">
        <f>'Comm Input'!S1510</f>
        <v>0</v>
      </c>
      <c r="K475" s="307">
        <f>'Comm Input'!T1510</f>
        <v>0</v>
      </c>
      <c r="L475" s="38">
        <f>'Comm Input'!U1510</f>
        <v>0.03</v>
      </c>
      <c r="M475" s="38">
        <f>'Comm Input'!V1510</f>
        <v>0</v>
      </c>
      <c r="N475" s="22">
        <f>'Comm Input'!W1510</f>
        <v>0</v>
      </c>
      <c r="O475" s="22">
        <f>'Comm Input'!X1510</f>
        <v>0</v>
      </c>
      <c r="P475" s="23">
        <f>'Comm Input'!Y1510</f>
        <v>0</v>
      </c>
      <c r="Q475" s="23">
        <f>'Comm Input'!Z1510</f>
        <v>0</v>
      </c>
      <c r="R475" s="23">
        <f>'Comm Input'!AA1510</f>
        <v>0</v>
      </c>
      <c r="S475" s="23">
        <f>'Comm Input'!AB1510</f>
        <v>0</v>
      </c>
      <c r="T475" s="11">
        <f>'Comm Input'!AC1510</f>
        <v>0</v>
      </c>
      <c r="U475">
        <f>'Comm Input'!AD1510</f>
        <v>0</v>
      </c>
      <c r="V475">
        <f>'Comm Input'!AE1510</f>
        <v>0</v>
      </c>
      <c r="W475" s="23">
        <f>'Comm Input'!AF1510</f>
        <v>0</v>
      </c>
      <c r="X475" s="23">
        <f>'Comm Input'!AG1510</f>
        <v>0</v>
      </c>
      <c r="Y475" s="23">
        <f>'Comm Input'!AH1510</f>
        <v>0</v>
      </c>
      <c r="Z475">
        <f>'Comm Input'!AI1510</f>
        <v>0</v>
      </c>
    </row>
    <row r="476" spans="1:26" x14ac:dyDescent="0.25">
      <c r="A476" s="311">
        <f>'Comm Input'!J1511</f>
        <v>0</v>
      </c>
      <c r="B476" s="11">
        <f>'Comm Input'!K1511</f>
        <v>0</v>
      </c>
      <c r="C476">
        <f>'Comm Input'!L1511</f>
        <v>0</v>
      </c>
      <c r="D476">
        <f>'Comm Input'!M1511</f>
        <v>0</v>
      </c>
      <c r="E476" s="494">
        <f>'Comm Input'!N1511</f>
        <v>0</v>
      </c>
      <c r="F476" s="17">
        <f>'Comm Input'!O1511</f>
        <v>0</v>
      </c>
      <c r="G476" s="38">
        <f>'Comm Input'!P1511</f>
        <v>2.5080000000000002E-3</v>
      </c>
      <c r="H476" s="307">
        <f>'Comm Input'!Q1511</f>
        <v>0</v>
      </c>
      <c r="I476" s="307">
        <f>'Comm Input'!R1511</f>
        <v>0</v>
      </c>
      <c r="J476" s="307">
        <f>'Comm Input'!S1511</f>
        <v>0</v>
      </c>
      <c r="K476" s="307">
        <f>'Comm Input'!T1511</f>
        <v>0</v>
      </c>
      <c r="L476" s="38">
        <f>'Comm Input'!U1511</f>
        <v>0.03</v>
      </c>
      <c r="M476" s="38">
        <f>'Comm Input'!V1511</f>
        <v>0</v>
      </c>
      <c r="N476" s="22">
        <f>'Comm Input'!W1511</f>
        <v>0</v>
      </c>
      <c r="O476" s="22">
        <f>'Comm Input'!X1511</f>
        <v>0</v>
      </c>
      <c r="P476" s="23">
        <f>'Comm Input'!Y1511</f>
        <v>0</v>
      </c>
      <c r="Q476" s="23">
        <f>'Comm Input'!Z1511</f>
        <v>0</v>
      </c>
      <c r="R476" s="23">
        <f>'Comm Input'!AA1511</f>
        <v>0</v>
      </c>
      <c r="S476" s="23">
        <f>'Comm Input'!AB1511</f>
        <v>0</v>
      </c>
      <c r="T476" s="11">
        <f>'Comm Input'!AC1511</f>
        <v>0</v>
      </c>
      <c r="U476">
        <f>'Comm Input'!AD1511</f>
        <v>0</v>
      </c>
      <c r="V476">
        <f>'Comm Input'!AE1511</f>
        <v>0</v>
      </c>
      <c r="W476" s="23">
        <f>'Comm Input'!AF1511</f>
        <v>0</v>
      </c>
      <c r="X476" s="23">
        <f>'Comm Input'!AG1511</f>
        <v>0</v>
      </c>
      <c r="Y476" s="23">
        <f>'Comm Input'!AH1511</f>
        <v>0</v>
      </c>
      <c r="Z476">
        <f>'Comm Input'!AI1511</f>
        <v>0</v>
      </c>
    </row>
    <row r="477" spans="1:26" x14ac:dyDescent="0.25">
      <c r="A477" s="311">
        <f>'Comm Input'!J1512</f>
        <v>0</v>
      </c>
      <c r="B477" s="11">
        <f>'Comm Input'!K1512</f>
        <v>0</v>
      </c>
      <c r="C477" s="17">
        <f>'Comm Input'!L1512</f>
        <v>0.224</v>
      </c>
      <c r="D477" t="str">
        <f>'Comm Input'!M1512</f>
        <v>NJ9014</v>
      </c>
      <c r="E477" s="494">
        <f>'Comm Input'!N1512</f>
        <v>0</v>
      </c>
      <c r="F477" s="366">
        <f>'Comm Input'!O1512</f>
        <v>0</v>
      </c>
      <c r="G477" s="321">
        <f>'Comm Input'!P1512</f>
        <v>6.25E-2</v>
      </c>
      <c r="H477" s="307">
        <f>'Comm Input'!Q1512</f>
        <v>0</v>
      </c>
      <c r="I477" s="307">
        <f>'Comm Input'!R1512</f>
        <v>0</v>
      </c>
      <c r="J477" s="307">
        <f>'Comm Input'!S1512</f>
        <v>0</v>
      </c>
      <c r="K477" s="307">
        <f>'Comm Input'!T1512</f>
        <v>0</v>
      </c>
      <c r="L477" s="38">
        <f>'Comm Input'!U1512</f>
        <v>0.03</v>
      </c>
      <c r="M477" s="38">
        <f>'Comm Input'!V1512</f>
        <v>0</v>
      </c>
      <c r="N477" s="22">
        <f>'Comm Input'!W1512</f>
        <v>0</v>
      </c>
      <c r="O477" s="22">
        <f>'Comm Input'!X1512</f>
        <v>0</v>
      </c>
      <c r="P477" s="23">
        <f>'Comm Input'!Y1512</f>
        <v>0</v>
      </c>
      <c r="Q477" s="23">
        <f>'Comm Input'!Z1512</f>
        <v>0</v>
      </c>
      <c r="R477" s="23">
        <f>'Comm Input'!AA1512</f>
        <v>0</v>
      </c>
      <c r="S477" s="23">
        <f>'Comm Input'!AB1512</f>
        <v>0</v>
      </c>
      <c r="T477" s="11">
        <f>'Comm Input'!AC1512</f>
        <v>0</v>
      </c>
      <c r="U477">
        <f>'Comm Input'!AD1512</f>
        <v>0</v>
      </c>
      <c r="V477">
        <f>'Comm Input'!AE1512</f>
        <v>0</v>
      </c>
      <c r="W477" s="23">
        <f>'Comm Input'!AF1512</f>
        <v>0</v>
      </c>
      <c r="X477" s="23">
        <f>'Comm Input'!AG1512</f>
        <v>0</v>
      </c>
      <c r="Y477" s="23">
        <f>'Comm Input'!AH1512</f>
        <v>0</v>
      </c>
      <c r="Z477" s="23">
        <f>'Comm Input'!AI1512</f>
        <v>0</v>
      </c>
    </row>
    <row r="478" spans="1:26" x14ac:dyDescent="0.25">
      <c r="A478" s="311">
        <f>'Comm Input'!J1513</f>
        <v>0</v>
      </c>
      <c r="B478" s="11">
        <f>'Comm Input'!K1513</f>
        <v>0</v>
      </c>
      <c r="C478">
        <f>'Comm Input'!L1513</f>
        <v>0</v>
      </c>
      <c r="D478">
        <f>'Comm Input'!M1513</f>
        <v>0</v>
      </c>
      <c r="E478" s="626">
        <f>'Comm Input'!N1513</f>
        <v>0</v>
      </c>
      <c r="F478" s="13">
        <f>'Comm Input'!O1513</f>
        <v>0</v>
      </c>
      <c r="G478" s="38">
        <f>'Comm Input'!P1513</f>
        <v>4.1250000000000002E-2</v>
      </c>
      <c r="H478" s="307">
        <f>'Comm Input'!Q1513</f>
        <v>0</v>
      </c>
      <c r="I478" s="307">
        <f>'Comm Input'!R1513</f>
        <v>0</v>
      </c>
      <c r="J478" s="307">
        <f>'Comm Input'!S1513</f>
        <v>0</v>
      </c>
      <c r="K478" s="307">
        <f>'Comm Input'!T1513</f>
        <v>0</v>
      </c>
      <c r="L478" s="38">
        <f>'Comm Input'!U1513</f>
        <v>0.03</v>
      </c>
      <c r="M478" s="38">
        <f>'Comm Input'!V1513</f>
        <v>0</v>
      </c>
      <c r="N478" s="22">
        <f>'Comm Input'!W1513</f>
        <v>0</v>
      </c>
      <c r="O478" s="22">
        <f>'Comm Input'!X1513</f>
        <v>0</v>
      </c>
      <c r="P478" s="23">
        <f>'Comm Input'!Y1513</f>
        <v>0</v>
      </c>
      <c r="Q478" s="23">
        <f>'Comm Input'!Z1513</f>
        <v>0</v>
      </c>
      <c r="R478" s="23">
        <f>'Comm Input'!AA1513</f>
        <v>0</v>
      </c>
      <c r="S478" s="23">
        <f>'Comm Input'!AB1513</f>
        <v>0</v>
      </c>
      <c r="T478" s="11">
        <f>'Comm Input'!AC1513</f>
        <v>0</v>
      </c>
      <c r="U478">
        <f>'Comm Input'!AD1513</f>
        <v>0</v>
      </c>
      <c r="V478">
        <f>'Comm Input'!AE1513</f>
        <v>0</v>
      </c>
      <c r="W478" s="23">
        <f>'Comm Input'!AF1513</f>
        <v>0</v>
      </c>
      <c r="X478" s="23">
        <f>'Comm Input'!AG1513</f>
        <v>0</v>
      </c>
      <c r="Y478" s="23">
        <f>'Comm Input'!AH1513</f>
        <v>0</v>
      </c>
      <c r="Z478" s="23">
        <f>'Comm Input'!AI1513</f>
        <v>0</v>
      </c>
    </row>
    <row r="479" spans="1:26" x14ac:dyDescent="0.25">
      <c r="A479" s="311">
        <f>'Comm Input'!J1514</f>
        <v>0</v>
      </c>
      <c r="B479" s="11">
        <f>'Comm Input'!K1514</f>
        <v>0</v>
      </c>
      <c r="C479" s="17">
        <f>'Comm Input'!L1514</f>
        <v>0.28199999999999997</v>
      </c>
      <c r="D479" t="str">
        <f>'Comm Input'!M1514</f>
        <v>NY5474</v>
      </c>
      <c r="E479" s="625">
        <f>'Comm Input'!N1514</f>
        <v>0</v>
      </c>
      <c r="F479" s="366">
        <f>'Comm Input'!O1514</f>
        <v>0</v>
      </c>
      <c r="G479" s="321">
        <f>'Comm Input'!P1514</f>
        <v>0.15820000000000001</v>
      </c>
      <c r="H479" s="535">
        <f>'Comm Input'!Q1514</f>
        <v>0</v>
      </c>
      <c r="I479" s="727">
        <f>'Comm Input'!R1514</f>
        <v>0</v>
      </c>
      <c r="J479" s="727">
        <f>'Comm Input'!S1514</f>
        <v>0</v>
      </c>
      <c r="K479" s="727">
        <f>'Comm Input'!T1514</f>
        <v>0</v>
      </c>
      <c r="L479" s="525">
        <f>'Comm Input'!U1514</f>
        <v>0.03</v>
      </c>
      <c r="M479" s="525">
        <f>'Comm Input'!V1514</f>
        <v>0</v>
      </c>
      <c r="N479" s="22">
        <f>'Comm Input'!W1514</f>
        <v>0</v>
      </c>
      <c r="O479" s="529">
        <f>'Comm Input'!X1514</f>
        <v>0</v>
      </c>
      <c r="P479" s="593">
        <f>'Comm Input'!Y1514</f>
        <v>0</v>
      </c>
      <c r="Q479" s="593">
        <f>'Comm Input'!Z1514</f>
        <v>0</v>
      </c>
      <c r="R479" s="593">
        <f>'Comm Input'!AA1514</f>
        <v>0</v>
      </c>
      <c r="S479" s="593">
        <f>'Comm Input'!AB1514</f>
        <v>0</v>
      </c>
      <c r="T479" s="11">
        <f>'Comm Input'!AC1514</f>
        <v>0</v>
      </c>
      <c r="U479">
        <f>'Comm Input'!AD1514</f>
        <v>0</v>
      </c>
      <c r="V479">
        <f>'Comm Input'!AE1514</f>
        <v>0</v>
      </c>
      <c r="W479" s="593">
        <f>'Comm Input'!AF1514</f>
        <v>0</v>
      </c>
      <c r="X479" s="593">
        <f>'Comm Input'!AG1514</f>
        <v>0</v>
      </c>
      <c r="Y479" s="593">
        <f>'Comm Input'!AH1514</f>
        <v>0</v>
      </c>
      <c r="Z479" s="593">
        <f>'Comm Input'!AI1514</f>
        <v>0</v>
      </c>
    </row>
    <row r="480" spans="1:26" x14ac:dyDescent="0.25">
      <c r="A480" s="311">
        <f>'Comm Input'!J1515</f>
        <v>0</v>
      </c>
      <c r="B480" s="11">
        <f>'Comm Input'!K1515</f>
        <v>0</v>
      </c>
      <c r="C480">
        <f>'Comm Input'!L1515</f>
        <v>0</v>
      </c>
      <c r="D480">
        <f>'Comm Input'!M1515</f>
        <v>0</v>
      </c>
      <c r="E480" s="625">
        <f>'Comm Input'!N1515</f>
        <v>0</v>
      </c>
      <c r="F480" s="13">
        <f>'Comm Input'!O1515</f>
        <v>0</v>
      </c>
      <c r="G480" s="38">
        <f>'Comm Input'!P1515</f>
        <v>0.104412</v>
      </c>
      <c r="H480" s="535">
        <f>'Comm Input'!Q1515</f>
        <v>0</v>
      </c>
      <c r="I480" s="727">
        <f>'Comm Input'!R1515</f>
        <v>0</v>
      </c>
      <c r="J480" s="727">
        <f>'Comm Input'!S1515</f>
        <v>0</v>
      </c>
      <c r="K480" s="727">
        <f>'Comm Input'!T1515</f>
        <v>0</v>
      </c>
      <c r="L480" s="525">
        <f>'Comm Input'!U1515</f>
        <v>0.03</v>
      </c>
      <c r="M480" s="525">
        <f>'Comm Input'!V1515</f>
        <v>0</v>
      </c>
      <c r="N480" s="22">
        <f>'Comm Input'!W1515</f>
        <v>0</v>
      </c>
      <c r="O480" s="529">
        <f>'Comm Input'!X1515</f>
        <v>0</v>
      </c>
      <c r="P480" s="593">
        <f>'Comm Input'!Y1515</f>
        <v>0</v>
      </c>
      <c r="Q480" s="593">
        <f>'Comm Input'!Z1515</f>
        <v>0</v>
      </c>
      <c r="R480" s="593">
        <f>'Comm Input'!AA1515</f>
        <v>0</v>
      </c>
      <c r="S480" s="593">
        <f>'Comm Input'!AB1515</f>
        <v>0</v>
      </c>
      <c r="T480" s="11">
        <f>'Comm Input'!AC1515</f>
        <v>0</v>
      </c>
      <c r="U480">
        <f>'Comm Input'!AD1515</f>
        <v>0</v>
      </c>
      <c r="V480">
        <f>'Comm Input'!AE1515</f>
        <v>0</v>
      </c>
      <c r="W480" s="593">
        <f>'Comm Input'!AF1515</f>
        <v>0</v>
      </c>
      <c r="X480" s="593">
        <f>'Comm Input'!AG1515</f>
        <v>0</v>
      </c>
      <c r="Y480" s="593">
        <f>'Comm Input'!AH1515</f>
        <v>0</v>
      </c>
      <c r="Z480" s="593">
        <f>'Comm Input'!AI1515</f>
        <v>0</v>
      </c>
    </row>
    <row r="481" spans="1:26" x14ac:dyDescent="0.25">
      <c r="A481" s="311">
        <f>'Comm Input'!J1516</f>
        <v>0</v>
      </c>
      <c r="B481" s="11">
        <f>'Comm Input'!K1516</f>
        <v>0</v>
      </c>
      <c r="C481" s="17">
        <f>'Comm Input'!L1516</f>
        <v>0.29580000000000001</v>
      </c>
      <c r="D481" t="str">
        <f>'Comm Input'!M1516</f>
        <v>NY5645</v>
      </c>
      <c r="E481" s="625">
        <f>'Comm Input'!N1516</f>
        <v>0</v>
      </c>
      <c r="F481" s="366">
        <f>'Comm Input'!O1516</f>
        <v>0</v>
      </c>
      <c r="G481" s="321">
        <f>'Comm Input'!P1516</f>
        <v>0.129</v>
      </c>
      <c r="H481" s="535">
        <f>'Comm Input'!Q1516</f>
        <v>0</v>
      </c>
      <c r="I481" s="727">
        <f>'Comm Input'!R1516</f>
        <v>0</v>
      </c>
      <c r="J481" s="727">
        <f>'Comm Input'!S1516</f>
        <v>0</v>
      </c>
      <c r="K481" s="727">
        <f>'Comm Input'!T1516</f>
        <v>0</v>
      </c>
      <c r="L481" s="525">
        <f>'Comm Input'!U1516</f>
        <v>0.03</v>
      </c>
      <c r="M481" s="525">
        <f>'Comm Input'!V1516</f>
        <v>0</v>
      </c>
      <c r="N481" s="22">
        <f>'Comm Input'!W1516</f>
        <v>0</v>
      </c>
      <c r="O481" s="529">
        <f>'Comm Input'!X1516</f>
        <v>0</v>
      </c>
      <c r="P481" s="593">
        <f>'Comm Input'!Y1516</f>
        <v>0</v>
      </c>
      <c r="Q481" s="593">
        <f>'Comm Input'!Z1516</f>
        <v>0</v>
      </c>
      <c r="R481" s="593">
        <f>'Comm Input'!AA1516</f>
        <v>0</v>
      </c>
      <c r="S481" s="593">
        <f>'Comm Input'!AB1516</f>
        <v>0</v>
      </c>
      <c r="T481" s="11">
        <f>'Comm Input'!AC1516</f>
        <v>0</v>
      </c>
      <c r="U481">
        <f>'Comm Input'!AD1516</f>
        <v>0</v>
      </c>
      <c r="V481">
        <f>'Comm Input'!AE1516</f>
        <v>0</v>
      </c>
      <c r="W481" s="593">
        <f>'Comm Input'!AF1516</f>
        <v>0</v>
      </c>
      <c r="X481" s="593">
        <f>'Comm Input'!AG1516</f>
        <v>0</v>
      </c>
      <c r="Y481" s="593">
        <f>'Comm Input'!AH1516</f>
        <v>0</v>
      </c>
      <c r="Z481" s="593">
        <f>'Comm Input'!AI1516</f>
        <v>0</v>
      </c>
    </row>
    <row r="482" spans="1:26" x14ac:dyDescent="0.25">
      <c r="A482" s="311">
        <f>'Comm Input'!J1517</f>
        <v>0</v>
      </c>
      <c r="B482" s="11">
        <f>'Comm Input'!K1517</f>
        <v>0</v>
      </c>
      <c r="C482">
        <f>'Comm Input'!L1517</f>
        <v>0</v>
      </c>
      <c r="D482">
        <f>'Comm Input'!M1517</f>
        <v>0</v>
      </c>
      <c r="E482" s="625">
        <f>'Comm Input'!N1517</f>
        <v>0</v>
      </c>
      <c r="F482" s="13">
        <f>'Comm Input'!O1517</f>
        <v>0</v>
      </c>
      <c r="G482" s="38">
        <f>'Comm Input'!P1517</f>
        <v>8.5140000000000007E-2</v>
      </c>
      <c r="H482" s="535">
        <f>'Comm Input'!Q1517</f>
        <v>0</v>
      </c>
      <c r="I482" s="727">
        <f>'Comm Input'!R1517</f>
        <v>0</v>
      </c>
      <c r="J482" s="727">
        <f>'Comm Input'!S1517</f>
        <v>0</v>
      </c>
      <c r="K482" s="727">
        <f>'Comm Input'!T1517</f>
        <v>0</v>
      </c>
      <c r="L482" s="525">
        <f>'Comm Input'!U1517</f>
        <v>0.03</v>
      </c>
      <c r="M482" s="525">
        <f>'Comm Input'!V1517</f>
        <v>0</v>
      </c>
      <c r="N482" s="22">
        <f>'Comm Input'!W1517</f>
        <v>0</v>
      </c>
      <c r="O482" s="529">
        <f>'Comm Input'!X1517</f>
        <v>0</v>
      </c>
      <c r="P482" s="593">
        <f>'Comm Input'!Y1517</f>
        <v>0</v>
      </c>
      <c r="Q482" s="593">
        <f>'Comm Input'!Z1517</f>
        <v>0</v>
      </c>
      <c r="R482" s="593">
        <f>'Comm Input'!AA1517</f>
        <v>0</v>
      </c>
      <c r="S482" s="593">
        <f>'Comm Input'!AB1517</f>
        <v>0</v>
      </c>
      <c r="T482" s="11">
        <f>'Comm Input'!AC1517</f>
        <v>0</v>
      </c>
      <c r="U482">
        <f>'Comm Input'!AD1517</f>
        <v>0</v>
      </c>
      <c r="V482">
        <f>'Comm Input'!AE1517</f>
        <v>0</v>
      </c>
      <c r="W482" s="593">
        <f>'Comm Input'!AF1517</f>
        <v>0</v>
      </c>
      <c r="X482" s="593">
        <f>'Comm Input'!AG1517</f>
        <v>0</v>
      </c>
      <c r="Y482" s="593">
        <f>'Comm Input'!AH1517</f>
        <v>0</v>
      </c>
      <c r="Z482" s="593">
        <f>'Comm Input'!AI1517</f>
        <v>0</v>
      </c>
    </row>
    <row r="483" spans="1:26" ht="15.75" thickBot="1" x14ac:dyDescent="0.3">
      <c r="A483" s="311">
        <f>'Comm Input'!J1518</f>
        <v>0</v>
      </c>
      <c r="B483" s="11">
        <f>'Comm Input'!K1518</f>
        <v>0</v>
      </c>
      <c r="C483">
        <f>'Comm Input'!L1518</f>
        <v>0</v>
      </c>
      <c r="D483">
        <f>'Comm Input'!M1518</f>
        <v>0</v>
      </c>
      <c r="E483" s="49">
        <f>'Comm Input'!N1518</f>
        <v>0</v>
      </c>
      <c r="F483" s="50">
        <f>'Comm Input'!O1518</f>
        <v>0</v>
      </c>
      <c r="G483" s="38">
        <f>'Comm Input'!P1518</f>
        <v>0</v>
      </c>
      <c r="H483" s="307">
        <f>'Comm Input'!Q1518</f>
        <v>0</v>
      </c>
      <c r="I483" s="307">
        <f>'Comm Input'!R1518</f>
        <v>0</v>
      </c>
      <c r="J483" s="307">
        <f>'Comm Input'!S1518</f>
        <v>0</v>
      </c>
      <c r="K483" s="307">
        <f>'Comm Input'!T1518</f>
        <v>0</v>
      </c>
      <c r="L483" s="38">
        <f>'Comm Input'!U1518</f>
        <v>0</v>
      </c>
      <c r="M483" s="38">
        <f>'Comm Input'!V1518</f>
        <v>0</v>
      </c>
      <c r="N483" s="38">
        <f>'Comm Input'!W1518</f>
        <v>0</v>
      </c>
      <c r="O483" s="22">
        <f>'Comm Input'!X1518</f>
        <v>0</v>
      </c>
      <c r="P483" s="11">
        <f>'Comm Input'!Y1518</f>
        <v>0</v>
      </c>
      <c r="Q483" s="23">
        <f>'Comm Input'!Z1518</f>
        <v>0</v>
      </c>
      <c r="R483" s="22">
        <f>'Comm Input'!AA1518</f>
        <v>0</v>
      </c>
      <c r="S483" s="22">
        <f>'Comm Input'!AB1518</f>
        <v>0</v>
      </c>
      <c r="T483" s="23">
        <f>'Comm Input'!AC1518</f>
        <v>0</v>
      </c>
      <c r="U483" s="22">
        <f>'Comm Input'!AD1518</f>
        <v>0</v>
      </c>
      <c r="V483" s="22">
        <f>'Comm Input'!AE1518</f>
        <v>0</v>
      </c>
      <c r="W483" s="23">
        <f>'Comm Input'!AF1518</f>
        <v>0</v>
      </c>
      <c r="X483" s="22">
        <f>'Comm Input'!AG1518</f>
        <v>0</v>
      </c>
      <c r="Y483" s="22">
        <f>'Comm Input'!AH1518</f>
        <v>0</v>
      </c>
      <c r="Z483" s="22">
        <f>'Comm Input'!AI1518</f>
        <v>0</v>
      </c>
    </row>
    <row r="484" spans="1:26" ht="15.75" thickBot="1" x14ac:dyDescent="0.3">
      <c r="A484" s="311">
        <f>'Comm Input'!J1519</f>
        <v>0</v>
      </c>
      <c r="B484" s="11">
        <f>'Comm Input'!K1519</f>
        <v>0</v>
      </c>
      <c r="C484">
        <f>'Comm Input'!L1519</f>
        <v>0</v>
      </c>
      <c r="D484">
        <f>'Comm Input'!M1519</f>
        <v>0</v>
      </c>
      <c r="E484" s="49">
        <f>'Comm Input'!N1519</f>
        <v>0</v>
      </c>
      <c r="F484" s="50">
        <f>'Comm Input'!O1519</f>
        <v>0</v>
      </c>
      <c r="G484" s="38">
        <f>'Comm Input'!P1519</f>
        <v>0</v>
      </c>
      <c r="H484" s="38">
        <f>'Comm Input'!Q1519</f>
        <v>0</v>
      </c>
      <c r="I484" s="38">
        <f>'Comm Input'!R1519</f>
        <v>0</v>
      </c>
      <c r="J484" s="38">
        <f>'Comm Input'!S1519</f>
        <v>0</v>
      </c>
      <c r="K484" s="38">
        <f>'Comm Input'!T1519</f>
        <v>0</v>
      </c>
      <c r="L484" s="38">
        <f>'Comm Input'!U1519</f>
        <v>0</v>
      </c>
      <c r="M484" s="38">
        <f>'Comm Input'!V1519</f>
        <v>0</v>
      </c>
      <c r="N484" s="488">
        <f>'Comm Input'!W1519</f>
        <v>0</v>
      </c>
      <c r="O484" s="489">
        <f>'Comm Input'!X1519</f>
        <v>0</v>
      </c>
      <c r="P484" s="490">
        <f>'Comm Input'!Y1519</f>
        <v>0</v>
      </c>
      <c r="Q484" s="1165">
        <f>'Comm Input'!Z1519</f>
        <v>0</v>
      </c>
      <c r="R484" s="387">
        <f>'Comm Input'!AA1519</f>
        <v>0</v>
      </c>
      <c r="S484" s="387">
        <f>'Comm Input'!AB1519</f>
        <v>0</v>
      </c>
      <c r="T484" s="1114">
        <f>'Comm Input'!AC1519</f>
        <v>0</v>
      </c>
      <c r="U484" s="89">
        <f>'Comm Input'!AD1519</f>
        <v>0</v>
      </c>
      <c r="V484" s="89">
        <f>'Comm Input'!AE1519</f>
        <v>0</v>
      </c>
      <c r="W484" s="23">
        <f>'Comm Input'!AF1519</f>
        <v>0</v>
      </c>
      <c r="X484" s="387">
        <f>'Comm Input'!AG1519</f>
        <v>0</v>
      </c>
      <c r="Y484" s="387">
        <f>'Comm Input'!AH1519</f>
        <v>0</v>
      </c>
      <c r="Z484" s="1087">
        <f>'Comm Input'!AI1519</f>
        <v>0</v>
      </c>
    </row>
    <row r="485" spans="1:26" x14ac:dyDescent="0.25">
      <c r="A485" s="311">
        <f>'Comm Input'!J1520</f>
        <v>0</v>
      </c>
      <c r="B485" s="11">
        <f>'Comm Input'!K1520</f>
        <v>0</v>
      </c>
      <c r="C485">
        <f>'Comm Input'!L1520</f>
        <v>0</v>
      </c>
      <c r="D485">
        <f>'Comm Input'!M1520</f>
        <v>0</v>
      </c>
      <c r="E485" s="49">
        <f>'Comm Input'!N1520</f>
        <v>0</v>
      </c>
      <c r="F485" s="50">
        <f>'Comm Input'!O1520</f>
        <v>0</v>
      </c>
      <c r="G485" s="38">
        <f>'Comm Input'!P1520</f>
        <v>0</v>
      </c>
      <c r="H485" s="38">
        <f>'Comm Input'!Q1520</f>
        <v>0</v>
      </c>
      <c r="I485" s="38">
        <f>'Comm Input'!R1520</f>
        <v>0</v>
      </c>
      <c r="J485" s="38">
        <f>'Comm Input'!S1520</f>
        <v>0</v>
      </c>
      <c r="K485" s="38">
        <f>'Comm Input'!T1520</f>
        <v>0</v>
      </c>
      <c r="L485" s="38">
        <f>'Comm Input'!U1520</f>
        <v>0</v>
      </c>
      <c r="M485" s="38">
        <f>'Comm Input'!V1520</f>
        <v>0</v>
      </c>
      <c r="N485" s="522">
        <f>'Comm Input'!W1520</f>
        <v>0</v>
      </c>
      <c r="O485" s="523">
        <f>'Comm Input'!X1520</f>
        <v>0</v>
      </c>
      <c r="P485" s="28">
        <f>'Comm Input'!Y1520</f>
        <v>0</v>
      </c>
      <c r="Q485" s="538">
        <f>'Comm Input'!Z1520</f>
        <v>0</v>
      </c>
      <c r="R485" s="523">
        <f>'Comm Input'!AA1520</f>
        <v>0</v>
      </c>
      <c r="S485" s="523">
        <f>'Comm Input'!AB1520</f>
        <v>0</v>
      </c>
      <c r="T485" s="28">
        <f>'Comm Input'!AC1520</f>
        <v>0</v>
      </c>
      <c r="U485" s="89">
        <f>'Comm Input'!AD1520</f>
        <v>0</v>
      </c>
      <c r="V485" s="89">
        <f>'Comm Input'!AE1520</f>
        <v>0</v>
      </c>
      <c r="W485" s="23">
        <f>'Comm Input'!AF1520</f>
        <v>0</v>
      </c>
      <c r="X485" s="523">
        <f>'Comm Input'!AG1520</f>
        <v>0</v>
      </c>
      <c r="Y485" s="523">
        <f>'Comm Input'!AH1520</f>
        <v>0</v>
      </c>
      <c r="Z485" s="89">
        <f>'Comm Input'!AI1520</f>
        <v>0</v>
      </c>
    </row>
    <row r="486" spans="1:26" x14ac:dyDescent="0.25">
      <c r="A486" s="440" t="str">
        <f>'Comm Input'!J1521</f>
        <v>CES</v>
      </c>
      <c r="B486" s="42" t="str">
        <f>'Comm Input'!K1521</f>
        <v>Broker: USA AIU</v>
      </c>
      <c r="C486" s="35">
        <f>'Comm Input'!L1521</f>
        <v>0</v>
      </c>
      <c r="D486" s="158">
        <f>'Comm Input'!M1521</f>
        <v>0</v>
      </c>
      <c r="E486" s="117">
        <f>'Comm Input'!N1521</f>
        <v>0</v>
      </c>
      <c r="F486" s="316">
        <f>'Comm Input'!O1521</f>
        <v>0</v>
      </c>
      <c r="G486" s="158">
        <f>'Comm Input'!P1521</f>
        <v>0</v>
      </c>
      <c r="H486" s="158">
        <f>'Comm Input'!Q1521</f>
        <v>0</v>
      </c>
      <c r="I486" s="158">
        <f>'Comm Input'!R1521</f>
        <v>0</v>
      </c>
      <c r="J486" s="319">
        <f>'Comm Input'!S1521</f>
        <v>0</v>
      </c>
      <c r="K486" s="319">
        <f>'Comm Input'!T1521</f>
        <v>0</v>
      </c>
      <c r="L486" s="319">
        <f>'Comm Input'!U1521</f>
        <v>0.03</v>
      </c>
      <c r="M486" s="158">
        <f>'Comm Input'!V1521</f>
        <v>0</v>
      </c>
      <c r="N486" s="319">
        <f>'Comm Input'!W1521</f>
        <v>2.5700000000000001E-2</v>
      </c>
      <c r="O486" s="117">
        <f>'Comm Input'!X1521</f>
        <v>0</v>
      </c>
      <c r="P486" s="157">
        <f>'Comm Input'!Y1521</f>
        <v>0</v>
      </c>
      <c r="Q486" s="159">
        <f>'Comm Input'!Z1521</f>
        <v>0</v>
      </c>
      <c r="R486" s="319">
        <f>'Comm Input'!AA1521</f>
        <v>2E-3</v>
      </c>
      <c r="S486" s="157">
        <f>'Comm Input'!AB1521</f>
        <v>0</v>
      </c>
      <c r="T486" s="126" t="str">
        <f>'Comm Input'!AC1521</f>
        <v>kr</v>
      </c>
      <c r="U486" s="7">
        <f>'Comm Input'!AD1521</f>
        <v>0</v>
      </c>
      <c r="V486" s="7">
        <f>'Comm Input'!AE1521</f>
        <v>0</v>
      </c>
      <c r="W486" s="126">
        <f>'Comm Input'!AF1521</f>
        <v>0</v>
      </c>
      <c r="X486" s="158">
        <f>'Comm Input'!AG1521</f>
        <v>0</v>
      </c>
      <c r="Y486" s="322">
        <f>'Comm Input'!AH1521</f>
        <v>0</v>
      </c>
      <c r="Z486" s="7">
        <f>'Comm Input'!AI1521</f>
        <v>0</v>
      </c>
    </row>
    <row r="487" spans="1:26" x14ac:dyDescent="0.25">
      <c r="A487" s="311">
        <f>'Comm Input'!J1522</f>
        <v>0</v>
      </c>
      <c r="B487" s="218" t="str">
        <f>'Comm Input'!K1522</f>
        <v>Jacksonwest, LLC dba Sharpe Roofing</v>
      </c>
      <c r="C487" s="17">
        <f>'Comm Input'!L1522</f>
        <v>0.31140000000000001</v>
      </c>
      <c r="D487" t="str">
        <f>'Comm Input'!M1522</f>
        <v>FL5551</v>
      </c>
      <c r="E487" s="628">
        <f>'Comm Input'!N1522</f>
        <v>6250</v>
      </c>
      <c r="F487" s="366">
        <f>'Comm Input'!O1522</f>
        <v>0</v>
      </c>
      <c r="G487" s="533">
        <f>'Comm Input'!P1522</f>
        <v>0.15440000000000001</v>
      </c>
      <c r="H487" s="535">
        <f>'Comm Input'!Q1522</f>
        <v>0</v>
      </c>
      <c r="I487" s="535">
        <f>'Comm Input'!R1522</f>
        <v>0</v>
      </c>
      <c r="J487" s="535">
        <f>'Comm Input'!S1522</f>
        <v>0</v>
      </c>
      <c r="K487" s="535">
        <f>'Comm Input'!T1522</f>
        <v>0</v>
      </c>
      <c r="L487" s="526">
        <f>'Comm Input'!U1522</f>
        <v>0.03</v>
      </c>
      <c r="M487" s="526">
        <f>'Comm Input'!V1522</f>
        <v>0</v>
      </c>
      <c r="N487" s="523">
        <f>'Comm Input'!W1522</f>
        <v>160.625</v>
      </c>
      <c r="O487" s="523">
        <f>'Comm Input'!X1522</f>
        <v>0</v>
      </c>
      <c r="P487" s="538">
        <f>'Comm Input'!Y1522</f>
        <v>0</v>
      </c>
      <c r="Q487" s="538">
        <f>'Comm Input'!Z1522</f>
        <v>0</v>
      </c>
      <c r="R487" s="538">
        <f>'Comm Input'!AA1522</f>
        <v>12.5</v>
      </c>
      <c r="S487" s="538">
        <f>'Comm Input'!AB1522</f>
        <v>0</v>
      </c>
      <c r="T487" s="11">
        <f>'Comm Input'!AC1522</f>
        <v>0</v>
      </c>
      <c r="U487">
        <f>'Comm Input'!AD1522</f>
        <v>0</v>
      </c>
      <c r="V487">
        <f>'Comm Input'!AE1522</f>
        <v>0</v>
      </c>
      <c r="W487" s="538">
        <f>'Comm Input'!AF1522</f>
        <v>0</v>
      </c>
      <c r="X487" s="538">
        <f>'Comm Input'!AG1522</f>
        <v>0</v>
      </c>
      <c r="Y487" s="538">
        <f>'Comm Input'!AH1522</f>
        <v>0</v>
      </c>
      <c r="Z487">
        <f>'Comm Input'!AI1522</f>
        <v>0</v>
      </c>
    </row>
    <row r="488" spans="1:26" x14ac:dyDescent="0.25">
      <c r="A488" s="311">
        <f>'Comm Input'!J1523</f>
        <v>0</v>
      </c>
      <c r="B488" s="11">
        <f>'Comm Input'!K1523</f>
        <v>0</v>
      </c>
      <c r="C488">
        <f>'Comm Input'!L1523</f>
        <v>0</v>
      </c>
      <c r="D488">
        <f>'Comm Input'!M1523</f>
        <v>0</v>
      </c>
      <c r="E488" s="494">
        <f>'Comm Input'!N1523</f>
        <v>0</v>
      </c>
      <c r="F488" s="17">
        <f>'Comm Input'!O1523</f>
        <v>0</v>
      </c>
      <c r="G488" s="38">
        <f>'Comm Input'!P1523</f>
        <v>0.10190400000000001</v>
      </c>
      <c r="H488" s="307">
        <f>'Comm Input'!Q1523</f>
        <v>0</v>
      </c>
      <c r="I488" s="307">
        <f>'Comm Input'!R1523</f>
        <v>0</v>
      </c>
      <c r="J488" s="307">
        <f>'Comm Input'!S1523</f>
        <v>0</v>
      </c>
      <c r="K488" s="307">
        <f>'Comm Input'!T1523</f>
        <v>0</v>
      </c>
      <c r="L488" s="38">
        <f>'Comm Input'!U1523</f>
        <v>0.03</v>
      </c>
      <c r="M488" s="38">
        <f>'Comm Input'!V1523</f>
        <v>0</v>
      </c>
      <c r="N488" s="22">
        <f>'Comm Input'!W1523</f>
        <v>0</v>
      </c>
      <c r="O488" s="22">
        <f>'Comm Input'!X1523</f>
        <v>0</v>
      </c>
      <c r="P488" s="23">
        <f>'Comm Input'!Y1523</f>
        <v>0</v>
      </c>
      <c r="Q488" s="23">
        <f>'Comm Input'!Z1523</f>
        <v>0</v>
      </c>
      <c r="R488" s="23">
        <f>'Comm Input'!AA1523</f>
        <v>0</v>
      </c>
      <c r="S488" s="23">
        <f>'Comm Input'!AB1523</f>
        <v>0</v>
      </c>
      <c r="T488" s="11">
        <f>'Comm Input'!AC1523</f>
        <v>0</v>
      </c>
      <c r="U488">
        <f>'Comm Input'!AD1523</f>
        <v>0</v>
      </c>
      <c r="V488">
        <f>'Comm Input'!AE1523</f>
        <v>0</v>
      </c>
      <c r="W488" s="23">
        <f>'Comm Input'!AF1523</f>
        <v>0</v>
      </c>
      <c r="X488" s="23">
        <f>'Comm Input'!AG1523</f>
        <v>0</v>
      </c>
      <c r="Y488" s="23">
        <f>'Comm Input'!AH1523</f>
        <v>0</v>
      </c>
      <c r="Z488">
        <f>'Comm Input'!AI1523</f>
        <v>0</v>
      </c>
    </row>
    <row r="489" spans="1:26" x14ac:dyDescent="0.25">
      <c r="A489" s="311">
        <f>'Comm Input'!J1524</f>
        <v>0</v>
      </c>
      <c r="B489" s="11" t="str">
        <f>'Comm Input'!K1524</f>
        <v>EFFECTIVE: 9/2022</v>
      </c>
      <c r="C489" s="17">
        <f>'Comm Input'!L1524</f>
        <v>0.16450000000000001</v>
      </c>
      <c r="D489" t="str">
        <f>'Comm Input'!M1524</f>
        <v>FL8810</v>
      </c>
      <c r="E489" s="494">
        <f>'Comm Input'!N1524</f>
        <v>0</v>
      </c>
      <c r="F489" s="366">
        <f>'Comm Input'!O1524</f>
        <v>0</v>
      </c>
      <c r="G489" s="321">
        <f>'Comm Input'!P1524</f>
        <v>2E-3</v>
      </c>
      <c r="H489" s="307">
        <f>'Comm Input'!Q1524</f>
        <v>0</v>
      </c>
      <c r="I489" s="307">
        <f>'Comm Input'!R1524</f>
        <v>0</v>
      </c>
      <c r="J489" s="307">
        <f>'Comm Input'!S1524</f>
        <v>0</v>
      </c>
      <c r="K489" s="307">
        <f>'Comm Input'!T1524</f>
        <v>0</v>
      </c>
      <c r="L489" s="38">
        <f>'Comm Input'!U1524</f>
        <v>0.03</v>
      </c>
      <c r="M489" s="38">
        <f>'Comm Input'!V1524</f>
        <v>0</v>
      </c>
      <c r="N489" s="22">
        <f>'Comm Input'!W1524</f>
        <v>0</v>
      </c>
      <c r="O489" s="22">
        <f>'Comm Input'!X1524</f>
        <v>0</v>
      </c>
      <c r="P489" s="23">
        <f>'Comm Input'!Y1524</f>
        <v>0</v>
      </c>
      <c r="Q489" s="23">
        <f>'Comm Input'!Z1524</f>
        <v>0</v>
      </c>
      <c r="R489" s="23">
        <f>'Comm Input'!AA1524</f>
        <v>0</v>
      </c>
      <c r="S489" s="23">
        <f>'Comm Input'!AB1524</f>
        <v>0</v>
      </c>
      <c r="T489" s="11">
        <f>'Comm Input'!AC1524</f>
        <v>0</v>
      </c>
      <c r="U489">
        <f>'Comm Input'!AD1524</f>
        <v>0</v>
      </c>
      <c r="V489">
        <f>'Comm Input'!AE1524</f>
        <v>0</v>
      </c>
      <c r="W489" s="23">
        <f>'Comm Input'!AF1524</f>
        <v>0</v>
      </c>
      <c r="X489" s="23">
        <f>'Comm Input'!AG1524</f>
        <v>0</v>
      </c>
      <c r="Y489" s="23">
        <f>'Comm Input'!AH1524</f>
        <v>0</v>
      </c>
      <c r="Z489">
        <f>'Comm Input'!AI1524</f>
        <v>0</v>
      </c>
    </row>
    <row r="490" spans="1:26" x14ac:dyDescent="0.25">
      <c r="A490" s="311">
        <f>'Comm Input'!J1525</f>
        <v>0</v>
      </c>
      <c r="B490" s="11">
        <f>'Comm Input'!K1525</f>
        <v>0</v>
      </c>
      <c r="C490">
        <f>'Comm Input'!L1525</f>
        <v>0</v>
      </c>
      <c r="D490">
        <f>'Comm Input'!M1525</f>
        <v>0</v>
      </c>
      <c r="E490" s="494">
        <f>'Comm Input'!N1525</f>
        <v>0</v>
      </c>
      <c r="F490" s="17">
        <f>'Comm Input'!O1525</f>
        <v>0</v>
      </c>
      <c r="G490" s="38">
        <f>'Comm Input'!P1525</f>
        <v>1.32E-3</v>
      </c>
      <c r="H490" s="307">
        <f>'Comm Input'!Q1525</f>
        <v>0</v>
      </c>
      <c r="I490" s="307">
        <f>'Comm Input'!R1525</f>
        <v>0</v>
      </c>
      <c r="J490" s="307">
        <f>'Comm Input'!S1525</f>
        <v>0</v>
      </c>
      <c r="K490" s="307">
        <f>'Comm Input'!T1525</f>
        <v>0</v>
      </c>
      <c r="L490" s="38">
        <f>'Comm Input'!U1525</f>
        <v>0.03</v>
      </c>
      <c r="M490" s="38">
        <f>'Comm Input'!V1525</f>
        <v>0</v>
      </c>
      <c r="N490" s="22">
        <f>'Comm Input'!W1525</f>
        <v>0</v>
      </c>
      <c r="O490" s="22">
        <f>'Comm Input'!X1525</f>
        <v>0</v>
      </c>
      <c r="P490" s="23">
        <f>'Comm Input'!Y1525</f>
        <v>0</v>
      </c>
      <c r="Q490" s="23">
        <f>'Comm Input'!Z1525</f>
        <v>0</v>
      </c>
      <c r="R490" s="23">
        <f>'Comm Input'!AA1525</f>
        <v>0</v>
      </c>
      <c r="S490" s="23">
        <f>'Comm Input'!AB1525</f>
        <v>0</v>
      </c>
      <c r="T490" s="11">
        <f>'Comm Input'!AC1525</f>
        <v>0</v>
      </c>
      <c r="U490">
        <f>'Comm Input'!AD1525</f>
        <v>0</v>
      </c>
      <c r="V490">
        <f>'Comm Input'!AE1525</f>
        <v>0</v>
      </c>
      <c r="W490" s="23">
        <f>'Comm Input'!AF1525</f>
        <v>0</v>
      </c>
      <c r="X490" s="23">
        <f>'Comm Input'!AG1525</f>
        <v>0</v>
      </c>
      <c r="Y490" s="23">
        <f>'Comm Input'!AH1525</f>
        <v>0</v>
      </c>
      <c r="Z490">
        <f>'Comm Input'!AI1525</f>
        <v>0</v>
      </c>
    </row>
    <row r="491" spans="1:26" x14ac:dyDescent="0.25">
      <c r="A491" s="311">
        <f>'Comm Input'!J1526</f>
        <v>0</v>
      </c>
      <c r="B491" s="11">
        <f>'Comm Input'!K1526</f>
        <v>0</v>
      </c>
      <c r="C491" s="17">
        <f>'Comm Input'!L1526</f>
        <v>0</v>
      </c>
      <c r="D491">
        <f>'Comm Input'!M1526</f>
        <v>0</v>
      </c>
      <c r="E491" s="494">
        <f>'Comm Input'!N1526</f>
        <v>0</v>
      </c>
      <c r="F491" s="366">
        <f>'Comm Input'!O1526</f>
        <v>0</v>
      </c>
      <c r="G491" s="321">
        <f>'Comm Input'!P1526</f>
        <v>0</v>
      </c>
      <c r="H491" s="307">
        <f>'Comm Input'!Q1526</f>
        <v>0</v>
      </c>
      <c r="I491" s="307">
        <f>'Comm Input'!R1526</f>
        <v>0</v>
      </c>
      <c r="J491" s="307">
        <f>'Comm Input'!S1526</f>
        <v>0</v>
      </c>
      <c r="K491" s="307">
        <f>'Comm Input'!T1526</f>
        <v>0</v>
      </c>
      <c r="L491" s="38">
        <f>'Comm Input'!U1526</f>
        <v>0</v>
      </c>
      <c r="M491" s="38">
        <f>'Comm Input'!V1526</f>
        <v>0</v>
      </c>
      <c r="N491" s="22">
        <f>'Comm Input'!W1526</f>
        <v>0</v>
      </c>
      <c r="O491" s="22">
        <f>'Comm Input'!X1526</f>
        <v>0</v>
      </c>
      <c r="P491" s="23">
        <f>'Comm Input'!Y1526</f>
        <v>0</v>
      </c>
      <c r="Q491" s="23">
        <f>'Comm Input'!Z1526</f>
        <v>0</v>
      </c>
      <c r="R491" s="23">
        <f>'Comm Input'!AA1526</f>
        <v>0</v>
      </c>
      <c r="S491" s="23">
        <f>'Comm Input'!AB1526</f>
        <v>0</v>
      </c>
      <c r="T491" s="11">
        <f>'Comm Input'!AC1526</f>
        <v>0</v>
      </c>
      <c r="U491">
        <f>'Comm Input'!AD1526</f>
        <v>0</v>
      </c>
      <c r="V491">
        <f>'Comm Input'!AE1526</f>
        <v>0</v>
      </c>
      <c r="W491" s="23">
        <f>'Comm Input'!AF1526</f>
        <v>0</v>
      </c>
      <c r="X491" s="23">
        <f>'Comm Input'!AG1526</f>
        <v>0</v>
      </c>
      <c r="Y491" s="23">
        <f>'Comm Input'!AH1526</f>
        <v>0</v>
      </c>
      <c r="Z491" s="23">
        <f>'Comm Input'!AI1526</f>
        <v>0</v>
      </c>
    </row>
    <row r="492" spans="1:26" x14ac:dyDescent="0.25">
      <c r="A492" s="311">
        <f>'Comm Input'!J1527</f>
        <v>0</v>
      </c>
      <c r="B492" s="11">
        <f>'Comm Input'!K1527</f>
        <v>0</v>
      </c>
      <c r="C492">
        <f>'Comm Input'!L1527</f>
        <v>0</v>
      </c>
      <c r="D492">
        <f>'Comm Input'!M1527</f>
        <v>0</v>
      </c>
      <c r="E492" s="626">
        <f>'Comm Input'!N1527</f>
        <v>0</v>
      </c>
      <c r="F492" s="13">
        <f>'Comm Input'!O1527</f>
        <v>0</v>
      </c>
      <c r="G492" s="38">
        <f>'Comm Input'!P1527</f>
        <v>0</v>
      </c>
      <c r="H492" s="307">
        <f>'Comm Input'!Q1527</f>
        <v>0</v>
      </c>
      <c r="I492" s="307">
        <f>'Comm Input'!R1527</f>
        <v>0</v>
      </c>
      <c r="J492" s="307">
        <f>'Comm Input'!S1527</f>
        <v>0</v>
      </c>
      <c r="K492" s="307">
        <f>'Comm Input'!T1527</f>
        <v>0</v>
      </c>
      <c r="L492" s="38">
        <f>'Comm Input'!U1527</f>
        <v>0</v>
      </c>
      <c r="M492" s="38">
        <f>'Comm Input'!V1527</f>
        <v>0</v>
      </c>
      <c r="N492" s="22">
        <f>'Comm Input'!W1527</f>
        <v>0</v>
      </c>
      <c r="O492" s="22">
        <f>'Comm Input'!X1527</f>
        <v>0</v>
      </c>
      <c r="P492" s="23">
        <f>'Comm Input'!Y1527</f>
        <v>0</v>
      </c>
      <c r="Q492" s="23">
        <f>'Comm Input'!Z1527</f>
        <v>0</v>
      </c>
      <c r="R492" s="23">
        <f>'Comm Input'!AA1527</f>
        <v>0</v>
      </c>
      <c r="S492" s="23">
        <f>'Comm Input'!AB1527</f>
        <v>0</v>
      </c>
      <c r="T492" s="11">
        <f>'Comm Input'!AC1527</f>
        <v>0</v>
      </c>
      <c r="U492">
        <f>'Comm Input'!AD1527</f>
        <v>0</v>
      </c>
      <c r="V492">
        <f>'Comm Input'!AE1527</f>
        <v>0</v>
      </c>
      <c r="W492" s="23">
        <f>'Comm Input'!AF1527</f>
        <v>0</v>
      </c>
      <c r="X492" s="23">
        <f>'Comm Input'!AG1527</f>
        <v>0</v>
      </c>
      <c r="Y492" s="23">
        <f>'Comm Input'!AH1527</f>
        <v>0</v>
      </c>
      <c r="Z492" s="23">
        <f>'Comm Input'!AI1527</f>
        <v>0</v>
      </c>
    </row>
    <row r="493" spans="1:26" ht="15.75" thickBot="1" x14ac:dyDescent="0.3">
      <c r="A493" s="311">
        <f>'Comm Input'!J1528</f>
        <v>0</v>
      </c>
      <c r="B493" s="11">
        <f>'Comm Input'!K1528</f>
        <v>0</v>
      </c>
      <c r="C493">
        <f>'Comm Input'!L1528</f>
        <v>0</v>
      </c>
      <c r="D493">
        <f>'Comm Input'!M1528</f>
        <v>0</v>
      </c>
      <c r="E493" s="49">
        <f>'Comm Input'!N1528</f>
        <v>0</v>
      </c>
      <c r="F493" s="50">
        <f>'Comm Input'!O1528</f>
        <v>0</v>
      </c>
      <c r="G493" s="38">
        <f>'Comm Input'!P1528</f>
        <v>0</v>
      </c>
      <c r="H493" s="307">
        <f>'Comm Input'!Q1528</f>
        <v>0</v>
      </c>
      <c r="I493" s="307">
        <f>'Comm Input'!R1528</f>
        <v>0</v>
      </c>
      <c r="J493" s="307">
        <f>'Comm Input'!S1528</f>
        <v>0</v>
      </c>
      <c r="K493" s="307">
        <f>'Comm Input'!T1528</f>
        <v>0</v>
      </c>
      <c r="L493" s="38">
        <f>'Comm Input'!U1528</f>
        <v>0</v>
      </c>
      <c r="M493" s="38">
        <f>'Comm Input'!V1528</f>
        <v>0</v>
      </c>
      <c r="N493" s="38">
        <f>'Comm Input'!W1528</f>
        <v>0</v>
      </c>
      <c r="O493" s="22">
        <f>'Comm Input'!X1528</f>
        <v>0</v>
      </c>
      <c r="P493" s="11">
        <f>'Comm Input'!Y1528</f>
        <v>0</v>
      </c>
      <c r="Q493" s="23">
        <f>'Comm Input'!Z1528</f>
        <v>0</v>
      </c>
      <c r="R493" s="22">
        <f>'Comm Input'!AA1528</f>
        <v>0</v>
      </c>
      <c r="S493" s="22">
        <f>'Comm Input'!AB1528</f>
        <v>0</v>
      </c>
      <c r="T493" s="23">
        <f>'Comm Input'!AC1528</f>
        <v>0</v>
      </c>
      <c r="U493" s="22">
        <f>'Comm Input'!AD1528</f>
        <v>0</v>
      </c>
      <c r="V493" s="22">
        <f>'Comm Input'!AE1528</f>
        <v>0</v>
      </c>
      <c r="W493" s="23">
        <f>'Comm Input'!AF1528</f>
        <v>0</v>
      </c>
      <c r="X493" s="22">
        <f>'Comm Input'!AG1528</f>
        <v>0</v>
      </c>
      <c r="Y493" s="22">
        <f>'Comm Input'!AH1528</f>
        <v>0</v>
      </c>
      <c r="Z493" s="22">
        <f>'Comm Input'!AI1528</f>
        <v>0</v>
      </c>
    </row>
    <row r="494" spans="1:26" ht="15.75" thickBot="1" x14ac:dyDescent="0.3">
      <c r="A494" s="311">
        <f>'Comm Input'!J1529</f>
        <v>0</v>
      </c>
      <c r="B494" s="11">
        <f>'Comm Input'!K1529</f>
        <v>0</v>
      </c>
      <c r="C494">
        <f>'Comm Input'!L1529</f>
        <v>0</v>
      </c>
      <c r="D494">
        <f>'Comm Input'!M1529</f>
        <v>0</v>
      </c>
      <c r="E494" s="49">
        <f>'Comm Input'!N1529</f>
        <v>0</v>
      </c>
      <c r="F494" s="50">
        <f>'Comm Input'!O1529</f>
        <v>0</v>
      </c>
      <c r="G494" s="38">
        <f>'Comm Input'!P1529</f>
        <v>0</v>
      </c>
      <c r="H494" s="38">
        <f>'Comm Input'!Q1529</f>
        <v>0</v>
      </c>
      <c r="I494" s="38">
        <f>'Comm Input'!R1529</f>
        <v>0</v>
      </c>
      <c r="J494" s="38">
        <f>'Comm Input'!S1529</f>
        <v>0</v>
      </c>
      <c r="K494" s="38">
        <f>'Comm Input'!T1529</f>
        <v>0</v>
      </c>
      <c r="L494" s="38">
        <f>'Comm Input'!U1529</f>
        <v>0</v>
      </c>
      <c r="M494" s="38">
        <f>'Comm Input'!V1529</f>
        <v>0</v>
      </c>
      <c r="N494" s="488">
        <f>'Comm Input'!W1529</f>
        <v>160.625</v>
      </c>
      <c r="O494" s="489">
        <f>'Comm Input'!X1529</f>
        <v>0</v>
      </c>
      <c r="P494" s="490">
        <f>'Comm Input'!Y1529</f>
        <v>0</v>
      </c>
      <c r="Q494" s="1165">
        <f>'Comm Input'!Z1529</f>
        <v>160.625</v>
      </c>
      <c r="R494" s="387">
        <f>'Comm Input'!AA1529</f>
        <v>12.5</v>
      </c>
      <c r="S494" s="387">
        <f>'Comm Input'!AB1529</f>
        <v>0</v>
      </c>
      <c r="T494" s="1114">
        <f>'Comm Input'!AC1529</f>
        <v>12.5</v>
      </c>
      <c r="U494" s="89">
        <f>'Comm Input'!AD1529</f>
        <v>0</v>
      </c>
      <c r="V494" s="89">
        <f>'Comm Input'!AE1529</f>
        <v>0</v>
      </c>
      <c r="W494" s="23">
        <f>'Comm Input'!AF1529</f>
        <v>0</v>
      </c>
      <c r="X494" s="387">
        <f>'Comm Input'!AG1529</f>
        <v>0</v>
      </c>
      <c r="Y494" s="387">
        <f>'Comm Input'!AH1529</f>
        <v>0</v>
      </c>
      <c r="Z494" s="1087">
        <f>'Comm Input'!AI1529</f>
        <v>0</v>
      </c>
    </row>
    <row r="495" spans="1:26" x14ac:dyDescent="0.25">
      <c r="A495" s="311">
        <f>'Comm Input'!J1530</f>
        <v>0</v>
      </c>
      <c r="B495" s="11">
        <f>'Comm Input'!K1530</f>
        <v>0</v>
      </c>
      <c r="C495">
        <f>'Comm Input'!L1530</f>
        <v>0</v>
      </c>
      <c r="D495">
        <f>'Comm Input'!M1530</f>
        <v>0</v>
      </c>
      <c r="E495" s="49">
        <f>'Comm Input'!N1530</f>
        <v>0</v>
      </c>
      <c r="F495" s="50">
        <f>'Comm Input'!O1530</f>
        <v>0</v>
      </c>
      <c r="G495" s="38">
        <f>'Comm Input'!P1530</f>
        <v>0</v>
      </c>
      <c r="H495" s="38">
        <f>'Comm Input'!Q1530</f>
        <v>0</v>
      </c>
      <c r="I495" s="38">
        <f>'Comm Input'!R1530</f>
        <v>0</v>
      </c>
      <c r="J495" s="38">
        <f>'Comm Input'!S1530</f>
        <v>0</v>
      </c>
      <c r="K495" s="38">
        <f>'Comm Input'!T1530</f>
        <v>0</v>
      </c>
      <c r="L495" s="38">
        <f>'Comm Input'!U1530</f>
        <v>0</v>
      </c>
      <c r="M495" s="38">
        <f>'Comm Input'!V1530</f>
        <v>0</v>
      </c>
      <c r="N495" s="522">
        <f>'Comm Input'!W1530</f>
        <v>0</v>
      </c>
      <c r="O495" s="523">
        <f>'Comm Input'!X1530</f>
        <v>0</v>
      </c>
      <c r="P495" s="28">
        <f>'Comm Input'!Y1530</f>
        <v>0</v>
      </c>
      <c r="Q495" s="538">
        <f>'Comm Input'!Z1530</f>
        <v>0</v>
      </c>
      <c r="R495" s="523">
        <f>'Comm Input'!AA1530</f>
        <v>0</v>
      </c>
      <c r="S495" s="523">
        <f>'Comm Input'!AB1530</f>
        <v>0</v>
      </c>
      <c r="T495" s="28">
        <f>'Comm Input'!AC1530</f>
        <v>0</v>
      </c>
      <c r="U495" s="89">
        <f>'Comm Input'!AD1530</f>
        <v>0</v>
      </c>
      <c r="V495" s="89">
        <f>'Comm Input'!AE1530</f>
        <v>0</v>
      </c>
      <c r="W495" s="23">
        <f>'Comm Input'!AF1530</f>
        <v>0</v>
      </c>
      <c r="X495" s="523">
        <f>'Comm Input'!AG1530</f>
        <v>0</v>
      </c>
      <c r="Y495" s="523">
        <f>'Comm Input'!AH1530</f>
        <v>0</v>
      </c>
      <c r="Z495" s="89">
        <f>'Comm Input'!AI1530</f>
        <v>0</v>
      </c>
    </row>
    <row r="496" spans="1:26" x14ac:dyDescent="0.25">
      <c r="A496" s="440" t="str">
        <f>'Comm Input'!J1531</f>
        <v>CES</v>
      </c>
      <c r="B496" s="42" t="str">
        <f>'Comm Input'!K1531</f>
        <v>Broker: Liberty Blue Options</v>
      </c>
      <c r="C496" s="35">
        <f>'Comm Input'!L1531</f>
        <v>0</v>
      </c>
      <c r="D496" s="158">
        <f>'Comm Input'!M1531</f>
        <v>0</v>
      </c>
      <c r="E496" s="117">
        <f>'Comm Input'!N1531</f>
        <v>0</v>
      </c>
      <c r="F496" s="316">
        <f>'Comm Input'!O1531</f>
        <v>0</v>
      </c>
      <c r="G496" s="158">
        <f>'Comm Input'!P1531</f>
        <v>0</v>
      </c>
      <c r="H496" s="158">
        <f>'Comm Input'!Q1531</f>
        <v>0</v>
      </c>
      <c r="I496" s="158">
        <f>'Comm Input'!R1531</f>
        <v>0</v>
      </c>
      <c r="J496" s="319">
        <f>'Comm Input'!S1531</f>
        <v>0</v>
      </c>
      <c r="K496" s="319">
        <f>'Comm Input'!T1531</f>
        <v>0</v>
      </c>
      <c r="L496" s="319" t="str">
        <f>'Comm Input'!U1531</f>
        <v>Bundled</v>
      </c>
      <c r="M496" s="158">
        <f>'Comm Input'!V1531</f>
        <v>0</v>
      </c>
      <c r="N496" s="319" t="str">
        <f>'Comm Input'!W1531</f>
        <v>Per code</v>
      </c>
      <c r="O496" s="117">
        <f>'Comm Input'!X1531</f>
        <v>0</v>
      </c>
      <c r="P496" s="157">
        <f>'Comm Input'!Y1531</f>
        <v>0</v>
      </c>
      <c r="Q496" s="159">
        <f>'Comm Input'!Z1531</f>
        <v>0</v>
      </c>
      <c r="R496" s="319" t="str">
        <f>'Comm Input'!AA1531</f>
        <v>Per code</v>
      </c>
      <c r="S496" s="157">
        <f>'Comm Input'!AB1531</f>
        <v>0</v>
      </c>
      <c r="T496" s="126" t="str">
        <f>'Comm Input'!AC1531</f>
        <v>creative</v>
      </c>
      <c r="U496" s="7">
        <f>'Comm Input'!AD1531</f>
        <v>2.5000000000000001E-3</v>
      </c>
      <c r="V496" s="7">
        <f>'Comm Input'!AE1531</f>
        <v>0</v>
      </c>
      <c r="W496" s="126" t="str">
        <f>'Comm Input'!AF1531</f>
        <v>kr</v>
      </c>
      <c r="X496" s="158">
        <f>'Comm Input'!AG1531</f>
        <v>0</v>
      </c>
      <c r="Y496" s="322">
        <f>'Comm Input'!AH1531</f>
        <v>0</v>
      </c>
      <c r="Z496" s="7">
        <f>'Comm Input'!AI1531</f>
        <v>0</v>
      </c>
    </row>
    <row r="497" spans="1:26" x14ac:dyDescent="0.25">
      <c r="A497" s="311">
        <f>'Comm Input'!J1532</f>
        <v>0</v>
      </c>
      <c r="B497" s="218" t="str">
        <f>'Comm Input'!K1532</f>
        <v>Vanderprises, LLC</v>
      </c>
      <c r="C497" s="17">
        <f>'Comm Input'!L1532</f>
        <v>0.27460000000000001</v>
      </c>
      <c r="D497" t="str">
        <f>'Comm Input'!M1532</f>
        <v>FL5551</v>
      </c>
      <c r="E497" s="628">
        <f>'Comm Input'!N1532</f>
        <v>480</v>
      </c>
      <c r="F497" s="366">
        <f>'Comm Input'!O1532</f>
        <v>0</v>
      </c>
      <c r="G497" s="533">
        <f>'Comm Input'!P1532</f>
        <v>0</v>
      </c>
      <c r="H497" s="535">
        <f>'Comm Input'!Q1532</f>
        <v>0</v>
      </c>
      <c r="I497" s="535">
        <f>'Comm Input'!R1532</f>
        <v>0</v>
      </c>
      <c r="J497" s="535">
        <f>'Comm Input'!S1532</f>
        <v>0</v>
      </c>
      <c r="K497" s="535">
        <f>'Comm Input'!T1532</f>
        <v>0</v>
      </c>
      <c r="L497" s="526">
        <f>'Comm Input'!U1532</f>
        <v>0</v>
      </c>
      <c r="M497" s="526">
        <f>'Comm Input'!V1532</f>
        <v>2.7199999999999998E-2</v>
      </c>
      <c r="N497" s="523">
        <f>'Comm Input'!W1532</f>
        <v>13.055999999999999</v>
      </c>
      <c r="O497" s="523">
        <f>'Comm Input'!X1532</f>
        <v>0</v>
      </c>
      <c r="P497" s="538">
        <f>'Comm Input'!Y1532</f>
        <v>0</v>
      </c>
      <c r="Q497" s="538">
        <f>'Comm Input'!Z1532</f>
        <v>1.1599999999999999E-2</v>
      </c>
      <c r="R497" s="538">
        <f>'Comm Input'!AA1532</f>
        <v>5.5679999999999996</v>
      </c>
      <c r="S497" s="538">
        <f>'Comm Input'!AB1532</f>
        <v>0</v>
      </c>
      <c r="T497" s="11">
        <f>'Comm Input'!AC1532</f>
        <v>0</v>
      </c>
      <c r="U497">
        <f>'Comm Input'!AD1532</f>
        <v>1.2</v>
      </c>
      <c r="V497">
        <f>'Comm Input'!AE1532</f>
        <v>0</v>
      </c>
      <c r="W497" s="538">
        <f>'Comm Input'!AF1532</f>
        <v>0</v>
      </c>
      <c r="X497" s="538">
        <f>'Comm Input'!AG1532</f>
        <v>0</v>
      </c>
      <c r="Y497" s="538">
        <f>'Comm Input'!AH1532</f>
        <v>0</v>
      </c>
      <c r="Z497">
        <f>'Comm Input'!AI1532</f>
        <v>0</v>
      </c>
    </row>
    <row r="498" spans="1:26" x14ac:dyDescent="0.25">
      <c r="A498" s="311">
        <f>'Comm Input'!J1533</f>
        <v>0</v>
      </c>
      <c r="B498" s="11">
        <f>'Comm Input'!K1533</f>
        <v>0</v>
      </c>
      <c r="C498">
        <f>'Comm Input'!L1533</f>
        <v>0</v>
      </c>
      <c r="D498" t="str">
        <f>'Comm Input'!M1533</f>
        <v>FL5606</v>
      </c>
      <c r="E498" s="494">
        <f>'Comm Input'!N1533</f>
        <v>600</v>
      </c>
      <c r="F498" s="17">
        <f>'Comm Input'!O1533</f>
        <v>0</v>
      </c>
      <c r="G498" s="38">
        <f>'Comm Input'!P1533</f>
        <v>0</v>
      </c>
      <c r="H498" s="307">
        <f>'Comm Input'!Q1533</f>
        <v>0</v>
      </c>
      <c r="I498" s="307">
        <f>'Comm Input'!R1533</f>
        <v>0</v>
      </c>
      <c r="J498" s="307">
        <f>'Comm Input'!S1533</f>
        <v>0</v>
      </c>
      <c r="K498" s="307">
        <f>'Comm Input'!T1533</f>
        <v>0</v>
      </c>
      <c r="L498" s="38">
        <f>'Comm Input'!U1533</f>
        <v>0</v>
      </c>
      <c r="M498" s="38">
        <f>'Comm Input'!V1533</f>
        <v>2.24E-2</v>
      </c>
      <c r="N498" s="22">
        <f>'Comm Input'!W1533</f>
        <v>13.44</v>
      </c>
      <c r="O498" s="22">
        <f>'Comm Input'!X1533</f>
        <v>0</v>
      </c>
      <c r="P498" s="23">
        <f>'Comm Input'!Y1533</f>
        <v>0</v>
      </c>
      <c r="Q498" s="23">
        <f>'Comm Input'!Z1533</f>
        <v>9.5999999999999992E-3</v>
      </c>
      <c r="R498" s="23">
        <f>'Comm Input'!AA1533</f>
        <v>5.76</v>
      </c>
      <c r="S498" s="23">
        <f>'Comm Input'!AB1533</f>
        <v>0</v>
      </c>
      <c r="T498" s="11">
        <f>'Comm Input'!AC1533</f>
        <v>0</v>
      </c>
      <c r="U498">
        <f>'Comm Input'!AD1533</f>
        <v>1.5</v>
      </c>
      <c r="V498">
        <f>'Comm Input'!AE1533</f>
        <v>0</v>
      </c>
      <c r="W498" s="23">
        <f>'Comm Input'!AF1533</f>
        <v>0</v>
      </c>
      <c r="X498" s="23">
        <f>'Comm Input'!AG1533</f>
        <v>0</v>
      </c>
      <c r="Y498" s="23">
        <f>'Comm Input'!AH1533</f>
        <v>0</v>
      </c>
      <c r="Z498">
        <f>'Comm Input'!AI1533</f>
        <v>0</v>
      </c>
    </row>
    <row r="499" spans="1:26" x14ac:dyDescent="0.25">
      <c r="A499" s="311">
        <f>'Comm Input'!J1534</f>
        <v>0</v>
      </c>
      <c r="B499" s="11" t="str">
        <f>'Comm Input'!K1534</f>
        <v>EFFECTIVE: 12/2022</v>
      </c>
      <c r="C499" s="17">
        <f>'Comm Input'!L1534</f>
        <v>0</v>
      </c>
      <c r="D499" t="str">
        <f>'Comm Input'!M1534</f>
        <v>FL8810</v>
      </c>
      <c r="E499" s="494">
        <f>'Comm Input'!N1534</f>
        <v>1750</v>
      </c>
      <c r="F499" s="366">
        <f>'Comm Input'!O1534</f>
        <v>0</v>
      </c>
      <c r="G499" s="321">
        <f>'Comm Input'!P1534</f>
        <v>0</v>
      </c>
      <c r="H499" s="307">
        <f>'Comm Input'!Q1534</f>
        <v>0</v>
      </c>
      <c r="I499" s="307">
        <f>'Comm Input'!R1534</f>
        <v>0</v>
      </c>
      <c r="J499" s="307">
        <f>'Comm Input'!S1534</f>
        <v>0</v>
      </c>
      <c r="K499" s="307">
        <f>'Comm Input'!T1534</f>
        <v>0</v>
      </c>
      <c r="L499" s="38">
        <f>'Comm Input'!U1534</f>
        <v>0</v>
      </c>
      <c r="M499" s="38">
        <f>'Comm Input'!V1534</f>
        <v>1.5599999999999999E-2</v>
      </c>
      <c r="N499" s="22">
        <f>'Comm Input'!W1534</f>
        <v>27.299999999999997</v>
      </c>
      <c r="O499" s="22">
        <f>'Comm Input'!X1534</f>
        <v>0</v>
      </c>
      <c r="P499" s="23">
        <f>'Comm Input'!Y1534</f>
        <v>0</v>
      </c>
      <c r="Q499" s="23">
        <f>'Comm Input'!Z1534</f>
        <v>6.7000000000000002E-3</v>
      </c>
      <c r="R499" s="23">
        <f>'Comm Input'!AA1534</f>
        <v>11.725</v>
      </c>
      <c r="S499" s="23">
        <f>'Comm Input'!AB1534</f>
        <v>0</v>
      </c>
      <c r="T499" s="11">
        <f>'Comm Input'!AC1534</f>
        <v>0</v>
      </c>
      <c r="U499">
        <f>'Comm Input'!AD1534</f>
        <v>4.375</v>
      </c>
      <c r="V499">
        <f>'Comm Input'!AE1534</f>
        <v>0</v>
      </c>
      <c r="W499" s="23">
        <f>'Comm Input'!AF1534</f>
        <v>0</v>
      </c>
      <c r="X499" s="23">
        <f>'Comm Input'!AG1534</f>
        <v>0</v>
      </c>
      <c r="Y499" s="23">
        <f>'Comm Input'!AH1534</f>
        <v>0</v>
      </c>
      <c r="Z499">
        <f>'Comm Input'!AI1534</f>
        <v>0</v>
      </c>
    </row>
    <row r="500" spans="1:26" x14ac:dyDescent="0.25">
      <c r="A500" s="311">
        <f>'Comm Input'!J1535</f>
        <v>0</v>
      </c>
      <c r="B500" s="11">
        <f>'Comm Input'!K1535</f>
        <v>0</v>
      </c>
      <c r="C500" t="str">
        <f>'Comm Input'!L1535</f>
        <v>SUTA CREDIT</v>
      </c>
      <c r="D500">
        <f>'Comm Input'!M1535</f>
        <v>0</v>
      </c>
      <c r="E500" s="494">
        <f>'Comm Input'!N1535</f>
        <v>0</v>
      </c>
      <c r="F500" s="17">
        <f>'Comm Input'!O1535</f>
        <v>0</v>
      </c>
      <c r="G500" s="38">
        <f>'Comm Input'!P1535</f>
        <v>0</v>
      </c>
      <c r="H500" s="307">
        <f>'Comm Input'!Q1535</f>
        <v>0</v>
      </c>
      <c r="I500" s="307">
        <f>'Comm Input'!R1535</f>
        <v>0</v>
      </c>
      <c r="J500" s="307">
        <f>'Comm Input'!S1535</f>
        <v>0</v>
      </c>
      <c r="K500" s="307">
        <f>'Comm Input'!T1535</f>
        <v>0</v>
      </c>
      <c r="L500" s="38">
        <f>'Comm Input'!U1535</f>
        <v>0</v>
      </c>
      <c r="M500" s="38">
        <f>'Comm Input'!V1535</f>
        <v>0</v>
      </c>
      <c r="N500" s="22">
        <f>'Comm Input'!W1535</f>
        <v>0</v>
      </c>
      <c r="O500" s="22">
        <f>'Comm Input'!X1535</f>
        <v>0</v>
      </c>
      <c r="P500" s="23">
        <f>'Comm Input'!Y1535</f>
        <v>0</v>
      </c>
      <c r="Q500" s="23">
        <f>'Comm Input'!Z1535</f>
        <v>0</v>
      </c>
      <c r="R500" s="23">
        <f>'Comm Input'!AA1535</f>
        <v>0</v>
      </c>
      <c r="S500" s="23">
        <f>'Comm Input'!AB1535</f>
        <v>0</v>
      </c>
      <c r="T500" s="11">
        <f>'Comm Input'!AC1535</f>
        <v>0</v>
      </c>
      <c r="U500">
        <f>'Comm Input'!AD1535</f>
        <v>0</v>
      </c>
      <c r="V500">
        <f>'Comm Input'!AE1535</f>
        <v>0</v>
      </c>
      <c r="W500" s="23">
        <f>'Comm Input'!AF1535</f>
        <v>0</v>
      </c>
      <c r="X500" s="23">
        <f>'Comm Input'!AG1535</f>
        <v>0</v>
      </c>
      <c r="Y500" s="23">
        <f>'Comm Input'!AH1535</f>
        <v>0</v>
      </c>
      <c r="Z500">
        <f>'Comm Input'!AI1535</f>
        <v>0</v>
      </c>
    </row>
    <row r="501" spans="1:26" x14ac:dyDescent="0.25">
      <c r="A501" s="311">
        <f>'Comm Input'!J1536</f>
        <v>0</v>
      </c>
      <c r="B501" s="11">
        <f>'Comm Input'!K1536</f>
        <v>0</v>
      </c>
      <c r="C501" s="17">
        <f>'Comm Input'!L1536</f>
        <v>0</v>
      </c>
      <c r="D501">
        <f>'Comm Input'!M1536</f>
        <v>0</v>
      </c>
      <c r="E501" s="494">
        <f>'Comm Input'!N1536</f>
        <v>0</v>
      </c>
      <c r="F501" s="366">
        <f>'Comm Input'!O1536</f>
        <v>0</v>
      </c>
      <c r="G501" s="321">
        <f>'Comm Input'!P1536</f>
        <v>0</v>
      </c>
      <c r="H501" s="307">
        <f>'Comm Input'!Q1536</f>
        <v>0</v>
      </c>
      <c r="I501" s="307">
        <f>'Comm Input'!R1536</f>
        <v>0</v>
      </c>
      <c r="J501" s="307">
        <f>'Comm Input'!S1536</f>
        <v>0</v>
      </c>
      <c r="K501" s="307">
        <f>'Comm Input'!T1536</f>
        <v>0</v>
      </c>
      <c r="L501" s="38">
        <f>'Comm Input'!U1536</f>
        <v>0</v>
      </c>
      <c r="M501" s="38">
        <f>'Comm Input'!V1536</f>
        <v>0</v>
      </c>
      <c r="N501" s="22">
        <f>'Comm Input'!W1536</f>
        <v>0</v>
      </c>
      <c r="O501" s="22">
        <f>'Comm Input'!X1536</f>
        <v>0</v>
      </c>
      <c r="P501" s="23">
        <f>'Comm Input'!Y1536</f>
        <v>0</v>
      </c>
      <c r="Q501" s="23">
        <f>'Comm Input'!Z1536</f>
        <v>0</v>
      </c>
      <c r="R501" s="23">
        <f>'Comm Input'!AA1536</f>
        <v>0</v>
      </c>
      <c r="S501" s="23">
        <f>'Comm Input'!AB1536</f>
        <v>0</v>
      </c>
      <c r="T501" s="11">
        <f>'Comm Input'!AC1536</f>
        <v>0</v>
      </c>
      <c r="U501">
        <f>'Comm Input'!AD1536</f>
        <v>0</v>
      </c>
      <c r="V501">
        <f>'Comm Input'!AE1536</f>
        <v>0</v>
      </c>
      <c r="W501" s="23">
        <f>'Comm Input'!AF1536</f>
        <v>0</v>
      </c>
      <c r="X501" s="23">
        <f>'Comm Input'!AG1536</f>
        <v>0</v>
      </c>
      <c r="Y501" s="23">
        <f>'Comm Input'!AH1536</f>
        <v>0</v>
      </c>
      <c r="Z501" s="23">
        <f>'Comm Input'!AI1536</f>
        <v>0</v>
      </c>
    </row>
    <row r="502" spans="1:26" x14ac:dyDescent="0.25">
      <c r="A502" s="311">
        <f>'Comm Input'!J1537</f>
        <v>0</v>
      </c>
      <c r="B502" s="11">
        <f>'Comm Input'!K1537</f>
        <v>0</v>
      </c>
      <c r="C502">
        <f>'Comm Input'!L1537</f>
        <v>0</v>
      </c>
      <c r="D502">
        <f>'Comm Input'!M1537</f>
        <v>0</v>
      </c>
      <c r="E502" s="626">
        <f>'Comm Input'!N1537</f>
        <v>0</v>
      </c>
      <c r="F502" s="13">
        <f>'Comm Input'!O1537</f>
        <v>0</v>
      </c>
      <c r="G502" s="38">
        <f>'Comm Input'!P1537</f>
        <v>0</v>
      </c>
      <c r="H502" s="307">
        <f>'Comm Input'!Q1537</f>
        <v>0</v>
      </c>
      <c r="I502" s="307">
        <f>'Comm Input'!R1537</f>
        <v>0</v>
      </c>
      <c r="J502" s="307">
        <f>'Comm Input'!S1537</f>
        <v>0</v>
      </c>
      <c r="K502" s="307">
        <f>'Comm Input'!T1537</f>
        <v>0</v>
      </c>
      <c r="L502" s="38">
        <f>'Comm Input'!U1537</f>
        <v>0</v>
      </c>
      <c r="M502" s="38">
        <f>'Comm Input'!V1537</f>
        <v>0</v>
      </c>
      <c r="N502" s="22">
        <f>'Comm Input'!W1537</f>
        <v>0</v>
      </c>
      <c r="O502" s="22">
        <f>'Comm Input'!X1537</f>
        <v>0</v>
      </c>
      <c r="P502" s="23">
        <f>'Comm Input'!Y1537</f>
        <v>0</v>
      </c>
      <c r="Q502" s="23">
        <f>'Comm Input'!Z1537</f>
        <v>0</v>
      </c>
      <c r="R502" s="23">
        <f>'Comm Input'!AA1537</f>
        <v>0</v>
      </c>
      <c r="S502" s="23">
        <f>'Comm Input'!AB1537</f>
        <v>0</v>
      </c>
      <c r="T502" s="11">
        <f>'Comm Input'!AC1537</f>
        <v>0</v>
      </c>
      <c r="U502">
        <f>'Comm Input'!AD1537</f>
        <v>0</v>
      </c>
      <c r="V502">
        <f>'Comm Input'!AE1537</f>
        <v>0</v>
      </c>
      <c r="W502" s="23">
        <f>'Comm Input'!AF1537</f>
        <v>0</v>
      </c>
      <c r="X502" s="23">
        <f>'Comm Input'!AG1537</f>
        <v>0</v>
      </c>
      <c r="Y502" s="23">
        <f>'Comm Input'!AH1537</f>
        <v>0</v>
      </c>
      <c r="Z502" s="23">
        <f>'Comm Input'!AI1537</f>
        <v>0</v>
      </c>
    </row>
    <row r="503" spans="1:26" ht="15.75" thickBot="1" x14ac:dyDescent="0.3">
      <c r="A503" s="311">
        <f>'Comm Input'!J1538</f>
        <v>0</v>
      </c>
      <c r="B503" s="11">
        <f>'Comm Input'!K1538</f>
        <v>0</v>
      </c>
      <c r="C503">
        <f>'Comm Input'!L1538</f>
        <v>0</v>
      </c>
      <c r="D503">
        <f>'Comm Input'!M1538</f>
        <v>0</v>
      </c>
      <c r="E503" s="49">
        <f>'Comm Input'!N1538</f>
        <v>0</v>
      </c>
      <c r="F503" s="50">
        <f>'Comm Input'!O1538</f>
        <v>0</v>
      </c>
      <c r="G503" s="38">
        <f>'Comm Input'!P1538</f>
        <v>0</v>
      </c>
      <c r="H503" s="307">
        <f>'Comm Input'!Q1538</f>
        <v>0</v>
      </c>
      <c r="I503" s="307">
        <f>'Comm Input'!R1538</f>
        <v>0</v>
      </c>
      <c r="J503" s="307">
        <f>'Comm Input'!S1538</f>
        <v>0</v>
      </c>
      <c r="K503" s="307">
        <f>'Comm Input'!T1538</f>
        <v>0</v>
      </c>
      <c r="L503" s="38">
        <f>'Comm Input'!U1538</f>
        <v>0</v>
      </c>
      <c r="M503" s="38">
        <f>'Comm Input'!V1538</f>
        <v>0</v>
      </c>
      <c r="N503" s="38">
        <f>'Comm Input'!W1538</f>
        <v>0</v>
      </c>
      <c r="O503" s="22">
        <f>'Comm Input'!X1538</f>
        <v>0</v>
      </c>
      <c r="P503" s="11">
        <f>'Comm Input'!Y1538</f>
        <v>0</v>
      </c>
      <c r="Q503" s="23">
        <f>'Comm Input'!Z1538</f>
        <v>0</v>
      </c>
      <c r="R503" s="22">
        <f>'Comm Input'!AA1538</f>
        <v>0</v>
      </c>
      <c r="S503" s="22">
        <f>'Comm Input'!AB1538</f>
        <v>0</v>
      </c>
      <c r="T503" s="23">
        <f>'Comm Input'!AC1538</f>
        <v>0</v>
      </c>
      <c r="U503" s="22">
        <f>'Comm Input'!AD1538</f>
        <v>0</v>
      </c>
      <c r="V503" s="22">
        <f>'Comm Input'!AE1538</f>
        <v>0</v>
      </c>
      <c r="W503" s="23">
        <f>'Comm Input'!AF1538</f>
        <v>0</v>
      </c>
      <c r="X503" s="22">
        <f>'Comm Input'!AG1538</f>
        <v>0</v>
      </c>
      <c r="Y503" s="22">
        <f>'Comm Input'!AH1538</f>
        <v>0</v>
      </c>
      <c r="Z503" s="22">
        <f>'Comm Input'!AI1538</f>
        <v>0</v>
      </c>
    </row>
    <row r="504" spans="1:26" ht="15.75" thickBot="1" x14ac:dyDescent="0.3">
      <c r="A504" s="311">
        <f>'Comm Input'!J1539</f>
        <v>0</v>
      </c>
      <c r="B504" s="11">
        <f>'Comm Input'!K1539</f>
        <v>0</v>
      </c>
      <c r="C504">
        <f>'Comm Input'!L1539</f>
        <v>0</v>
      </c>
      <c r="D504">
        <f>'Comm Input'!M1539</f>
        <v>0</v>
      </c>
      <c r="E504" s="49">
        <f>'Comm Input'!N1539</f>
        <v>0</v>
      </c>
      <c r="F504" s="50">
        <f>'Comm Input'!O1539</f>
        <v>0</v>
      </c>
      <c r="G504" s="38">
        <f>'Comm Input'!P1539</f>
        <v>0</v>
      </c>
      <c r="H504" s="38">
        <f>'Comm Input'!Q1539</f>
        <v>0</v>
      </c>
      <c r="I504" s="38">
        <f>'Comm Input'!R1539</f>
        <v>0</v>
      </c>
      <c r="J504" s="38">
        <f>'Comm Input'!S1539</f>
        <v>0</v>
      </c>
      <c r="K504" s="38">
        <f>'Comm Input'!T1539</f>
        <v>0</v>
      </c>
      <c r="L504" s="38">
        <f>'Comm Input'!U1539</f>
        <v>0</v>
      </c>
      <c r="M504" s="38">
        <f>'Comm Input'!V1539</f>
        <v>0</v>
      </c>
      <c r="N504" s="488">
        <f>'Comm Input'!W1539</f>
        <v>53.795999999999992</v>
      </c>
      <c r="O504" s="489">
        <f>'Comm Input'!X1539</f>
        <v>0</v>
      </c>
      <c r="P504" s="490">
        <f>'Comm Input'!Y1539</f>
        <v>0</v>
      </c>
      <c r="Q504" s="1165">
        <f>'Comm Input'!Z1539</f>
        <v>53.795999999999992</v>
      </c>
      <c r="R504" s="387">
        <f>'Comm Input'!AA1539</f>
        <v>23.052999999999997</v>
      </c>
      <c r="S504" s="387">
        <f>'Comm Input'!AB1539</f>
        <v>0</v>
      </c>
      <c r="T504" s="1114">
        <f>'Comm Input'!AC1539</f>
        <v>23.052999999999997</v>
      </c>
      <c r="U504" s="89">
        <f>'Comm Input'!AD1539</f>
        <v>7.0750000000000002</v>
      </c>
      <c r="V504" s="89">
        <f>'Comm Input'!AE1539</f>
        <v>0</v>
      </c>
      <c r="W504" s="23">
        <f>'Comm Input'!AF1539</f>
        <v>7.0750000000000002</v>
      </c>
      <c r="X504" s="387">
        <f>'Comm Input'!AG1539</f>
        <v>0</v>
      </c>
      <c r="Y504" s="387">
        <f>'Comm Input'!AH1539</f>
        <v>0</v>
      </c>
      <c r="Z504" s="1087">
        <f>'Comm Input'!AI1539</f>
        <v>0</v>
      </c>
    </row>
    <row r="505" spans="1:26" x14ac:dyDescent="0.25">
      <c r="A505" s="311">
        <f>'Comm Input'!J1540</f>
        <v>0</v>
      </c>
      <c r="B505" s="11">
        <f>'Comm Input'!K1540</f>
        <v>0</v>
      </c>
      <c r="C505">
        <f>'Comm Input'!L1540</f>
        <v>0</v>
      </c>
      <c r="D505">
        <f>'Comm Input'!M1540</f>
        <v>0</v>
      </c>
      <c r="E505" s="49">
        <f>'Comm Input'!N1540</f>
        <v>0</v>
      </c>
      <c r="F505" s="50">
        <f>'Comm Input'!O1540</f>
        <v>0</v>
      </c>
      <c r="G505" s="38">
        <f>'Comm Input'!P1540</f>
        <v>0</v>
      </c>
      <c r="H505" s="38">
        <f>'Comm Input'!Q1540</f>
        <v>0</v>
      </c>
      <c r="I505" s="38">
        <f>'Comm Input'!R1540</f>
        <v>0</v>
      </c>
      <c r="J505" s="38">
        <f>'Comm Input'!S1540</f>
        <v>0</v>
      </c>
      <c r="K505" s="38">
        <f>'Comm Input'!T1540</f>
        <v>0</v>
      </c>
      <c r="L505" s="38">
        <f>'Comm Input'!U1540</f>
        <v>0</v>
      </c>
      <c r="M505" s="38">
        <f>'Comm Input'!V1540</f>
        <v>0</v>
      </c>
      <c r="N505" s="522">
        <f>'Comm Input'!W1540</f>
        <v>0</v>
      </c>
      <c r="O505" s="523">
        <f>'Comm Input'!X1540</f>
        <v>0</v>
      </c>
      <c r="P505" s="28">
        <f>'Comm Input'!Y1540</f>
        <v>0</v>
      </c>
      <c r="Q505" s="538">
        <f>'Comm Input'!Z1540</f>
        <v>0</v>
      </c>
      <c r="R505" s="523">
        <f>'Comm Input'!AA1540</f>
        <v>0</v>
      </c>
      <c r="S505" s="523">
        <f>'Comm Input'!AB1540</f>
        <v>0</v>
      </c>
      <c r="T505" s="28">
        <f>'Comm Input'!AC1540</f>
        <v>0</v>
      </c>
      <c r="U505" s="89">
        <f>'Comm Input'!AD1540</f>
        <v>0</v>
      </c>
      <c r="V505" s="89">
        <f>'Comm Input'!AE1540</f>
        <v>0</v>
      </c>
      <c r="W505" s="23">
        <f>'Comm Input'!AF1540</f>
        <v>0</v>
      </c>
      <c r="X505" s="523">
        <f>'Comm Input'!AG1540</f>
        <v>0</v>
      </c>
      <c r="Y505" s="523">
        <f>'Comm Input'!AH1540</f>
        <v>0</v>
      </c>
      <c r="Z505" s="89">
        <f>'Comm Input'!AI1540</f>
        <v>0</v>
      </c>
    </row>
    <row r="506" spans="1:26" x14ac:dyDescent="0.25">
      <c r="A506" s="440" t="str">
        <f>'Comm Input'!J1541</f>
        <v>CES</v>
      </c>
      <c r="B506" s="42" t="str">
        <f>'Comm Input'!K1541</f>
        <v>Broker: Axis Group</v>
      </c>
      <c r="C506" s="35">
        <f>'Comm Input'!L1541</f>
        <v>0</v>
      </c>
      <c r="D506" s="158">
        <f>'Comm Input'!M1541</f>
        <v>0</v>
      </c>
      <c r="E506" s="117">
        <f>'Comm Input'!N1541</f>
        <v>0</v>
      </c>
      <c r="F506" s="316">
        <f>'Comm Input'!O1541</f>
        <v>0</v>
      </c>
      <c r="G506" s="158">
        <f>'Comm Input'!P1541</f>
        <v>0</v>
      </c>
      <c r="H506" s="158">
        <f>'Comm Input'!Q1541</f>
        <v>0</v>
      </c>
      <c r="I506" s="158">
        <f>'Comm Input'!R1541</f>
        <v>0</v>
      </c>
      <c r="J506" s="319">
        <f>'Comm Input'!S1541</f>
        <v>0</v>
      </c>
      <c r="K506" s="319">
        <f>'Comm Input'!T1541</f>
        <v>0</v>
      </c>
      <c r="L506" s="319" t="str">
        <f>'Comm Input'!U1541</f>
        <v>Bundled</v>
      </c>
      <c r="M506" s="158">
        <f>'Comm Input'!V1541</f>
        <v>0</v>
      </c>
      <c r="N506" s="319">
        <f>'Comm Input'!W1541</f>
        <v>2.5000000000000001E-2</v>
      </c>
      <c r="O506" s="117">
        <f>'Comm Input'!X1541</f>
        <v>0</v>
      </c>
      <c r="P506" s="157">
        <f>'Comm Input'!Y1541</f>
        <v>0</v>
      </c>
      <c r="Q506" s="159">
        <f>'Comm Input'!Z1541</f>
        <v>0</v>
      </c>
      <c r="R506" s="319">
        <f>'Comm Input'!AA1541</f>
        <v>0</v>
      </c>
      <c r="S506" s="157">
        <f>'Comm Input'!AB1541</f>
        <v>0</v>
      </c>
      <c r="T506" s="126">
        <f>'Comm Input'!AC1541</f>
        <v>0</v>
      </c>
      <c r="U506" s="7">
        <f>'Comm Input'!AD1541</f>
        <v>0</v>
      </c>
      <c r="V506" s="7">
        <f>'Comm Input'!AE1541</f>
        <v>0</v>
      </c>
      <c r="W506" s="126">
        <f>'Comm Input'!AF1541</f>
        <v>0</v>
      </c>
      <c r="X506" s="158">
        <f>'Comm Input'!AG1541</f>
        <v>0</v>
      </c>
      <c r="Y506" s="322">
        <f>'Comm Input'!AH1541</f>
        <v>0</v>
      </c>
      <c r="Z506" s="7">
        <f>'Comm Input'!AI1541</f>
        <v>0</v>
      </c>
    </row>
    <row r="507" spans="1:26" x14ac:dyDescent="0.25">
      <c r="A507" s="311">
        <f>'Comm Input'!J1542</f>
        <v>0</v>
      </c>
      <c r="B507" s="218" t="str">
        <f>'Comm Input'!K1542</f>
        <v>North American Chimney &amp; Gutter Corp</v>
      </c>
      <c r="C507" s="17">
        <f>'Comm Input'!L1542</f>
        <v>0</v>
      </c>
      <c r="D507" t="str">
        <f>'Comm Input'!M1542</f>
        <v>NY5445</v>
      </c>
      <c r="E507" s="628">
        <f>'Comm Input'!N1542</f>
        <v>0</v>
      </c>
      <c r="F507" s="366">
        <f>'Comm Input'!O1542</f>
        <v>0</v>
      </c>
      <c r="G507" s="533">
        <f>'Comm Input'!P1542</f>
        <v>0</v>
      </c>
      <c r="H507" s="535">
        <f>'Comm Input'!Q1542</f>
        <v>0</v>
      </c>
      <c r="I507" s="535">
        <f>'Comm Input'!R1542</f>
        <v>0</v>
      </c>
      <c r="J507" s="535">
        <f>'Comm Input'!S1542</f>
        <v>0</v>
      </c>
      <c r="K507" s="535">
        <f>'Comm Input'!T1542</f>
        <v>0</v>
      </c>
      <c r="L507" s="526">
        <f>'Comm Input'!U1542</f>
        <v>0</v>
      </c>
      <c r="M507" s="526">
        <f>'Comm Input'!V1542</f>
        <v>0</v>
      </c>
      <c r="N507" s="523">
        <f>'Comm Input'!W1542</f>
        <v>0</v>
      </c>
      <c r="O507" s="523">
        <f>'Comm Input'!X1542</f>
        <v>0</v>
      </c>
      <c r="P507" s="538">
        <f>'Comm Input'!Y1542</f>
        <v>0</v>
      </c>
      <c r="Q507" s="538">
        <f>'Comm Input'!Z1542</f>
        <v>0</v>
      </c>
      <c r="R507" s="538">
        <f>'Comm Input'!AA1542</f>
        <v>0</v>
      </c>
      <c r="S507" s="538">
        <f>'Comm Input'!AB1542</f>
        <v>0</v>
      </c>
      <c r="T507" s="11">
        <f>'Comm Input'!AC1542</f>
        <v>0</v>
      </c>
      <c r="U507">
        <f>'Comm Input'!AD1542</f>
        <v>0</v>
      </c>
      <c r="V507">
        <f>'Comm Input'!AE1542</f>
        <v>0</v>
      </c>
      <c r="W507" s="538">
        <f>'Comm Input'!AF1542</f>
        <v>0</v>
      </c>
      <c r="X507" s="538">
        <f>'Comm Input'!AG1542</f>
        <v>0</v>
      </c>
      <c r="Y507" s="538">
        <f>'Comm Input'!AH1542</f>
        <v>0</v>
      </c>
      <c r="Z507">
        <f>'Comm Input'!AI1542</f>
        <v>0</v>
      </c>
    </row>
    <row r="508" spans="1:26" x14ac:dyDescent="0.25">
      <c r="A508" s="311">
        <f>'Comm Input'!J1543</f>
        <v>0</v>
      </c>
      <c r="B508" s="11">
        <f>'Comm Input'!K1543</f>
        <v>0</v>
      </c>
      <c r="C508">
        <f>'Comm Input'!L1543</f>
        <v>0</v>
      </c>
      <c r="D508">
        <f>'Comm Input'!M1543</f>
        <v>0</v>
      </c>
      <c r="E508" s="494">
        <f>'Comm Input'!N1543</f>
        <v>0</v>
      </c>
      <c r="F508" s="17">
        <f>'Comm Input'!O1543</f>
        <v>0</v>
      </c>
      <c r="G508" s="38">
        <f>'Comm Input'!P1543</f>
        <v>0</v>
      </c>
      <c r="H508" s="307">
        <f>'Comm Input'!Q1543</f>
        <v>0</v>
      </c>
      <c r="I508" s="307">
        <f>'Comm Input'!R1543</f>
        <v>0</v>
      </c>
      <c r="J508" s="307">
        <f>'Comm Input'!S1543</f>
        <v>0</v>
      </c>
      <c r="K508" s="307">
        <f>'Comm Input'!T1543</f>
        <v>0</v>
      </c>
      <c r="L508" s="38">
        <f>'Comm Input'!U1543</f>
        <v>0</v>
      </c>
      <c r="M508" s="38">
        <f>'Comm Input'!V1543</f>
        <v>0</v>
      </c>
      <c r="N508" s="22">
        <f>'Comm Input'!W1543</f>
        <v>0</v>
      </c>
      <c r="O508" s="22">
        <f>'Comm Input'!X1543</f>
        <v>0</v>
      </c>
      <c r="P508" s="23">
        <f>'Comm Input'!Y1543</f>
        <v>0</v>
      </c>
      <c r="Q508" s="23">
        <f>'Comm Input'!Z1543</f>
        <v>0</v>
      </c>
      <c r="R508" s="23">
        <f>'Comm Input'!AA1543</f>
        <v>0</v>
      </c>
      <c r="S508" s="23">
        <f>'Comm Input'!AB1543</f>
        <v>0</v>
      </c>
      <c r="T508" s="11">
        <f>'Comm Input'!AC1543</f>
        <v>0</v>
      </c>
      <c r="U508">
        <f>'Comm Input'!AD1543</f>
        <v>0</v>
      </c>
      <c r="V508">
        <f>'Comm Input'!AE1543</f>
        <v>0</v>
      </c>
      <c r="W508" s="23">
        <f>'Comm Input'!AF1543</f>
        <v>0</v>
      </c>
      <c r="X508" s="23">
        <f>'Comm Input'!AG1543</f>
        <v>0</v>
      </c>
      <c r="Y508" s="23">
        <f>'Comm Input'!AH1543</f>
        <v>0</v>
      </c>
      <c r="Z508">
        <f>'Comm Input'!AI1543</f>
        <v>0</v>
      </c>
    </row>
    <row r="509" spans="1:26" x14ac:dyDescent="0.25">
      <c r="A509" s="311">
        <f>'Comm Input'!J1544</f>
        <v>0</v>
      </c>
      <c r="B509" s="11">
        <f>'Comm Input'!K1544</f>
        <v>0</v>
      </c>
      <c r="C509" s="17">
        <f>'Comm Input'!L1544</f>
        <v>0</v>
      </c>
      <c r="D509" t="str">
        <f>'Comm Input'!M1544</f>
        <v>XX0000</v>
      </c>
      <c r="E509" s="494">
        <f>'Comm Input'!N1544</f>
        <v>0</v>
      </c>
      <c r="F509" s="366">
        <f>'Comm Input'!O1544</f>
        <v>0</v>
      </c>
      <c r="G509" s="321">
        <f>'Comm Input'!P1544</f>
        <v>0</v>
      </c>
      <c r="H509" s="307">
        <f>'Comm Input'!Q1544</f>
        <v>0</v>
      </c>
      <c r="I509" s="307">
        <f>'Comm Input'!R1544</f>
        <v>0</v>
      </c>
      <c r="J509" s="307">
        <f>'Comm Input'!S1544</f>
        <v>0</v>
      </c>
      <c r="K509" s="307">
        <f>'Comm Input'!T1544</f>
        <v>0</v>
      </c>
      <c r="L509" s="38">
        <f>'Comm Input'!U1544</f>
        <v>0</v>
      </c>
      <c r="M509" s="38">
        <f>'Comm Input'!V1544</f>
        <v>0</v>
      </c>
      <c r="N509" s="22">
        <f>'Comm Input'!W1544</f>
        <v>0</v>
      </c>
      <c r="O509" s="22">
        <f>'Comm Input'!X1544</f>
        <v>0</v>
      </c>
      <c r="P509" s="23">
        <f>'Comm Input'!Y1544</f>
        <v>0</v>
      </c>
      <c r="Q509" s="23">
        <f>'Comm Input'!Z1544</f>
        <v>0</v>
      </c>
      <c r="R509" s="23">
        <f>'Comm Input'!AA1544</f>
        <v>0</v>
      </c>
      <c r="S509" s="23">
        <f>'Comm Input'!AB1544</f>
        <v>0</v>
      </c>
      <c r="T509" s="11">
        <f>'Comm Input'!AC1544</f>
        <v>0</v>
      </c>
      <c r="U509">
        <f>'Comm Input'!AD1544</f>
        <v>0</v>
      </c>
      <c r="V509">
        <f>'Comm Input'!AE1544</f>
        <v>0</v>
      </c>
      <c r="W509" s="23">
        <f>'Comm Input'!AF1544</f>
        <v>0</v>
      </c>
      <c r="X509" s="23">
        <f>'Comm Input'!AG1544</f>
        <v>0</v>
      </c>
      <c r="Y509" s="23">
        <f>'Comm Input'!AH1544</f>
        <v>0</v>
      </c>
      <c r="Z509">
        <f>'Comm Input'!AI1544</f>
        <v>0</v>
      </c>
    </row>
    <row r="510" spans="1:26" x14ac:dyDescent="0.25">
      <c r="A510" s="311">
        <f>'Comm Input'!J1545</f>
        <v>0</v>
      </c>
      <c r="B510" s="11">
        <f>'Comm Input'!K1545</f>
        <v>0</v>
      </c>
      <c r="C510">
        <f>'Comm Input'!L1545</f>
        <v>0</v>
      </c>
      <c r="D510">
        <f>'Comm Input'!M1545</f>
        <v>0</v>
      </c>
      <c r="E510" s="494">
        <f>'Comm Input'!N1545</f>
        <v>0</v>
      </c>
      <c r="F510" s="17">
        <f>'Comm Input'!O1545</f>
        <v>0</v>
      </c>
      <c r="G510" s="38">
        <f>'Comm Input'!P1545</f>
        <v>0</v>
      </c>
      <c r="H510" s="307">
        <f>'Comm Input'!Q1545</f>
        <v>0</v>
      </c>
      <c r="I510" s="307">
        <f>'Comm Input'!R1545</f>
        <v>0</v>
      </c>
      <c r="J510" s="307">
        <f>'Comm Input'!S1545</f>
        <v>0</v>
      </c>
      <c r="K510" s="307">
        <f>'Comm Input'!T1545</f>
        <v>0</v>
      </c>
      <c r="L510" s="38">
        <f>'Comm Input'!U1545</f>
        <v>0</v>
      </c>
      <c r="M510" s="38">
        <f>'Comm Input'!V1545</f>
        <v>0</v>
      </c>
      <c r="N510" s="22">
        <f>'Comm Input'!W1545</f>
        <v>0</v>
      </c>
      <c r="O510" s="22">
        <f>'Comm Input'!X1545</f>
        <v>0</v>
      </c>
      <c r="P510" s="23">
        <f>'Comm Input'!Y1545</f>
        <v>0</v>
      </c>
      <c r="Q510" s="23">
        <f>'Comm Input'!Z1545</f>
        <v>0</v>
      </c>
      <c r="R510" s="23">
        <f>'Comm Input'!AA1545</f>
        <v>0</v>
      </c>
      <c r="S510" s="23">
        <f>'Comm Input'!AB1545</f>
        <v>0</v>
      </c>
      <c r="T510" s="11">
        <f>'Comm Input'!AC1545</f>
        <v>0</v>
      </c>
      <c r="U510">
        <f>'Comm Input'!AD1545</f>
        <v>0</v>
      </c>
      <c r="V510">
        <f>'Comm Input'!AE1545</f>
        <v>0</v>
      </c>
      <c r="W510" s="23">
        <f>'Comm Input'!AF1545</f>
        <v>0</v>
      </c>
      <c r="X510" s="23">
        <f>'Comm Input'!AG1545</f>
        <v>0</v>
      </c>
      <c r="Y510" s="23">
        <f>'Comm Input'!AH1545</f>
        <v>0</v>
      </c>
      <c r="Z510">
        <f>'Comm Input'!AI1545</f>
        <v>0</v>
      </c>
    </row>
    <row r="511" spans="1:26" x14ac:dyDescent="0.25">
      <c r="A511" s="311">
        <f>'Comm Input'!J1546</f>
        <v>0</v>
      </c>
      <c r="B511" s="11">
        <f>'Comm Input'!K1546</f>
        <v>0</v>
      </c>
      <c r="C511" s="17">
        <f>'Comm Input'!L1546</f>
        <v>0</v>
      </c>
      <c r="D511">
        <f>'Comm Input'!M1546</f>
        <v>0</v>
      </c>
      <c r="E511" s="494">
        <f>'Comm Input'!N1546</f>
        <v>0</v>
      </c>
      <c r="F511" s="366">
        <f>'Comm Input'!O1546</f>
        <v>0</v>
      </c>
      <c r="G511" s="321">
        <f>'Comm Input'!P1546</f>
        <v>0</v>
      </c>
      <c r="H511" s="307">
        <f>'Comm Input'!Q1546</f>
        <v>0</v>
      </c>
      <c r="I511" s="307">
        <f>'Comm Input'!R1546</f>
        <v>0</v>
      </c>
      <c r="J511" s="307">
        <f>'Comm Input'!S1546</f>
        <v>0</v>
      </c>
      <c r="K511" s="307">
        <f>'Comm Input'!T1546</f>
        <v>0</v>
      </c>
      <c r="L511" s="38">
        <f>'Comm Input'!U1546</f>
        <v>0</v>
      </c>
      <c r="M511" s="38">
        <f>'Comm Input'!V1546</f>
        <v>0</v>
      </c>
      <c r="N511" s="22">
        <f>'Comm Input'!W1546</f>
        <v>0</v>
      </c>
      <c r="O511" s="22">
        <f>'Comm Input'!X1546</f>
        <v>0</v>
      </c>
      <c r="P511" s="23">
        <f>'Comm Input'!Y1546</f>
        <v>0</v>
      </c>
      <c r="Q511" s="23">
        <f>'Comm Input'!Z1546</f>
        <v>0</v>
      </c>
      <c r="R511" s="23">
        <f>'Comm Input'!AA1546</f>
        <v>0</v>
      </c>
      <c r="S511" s="23">
        <f>'Comm Input'!AB1546</f>
        <v>0</v>
      </c>
      <c r="T511" s="11">
        <f>'Comm Input'!AC1546</f>
        <v>0</v>
      </c>
      <c r="U511">
        <f>'Comm Input'!AD1546</f>
        <v>0</v>
      </c>
      <c r="V511">
        <f>'Comm Input'!AE1546</f>
        <v>0</v>
      </c>
      <c r="W511" s="23">
        <f>'Comm Input'!AF1546</f>
        <v>0</v>
      </c>
      <c r="X511" s="23">
        <f>'Comm Input'!AG1546</f>
        <v>0</v>
      </c>
      <c r="Y511" s="23">
        <f>'Comm Input'!AH1546</f>
        <v>0</v>
      </c>
      <c r="Z511" s="23">
        <f>'Comm Input'!AI1546</f>
        <v>0</v>
      </c>
    </row>
    <row r="512" spans="1:26" x14ac:dyDescent="0.25">
      <c r="A512" s="311">
        <f>'Comm Input'!J1547</f>
        <v>0</v>
      </c>
      <c r="B512" s="11">
        <f>'Comm Input'!K1547</f>
        <v>0</v>
      </c>
      <c r="C512">
        <f>'Comm Input'!L1547</f>
        <v>0</v>
      </c>
      <c r="D512">
        <f>'Comm Input'!M1547</f>
        <v>0</v>
      </c>
      <c r="E512" s="626">
        <f>'Comm Input'!N1547</f>
        <v>0</v>
      </c>
      <c r="F512" s="13">
        <f>'Comm Input'!O1547</f>
        <v>0</v>
      </c>
      <c r="G512" s="38">
        <f>'Comm Input'!P1547</f>
        <v>0</v>
      </c>
      <c r="H512" s="307">
        <f>'Comm Input'!Q1547</f>
        <v>0</v>
      </c>
      <c r="I512" s="307">
        <f>'Comm Input'!R1547</f>
        <v>0</v>
      </c>
      <c r="J512" s="307">
        <f>'Comm Input'!S1547</f>
        <v>0</v>
      </c>
      <c r="K512" s="307">
        <f>'Comm Input'!T1547</f>
        <v>0</v>
      </c>
      <c r="L512" s="38">
        <f>'Comm Input'!U1547</f>
        <v>0</v>
      </c>
      <c r="M512" s="38">
        <f>'Comm Input'!V1547</f>
        <v>0</v>
      </c>
      <c r="N512" s="22">
        <f>'Comm Input'!W1547</f>
        <v>0</v>
      </c>
      <c r="O512" s="22">
        <f>'Comm Input'!X1547</f>
        <v>0</v>
      </c>
      <c r="P512" s="23">
        <f>'Comm Input'!Y1547</f>
        <v>0</v>
      </c>
      <c r="Q512" s="23">
        <f>'Comm Input'!Z1547</f>
        <v>0</v>
      </c>
      <c r="R512" s="23">
        <f>'Comm Input'!AA1547</f>
        <v>0</v>
      </c>
      <c r="S512" s="23">
        <f>'Comm Input'!AB1547</f>
        <v>0</v>
      </c>
      <c r="T512" s="11">
        <f>'Comm Input'!AC1547</f>
        <v>0</v>
      </c>
      <c r="U512">
        <f>'Comm Input'!AD1547</f>
        <v>0</v>
      </c>
      <c r="V512">
        <f>'Comm Input'!AE1547</f>
        <v>0</v>
      </c>
      <c r="W512" s="23">
        <f>'Comm Input'!AF1547</f>
        <v>0</v>
      </c>
      <c r="X512" s="23">
        <f>'Comm Input'!AG1547</f>
        <v>0</v>
      </c>
      <c r="Y512" s="23">
        <f>'Comm Input'!AH1547</f>
        <v>0</v>
      </c>
      <c r="Z512" s="23">
        <f>'Comm Input'!AI1547</f>
        <v>0</v>
      </c>
    </row>
    <row r="513" spans="1:26" ht="15.75" thickBot="1" x14ac:dyDescent="0.3">
      <c r="A513" s="311">
        <f>'Comm Input'!J1548</f>
        <v>0</v>
      </c>
      <c r="B513" s="11">
        <f>'Comm Input'!K1548</f>
        <v>0</v>
      </c>
      <c r="C513">
        <f>'Comm Input'!L1548</f>
        <v>0</v>
      </c>
      <c r="D513">
        <f>'Comm Input'!M1548</f>
        <v>0</v>
      </c>
      <c r="E513" s="49">
        <f>'Comm Input'!N1548</f>
        <v>0</v>
      </c>
      <c r="F513" s="50">
        <f>'Comm Input'!O1548</f>
        <v>0</v>
      </c>
      <c r="G513" s="38">
        <f>'Comm Input'!P1548</f>
        <v>0</v>
      </c>
      <c r="H513" s="307">
        <f>'Comm Input'!Q1548</f>
        <v>0</v>
      </c>
      <c r="I513" s="307">
        <f>'Comm Input'!R1548</f>
        <v>0</v>
      </c>
      <c r="J513" s="307">
        <f>'Comm Input'!S1548</f>
        <v>0</v>
      </c>
      <c r="K513" s="307">
        <f>'Comm Input'!T1548</f>
        <v>0</v>
      </c>
      <c r="L513" s="38">
        <f>'Comm Input'!U1548</f>
        <v>0</v>
      </c>
      <c r="M513" s="38">
        <f>'Comm Input'!V1548</f>
        <v>0</v>
      </c>
      <c r="N513" s="38">
        <f>'Comm Input'!W1548</f>
        <v>0</v>
      </c>
      <c r="O513" s="22">
        <f>'Comm Input'!X1548</f>
        <v>0</v>
      </c>
      <c r="P513" s="11">
        <f>'Comm Input'!Y1548</f>
        <v>0</v>
      </c>
      <c r="Q513" s="23">
        <f>'Comm Input'!Z1548</f>
        <v>0</v>
      </c>
      <c r="R513" s="22">
        <f>'Comm Input'!AA1548</f>
        <v>0</v>
      </c>
      <c r="S513" s="22">
        <f>'Comm Input'!AB1548</f>
        <v>0</v>
      </c>
      <c r="T513" s="23">
        <f>'Comm Input'!AC1548</f>
        <v>0</v>
      </c>
      <c r="U513" s="22">
        <f>'Comm Input'!AD1548</f>
        <v>0</v>
      </c>
      <c r="V513" s="22">
        <f>'Comm Input'!AE1548</f>
        <v>0</v>
      </c>
      <c r="W513" s="23">
        <f>'Comm Input'!AF1548</f>
        <v>0</v>
      </c>
      <c r="X513" s="22">
        <f>'Comm Input'!AG1548</f>
        <v>0</v>
      </c>
      <c r="Y513" s="22">
        <f>'Comm Input'!AH1548</f>
        <v>0</v>
      </c>
      <c r="Z513" s="22">
        <f>'Comm Input'!AI1548</f>
        <v>0</v>
      </c>
    </row>
    <row r="514" spans="1:26" ht="15.75" thickBot="1" x14ac:dyDescent="0.3">
      <c r="A514" s="311">
        <f>'Comm Input'!J1549</f>
        <v>0</v>
      </c>
      <c r="B514" s="11">
        <f>'Comm Input'!K1549</f>
        <v>0</v>
      </c>
      <c r="C514">
        <f>'Comm Input'!L1549</f>
        <v>0</v>
      </c>
      <c r="D514">
        <f>'Comm Input'!M1549</f>
        <v>0</v>
      </c>
      <c r="E514" s="49">
        <f>'Comm Input'!N1549</f>
        <v>0</v>
      </c>
      <c r="F514" s="50">
        <f>'Comm Input'!O1549</f>
        <v>0</v>
      </c>
      <c r="G514" s="38">
        <f>'Comm Input'!P1549</f>
        <v>0</v>
      </c>
      <c r="H514" s="38">
        <f>'Comm Input'!Q1549</f>
        <v>0</v>
      </c>
      <c r="I514" s="38">
        <f>'Comm Input'!R1549</f>
        <v>0</v>
      </c>
      <c r="J514" s="38">
        <f>'Comm Input'!S1549</f>
        <v>0</v>
      </c>
      <c r="K514" s="38">
        <f>'Comm Input'!T1549</f>
        <v>0</v>
      </c>
      <c r="L514" s="38">
        <f>'Comm Input'!U1549</f>
        <v>0</v>
      </c>
      <c r="M514" s="38">
        <f>'Comm Input'!V1549</f>
        <v>0</v>
      </c>
      <c r="N514" s="488">
        <f>'Comm Input'!W1549</f>
        <v>0</v>
      </c>
      <c r="O514" s="489">
        <f>'Comm Input'!X1549</f>
        <v>0</v>
      </c>
      <c r="P514" s="490">
        <f>'Comm Input'!Y1549</f>
        <v>0</v>
      </c>
      <c r="Q514" s="1165">
        <f>'Comm Input'!Z1549</f>
        <v>0</v>
      </c>
      <c r="R514" s="387">
        <f>'Comm Input'!AA1549</f>
        <v>0</v>
      </c>
      <c r="S514" s="387">
        <f>'Comm Input'!AB1549</f>
        <v>0</v>
      </c>
      <c r="T514" s="1114">
        <f>'Comm Input'!AC1549</f>
        <v>0</v>
      </c>
      <c r="U514" s="89">
        <f>'Comm Input'!AD1549</f>
        <v>0</v>
      </c>
      <c r="V514" s="89">
        <f>'Comm Input'!AE1549</f>
        <v>0</v>
      </c>
      <c r="W514" s="23">
        <f>'Comm Input'!AF1549</f>
        <v>0</v>
      </c>
      <c r="X514" s="387">
        <f>'Comm Input'!AG1549</f>
        <v>0</v>
      </c>
      <c r="Y514" s="387">
        <f>'Comm Input'!AH1549</f>
        <v>0</v>
      </c>
      <c r="Z514" s="1087">
        <f>'Comm Input'!AI1549</f>
        <v>0</v>
      </c>
    </row>
    <row r="515" spans="1:26" x14ac:dyDescent="0.25">
      <c r="A515" s="311">
        <f>'Comm Input'!J1550</f>
        <v>0</v>
      </c>
      <c r="B515" s="11">
        <f>'Comm Input'!K1550</f>
        <v>0</v>
      </c>
      <c r="C515">
        <f>'Comm Input'!L1550</f>
        <v>0</v>
      </c>
      <c r="D515">
        <f>'Comm Input'!M1550</f>
        <v>0</v>
      </c>
      <c r="E515" s="49">
        <f>'Comm Input'!N1550</f>
        <v>0</v>
      </c>
      <c r="F515" s="50">
        <f>'Comm Input'!O1550</f>
        <v>0</v>
      </c>
      <c r="G515" s="38">
        <f>'Comm Input'!P1550</f>
        <v>0</v>
      </c>
      <c r="H515" s="38">
        <f>'Comm Input'!Q1550</f>
        <v>0</v>
      </c>
      <c r="I515" s="38">
        <f>'Comm Input'!R1550</f>
        <v>0</v>
      </c>
      <c r="J515" s="38">
        <f>'Comm Input'!S1550</f>
        <v>0</v>
      </c>
      <c r="K515" s="38">
        <f>'Comm Input'!T1550</f>
        <v>0</v>
      </c>
      <c r="L515" s="38">
        <f>'Comm Input'!U1550</f>
        <v>0</v>
      </c>
      <c r="M515" s="38">
        <f>'Comm Input'!V1550</f>
        <v>0</v>
      </c>
      <c r="N515" s="522">
        <f>'Comm Input'!W1550</f>
        <v>0</v>
      </c>
      <c r="O515" s="523">
        <f>'Comm Input'!X1550</f>
        <v>0</v>
      </c>
      <c r="P515" s="28">
        <f>'Comm Input'!Y1550</f>
        <v>0</v>
      </c>
      <c r="Q515" s="538">
        <f>'Comm Input'!Z1550</f>
        <v>0</v>
      </c>
      <c r="R515" s="523">
        <f>'Comm Input'!AA1550</f>
        <v>0</v>
      </c>
      <c r="S515" s="523">
        <f>'Comm Input'!AB1550</f>
        <v>0</v>
      </c>
      <c r="T515" s="28">
        <f>'Comm Input'!AC1550</f>
        <v>0</v>
      </c>
      <c r="U515" s="89">
        <f>'Comm Input'!AD1550</f>
        <v>0</v>
      </c>
      <c r="V515" s="89">
        <f>'Comm Input'!AE1550</f>
        <v>0</v>
      </c>
      <c r="W515" s="23">
        <f>'Comm Input'!AF1550</f>
        <v>0</v>
      </c>
      <c r="X515" s="523">
        <f>'Comm Input'!AG1550</f>
        <v>0</v>
      </c>
      <c r="Y515" s="523">
        <f>'Comm Input'!AH1550</f>
        <v>0</v>
      </c>
      <c r="Z515" s="89">
        <f>'Comm Input'!AI1550</f>
        <v>0</v>
      </c>
    </row>
    <row r="516" spans="1:26" x14ac:dyDescent="0.25">
      <c r="A516" s="440" t="str">
        <f>'Comm Input'!J1551</f>
        <v>CES</v>
      </c>
      <c r="B516" s="42" t="str">
        <f>'Comm Input'!K1551</f>
        <v>Broker: PEO Exchange</v>
      </c>
      <c r="C516" s="35">
        <f>'Comm Input'!L1551</f>
        <v>0</v>
      </c>
      <c r="D516" s="158">
        <f>'Comm Input'!M1551</f>
        <v>0</v>
      </c>
      <c r="E516" s="117">
        <f>'Comm Input'!N1551</f>
        <v>0</v>
      </c>
      <c r="F516" s="316">
        <f>'Comm Input'!O1551</f>
        <v>0</v>
      </c>
      <c r="G516" s="158">
        <f>'Comm Input'!P1551</f>
        <v>0</v>
      </c>
      <c r="H516" s="158">
        <f>'Comm Input'!Q1551</f>
        <v>0</v>
      </c>
      <c r="I516" s="158">
        <f>'Comm Input'!R1551</f>
        <v>0</v>
      </c>
      <c r="J516" s="319">
        <f>'Comm Input'!S1551</f>
        <v>0</v>
      </c>
      <c r="K516" s="319">
        <f>'Comm Input'!T1551</f>
        <v>0</v>
      </c>
      <c r="L516" s="319">
        <f>'Comm Input'!U1551</f>
        <v>3.95E-2</v>
      </c>
      <c r="M516" s="158">
        <f>'Comm Input'!V1551</f>
        <v>0</v>
      </c>
      <c r="N516" s="319">
        <f>'Comm Input'!W1551</f>
        <v>8.6E-3</v>
      </c>
      <c r="O516" s="117">
        <f>'Comm Input'!X1551</f>
        <v>0</v>
      </c>
      <c r="P516" s="157">
        <f>'Comm Input'!Y1551</f>
        <v>0</v>
      </c>
      <c r="Q516" s="159">
        <f>'Comm Input'!Z1551</f>
        <v>0</v>
      </c>
      <c r="R516" s="319">
        <f>'Comm Input'!AA1551</f>
        <v>7.5000000000000002E-4</v>
      </c>
      <c r="S516" s="157">
        <f>'Comm Input'!AB1551</f>
        <v>0</v>
      </c>
      <c r="T516" s="126" t="str">
        <f>'Comm Input'!AC1551</f>
        <v>kr</v>
      </c>
      <c r="U516" s="7">
        <f>'Comm Input'!AD1551</f>
        <v>0</v>
      </c>
      <c r="V516" s="7">
        <f>'Comm Input'!AE1551</f>
        <v>0</v>
      </c>
      <c r="W516" s="126">
        <f>'Comm Input'!AF1551</f>
        <v>0</v>
      </c>
      <c r="X516" s="158">
        <f>'Comm Input'!AG1551</f>
        <v>0</v>
      </c>
      <c r="Y516" s="322">
        <f>'Comm Input'!AH1551</f>
        <v>0</v>
      </c>
      <c r="Z516" s="7">
        <f>'Comm Input'!AI1551</f>
        <v>0</v>
      </c>
    </row>
    <row r="517" spans="1:26" x14ac:dyDescent="0.25">
      <c r="A517" s="311">
        <f>'Comm Input'!J1552</f>
        <v>0</v>
      </c>
      <c r="B517" s="218" t="str">
        <f>'Comm Input'!K1552</f>
        <v>Donna's Restaurant and Cocktail Lounge</v>
      </c>
      <c r="C517" s="17">
        <f>'Comm Input'!L1552</f>
        <v>0.15840000000000001</v>
      </c>
      <c r="D517" t="str">
        <f>'Comm Input'!M1552</f>
        <v>FL9082</v>
      </c>
      <c r="E517" s="628">
        <f>'Comm Input'!N1552</f>
        <v>33059.51</v>
      </c>
      <c r="F517" s="366">
        <f>'Comm Input'!O1552</f>
        <v>0</v>
      </c>
      <c r="G517" s="533">
        <f>'Comm Input'!P1552</f>
        <v>3.3500000000000002E-2</v>
      </c>
      <c r="H517" s="535">
        <f>'Comm Input'!Q1552</f>
        <v>1107.4935850000002</v>
      </c>
      <c r="I517" s="535">
        <f>'Comm Input'!R1552</f>
        <v>0</v>
      </c>
      <c r="J517" s="535">
        <f>'Comm Input'!S1552</f>
        <v>0</v>
      </c>
      <c r="K517" s="535">
        <f>'Comm Input'!T1552</f>
        <v>0</v>
      </c>
      <c r="L517" s="526">
        <f>'Comm Input'!U1552</f>
        <v>3.95E-2</v>
      </c>
      <c r="M517" s="523">
        <f>'Comm Input'!V1552</f>
        <v>1305.850645</v>
      </c>
      <c r="N517" s="523">
        <f>'Comm Input'!W1552</f>
        <v>284.31178600000004</v>
      </c>
      <c r="O517" s="523">
        <f>'Comm Input'!X1552</f>
        <v>0</v>
      </c>
      <c r="P517" s="538">
        <f>'Comm Input'!Y1552</f>
        <v>0</v>
      </c>
      <c r="Q517" s="538">
        <f>'Comm Input'!Z1552</f>
        <v>0</v>
      </c>
      <c r="R517" s="538">
        <f>'Comm Input'!AA1552</f>
        <v>24.794632500000002</v>
      </c>
      <c r="S517" s="538">
        <f>'Comm Input'!AB1552</f>
        <v>0</v>
      </c>
      <c r="T517" s="11">
        <f>'Comm Input'!AC1552</f>
        <v>0</v>
      </c>
      <c r="U517">
        <f>'Comm Input'!AD1552</f>
        <v>0</v>
      </c>
      <c r="V517">
        <f>'Comm Input'!AE1552</f>
        <v>0</v>
      </c>
      <c r="W517" s="538">
        <f>'Comm Input'!AF1552</f>
        <v>0</v>
      </c>
      <c r="X517" s="538">
        <f>'Comm Input'!AG1552</f>
        <v>0</v>
      </c>
      <c r="Y517" s="538">
        <f>'Comm Input'!AH1552</f>
        <v>0</v>
      </c>
      <c r="Z517">
        <f>'Comm Input'!AI1552</f>
        <v>0</v>
      </c>
    </row>
    <row r="518" spans="1:26" x14ac:dyDescent="0.25">
      <c r="A518" s="311">
        <f>'Comm Input'!J1553</f>
        <v>0</v>
      </c>
      <c r="B518" s="11">
        <f>'Comm Input'!K1553</f>
        <v>0</v>
      </c>
      <c r="C518">
        <f>'Comm Input'!L1553</f>
        <v>0</v>
      </c>
      <c r="D518">
        <f>'Comm Input'!M1553</f>
        <v>0</v>
      </c>
      <c r="E518" s="494">
        <f>'Comm Input'!N1553</f>
        <v>0</v>
      </c>
      <c r="F518" s="17">
        <f>'Comm Input'!O1553</f>
        <v>0</v>
      </c>
      <c r="G518" s="38">
        <f>'Comm Input'!P1553</f>
        <v>2.2110000000000001E-2</v>
      </c>
      <c r="H518" s="307">
        <f>'Comm Input'!Q1553</f>
        <v>0</v>
      </c>
      <c r="I518" s="307">
        <f>'Comm Input'!R1553</f>
        <v>0</v>
      </c>
      <c r="J518" s="307">
        <f>'Comm Input'!S1553</f>
        <v>0</v>
      </c>
      <c r="K518" s="307">
        <f>'Comm Input'!T1553</f>
        <v>0</v>
      </c>
      <c r="L518" s="38">
        <f>'Comm Input'!U1553</f>
        <v>3.95E-2</v>
      </c>
      <c r="M518" s="22">
        <f>'Comm Input'!V1553</f>
        <v>0</v>
      </c>
      <c r="N518" s="22">
        <f>'Comm Input'!W1553</f>
        <v>0</v>
      </c>
      <c r="O518" s="22">
        <f>'Comm Input'!X1553</f>
        <v>0</v>
      </c>
      <c r="P518" s="23">
        <f>'Comm Input'!Y1553</f>
        <v>0</v>
      </c>
      <c r="Q518" s="23">
        <f>'Comm Input'!Z1553</f>
        <v>0</v>
      </c>
      <c r="R518" s="23">
        <f>'Comm Input'!AA1553</f>
        <v>0</v>
      </c>
      <c r="S518" s="23">
        <f>'Comm Input'!AB1553</f>
        <v>0</v>
      </c>
      <c r="T518" s="11">
        <f>'Comm Input'!AC1553</f>
        <v>0</v>
      </c>
      <c r="U518">
        <f>'Comm Input'!AD1553</f>
        <v>0</v>
      </c>
      <c r="V518">
        <f>'Comm Input'!AE1553</f>
        <v>0</v>
      </c>
      <c r="W518" s="23">
        <f>'Comm Input'!AF1553</f>
        <v>0</v>
      </c>
      <c r="X518" s="23">
        <f>'Comm Input'!AG1553</f>
        <v>0</v>
      </c>
      <c r="Y518" s="23">
        <f>'Comm Input'!AH1553</f>
        <v>0</v>
      </c>
      <c r="Z518">
        <f>'Comm Input'!AI1553</f>
        <v>0</v>
      </c>
    </row>
    <row r="519" spans="1:26" x14ac:dyDescent="0.25">
      <c r="A519" s="311">
        <f>'Comm Input'!J1554</f>
        <v>0</v>
      </c>
      <c r="B519" s="11" t="str">
        <f>'Comm Input'!K1554</f>
        <v>EFFECTIVE: 5/2021</v>
      </c>
      <c r="C519" s="17">
        <f>'Comm Input'!L1554</f>
        <v>0</v>
      </c>
      <c r="D519" t="str">
        <f>'Comm Input'!M1554</f>
        <v>FLXXXX</v>
      </c>
      <c r="E519" s="494">
        <f>'Comm Input'!N1554</f>
        <v>0</v>
      </c>
      <c r="F519" s="366">
        <f>'Comm Input'!O1554</f>
        <v>0</v>
      </c>
      <c r="G519" s="321">
        <f>'Comm Input'!P1554</f>
        <v>0</v>
      </c>
      <c r="H519" s="307">
        <f>'Comm Input'!Q1554</f>
        <v>0</v>
      </c>
      <c r="I519" s="307">
        <f>'Comm Input'!R1554</f>
        <v>0</v>
      </c>
      <c r="J519" s="307">
        <f>'Comm Input'!S1554</f>
        <v>0</v>
      </c>
      <c r="K519" s="307">
        <f>'Comm Input'!T1554</f>
        <v>0</v>
      </c>
      <c r="L519" s="38">
        <f>'Comm Input'!U1554</f>
        <v>3.95E-2</v>
      </c>
      <c r="M519" s="22">
        <f>'Comm Input'!V1554</f>
        <v>0</v>
      </c>
      <c r="N519" s="22">
        <f>'Comm Input'!W1554</f>
        <v>0</v>
      </c>
      <c r="O519" s="22">
        <f>'Comm Input'!X1554</f>
        <v>0</v>
      </c>
      <c r="P519" s="23">
        <f>'Comm Input'!Y1554</f>
        <v>0</v>
      </c>
      <c r="Q519" s="23">
        <f>'Comm Input'!Z1554</f>
        <v>0</v>
      </c>
      <c r="R519" s="23">
        <f>'Comm Input'!AA1554</f>
        <v>0</v>
      </c>
      <c r="S519" s="23">
        <f>'Comm Input'!AB1554</f>
        <v>0</v>
      </c>
      <c r="T519" s="11">
        <f>'Comm Input'!AC1554</f>
        <v>0</v>
      </c>
      <c r="U519">
        <f>'Comm Input'!AD1554</f>
        <v>0</v>
      </c>
      <c r="V519">
        <f>'Comm Input'!AE1554</f>
        <v>0</v>
      </c>
      <c r="W519" s="23">
        <f>'Comm Input'!AF1554</f>
        <v>0</v>
      </c>
      <c r="X519" s="23">
        <f>'Comm Input'!AG1554</f>
        <v>0</v>
      </c>
      <c r="Y519" s="23">
        <f>'Comm Input'!AH1554</f>
        <v>0</v>
      </c>
      <c r="Z519">
        <f>'Comm Input'!AI1554</f>
        <v>0</v>
      </c>
    </row>
    <row r="520" spans="1:26" x14ac:dyDescent="0.25">
      <c r="A520" s="311">
        <f>'Comm Input'!J1555</f>
        <v>0</v>
      </c>
      <c r="B520" s="11">
        <f>'Comm Input'!K1555</f>
        <v>0</v>
      </c>
      <c r="C520">
        <f>'Comm Input'!L1555</f>
        <v>0</v>
      </c>
      <c r="D520">
        <f>'Comm Input'!M1555</f>
        <v>0</v>
      </c>
      <c r="E520" s="494">
        <f>'Comm Input'!N1555</f>
        <v>0</v>
      </c>
      <c r="F520" s="17">
        <f>'Comm Input'!O1555</f>
        <v>0</v>
      </c>
      <c r="G520" s="38">
        <f>'Comm Input'!P1555</f>
        <v>0</v>
      </c>
      <c r="H520" s="307">
        <f>'Comm Input'!Q1555</f>
        <v>0</v>
      </c>
      <c r="I520" s="307">
        <f>'Comm Input'!R1555</f>
        <v>0</v>
      </c>
      <c r="J520" s="307">
        <f>'Comm Input'!S1555</f>
        <v>0</v>
      </c>
      <c r="K520" s="307">
        <f>'Comm Input'!T1555</f>
        <v>0</v>
      </c>
      <c r="L520" s="38">
        <f>'Comm Input'!U1555</f>
        <v>3.95E-2</v>
      </c>
      <c r="M520" s="22">
        <f>'Comm Input'!V1555</f>
        <v>0</v>
      </c>
      <c r="N520" s="22">
        <f>'Comm Input'!W1555</f>
        <v>0</v>
      </c>
      <c r="O520" s="22">
        <f>'Comm Input'!X1555</f>
        <v>0</v>
      </c>
      <c r="P520" s="23">
        <f>'Comm Input'!Y1555</f>
        <v>0</v>
      </c>
      <c r="Q520" s="23">
        <f>'Comm Input'!Z1555</f>
        <v>0</v>
      </c>
      <c r="R520" s="23">
        <f>'Comm Input'!AA1555</f>
        <v>0</v>
      </c>
      <c r="S520" s="23">
        <f>'Comm Input'!AB1555</f>
        <v>0</v>
      </c>
      <c r="T520" s="11">
        <f>'Comm Input'!AC1555</f>
        <v>0</v>
      </c>
      <c r="U520">
        <f>'Comm Input'!AD1555</f>
        <v>0</v>
      </c>
      <c r="V520">
        <f>'Comm Input'!AE1555</f>
        <v>0</v>
      </c>
      <c r="W520" s="23">
        <f>'Comm Input'!AF1555</f>
        <v>0</v>
      </c>
      <c r="X520" s="23">
        <f>'Comm Input'!AG1555</f>
        <v>0</v>
      </c>
      <c r="Y520" s="23">
        <f>'Comm Input'!AH1555</f>
        <v>0</v>
      </c>
      <c r="Z520">
        <f>'Comm Input'!AI1555</f>
        <v>0</v>
      </c>
    </row>
    <row r="521" spans="1:26" x14ac:dyDescent="0.25">
      <c r="A521" s="311">
        <f>'Comm Input'!J1556</f>
        <v>0</v>
      </c>
      <c r="B521" s="11">
        <f>'Comm Input'!K1556</f>
        <v>0</v>
      </c>
      <c r="C521" s="17">
        <f>'Comm Input'!L1556</f>
        <v>0</v>
      </c>
      <c r="D521">
        <f>'Comm Input'!M1556</f>
        <v>0</v>
      </c>
      <c r="E521" s="494">
        <f>'Comm Input'!N1556</f>
        <v>0</v>
      </c>
      <c r="F521" s="366">
        <f>'Comm Input'!O1556</f>
        <v>0</v>
      </c>
      <c r="G521" s="321">
        <f>'Comm Input'!P1556</f>
        <v>0</v>
      </c>
      <c r="H521" s="307">
        <f>'Comm Input'!Q1556</f>
        <v>0</v>
      </c>
      <c r="I521" s="307">
        <f>'Comm Input'!R1556</f>
        <v>0</v>
      </c>
      <c r="J521" s="307">
        <f>'Comm Input'!S1556</f>
        <v>0</v>
      </c>
      <c r="K521" s="307">
        <f>'Comm Input'!T1556</f>
        <v>0</v>
      </c>
      <c r="L521" s="38">
        <f>'Comm Input'!U1556</f>
        <v>3.95E-2</v>
      </c>
      <c r="M521" s="22">
        <f>'Comm Input'!V1556</f>
        <v>0</v>
      </c>
      <c r="N521" s="22">
        <f>'Comm Input'!W1556</f>
        <v>0</v>
      </c>
      <c r="O521" s="22">
        <f>'Comm Input'!X1556</f>
        <v>0</v>
      </c>
      <c r="P521" s="23">
        <f>'Comm Input'!Y1556</f>
        <v>0</v>
      </c>
      <c r="Q521" s="23">
        <f>'Comm Input'!Z1556</f>
        <v>0</v>
      </c>
      <c r="R521" s="23">
        <f>'Comm Input'!AA1556</f>
        <v>0</v>
      </c>
      <c r="S521" s="23">
        <f>'Comm Input'!AB1556</f>
        <v>0</v>
      </c>
      <c r="T521" s="11">
        <f>'Comm Input'!AC1556</f>
        <v>0</v>
      </c>
      <c r="U521">
        <f>'Comm Input'!AD1556</f>
        <v>0</v>
      </c>
      <c r="V521">
        <f>'Comm Input'!AE1556</f>
        <v>0</v>
      </c>
      <c r="W521" s="23">
        <f>'Comm Input'!AF1556</f>
        <v>0</v>
      </c>
      <c r="X521" s="23">
        <f>'Comm Input'!AG1556</f>
        <v>0</v>
      </c>
      <c r="Y521" s="23">
        <f>'Comm Input'!AH1556</f>
        <v>0</v>
      </c>
      <c r="Z521" s="23">
        <f>'Comm Input'!AI1556</f>
        <v>0</v>
      </c>
    </row>
    <row r="522" spans="1:26" x14ac:dyDescent="0.25">
      <c r="A522" s="311">
        <f>'Comm Input'!J1557</f>
        <v>0</v>
      </c>
      <c r="B522" s="11">
        <f>'Comm Input'!K1557</f>
        <v>0</v>
      </c>
      <c r="C522">
        <f>'Comm Input'!L1557</f>
        <v>0</v>
      </c>
      <c r="D522">
        <f>'Comm Input'!M1557</f>
        <v>0</v>
      </c>
      <c r="E522" s="626">
        <f>'Comm Input'!N1557</f>
        <v>0</v>
      </c>
      <c r="F522" s="13">
        <f>'Comm Input'!O1557</f>
        <v>0</v>
      </c>
      <c r="G522" s="38">
        <f>'Comm Input'!P1557</f>
        <v>0</v>
      </c>
      <c r="H522" s="307">
        <f>'Comm Input'!Q1557</f>
        <v>0</v>
      </c>
      <c r="I522" s="307">
        <f>'Comm Input'!R1557</f>
        <v>0</v>
      </c>
      <c r="J522" s="307">
        <f>'Comm Input'!S1557</f>
        <v>0</v>
      </c>
      <c r="K522" s="307">
        <f>'Comm Input'!T1557</f>
        <v>0</v>
      </c>
      <c r="L522" s="38">
        <f>'Comm Input'!U1557</f>
        <v>0</v>
      </c>
      <c r="M522" s="22">
        <f>'Comm Input'!V1557</f>
        <v>0</v>
      </c>
      <c r="N522" s="22">
        <f>'Comm Input'!W1557</f>
        <v>0</v>
      </c>
      <c r="O522" s="22">
        <f>'Comm Input'!X1557</f>
        <v>0</v>
      </c>
      <c r="P522" s="23">
        <f>'Comm Input'!Y1557</f>
        <v>0</v>
      </c>
      <c r="Q522" s="23">
        <f>'Comm Input'!Z1557</f>
        <v>0</v>
      </c>
      <c r="R522" s="23">
        <f>'Comm Input'!AA1557</f>
        <v>0</v>
      </c>
      <c r="S522" s="23">
        <f>'Comm Input'!AB1557</f>
        <v>0</v>
      </c>
      <c r="T522" s="11">
        <f>'Comm Input'!AC1557</f>
        <v>0</v>
      </c>
      <c r="U522">
        <f>'Comm Input'!AD1557</f>
        <v>0</v>
      </c>
      <c r="V522">
        <f>'Comm Input'!AE1557</f>
        <v>0</v>
      </c>
      <c r="W522" s="23">
        <f>'Comm Input'!AF1557</f>
        <v>0</v>
      </c>
      <c r="X522" s="23">
        <f>'Comm Input'!AG1557</f>
        <v>0</v>
      </c>
      <c r="Y522" s="23">
        <f>'Comm Input'!AH1557</f>
        <v>0</v>
      </c>
      <c r="Z522" s="23">
        <f>'Comm Input'!AI1557</f>
        <v>0</v>
      </c>
    </row>
    <row r="523" spans="1:26" ht="15.75" thickBot="1" x14ac:dyDescent="0.3">
      <c r="A523" s="311">
        <f>'Comm Input'!J1558</f>
        <v>0</v>
      </c>
      <c r="B523" s="11">
        <f>'Comm Input'!K1558</f>
        <v>0</v>
      </c>
      <c r="C523">
        <f>'Comm Input'!L1558</f>
        <v>0</v>
      </c>
      <c r="D523">
        <f>'Comm Input'!M1558</f>
        <v>0</v>
      </c>
      <c r="E523" s="49">
        <f>'Comm Input'!N1558</f>
        <v>0</v>
      </c>
      <c r="F523" s="50">
        <f>'Comm Input'!O1558</f>
        <v>0</v>
      </c>
      <c r="G523" s="38">
        <f>'Comm Input'!P1558</f>
        <v>0</v>
      </c>
      <c r="H523" s="307">
        <f>'Comm Input'!Q1558</f>
        <v>0</v>
      </c>
      <c r="I523" s="307">
        <f>'Comm Input'!R1558</f>
        <v>0</v>
      </c>
      <c r="J523" s="307">
        <f>'Comm Input'!S1558</f>
        <v>0</v>
      </c>
      <c r="K523" s="307">
        <f>'Comm Input'!T1558</f>
        <v>0</v>
      </c>
      <c r="L523" s="38">
        <f>'Comm Input'!U1558</f>
        <v>0</v>
      </c>
      <c r="M523" s="22">
        <f>'Comm Input'!V1558</f>
        <v>0</v>
      </c>
      <c r="N523" s="38">
        <f>'Comm Input'!W1558</f>
        <v>0</v>
      </c>
      <c r="O523" s="22">
        <f>'Comm Input'!X1558</f>
        <v>0</v>
      </c>
      <c r="P523" s="11">
        <f>'Comm Input'!Y1558</f>
        <v>0</v>
      </c>
      <c r="Q523" s="23">
        <f>'Comm Input'!Z1558</f>
        <v>0</v>
      </c>
      <c r="R523" s="22">
        <f>'Comm Input'!AA1558</f>
        <v>0</v>
      </c>
      <c r="S523" s="22">
        <f>'Comm Input'!AB1558</f>
        <v>0</v>
      </c>
      <c r="T523" s="23">
        <f>'Comm Input'!AC1558</f>
        <v>0</v>
      </c>
      <c r="U523" s="22">
        <f>'Comm Input'!AD1558</f>
        <v>0</v>
      </c>
      <c r="V523" s="22">
        <f>'Comm Input'!AE1558</f>
        <v>0</v>
      </c>
      <c r="W523" s="23">
        <f>'Comm Input'!AF1558</f>
        <v>0</v>
      </c>
      <c r="X523" s="22">
        <f>'Comm Input'!AG1558</f>
        <v>0</v>
      </c>
      <c r="Y523" s="22">
        <f>'Comm Input'!AH1558</f>
        <v>0</v>
      </c>
      <c r="Z523" s="22">
        <f>'Comm Input'!AI1558</f>
        <v>0</v>
      </c>
    </row>
    <row r="524" spans="1:26" ht="15.75" thickBot="1" x14ac:dyDescent="0.3">
      <c r="A524" s="311">
        <f>'Comm Input'!J1559</f>
        <v>0</v>
      </c>
      <c r="B524" s="11">
        <f>'Comm Input'!K1559</f>
        <v>0</v>
      </c>
      <c r="C524">
        <f>'Comm Input'!L1559</f>
        <v>0</v>
      </c>
      <c r="D524">
        <f>'Comm Input'!M1559</f>
        <v>0</v>
      </c>
      <c r="E524" s="49">
        <f>'Comm Input'!N1559</f>
        <v>0</v>
      </c>
      <c r="F524" s="50">
        <f>'Comm Input'!O1559</f>
        <v>0</v>
      </c>
      <c r="G524" s="38">
        <f>'Comm Input'!P1559</f>
        <v>0</v>
      </c>
      <c r="H524" s="38">
        <f>'Comm Input'!Q1559</f>
        <v>0</v>
      </c>
      <c r="I524" s="38">
        <f>'Comm Input'!R1559</f>
        <v>0</v>
      </c>
      <c r="J524" s="38">
        <f>'Comm Input'!S1559</f>
        <v>0</v>
      </c>
      <c r="K524" s="38">
        <f>'Comm Input'!T1559</f>
        <v>0</v>
      </c>
      <c r="L524" s="38">
        <f>'Comm Input'!U1559</f>
        <v>0</v>
      </c>
      <c r="M524" s="22">
        <f>'Comm Input'!V1559</f>
        <v>1305.850645</v>
      </c>
      <c r="N524" s="488">
        <f>'Comm Input'!W1559</f>
        <v>284.31178600000004</v>
      </c>
      <c r="O524" s="489">
        <f>'Comm Input'!X1559</f>
        <v>0</v>
      </c>
      <c r="P524" s="490">
        <f>'Comm Input'!Y1559</f>
        <v>0</v>
      </c>
      <c r="Q524" s="1165">
        <f>'Comm Input'!Z1559</f>
        <v>284.31178600000004</v>
      </c>
      <c r="R524" s="387">
        <f>'Comm Input'!AA1559</f>
        <v>24.794632500000002</v>
      </c>
      <c r="S524" s="387">
        <f>'Comm Input'!AB1559</f>
        <v>0</v>
      </c>
      <c r="T524" s="1114">
        <f>'Comm Input'!AC1559</f>
        <v>24.794632500000002</v>
      </c>
      <c r="U524" s="89">
        <f>'Comm Input'!AD1559</f>
        <v>0</v>
      </c>
      <c r="V524" s="89">
        <f>'Comm Input'!AE1559</f>
        <v>0</v>
      </c>
      <c r="W524" s="23">
        <f>'Comm Input'!AF1559</f>
        <v>0</v>
      </c>
      <c r="X524" s="387">
        <f>'Comm Input'!AG1559</f>
        <v>0</v>
      </c>
      <c r="Y524" s="387">
        <f>'Comm Input'!AH1559</f>
        <v>0</v>
      </c>
      <c r="Z524" s="1087">
        <f>'Comm Input'!AI1559</f>
        <v>0</v>
      </c>
    </row>
    <row r="525" spans="1:26" x14ac:dyDescent="0.25">
      <c r="A525" s="311">
        <f>'Comm Input'!J1560</f>
        <v>0</v>
      </c>
      <c r="B525" s="11">
        <f>'Comm Input'!K1560</f>
        <v>0</v>
      </c>
      <c r="C525">
        <f>'Comm Input'!L1560</f>
        <v>0</v>
      </c>
      <c r="D525">
        <f>'Comm Input'!M1560</f>
        <v>0</v>
      </c>
      <c r="E525" s="49">
        <f>'Comm Input'!N1560</f>
        <v>0</v>
      </c>
      <c r="F525" s="50">
        <f>'Comm Input'!O1560</f>
        <v>0</v>
      </c>
      <c r="G525" s="38">
        <f>'Comm Input'!P1560</f>
        <v>0</v>
      </c>
      <c r="H525" s="38">
        <f>'Comm Input'!Q1560</f>
        <v>0</v>
      </c>
      <c r="I525" s="38">
        <f>'Comm Input'!R1560</f>
        <v>0</v>
      </c>
      <c r="J525" s="38">
        <f>'Comm Input'!S1560</f>
        <v>0</v>
      </c>
      <c r="K525" s="38">
        <f>'Comm Input'!T1560</f>
        <v>0</v>
      </c>
      <c r="L525" s="38">
        <f>'Comm Input'!U1560</f>
        <v>0</v>
      </c>
      <c r="M525" s="38">
        <f>'Comm Input'!V1560</f>
        <v>0</v>
      </c>
      <c r="N525" s="522">
        <f>'Comm Input'!W1560</f>
        <v>0</v>
      </c>
      <c r="O525" s="523">
        <f>'Comm Input'!X1560</f>
        <v>0</v>
      </c>
      <c r="P525" s="28">
        <f>'Comm Input'!Y1560</f>
        <v>0</v>
      </c>
      <c r="Q525" s="538">
        <f>'Comm Input'!Z1560</f>
        <v>0</v>
      </c>
      <c r="R525" s="523">
        <f>'Comm Input'!AA1560</f>
        <v>0</v>
      </c>
      <c r="S525" s="523">
        <f>'Comm Input'!AB1560</f>
        <v>0</v>
      </c>
      <c r="T525" s="28">
        <f>'Comm Input'!AC1560</f>
        <v>0</v>
      </c>
      <c r="U525" s="89">
        <f>'Comm Input'!AD1560</f>
        <v>0</v>
      </c>
      <c r="V525" s="89">
        <f>'Comm Input'!AE1560</f>
        <v>0</v>
      </c>
      <c r="W525" s="23">
        <f>'Comm Input'!AF1560</f>
        <v>0</v>
      </c>
      <c r="X525" s="523">
        <f>'Comm Input'!AG1560</f>
        <v>0</v>
      </c>
      <c r="Y525" s="523">
        <f>'Comm Input'!AH1560</f>
        <v>0</v>
      </c>
      <c r="Z525" s="89">
        <f>'Comm Input'!AI1560</f>
        <v>0</v>
      </c>
    </row>
    <row r="526" spans="1:26" x14ac:dyDescent="0.25">
      <c r="A526" s="440" t="str">
        <f>'Comm Input'!J1561</f>
        <v>CES</v>
      </c>
      <c r="B526" s="42" t="str">
        <f>'Comm Input'!K1561</f>
        <v>Broker: Axis Group</v>
      </c>
      <c r="C526" s="35">
        <f>'Comm Input'!L1561</f>
        <v>0</v>
      </c>
      <c r="D526" s="158">
        <f>'Comm Input'!M1561</f>
        <v>0</v>
      </c>
      <c r="E526" s="117">
        <f>'Comm Input'!N1561</f>
        <v>0</v>
      </c>
      <c r="F526" s="316">
        <f>'Comm Input'!O1561</f>
        <v>0</v>
      </c>
      <c r="G526" s="158">
        <f>'Comm Input'!P1561</f>
        <v>0</v>
      </c>
      <c r="H526" s="158">
        <f>'Comm Input'!Q1561</f>
        <v>0</v>
      </c>
      <c r="I526" s="158">
        <f>'Comm Input'!R1561</f>
        <v>0</v>
      </c>
      <c r="J526" s="319">
        <f>'Comm Input'!S1561</f>
        <v>0</v>
      </c>
      <c r="K526" s="319">
        <f>'Comm Input'!T1561</f>
        <v>0</v>
      </c>
      <c r="L526" s="319" t="str">
        <f>'Comm Input'!U1561</f>
        <v>Bundled</v>
      </c>
      <c r="M526" s="158">
        <f>'Comm Input'!V1561</f>
        <v>0</v>
      </c>
      <c r="N526" s="319">
        <f>'Comm Input'!W1561</f>
        <v>1.3599999999999999E-2</v>
      </c>
      <c r="O526" s="117">
        <f>'Comm Input'!X1561</f>
        <v>0</v>
      </c>
      <c r="P526" s="157">
        <f>'Comm Input'!Y1561</f>
        <v>0</v>
      </c>
      <c r="Q526" s="159">
        <f>'Comm Input'!Z1561</f>
        <v>0</v>
      </c>
      <c r="R526" s="319">
        <f>'Comm Input'!AA1561</f>
        <v>8.0000000000000004E-4</v>
      </c>
      <c r="S526" s="157">
        <f>'Comm Input'!AB1561</f>
        <v>0</v>
      </c>
      <c r="T526" s="126" t="str">
        <f>'Comm Input'!AC1561</f>
        <v>kr</v>
      </c>
      <c r="U526" s="7">
        <f>'Comm Input'!AD1561</f>
        <v>0</v>
      </c>
      <c r="V526" s="7">
        <f>'Comm Input'!AE1561</f>
        <v>0</v>
      </c>
      <c r="W526" s="126">
        <f>'Comm Input'!AF1561</f>
        <v>0</v>
      </c>
      <c r="X526" s="158">
        <f>'Comm Input'!AG1561</f>
        <v>0</v>
      </c>
      <c r="Y526" s="322">
        <f>'Comm Input'!AH1561</f>
        <v>0</v>
      </c>
      <c r="Z526" s="7">
        <f>'Comm Input'!AI1561</f>
        <v>0</v>
      </c>
    </row>
    <row r="527" spans="1:26" x14ac:dyDescent="0.25">
      <c r="A527" s="311">
        <f>'Comm Input'!J1562</f>
        <v>0</v>
      </c>
      <c r="B527" s="218" t="str">
        <f>'Comm Input'!K1562</f>
        <v>OJ Services</v>
      </c>
      <c r="C527" s="17">
        <f>'Comm Input'!L1562</f>
        <v>0.29949999999999999</v>
      </c>
      <c r="D527" t="str">
        <f>'Comm Input'!M1562</f>
        <v>FL5551</v>
      </c>
      <c r="E527" s="628">
        <f>'Comm Input'!N1562</f>
        <v>16796</v>
      </c>
      <c r="F527" s="366">
        <f>'Comm Input'!O1562</f>
        <v>0</v>
      </c>
      <c r="G527" s="533">
        <f>'Comm Input'!P1562</f>
        <v>0</v>
      </c>
      <c r="H527" s="535">
        <f>'Comm Input'!Q1562</f>
        <v>0</v>
      </c>
      <c r="I527" s="535">
        <f>'Comm Input'!R1562</f>
        <v>0</v>
      </c>
      <c r="J527" s="535">
        <f>'Comm Input'!S1562</f>
        <v>0</v>
      </c>
      <c r="K527" s="535">
        <f>'Comm Input'!T1562</f>
        <v>0</v>
      </c>
      <c r="L527" s="526">
        <f>'Comm Input'!U1562</f>
        <v>0</v>
      </c>
      <c r="M527" s="526">
        <f>'Comm Input'!V1562</f>
        <v>0</v>
      </c>
      <c r="N527" s="523">
        <f>'Comm Input'!W1562</f>
        <v>228.42559999999997</v>
      </c>
      <c r="O527" s="523">
        <f>'Comm Input'!X1562</f>
        <v>0</v>
      </c>
      <c r="P527" s="538">
        <f>'Comm Input'!Y1562</f>
        <v>0</v>
      </c>
      <c r="Q527" s="538">
        <f>'Comm Input'!Z1562</f>
        <v>0</v>
      </c>
      <c r="R527" s="538">
        <f>'Comm Input'!AA1562</f>
        <v>13.4368</v>
      </c>
      <c r="S527" s="538">
        <f>'Comm Input'!AB1562</f>
        <v>0</v>
      </c>
      <c r="T527" s="11">
        <f>'Comm Input'!AC1562</f>
        <v>0</v>
      </c>
      <c r="U527">
        <f>'Comm Input'!AD1562</f>
        <v>0</v>
      </c>
      <c r="V527">
        <f>'Comm Input'!AE1562</f>
        <v>0</v>
      </c>
      <c r="W527" s="538">
        <f>'Comm Input'!AF1562</f>
        <v>0</v>
      </c>
      <c r="X527" s="538">
        <f>'Comm Input'!AG1562</f>
        <v>0</v>
      </c>
      <c r="Y527" s="538">
        <f>'Comm Input'!AH1562</f>
        <v>0</v>
      </c>
      <c r="Z527">
        <f>'Comm Input'!AI1562</f>
        <v>0</v>
      </c>
    </row>
    <row r="528" spans="1:26" x14ac:dyDescent="0.25">
      <c r="A528" s="311">
        <f>'Comm Input'!J1563</f>
        <v>0</v>
      </c>
      <c r="B528" s="11">
        <f>'Comm Input'!K1563</f>
        <v>0</v>
      </c>
      <c r="C528">
        <f>'Comm Input'!L1563</f>
        <v>0</v>
      </c>
      <c r="D528">
        <f>'Comm Input'!M1563</f>
        <v>0</v>
      </c>
      <c r="E528" s="494">
        <f>'Comm Input'!N1563</f>
        <v>0</v>
      </c>
      <c r="F528" s="17">
        <f>'Comm Input'!O1563</f>
        <v>0</v>
      </c>
      <c r="G528" s="38">
        <f>'Comm Input'!P1563</f>
        <v>0</v>
      </c>
      <c r="H528" s="307">
        <f>'Comm Input'!Q1563</f>
        <v>0</v>
      </c>
      <c r="I528" s="307">
        <f>'Comm Input'!R1563</f>
        <v>0</v>
      </c>
      <c r="J528" s="307">
        <f>'Comm Input'!S1563</f>
        <v>0</v>
      </c>
      <c r="K528" s="307">
        <f>'Comm Input'!T1563</f>
        <v>0</v>
      </c>
      <c r="L528" s="38">
        <f>'Comm Input'!U1563</f>
        <v>0</v>
      </c>
      <c r="M528" s="38">
        <f>'Comm Input'!V1563</f>
        <v>0</v>
      </c>
      <c r="N528" s="22">
        <f>'Comm Input'!W1563</f>
        <v>0</v>
      </c>
      <c r="O528" s="22">
        <f>'Comm Input'!X1563</f>
        <v>0</v>
      </c>
      <c r="P528" s="23">
        <f>'Comm Input'!Y1563</f>
        <v>0</v>
      </c>
      <c r="Q528" s="23">
        <f>'Comm Input'!Z1563</f>
        <v>0</v>
      </c>
      <c r="R528" s="23">
        <f>'Comm Input'!AA1563</f>
        <v>0</v>
      </c>
      <c r="S528" s="23">
        <f>'Comm Input'!AB1563</f>
        <v>0</v>
      </c>
      <c r="T528" s="11">
        <f>'Comm Input'!AC1563</f>
        <v>0</v>
      </c>
      <c r="U528">
        <f>'Comm Input'!AD1563</f>
        <v>0</v>
      </c>
      <c r="V528">
        <f>'Comm Input'!AE1563</f>
        <v>0</v>
      </c>
      <c r="W528" s="23">
        <f>'Comm Input'!AF1563</f>
        <v>0</v>
      </c>
      <c r="X528" s="23">
        <f>'Comm Input'!AG1563</f>
        <v>0</v>
      </c>
      <c r="Y528" s="23">
        <f>'Comm Input'!AH1563</f>
        <v>0</v>
      </c>
      <c r="Z528">
        <f>'Comm Input'!AI1563</f>
        <v>0</v>
      </c>
    </row>
    <row r="529" spans="1:26" x14ac:dyDescent="0.25">
      <c r="A529" s="311">
        <f>'Comm Input'!J1564</f>
        <v>0</v>
      </c>
      <c r="B529" s="11" t="str">
        <f>'Comm Input'!K1564</f>
        <v>EFFECTIVE: 6/2021</v>
      </c>
      <c r="C529" s="17">
        <f>'Comm Input'!L1564</f>
        <v>0</v>
      </c>
      <c r="D529">
        <f>'Comm Input'!M1564</f>
        <v>0</v>
      </c>
      <c r="E529" s="494">
        <f>'Comm Input'!N1564</f>
        <v>0</v>
      </c>
      <c r="F529" s="366">
        <f>'Comm Input'!O1564</f>
        <v>0</v>
      </c>
      <c r="G529" s="321">
        <f>'Comm Input'!P1564</f>
        <v>0</v>
      </c>
      <c r="H529" s="307">
        <f>'Comm Input'!Q1564</f>
        <v>0</v>
      </c>
      <c r="I529" s="307">
        <f>'Comm Input'!R1564</f>
        <v>0</v>
      </c>
      <c r="J529" s="307">
        <f>'Comm Input'!S1564</f>
        <v>0</v>
      </c>
      <c r="K529" s="307">
        <f>'Comm Input'!T1564</f>
        <v>0</v>
      </c>
      <c r="L529" s="38">
        <f>'Comm Input'!U1564</f>
        <v>0</v>
      </c>
      <c r="M529" s="38">
        <f>'Comm Input'!V1564</f>
        <v>0</v>
      </c>
      <c r="N529" s="22">
        <f>'Comm Input'!W1564</f>
        <v>0</v>
      </c>
      <c r="O529" s="22">
        <f>'Comm Input'!X1564</f>
        <v>0</v>
      </c>
      <c r="P529" s="23">
        <f>'Comm Input'!Y1564</f>
        <v>0</v>
      </c>
      <c r="Q529" s="23">
        <f>'Comm Input'!Z1564</f>
        <v>0</v>
      </c>
      <c r="R529" s="23">
        <f>'Comm Input'!AA1564</f>
        <v>0</v>
      </c>
      <c r="S529" s="23">
        <f>'Comm Input'!AB1564</f>
        <v>0</v>
      </c>
      <c r="T529" s="11">
        <f>'Comm Input'!AC1564</f>
        <v>0</v>
      </c>
      <c r="U529">
        <f>'Comm Input'!AD1564</f>
        <v>0</v>
      </c>
      <c r="V529">
        <f>'Comm Input'!AE1564</f>
        <v>0</v>
      </c>
      <c r="W529" s="23">
        <f>'Comm Input'!AF1564</f>
        <v>0</v>
      </c>
      <c r="X529" s="23">
        <f>'Comm Input'!AG1564</f>
        <v>0</v>
      </c>
      <c r="Y529" s="23">
        <f>'Comm Input'!AH1564</f>
        <v>0</v>
      </c>
      <c r="Z529">
        <f>'Comm Input'!AI1564</f>
        <v>0</v>
      </c>
    </row>
    <row r="530" spans="1:26" x14ac:dyDescent="0.25">
      <c r="A530" s="311">
        <f>'Comm Input'!J1565</f>
        <v>0</v>
      </c>
      <c r="B530" s="11">
        <f>'Comm Input'!K1565</f>
        <v>0</v>
      </c>
      <c r="C530">
        <f>'Comm Input'!L1565</f>
        <v>0</v>
      </c>
      <c r="D530">
        <f>'Comm Input'!M1565</f>
        <v>0</v>
      </c>
      <c r="E530" s="494">
        <f>'Comm Input'!N1565</f>
        <v>0</v>
      </c>
      <c r="F530" s="17">
        <f>'Comm Input'!O1565</f>
        <v>0</v>
      </c>
      <c r="G530" s="38">
        <f>'Comm Input'!P1565</f>
        <v>0</v>
      </c>
      <c r="H530" s="307">
        <f>'Comm Input'!Q1565</f>
        <v>0</v>
      </c>
      <c r="I530" s="307">
        <f>'Comm Input'!R1565</f>
        <v>0</v>
      </c>
      <c r="J530" s="307">
        <f>'Comm Input'!S1565</f>
        <v>0</v>
      </c>
      <c r="K530" s="307">
        <f>'Comm Input'!T1565</f>
        <v>0</v>
      </c>
      <c r="L530" s="38">
        <f>'Comm Input'!U1565</f>
        <v>0</v>
      </c>
      <c r="M530" s="38">
        <f>'Comm Input'!V1565</f>
        <v>0</v>
      </c>
      <c r="N530" s="22">
        <f>'Comm Input'!W1565</f>
        <v>0</v>
      </c>
      <c r="O530" s="22">
        <f>'Comm Input'!X1565</f>
        <v>0</v>
      </c>
      <c r="P530" s="23">
        <f>'Comm Input'!Y1565</f>
        <v>0</v>
      </c>
      <c r="Q530" s="23">
        <f>'Comm Input'!Z1565</f>
        <v>0</v>
      </c>
      <c r="R530" s="23">
        <f>'Comm Input'!AA1565</f>
        <v>0</v>
      </c>
      <c r="S530" s="23">
        <f>'Comm Input'!AB1565</f>
        <v>0</v>
      </c>
      <c r="T530" s="11">
        <f>'Comm Input'!AC1565</f>
        <v>0</v>
      </c>
      <c r="U530">
        <f>'Comm Input'!AD1565</f>
        <v>0</v>
      </c>
      <c r="V530">
        <f>'Comm Input'!AE1565</f>
        <v>0</v>
      </c>
      <c r="W530" s="23">
        <f>'Comm Input'!AF1565</f>
        <v>0</v>
      </c>
      <c r="X530" s="23">
        <f>'Comm Input'!AG1565</f>
        <v>0</v>
      </c>
      <c r="Y530" s="23">
        <f>'Comm Input'!AH1565</f>
        <v>0</v>
      </c>
      <c r="Z530">
        <f>'Comm Input'!AI1565</f>
        <v>0</v>
      </c>
    </row>
    <row r="531" spans="1:26" x14ac:dyDescent="0.25">
      <c r="A531" s="311">
        <f>'Comm Input'!J1566</f>
        <v>0</v>
      </c>
      <c r="B531" s="11">
        <f>'Comm Input'!K1566</f>
        <v>0</v>
      </c>
      <c r="C531" s="17">
        <f>'Comm Input'!L1566</f>
        <v>0</v>
      </c>
      <c r="D531">
        <f>'Comm Input'!M1566</f>
        <v>0</v>
      </c>
      <c r="E531" s="494">
        <f>'Comm Input'!N1566</f>
        <v>0</v>
      </c>
      <c r="F531" s="366">
        <f>'Comm Input'!O1566</f>
        <v>0</v>
      </c>
      <c r="G531" s="321">
        <f>'Comm Input'!P1566</f>
        <v>0</v>
      </c>
      <c r="H531" s="307">
        <f>'Comm Input'!Q1566</f>
        <v>0</v>
      </c>
      <c r="I531" s="307">
        <f>'Comm Input'!R1566</f>
        <v>0</v>
      </c>
      <c r="J531" s="307">
        <f>'Comm Input'!S1566</f>
        <v>0</v>
      </c>
      <c r="K531" s="307">
        <f>'Comm Input'!T1566</f>
        <v>0</v>
      </c>
      <c r="L531" s="38">
        <f>'Comm Input'!U1566</f>
        <v>0</v>
      </c>
      <c r="M531" s="38">
        <f>'Comm Input'!V1566</f>
        <v>0</v>
      </c>
      <c r="N531" s="22">
        <f>'Comm Input'!W1566</f>
        <v>0</v>
      </c>
      <c r="O531" s="22">
        <f>'Comm Input'!X1566</f>
        <v>0</v>
      </c>
      <c r="P531" s="23">
        <f>'Comm Input'!Y1566</f>
        <v>0</v>
      </c>
      <c r="Q531" s="23">
        <f>'Comm Input'!Z1566</f>
        <v>0</v>
      </c>
      <c r="R531" s="23">
        <f>'Comm Input'!AA1566</f>
        <v>0</v>
      </c>
      <c r="S531" s="23">
        <f>'Comm Input'!AB1566</f>
        <v>0</v>
      </c>
      <c r="T531" s="11">
        <f>'Comm Input'!AC1566</f>
        <v>0</v>
      </c>
      <c r="U531">
        <f>'Comm Input'!AD1566</f>
        <v>0</v>
      </c>
      <c r="V531">
        <f>'Comm Input'!AE1566</f>
        <v>0</v>
      </c>
      <c r="W531" s="23">
        <f>'Comm Input'!AF1566</f>
        <v>0</v>
      </c>
      <c r="X531" s="23">
        <f>'Comm Input'!AG1566</f>
        <v>0</v>
      </c>
      <c r="Y531" s="23">
        <f>'Comm Input'!AH1566</f>
        <v>0</v>
      </c>
      <c r="Z531" s="23">
        <f>'Comm Input'!AI1566</f>
        <v>0</v>
      </c>
    </row>
    <row r="532" spans="1:26" x14ac:dyDescent="0.25">
      <c r="A532" s="311">
        <f>'Comm Input'!J1567</f>
        <v>0</v>
      </c>
      <c r="B532" s="11">
        <f>'Comm Input'!K1567</f>
        <v>0</v>
      </c>
      <c r="C532">
        <f>'Comm Input'!L1567</f>
        <v>0</v>
      </c>
      <c r="D532">
        <f>'Comm Input'!M1567</f>
        <v>0</v>
      </c>
      <c r="E532" s="626">
        <f>'Comm Input'!N1567</f>
        <v>0</v>
      </c>
      <c r="F532" s="13">
        <f>'Comm Input'!O1567</f>
        <v>0</v>
      </c>
      <c r="G532" s="38">
        <f>'Comm Input'!P1567</f>
        <v>0</v>
      </c>
      <c r="H532" s="307">
        <f>'Comm Input'!Q1567</f>
        <v>0</v>
      </c>
      <c r="I532" s="307">
        <f>'Comm Input'!R1567</f>
        <v>0</v>
      </c>
      <c r="J532" s="307">
        <f>'Comm Input'!S1567</f>
        <v>0</v>
      </c>
      <c r="K532" s="307">
        <f>'Comm Input'!T1567</f>
        <v>0</v>
      </c>
      <c r="L532" s="38">
        <f>'Comm Input'!U1567</f>
        <v>0</v>
      </c>
      <c r="M532" s="38">
        <f>'Comm Input'!V1567</f>
        <v>0</v>
      </c>
      <c r="N532" s="22">
        <f>'Comm Input'!W1567</f>
        <v>0</v>
      </c>
      <c r="O532" s="22">
        <f>'Comm Input'!X1567</f>
        <v>0</v>
      </c>
      <c r="P532" s="23">
        <f>'Comm Input'!Y1567</f>
        <v>0</v>
      </c>
      <c r="Q532" s="23">
        <f>'Comm Input'!Z1567</f>
        <v>0</v>
      </c>
      <c r="R532" s="23">
        <f>'Comm Input'!AA1567</f>
        <v>0</v>
      </c>
      <c r="S532" s="23">
        <f>'Comm Input'!AB1567</f>
        <v>0</v>
      </c>
      <c r="T532" s="11">
        <f>'Comm Input'!AC1567</f>
        <v>0</v>
      </c>
      <c r="U532">
        <f>'Comm Input'!AD1567</f>
        <v>0</v>
      </c>
      <c r="V532">
        <f>'Comm Input'!AE1567</f>
        <v>0</v>
      </c>
      <c r="W532" s="23">
        <f>'Comm Input'!AF1567</f>
        <v>0</v>
      </c>
      <c r="X532" s="23">
        <f>'Comm Input'!AG1567</f>
        <v>0</v>
      </c>
      <c r="Y532" s="23">
        <f>'Comm Input'!AH1567</f>
        <v>0</v>
      </c>
      <c r="Z532" s="23">
        <f>'Comm Input'!AI1567</f>
        <v>0</v>
      </c>
    </row>
    <row r="533" spans="1:26" ht="15.75" thickBot="1" x14ac:dyDescent="0.3">
      <c r="A533" s="311">
        <f>'Comm Input'!J1568</f>
        <v>0</v>
      </c>
      <c r="B533" s="11">
        <f>'Comm Input'!K1568</f>
        <v>0</v>
      </c>
      <c r="C533">
        <f>'Comm Input'!L1568</f>
        <v>0</v>
      </c>
      <c r="D533">
        <f>'Comm Input'!M1568</f>
        <v>0</v>
      </c>
      <c r="E533" s="49">
        <f>'Comm Input'!N1568</f>
        <v>0</v>
      </c>
      <c r="F533" s="50">
        <f>'Comm Input'!O1568</f>
        <v>0</v>
      </c>
      <c r="G533" s="38">
        <f>'Comm Input'!P1568</f>
        <v>0</v>
      </c>
      <c r="H533" s="307">
        <f>'Comm Input'!Q1568</f>
        <v>0</v>
      </c>
      <c r="I533" s="307">
        <f>'Comm Input'!R1568</f>
        <v>0</v>
      </c>
      <c r="J533" s="307">
        <f>'Comm Input'!S1568</f>
        <v>0</v>
      </c>
      <c r="K533" s="307">
        <f>'Comm Input'!T1568</f>
        <v>0</v>
      </c>
      <c r="L533" s="38">
        <f>'Comm Input'!U1568</f>
        <v>0</v>
      </c>
      <c r="M533" s="38">
        <f>'Comm Input'!V1568</f>
        <v>0</v>
      </c>
      <c r="N533" s="38">
        <f>'Comm Input'!W1568</f>
        <v>0</v>
      </c>
      <c r="O533" s="22">
        <f>'Comm Input'!X1568</f>
        <v>0</v>
      </c>
      <c r="P533" s="11">
        <f>'Comm Input'!Y1568</f>
        <v>0</v>
      </c>
      <c r="Q533" s="23">
        <f>'Comm Input'!Z1568</f>
        <v>0</v>
      </c>
      <c r="R533" s="22">
        <f>'Comm Input'!AA1568</f>
        <v>0</v>
      </c>
      <c r="S533" s="22">
        <f>'Comm Input'!AB1568</f>
        <v>0</v>
      </c>
      <c r="T533" s="23">
        <f>'Comm Input'!AC1568</f>
        <v>0</v>
      </c>
      <c r="U533" s="22">
        <f>'Comm Input'!AD1568</f>
        <v>0</v>
      </c>
      <c r="V533" s="22">
        <f>'Comm Input'!AE1568</f>
        <v>0</v>
      </c>
      <c r="W533" s="23">
        <f>'Comm Input'!AF1568</f>
        <v>0</v>
      </c>
      <c r="X533" s="22">
        <f>'Comm Input'!AG1568</f>
        <v>0</v>
      </c>
      <c r="Y533" s="22">
        <f>'Comm Input'!AH1568</f>
        <v>0</v>
      </c>
      <c r="Z533" s="22">
        <f>'Comm Input'!AI1568</f>
        <v>0</v>
      </c>
    </row>
    <row r="534" spans="1:26" ht="15.75" thickBot="1" x14ac:dyDescent="0.3">
      <c r="A534" s="311">
        <f>'Comm Input'!J1569</f>
        <v>0</v>
      </c>
      <c r="B534" s="11">
        <f>'Comm Input'!K1569</f>
        <v>0</v>
      </c>
      <c r="C534">
        <f>'Comm Input'!L1569</f>
        <v>0</v>
      </c>
      <c r="D534">
        <f>'Comm Input'!M1569</f>
        <v>0</v>
      </c>
      <c r="E534" s="49">
        <f>'Comm Input'!N1569</f>
        <v>0</v>
      </c>
      <c r="F534" s="50">
        <f>'Comm Input'!O1569</f>
        <v>0</v>
      </c>
      <c r="G534" s="38">
        <f>'Comm Input'!P1569</f>
        <v>0</v>
      </c>
      <c r="H534" s="38">
        <f>'Comm Input'!Q1569</f>
        <v>0</v>
      </c>
      <c r="I534" s="38">
        <f>'Comm Input'!R1569</f>
        <v>0</v>
      </c>
      <c r="J534" s="38">
        <f>'Comm Input'!S1569</f>
        <v>0</v>
      </c>
      <c r="K534" s="38">
        <f>'Comm Input'!T1569</f>
        <v>0</v>
      </c>
      <c r="L534" s="38">
        <f>'Comm Input'!U1569</f>
        <v>0</v>
      </c>
      <c r="M534" s="38">
        <f>'Comm Input'!V1569</f>
        <v>0</v>
      </c>
      <c r="N534" s="488">
        <f>'Comm Input'!W1569</f>
        <v>228.42559999999997</v>
      </c>
      <c r="O534" s="489">
        <f>'Comm Input'!X1569</f>
        <v>0</v>
      </c>
      <c r="P534" s="490">
        <f>'Comm Input'!Y1569</f>
        <v>0</v>
      </c>
      <c r="Q534" s="1165">
        <f>'Comm Input'!Z1569</f>
        <v>228.42559999999997</v>
      </c>
      <c r="R534" s="387">
        <f>'Comm Input'!AA1569</f>
        <v>13.4368</v>
      </c>
      <c r="S534" s="387">
        <f>'Comm Input'!AB1569</f>
        <v>0</v>
      </c>
      <c r="T534" s="1114">
        <f>'Comm Input'!AC1569</f>
        <v>13.4368</v>
      </c>
      <c r="U534" s="89">
        <f>'Comm Input'!AD1569</f>
        <v>0</v>
      </c>
      <c r="V534" s="89">
        <f>'Comm Input'!AE1569</f>
        <v>0</v>
      </c>
      <c r="W534" s="23">
        <f>'Comm Input'!AF1569</f>
        <v>0</v>
      </c>
      <c r="X534" s="387">
        <f>'Comm Input'!AG1569</f>
        <v>0</v>
      </c>
      <c r="Y534" s="387">
        <f>'Comm Input'!AH1569</f>
        <v>0</v>
      </c>
      <c r="Z534" s="1087">
        <f>'Comm Input'!AI1569</f>
        <v>0</v>
      </c>
    </row>
    <row r="535" spans="1:26" x14ac:dyDescent="0.25">
      <c r="A535" s="311">
        <f>'Comm Input'!J1570</f>
        <v>0</v>
      </c>
      <c r="B535" s="11">
        <f>'Comm Input'!K1570</f>
        <v>0</v>
      </c>
      <c r="C535">
        <f>'Comm Input'!L1570</f>
        <v>0</v>
      </c>
      <c r="D535">
        <f>'Comm Input'!M1570</f>
        <v>0</v>
      </c>
      <c r="E535" s="49">
        <f>'Comm Input'!N1570</f>
        <v>0</v>
      </c>
      <c r="F535" s="50">
        <f>'Comm Input'!O1570</f>
        <v>0</v>
      </c>
      <c r="G535" s="38">
        <f>'Comm Input'!P1570</f>
        <v>0</v>
      </c>
      <c r="H535" s="38">
        <f>'Comm Input'!Q1570</f>
        <v>0</v>
      </c>
      <c r="I535" s="38">
        <f>'Comm Input'!R1570</f>
        <v>0</v>
      </c>
      <c r="J535" s="38">
        <f>'Comm Input'!S1570</f>
        <v>0</v>
      </c>
      <c r="K535" s="38">
        <f>'Comm Input'!T1570</f>
        <v>0</v>
      </c>
      <c r="L535" s="38">
        <f>'Comm Input'!U1570</f>
        <v>0</v>
      </c>
      <c r="M535" s="38">
        <f>'Comm Input'!V1570</f>
        <v>0</v>
      </c>
      <c r="N535" s="522">
        <f>'Comm Input'!W1570</f>
        <v>0</v>
      </c>
      <c r="O535" s="523">
        <f>'Comm Input'!X1570</f>
        <v>0</v>
      </c>
      <c r="P535" s="28">
        <f>'Comm Input'!Y1570</f>
        <v>0</v>
      </c>
      <c r="Q535" s="538">
        <f>'Comm Input'!Z1570</f>
        <v>0</v>
      </c>
      <c r="R535" s="523">
        <f>'Comm Input'!AA1570</f>
        <v>0</v>
      </c>
      <c r="S535" s="523">
        <f>'Comm Input'!AB1570</f>
        <v>0</v>
      </c>
      <c r="T535" s="28">
        <f>'Comm Input'!AC1570</f>
        <v>0</v>
      </c>
      <c r="U535" s="89">
        <f>'Comm Input'!AD1570</f>
        <v>0</v>
      </c>
      <c r="V535" s="89">
        <f>'Comm Input'!AE1570</f>
        <v>0</v>
      </c>
      <c r="W535" s="23">
        <f>'Comm Input'!AF1570</f>
        <v>0</v>
      </c>
      <c r="X535" s="523">
        <f>'Comm Input'!AG1570</f>
        <v>0</v>
      </c>
      <c r="Y535" s="523">
        <f>'Comm Input'!AH1570</f>
        <v>0</v>
      </c>
      <c r="Z535" s="89">
        <f>'Comm Input'!AI1570</f>
        <v>0</v>
      </c>
    </row>
    <row r="536" spans="1:26" x14ac:dyDescent="0.25">
      <c r="A536" s="440" t="str">
        <f>'Comm Input'!J1571</f>
        <v>CES</v>
      </c>
      <c r="B536" s="42" t="str">
        <f>'Comm Input'!K1571</f>
        <v>Broker: Randal Gore</v>
      </c>
      <c r="C536" s="35">
        <f>'Comm Input'!L1571</f>
        <v>0</v>
      </c>
      <c r="D536" s="158">
        <f>'Comm Input'!M1571</f>
        <v>0</v>
      </c>
      <c r="E536" s="117">
        <f>'Comm Input'!N1571</f>
        <v>0</v>
      </c>
      <c r="F536" s="316">
        <f>'Comm Input'!O1571</f>
        <v>0</v>
      </c>
      <c r="G536" s="158">
        <f>'Comm Input'!P1571</f>
        <v>0</v>
      </c>
      <c r="H536" s="158">
        <f>'Comm Input'!Q1571</f>
        <v>0</v>
      </c>
      <c r="I536" s="158">
        <f>'Comm Input'!R1571</f>
        <v>0</v>
      </c>
      <c r="J536" s="319">
        <f>'Comm Input'!S1571</f>
        <v>0</v>
      </c>
      <c r="K536" s="319">
        <f>'Comm Input'!T1571</f>
        <v>0</v>
      </c>
      <c r="L536" s="319">
        <f>'Comm Input'!U1571</f>
        <v>0</v>
      </c>
      <c r="M536" s="158">
        <f>'Comm Input'!V1571</f>
        <v>0</v>
      </c>
      <c r="N536" s="319">
        <f>'Comm Input'!W1571</f>
        <v>0</v>
      </c>
      <c r="O536" s="117">
        <f>'Comm Input'!X1571</f>
        <v>0</v>
      </c>
      <c r="P536" s="157">
        <f>'Comm Input'!Y1571</f>
        <v>0</v>
      </c>
      <c r="Q536" s="159">
        <f>'Comm Input'!Z1571</f>
        <v>0</v>
      </c>
      <c r="R536" s="319">
        <f>'Comm Input'!AA1571</f>
        <v>0</v>
      </c>
      <c r="S536" s="157">
        <f>'Comm Input'!AB1571</f>
        <v>0</v>
      </c>
      <c r="T536" s="126">
        <f>'Comm Input'!AC1571</f>
        <v>0</v>
      </c>
      <c r="U536" s="7">
        <f>'Comm Input'!AD1571</f>
        <v>0</v>
      </c>
      <c r="V536" s="7">
        <f>'Comm Input'!AE1571</f>
        <v>0</v>
      </c>
      <c r="W536" s="126">
        <f>'Comm Input'!AF1571</f>
        <v>0</v>
      </c>
      <c r="X536" s="158">
        <f>'Comm Input'!AG1571</f>
        <v>0</v>
      </c>
      <c r="Y536" s="322">
        <f>'Comm Input'!AH1571</f>
        <v>0</v>
      </c>
      <c r="Z536" s="7">
        <f>'Comm Input'!AI1571</f>
        <v>0</v>
      </c>
    </row>
    <row r="537" spans="1:26" x14ac:dyDescent="0.25">
      <c r="A537" s="311">
        <f>'Comm Input'!J1572</f>
        <v>0</v>
      </c>
      <c r="B537" s="218" t="str">
        <f>'Comm Input'!K1572</f>
        <v>Bodybar Florida, LLC dba Bodybar Pilates</v>
      </c>
      <c r="C537" s="17">
        <f>'Comm Input'!L1572</f>
        <v>0.13150000000000001</v>
      </c>
      <c r="D537" t="str">
        <f>'Comm Input'!M1572</f>
        <v>FL9063</v>
      </c>
      <c r="E537" s="628">
        <f>'Comm Input'!N1572</f>
        <v>0</v>
      </c>
      <c r="F537" s="366">
        <f>'Comm Input'!O1572</f>
        <v>0</v>
      </c>
      <c r="G537" s="533">
        <f>'Comm Input'!P1572</f>
        <v>1.8100000000000002E-2</v>
      </c>
      <c r="H537" s="535">
        <f>'Comm Input'!Q1572</f>
        <v>0</v>
      </c>
      <c r="I537" s="535">
        <f>'Comm Input'!R1572</f>
        <v>0</v>
      </c>
      <c r="J537" s="535">
        <f>'Comm Input'!S1572</f>
        <v>0</v>
      </c>
      <c r="K537" s="535">
        <f>'Comm Input'!T1572</f>
        <v>0</v>
      </c>
      <c r="L537" s="526">
        <f>'Comm Input'!U1572</f>
        <v>0</v>
      </c>
      <c r="M537" s="526">
        <f>'Comm Input'!V1572</f>
        <v>0</v>
      </c>
      <c r="N537" s="523">
        <f>'Comm Input'!W1572</f>
        <v>0</v>
      </c>
      <c r="O537" s="523">
        <f>'Comm Input'!X1572</f>
        <v>0</v>
      </c>
      <c r="P537" s="538">
        <f>'Comm Input'!Y1572</f>
        <v>0</v>
      </c>
      <c r="Q537" s="538">
        <f>'Comm Input'!Z1572</f>
        <v>0</v>
      </c>
      <c r="R537" s="538">
        <f>'Comm Input'!AA1572</f>
        <v>0</v>
      </c>
      <c r="S537" s="538">
        <f>'Comm Input'!AB1572</f>
        <v>0</v>
      </c>
      <c r="T537" s="11">
        <f>'Comm Input'!AC1572</f>
        <v>0</v>
      </c>
      <c r="U537">
        <f>'Comm Input'!AD1572</f>
        <v>0</v>
      </c>
      <c r="V537">
        <f>'Comm Input'!AE1572</f>
        <v>0</v>
      </c>
      <c r="W537" s="538">
        <f>'Comm Input'!AF1572</f>
        <v>0</v>
      </c>
      <c r="X537" s="538">
        <f>'Comm Input'!AG1572</f>
        <v>0</v>
      </c>
      <c r="Y537" s="538">
        <f>'Comm Input'!AH1572</f>
        <v>0</v>
      </c>
      <c r="Z537">
        <f>'Comm Input'!AI1572</f>
        <v>0</v>
      </c>
    </row>
    <row r="538" spans="1:26" x14ac:dyDescent="0.25">
      <c r="A538" s="311">
        <f>'Comm Input'!J1573</f>
        <v>0</v>
      </c>
      <c r="B538" s="11">
        <f>'Comm Input'!K1573</f>
        <v>0</v>
      </c>
      <c r="C538">
        <f>'Comm Input'!L1573</f>
        <v>0</v>
      </c>
      <c r="D538">
        <f>'Comm Input'!M1573</f>
        <v>0</v>
      </c>
      <c r="E538" s="494">
        <f>'Comm Input'!N1573</f>
        <v>0</v>
      </c>
      <c r="F538" s="17">
        <f>'Comm Input'!O1573</f>
        <v>0</v>
      </c>
      <c r="G538" s="38">
        <f>'Comm Input'!P1573</f>
        <v>1.1946000000000002E-2</v>
      </c>
      <c r="H538" s="307">
        <f>'Comm Input'!Q1573</f>
        <v>0</v>
      </c>
      <c r="I538" s="307">
        <f>'Comm Input'!R1573</f>
        <v>0</v>
      </c>
      <c r="J538" s="307">
        <f>'Comm Input'!S1573</f>
        <v>0</v>
      </c>
      <c r="K538" s="307">
        <f>'Comm Input'!T1573</f>
        <v>0</v>
      </c>
      <c r="L538" s="38">
        <f>'Comm Input'!U1573</f>
        <v>0</v>
      </c>
      <c r="M538" s="38">
        <f>'Comm Input'!V1573</f>
        <v>0</v>
      </c>
      <c r="N538" s="22">
        <f>'Comm Input'!W1573</f>
        <v>0</v>
      </c>
      <c r="O538" s="22">
        <f>'Comm Input'!X1573</f>
        <v>0</v>
      </c>
      <c r="P538" s="23">
        <f>'Comm Input'!Y1573</f>
        <v>0</v>
      </c>
      <c r="Q538" s="23">
        <f>'Comm Input'!Z1573</f>
        <v>0</v>
      </c>
      <c r="R538" s="23">
        <f>'Comm Input'!AA1573</f>
        <v>0</v>
      </c>
      <c r="S538" s="23">
        <f>'Comm Input'!AB1573</f>
        <v>0</v>
      </c>
      <c r="T538" s="11">
        <f>'Comm Input'!AC1573</f>
        <v>0</v>
      </c>
      <c r="U538">
        <f>'Comm Input'!AD1573</f>
        <v>0</v>
      </c>
      <c r="V538">
        <f>'Comm Input'!AE1573</f>
        <v>0</v>
      </c>
      <c r="W538" s="23">
        <f>'Comm Input'!AF1573</f>
        <v>0</v>
      </c>
      <c r="X538" s="23">
        <f>'Comm Input'!AG1573</f>
        <v>0</v>
      </c>
      <c r="Y538" s="23">
        <f>'Comm Input'!AH1573</f>
        <v>0</v>
      </c>
      <c r="Z538">
        <f>'Comm Input'!AI1573</f>
        <v>0</v>
      </c>
    </row>
    <row r="539" spans="1:26" x14ac:dyDescent="0.25">
      <c r="A539" s="311">
        <f>'Comm Input'!J1574</f>
        <v>0</v>
      </c>
      <c r="B539" s="11" t="str">
        <f>'Comm Input'!K1574</f>
        <v>EFFECTIVE: 10/2022</v>
      </c>
      <c r="C539" s="17">
        <f>'Comm Input'!L1574</f>
        <v>0</v>
      </c>
      <c r="D539">
        <f>'Comm Input'!M1574</f>
        <v>0</v>
      </c>
      <c r="E539" s="494">
        <f>'Comm Input'!N1574</f>
        <v>0</v>
      </c>
      <c r="F539" s="366">
        <f>'Comm Input'!O1574</f>
        <v>0</v>
      </c>
      <c r="G539" s="321">
        <f>'Comm Input'!P1574</f>
        <v>0.1973</v>
      </c>
      <c r="H539" s="307">
        <f>'Comm Input'!Q1574</f>
        <v>0</v>
      </c>
      <c r="I539" s="307">
        <f>'Comm Input'!R1574</f>
        <v>0</v>
      </c>
      <c r="J539" s="307">
        <f>'Comm Input'!S1574</f>
        <v>0</v>
      </c>
      <c r="K539" s="307">
        <f>'Comm Input'!T1574</f>
        <v>0</v>
      </c>
      <c r="L539" s="38">
        <f>'Comm Input'!U1574</f>
        <v>0</v>
      </c>
      <c r="M539" s="38">
        <f>'Comm Input'!V1574</f>
        <v>0</v>
      </c>
      <c r="N539" s="22">
        <f>'Comm Input'!W1574</f>
        <v>0</v>
      </c>
      <c r="O539" s="22">
        <f>'Comm Input'!X1574</f>
        <v>0</v>
      </c>
      <c r="P539" s="23">
        <f>'Comm Input'!Y1574</f>
        <v>0</v>
      </c>
      <c r="Q539" s="23">
        <f>'Comm Input'!Z1574</f>
        <v>0</v>
      </c>
      <c r="R539" s="23">
        <f>'Comm Input'!AA1574</f>
        <v>0</v>
      </c>
      <c r="S539" s="23">
        <f>'Comm Input'!AB1574</f>
        <v>0</v>
      </c>
      <c r="T539" s="11">
        <f>'Comm Input'!AC1574</f>
        <v>0</v>
      </c>
      <c r="U539">
        <f>'Comm Input'!AD1574</f>
        <v>0</v>
      </c>
      <c r="V539">
        <f>'Comm Input'!AE1574</f>
        <v>0</v>
      </c>
      <c r="W539" s="23">
        <f>'Comm Input'!AF1574</f>
        <v>0</v>
      </c>
      <c r="X539" s="23">
        <f>'Comm Input'!AG1574</f>
        <v>0</v>
      </c>
      <c r="Y539" s="23">
        <f>'Comm Input'!AH1574</f>
        <v>0</v>
      </c>
      <c r="Z539">
        <f>'Comm Input'!AI1574</f>
        <v>0</v>
      </c>
    </row>
    <row r="540" spans="1:26" x14ac:dyDescent="0.25">
      <c r="A540" s="311">
        <f>'Comm Input'!J1575</f>
        <v>0</v>
      </c>
      <c r="B540" s="11" t="str">
        <f>'Comm Input'!K1575</f>
        <v>no comm paid</v>
      </c>
      <c r="C540">
        <f>'Comm Input'!L1575</f>
        <v>0</v>
      </c>
      <c r="D540">
        <f>'Comm Input'!M1575</f>
        <v>0</v>
      </c>
      <c r="E540" s="494">
        <f>'Comm Input'!N1575</f>
        <v>0</v>
      </c>
      <c r="F540" s="17">
        <f>'Comm Input'!O1575</f>
        <v>0</v>
      </c>
      <c r="G540" s="38">
        <f>'Comm Input'!P1575</f>
        <v>0.130218</v>
      </c>
      <c r="H540" s="307">
        <f>'Comm Input'!Q1575</f>
        <v>0</v>
      </c>
      <c r="I540" s="307">
        <f>'Comm Input'!R1575</f>
        <v>0</v>
      </c>
      <c r="J540" s="307">
        <f>'Comm Input'!S1575</f>
        <v>0</v>
      </c>
      <c r="K540" s="307">
        <f>'Comm Input'!T1575</f>
        <v>0</v>
      </c>
      <c r="L540" s="38">
        <f>'Comm Input'!U1575</f>
        <v>0</v>
      </c>
      <c r="M540" s="38">
        <f>'Comm Input'!V1575</f>
        <v>0</v>
      </c>
      <c r="N540" s="22">
        <f>'Comm Input'!W1575</f>
        <v>0</v>
      </c>
      <c r="O540" s="22">
        <f>'Comm Input'!X1575</f>
        <v>0</v>
      </c>
      <c r="P540" s="23">
        <f>'Comm Input'!Y1575</f>
        <v>0</v>
      </c>
      <c r="Q540" s="23">
        <f>'Comm Input'!Z1575</f>
        <v>0</v>
      </c>
      <c r="R540" s="23">
        <f>'Comm Input'!AA1575</f>
        <v>0</v>
      </c>
      <c r="S540" s="23">
        <f>'Comm Input'!AB1575</f>
        <v>0</v>
      </c>
      <c r="T540" s="11">
        <f>'Comm Input'!AC1575</f>
        <v>0</v>
      </c>
      <c r="U540">
        <f>'Comm Input'!AD1575</f>
        <v>0</v>
      </c>
      <c r="V540">
        <f>'Comm Input'!AE1575</f>
        <v>0</v>
      </c>
      <c r="W540" s="23">
        <f>'Comm Input'!AF1575</f>
        <v>0</v>
      </c>
      <c r="X540" s="23">
        <f>'Comm Input'!AG1575</f>
        <v>0</v>
      </c>
      <c r="Y540" s="23">
        <f>'Comm Input'!AH1575</f>
        <v>0</v>
      </c>
      <c r="Z540">
        <f>'Comm Input'!AI1575</f>
        <v>0</v>
      </c>
    </row>
    <row r="541" spans="1:26" x14ac:dyDescent="0.25">
      <c r="A541" s="311">
        <f>'Comm Input'!J1576</f>
        <v>0</v>
      </c>
      <c r="B541" s="11">
        <f>'Comm Input'!K1576</f>
        <v>0</v>
      </c>
      <c r="C541" s="17">
        <f>'Comm Input'!L1576</f>
        <v>0</v>
      </c>
      <c r="D541">
        <f>'Comm Input'!M1576</f>
        <v>0</v>
      </c>
      <c r="E541" s="494">
        <f>'Comm Input'!N1576</f>
        <v>0</v>
      </c>
      <c r="F541" s="366">
        <f>'Comm Input'!O1576</f>
        <v>0</v>
      </c>
      <c r="G541" s="321">
        <f>'Comm Input'!P1576</f>
        <v>2.5999999999999999E-3</v>
      </c>
      <c r="H541" s="307">
        <f>'Comm Input'!Q1576</f>
        <v>0</v>
      </c>
      <c r="I541" s="307">
        <f>'Comm Input'!R1576</f>
        <v>0</v>
      </c>
      <c r="J541" s="307">
        <f>'Comm Input'!S1576</f>
        <v>0</v>
      </c>
      <c r="K541" s="307">
        <f>'Comm Input'!T1576</f>
        <v>0</v>
      </c>
      <c r="L541" s="38">
        <f>'Comm Input'!U1576</f>
        <v>0</v>
      </c>
      <c r="M541" s="38">
        <f>'Comm Input'!V1576</f>
        <v>0</v>
      </c>
      <c r="N541" s="22">
        <f>'Comm Input'!W1576</f>
        <v>0</v>
      </c>
      <c r="O541" s="22">
        <f>'Comm Input'!X1576</f>
        <v>0</v>
      </c>
      <c r="P541" s="23">
        <f>'Comm Input'!Y1576</f>
        <v>0</v>
      </c>
      <c r="Q541" s="23">
        <f>'Comm Input'!Z1576</f>
        <v>0</v>
      </c>
      <c r="R541" s="23">
        <f>'Comm Input'!AA1576</f>
        <v>0</v>
      </c>
      <c r="S541" s="23">
        <f>'Comm Input'!AB1576</f>
        <v>0</v>
      </c>
      <c r="T541" s="11">
        <f>'Comm Input'!AC1576</f>
        <v>0</v>
      </c>
      <c r="U541">
        <f>'Comm Input'!AD1576</f>
        <v>0</v>
      </c>
      <c r="V541">
        <f>'Comm Input'!AE1576</f>
        <v>0</v>
      </c>
      <c r="W541" s="23">
        <f>'Comm Input'!AF1576</f>
        <v>0</v>
      </c>
      <c r="X541" s="23">
        <f>'Comm Input'!AG1576</f>
        <v>0</v>
      </c>
      <c r="Y541" s="23">
        <f>'Comm Input'!AH1576</f>
        <v>0</v>
      </c>
      <c r="Z541" s="23">
        <f>'Comm Input'!AI1576</f>
        <v>0</v>
      </c>
    </row>
    <row r="542" spans="1:26" x14ac:dyDescent="0.25">
      <c r="A542" s="311" t="str">
        <f>'Comm Input'!J1577</f>
        <v>`</v>
      </c>
      <c r="B542" s="11">
        <f>'Comm Input'!K1577</f>
        <v>0</v>
      </c>
      <c r="C542">
        <f>'Comm Input'!L1577</f>
        <v>0</v>
      </c>
      <c r="D542">
        <f>'Comm Input'!M1577</f>
        <v>0</v>
      </c>
      <c r="E542" s="626">
        <f>'Comm Input'!N1577</f>
        <v>0</v>
      </c>
      <c r="F542" s="13">
        <f>'Comm Input'!O1577</f>
        <v>0</v>
      </c>
      <c r="G542" s="38">
        <f>'Comm Input'!P1577</f>
        <v>1.7160000000000001E-3</v>
      </c>
      <c r="H542" s="307">
        <f>'Comm Input'!Q1577</f>
        <v>0</v>
      </c>
      <c r="I542" s="307">
        <f>'Comm Input'!R1577</f>
        <v>0</v>
      </c>
      <c r="J542" s="307">
        <f>'Comm Input'!S1577</f>
        <v>0</v>
      </c>
      <c r="K542" s="307">
        <f>'Comm Input'!T1577</f>
        <v>0</v>
      </c>
      <c r="L542" s="38">
        <f>'Comm Input'!U1577</f>
        <v>0</v>
      </c>
      <c r="M542" s="38">
        <f>'Comm Input'!V1577</f>
        <v>0</v>
      </c>
      <c r="N542" s="22">
        <f>'Comm Input'!W1577</f>
        <v>0</v>
      </c>
      <c r="O542" s="22">
        <f>'Comm Input'!X1577</f>
        <v>0</v>
      </c>
      <c r="P542" s="23">
        <f>'Comm Input'!Y1577</f>
        <v>0</v>
      </c>
      <c r="Q542" s="23">
        <f>'Comm Input'!Z1577</f>
        <v>0</v>
      </c>
      <c r="R542" s="23">
        <f>'Comm Input'!AA1577</f>
        <v>0</v>
      </c>
      <c r="S542" s="23">
        <f>'Comm Input'!AB1577</f>
        <v>0</v>
      </c>
      <c r="T542" s="11">
        <f>'Comm Input'!AC1577</f>
        <v>0</v>
      </c>
      <c r="U542">
        <f>'Comm Input'!AD1577</f>
        <v>0</v>
      </c>
      <c r="V542">
        <f>'Comm Input'!AE1577</f>
        <v>0</v>
      </c>
      <c r="W542" s="23">
        <f>'Comm Input'!AF1577</f>
        <v>0</v>
      </c>
      <c r="X542" s="23">
        <f>'Comm Input'!AG1577</f>
        <v>0</v>
      </c>
      <c r="Y542" s="23">
        <f>'Comm Input'!AH1577</f>
        <v>0</v>
      </c>
      <c r="Z542" s="23">
        <f>'Comm Input'!AI1577</f>
        <v>0</v>
      </c>
    </row>
    <row r="543" spans="1:26" x14ac:dyDescent="0.25">
      <c r="A543" s="311">
        <f>'Comm Input'!J1578</f>
        <v>0</v>
      </c>
      <c r="B543" s="11">
        <f>'Comm Input'!K1578</f>
        <v>0</v>
      </c>
      <c r="C543" s="38">
        <f>'Comm Input'!L1578</f>
        <v>0</v>
      </c>
      <c r="D543">
        <f>'Comm Input'!M1578</f>
        <v>0</v>
      </c>
      <c r="E543" s="626">
        <f>'Comm Input'!N1578</f>
        <v>0</v>
      </c>
      <c r="F543" s="13">
        <f>'Comm Input'!O1578</f>
        <v>0</v>
      </c>
      <c r="G543" s="38">
        <f>'Comm Input'!P1578</f>
        <v>0.1973</v>
      </c>
      <c r="H543" s="307">
        <f>'Comm Input'!Q1578</f>
        <v>0</v>
      </c>
      <c r="I543" s="307">
        <f>'Comm Input'!R1578</f>
        <v>0</v>
      </c>
      <c r="J543" s="307">
        <f>'Comm Input'!S1578</f>
        <v>0</v>
      </c>
      <c r="K543" s="307">
        <f>'Comm Input'!T1578</f>
        <v>0</v>
      </c>
      <c r="L543" s="38">
        <f>'Comm Input'!U1578</f>
        <v>0</v>
      </c>
      <c r="M543" s="38">
        <f>'Comm Input'!V1578</f>
        <v>0</v>
      </c>
      <c r="N543" s="22">
        <f>'Comm Input'!W1578</f>
        <v>0</v>
      </c>
      <c r="O543" s="22">
        <f>'Comm Input'!X1578</f>
        <v>0</v>
      </c>
      <c r="P543" s="23">
        <f>'Comm Input'!Y1578</f>
        <v>0</v>
      </c>
      <c r="Q543" s="23">
        <f>'Comm Input'!Z1578</f>
        <v>0</v>
      </c>
      <c r="R543" s="23">
        <f>'Comm Input'!AA1578</f>
        <v>0</v>
      </c>
      <c r="S543" s="23">
        <f>'Comm Input'!AB1578</f>
        <v>0</v>
      </c>
      <c r="T543" s="11">
        <f>'Comm Input'!AC1578</f>
        <v>0</v>
      </c>
      <c r="U543">
        <f>'Comm Input'!AD1578</f>
        <v>0</v>
      </c>
      <c r="V543">
        <f>'Comm Input'!AE1578</f>
        <v>0</v>
      </c>
      <c r="W543" s="23">
        <f>'Comm Input'!AF1578</f>
        <v>0</v>
      </c>
      <c r="X543" s="23">
        <f>'Comm Input'!AG1578</f>
        <v>0</v>
      </c>
      <c r="Y543" s="23">
        <f>'Comm Input'!AH1578</f>
        <v>0</v>
      </c>
      <c r="Z543" s="23">
        <f>'Comm Input'!AI1578</f>
        <v>0</v>
      </c>
    </row>
    <row r="544" spans="1:26" ht="15.75" thickBot="1" x14ac:dyDescent="0.3">
      <c r="A544" s="311">
        <f>'Comm Input'!J1579</f>
        <v>0</v>
      </c>
      <c r="B544" s="11">
        <f>'Comm Input'!K1579</f>
        <v>0</v>
      </c>
      <c r="C544">
        <f>'Comm Input'!L1579</f>
        <v>0</v>
      </c>
      <c r="D544">
        <f>'Comm Input'!M1579</f>
        <v>0</v>
      </c>
      <c r="E544" s="49">
        <f>'Comm Input'!N1579</f>
        <v>0</v>
      </c>
      <c r="F544" s="50">
        <f>'Comm Input'!O1579</f>
        <v>0</v>
      </c>
      <c r="G544" s="38">
        <f>'Comm Input'!P1579</f>
        <v>0</v>
      </c>
      <c r="H544" s="307">
        <f>'Comm Input'!Q1579</f>
        <v>0</v>
      </c>
      <c r="I544" s="307">
        <f>'Comm Input'!R1579</f>
        <v>0</v>
      </c>
      <c r="J544" s="307">
        <f>'Comm Input'!S1579</f>
        <v>0</v>
      </c>
      <c r="K544" s="307">
        <f>'Comm Input'!T1579</f>
        <v>0</v>
      </c>
      <c r="L544" s="38">
        <f>'Comm Input'!U1579</f>
        <v>0</v>
      </c>
      <c r="M544" s="38">
        <f>'Comm Input'!V1579</f>
        <v>0</v>
      </c>
      <c r="N544" s="38">
        <f>'Comm Input'!W1579</f>
        <v>0</v>
      </c>
      <c r="O544" s="22">
        <f>'Comm Input'!X1579</f>
        <v>0</v>
      </c>
      <c r="P544" s="11">
        <f>'Comm Input'!Y1579</f>
        <v>0</v>
      </c>
      <c r="Q544" s="23">
        <f>'Comm Input'!Z1579</f>
        <v>0</v>
      </c>
      <c r="R544" s="22">
        <f>'Comm Input'!AA1579</f>
        <v>0</v>
      </c>
      <c r="S544" s="22">
        <f>'Comm Input'!AB1579</f>
        <v>0</v>
      </c>
      <c r="T544" s="23">
        <f>'Comm Input'!AC1579</f>
        <v>0</v>
      </c>
      <c r="U544" s="22">
        <f>'Comm Input'!AD1579</f>
        <v>0</v>
      </c>
      <c r="V544" s="22">
        <f>'Comm Input'!AE1579</f>
        <v>0</v>
      </c>
      <c r="W544" s="23">
        <f>'Comm Input'!AF1579</f>
        <v>0</v>
      </c>
      <c r="X544" s="22">
        <f>'Comm Input'!AG1579</f>
        <v>0</v>
      </c>
      <c r="Y544" s="22">
        <f>'Comm Input'!AH1579</f>
        <v>0</v>
      </c>
      <c r="Z544" s="22">
        <f>'Comm Input'!AI1579</f>
        <v>0</v>
      </c>
    </row>
    <row r="545" spans="1:26" ht="15.75" thickBot="1" x14ac:dyDescent="0.3">
      <c r="A545" s="311">
        <f>'Comm Input'!J1580</f>
        <v>0</v>
      </c>
      <c r="B545" s="11">
        <f>'Comm Input'!K1580</f>
        <v>0</v>
      </c>
      <c r="C545">
        <f>'Comm Input'!L1580</f>
        <v>0</v>
      </c>
      <c r="D545">
        <f>'Comm Input'!M1580</f>
        <v>0</v>
      </c>
      <c r="E545" s="49">
        <f>'Comm Input'!N1580</f>
        <v>0</v>
      </c>
      <c r="F545" s="50">
        <f>'Comm Input'!O1580</f>
        <v>0</v>
      </c>
      <c r="G545" s="38">
        <f>'Comm Input'!P1580</f>
        <v>0</v>
      </c>
      <c r="H545" s="38">
        <f>'Comm Input'!Q1580</f>
        <v>0</v>
      </c>
      <c r="I545" s="38">
        <f>'Comm Input'!R1580</f>
        <v>0</v>
      </c>
      <c r="J545" s="38">
        <f>'Comm Input'!S1580</f>
        <v>0</v>
      </c>
      <c r="K545" s="38">
        <f>'Comm Input'!T1580</f>
        <v>0</v>
      </c>
      <c r="L545" s="38">
        <f>'Comm Input'!U1580</f>
        <v>0</v>
      </c>
      <c r="M545" s="38">
        <f>'Comm Input'!V1580</f>
        <v>0</v>
      </c>
      <c r="N545" s="488">
        <f>'Comm Input'!W1580</f>
        <v>0</v>
      </c>
      <c r="O545" s="489">
        <f>'Comm Input'!X1580</f>
        <v>0</v>
      </c>
      <c r="P545" s="490">
        <f>'Comm Input'!Y1580</f>
        <v>0</v>
      </c>
      <c r="Q545" s="1165">
        <f>'Comm Input'!Z1580</f>
        <v>0</v>
      </c>
      <c r="R545" s="387">
        <f>'Comm Input'!AA1580</f>
        <v>0</v>
      </c>
      <c r="S545" s="387">
        <f>'Comm Input'!AB1580</f>
        <v>0</v>
      </c>
      <c r="T545" s="1114">
        <f>'Comm Input'!AC1580</f>
        <v>0</v>
      </c>
      <c r="U545" s="89">
        <f>'Comm Input'!AD1580</f>
        <v>0</v>
      </c>
      <c r="V545" s="89">
        <f>'Comm Input'!AE1580</f>
        <v>0</v>
      </c>
      <c r="W545" s="23">
        <f>'Comm Input'!AF1580</f>
        <v>0</v>
      </c>
      <c r="X545" s="387">
        <f>'Comm Input'!AG1580</f>
        <v>0</v>
      </c>
      <c r="Y545" s="387">
        <f>'Comm Input'!AH1580</f>
        <v>0</v>
      </c>
      <c r="Z545" s="1087">
        <f>'Comm Input'!AI1580</f>
        <v>0</v>
      </c>
    </row>
    <row r="546" spans="1:26" x14ac:dyDescent="0.25">
      <c r="A546" s="311">
        <f>'Comm Input'!J1581</f>
        <v>0</v>
      </c>
      <c r="B546" s="11">
        <f>'Comm Input'!K1581</f>
        <v>0</v>
      </c>
      <c r="C546">
        <f>'Comm Input'!L1581</f>
        <v>0</v>
      </c>
      <c r="D546">
        <f>'Comm Input'!M1581</f>
        <v>0</v>
      </c>
      <c r="E546" s="49">
        <f>'Comm Input'!N1581</f>
        <v>0</v>
      </c>
      <c r="F546" s="50">
        <f>'Comm Input'!O1581</f>
        <v>0</v>
      </c>
      <c r="G546" s="38">
        <f>'Comm Input'!P1581</f>
        <v>0</v>
      </c>
      <c r="H546" s="38">
        <f>'Comm Input'!Q1581</f>
        <v>0</v>
      </c>
      <c r="I546" s="38">
        <f>'Comm Input'!R1581</f>
        <v>0</v>
      </c>
      <c r="J546" s="38">
        <f>'Comm Input'!S1581</f>
        <v>0</v>
      </c>
      <c r="K546" s="38">
        <f>'Comm Input'!T1581</f>
        <v>0</v>
      </c>
      <c r="L546" s="38">
        <f>'Comm Input'!U1581</f>
        <v>0</v>
      </c>
      <c r="M546" s="38">
        <f>'Comm Input'!V1581</f>
        <v>0</v>
      </c>
      <c r="N546" s="522">
        <f>'Comm Input'!W1581</f>
        <v>0</v>
      </c>
      <c r="O546" s="523">
        <f>'Comm Input'!X1581</f>
        <v>0</v>
      </c>
      <c r="P546" s="28">
        <f>'Comm Input'!Y1581</f>
        <v>0</v>
      </c>
      <c r="Q546" s="538">
        <f>'Comm Input'!Z1581</f>
        <v>0</v>
      </c>
      <c r="R546" s="523">
        <f>'Comm Input'!AA1581</f>
        <v>0</v>
      </c>
      <c r="S546" s="523">
        <f>'Comm Input'!AB1581</f>
        <v>0</v>
      </c>
      <c r="T546" s="28">
        <f>'Comm Input'!AC1581</f>
        <v>0</v>
      </c>
      <c r="U546" s="89">
        <f>'Comm Input'!AD1581</f>
        <v>0</v>
      </c>
      <c r="V546" s="89">
        <f>'Comm Input'!AE1581</f>
        <v>0</v>
      </c>
      <c r="W546" s="23">
        <f>'Comm Input'!AF1581</f>
        <v>0</v>
      </c>
      <c r="X546" s="523">
        <f>'Comm Input'!AG1581</f>
        <v>0</v>
      </c>
      <c r="Y546" s="523">
        <f>'Comm Input'!AH1581</f>
        <v>0</v>
      </c>
      <c r="Z546" s="89">
        <f>'Comm Input'!AI1581</f>
        <v>0</v>
      </c>
    </row>
    <row r="547" spans="1:26" x14ac:dyDescent="0.25">
      <c r="A547" s="440" t="str">
        <f>'Comm Input'!J1582</f>
        <v>CES</v>
      </c>
      <c r="B547" s="42" t="str">
        <f>'Comm Input'!K1582</f>
        <v>Broker: Chuck Barreto</v>
      </c>
      <c r="C547" s="35">
        <f>'Comm Input'!L1582</f>
        <v>0</v>
      </c>
      <c r="D547" s="158">
        <f>'Comm Input'!M1582</f>
        <v>0</v>
      </c>
      <c r="E547" s="117">
        <f>'Comm Input'!N1582</f>
        <v>0</v>
      </c>
      <c r="F547" s="316">
        <f>'Comm Input'!O1582</f>
        <v>0</v>
      </c>
      <c r="G547" s="158">
        <f>'Comm Input'!P1582</f>
        <v>0</v>
      </c>
      <c r="H547" s="158">
        <f>'Comm Input'!Q1582</f>
        <v>0</v>
      </c>
      <c r="I547" s="158">
        <f>'Comm Input'!R1582</f>
        <v>0</v>
      </c>
      <c r="J547" s="319">
        <f>'Comm Input'!S1582</f>
        <v>0</v>
      </c>
      <c r="K547" s="319">
        <f>'Comm Input'!T1582</f>
        <v>0</v>
      </c>
      <c r="L547" s="319" t="str">
        <f>'Comm Input'!U1582</f>
        <v>Bundled</v>
      </c>
      <c r="M547" s="158">
        <f>'Comm Input'!V1582</f>
        <v>0</v>
      </c>
      <c r="N547" s="319">
        <f>'Comm Input'!W1582</f>
        <v>0.03</v>
      </c>
      <c r="O547" s="117">
        <f>'Comm Input'!X1582</f>
        <v>0</v>
      </c>
      <c r="P547" s="157">
        <f>'Comm Input'!Y1582</f>
        <v>0</v>
      </c>
      <c r="Q547" s="159">
        <f>'Comm Input'!Z1582</f>
        <v>0</v>
      </c>
      <c r="R547" s="319">
        <f>'Comm Input'!AA1582</f>
        <v>0</v>
      </c>
      <c r="S547" s="157">
        <f>'Comm Input'!AB1582</f>
        <v>0</v>
      </c>
      <c r="T547" s="126">
        <f>'Comm Input'!AC1582</f>
        <v>0</v>
      </c>
      <c r="U547" s="7">
        <f>'Comm Input'!AD1582</f>
        <v>0</v>
      </c>
      <c r="V547" s="7">
        <f>'Comm Input'!AE1582</f>
        <v>0</v>
      </c>
      <c r="W547" s="126">
        <f>'Comm Input'!AF1582</f>
        <v>0</v>
      </c>
      <c r="X547" s="158">
        <f>'Comm Input'!AG1582</f>
        <v>0</v>
      </c>
      <c r="Y547" s="322">
        <f>'Comm Input'!AH1582</f>
        <v>0</v>
      </c>
      <c r="Z547" s="7">
        <f>'Comm Input'!AI1582</f>
        <v>0</v>
      </c>
    </row>
    <row r="548" spans="1:26" x14ac:dyDescent="0.25">
      <c r="A548" s="311">
        <f>'Comm Input'!J1583</f>
        <v>0</v>
      </c>
      <c r="B548" s="218" t="str">
        <f>'Comm Input'!K1583</f>
        <v>Bay Site Works, LLC</v>
      </c>
      <c r="C548" s="17">
        <f>'Comm Input'!L1583</f>
        <v>0</v>
      </c>
      <c r="D548" t="str">
        <f>'Comm Input'!M1583</f>
        <v>FL0106</v>
      </c>
      <c r="E548" s="628">
        <f>'Comm Input'!N1583</f>
        <v>7795</v>
      </c>
      <c r="F548" s="366">
        <f>'Comm Input'!O1583</f>
        <v>0</v>
      </c>
      <c r="G548" s="533">
        <f>'Comm Input'!P1583</f>
        <v>0</v>
      </c>
      <c r="H548" s="535">
        <f>'Comm Input'!Q1583</f>
        <v>0</v>
      </c>
      <c r="I548" s="535">
        <f>'Comm Input'!R1583</f>
        <v>0</v>
      </c>
      <c r="J548" s="535">
        <f>'Comm Input'!S1583</f>
        <v>0</v>
      </c>
      <c r="K548" s="535">
        <f>'Comm Input'!T1583</f>
        <v>0</v>
      </c>
      <c r="L548" s="526">
        <f>'Comm Input'!U1583</f>
        <v>0</v>
      </c>
      <c r="M548" s="526">
        <f>'Comm Input'!V1583</f>
        <v>0</v>
      </c>
      <c r="N548" s="523">
        <f>'Comm Input'!W1583</f>
        <v>233.85</v>
      </c>
      <c r="O548" s="523">
        <f>'Comm Input'!X1583</f>
        <v>0</v>
      </c>
      <c r="P548" s="538">
        <f>'Comm Input'!Y1583</f>
        <v>0</v>
      </c>
      <c r="Q548" s="538">
        <f>'Comm Input'!Z1583</f>
        <v>0</v>
      </c>
      <c r="R548" s="538">
        <f>'Comm Input'!AA1583</f>
        <v>0</v>
      </c>
      <c r="S548" s="538">
        <f>'Comm Input'!AB1583</f>
        <v>0</v>
      </c>
      <c r="T548" s="11">
        <f>'Comm Input'!AC1583</f>
        <v>0</v>
      </c>
      <c r="U548">
        <f>'Comm Input'!AD1583</f>
        <v>0</v>
      </c>
      <c r="V548">
        <f>'Comm Input'!AE1583</f>
        <v>0</v>
      </c>
      <c r="W548" s="538">
        <f>'Comm Input'!AF1583</f>
        <v>0</v>
      </c>
      <c r="X548" s="538">
        <f>'Comm Input'!AG1583</f>
        <v>0</v>
      </c>
      <c r="Y548" s="538">
        <f>'Comm Input'!AH1583</f>
        <v>0</v>
      </c>
      <c r="Z548">
        <f>'Comm Input'!AI1583</f>
        <v>0</v>
      </c>
    </row>
    <row r="549" spans="1:26" x14ac:dyDescent="0.25">
      <c r="A549" s="311">
        <f>'Comm Input'!J1584</f>
        <v>0</v>
      </c>
      <c r="B549" s="11">
        <f>'Comm Input'!K1584</f>
        <v>0</v>
      </c>
      <c r="C549">
        <f>'Comm Input'!L1584</f>
        <v>0</v>
      </c>
      <c r="D549">
        <f>'Comm Input'!M1584</f>
        <v>0</v>
      </c>
      <c r="E549" s="494">
        <f>'Comm Input'!N1584</f>
        <v>0</v>
      </c>
      <c r="F549" s="17">
        <f>'Comm Input'!O1584</f>
        <v>0</v>
      </c>
      <c r="G549" s="38">
        <f>'Comm Input'!P1584</f>
        <v>0</v>
      </c>
      <c r="H549" s="307">
        <f>'Comm Input'!Q1584</f>
        <v>0</v>
      </c>
      <c r="I549" s="307">
        <f>'Comm Input'!R1584</f>
        <v>0</v>
      </c>
      <c r="J549" s="307">
        <f>'Comm Input'!S1584</f>
        <v>0</v>
      </c>
      <c r="K549" s="307">
        <f>'Comm Input'!T1584</f>
        <v>0</v>
      </c>
      <c r="L549" s="38">
        <f>'Comm Input'!U1584</f>
        <v>0</v>
      </c>
      <c r="M549" s="38">
        <f>'Comm Input'!V1584</f>
        <v>0</v>
      </c>
      <c r="N549" s="22">
        <f>'Comm Input'!W1584</f>
        <v>0</v>
      </c>
      <c r="O549" s="22">
        <f>'Comm Input'!X1584</f>
        <v>0</v>
      </c>
      <c r="P549" s="23">
        <f>'Comm Input'!Y1584</f>
        <v>0</v>
      </c>
      <c r="Q549" s="23">
        <f>'Comm Input'!Z1584</f>
        <v>0</v>
      </c>
      <c r="R549" s="23">
        <f>'Comm Input'!AA1584</f>
        <v>0</v>
      </c>
      <c r="S549" s="23">
        <f>'Comm Input'!AB1584</f>
        <v>0</v>
      </c>
      <c r="T549" s="11">
        <f>'Comm Input'!AC1584</f>
        <v>0</v>
      </c>
      <c r="U549">
        <f>'Comm Input'!AD1584</f>
        <v>0</v>
      </c>
      <c r="V549">
        <f>'Comm Input'!AE1584</f>
        <v>0</v>
      </c>
      <c r="W549" s="23">
        <f>'Comm Input'!AF1584</f>
        <v>0</v>
      </c>
      <c r="X549" s="23">
        <f>'Comm Input'!AG1584</f>
        <v>0</v>
      </c>
      <c r="Y549" s="23">
        <f>'Comm Input'!AH1584</f>
        <v>0</v>
      </c>
      <c r="Z549">
        <f>'Comm Input'!AI1584</f>
        <v>0</v>
      </c>
    </row>
    <row r="550" spans="1:26" x14ac:dyDescent="0.25">
      <c r="A550" s="311">
        <f>'Comm Input'!J1585</f>
        <v>0</v>
      </c>
      <c r="B550" s="11" t="str">
        <f>'Comm Input'!K1585</f>
        <v>EFFECTIVE: 2/2020</v>
      </c>
      <c r="C550" s="17">
        <f>'Comm Input'!L1585</f>
        <v>0</v>
      </c>
      <c r="D550" t="str">
        <f>'Comm Input'!M1585</f>
        <v>FL</v>
      </c>
      <c r="E550" s="494">
        <f>'Comm Input'!N1585</f>
        <v>0</v>
      </c>
      <c r="F550" s="366">
        <f>'Comm Input'!O1585</f>
        <v>0</v>
      </c>
      <c r="G550" s="321">
        <f>'Comm Input'!P1585</f>
        <v>0</v>
      </c>
      <c r="H550" s="307">
        <f>'Comm Input'!Q1585</f>
        <v>0</v>
      </c>
      <c r="I550" s="307">
        <f>'Comm Input'!R1585</f>
        <v>0</v>
      </c>
      <c r="J550" s="307">
        <f>'Comm Input'!S1585</f>
        <v>0</v>
      </c>
      <c r="K550" s="307">
        <f>'Comm Input'!T1585</f>
        <v>0</v>
      </c>
      <c r="L550" s="38">
        <f>'Comm Input'!U1585</f>
        <v>0</v>
      </c>
      <c r="M550" s="38">
        <f>'Comm Input'!V1585</f>
        <v>0</v>
      </c>
      <c r="N550" s="22">
        <f>'Comm Input'!W1585</f>
        <v>0</v>
      </c>
      <c r="O550" s="22">
        <f>'Comm Input'!X1585</f>
        <v>0</v>
      </c>
      <c r="P550" s="23">
        <f>'Comm Input'!Y1585</f>
        <v>0</v>
      </c>
      <c r="Q550" s="23">
        <f>'Comm Input'!Z1585</f>
        <v>0</v>
      </c>
      <c r="R550" s="23">
        <f>'Comm Input'!AA1585</f>
        <v>0</v>
      </c>
      <c r="S550" s="23">
        <f>'Comm Input'!AB1585</f>
        <v>0</v>
      </c>
      <c r="T550" s="11">
        <f>'Comm Input'!AC1585</f>
        <v>0</v>
      </c>
      <c r="U550">
        <f>'Comm Input'!AD1585</f>
        <v>0</v>
      </c>
      <c r="V550">
        <f>'Comm Input'!AE1585</f>
        <v>0</v>
      </c>
      <c r="W550" s="23">
        <f>'Comm Input'!AF1585</f>
        <v>0</v>
      </c>
      <c r="X550" s="23">
        <f>'Comm Input'!AG1585</f>
        <v>0</v>
      </c>
      <c r="Y550" s="23">
        <f>'Comm Input'!AH1585</f>
        <v>0</v>
      </c>
      <c r="Z550">
        <f>'Comm Input'!AI1585</f>
        <v>0</v>
      </c>
    </row>
    <row r="551" spans="1:26" x14ac:dyDescent="0.25">
      <c r="A551" s="311">
        <f>'Comm Input'!J1586</f>
        <v>0</v>
      </c>
      <c r="B551" s="11">
        <f>'Comm Input'!K1586</f>
        <v>0</v>
      </c>
      <c r="C551">
        <f>'Comm Input'!L1586</f>
        <v>0</v>
      </c>
      <c r="D551">
        <f>'Comm Input'!M1586</f>
        <v>0</v>
      </c>
      <c r="E551" s="494">
        <f>'Comm Input'!N1586</f>
        <v>0</v>
      </c>
      <c r="F551" s="17">
        <f>'Comm Input'!O1586</f>
        <v>0</v>
      </c>
      <c r="G551" s="38">
        <f>'Comm Input'!P1586</f>
        <v>0</v>
      </c>
      <c r="H551" s="307">
        <f>'Comm Input'!Q1586</f>
        <v>0</v>
      </c>
      <c r="I551" s="307">
        <f>'Comm Input'!R1586</f>
        <v>0</v>
      </c>
      <c r="J551" s="307">
        <f>'Comm Input'!S1586</f>
        <v>0</v>
      </c>
      <c r="K551" s="307">
        <f>'Comm Input'!T1586</f>
        <v>0</v>
      </c>
      <c r="L551" s="38">
        <f>'Comm Input'!U1586</f>
        <v>0</v>
      </c>
      <c r="M551" s="38">
        <f>'Comm Input'!V1586</f>
        <v>0</v>
      </c>
      <c r="N551" s="22">
        <f>'Comm Input'!W1586</f>
        <v>0</v>
      </c>
      <c r="O551" s="22">
        <f>'Comm Input'!X1586</f>
        <v>0</v>
      </c>
      <c r="P551" s="23">
        <f>'Comm Input'!Y1586</f>
        <v>0</v>
      </c>
      <c r="Q551" s="23">
        <f>'Comm Input'!Z1586</f>
        <v>0</v>
      </c>
      <c r="R551" s="23">
        <f>'Comm Input'!AA1586</f>
        <v>0</v>
      </c>
      <c r="S551" s="23">
        <f>'Comm Input'!AB1586</f>
        <v>0</v>
      </c>
      <c r="T551" s="11">
        <f>'Comm Input'!AC1586</f>
        <v>0</v>
      </c>
      <c r="U551">
        <f>'Comm Input'!AD1586</f>
        <v>0</v>
      </c>
      <c r="V551">
        <f>'Comm Input'!AE1586</f>
        <v>0</v>
      </c>
      <c r="W551" s="23">
        <f>'Comm Input'!AF1586</f>
        <v>0</v>
      </c>
      <c r="X551" s="23">
        <f>'Comm Input'!AG1586</f>
        <v>0</v>
      </c>
      <c r="Y551" s="23">
        <f>'Comm Input'!AH1586</f>
        <v>0</v>
      </c>
      <c r="Z551">
        <f>'Comm Input'!AI1586</f>
        <v>0</v>
      </c>
    </row>
    <row r="552" spans="1:26" x14ac:dyDescent="0.25">
      <c r="A552" s="311">
        <f>'Comm Input'!J1587</f>
        <v>0</v>
      </c>
      <c r="B552" s="11">
        <f>'Comm Input'!K1587</f>
        <v>0</v>
      </c>
      <c r="C552" s="17">
        <f>'Comm Input'!L1587</f>
        <v>0</v>
      </c>
      <c r="D552">
        <f>'Comm Input'!M1587</f>
        <v>0</v>
      </c>
      <c r="E552" s="494">
        <f>'Comm Input'!N1587</f>
        <v>0</v>
      </c>
      <c r="F552" s="366">
        <f>'Comm Input'!O1587</f>
        <v>0</v>
      </c>
      <c r="G552" s="321">
        <f>'Comm Input'!P1587</f>
        <v>0</v>
      </c>
      <c r="H552" s="307">
        <f>'Comm Input'!Q1587</f>
        <v>0</v>
      </c>
      <c r="I552" s="307">
        <f>'Comm Input'!R1587</f>
        <v>0</v>
      </c>
      <c r="J552" s="307">
        <f>'Comm Input'!S1587</f>
        <v>0</v>
      </c>
      <c r="K552" s="307">
        <f>'Comm Input'!T1587</f>
        <v>0</v>
      </c>
      <c r="L552" s="38">
        <f>'Comm Input'!U1587</f>
        <v>0</v>
      </c>
      <c r="M552" s="38">
        <f>'Comm Input'!V1587</f>
        <v>0</v>
      </c>
      <c r="N552" s="22">
        <f>'Comm Input'!W1587</f>
        <v>0</v>
      </c>
      <c r="O552" s="22">
        <f>'Comm Input'!X1587</f>
        <v>0</v>
      </c>
      <c r="P552" s="23">
        <f>'Comm Input'!Y1587</f>
        <v>0</v>
      </c>
      <c r="Q552" s="23">
        <f>'Comm Input'!Z1587</f>
        <v>0</v>
      </c>
      <c r="R552" s="23">
        <f>'Comm Input'!AA1587</f>
        <v>0</v>
      </c>
      <c r="S552" s="23">
        <f>'Comm Input'!AB1587</f>
        <v>0</v>
      </c>
      <c r="T552" s="11">
        <f>'Comm Input'!AC1587</f>
        <v>0</v>
      </c>
      <c r="U552">
        <f>'Comm Input'!AD1587</f>
        <v>0</v>
      </c>
      <c r="V552">
        <f>'Comm Input'!AE1587</f>
        <v>0</v>
      </c>
      <c r="W552" s="23">
        <f>'Comm Input'!AF1587</f>
        <v>0</v>
      </c>
      <c r="X552" s="23">
        <f>'Comm Input'!AG1587</f>
        <v>0</v>
      </c>
      <c r="Y552" s="23">
        <f>'Comm Input'!AH1587</f>
        <v>0</v>
      </c>
      <c r="Z552" s="23">
        <f>'Comm Input'!AI1587</f>
        <v>0</v>
      </c>
    </row>
    <row r="553" spans="1:26" x14ac:dyDescent="0.25">
      <c r="A553" s="311">
        <f>'Comm Input'!J1588</f>
        <v>0</v>
      </c>
      <c r="B553" s="11">
        <f>'Comm Input'!K1588</f>
        <v>0</v>
      </c>
      <c r="C553">
        <f>'Comm Input'!L1588</f>
        <v>0</v>
      </c>
      <c r="D553">
        <f>'Comm Input'!M1588</f>
        <v>0</v>
      </c>
      <c r="E553" s="626">
        <f>'Comm Input'!N1588</f>
        <v>0</v>
      </c>
      <c r="F553" s="13">
        <f>'Comm Input'!O1588</f>
        <v>0</v>
      </c>
      <c r="G553" s="38">
        <f>'Comm Input'!P1588</f>
        <v>0</v>
      </c>
      <c r="H553" s="307">
        <f>'Comm Input'!Q1588</f>
        <v>0</v>
      </c>
      <c r="I553" s="307">
        <f>'Comm Input'!R1588</f>
        <v>0</v>
      </c>
      <c r="J553" s="307">
        <f>'Comm Input'!S1588</f>
        <v>0</v>
      </c>
      <c r="K553" s="307">
        <f>'Comm Input'!T1588</f>
        <v>0</v>
      </c>
      <c r="L553" s="38">
        <f>'Comm Input'!U1588</f>
        <v>0</v>
      </c>
      <c r="M553" s="38">
        <f>'Comm Input'!V1588</f>
        <v>0</v>
      </c>
      <c r="N553" s="22">
        <f>'Comm Input'!W1588</f>
        <v>0</v>
      </c>
      <c r="O553" s="22">
        <f>'Comm Input'!X1588</f>
        <v>0</v>
      </c>
      <c r="P553" s="23">
        <f>'Comm Input'!Y1588</f>
        <v>0</v>
      </c>
      <c r="Q553" s="23">
        <f>'Comm Input'!Z1588</f>
        <v>0</v>
      </c>
      <c r="R553" s="23">
        <f>'Comm Input'!AA1588</f>
        <v>0</v>
      </c>
      <c r="S553" s="23">
        <f>'Comm Input'!AB1588</f>
        <v>0</v>
      </c>
      <c r="T553" s="11">
        <f>'Comm Input'!AC1588</f>
        <v>0</v>
      </c>
      <c r="U553">
        <f>'Comm Input'!AD1588</f>
        <v>0</v>
      </c>
      <c r="V553">
        <f>'Comm Input'!AE1588</f>
        <v>0</v>
      </c>
      <c r="W553" s="23">
        <f>'Comm Input'!AF1588</f>
        <v>0</v>
      </c>
      <c r="X553" s="23">
        <f>'Comm Input'!AG1588</f>
        <v>0</v>
      </c>
      <c r="Y553" s="23">
        <f>'Comm Input'!AH1588</f>
        <v>0</v>
      </c>
      <c r="Z553" s="23">
        <f>'Comm Input'!AI1588</f>
        <v>0</v>
      </c>
    </row>
    <row r="554" spans="1:26" ht="15.75" thickBot="1" x14ac:dyDescent="0.3">
      <c r="A554" s="311">
        <f>'Comm Input'!J1589</f>
        <v>0</v>
      </c>
      <c r="B554" s="11">
        <f>'Comm Input'!K1589</f>
        <v>0</v>
      </c>
      <c r="C554">
        <f>'Comm Input'!L1589</f>
        <v>0</v>
      </c>
      <c r="D554">
        <f>'Comm Input'!M1589</f>
        <v>0</v>
      </c>
      <c r="E554" s="49">
        <f>'Comm Input'!N1589</f>
        <v>0</v>
      </c>
      <c r="F554" s="50">
        <f>'Comm Input'!O1589</f>
        <v>0</v>
      </c>
      <c r="G554" s="38">
        <f>'Comm Input'!P1589</f>
        <v>0</v>
      </c>
      <c r="H554" s="307">
        <f>'Comm Input'!Q1589</f>
        <v>0</v>
      </c>
      <c r="I554" s="307">
        <f>'Comm Input'!R1589</f>
        <v>0</v>
      </c>
      <c r="J554" s="307">
        <f>'Comm Input'!S1589</f>
        <v>0</v>
      </c>
      <c r="K554" s="307">
        <f>'Comm Input'!T1589</f>
        <v>0</v>
      </c>
      <c r="L554" s="38">
        <f>'Comm Input'!U1589</f>
        <v>0</v>
      </c>
      <c r="M554" s="38">
        <f>'Comm Input'!V1589</f>
        <v>0</v>
      </c>
      <c r="N554" s="38">
        <f>'Comm Input'!W1589</f>
        <v>0</v>
      </c>
      <c r="O554" s="22">
        <f>'Comm Input'!X1589</f>
        <v>0</v>
      </c>
      <c r="P554" s="11">
        <f>'Comm Input'!Y1589</f>
        <v>0</v>
      </c>
      <c r="Q554" s="23">
        <f>'Comm Input'!Z1589</f>
        <v>0</v>
      </c>
      <c r="R554" s="22">
        <f>'Comm Input'!AA1589</f>
        <v>0</v>
      </c>
      <c r="S554" s="22">
        <f>'Comm Input'!AB1589</f>
        <v>0</v>
      </c>
      <c r="T554" s="23">
        <f>'Comm Input'!AC1589</f>
        <v>0</v>
      </c>
      <c r="U554" s="22">
        <f>'Comm Input'!AD1589</f>
        <v>0</v>
      </c>
      <c r="V554" s="22">
        <f>'Comm Input'!AE1589</f>
        <v>0</v>
      </c>
      <c r="W554" s="23">
        <f>'Comm Input'!AF1589</f>
        <v>0</v>
      </c>
      <c r="X554" s="22">
        <f>'Comm Input'!AG1589</f>
        <v>0</v>
      </c>
      <c r="Y554" s="22">
        <f>'Comm Input'!AH1589</f>
        <v>0</v>
      </c>
      <c r="Z554" s="22">
        <f>'Comm Input'!AI1589</f>
        <v>0</v>
      </c>
    </row>
    <row r="555" spans="1:26" ht="15.75" thickBot="1" x14ac:dyDescent="0.3">
      <c r="A555" s="311">
        <f>'Comm Input'!J1590</f>
        <v>0</v>
      </c>
      <c r="B555" s="11">
        <f>'Comm Input'!K1590</f>
        <v>0</v>
      </c>
      <c r="C555">
        <f>'Comm Input'!L1590</f>
        <v>0</v>
      </c>
      <c r="D555">
        <f>'Comm Input'!M1590</f>
        <v>0</v>
      </c>
      <c r="E555" s="49">
        <f>'Comm Input'!N1590</f>
        <v>0</v>
      </c>
      <c r="F555" s="50">
        <f>'Comm Input'!O1590</f>
        <v>0</v>
      </c>
      <c r="G555" s="38">
        <f>'Comm Input'!P1590</f>
        <v>0</v>
      </c>
      <c r="H555" s="38">
        <f>'Comm Input'!Q1590</f>
        <v>0</v>
      </c>
      <c r="I555" s="38">
        <f>'Comm Input'!R1590</f>
        <v>0</v>
      </c>
      <c r="J555" s="38">
        <f>'Comm Input'!S1590</f>
        <v>0</v>
      </c>
      <c r="K555" s="38">
        <f>'Comm Input'!T1590</f>
        <v>0</v>
      </c>
      <c r="L555" s="38">
        <f>'Comm Input'!U1590</f>
        <v>0</v>
      </c>
      <c r="M555" s="38">
        <f>'Comm Input'!V1590</f>
        <v>0</v>
      </c>
      <c r="N555" s="488">
        <f>'Comm Input'!W1590</f>
        <v>233.85</v>
      </c>
      <c r="O555" s="489">
        <f>'Comm Input'!X1590</f>
        <v>0</v>
      </c>
      <c r="P555" s="490">
        <f>'Comm Input'!Y1590</f>
        <v>0</v>
      </c>
      <c r="Q555" s="1165">
        <f>'Comm Input'!Z1590</f>
        <v>233.85</v>
      </c>
      <c r="R555" s="387">
        <f>'Comm Input'!AA1590</f>
        <v>0</v>
      </c>
      <c r="S555" s="387">
        <f>'Comm Input'!AB1590</f>
        <v>0</v>
      </c>
      <c r="T555" s="1114">
        <f>'Comm Input'!AC1590</f>
        <v>0</v>
      </c>
      <c r="U555" s="89">
        <f>'Comm Input'!AD1590</f>
        <v>0</v>
      </c>
      <c r="V555" s="89">
        <f>'Comm Input'!AE1590</f>
        <v>0</v>
      </c>
      <c r="W555" s="23">
        <f>'Comm Input'!AF1590</f>
        <v>0</v>
      </c>
      <c r="X555" s="387">
        <f>'Comm Input'!AG1590</f>
        <v>0</v>
      </c>
      <c r="Y555" s="387">
        <f>'Comm Input'!AH1590</f>
        <v>0</v>
      </c>
      <c r="Z555" s="1087">
        <f>'Comm Input'!AI1590</f>
        <v>0</v>
      </c>
    </row>
    <row r="556" spans="1:26" x14ac:dyDescent="0.25">
      <c r="A556" s="440" t="str">
        <f>'Comm Input'!J1591</f>
        <v>CES</v>
      </c>
      <c r="B556" s="42" t="str">
        <f>'Comm Input'!K1591</f>
        <v>Broker: Greg Arnold</v>
      </c>
      <c r="C556" s="35">
        <f>'Comm Input'!L1591</f>
        <v>0</v>
      </c>
      <c r="D556" s="158">
        <f>'Comm Input'!M1591</f>
        <v>0</v>
      </c>
      <c r="E556" s="117">
        <f>'Comm Input'!N1591</f>
        <v>0</v>
      </c>
      <c r="F556" s="316">
        <f>'Comm Input'!O1591</f>
        <v>0</v>
      </c>
      <c r="G556" s="158">
        <f>'Comm Input'!P1591</f>
        <v>0</v>
      </c>
      <c r="H556" s="158">
        <f>'Comm Input'!Q1591</f>
        <v>0</v>
      </c>
      <c r="I556" s="158">
        <f>'Comm Input'!R1591</f>
        <v>0</v>
      </c>
      <c r="J556" s="319">
        <f>'Comm Input'!S1591</f>
        <v>0</v>
      </c>
      <c r="K556" s="319">
        <f>'Comm Input'!T1591</f>
        <v>0</v>
      </c>
      <c r="L556" s="319" t="str">
        <f>'Comm Input'!U1591</f>
        <v>Bundled</v>
      </c>
      <c r="M556" s="158">
        <f>'Comm Input'!V1591</f>
        <v>0</v>
      </c>
      <c r="N556" s="319">
        <f>'Comm Input'!W1591</f>
        <v>0</v>
      </c>
      <c r="O556" s="117">
        <f>'Comm Input'!X1591</f>
        <v>0</v>
      </c>
      <c r="P556" s="157">
        <f>'Comm Input'!Y1591</f>
        <v>0</v>
      </c>
      <c r="Q556" s="159">
        <f>'Comm Input'!Z1591</f>
        <v>0</v>
      </c>
      <c r="R556" s="319">
        <f>'Comm Input'!AA1591</f>
        <v>0</v>
      </c>
      <c r="S556" s="157">
        <f>'Comm Input'!AB1591</f>
        <v>0</v>
      </c>
      <c r="T556" s="126">
        <f>'Comm Input'!AC1591</f>
        <v>0</v>
      </c>
      <c r="U556" s="7">
        <f>'Comm Input'!AD1591</f>
        <v>0</v>
      </c>
      <c r="V556" s="7">
        <f>'Comm Input'!AE1591</f>
        <v>0</v>
      </c>
      <c r="W556" s="126">
        <f>'Comm Input'!AF1591</f>
        <v>0</v>
      </c>
      <c r="X556" s="158">
        <f>'Comm Input'!AG1591</f>
        <v>0</v>
      </c>
      <c r="Y556" s="322">
        <f>'Comm Input'!AH1591</f>
        <v>0</v>
      </c>
      <c r="Z556" s="7">
        <f>'Comm Input'!AI1591</f>
        <v>0</v>
      </c>
    </row>
    <row r="557" spans="1:26" x14ac:dyDescent="0.25">
      <c r="A557" s="311">
        <f>'Comm Input'!J1592</f>
        <v>0</v>
      </c>
      <c r="B557" s="218" t="str">
        <f>'Comm Input'!K1592</f>
        <v>Cache Brothers, Construction, Inc.</v>
      </c>
      <c r="C557" s="17">
        <f>'Comm Input'!L1592</f>
        <v>0</v>
      </c>
      <c r="D557" t="str">
        <f>'Comm Input'!M1592</f>
        <v>FL5215</v>
      </c>
      <c r="E557" s="494">
        <f>'Comm Input'!N2264</f>
        <v>4160</v>
      </c>
      <c r="F557" s="366">
        <f>'Comm Input'!O1592</f>
        <v>0</v>
      </c>
      <c r="G557" s="533">
        <f>'Comm Input'!P1592</f>
        <v>0</v>
      </c>
      <c r="H557" s="535">
        <f>'Comm Input'!Q1592</f>
        <v>0</v>
      </c>
      <c r="I557" s="535">
        <f>'Comm Input'!R1592</f>
        <v>0</v>
      </c>
      <c r="J557" s="535">
        <f>'Comm Input'!S1592</f>
        <v>0</v>
      </c>
      <c r="K557" s="535">
        <f>'Comm Input'!T1592</f>
        <v>0</v>
      </c>
      <c r="L557" s="526">
        <f>'Comm Input'!U1592</f>
        <v>0</v>
      </c>
      <c r="M557" s="526">
        <f>'Comm Input'!V1592</f>
        <v>0</v>
      </c>
      <c r="N557" s="523">
        <f>'Comm Input'!W1592</f>
        <v>0</v>
      </c>
      <c r="O557" s="523">
        <f>'Comm Input'!X1592</f>
        <v>0</v>
      </c>
      <c r="P557" s="538">
        <f>'Comm Input'!Y1592</f>
        <v>0</v>
      </c>
      <c r="Q557" s="538">
        <f>'Comm Input'!Z1592</f>
        <v>0</v>
      </c>
      <c r="R557" s="538">
        <f>'Comm Input'!AA1592</f>
        <v>0</v>
      </c>
      <c r="S557" s="538">
        <f>'Comm Input'!AB1592</f>
        <v>0</v>
      </c>
      <c r="T557" s="11">
        <f>'Comm Input'!AC1592</f>
        <v>0</v>
      </c>
      <c r="U557">
        <f>'Comm Input'!AD1592</f>
        <v>0</v>
      </c>
      <c r="V557">
        <f>'Comm Input'!AE1592</f>
        <v>0</v>
      </c>
      <c r="W557" s="538">
        <f>'Comm Input'!AF1592</f>
        <v>0</v>
      </c>
      <c r="X557" s="538">
        <f>'Comm Input'!AG1592</f>
        <v>0</v>
      </c>
      <c r="Y557" s="538">
        <f>'Comm Input'!AH1592</f>
        <v>0</v>
      </c>
      <c r="Z557">
        <f>'Comm Input'!AI1592</f>
        <v>0</v>
      </c>
    </row>
    <row r="558" spans="1:26" x14ac:dyDescent="0.25">
      <c r="A558" s="311">
        <f>'Comm Input'!J1593</f>
        <v>0</v>
      </c>
      <c r="B558" s="11">
        <f>'Comm Input'!K1593</f>
        <v>0</v>
      </c>
      <c r="C558">
        <f>'Comm Input'!L1593</f>
        <v>0</v>
      </c>
      <c r="D558">
        <f>'Comm Input'!M1593</f>
        <v>0</v>
      </c>
      <c r="E558" s="494">
        <f>'Comm Input'!N1593</f>
        <v>0</v>
      </c>
      <c r="F558" s="17">
        <f>'Comm Input'!O1593</f>
        <v>0</v>
      </c>
      <c r="G558" s="38">
        <f>'Comm Input'!P1593</f>
        <v>0</v>
      </c>
      <c r="H558" s="307">
        <f>'Comm Input'!Q1593</f>
        <v>0</v>
      </c>
      <c r="I558" s="307">
        <f>'Comm Input'!R1593</f>
        <v>0</v>
      </c>
      <c r="J558" s="307">
        <f>'Comm Input'!S1593</f>
        <v>0</v>
      </c>
      <c r="K558" s="307">
        <f>'Comm Input'!T1593</f>
        <v>0</v>
      </c>
      <c r="L558" s="38">
        <f>'Comm Input'!U1593</f>
        <v>0</v>
      </c>
      <c r="M558" s="38">
        <f>'Comm Input'!V1593</f>
        <v>0</v>
      </c>
      <c r="N558" s="22">
        <f>'Comm Input'!W1593</f>
        <v>0</v>
      </c>
      <c r="O558" s="22">
        <f>'Comm Input'!X1593</f>
        <v>0</v>
      </c>
      <c r="P558" s="23">
        <f>'Comm Input'!Y1593</f>
        <v>0</v>
      </c>
      <c r="Q558" s="23">
        <f>'Comm Input'!Z1593</f>
        <v>0</v>
      </c>
      <c r="R558" s="23">
        <f>'Comm Input'!AA1593</f>
        <v>0</v>
      </c>
      <c r="S558" s="23">
        <f>'Comm Input'!AB1593</f>
        <v>0</v>
      </c>
      <c r="T558" s="11">
        <f>'Comm Input'!AC1593</f>
        <v>0</v>
      </c>
      <c r="U558">
        <f>'Comm Input'!AD1593</f>
        <v>0</v>
      </c>
      <c r="V558">
        <f>'Comm Input'!AE1593</f>
        <v>0</v>
      </c>
      <c r="W558" s="23">
        <f>'Comm Input'!AF1593</f>
        <v>0</v>
      </c>
      <c r="X558" s="23">
        <f>'Comm Input'!AG1593</f>
        <v>0</v>
      </c>
      <c r="Y558" s="23">
        <f>'Comm Input'!AH1593</f>
        <v>0</v>
      </c>
      <c r="Z558">
        <f>'Comm Input'!AI1593</f>
        <v>0</v>
      </c>
    </row>
    <row r="559" spans="1:26" x14ac:dyDescent="0.25">
      <c r="A559" s="311">
        <f>'Comm Input'!J1594</f>
        <v>0</v>
      </c>
      <c r="B559" s="11" t="str">
        <f>'Comm Input'!K1594</f>
        <v xml:space="preserve">EFFECTIVE: </v>
      </c>
      <c r="C559" s="17">
        <f>'Comm Input'!L1594</f>
        <v>0</v>
      </c>
      <c r="D559" t="str">
        <f>'Comm Input'!M1594</f>
        <v>FL</v>
      </c>
      <c r="E559" s="494">
        <f>'Comm Input'!N1594</f>
        <v>0</v>
      </c>
      <c r="F559" s="366">
        <f>'Comm Input'!O1594</f>
        <v>0</v>
      </c>
      <c r="G559" s="321">
        <f>'Comm Input'!P1594</f>
        <v>0</v>
      </c>
      <c r="H559" s="307">
        <f>'Comm Input'!Q1594</f>
        <v>0</v>
      </c>
      <c r="I559" s="307">
        <f>'Comm Input'!R1594</f>
        <v>0</v>
      </c>
      <c r="J559" s="307">
        <f>'Comm Input'!S1594</f>
        <v>0</v>
      </c>
      <c r="K559" s="307">
        <f>'Comm Input'!T1594</f>
        <v>0</v>
      </c>
      <c r="L559" s="38">
        <f>'Comm Input'!U1594</f>
        <v>0</v>
      </c>
      <c r="M559" s="38">
        <f>'Comm Input'!V1594</f>
        <v>0</v>
      </c>
      <c r="N559" s="22">
        <f>'Comm Input'!W1594</f>
        <v>0</v>
      </c>
      <c r="O559" s="22">
        <f>'Comm Input'!X1594</f>
        <v>0</v>
      </c>
      <c r="P559" s="23">
        <f>'Comm Input'!Y1594</f>
        <v>0</v>
      </c>
      <c r="Q559" s="23">
        <f>'Comm Input'!Z1594</f>
        <v>0</v>
      </c>
      <c r="R559" s="23">
        <f>'Comm Input'!AA1594</f>
        <v>0</v>
      </c>
      <c r="S559" s="23">
        <f>'Comm Input'!AB1594</f>
        <v>0</v>
      </c>
      <c r="T559" s="11">
        <f>'Comm Input'!AC1594</f>
        <v>0</v>
      </c>
      <c r="U559">
        <f>'Comm Input'!AD1594</f>
        <v>0</v>
      </c>
      <c r="V559">
        <f>'Comm Input'!AE1594</f>
        <v>0</v>
      </c>
      <c r="W559" s="23">
        <f>'Comm Input'!AF1594</f>
        <v>0</v>
      </c>
      <c r="X559" s="23">
        <f>'Comm Input'!AG1594</f>
        <v>0</v>
      </c>
      <c r="Y559" s="23">
        <f>'Comm Input'!AH1594</f>
        <v>0</v>
      </c>
      <c r="Z559">
        <f>'Comm Input'!AI1594</f>
        <v>0</v>
      </c>
    </row>
    <row r="560" spans="1:26" x14ac:dyDescent="0.25">
      <c r="A560" s="311">
        <f>'Comm Input'!J1595</f>
        <v>0</v>
      </c>
      <c r="B560" s="11">
        <f>'Comm Input'!K1595</f>
        <v>0</v>
      </c>
      <c r="C560">
        <f>'Comm Input'!L1595</f>
        <v>0</v>
      </c>
      <c r="D560">
        <f>'Comm Input'!M1595</f>
        <v>0</v>
      </c>
      <c r="E560" s="494">
        <f>'Comm Input'!N1595</f>
        <v>0</v>
      </c>
      <c r="F560" s="17">
        <f>'Comm Input'!O1595</f>
        <v>0</v>
      </c>
      <c r="G560" s="38">
        <f>'Comm Input'!P1595</f>
        <v>0</v>
      </c>
      <c r="H560" s="307">
        <f>'Comm Input'!Q1595</f>
        <v>0</v>
      </c>
      <c r="I560" s="307">
        <f>'Comm Input'!R1595</f>
        <v>0</v>
      </c>
      <c r="J560" s="307">
        <f>'Comm Input'!S1595</f>
        <v>0</v>
      </c>
      <c r="K560" s="307">
        <f>'Comm Input'!T1595</f>
        <v>0</v>
      </c>
      <c r="L560" s="38">
        <f>'Comm Input'!U1595</f>
        <v>0</v>
      </c>
      <c r="M560" s="38">
        <f>'Comm Input'!V1595</f>
        <v>0</v>
      </c>
      <c r="N560" s="22">
        <f>'Comm Input'!W1595</f>
        <v>0</v>
      </c>
      <c r="O560" s="22">
        <f>'Comm Input'!X1595</f>
        <v>0</v>
      </c>
      <c r="P560" s="23">
        <f>'Comm Input'!Y1595</f>
        <v>0</v>
      </c>
      <c r="Q560" s="23">
        <f>'Comm Input'!Z1595</f>
        <v>0</v>
      </c>
      <c r="R560" s="23">
        <f>'Comm Input'!AA1595</f>
        <v>0</v>
      </c>
      <c r="S560" s="23">
        <f>'Comm Input'!AB1595</f>
        <v>0</v>
      </c>
      <c r="T560" s="11">
        <f>'Comm Input'!AC1595</f>
        <v>0</v>
      </c>
      <c r="U560">
        <f>'Comm Input'!AD1595</f>
        <v>0</v>
      </c>
      <c r="V560">
        <f>'Comm Input'!AE1595</f>
        <v>0</v>
      </c>
      <c r="W560" s="23">
        <f>'Comm Input'!AF1595</f>
        <v>0</v>
      </c>
      <c r="X560" s="23">
        <f>'Comm Input'!AG1595</f>
        <v>0</v>
      </c>
      <c r="Y560" s="23">
        <f>'Comm Input'!AH1595</f>
        <v>0</v>
      </c>
      <c r="Z560">
        <f>'Comm Input'!AI1595</f>
        <v>0</v>
      </c>
    </row>
    <row r="561" spans="1:26" x14ac:dyDescent="0.25">
      <c r="A561" s="311">
        <f>'Comm Input'!J1596</f>
        <v>0</v>
      </c>
      <c r="B561" s="11">
        <f>'Comm Input'!K1596</f>
        <v>0</v>
      </c>
      <c r="C561" s="17">
        <f>'Comm Input'!L1596</f>
        <v>0</v>
      </c>
      <c r="D561">
        <f>'Comm Input'!M1596</f>
        <v>0</v>
      </c>
      <c r="E561" s="494">
        <f>'Comm Input'!N1596</f>
        <v>0</v>
      </c>
      <c r="F561" s="366">
        <f>'Comm Input'!O1596</f>
        <v>0</v>
      </c>
      <c r="G561" s="321">
        <f>'Comm Input'!P1596</f>
        <v>0</v>
      </c>
      <c r="H561" s="307">
        <f>'Comm Input'!Q1596</f>
        <v>0</v>
      </c>
      <c r="I561" s="307">
        <f>'Comm Input'!R1596</f>
        <v>0</v>
      </c>
      <c r="J561" s="307">
        <f>'Comm Input'!S1596</f>
        <v>0</v>
      </c>
      <c r="K561" s="307">
        <f>'Comm Input'!T1596</f>
        <v>0</v>
      </c>
      <c r="L561" s="38">
        <f>'Comm Input'!U1596</f>
        <v>0</v>
      </c>
      <c r="M561" s="38">
        <f>'Comm Input'!V1596</f>
        <v>0</v>
      </c>
      <c r="N561" s="22">
        <f>'Comm Input'!W1596</f>
        <v>0</v>
      </c>
      <c r="O561" s="22">
        <f>'Comm Input'!X1596</f>
        <v>0</v>
      </c>
      <c r="P561" s="23">
        <f>'Comm Input'!Y1596</f>
        <v>0</v>
      </c>
      <c r="Q561" s="23">
        <f>'Comm Input'!Z1596</f>
        <v>0</v>
      </c>
      <c r="R561" s="23">
        <f>'Comm Input'!AA1596</f>
        <v>0</v>
      </c>
      <c r="S561" s="23">
        <f>'Comm Input'!AB1596</f>
        <v>0</v>
      </c>
      <c r="T561" s="11">
        <f>'Comm Input'!AC1596</f>
        <v>0</v>
      </c>
      <c r="U561">
        <f>'Comm Input'!AD1596</f>
        <v>0</v>
      </c>
      <c r="V561">
        <f>'Comm Input'!AE1596</f>
        <v>0</v>
      </c>
      <c r="W561" s="23">
        <f>'Comm Input'!AF1596</f>
        <v>0</v>
      </c>
      <c r="X561" s="23">
        <f>'Comm Input'!AG1596</f>
        <v>0</v>
      </c>
      <c r="Y561" s="23">
        <f>'Comm Input'!AH1596</f>
        <v>0</v>
      </c>
      <c r="Z561" s="23">
        <f>'Comm Input'!AI1596</f>
        <v>0</v>
      </c>
    </row>
    <row r="562" spans="1:26" x14ac:dyDescent="0.25">
      <c r="A562" s="311">
        <f>'Comm Input'!J1597</f>
        <v>0</v>
      </c>
      <c r="B562" s="11">
        <f>'Comm Input'!K1597</f>
        <v>0</v>
      </c>
      <c r="C562">
        <f>'Comm Input'!L1597</f>
        <v>0</v>
      </c>
      <c r="D562">
        <f>'Comm Input'!M1597</f>
        <v>0</v>
      </c>
      <c r="E562" s="626">
        <f>'Comm Input'!N1597</f>
        <v>0</v>
      </c>
      <c r="F562" s="13">
        <f>'Comm Input'!O1597</f>
        <v>0</v>
      </c>
      <c r="G562" s="38">
        <f>'Comm Input'!P1597</f>
        <v>0</v>
      </c>
      <c r="H562" s="307">
        <f>'Comm Input'!Q1597</f>
        <v>0</v>
      </c>
      <c r="I562" s="307">
        <f>'Comm Input'!R1597</f>
        <v>0</v>
      </c>
      <c r="J562" s="307">
        <f>'Comm Input'!S1597</f>
        <v>0</v>
      </c>
      <c r="K562" s="307">
        <f>'Comm Input'!T1597</f>
        <v>0</v>
      </c>
      <c r="L562" s="38">
        <f>'Comm Input'!U1597</f>
        <v>0</v>
      </c>
      <c r="M562" s="38">
        <f>'Comm Input'!V1597</f>
        <v>0</v>
      </c>
      <c r="N562" s="22">
        <f>'Comm Input'!W1597</f>
        <v>0</v>
      </c>
      <c r="O562" s="22">
        <f>'Comm Input'!X1597</f>
        <v>0</v>
      </c>
      <c r="P562" s="23">
        <f>'Comm Input'!Y1597</f>
        <v>0</v>
      </c>
      <c r="Q562" s="23">
        <f>'Comm Input'!Z1597</f>
        <v>0</v>
      </c>
      <c r="R562" s="23">
        <f>'Comm Input'!AA1597</f>
        <v>0</v>
      </c>
      <c r="S562" s="23">
        <f>'Comm Input'!AB1597</f>
        <v>0</v>
      </c>
      <c r="T562" s="11">
        <f>'Comm Input'!AC1597</f>
        <v>0</v>
      </c>
      <c r="U562">
        <f>'Comm Input'!AD1597</f>
        <v>0</v>
      </c>
      <c r="V562">
        <f>'Comm Input'!AE1597</f>
        <v>0</v>
      </c>
      <c r="W562" s="23">
        <f>'Comm Input'!AF1597</f>
        <v>0</v>
      </c>
      <c r="X562" s="23">
        <f>'Comm Input'!AG1597</f>
        <v>0</v>
      </c>
      <c r="Y562" s="23">
        <f>'Comm Input'!AH1597</f>
        <v>0</v>
      </c>
      <c r="Z562" s="23">
        <f>'Comm Input'!AI1597</f>
        <v>0</v>
      </c>
    </row>
    <row r="563" spans="1:26" ht="15.75" thickBot="1" x14ac:dyDescent="0.3">
      <c r="A563" s="311">
        <f>'Comm Input'!J1598</f>
        <v>0</v>
      </c>
      <c r="B563" s="11">
        <f>'Comm Input'!K1598</f>
        <v>0</v>
      </c>
      <c r="C563">
        <f>'Comm Input'!L1598</f>
        <v>0</v>
      </c>
      <c r="D563">
        <f>'Comm Input'!M1598</f>
        <v>0</v>
      </c>
      <c r="E563" s="49">
        <f>'Comm Input'!N1598</f>
        <v>0</v>
      </c>
      <c r="F563" s="50">
        <f>'Comm Input'!O1598</f>
        <v>0</v>
      </c>
      <c r="G563" s="38">
        <f>'Comm Input'!P1598</f>
        <v>0</v>
      </c>
      <c r="H563" s="307">
        <f>'Comm Input'!Q1598</f>
        <v>0</v>
      </c>
      <c r="I563" s="307">
        <f>'Comm Input'!R1598</f>
        <v>0</v>
      </c>
      <c r="J563" s="307">
        <f>'Comm Input'!S1598</f>
        <v>0</v>
      </c>
      <c r="K563" s="307">
        <f>'Comm Input'!T1598</f>
        <v>0</v>
      </c>
      <c r="L563" s="38">
        <f>'Comm Input'!U1598</f>
        <v>0</v>
      </c>
      <c r="M563" s="38">
        <f>'Comm Input'!V1598</f>
        <v>0</v>
      </c>
      <c r="N563" s="38">
        <f>'Comm Input'!W1598</f>
        <v>0</v>
      </c>
      <c r="O563" s="22">
        <f>'Comm Input'!X1598</f>
        <v>0</v>
      </c>
      <c r="P563" s="11">
        <f>'Comm Input'!Y1598</f>
        <v>0</v>
      </c>
      <c r="Q563" s="23">
        <f>'Comm Input'!Z1598</f>
        <v>0</v>
      </c>
      <c r="R563" s="22">
        <f>'Comm Input'!AA1598</f>
        <v>0</v>
      </c>
      <c r="S563" s="22">
        <f>'Comm Input'!AB1598</f>
        <v>0</v>
      </c>
      <c r="T563" s="23">
        <f>'Comm Input'!AC1598</f>
        <v>0</v>
      </c>
      <c r="U563" s="22">
        <f>'Comm Input'!AD1598</f>
        <v>0</v>
      </c>
      <c r="V563" s="22">
        <f>'Comm Input'!AE1598</f>
        <v>0</v>
      </c>
      <c r="W563" s="23">
        <f>'Comm Input'!AF1598</f>
        <v>0</v>
      </c>
      <c r="X563" s="22">
        <f>'Comm Input'!AG1598</f>
        <v>0</v>
      </c>
      <c r="Y563" s="22">
        <f>'Comm Input'!AH1598</f>
        <v>0</v>
      </c>
      <c r="Z563" s="22">
        <f>'Comm Input'!AI1598</f>
        <v>0</v>
      </c>
    </row>
    <row r="564" spans="1:26" ht="15.75" thickBot="1" x14ac:dyDescent="0.3">
      <c r="A564" s="311">
        <f>'Comm Input'!J1599</f>
        <v>0</v>
      </c>
      <c r="B564" s="11">
        <f>'Comm Input'!K1599</f>
        <v>0</v>
      </c>
      <c r="C564">
        <f>'Comm Input'!L1599</f>
        <v>0</v>
      </c>
      <c r="D564">
        <f>'Comm Input'!M1599</f>
        <v>0</v>
      </c>
      <c r="E564" s="49">
        <f>'Comm Input'!N1599</f>
        <v>0</v>
      </c>
      <c r="F564" s="50">
        <f>'Comm Input'!O1599</f>
        <v>0</v>
      </c>
      <c r="G564" s="38">
        <f>'Comm Input'!P1599</f>
        <v>0</v>
      </c>
      <c r="H564" s="38">
        <f>'Comm Input'!Q1599</f>
        <v>0</v>
      </c>
      <c r="I564" s="38">
        <f>'Comm Input'!R1599</f>
        <v>0</v>
      </c>
      <c r="J564" s="38">
        <f>'Comm Input'!S1599</f>
        <v>0</v>
      </c>
      <c r="K564" s="38">
        <f>'Comm Input'!T1599</f>
        <v>0</v>
      </c>
      <c r="L564" s="38">
        <f>'Comm Input'!U1599</f>
        <v>0</v>
      </c>
      <c r="M564" s="38">
        <f>'Comm Input'!V1599</f>
        <v>0</v>
      </c>
      <c r="N564" s="488">
        <f>'Comm Input'!W1599</f>
        <v>0</v>
      </c>
      <c r="O564" s="489">
        <f>'Comm Input'!X1599</f>
        <v>0</v>
      </c>
      <c r="P564" s="490">
        <f>'Comm Input'!Y1599</f>
        <v>0</v>
      </c>
      <c r="Q564" s="1165">
        <f>'Comm Input'!Z1599</f>
        <v>0</v>
      </c>
      <c r="R564" s="387">
        <f>'Comm Input'!AA1599</f>
        <v>0</v>
      </c>
      <c r="S564" s="387">
        <f>'Comm Input'!AB1599</f>
        <v>0</v>
      </c>
      <c r="T564" s="1114">
        <f>'Comm Input'!AC1599</f>
        <v>0</v>
      </c>
      <c r="U564" s="89">
        <f>'Comm Input'!AD1599</f>
        <v>0</v>
      </c>
      <c r="V564" s="89">
        <f>'Comm Input'!AE1599</f>
        <v>0</v>
      </c>
      <c r="W564" s="23">
        <f>'Comm Input'!AF1599</f>
        <v>0</v>
      </c>
      <c r="X564" s="387">
        <f>'Comm Input'!AG1599</f>
        <v>0</v>
      </c>
      <c r="Y564" s="387">
        <f>'Comm Input'!AH1599</f>
        <v>0</v>
      </c>
      <c r="Z564" s="1087">
        <f>'Comm Input'!AI1599</f>
        <v>0</v>
      </c>
    </row>
    <row r="565" spans="1:26" x14ac:dyDescent="0.25">
      <c r="A565" s="311">
        <f>'Comm Input'!J1600</f>
        <v>0</v>
      </c>
      <c r="B565" s="11">
        <f>'Comm Input'!K1600</f>
        <v>0</v>
      </c>
      <c r="C565">
        <f>'Comm Input'!L1600</f>
        <v>0</v>
      </c>
      <c r="D565">
        <f>'Comm Input'!M1600</f>
        <v>0</v>
      </c>
      <c r="E565" s="49">
        <f>'Comm Input'!N1600</f>
        <v>0</v>
      </c>
      <c r="F565" s="50">
        <f>'Comm Input'!O1600</f>
        <v>0</v>
      </c>
      <c r="G565" s="38">
        <f>'Comm Input'!P1600</f>
        <v>0</v>
      </c>
      <c r="H565" s="38">
        <f>'Comm Input'!Q1600</f>
        <v>0</v>
      </c>
      <c r="I565" s="38">
        <f>'Comm Input'!R1600</f>
        <v>0</v>
      </c>
      <c r="J565" s="38">
        <f>'Comm Input'!S1600</f>
        <v>0</v>
      </c>
      <c r="K565" s="38">
        <f>'Comm Input'!T1600</f>
        <v>0</v>
      </c>
      <c r="L565" s="38">
        <f>'Comm Input'!U1600</f>
        <v>0</v>
      </c>
      <c r="M565" s="38">
        <f>'Comm Input'!V1600</f>
        <v>0</v>
      </c>
      <c r="N565" s="522">
        <f>'Comm Input'!W1600</f>
        <v>0</v>
      </c>
      <c r="O565" s="523">
        <f>'Comm Input'!X1600</f>
        <v>0</v>
      </c>
      <c r="P565" s="28">
        <f>'Comm Input'!Y1600</f>
        <v>0</v>
      </c>
      <c r="Q565" s="538">
        <f>'Comm Input'!Z1600</f>
        <v>0</v>
      </c>
      <c r="R565" s="523">
        <f>'Comm Input'!AA1600</f>
        <v>0</v>
      </c>
      <c r="S565" s="523">
        <f>'Comm Input'!AB1600</f>
        <v>0</v>
      </c>
      <c r="T565" s="28">
        <f>'Comm Input'!AC1600</f>
        <v>0</v>
      </c>
      <c r="U565" s="89">
        <f>'Comm Input'!AD1600</f>
        <v>0</v>
      </c>
      <c r="V565" s="89">
        <f>'Comm Input'!AE1600</f>
        <v>0</v>
      </c>
      <c r="W565" s="23">
        <f>'Comm Input'!AF1600</f>
        <v>0</v>
      </c>
      <c r="X565" s="523">
        <f>'Comm Input'!AG1600</f>
        <v>0</v>
      </c>
      <c r="Y565" s="523">
        <f>'Comm Input'!AH1600</f>
        <v>0</v>
      </c>
      <c r="Z565" s="89">
        <f>'Comm Input'!AI1600</f>
        <v>0</v>
      </c>
    </row>
    <row r="566" spans="1:26" x14ac:dyDescent="0.25">
      <c r="A566" s="440" t="str">
        <f>'Comm Input'!J1601</f>
        <v>CES</v>
      </c>
      <c r="B566" s="42" t="str">
        <f>'Comm Input'!K1601</f>
        <v>Broker: PEO Advisors</v>
      </c>
      <c r="C566" s="35">
        <f>'Comm Input'!L1601</f>
        <v>0</v>
      </c>
      <c r="D566" s="158">
        <f>'Comm Input'!M1601</f>
        <v>0</v>
      </c>
      <c r="E566" s="117">
        <f>'Comm Input'!N1601</f>
        <v>0</v>
      </c>
      <c r="F566" s="316">
        <f>'Comm Input'!O1601</f>
        <v>0</v>
      </c>
      <c r="G566" s="158">
        <f>'Comm Input'!P1601</f>
        <v>0</v>
      </c>
      <c r="H566" s="158">
        <f>'Comm Input'!Q1601</f>
        <v>0</v>
      </c>
      <c r="I566" s="158">
        <f>'Comm Input'!R1601</f>
        <v>0</v>
      </c>
      <c r="J566" s="319">
        <f>'Comm Input'!S1601</f>
        <v>0</v>
      </c>
      <c r="K566" s="319">
        <f>'Comm Input'!T1601</f>
        <v>0</v>
      </c>
      <c r="L566" s="319" t="str">
        <f>'Comm Input'!U1601</f>
        <v>Bundled</v>
      </c>
      <c r="M566" s="158">
        <f>'Comm Input'!V1601</f>
        <v>0</v>
      </c>
      <c r="N566" s="319" t="str">
        <f>'Comm Input'!W1601</f>
        <v>per code</v>
      </c>
      <c r="O566" s="117">
        <f>'Comm Input'!X1601</f>
        <v>0</v>
      </c>
      <c r="P566" s="157">
        <f>'Comm Input'!Y1601</f>
        <v>0</v>
      </c>
      <c r="Q566" s="159">
        <f>'Comm Input'!Z1601</f>
        <v>0</v>
      </c>
      <c r="R566" s="319">
        <f>'Comm Input'!AA1601</f>
        <v>2.5000000000000001E-3</v>
      </c>
      <c r="S566" s="157">
        <f>'Comm Input'!AB1601</f>
        <v>0</v>
      </c>
      <c r="T566" s="126" t="str">
        <f>'Comm Input'!AC1601</f>
        <v>kr</v>
      </c>
      <c r="U566" s="7">
        <f>'Comm Input'!AD1601</f>
        <v>0</v>
      </c>
      <c r="V566" s="7">
        <f>'Comm Input'!AE1601</f>
        <v>0</v>
      </c>
      <c r="W566" s="126">
        <f>'Comm Input'!AF1601</f>
        <v>0</v>
      </c>
      <c r="X566" s="158">
        <f>'Comm Input'!AG1601</f>
        <v>0</v>
      </c>
      <c r="Y566" s="322">
        <f>'Comm Input'!AH1601</f>
        <v>0</v>
      </c>
      <c r="Z566" s="7">
        <f>'Comm Input'!AI1601</f>
        <v>0</v>
      </c>
    </row>
    <row r="567" spans="1:26" x14ac:dyDescent="0.25">
      <c r="A567" s="311">
        <f>'Comm Input'!J1602</f>
        <v>0</v>
      </c>
      <c r="B567" s="218" t="str">
        <f>'Comm Input'!K1602</f>
        <v>J&amp;M Roofing Services Inc.</v>
      </c>
      <c r="C567" s="17">
        <f>'Comm Input'!L1602</f>
        <v>0.28749999999999998</v>
      </c>
      <c r="D567" t="str">
        <f>'Comm Input'!M1602</f>
        <v>FL5551</v>
      </c>
      <c r="E567" s="628">
        <f>'Comm Input'!N1602</f>
        <v>22588.2</v>
      </c>
      <c r="F567" s="366">
        <f>'Comm Input'!O1602</f>
        <v>0</v>
      </c>
      <c r="G567" s="533">
        <f>'Comm Input'!P1602</f>
        <v>0</v>
      </c>
      <c r="H567" s="535">
        <f>'Comm Input'!Q1602</f>
        <v>0</v>
      </c>
      <c r="I567" s="535">
        <f>'Comm Input'!R1602</f>
        <v>0</v>
      </c>
      <c r="J567" s="535">
        <f>'Comm Input'!S1602</f>
        <v>0</v>
      </c>
      <c r="K567" s="535">
        <f>'Comm Input'!T1602</f>
        <v>0</v>
      </c>
      <c r="L567" s="526">
        <f>'Comm Input'!U1602</f>
        <v>0</v>
      </c>
      <c r="M567" s="526">
        <f>'Comm Input'!V1602</f>
        <v>4.5999999999999999E-2</v>
      </c>
      <c r="N567" s="523">
        <f>'Comm Input'!W1602</f>
        <v>1039.0572</v>
      </c>
      <c r="O567" s="523">
        <f>'Comm Input'!X1602</f>
        <v>0</v>
      </c>
      <c r="P567" s="538">
        <f>'Comm Input'!Y1602</f>
        <v>0</v>
      </c>
      <c r="Q567" s="538">
        <f>'Comm Input'!Z1602</f>
        <v>0</v>
      </c>
      <c r="R567" s="538">
        <f>'Comm Input'!AA1602</f>
        <v>56.470500000000001</v>
      </c>
      <c r="S567" s="538">
        <f>'Comm Input'!AB1602</f>
        <v>0</v>
      </c>
      <c r="T567" s="11">
        <f>'Comm Input'!AC1602</f>
        <v>0</v>
      </c>
      <c r="U567">
        <f>'Comm Input'!AD1602</f>
        <v>0</v>
      </c>
      <c r="V567">
        <f>'Comm Input'!AE1602</f>
        <v>0</v>
      </c>
      <c r="W567" s="538">
        <f>'Comm Input'!AF1602</f>
        <v>0</v>
      </c>
      <c r="X567" s="538">
        <f>'Comm Input'!AG1602</f>
        <v>0</v>
      </c>
      <c r="Y567" s="538">
        <f>'Comm Input'!AH1602</f>
        <v>0</v>
      </c>
      <c r="Z567">
        <f>'Comm Input'!AI1602</f>
        <v>0</v>
      </c>
    </row>
    <row r="568" spans="1:26" x14ac:dyDescent="0.25">
      <c r="A568" s="311">
        <f>'Comm Input'!J1603</f>
        <v>0</v>
      </c>
      <c r="B568" s="11">
        <f>'Comm Input'!K1603</f>
        <v>0</v>
      </c>
      <c r="C568">
        <f>'Comm Input'!L1603</f>
        <v>0</v>
      </c>
      <c r="D568">
        <f>'Comm Input'!M1603</f>
        <v>0</v>
      </c>
      <c r="E568" s="494">
        <f>'Comm Input'!N1603</f>
        <v>0</v>
      </c>
      <c r="F568" s="17">
        <f>'Comm Input'!O1603</f>
        <v>0</v>
      </c>
      <c r="G568" s="38">
        <f>'Comm Input'!P1603</f>
        <v>0</v>
      </c>
      <c r="H568" s="307">
        <f>'Comm Input'!Q1603</f>
        <v>0</v>
      </c>
      <c r="I568" s="307">
        <f>'Comm Input'!R1603</f>
        <v>0</v>
      </c>
      <c r="J568" s="307">
        <f>'Comm Input'!S1603</f>
        <v>0</v>
      </c>
      <c r="K568" s="307">
        <f>'Comm Input'!T1603</f>
        <v>0</v>
      </c>
      <c r="L568" s="38">
        <f>'Comm Input'!U1603</f>
        <v>0</v>
      </c>
      <c r="M568" s="38">
        <f>'Comm Input'!V1603</f>
        <v>0</v>
      </c>
      <c r="N568" s="22">
        <f>'Comm Input'!W1603</f>
        <v>0</v>
      </c>
      <c r="O568" s="22">
        <f>'Comm Input'!X1603</f>
        <v>0</v>
      </c>
      <c r="P568" s="23">
        <f>'Comm Input'!Y1603</f>
        <v>0</v>
      </c>
      <c r="Q568" s="23">
        <f>'Comm Input'!Z1603</f>
        <v>0</v>
      </c>
      <c r="R568" s="23">
        <f>'Comm Input'!AA1603</f>
        <v>0</v>
      </c>
      <c r="S568" s="23">
        <f>'Comm Input'!AB1603</f>
        <v>0</v>
      </c>
      <c r="T568" s="11">
        <f>'Comm Input'!AC1603</f>
        <v>0</v>
      </c>
      <c r="U568">
        <f>'Comm Input'!AD1603</f>
        <v>0</v>
      </c>
      <c r="V568">
        <f>'Comm Input'!AE1603</f>
        <v>0</v>
      </c>
      <c r="W568" s="23">
        <f>'Comm Input'!AF1603</f>
        <v>0</v>
      </c>
      <c r="X568" s="23">
        <f>'Comm Input'!AG1603</f>
        <v>0</v>
      </c>
      <c r="Y568" s="23">
        <f>'Comm Input'!AH1603</f>
        <v>0</v>
      </c>
      <c r="Z568">
        <f>'Comm Input'!AI1603</f>
        <v>0</v>
      </c>
    </row>
    <row r="569" spans="1:26" x14ac:dyDescent="0.25">
      <c r="A569" s="311">
        <f>'Comm Input'!J1604</f>
        <v>0</v>
      </c>
      <c r="B569" s="11" t="str">
        <f>'Comm Input'!K1605</f>
        <v>EFFECTIVE: 9/2022</v>
      </c>
      <c r="C569" s="17">
        <f>'Comm Input'!L1604</f>
        <v>0</v>
      </c>
      <c r="D569" t="str">
        <f>'Comm Input'!M1604</f>
        <v>FL8810</v>
      </c>
      <c r="E569" s="494">
        <f>'Comm Input'!N1604</f>
        <v>20719</v>
      </c>
      <c r="F569" s="366">
        <f>'Comm Input'!O1604</f>
        <v>0</v>
      </c>
      <c r="G569" s="321">
        <f>'Comm Input'!P1604</f>
        <v>0</v>
      </c>
      <c r="H569" s="307">
        <f>'Comm Input'!Q1604</f>
        <v>0</v>
      </c>
      <c r="I569" s="307">
        <f>'Comm Input'!R1604</f>
        <v>0</v>
      </c>
      <c r="J569" s="307">
        <f>'Comm Input'!S1604</f>
        <v>0</v>
      </c>
      <c r="K569" s="307">
        <f>'Comm Input'!T1604</f>
        <v>0</v>
      </c>
      <c r="L569" s="38">
        <f>'Comm Input'!U1604</f>
        <v>0</v>
      </c>
      <c r="M569" s="38">
        <f>'Comm Input'!V1604</f>
        <v>3.6200000000000003E-2</v>
      </c>
      <c r="N569" s="22">
        <f>'Comm Input'!W1604</f>
        <v>750.02780000000007</v>
      </c>
      <c r="O569" s="22">
        <f>'Comm Input'!X1604</f>
        <v>0</v>
      </c>
      <c r="P569" s="23">
        <f>'Comm Input'!Y1604</f>
        <v>0</v>
      </c>
      <c r="Q569" s="23">
        <f>'Comm Input'!Z1604</f>
        <v>0</v>
      </c>
      <c r="R569" s="23">
        <f>'Comm Input'!AA1604</f>
        <v>51.797499999999999</v>
      </c>
      <c r="S569" s="23">
        <f>'Comm Input'!AB1604</f>
        <v>0</v>
      </c>
      <c r="T569" s="11">
        <f>'Comm Input'!AC1604</f>
        <v>0</v>
      </c>
      <c r="U569">
        <f>'Comm Input'!AD1604</f>
        <v>0</v>
      </c>
      <c r="V569">
        <f>'Comm Input'!AE1604</f>
        <v>0</v>
      </c>
      <c r="W569" s="23">
        <f>'Comm Input'!AF1604</f>
        <v>0</v>
      </c>
      <c r="X569" s="23">
        <f>'Comm Input'!AG1604</f>
        <v>0</v>
      </c>
      <c r="Y569" s="23">
        <f>'Comm Input'!AH1604</f>
        <v>0</v>
      </c>
      <c r="Z569">
        <f>'Comm Input'!AI1604</f>
        <v>0</v>
      </c>
    </row>
    <row r="570" spans="1:26" x14ac:dyDescent="0.25">
      <c r="A570" s="311">
        <f>'Comm Input'!J1605</f>
        <v>0</v>
      </c>
      <c r="B570" s="11">
        <f>'Comm Input'!K1606</f>
        <v>0</v>
      </c>
      <c r="C570">
        <f>'Comm Input'!L1605</f>
        <v>0</v>
      </c>
      <c r="D570">
        <f>'Comm Input'!M1605</f>
        <v>0</v>
      </c>
      <c r="E570" s="494">
        <f>'Comm Input'!N1605</f>
        <v>0</v>
      </c>
      <c r="F570" s="17">
        <f>'Comm Input'!O1605</f>
        <v>0</v>
      </c>
      <c r="G570" s="38">
        <f>'Comm Input'!P1605</f>
        <v>0</v>
      </c>
      <c r="H570" s="307">
        <f>'Comm Input'!Q1605</f>
        <v>0</v>
      </c>
      <c r="I570" s="307">
        <f>'Comm Input'!R1605</f>
        <v>0</v>
      </c>
      <c r="J570" s="307">
        <f>'Comm Input'!S1605</f>
        <v>0</v>
      </c>
      <c r="K570" s="307">
        <f>'Comm Input'!T1605</f>
        <v>0</v>
      </c>
      <c r="L570" s="38">
        <f>'Comm Input'!U1605</f>
        <v>0</v>
      </c>
      <c r="M570" s="38">
        <f>'Comm Input'!V1605</f>
        <v>0</v>
      </c>
      <c r="N570" s="22">
        <f>'Comm Input'!W1605</f>
        <v>0</v>
      </c>
      <c r="O570" s="22">
        <f>'Comm Input'!X1605</f>
        <v>0</v>
      </c>
      <c r="P570" s="23">
        <f>'Comm Input'!Y1605</f>
        <v>0</v>
      </c>
      <c r="Q570" s="23">
        <f>'Comm Input'!Z1605</f>
        <v>0</v>
      </c>
      <c r="R570" s="23">
        <f>'Comm Input'!AA1605</f>
        <v>0</v>
      </c>
      <c r="S570" s="23">
        <f>'Comm Input'!AB1605</f>
        <v>0</v>
      </c>
      <c r="T570" s="11">
        <f>'Comm Input'!AC1605</f>
        <v>0</v>
      </c>
      <c r="U570">
        <f>'Comm Input'!AD1605</f>
        <v>0</v>
      </c>
      <c r="V570">
        <f>'Comm Input'!AE1605</f>
        <v>0</v>
      </c>
      <c r="W570" s="23">
        <f>'Comm Input'!AF1605</f>
        <v>0</v>
      </c>
      <c r="X570" s="23">
        <f>'Comm Input'!AG1605</f>
        <v>0</v>
      </c>
      <c r="Y570" s="23">
        <f>'Comm Input'!AH1605</f>
        <v>0</v>
      </c>
      <c r="Z570">
        <f>'Comm Input'!AI1605</f>
        <v>0</v>
      </c>
    </row>
    <row r="571" spans="1:26" x14ac:dyDescent="0.25">
      <c r="A571" s="311" t="str">
        <f>'Comm Input'!J1606</f>
        <v>Note: Broker earns 1/2 SUTA cutoffs</v>
      </c>
      <c r="B571" s="11" t="e">
        <f>'Comm Input'!#REF!</f>
        <v>#REF!</v>
      </c>
      <c r="C571" s="17">
        <f>'Comm Input'!L1606</f>
        <v>0</v>
      </c>
      <c r="D571" t="str">
        <f>'Comm Input'!M1606</f>
        <v>FL8742</v>
      </c>
      <c r="E571" s="494">
        <f>'Comm Input'!N1606</f>
        <v>0</v>
      </c>
      <c r="F571" s="366">
        <f>'Comm Input'!O1606</f>
        <v>0</v>
      </c>
      <c r="G571" s="321">
        <f>'Comm Input'!P1606</f>
        <v>0</v>
      </c>
      <c r="H571" s="307">
        <f>'Comm Input'!Q1606</f>
        <v>0</v>
      </c>
      <c r="I571" s="307">
        <f>'Comm Input'!R1606</f>
        <v>0</v>
      </c>
      <c r="J571" s="307">
        <f>'Comm Input'!S1606</f>
        <v>0</v>
      </c>
      <c r="K571" s="307">
        <f>'Comm Input'!T1606</f>
        <v>0</v>
      </c>
      <c r="L571" s="38">
        <f>'Comm Input'!U1606</f>
        <v>0</v>
      </c>
      <c r="M571" s="38">
        <f>'Comm Input'!V1606</f>
        <v>3.6200000000000003E-2</v>
      </c>
      <c r="N571" s="22">
        <f>'Comm Input'!W1606</f>
        <v>0</v>
      </c>
      <c r="O571" s="22">
        <f>'Comm Input'!X1606</f>
        <v>0</v>
      </c>
      <c r="P571" s="23">
        <f>'Comm Input'!Y1606</f>
        <v>0</v>
      </c>
      <c r="Q571" s="23">
        <f>'Comm Input'!Z1606</f>
        <v>0</v>
      </c>
      <c r="R571" s="23">
        <f>'Comm Input'!AA1606</f>
        <v>0</v>
      </c>
      <c r="S571" s="23">
        <f>'Comm Input'!AB1606</f>
        <v>0</v>
      </c>
      <c r="T571" s="11">
        <f>'Comm Input'!AC1606</f>
        <v>0</v>
      </c>
      <c r="U571">
        <f>'Comm Input'!AD1606</f>
        <v>0</v>
      </c>
      <c r="V571">
        <f>'Comm Input'!AE1606</f>
        <v>0</v>
      </c>
      <c r="W571" s="23">
        <f>'Comm Input'!AF1606</f>
        <v>0</v>
      </c>
      <c r="X571" s="23">
        <f>'Comm Input'!AG1606</f>
        <v>0</v>
      </c>
      <c r="Y571" s="23">
        <f>'Comm Input'!AH1606</f>
        <v>0</v>
      </c>
      <c r="Z571" s="23">
        <f>'Comm Input'!AI1606</f>
        <v>0</v>
      </c>
    </row>
    <row r="572" spans="1:26" x14ac:dyDescent="0.25">
      <c r="A572" s="311">
        <f>'Comm Input'!J1607</f>
        <v>0</v>
      </c>
      <c r="B572" s="11">
        <f>'Comm Input'!K1607</f>
        <v>0</v>
      </c>
      <c r="C572" t="str">
        <f>'Comm Input'!L1607</f>
        <v>SUTA CREDIT</v>
      </c>
      <c r="D572">
        <f>'Comm Input'!M1607</f>
        <v>602.58000000000004</v>
      </c>
      <c r="E572" s="626">
        <f>'Comm Input'!N1607</f>
        <v>0</v>
      </c>
      <c r="F572" s="13">
        <f>'Comm Input'!O1607</f>
        <v>0</v>
      </c>
      <c r="G572" s="38">
        <f>'Comm Input'!P1607</f>
        <v>0</v>
      </c>
      <c r="H572" s="307">
        <f>'Comm Input'!Q1607</f>
        <v>0</v>
      </c>
      <c r="I572" s="307">
        <f>'Comm Input'!R1607</f>
        <v>0</v>
      </c>
      <c r="J572" s="307">
        <f>'Comm Input'!S1607</f>
        <v>0</v>
      </c>
      <c r="K572" s="307">
        <f>'Comm Input'!T1607</f>
        <v>0</v>
      </c>
      <c r="L572" s="38">
        <f>'Comm Input'!U1607</f>
        <v>0</v>
      </c>
      <c r="M572" s="38">
        <f>'Comm Input'!V1607</f>
        <v>0</v>
      </c>
      <c r="N572" s="22">
        <f>'Comm Input'!W1607</f>
        <v>602.58000000000004</v>
      </c>
      <c r="O572" s="22">
        <f>'Comm Input'!X1607</f>
        <v>0</v>
      </c>
      <c r="P572" s="23">
        <f>'Comm Input'!Y1607</f>
        <v>0</v>
      </c>
      <c r="Q572" s="23">
        <f>'Comm Input'!Z1607</f>
        <v>0</v>
      </c>
      <c r="R572" s="23">
        <f>'Comm Input'!AA1607</f>
        <v>0</v>
      </c>
      <c r="S572" s="23">
        <f>'Comm Input'!AB1607</f>
        <v>0</v>
      </c>
      <c r="T572" s="11">
        <f>'Comm Input'!AC1607</f>
        <v>0</v>
      </c>
      <c r="U572">
        <f>'Comm Input'!AD1607</f>
        <v>0</v>
      </c>
      <c r="V572">
        <f>'Comm Input'!AE1607</f>
        <v>0</v>
      </c>
      <c r="W572" s="23">
        <f>'Comm Input'!AF1607</f>
        <v>0</v>
      </c>
      <c r="X572" s="23">
        <f>'Comm Input'!AG1607</f>
        <v>0</v>
      </c>
      <c r="Y572" s="23">
        <f>'Comm Input'!AH1607</f>
        <v>0</v>
      </c>
      <c r="Z572" s="23">
        <f>'Comm Input'!AI1607</f>
        <v>0</v>
      </c>
    </row>
    <row r="573" spans="1:26" ht="15.75" thickBot="1" x14ac:dyDescent="0.3">
      <c r="A573" s="311">
        <f>'Comm Input'!J1608</f>
        <v>0</v>
      </c>
      <c r="B573" s="11">
        <f>'Comm Input'!K1608</f>
        <v>0</v>
      </c>
      <c r="C573">
        <f>'Comm Input'!L1608</f>
        <v>0</v>
      </c>
      <c r="D573">
        <f>'Comm Input'!M1608</f>
        <v>0</v>
      </c>
      <c r="E573" s="49">
        <f>'Comm Input'!N1608</f>
        <v>0</v>
      </c>
      <c r="F573" s="50">
        <f>'Comm Input'!O1608</f>
        <v>0</v>
      </c>
      <c r="G573" s="38">
        <f>'Comm Input'!P1608</f>
        <v>0</v>
      </c>
      <c r="H573" s="307">
        <f>'Comm Input'!Q1608</f>
        <v>0</v>
      </c>
      <c r="I573" s="307">
        <f>'Comm Input'!R1608</f>
        <v>0</v>
      </c>
      <c r="J573" s="307">
        <f>'Comm Input'!S1608</f>
        <v>0</v>
      </c>
      <c r="K573" s="307">
        <f>'Comm Input'!T1608</f>
        <v>0</v>
      </c>
      <c r="L573" s="38">
        <f>'Comm Input'!U1608</f>
        <v>0</v>
      </c>
      <c r="M573" s="38">
        <f>'Comm Input'!V1608</f>
        <v>0</v>
      </c>
      <c r="N573" s="38">
        <f>'Comm Input'!W1608</f>
        <v>0</v>
      </c>
      <c r="O573" s="22">
        <f>'Comm Input'!X1608</f>
        <v>0</v>
      </c>
      <c r="P573" s="11">
        <f>'Comm Input'!Y1608</f>
        <v>0</v>
      </c>
      <c r="Q573" s="23">
        <f>'Comm Input'!Z1608</f>
        <v>0</v>
      </c>
      <c r="R573" s="22">
        <f>'Comm Input'!AA1608</f>
        <v>0</v>
      </c>
      <c r="S573" s="22">
        <f>'Comm Input'!AB1608</f>
        <v>0</v>
      </c>
      <c r="T573" s="23">
        <f>'Comm Input'!AC1608</f>
        <v>0</v>
      </c>
      <c r="U573" s="22">
        <f>'Comm Input'!AD1608</f>
        <v>0</v>
      </c>
      <c r="V573" s="22">
        <f>'Comm Input'!AE1608</f>
        <v>0</v>
      </c>
      <c r="W573" s="23">
        <f>'Comm Input'!AF1608</f>
        <v>0</v>
      </c>
      <c r="X573" s="22">
        <f>'Comm Input'!AG1608</f>
        <v>0</v>
      </c>
      <c r="Y573" s="22">
        <f>'Comm Input'!AH1608</f>
        <v>0</v>
      </c>
      <c r="Z573" s="22">
        <f>'Comm Input'!AI1608</f>
        <v>0</v>
      </c>
    </row>
    <row r="574" spans="1:26" ht="15.75" thickBot="1" x14ac:dyDescent="0.3">
      <c r="A574" s="311">
        <f>'Comm Input'!J1609</f>
        <v>0</v>
      </c>
      <c r="B574" s="11">
        <f>'Comm Input'!K1609</f>
        <v>0</v>
      </c>
      <c r="C574">
        <f>'Comm Input'!L1609</f>
        <v>0</v>
      </c>
      <c r="D574">
        <f>'Comm Input'!M1609</f>
        <v>0</v>
      </c>
      <c r="E574" s="49">
        <f>'Comm Input'!N1609</f>
        <v>0</v>
      </c>
      <c r="F574" s="50">
        <f>'Comm Input'!O1609</f>
        <v>0</v>
      </c>
      <c r="G574" s="38">
        <f>'Comm Input'!P1609</f>
        <v>0</v>
      </c>
      <c r="H574" s="38">
        <f>'Comm Input'!Q1609</f>
        <v>0</v>
      </c>
      <c r="I574" s="38">
        <f>'Comm Input'!R1609</f>
        <v>0</v>
      </c>
      <c r="J574" s="38">
        <f>'Comm Input'!S1609</f>
        <v>0</v>
      </c>
      <c r="K574" s="38">
        <f>'Comm Input'!T1609</f>
        <v>0</v>
      </c>
      <c r="L574" s="38">
        <f>'Comm Input'!U1609</f>
        <v>0</v>
      </c>
      <c r="M574" s="38">
        <f>'Comm Input'!V1609</f>
        <v>0</v>
      </c>
      <c r="N574" s="488">
        <f>'Comm Input'!W1609</f>
        <v>2391.665</v>
      </c>
      <c r="O574" s="489">
        <f>'Comm Input'!X1609</f>
        <v>0</v>
      </c>
      <c r="P574" s="490">
        <f>'Comm Input'!Y1609</f>
        <v>0</v>
      </c>
      <c r="Q574" s="1165">
        <f>'Comm Input'!Z1609</f>
        <v>2391.665</v>
      </c>
      <c r="R574" s="387">
        <f>'Comm Input'!AA1609</f>
        <v>108.268</v>
      </c>
      <c r="S574" s="387">
        <f>'Comm Input'!AB1609</f>
        <v>0</v>
      </c>
      <c r="T574" s="1114">
        <f>'Comm Input'!AC1609</f>
        <v>108.268</v>
      </c>
      <c r="U574" s="89">
        <f>'Comm Input'!AD1609</f>
        <v>0</v>
      </c>
      <c r="V574" s="89">
        <f>'Comm Input'!AE1609</f>
        <v>0</v>
      </c>
      <c r="W574" s="23">
        <f>'Comm Input'!AF1609</f>
        <v>0</v>
      </c>
      <c r="X574" s="387">
        <f>'Comm Input'!AG1609</f>
        <v>0</v>
      </c>
      <c r="Y574" s="387">
        <f>'Comm Input'!AH1609</f>
        <v>0</v>
      </c>
      <c r="Z574" s="1087">
        <f>'Comm Input'!AI1609</f>
        <v>0</v>
      </c>
    </row>
    <row r="575" spans="1:26" x14ac:dyDescent="0.25">
      <c r="A575" s="311">
        <f>'Comm Input'!J1610</f>
        <v>0</v>
      </c>
      <c r="B575" s="11">
        <f>'Comm Input'!K1610</f>
        <v>0</v>
      </c>
      <c r="C575">
        <f>'Comm Input'!L1610</f>
        <v>0</v>
      </c>
      <c r="D575">
        <f>'Comm Input'!M1610</f>
        <v>0</v>
      </c>
      <c r="E575" s="49">
        <f>'Comm Input'!N1610</f>
        <v>0</v>
      </c>
      <c r="F575" s="50">
        <f>'Comm Input'!O1610</f>
        <v>0</v>
      </c>
      <c r="G575" s="38">
        <f>'Comm Input'!P1610</f>
        <v>0</v>
      </c>
      <c r="H575" s="38">
        <f>'Comm Input'!Q1610</f>
        <v>0</v>
      </c>
      <c r="I575" s="38">
        <f>'Comm Input'!R1610</f>
        <v>0</v>
      </c>
      <c r="J575" s="38">
        <f>'Comm Input'!S1610</f>
        <v>0</v>
      </c>
      <c r="K575" s="38">
        <f>'Comm Input'!T1610</f>
        <v>0</v>
      </c>
      <c r="L575" s="38">
        <f>'Comm Input'!U1610</f>
        <v>0</v>
      </c>
      <c r="M575" s="38">
        <f>'Comm Input'!V1610</f>
        <v>0</v>
      </c>
      <c r="N575" s="522">
        <f>'Comm Input'!W1610</f>
        <v>0</v>
      </c>
      <c r="O575" s="523">
        <f>'Comm Input'!X1610</f>
        <v>0</v>
      </c>
      <c r="P575" s="28">
        <f>'Comm Input'!Y1610</f>
        <v>0</v>
      </c>
      <c r="Q575" s="538">
        <f>'Comm Input'!Z1610</f>
        <v>0</v>
      </c>
      <c r="R575" s="523">
        <f>'Comm Input'!AA1610</f>
        <v>0</v>
      </c>
      <c r="S575" s="523">
        <f>'Comm Input'!AB1610</f>
        <v>0</v>
      </c>
      <c r="T575" s="28">
        <f>'Comm Input'!AC1610</f>
        <v>0</v>
      </c>
      <c r="U575" s="89">
        <f>'Comm Input'!AD1610</f>
        <v>0</v>
      </c>
      <c r="V575" s="89">
        <f>'Comm Input'!AE1610</f>
        <v>0</v>
      </c>
      <c r="W575" s="23">
        <f>'Comm Input'!AF1610</f>
        <v>0</v>
      </c>
      <c r="X575" s="523">
        <f>'Comm Input'!AG1610</f>
        <v>0</v>
      </c>
      <c r="Y575" s="523">
        <f>'Comm Input'!AH1610</f>
        <v>0</v>
      </c>
      <c r="Z575" s="89">
        <f>'Comm Input'!AI1610</f>
        <v>0</v>
      </c>
    </row>
    <row r="576" spans="1:26" x14ac:dyDescent="0.25">
      <c r="A576" s="440" t="str">
        <f>'Comm Input'!J1611</f>
        <v>CES</v>
      </c>
      <c r="B576" s="42" t="str">
        <f>'Comm Input'!K1611</f>
        <v xml:space="preserve">Broker: </v>
      </c>
      <c r="C576" s="35">
        <f>'Comm Input'!L1611</f>
        <v>0</v>
      </c>
      <c r="D576" s="158">
        <f>'Comm Input'!M1611</f>
        <v>0</v>
      </c>
      <c r="E576" s="117">
        <f>'Comm Input'!N1611</f>
        <v>0</v>
      </c>
      <c r="F576" s="316">
        <f>'Comm Input'!O1611</f>
        <v>0</v>
      </c>
      <c r="G576" s="158">
        <f>'Comm Input'!P1611</f>
        <v>0</v>
      </c>
      <c r="H576" s="158">
        <f>'Comm Input'!Q1611</f>
        <v>0</v>
      </c>
      <c r="I576" s="158">
        <f>'Comm Input'!R1611</f>
        <v>0</v>
      </c>
      <c r="J576" s="319">
        <f>'Comm Input'!S1611</f>
        <v>0</v>
      </c>
      <c r="K576" s="319">
        <f>'Comm Input'!T1611</f>
        <v>0</v>
      </c>
      <c r="L576" s="319" t="str">
        <f>'Comm Input'!U1611</f>
        <v>Bundled</v>
      </c>
      <c r="M576" s="158">
        <f>'Comm Input'!V1611</f>
        <v>0</v>
      </c>
      <c r="N576" s="319">
        <f>'Comm Input'!W1611</f>
        <v>0</v>
      </c>
      <c r="O576" s="117">
        <f>'Comm Input'!X1611</f>
        <v>0</v>
      </c>
      <c r="P576" s="157">
        <f>'Comm Input'!Y1611</f>
        <v>0</v>
      </c>
      <c r="Q576" s="159">
        <f>'Comm Input'!Z1611</f>
        <v>0</v>
      </c>
      <c r="R576" s="319">
        <f>'Comm Input'!AA1611</f>
        <v>0</v>
      </c>
      <c r="S576" s="157">
        <f>'Comm Input'!AB1611</f>
        <v>0</v>
      </c>
      <c r="T576" s="126">
        <f>'Comm Input'!AC1611</f>
        <v>0</v>
      </c>
      <c r="U576" s="7">
        <f>'Comm Input'!AD1611</f>
        <v>0</v>
      </c>
      <c r="V576" s="7">
        <f>'Comm Input'!AE1611</f>
        <v>0</v>
      </c>
      <c r="W576" s="126">
        <f>'Comm Input'!AF1611</f>
        <v>0</v>
      </c>
      <c r="X576" s="158">
        <f>'Comm Input'!AG1611</f>
        <v>0</v>
      </c>
      <c r="Y576" s="322">
        <f>'Comm Input'!AH1611</f>
        <v>0</v>
      </c>
      <c r="Z576" s="7">
        <f>'Comm Input'!AI1611</f>
        <v>0</v>
      </c>
    </row>
    <row r="577" spans="1:26" x14ac:dyDescent="0.25">
      <c r="A577" s="311">
        <f>'Comm Input'!J1612</f>
        <v>0</v>
      </c>
      <c r="B577" s="218" t="str">
        <f>'Comm Input'!K1612</f>
        <v xml:space="preserve">Coastal Employment Services </v>
      </c>
      <c r="C577" s="17">
        <f>'Comm Input'!L1612</f>
        <v>0</v>
      </c>
      <c r="D577" t="str">
        <f>'Comm Input'!M1612</f>
        <v>FL8742</v>
      </c>
      <c r="E577" s="628">
        <f>'Comm Input'!N1612</f>
        <v>10000</v>
      </c>
      <c r="F577" s="366">
        <f>'Comm Input'!O1612</f>
        <v>0</v>
      </c>
      <c r="G577" s="533">
        <f>'Comm Input'!P1612</f>
        <v>0</v>
      </c>
      <c r="H577" s="535">
        <f>'Comm Input'!Q1612</f>
        <v>0</v>
      </c>
      <c r="I577" s="535">
        <f>'Comm Input'!R1612</f>
        <v>0</v>
      </c>
      <c r="J577" s="535">
        <f>'Comm Input'!S1612</f>
        <v>0</v>
      </c>
      <c r="K577" s="535">
        <f>'Comm Input'!T1612</f>
        <v>0</v>
      </c>
      <c r="L577" s="526">
        <f>'Comm Input'!U1612</f>
        <v>0</v>
      </c>
      <c r="M577" s="526">
        <f>'Comm Input'!V1612</f>
        <v>0</v>
      </c>
      <c r="N577" s="523">
        <f>'Comm Input'!W1612</f>
        <v>0</v>
      </c>
      <c r="O577" s="523">
        <f>'Comm Input'!X1612</f>
        <v>0</v>
      </c>
      <c r="P577" s="538">
        <f>'Comm Input'!Y1612</f>
        <v>0</v>
      </c>
      <c r="Q577" s="538">
        <f>'Comm Input'!Z1612</f>
        <v>0</v>
      </c>
      <c r="R577" s="538">
        <f>'Comm Input'!AA1612</f>
        <v>0</v>
      </c>
      <c r="S577" s="538">
        <f>'Comm Input'!AB1612</f>
        <v>0</v>
      </c>
      <c r="T577" s="11">
        <f>'Comm Input'!AC1612</f>
        <v>0</v>
      </c>
      <c r="U577">
        <f>'Comm Input'!AD1612</f>
        <v>0</v>
      </c>
      <c r="V577">
        <f>'Comm Input'!AE1612</f>
        <v>0</v>
      </c>
      <c r="W577" s="538">
        <f>'Comm Input'!AF1612</f>
        <v>0</v>
      </c>
      <c r="X577" s="538">
        <f>'Comm Input'!AG1612</f>
        <v>0</v>
      </c>
      <c r="Y577" s="538">
        <f>'Comm Input'!AH1612</f>
        <v>0</v>
      </c>
      <c r="Z577">
        <f>'Comm Input'!AI1612</f>
        <v>0</v>
      </c>
    </row>
    <row r="578" spans="1:26" x14ac:dyDescent="0.25">
      <c r="A578" s="311">
        <f>'Comm Input'!J1613</f>
        <v>0</v>
      </c>
      <c r="B578" s="11" t="str">
        <f>'Comm Input'!K1613</f>
        <v>internal staff</v>
      </c>
      <c r="C578">
        <f>'Comm Input'!L1613</f>
        <v>0</v>
      </c>
      <c r="D578">
        <f>'Comm Input'!M1613</f>
        <v>0</v>
      </c>
      <c r="E578" s="494">
        <f>'Comm Input'!N1613</f>
        <v>0</v>
      </c>
      <c r="F578" s="17">
        <f>'Comm Input'!O1613</f>
        <v>0</v>
      </c>
      <c r="G578" s="38">
        <f>'Comm Input'!P1613</f>
        <v>0</v>
      </c>
      <c r="H578" s="307">
        <f>'Comm Input'!Q1613</f>
        <v>0</v>
      </c>
      <c r="I578" s="307">
        <f>'Comm Input'!R1613</f>
        <v>0</v>
      </c>
      <c r="J578" s="307">
        <f>'Comm Input'!S1613</f>
        <v>0</v>
      </c>
      <c r="K578" s="307">
        <f>'Comm Input'!T1613</f>
        <v>0</v>
      </c>
      <c r="L578" s="38">
        <f>'Comm Input'!U1613</f>
        <v>0</v>
      </c>
      <c r="M578" s="38">
        <f>'Comm Input'!V1613</f>
        <v>0</v>
      </c>
      <c r="N578" s="22">
        <f>'Comm Input'!W1613</f>
        <v>0</v>
      </c>
      <c r="O578" s="22">
        <f>'Comm Input'!X1613</f>
        <v>0</v>
      </c>
      <c r="P578" s="23">
        <f>'Comm Input'!Y1613</f>
        <v>0</v>
      </c>
      <c r="Q578" s="23">
        <f>'Comm Input'!Z1613</f>
        <v>0</v>
      </c>
      <c r="R578" s="23">
        <f>'Comm Input'!AA1613</f>
        <v>0</v>
      </c>
      <c r="S578" s="23">
        <f>'Comm Input'!AB1613</f>
        <v>0</v>
      </c>
      <c r="T578" s="11">
        <f>'Comm Input'!AC1613</f>
        <v>0</v>
      </c>
      <c r="U578">
        <f>'Comm Input'!AD1613</f>
        <v>0</v>
      </c>
      <c r="V578">
        <f>'Comm Input'!AE1613</f>
        <v>0</v>
      </c>
      <c r="W578" s="23">
        <f>'Comm Input'!AF1613</f>
        <v>0</v>
      </c>
      <c r="X578" s="23">
        <f>'Comm Input'!AG1613</f>
        <v>0</v>
      </c>
      <c r="Y578" s="23">
        <f>'Comm Input'!AH1613</f>
        <v>0</v>
      </c>
      <c r="Z578">
        <f>'Comm Input'!AI1613</f>
        <v>0</v>
      </c>
    </row>
    <row r="579" spans="1:26" x14ac:dyDescent="0.25">
      <c r="A579" s="311">
        <f>'Comm Input'!J1614</f>
        <v>0</v>
      </c>
      <c r="B579" s="11">
        <f>'Comm Input'!K1614</f>
        <v>0</v>
      </c>
      <c r="C579" s="17">
        <f>'Comm Input'!L1614</f>
        <v>0</v>
      </c>
      <c r="D579" t="str">
        <f>'Comm Input'!M1614</f>
        <v>FLXXXX</v>
      </c>
      <c r="E579" s="494">
        <f>'Comm Input'!N1614</f>
        <v>0</v>
      </c>
      <c r="F579" s="366">
        <f>'Comm Input'!O1614</f>
        <v>0</v>
      </c>
      <c r="G579" s="321">
        <f>'Comm Input'!P1614</f>
        <v>0</v>
      </c>
      <c r="H579" s="307">
        <f>'Comm Input'!Q1614</f>
        <v>0</v>
      </c>
      <c r="I579" s="307">
        <f>'Comm Input'!R1614</f>
        <v>0</v>
      </c>
      <c r="J579" s="307">
        <f>'Comm Input'!S1614</f>
        <v>0</v>
      </c>
      <c r="K579" s="307">
        <f>'Comm Input'!T1614</f>
        <v>0</v>
      </c>
      <c r="L579" s="38">
        <f>'Comm Input'!U1614</f>
        <v>0</v>
      </c>
      <c r="M579" s="38">
        <f>'Comm Input'!V1614</f>
        <v>0</v>
      </c>
      <c r="N579" s="22">
        <f>'Comm Input'!W1614</f>
        <v>0</v>
      </c>
      <c r="O579" s="22">
        <f>'Comm Input'!X1614</f>
        <v>0</v>
      </c>
      <c r="P579" s="23">
        <f>'Comm Input'!Y1614</f>
        <v>0</v>
      </c>
      <c r="Q579" s="23">
        <f>'Comm Input'!Z1614</f>
        <v>0</v>
      </c>
      <c r="R579" s="23">
        <f>'Comm Input'!AA1614</f>
        <v>0</v>
      </c>
      <c r="S579" s="23">
        <f>'Comm Input'!AB1614</f>
        <v>0</v>
      </c>
      <c r="T579" s="11">
        <f>'Comm Input'!AC1614</f>
        <v>0</v>
      </c>
      <c r="U579">
        <f>'Comm Input'!AD1614</f>
        <v>0</v>
      </c>
      <c r="V579">
        <f>'Comm Input'!AE1614</f>
        <v>0</v>
      </c>
      <c r="W579" s="23">
        <f>'Comm Input'!AF1614</f>
        <v>0</v>
      </c>
      <c r="X579" s="23">
        <f>'Comm Input'!AG1614</f>
        <v>0</v>
      </c>
      <c r="Y579" s="23">
        <f>'Comm Input'!AH1614</f>
        <v>0</v>
      </c>
      <c r="Z579">
        <f>'Comm Input'!AI1614</f>
        <v>0</v>
      </c>
    </row>
    <row r="580" spans="1:26" x14ac:dyDescent="0.25">
      <c r="A580" s="311">
        <f>'Comm Input'!J1615</f>
        <v>0</v>
      </c>
      <c r="B580" s="11">
        <f>'Comm Input'!K1615</f>
        <v>0</v>
      </c>
      <c r="C580">
        <f>'Comm Input'!L1615</f>
        <v>0</v>
      </c>
      <c r="D580">
        <f>'Comm Input'!M1615</f>
        <v>0</v>
      </c>
      <c r="E580" s="494">
        <f>'Comm Input'!N1615</f>
        <v>0</v>
      </c>
      <c r="F580" s="17">
        <f>'Comm Input'!O1615</f>
        <v>0</v>
      </c>
      <c r="G580" s="38">
        <f>'Comm Input'!P1615</f>
        <v>0</v>
      </c>
      <c r="H580" s="307">
        <f>'Comm Input'!Q1615</f>
        <v>0</v>
      </c>
      <c r="I580" s="307">
        <f>'Comm Input'!R1615</f>
        <v>0</v>
      </c>
      <c r="J580" s="307">
        <f>'Comm Input'!S1615</f>
        <v>0</v>
      </c>
      <c r="K580" s="307">
        <f>'Comm Input'!T1615</f>
        <v>0</v>
      </c>
      <c r="L580" s="38">
        <f>'Comm Input'!U1615</f>
        <v>0</v>
      </c>
      <c r="M580" s="38">
        <f>'Comm Input'!V1615</f>
        <v>0</v>
      </c>
      <c r="N580" s="22">
        <f>'Comm Input'!W1615</f>
        <v>0</v>
      </c>
      <c r="O580" s="22">
        <f>'Comm Input'!X1615</f>
        <v>0</v>
      </c>
      <c r="P580" s="23">
        <f>'Comm Input'!Y1615</f>
        <v>0</v>
      </c>
      <c r="Q580" s="23">
        <f>'Comm Input'!Z1615</f>
        <v>0</v>
      </c>
      <c r="R580" s="23">
        <f>'Comm Input'!AA1615</f>
        <v>0</v>
      </c>
      <c r="S580" s="23">
        <f>'Comm Input'!AB1615</f>
        <v>0</v>
      </c>
      <c r="T580" s="11">
        <f>'Comm Input'!AC1615</f>
        <v>0</v>
      </c>
      <c r="U580">
        <f>'Comm Input'!AD1615</f>
        <v>0</v>
      </c>
      <c r="V580">
        <f>'Comm Input'!AE1615</f>
        <v>0</v>
      </c>
      <c r="W580" s="23">
        <f>'Comm Input'!AF1615</f>
        <v>0</v>
      </c>
      <c r="X580" s="23">
        <f>'Comm Input'!AG1615</f>
        <v>0</v>
      </c>
      <c r="Y580" s="23">
        <f>'Comm Input'!AH1615</f>
        <v>0</v>
      </c>
      <c r="Z580">
        <f>'Comm Input'!AI1615</f>
        <v>0</v>
      </c>
    </row>
    <row r="581" spans="1:26" x14ac:dyDescent="0.25">
      <c r="A581" s="311">
        <f>'Comm Input'!J1616</f>
        <v>0</v>
      </c>
      <c r="B581" s="11">
        <f>'Comm Input'!K1616</f>
        <v>0</v>
      </c>
      <c r="C581" s="17">
        <f>'Comm Input'!L1616</f>
        <v>0</v>
      </c>
      <c r="D581">
        <f>'Comm Input'!M1616</f>
        <v>0</v>
      </c>
      <c r="E581" s="494">
        <f>'Comm Input'!N1616</f>
        <v>0</v>
      </c>
      <c r="F581" s="366">
        <f>'Comm Input'!O1616</f>
        <v>0</v>
      </c>
      <c r="G581" s="321">
        <f>'Comm Input'!P1616</f>
        <v>0</v>
      </c>
      <c r="H581" s="307">
        <f>'Comm Input'!Q1616</f>
        <v>0</v>
      </c>
      <c r="I581" s="307">
        <f>'Comm Input'!R1616</f>
        <v>0</v>
      </c>
      <c r="J581" s="307">
        <f>'Comm Input'!S1616</f>
        <v>0</v>
      </c>
      <c r="K581" s="307">
        <f>'Comm Input'!T1616</f>
        <v>0</v>
      </c>
      <c r="L581" s="38">
        <f>'Comm Input'!U1616</f>
        <v>0</v>
      </c>
      <c r="M581" s="38">
        <f>'Comm Input'!V1616</f>
        <v>0</v>
      </c>
      <c r="N581" s="22">
        <f>'Comm Input'!W1616</f>
        <v>0</v>
      </c>
      <c r="O581" s="22">
        <f>'Comm Input'!X1616</f>
        <v>0</v>
      </c>
      <c r="P581" s="23">
        <f>'Comm Input'!Y1616</f>
        <v>0</v>
      </c>
      <c r="Q581" s="23">
        <f>'Comm Input'!Z1616</f>
        <v>0</v>
      </c>
      <c r="R581" s="23">
        <f>'Comm Input'!AA1616</f>
        <v>0</v>
      </c>
      <c r="S581" s="23">
        <f>'Comm Input'!AB1616</f>
        <v>0</v>
      </c>
      <c r="T581" s="11">
        <f>'Comm Input'!AC1616</f>
        <v>0</v>
      </c>
      <c r="U581">
        <f>'Comm Input'!AD1616</f>
        <v>0</v>
      </c>
      <c r="V581">
        <f>'Comm Input'!AE1616</f>
        <v>0</v>
      </c>
      <c r="W581" s="23">
        <f>'Comm Input'!AF1616</f>
        <v>0</v>
      </c>
      <c r="X581" s="23">
        <f>'Comm Input'!AG1616</f>
        <v>0</v>
      </c>
      <c r="Y581" s="23">
        <f>'Comm Input'!AH1616</f>
        <v>0</v>
      </c>
      <c r="Z581" s="23">
        <f>'Comm Input'!AI1616</f>
        <v>0</v>
      </c>
    </row>
    <row r="582" spans="1:26" x14ac:dyDescent="0.25">
      <c r="A582" s="311">
        <f>'Comm Input'!J1617</f>
        <v>0</v>
      </c>
      <c r="B582" s="11">
        <f>'Comm Input'!K1617</f>
        <v>0</v>
      </c>
      <c r="C582">
        <f>'Comm Input'!L1617</f>
        <v>0</v>
      </c>
      <c r="D582">
        <f>'Comm Input'!M1617</f>
        <v>0</v>
      </c>
      <c r="E582" s="626">
        <f>'Comm Input'!N1617</f>
        <v>0</v>
      </c>
      <c r="F582" s="13">
        <f>'Comm Input'!O1617</f>
        <v>0</v>
      </c>
      <c r="G582" s="38">
        <f>'Comm Input'!P1617</f>
        <v>0</v>
      </c>
      <c r="H582" s="307">
        <f>'Comm Input'!Q1617</f>
        <v>0</v>
      </c>
      <c r="I582" s="307">
        <f>'Comm Input'!R1617</f>
        <v>0</v>
      </c>
      <c r="J582" s="307">
        <f>'Comm Input'!S1617</f>
        <v>0</v>
      </c>
      <c r="K582" s="307">
        <f>'Comm Input'!T1617</f>
        <v>0</v>
      </c>
      <c r="L582" s="38">
        <f>'Comm Input'!U1617</f>
        <v>0</v>
      </c>
      <c r="M582" s="38">
        <f>'Comm Input'!V1617</f>
        <v>0</v>
      </c>
      <c r="N582" s="22">
        <f>'Comm Input'!W1617</f>
        <v>0</v>
      </c>
      <c r="O582" s="22">
        <f>'Comm Input'!X1617</f>
        <v>0</v>
      </c>
      <c r="P582" s="23">
        <f>'Comm Input'!Y1617</f>
        <v>0</v>
      </c>
      <c r="Q582" s="23">
        <f>'Comm Input'!Z1617</f>
        <v>0</v>
      </c>
      <c r="R582" s="23">
        <f>'Comm Input'!AA1617</f>
        <v>0</v>
      </c>
      <c r="S582" s="23">
        <f>'Comm Input'!AB1617</f>
        <v>0</v>
      </c>
      <c r="T582" s="11">
        <f>'Comm Input'!AC1617</f>
        <v>0</v>
      </c>
      <c r="U582">
        <f>'Comm Input'!AD1617</f>
        <v>0</v>
      </c>
      <c r="V582">
        <f>'Comm Input'!AE1617</f>
        <v>0</v>
      </c>
      <c r="W582" s="23">
        <f>'Comm Input'!AF1617</f>
        <v>0</v>
      </c>
      <c r="X582" s="23">
        <f>'Comm Input'!AG1617</f>
        <v>0</v>
      </c>
      <c r="Y582" s="23">
        <f>'Comm Input'!AH1617</f>
        <v>0</v>
      </c>
      <c r="Z582" s="23">
        <f>'Comm Input'!AI1617</f>
        <v>0</v>
      </c>
    </row>
    <row r="583" spans="1:26" ht="15.75" thickBot="1" x14ac:dyDescent="0.3">
      <c r="A583" s="311">
        <f>'Comm Input'!J1618</f>
        <v>0</v>
      </c>
      <c r="B583" s="11">
        <f>'Comm Input'!K1618</f>
        <v>0</v>
      </c>
      <c r="C583">
        <f>'Comm Input'!L1618</f>
        <v>0</v>
      </c>
      <c r="D583">
        <f>'Comm Input'!M1618</f>
        <v>0</v>
      </c>
      <c r="E583" s="49">
        <f>'Comm Input'!N1618</f>
        <v>0</v>
      </c>
      <c r="F583" s="50">
        <f>'Comm Input'!O1618</f>
        <v>0</v>
      </c>
      <c r="G583" s="38">
        <f>'Comm Input'!P1618</f>
        <v>0</v>
      </c>
      <c r="H583" s="307">
        <f>'Comm Input'!Q1618</f>
        <v>0</v>
      </c>
      <c r="I583" s="307">
        <f>'Comm Input'!R1618</f>
        <v>0</v>
      </c>
      <c r="J583" s="307">
        <f>'Comm Input'!S1618</f>
        <v>0</v>
      </c>
      <c r="K583" s="307">
        <f>'Comm Input'!T1618</f>
        <v>0</v>
      </c>
      <c r="L583" s="38">
        <f>'Comm Input'!U1618</f>
        <v>0</v>
      </c>
      <c r="M583" s="38">
        <f>'Comm Input'!V1618</f>
        <v>0</v>
      </c>
      <c r="N583" s="38">
        <f>'Comm Input'!W1618</f>
        <v>0</v>
      </c>
      <c r="O583" s="22">
        <f>'Comm Input'!X1618</f>
        <v>0</v>
      </c>
      <c r="P583" s="11">
        <f>'Comm Input'!Y1618</f>
        <v>0</v>
      </c>
      <c r="Q583" s="23">
        <f>'Comm Input'!Z1618</f>
        <v>0</v>
      </c>
      <c r="R583" s="22">
        <f>'Comm Input'!AA1618</f>
        <v>0</v>
      </c>
      <c r="S583" s="22">
        <f>'Comm Input'!AB1618</f>
        <v>0</v>
      </c>
      <c r="T583" s="23">
        <f>'Comm Input'!AC1618</f>
        <v>0</v>
      </c>
      <c r="U583" s="22">
        <f>'Comm Input'!AD1618</f>
        <v>0</v>
      </c>
      <c r="V583" s="22">
        <f>'Comm Input'!AE1618</f>
        <v>0</v>
      </c>
      <c r="W583" s="23">
        <f>'Comm Input'!AF1618</f>
        <v>0</v>
      </c>
      <c r="X583" s="22">
        <f>'Comm Input'!AG1618</f>
        <v>0</v>
      </c>
      <c r="Y583" s="22">
        <f>'Comm Input'!AH1618</f>
        <v>0</v>
      </c>
      <c r="Z583" s="22">
        <f>'Comm Input'!AI1618</f>
        <v>0</v>
      </c>
    </row>
    <row r="584" spans="1:26" ht="15.75" thickBot="1" x14ac:dyDescent="0.3">
      <c r="A584" s="311">
        <f>'Comm Input'!J1619</f>
        <v>0</v>
      </c>
      <c r="B584" s="11">
        <f>'Comm Input'!K1619</f>
        <v>0</v>
      </c>
      <c r="C584">
        <f>'Comm Input'!L1619</f>
        <v>0</v>
      </c>
      <c r="D584">
        <f>'Comm Input'!M1619</f>
        <v>0</v>
      </c>
      <c r="E584" s="49">
        <f>'Comm Input'!N1619</f>
        <v>0</v>
      </c>
      <c r="F584" s="50">
        <f>'Comm Input'!O1619</f>
        <v>0</v>
      </c>
      <c r="G584" s="38">
        <f>'Comm Input'!P1619</f>
        <v>0</v>
      </c>
      <c r="H584" s="38">
        <f>'Comm Input'!Q1619</f>
        <v>0</v>
      </c>
      <c r="I584" s="38">
        <f>'Comm Input'!R1619</f>
        <v>0</v>
      </c>
      <c r="J584" s="38">
        <f>'Comm Input'!S1619</f>
        <v>0</v>
      </c>
      <c r="K584" s="38">
        <f>'Comm Input'!T1619</f>
        <v>0</v>
      </c>
      <c r="L584" s="38">
        <f>'Comm Input'!U1619</f>
        <v>0</v>
      </c>
      <c r="M584" s="38">
        <f>'Comm Input'!V1619</f>
        <v>0</v>
      </c>
      <c r="N584" s="488">
        <f>'Comm Input'!W1619</f>
        <v>0</v>
      </c>
      <c r="O584" s="489">
        <f>'Comm Input'!X1619</f>
        <v>0</v>
      </c>
      <c r="P584" s="490">
        <f>'Comm Input'!Y1619</f>
        <v>0</v>
      </c>
      <c r="Q584" s="1165">
        <f>'Comm Input'!Z1619</f>
        <v>0</v>
      </c>
      <c r="R584" s="387">
        <f>'Comm Input'!AA1619</f>
        <v>0</v>
      </c>
      <c r="S584" s="387">
        <f>'Comm Input'!AB1619</f>
        <v>0</v>
      </c>
      <c r="T584" s="1114">
        <f>'Comm Input'!AC1619</f>
        <v>0</v>
      </c>
      <c r="U584" s="89">
        <f>'Comm Input'!AD1619</f>
        <v>0</v>
      </c>
      <c r="V584" s="89">
        <f>'Comm Input'!AE1619</f>
        <v>0</v>
      </c>
      <c r="W584" s="23">
        <f>'Comm Input'!AF1619</f>
        <v>0</v>
      </c>
      <c r="X584" s="387">
        <f>'Comm Input'!AG1619</f>
        <v>0</v>
      </c>
      <c r="Y584" s="387">
        <f>'Comm Input'!AH1619</f>
        <v>0</v>
      </c>
      <c r="Z584" s="1087">
        <f>'Comm Input'!AI1619</f>
        <v>0</v>
      </c>
    </row>
    <row r="585" spans="1:26" x14ac:dyDescent="0.25">
      <c r="A585" s="311">
        <f>'Comm Input'!J1620</f>
        <v>0</v>
      </c>
      <c r="B585" s="11">
        <f>'Comm Input'!K1620</f>
        <v>0</v>
      </c>
      <c r="C585">
        <f>'Comm Input'!L1620</f>
        <v>0</v>
      </c>
      <c r="D585">
        <f>'Comm Input'!M1620</f>
        <v>0</v>
      </c>
      <c r="E585" s="49">
        <f>'Comm Input'!N1620</f>
        <v>0</v>
      </c>
      <c r="F585" s="50">
        <f>'Comm Input'!O1620</f>
        <v>0</v>
      </c>
      <c r="G585" s="38">
        <f>'Comm Input'!P1620</f>
        <v>0</v>
      </c>
      <c r="H585" s="38">
        <f>'Comm Input'!Q1620</f>
        <v>0</v>
      </c>
      <c r="I585" s="38">
        <f>'Comm Input'!R1620</f>
        <v>0</v>
      </c>
      <c r="J585" s="38">
        <f>'Comm Input'!S1620</f>
        <v>0</v>
      </c>
      <c r="K585" s="38">
        <f>'Comm Input'!T1620</f>
        <v>0</v>
      </c>
      <c r="L585" s="38">
        <f>'Comm Input'!U1620</f>
        <v>0</v>
      </c>
      <c r="M585" s="38">
        <f>'Comm Input'!V1620</f>
        <v>0</v>
      </c>
      <c r="N585" s="522">
        <f>'Comm Input'!W1620</f>
        <v>0</v>
      </c>
      <c r="O585" s="523">
        <f>'Comm Input'!X1620</f>
        <v>0</v>
      </c>
      <c r="P585" s="28">
        <f>'Comm Input'!Y1620</f>
        <v>0</v>
      </c>
      <c r="Q585" s="538">
        <f>'Comm Input'!Z1620</f>
        <v>0</v>
      </c>
      <c r="R585" s="523">
        <f>'Comm Input'!AA1620</f>
        <v>0</v>
      </c>
      <c r="S585" s="523">
        <f>'Comm Input'!AB1620</f>
        <v>0</v>
      </c>
      <c r="T585" s="28">
        <f>'Comm Input'!AC1620</f>
        <v>0</v>
      </c>
      <c r="U585" s="89">
        <f>'Comm Input'!AD1620</f>
        <v>0</v>
      </c>
      <c r="V585" s="89">
        <f>'Comm Input'!AE1620</f>
        <v>0</v>
      </c>
      <c r="W585" s="23">
        <f>'Comm Input'!AF1620</f>
        <v>0</v>
      </c>
      <c r="X585" s="523">
        <f>'Comm Input'!AG1620</f>
        <v>0</v>
      </c>
      <c r="Y585" s="523">
        <f>'Comm Input'!AH1620</f>
        <v>0</v>
      </c>
      <c r="Z585" s="89">
        <f>'Comm Input'!AI1620</f>
        <v>0</v>
      </c>
    </row>
    <row r="586" spans="1:26" x14ac:dyDescent="0.25">
      <c r="A586" s="440" t="str">
        <f>'Comm Input'!J1621</f>
        <v>CES</v>
      </c>
      <c r="B586" s="42" t="str">
        <f>'Comm Input'!K1621</f>
        <v>Broker: SS&amp;L</v>
      </c>
      <c r="C586" s="35">
        <f>'Comm Input'!L1621</f>
        <v>0</v>
      </c>
      <c r="D586" s="158">
        <f>'Comm Input'!M1621</f>
        <v>0</v>
      </c>
      <c r="E586" s="117">
        <f>'Comm Input'!N1621</f>
        <v>0</v>
      </c>
      <c r="F586" s="316">
        <f>'Comm Input'!O1621</f>
        <v>0</v>
      </c>
      <c r="G586" s="158">
        <f>'Comm Input'!P1621</f>
        <v>0</v>
      </c>
      <c r="H586" s="158">
        <f>'Comm Input'!Q1621</f>
        <v>0</v>
      </c>
      <c r="I586" s="158">
        <f>'Comm Input'!R1621</f>
        <v>0</v>
      </c>
      <c r="J586" s="319">
        <f>'Comm Input'!S1621</f>
        <v>0</v>
      </c>
      <c r="K586" s="319">
        <f>'Comm Input'!T1621</f>
        <v>0</v>
      </c>
      <c r="L586" s="319" t="str">
        <f>'Comm Input'!U1621</f>
        <v>Bundled</v>
      </c>
      <c r="M586" s="158">
        <f>'Comm Input'!V1621</f>
        <v>0</v>
      </c>
      <c r="N586" s="319">
        <f>'Comm Input'!W1621</f>
        <v>0.03</v>
      </c>
      <c r="O586" s="117">
        <f>'Comm Input'!X1621</f>
        <v>0</v>
      </c>
      <c r="P586" s="157">
        <f>'Comm Input'!Y1621</f>
        <v>0</v>
      </c>
      <c r="Q586" s="159">
        <f>'Comm Input'!Z1621</f>
        <v>0</v>
      </c>
      <c r="R586" s="319">
        <f>'Comm Input'!AA1621</f>
        <v>2.5000000000000001E-3</v>
      </c>
      <c r="S586" s="157">
        <f>'Comm Input'!AB1621</f>
        <v>0</v>
      </c>
      <c r="T586" s="126" t="str">
        <f>'Comm Input'!AC1621</f>
        <v>kr</v>
      </c>
      <c r="U586" s="7">
        <f>'Comm Input'!AD1621</f>
        <v>0</v>
      </c>
      <c r="V586" s="7">
        <f>'Comm Input'!AE1621</f>
        <v>0</v>
      </c>
      <c r="W586" s="126">
        <f>'Comm Input'!AF1621</f>
        <v>0</v>
      </c>
      <c r="X586" s="158">
        <f>'Comm Input'!AG1621</f>
        <v>0</v>
      </c>
      <c r="Y586" s="322">
        <f>'Comm Input'!AH1621</f>
        <v>0</v>
      </c>
      <c r="Z586" s="7">
        <f>'Comm Input'!AI1621</f>
        <v>0</v>
      </c>
    </row>
    <row r="587" spans="1:26" x14ac:dyDescent="0.25">
      <c r="A587" s="311">
        <f>'Comm Input'!J1622</f>
        <v>0</v>
      </c>
      <c r="B587" s="218" t="str">
        <f>'Comm Input'!K1622</f>
        <v>Superior Tree Service</v>
      </c>
      <c r="C587" s="17">
        <f>'Comm Input'!L1622</f>
        <v>0.43380000000000002</v>
      </c>
      <c r="D587" t="str">
        <f>'Comm Input'!M1622</f>
        <v>CA0106</v>
      </c>
      <c r="E587" s="628">
        <f>'Comm Input'!N1622</f>
        <v>450</v>
      </c>
      <c r="F587" s="366">
        <f>'Comm Input'!O1622</f>
        <v>0</v>
      </c>
      <c r="G587" s="533">
        <f>'Comm Input'!P1622</f>
        <v>0</v>
      </c>
      <c r="H587" s="535">
        <f>'Comm Input'!Q1622</f>
        <v>0</v>
      </c>
      <c r="I587" s="535">
        <f>'Comm Input'!R1622</f>
        <v>0</v>
      </c>
      <c r="J587" s="535">
        <f>'Comm Input'!S1622</f>
        <v>0</v>
      </c>
      <c r="K587" s="535">
        <f>'Comm Input'!T1622</f>
        <v>0</v>
      </c>
      <c r="L587" s="526">
        <f>'Comm Input'!U1622</f>
        <v>0</v>
      </c>
      <c r="M587" s="526">
        <f>'Comm Input'!V1622</f>
        <v>0</v>
      </c>
      <c r="N587" s="523">
        <f>'Comm Input'!W1622</f>
        <v>13.5</v>
      </c>
      <c r="O587" s="523">
        <f>'Comm Input'!X1622</f>
        <v>0</v>
      </c>
      <c r="P587" s="538">
        <f>'Comm Input'!Y1622</f>
        <v>0</v>
      </c>
      <c r="Q587" s="538">
        <f>'Comm Input'!Z1622</f>
        <v>0</v>
      </c>
      <c r="R587" s="538">
        <f>'Comm Input'!AA1622</f>
        <v>1.125</v>
      </c>
      <c r="S587" s="538">
        <f>'Comm Input'!AB1622</f>
        <v>0</v>
      </c>
      <c r="T587" s="11">
        <f>'Comm Input'!AC1622</f>
        <v>0</v>
      </c>
      <c r="U587">
        <f>'Comm Input'!AD1622</f>
        <v>0</v>
      </c>
      <c r="V587">
        <f>'Comm Input'!AE1622</f>
        <v>0</v>
      </c>
      <c r="W587" s="538">
        <f>'Comm Input'!AF1622</f>
        <v>0</v>
      </c>
      <c r="X587" s="538">
        <f>'Comm Input'!AG1622</f>
        <v>0</v>
      </c>
      <c r="Y587" s="538">
        <f>'Comm Input'!AH1622</f>
        <v>0</v>
      </c>
      <c r="Z587">
        <f>'Comm Input'!AI1622</f>
        <v>0</v>
      </c>
    </row>
    <row r="588" spans="1:26" x14ac:dyDescent="0.25">
      <c r="A588" s="311">
        <f>'Comm Input'!J1623</f>
        <v>0</v>
      </c>
      <c r="B588" s="11">
        <f>'Comm Input'!K1623</f>
        <v>0</v>
      </c>
      <c r="C588">
        <f>'Comm Input'!L1623</f>
        <v>0</v>
      </c>
      <c r="D588">
        <f>'Comm Input'!M1623</f>
        <v>0</v>
      </c>
      <c r="E588" s="494">
        <f>'Comm Input'!N1623</f>
        <v>0</v>
      </c>
      <c r="F588" s="17">
        <f>'Comm Input'!O1623</f>
        <v>0</v>
      </c>
      <c r="G588" s="38">
        <f>'Comm Input'!P1623</f>
        <v>0</v>
      </c>
      <c r="H588" s="307">
        <f>'Comm Input'!Q1623</f>
        <v>0</v>
      </c>
      <c r="I588" s="307">
        <f>'Comm Input'!R1623</f>
        <v>0</v>
      </c>
      <c r="J588" s="307">
        <f>'Comm Input'!S1623</f>
        <v>0</v>
      </c>
      <c r="K588" s="307">
        <f>'Comm Input'!T1623</f>
        <v>0</v>
      </c>
      <c r="L588" s="38">
        <f>'Comm Input'!U1623</f>
        <v>0</v>
      </c>
      <c r="M588" s="38">
        <f>'Comm Input'!V1623</f>
        <v>0</v>
      </c>
      <c r="N588" s="22">
        <f>'Comm Input'!W1623</f>
        <v>0</v>
      </c>
      <c r="O588" s="22">
        <f>'Comm Input'!X1623</f>
        <v>0</v>
      </c>
      <c r="P588" s="23">
        <f>'Comm Input'!Y1623</f>
        <v>0</v>
      </c>
      <c r="Q588" s="23">
        <f>'Comm Input'!Z1623</f>
        <v>0</v>
      </c>
      <c r="R588" s="23">
        <f>'Comm Input'!AA1623</f>
        <v>0</v>
      </c>
      <c r="S588" s="23">
        <f>'Comm Input'!AB1623</f>
        <v>0</v>
      </c>
      <c r="T588" s="11">
        <f>'Comm Input'!AC1623</f>
        <v>0</v>
      </c>
      <c r="U588">
        <f>'Comm Input'!AD1623</f>
        <v>0</v>
      </c>
      <c r="V588">
        <f>'Comm Input'!AE1623</f>
        <v>0</v>
      </c>
      <c r="W588" s="23">
        <f>'Comm Input'!AF1623</f>
        <v>0</v>
      </c>
      <c r="X588" s="23">
        <f>'Comm Input'!AG1623</f>
        <v>0</v>
      </c>
      <c r="Y588" s="23">
        <f>'Comm Input'!AH1623</f>
        <v>0</v>
      </c>
      <c r="Z588">
        <f>'Comm Input'!AI1623</f>
        <v>0</v>
      </c>
    </row>
    <row r="589" spans="1:26" x14ac:dyDescent="0.25">
      <c r="A589" s="311">
        <f>'Comm Input'!J1624</f>
        <v>0</v>
      </c>
      <c r="B589" s="11" t="str">
        <f>'Comm Input'!K1625</f>
        <v>EFFECTIVE: 2/2022</v>
      </c>
      <c r="C589" s="17">
        <f>'Comm Input'!L1624</f>
        <v>0</v>
      </c>
      <c r="D589">
        <f>'Comm Input'!M1624</f>
        <v>0</v>
      </c>
      <c r="E589" s="494">
        <f>'Comm Input'!N1624</f>
        <v>0</v>
      </c>
      <c r="F589" s="366">
        <f>'Comm Input'!O1624</f>
        <v>0</v>
      </c>
      <c r="G589" s="321">
        <f>'Comm Input'!P1624</f>
        <v>0</v>
      </c>
      <c r="H589" s="307">
        <f>'Comm Input'!Q1624</f>
        <v>0</v>
      </c>
      <c r="I589" s="307">
        <f>'Comm Input'!R1624</f>
        <v>0</v>
      </c>
      <c r="J589" s="307">
        <f>'Comm Input'!S1624</f>
        <v>0</v>
      </c>
      <c r="K589" s="307">
        <f>'Comm Input'!T1624</f>
        <v>0</v>
      </c>
      <c r="L589" s="38">
        <f>'Comm Input'!U1624</f>
        <v>0</v>
      </c>
      <c r="M589" s="38">
        <f>'Comm Input'!V1624</f>
        <v>0</v>
      </c>
      <c r="N589" s="22">
        <f>'Comm Input'!W1624</f>
        <v>0</v>
      </c>
      <c r="O589" s="22">
        <f>'Comm Input'!X1624</f>
        <v>0</v>
      </c>
      <c r="P589" s="23">
        <f>'Comm Input'!Y1624</f>
        <v>0</v>
      </c>
      <c r="Q589" s="23">
        <f>'Comm Input'!Z1624</f>
        <v>0</v>
      </c>
      <c r="R589" s="23">
        <f>'Comm Input'!AA1624</f>
        <v>0</v>
      </c>
      <c r="S589" s="23">
        <f>'Comm Input'!AB1624</f>
        <v>0</v>
      </c>
      <c r="T589" s="11">
        <f>'Comm Input'!AC1624</f>
        <v>0</v>
      </c>
      <c r="U589">
        <f>'Comm Input'!AD1624</f>
        <v>0</v>
      </c>
      <c r="V589">
        <f>'Comm Input'!AE1624</f>
        <v>0</v>
      </c>
      <c r="W589" s="23">
        <f>'Comm Input'!AF1624</f>
        <v>0</v>
      </c>
      <c r="X589" s="23">
        <f>'Comm Input'!AG1624</f>
        <v>0</v>
      </c>
      <c r="Y589" s="23">
        <f>'Comm Input'!AH1624</f>
        <v>0</v>
      </c>
      <c r="Z589">
        <f>'Comm Input'!AI1624</f>
        <v>0</v>
      </c>
    </row>
    <row r="590" spans="1:26" x14ac:dyDescent="0.25">
      <c r="A590" s="311">
        <f>'Comm Input'!J1625</f>
        <v>0</v>
      </c>
      <c r="B590" s="11" t="e">
        <f>'Comm Input'!#REF!</f>
        <v>#REF!</v>
      </c>
      <c r="C590">
        <f>'Comm Input'!L1625</f>
        <v>0</v>
      </c>
      <c r="D590">
        <f>'Comm Input'!M1625</f>
        <v>0</v>
      </c>
      <c r="E590" s="494">
        <f>'Comm Input'!N1625</f>
        <v>0</v>
      </c>
      <c r="F590" s="17">
        <f>'Comm Input'!O1625</f>
        <v>0</v>
      </c>
      <c r="G590" s="38">
        <f>'Comm Input'!P1625</f>
        <v>0</v>
      </c>
      <c r="H590" s="307">
        <f>'Comm Input'!Q1625</f>
        <v>0</v>
      </c>
      <c r="I590" s="307">
        <f>'Comm Input'!R1625</f>
        <v>0</v>
      </c>
      <c r="J590" s="307">
        <f>'Comm Input'!S1625</f>
        <v>0</v>
      </c>
      <c r="K590" s="307">
        <f>'Comm Input'!T1625</f>
        <v>0</v>
      </c>
      <c r="L590" s="38">
        <f>'Comm Input'!U1625</f>
        <v>0</v>
      </c>
      <c r="M590" s="38">
        <f>'Comm Input'!V1625</f>
        <v>0</v>
      </c>
      <c r="N590" s="22">
        <f>'Comm Input'!W1625</f>
        <v>0</v>
      </c>
      <c r="O590" s="22">
        <f>'Comm Input'!X1625</f>
        <v>0</v>
      </c>
      <c r="P590" s="23">
        <f>'Comm Input'!Y1625</f>
        <v>0</v>
      </c>
      <c r="Q590" s="23">
        <f>'Comm Input'!Z1625</f>
        <v>0</v>
      </c>
      <c r="R590" s="23">
        <f>'Comm Input'!AA1625</f>
        <v>0</v>
      </c>
      <c r="S590" s="23">
        <f>'Comm Input'!AB1625</f>
        <v>0</v>
      </c>
      <c r="T590" s="11">
        <f>'Comm Input'!AC1625</f>
        <v>0</v>
      </c>
      <c r="U590">
        <f>'Comm Input'!AD1625</f>
        <v>0</v>
      </c>
      <c r="V590">
        <f>'Comm Input'!AE1625</f>
        <v>0</v>
      </c>
      <c r="W590" s="23">
        <f>'Comm Input'!AF1625</f>
        <v>0</v>
      </c>
      <c r="X590" s="23">
        <f>'Comm Input'!AG1625</f>
        <v>0</v>
      </c>
      <c r="Y590" s="23">
        <f>'Comm Input'!AH1625</f>
        <v>0</v>
      </c>
      <c r="Z590">
        <f>'Comm Input'!AI1625</f>
        <v>0</v>
      </c>
    </row>
    <row r="591" spans="1:26" x14ac:dyDescent="0.25">
      <c r="A591" s="311">
        <f>'Comm Input'!J1626</f>
        <v>0</v>
      </c>
      <c r="B591" s="11">
        <f>'Comm Input'!K1626</f>
        <v>0</v>
      </c>
      <c r="C591" s="17">
        <f>'Comm Input'!L1626</f>
        <v>0</v>
      </c>
      <c r="D591">
        <f>'Comm Input'!M1626</f>
        <v>0</v>
      </c>
      <c r="E591" s="494">
        <f>'Comm Input'!N1626</f>
        <v>0</v>
      </c>
      <c r="F591" s="366">
        <f>'Comm Input'!O1626</f>
        <v>0</v>
      </c>
      <c r="G591" s="321">
        <f>'Comm Input'!P1626</f>
        <v>0</v>
      </c>
      <c r="H591" s="307">
        <f>'Comm Input'!Q1626</f>
        <v>0</v>
      </c>
      <c r="I591" s="307">
        <f>'Comm Input'!R1626</f>
        <v>0</v>
      </c>
      <c r="J591" s="307">
        <f>'Comm Input'!S1626</f>
        <v>0</v>
      </c>
      <c r="K591" s="307">
        <f>'Comm Input'!T1626</f>
        <v>0</v>
      </c>
      <c r="L591" s="38">
        <f>'Comm Input'!U1626</f>
        <v>0</v>
      </c>
      <c r="M591" s="38">
        <f>'Comm Input'!V1626</f>
        <v>0</v>
      </c>
      <c r="N591" s="22">
        <f>'Comm Input'!W1626</f>
        <v>0</v>
      </c>
      <c r="O591" s="22">
        <f>'Comm Input'!X1626</f>
        <v>0</v>
      </c>
      <c r="P591" s="23">
        <f>'Comm Input'!Y1626</f>
        <v>0</v>
      </c>
      <c r="Q591" s="23">
        <f>'Comm Input'!Z1626</f>
        <v>0</v>
      </c>
      <c r="R591" s="23">
        <f>'Comm Input'!AA1626</f>
        <v>0</v>
      </c>
      <c r="S591" s="23">
        <f>'Comm Input'!AB1626</f>
        <v>0</v>
      </c>
      <c r="T591" s="11">
        <f>'Comm Input'!AC1626</f>
        <v>0</v>
      </c>
      <c r="U591">
        <f>'Comm Input'!AD1626</f>
        <v>0</v>
      </c>
      <c r="V591">
        <f>'Comm Input'!AE1626</f>
        <v>0</v>
      </c>
      <c r="W591" s="23">
        <f>'Comm Input'!AF1626</f>
        <v>0</v>
      </c>
      <c r="X591" s="23">
        <f>'Comm Input'!AG1626</f>
        <v>0</v>
      </c>
      <c r="Y591" s="23">
        <f>'Comm Input'!AH1626</f>
        <v>0</v>
      </c>
      <c r="Z591" s="23">
        <f>'Comm Input'!AI1626</f>
        <v>0</v>
      </c>
    </row>
    <row r="592" spans="1:26" x14ac:dyDescent="0.25">
      <c r="A592" s="311">
        <f>'Comm Input'!J1627</f>
        <v>0</v>
      </c>
      <c r="B592" s="11">
        <f>'Comm Input'!K1627</f>
        <v>0</v>
      </c>
      <c r="C592">
        <f>'Comm Input'!L1627</f>
        <v>0</v>
      </c>
      <c r="D592">
        <f>'Comm Input'!M1627</f>
        <v>0</v>
      </c>
      <c r="E592" s="626">
        <f>'Comm Input'!N1627</f>
        <v>0</v>
      </c>
      <c r="F592" s="13">
        <f>'Comm Input'!O1627</f>
        <v>0</v>
      </c>
      <c r="G592" s="38">
        <f>'Comm Input'!P1627</f>
        <v>0</v>
      </c>
      <c r="H592" s="307">
        <f>'Comm Input'!Q1627</f>
        <v>0</v>
      </c>
      <c r="I592" s="307">
        <f>'Comm Input'!R1627</f>
        <v>0</v>
      </c>
      <c r="J592" s="307">
        <f>'Comm Input'!S1627</f>
        <v>0</v>
      </c>
      <c r="K592" s="307">
        <f>'Comm Input'!T1627</f>
        <v>0</v>
      </c>
      <c r="L592" s="38">
        <f>'Comm Input'!U1627</f>
        <v>0</v>
      </c>
      <c r="M592" s="38">
        <f>'Comm Input'!V1627</f>
        <v>0</v>
      </c>
      <c r="N592" s="22">
        <f>'Comm Input'!W1627</f>
        <v>0</v>
      </c>
      <c r="O592" s="22">
        <f>'Comm Input'!X1627</f>
        <v>0</v>
      </c>
      <c r="P592" s="23">
        <f>'Comm Input'!Y1627</f>
        <v>0</v>
      </c>
      <c r="Q592" s="23">
        <f>'Comm Input'!Z1627</f>
        <v>0</v>
      </c>
      <c r="R592" s="23">
        <f>'Comm Input'!AA1627</f>
        <v>0</v>
      </c>
      <c r="S592" s="23">
        <f>'Comm Input'!AB1627</f>
        <v>0</v>
      </c>
      <c r="T592" s="11">
        <f>'Comm Input'!AC1627</f>
        <v>0</v>
      </c>
      <c r="U592">
        <f>'Comm Input'!AD1627</f>
        <v>0</v>
      </c>
      <c r="V592">
        <f>'Comm Input'!AE1627</f>
        <v>0</v>
      </c>
      <c r="W592" s="23">
        <f>'Comm Input'!AF1627</f>
        <v>0</v>
      </c>
      <c r="X592" s="23">
        <f>'Comm Input'!AG1627</f>
        <v>0</v>
      </c>
      <c r="Y592" s="23">
        <f>'Comm Input'!AH1627</f>
        <v>0</v>
      </c>
      <c r="Z592" s="23">
        <f>'Comm Input'!AI1627</f>
        <v>0</v>
      </c>
    </row>
    <row r="593" spans="1:26" ht="15.75" thickBot="1" x14ac:dyDescent="0.3">
      <c r="A593" s="311">
        <f>'Comm Input'!J1628</f>
        <v>0</v>
      </c>
      <c r="B593" s="11">
        <f>'Comm Input'!K1628</f>
        <v>0</v>
      </c>
      <c r="C593">
        <f>'Comm Input'!L1628</f>
        <v>0</v>
      </c>
      <c r="D593">
        <f>'Comm Input'!M1628</f>
        <v>0</v>
      </c>
      <c r="E593" s="49">
        <f>'Comm Input'!N1628</f>
        <v>0</v>
      </c>
      <c r="F593" s="50">
        <f>'Comm Input'!O1628</f>
        <v>0</v>
      </c>
      <c r="G593" s="38">
        <f>'Comm Input'!P1628</f>
        <v>0</v>
      </c>
      <c r="H593" s="307">
        <f>'Comm Input'!Q1628</f>
        <v>0</v>
      </c>
      <c r="I593" s="307">
        <f>'Comm Input'!R1628</f>
        <v>0</v>
      </c>
      <c r="J593" s="307">
        <f>'Comm Input'!S1628</f>
        <v>0</v>
      </c>
      <c r="K593" s="307">
        <f>'Comm Input'!T1628</f>
        <v>0</v>
      </c>
      <c r="L593" s="38">
        <f>'Comm Input'!U1628</f>
        <v>0</v>
      </c>
      <c r="M593" s="38">
        <f>'Comm Input'!V1628</f>
        <v>0</v>
      </c>
      <c r="N593" s="38">
        <f>'Comm Input'!W1628</f>
        <v>0</v>
      </c>
      <c r="O593" s="22">
        <f>'Comm Input'!X1628</f>
        <v>0</v>
      </c>
      <c r="P593" s="11">
        <f>'Comm Input'!Y1628</f>
        <v>0</v>
      </c>
      <c r="Q593" s="23">
        <f>'Comm Input'!Z1628</f>
        <v>0</v>
      </c>
      <c r="R593" s="22">
        <f>'Comm Input'!AA1628</f>
        <v>0</v>
      </c>
      <c r="S593" s="22">
        <f>'Comm Input'!AB1628</f>
        <v>0</v>
      </c>
      <c r="T593" s="23">
        <f>'Comm Input'!AC1628</f>
        <v>0</v>
      </c>
      <c r="U593" s="22">
        <f>'Comm Input'!AD1628</f>
        <v>0</v>
      </c>
      <c r="V593" s="22">
        <f>'Comm Input'!AE1628</f>
        <v>0</v>
      </c>
      <c r="W593" s="23">
        <f>'Comm Input'!AF1628</f>
        <v>0</v>
      </c>
      <c r="X593" s="22">
        <f>'Comm Input'!AG1628</f>
        <v>0</v>
      </c>
      <c r="Y593" s="22">
        <f>'Comm Input'!AH1628</f>
        <v>0</v>
      </c>
      <c r="Z593" s="22">
        <f>'Comm Input'!AI1628</f>
        <v>0</v>
      </c>
    </row>
    <row r="594" spans="1:26" ht="15.75" thickBot="1" x14ac:dyDescent="0.3">
      <c r="A594" s="311">
        <f>'Comm Input'!J1629</f>
        <v>0</v>
      </c>
      <c r="B594" s="11">
        <f>'Comm Input'!K1629</f>
        <v>0</v>
      </c>
      <c r="C594">
        <f>'Comm Input'!L1629</f>
        <v>0</v>
      </c>
      <c r="D594">
        <f>'Comm Input'!M1629</f>
        <v>0</v>
      </c>
      <c r="E594" s="49">
        <f>'Comm Input'!N1629</f>
        <v>0</v>
      </c>
      <c r="F594" s="50">
        <f>'Comm Input'!O1629</f>
        <v>0</v>
      </c>
      <c r="G594" s="38">
        <f>'Comm Input'!P1629</f>
        <v>0</v>
      </c>
      <c r="H594" s="38">
        <f>'Comm Input'!Q1629</f>
        <v>0</v>
      </c>
      <c r="I594" s="38">
        <f>'Comm Input'!R1629</f>
        <v>0</v>
      </c>
      <c r="J594" s="38">
        <f>'Comm Input'!S1629</f>
        <v>0</v>
      </c>
      <c r="K594" s="38">
        <f>'Comm Input'!T1629</f>
        <v>0</v>
      </c>
      <c r="L594" s="38">
        <f>'Comm Input'!U1629</f>
        <v>0</v>
      </c>
      <c r="M594" s="38">
        <f>'Comm Input'!V1629</f>
        <v>0</v>
      </c>
      <c r="N594" s="488">
        <f>'Comm Input'!W1629</f>
        <v>13.5</v>
      </c>
      <c r="O594" s="489">
        <f>'Comm Input'!X1629</f>
        <v>0</v>
      </c>
      <c r="P594" s="490">
        <f>'Comm Input'!Y1629</f>
        <v>0</v>
      </c>
      <c r="Q594" s="1165">
        <f>'Comm Input'!Z1629</f>
        <v>13.5</v>
      </c>
      <c r="R594" s="387">
        <f>'Comm Input'!AA1629</f>
        <v>1.125</v>
      </c>
      <c r="S594" s="387">
        <f>'Comm Input'!AB1629</f>
        <v>0</v>
      </c>
      <c r="T594" s="1114">
        <f>'Comm Input'!AC1629</f>
        <v>1.125</v>
      </c>
      <c r="U594" s="89">
        <f>'Comm Input'!AD1629</f>
        <v>0</v>
      </c>
      <c r="V594" s="89">
        <f>'Comm Input'!AE1629</f>
        <v>0</v>
      </c>
      <c r="W594" s="23">
        <f>'Comm Input'!AF1629</f>
        <v>0</v>
      </c>
      <c r="X594" s="387">
        <f>'Comm Input'!AG1629</f>
        <v>0</v>
      </c>
      <c r="Y594" s="387">
        <f>'Comm Input'!AH1629</f>
        <v>0</v>
      </c>
      <c r="Z594" s="1087">
        <f>'Comm Input'!AI1629</f>
        <v>0</v>
      </c>
    </row>
    <row r="595" spans="1:26" x14ac:dyDescent="0.25">
      <c r="A595" s="311">
        <f>'Comm Input'!J1630</f>
        <v>0</v>
      </c>
      <c r="B595" s="11">
        <f>'Comm Input'!K1630</f>
        <v>0</v>
      </c>
      <c r="C595">
        <f>'Comm Input'!L1630</f>
        <v>0</v>
      </c>
      <c r="D595">
        <f>'Comm Input'!M1630</f>
        <v>0</v>
      </c>
      <c r="E595" s="49">
        <f>'Comm Input'!N1630</f>
        <v>0</v>
      </c>
      <c r="F595" s="50">
        <f>'Comm Input'!O1630</f>
        <v>0</v>
      </c>
      <c r="G595" s="38">
        <f>'Comm Input'!P1630</f>
        <v>0</v>
      </c>
      <c r="H595" s="38">
        <f>'Comm Input'!Q1630</f>
        <v>0</v>
      </c>
      <c r="I595" s="38">
        <f>'Comm Input'!R1630</f>
        <v>0</v>
      </c>
      <c r="J595" s="38">
        <f>'Comm Input'!S1630</f>
        <v>0</v>
      </c>
      <c r="K595" s="38">
        <f>'Comm Input'!T1630</f>
        <v>0</v>
      </c>
      <c r="L595" s="38">
        <f>'Comm Input'!U1630</f>
        <v>0</v>
      </c>
      <c r="M595" s="38">
        <f>'Comm Input'!V1630</f>
        <v>0</v>
      </c>
      <c r="N595" s="522">
        <f>'Comm Input'!W1630</f>
        <v>0</v>
      </c>
      <c r="O595" s="523">
        <f>'Comm Input'!X1630</f>
        <v>0</v>
      </c>
      <c r="P595" s="28">
        <f>'Comm Input'!Y1630</f>
        <v>0</v>
      </c>
      <c r="Q595" s="538">
        <f>'Comm Input'!Z1630</f>
        <v>0</v>
      </c>
      <c r="R595" s="523">
        <f>'Comm Input'!AA1630</f>
        <v>0</v>
      </c>
      <c r="S595" s="523">
        <f>'Comm Input'!AB1630</f>
        <v>0</v>
      </c>
      <c r="T595" s="28">
        <f>'Comm Input'!AC1630</f>
        <v>0</v>
      </c>
      <c r="U595" s="89">
        <f>'Comm Input'!AD1630</f>
        <v>0</v>
      </c>
      <c r="V595" s="89">
        <f>'Comm Input'!AE1630</f>
        <v>0</v>
      </c>
      <c r="W595" s="23">
        <f>'Comm Input'!AF1630</f>
        <v>0</v>
      </c>
      <c r="X595" s="523">
        <f>'Comm Input'!AG1630</f>
        <v>0</v>
      </c>
      <c r="Y595" s="523">
        <f>'Comm Input'!AH1630</f>
        <v>0</v>
      </c>
      <c r="Z595" s="89">
        <f>'Comm Input'!AI1630</f>
        <v>0</v>
      </c>
    </row>
    <row r="596" spans="1:26" x14ac:dyDescent="0.25">
      <c r="A596" s="440" t="str">
        <f>'Comm Input'!J1631</f>
        <v>CES</v>
      </c>
      <c r="B596" s="42" t="str">
        <f>'Comm Input'!K1631</f>
        <v>Broker: PEO Advisors II</v>
      </c>
      <c r="C596" s="35">
        <f>'Comm Input'!L1631</f>
        <v>0</v>
      </c>
      <c r="D596" s="158">
        <f>'Comm Input'!M1631</f>
        <v>0</v>
      </c>
      <c r="E596" s="117">
        <f>'Comm Input'!N1631</f>
        <v>0</v>
      </c>
      <c r="F596" s="316">
        <f>'Comm Input'!O1631</f>
        <v>0</v>
      </c>
      <c r="G596" s="158">
        <f>'Comm Input'!P1631</f>
        <v>0</v>
      </c>
      <c r="H596" s="158">
        <f>'Comm Input'!Q1631</f>
        <v>0</v>
      </c>
      <c r="I596" s="158">
        <f>'Comm Input'!R1631</f>
        <v>0</v>
      </c>
      <c r="J596" s="319">
        <f>'Comm Input'!S1631</f>
        <v>0</v>
      </c>
      <c r="K596" s="319">
        <f>'Comm Input'!T1631</f>
        <v>0</v>
      </c>
      <c r="L596" s="319" t="str">
        <f>'Comm Input'!U1631</f>
        <v>Bundled</v>
      </c>
      <c r="M596" s="158">
        <f>'Comm Input'!V1631</f>
        <v>0</v>
      </c>
      <c r="N596" s="319">
        <f>'Comm Input'!W1631</f>
        <v>2.2499999999999999E-2</v>
      </c>
      <c r="O596" s="117">
        <f>'Comm Input'!X1631</f>
        <v>0</v>
      </c>
      <c r="P596" s="157">
        <f>'Comm Input'!Y1631</f>
        <v>0</v>
      </c>
      <c r="Q596" s="159">
        <f>'Comm Input'!Z1631</f>
        <v>0</v>
      </c>
      <c r="R596" s="319">
        <f>'Comm Input'!AA1631</f>
        <v>0</v>
      </c>
      <c r="S596" s="157">
        <f>'Comm Input'!AB1631</f>
        <v>0</v>
      </c>
      <c r="T596" s="126">
        <f>'Comm Input'!AC1631</f>
        <v>0</v>
      </c>
      <c r="U596" s="7">
        <f>'Comm Input'!AD1631</f>
        <v>0</v>
      </c>
      <c r="V596" s="7">
        <f>'Comm Input'!AE1631</f>
        <v>0</v>
      </c>
      <c r="W596" s="126">
        <f>'Comm Input'!AF1631</f>
        <v>0</v>
      </c>
      <c r="X596" s="158">
        <f>'Comm Input'!AG1631</f>
        <v>0</v>
      </c>
      <c r="Y596" s="322">
        <f>'Comm Input'!AH1631</f>
        <v>0</v>
      </c>
      <c r="Z596" s="7">
        <f>'Comm Input'!AI1631</f>
        <v>0</v>
      </c>
    </row>
    <row r="597" spans="1:26" x14ac:dyDescent="0.25">
      <c r="A597" s="311">
        <f>'Comm Input'!J1632</f>
        <v>0</v>
      </c>
      <c r="B597" s="218" t="str">
        <f>'Comm Input'!K1632</f>
        <v>Coastline Tree Service and Landscaping</v>
      </c>
      <c r="C597" s="17">
        <f>'Comm Input'!L1632</f>
        <v>0.30020000000000002</v>
      </c>
      <c r="D597" t="str">
        <f>'Comm Input'!M1632</f>
        <v>FL0106</v>
      </c>
      <c r="E597" s="628">
        <f>'Comm Input'!N1632</f>
        <v>2402.19</v>
      </c>
      <c r="F597" s="366">
        <f>'Comm Input'!O1632</f>
        <v>0</v>
      </c>
      <c r="G597" s="533">
        <f>'Comm Input'!P1632</f>
        <v>0</v>
      </c>
      <c r="H597" s="535">
        <f>'Comm Input'!Q1632</f>
        <v>0</v>
      </c>
      <c r="I597" s="535">
        <f>'Comm Input'!R1632</f>
        <v>0</v>
      </c>
      <c r="J597" s="535">
        <f>'Comm Input'!S1632</f>
        <v>0</v>
      </c>
      <c r="K597" s="535">
        <f>'Comm Input'!T1632</f>
        <v>0</v>
      </c>
      <c r="L597" s="526">
        <f>'Comm Input'!U1632</f>
        <v>0</v>
      </c>
      <c r="M597" s="526">
        <f>'Comm Input'!V1632</f>
        <v>0</v>
      </c>
      <c r="N597" s="523">
        <f>'Comm Input'!W1632</f>
        <v>54.049275000000002</v>
      </c>
      <c r="O597" s="523">
        <f>'Comm Input'!X1632</f>
        <v>0</v>
      </c>
      <c r="P597" s="538">
        <f>'Comm Input'!Y1632</f>
        <v>0</v>
      </c>
      <c r="Q597" s="538">
        <f>'Comm Input'!Z1632</f>
        <v>0</v>
      </c>
      <c r="R597" s="538">
        <f>'Comm Input'!AA1632</f>
        <v>0</v>
      </c>
      <c r="S597" s="538">
        <f>'Comm Input'!AB1632</f>
        <v>0</v>
      </c>
      <c r="T597" s="11">
        <f>'Comm Input'!AC1632</f>
        <v>0</v>
      </c>
      <c r="U597">
        <f>'Comm Input'!AD1632</f>
        <v>0</v>
      </c>
      <c r="V597">
        <f>'Comm Input'!AE1632</f>
        <v>0</v>
      </c>
      <c r="W597" s="538">
        <f>'Comm Input'!AF1632</f>
        <v>0</v>
      </c>
      <c r="X597" s="538">
        <f>'Comm Input'!AG1632</f>
        <v>0</v>
      </c>
      <c r="Y597" s="538">
        <f>'Comm Input'!AH1632</f>
        <v>0</v>
      </c>
      <c r="Z597">
        <f>'Comm Input'!AI1632</f>
        <v>0</v>
      </c>
    </row>
    <row r="598" spans="1:26" x14ac:dyDescent="0.25">
      <c r="A598" s="311">
        <f>'Comm Input'!J1633</f>
        <v>0</v>
      </c>
      <c r="B598" s="11">
        <f>'Comm Input'!K1633</f>
        <v>0</v>
      </c>
      <c r="C598">
        <f>'Comm Input'!L1633</f>
        <v>0</v>
      </c>
      <c r="D598">
        <f>'Comm Input'!M1633</f>
        <v>0</v>
      </c>
      <c r="E598" s="494">
        <f>'Comm Input'!N1633</f>
        <v>0</v>
      </c>
      <c r="F598" s="17">
        <f>'Comm Input'!O1633</f>
        <v>0</v>
      </c>
      <c r="G598" s="38">
        <f>'Comm Input'!P1633</f>
        <v>0</v>
      </c>
      <c r="H598" s="307">
        <f>'Comm Input'!Q1633</f>
        <v>0</v>
      </c>
      <c r="I598" s="307">
        <f>'Comm Input'!R1633</f>
        <v>0</v>
      </c>
      <c r="J598" s="307">
        <f>'Comm Input'!S1633</f>
        <v>0</v>
      </c>
      <c r="K598" s="307">
        <f>'Comm Input'!T1633</f>
        <v>0</v>
      </c>
      <c r="L598" s="38">
        <f>'Comm Input'!U1633</f>
        <v>0</v>
      </c>
      <c r="M598" s="38">
        <f>'Comm Input'!V1633</f>
        <v>0</v>
      </c>
      <c r="N598" s="22">
        <f>'Comm Input'!W1633</f>
        <v>0</v>
      </c>
      <c r="O598" s="22">
        <f>'Comm Input'!X1633</f>
        <v>0</v>
      </c>
      <c r="P598" s="23">
        <f>'Comm Input'!Y1633</f>
        <v>0</v>
      </c>
      <c r="Q598" s="23">
        <f>'Comm Input'!Z1633</f>
        <v>0</v>
      </c>
      <c r="R598" s="23">
        <f>'Comm Input'!AA1633</f>
        <v>0</v>
      </c>
      <c r="S598" s="23">
        <f>'Comm Input'!AB1633</f>
        <v>0</v>
      </c>
      <c r="T598" s="11">
        <f>'Comm Input'!AC1633</f>
        <v>0</v>
      </c>
      <c r="U598">
        <f>'Comm Input'!AD1633</f>
        <v>0</v>
      </c>
      <c r="V598">
        <f>'Comm Input'!AE1633</f>
        <v>0</v>
      </c>
      <c r="W598" s="23">
        <f>'Comm Input'!AF1633</f>
        <v>0</v>
      </c>
      <c r="X598" s="23">
        <f>'Comm Input'!AG1633</f>
        <v>0</v>
      </c>
      <c r="Y598" s="23">
        <f>'Comm Input'!AH1633</f>
        <v>0</v>
      </c>
      <c r="Z598">
        <f>'Comm Input'!AI1633</f>
        <v>0</v>
      </c>
    </row>
    <row r="599" spans="1:26" x14ac:dyDescent="0.25">
      <c r="A599" s="311">
        <f>'Comm Input'!J1634</f>
        <v>0</v>
      </c>
      <c r="B599" s="11">
        <f>'Comm Input'!K1634</f>
        <v>0</v>
      </c>
      <c r="C599" s="17">
        <f>'Comm Input'!L1634</f>
        <v>0</v>
      </c>
      <c r="D599">
        <f>'Comm Input'!M1634</f>
        <v>0</v>
      </c>
      <c r="E599" s="494">
        <f>'Comm Input'!N1634</f>
        <v>0</v>
      </c>
      <c r="F599" s="366">
        <f>'Comm Input'!O1634</f>
        <v>0</v>
      </c>
      <c r="G599" s="321">
        <f>'Comm Input'!P1634</f>
        <v>0</v>
      </c>
      <c r="H599" s="307">
        <f>'Comm Input'!Q1634</f>
        <v>0</v>
      </c>
      <c r="I599" s="307">
        <f>'Comm Input'!R1634</f>
        <v>0</v>
      </c>
      <c r="J599" s="307">
        <f>'Comm Input'!S1634</f>
        <v>0</v>
      </c>
      <c r="K599" s="307">
        <f>'Comm Input'!T1634</f>
        <v>0</v>
      </c>
      <c r="L599" s="38">
        <f>'Comm Input'!U1634</f>
        <v>0</v>
      </c>
      <c r="M599" s="38">
        <f>'Comm Input'!V1634</f>
        <v>0</v>
      </c>
      <c r="N599" s="22">
        <f>'Comm Input'!W1634</f>
        <v>0</v>
      </c>
      <c r="O599" s="22">
        <f>'Comm Input'!X1634</f>
        <v>0</v>
      </c>
      <c r="P599" s="23">
        <f>'Comm Input'!Y1634</f>
        <v>0</v>
      </c>
      <c r="Q599" s="23">
        <f>'Comm Input'!Z1634</f>
        <v>0</v>
      </c>
      <c r="R599" s="23">
        <f>'Comm Input'!AA1634</f>
        <v>0</v>
      </c>
      <c r="S599" s="23">
        <f>'Comm Input'!AB1634</f>
        <v>0</v>
      </c>
      <c r="T599" s="11">
        <f>'Comm Input'!AC1634</f>
        <v>0</v>
      </c>
      <c r="U599">
        <f>'Comm Input'!AD1634</f>
        <v>0</v>
      </c>
      <c r="V599">
        <f>'Comm Input'!AE1634</f>
        <v>0</v>
      </c>
      <c r="W599" s="23">
        <f>'Comm Input'!AF1634</f>
        <v>0</v>
      </c>
      <c r="X599" s="23">
        <f>'Comm Input'!AG1634</f>
        <v>0</v>
      </c>
      <c r="Y599" s="23">
        <f>'Comm Input'!AH1634</f>
        <v>0</v>
      </c>
      <c r="Z599">
        <f>'Comm Input'!AI1634</f>
        <v>0</v>
      </c>
    </row>
    <row r="600" spans="1:26" x14ac:dyDescent="0.25">
      <c r="A600" s="311">
        <f>'Comm Input'!J1635</f>
        <v>0</v>
      </c>
      <c r="B600" s="11">
        <f>'Comm Input'!K1635</f>
        <v>0</v>
      </c>
      <c r="C600">
        <f>'Comm Input'!L1635</f>
        <v>0</v>
      </c>
      <c r="D600">
        <f>'Comm Input'!M1635</f>
        <v>0</v>
      </c>
      <c r="E600" s="494">
        <f>'Comm Input'!N1635</f>
        <v>0</v>
      </c>
      <c r="F600" s="17">
        <f>'Comm Input'!O1635</f>
        <v>0</v>
      </c>
      <c r="G600" s="38">
        <f>'Comm Input'!P1635</f>
        <v>0</v>
      </c>
      <c r="H600" s="307">
        <f>'Comm Input'!Q1635</f>
        <v>0</v>
      </c>
      <c r="I600" s="307">
        <f>'Comm Input'!R1635</f>
        <v>0</v>
      </c>
      <c r="J600" s="307">
        <f>'Comm Input'!S1635</f>
        <v>0</v>
      </c>
      <c r="K600" s="307">
        <f>'Comm Input'!T1635</f>
        <v>0</v>
      </c>
      <c r="L600" s="38">
        <f>'Comm Input'!U1635</f>
        <v>0</v>
      </c>
      <c r="M600" s="38">
        <f>'Comm Input'!V1635</f>
        <v>0</v>
      </c>
      <c r="N600" s="22">
        <f>'Comm Input'!W1635</f>
        <v>0</v>
      </c>
      <c r="O600" s="22">
        <f>'Comm Input'!X1635</f>
        <v>0</v>
      </c>
      <c r="P600" s="23">
        <f>'Comm Input'!Y1635</f>
        <v>0</v>
      </c>
      <c r="Q600" s="23">
        <f>'Comm Input'!Z1635</f>
        <v>0</v>
      </c>
      <c r="R600" s="23">
        <f>'Comm Input'!AA1635</f>
        <v>0</v>
      </c>
      <c r="S600" s="23">
        <f>'Comm Input'!AB1635</f>
        <v>0</v>
      </c>
      <c r="T600" s="11">
        <f>'Comm Input'!AC1635</f>
        <v>0</v>
      </c>
      <c r="U600">
        <f>'Comm Input'!AD1635</f>
        <v>0</v>
      </c>
      <c r="V600">
        <f>'Comm Input'!AE1635</f>
        <v>0</v>
      </c>
      <c r="W600" s="23">
        <f>'Comm Input'!AF1635</f>
        <v>0</v>
      </c>
      <c r="X600" s="23">
        <f>'Comm Input'!AG1635</f>
        <v>0</v>
      </c>
      <c r="Y600" s="23">
        <f>'Comm Input'!AH1635</f>
        <v>0</v>
      </c>
      <c r="Z600">
        <f>'Comm Input'!AI1635</f>
        <v>0</v>
      </c>
    </row>
    <row r="601" spans="1:26" x14ac:dyDescent="0.25">
      <c r="A601" s="311">
        <f>'Comm Input'!J1636</f>
        <v>0</v>
      </c>
      <c r="B601" s="11">
        <f>'Comm Input'!K1636</f>
        <v>0</v>
      </c>
      <c r="C601" s="17">
        <f>'Comm Input'!L1636</f>
        <v>0</v>
      </c>
      <c r="D601">
        <f>'Comm Input'!M1636</f>
        <v>0</v>
      </c>
      <c r="E601" s="494">
        <f>'Comm Input'!N1636</f>
        <v>0</v>
      </c>
      <c r="F601" s="366">
        <f>'Comm Input'!O1636</f>
        <v>0</v>
      </c>
      <c r="G601" s="321">
        <f>'Comm Input'!P1636</f>
        <v>0</v>
      </c>
      <c r="H601" s="307">
        <f>'Comm Input'!Q1636</f>
        <v>0</v>
      </c>
      <c r="I601" s="307">
        <f>'Comm Input'!R1636</f>
        <v>0</v>
      </c>
      <c r="J601" s="307">
        <f>'Comm Input'!S1636</f>
        <v>0</v>
      </c>
      <c r="K601" s="307">
        <f>'Comm Input'!T1636</f>
        <v>0</v>
      </c>
      <c r="L601" s="38">
        <f>'Comm Input'!U1636</f>
        <v>0</v>
      </c>
      <c r="M601" s="38">
        <f>'Comm Input'!V1636</f>
        <v>0</v>
      </c>
      <c r="N601" s="22">
        <f>'Comm Input'!W1636</f>
        <v>0</v>
      </c>
      <c r="O601" s="22">
        <f>'Comm Input'!X1636</f>
        <v>0</v>
      </c>
      <c r="P601" s="23">
        <f>'Comm Input'!Y1636</f>
        <v>0</v>
      </c>
      <c r="Q601" s="23">
        <f>'Comm Input'!Z1636</f>
        <v>0</v>
      </c>
      <c r="R601" s="23">
        <f>'Comm Input'!AA1636</f>
        <v>0</v>
      </c>
      <c r="S601" s="23">
        <f>'Comm Input'!AB1636</f>
        <v>0</v>
      </c>
      <c r="T601" s="11">
        <f>'Comm Input'!AC1636</f>
        <v>0</v>
      </c>
      <c r="U601">
        <f>'Comm Input'!AD1636</f>
        <v>0</v>
      </c>
      <c r="V601">
        <f>'Comm Input'!AE1636</f>
        <v>0</v>
      </c>
      <c r="W601" s="23">
        <f>'Comm Input'!AF1636</f>
        <v>0</v>
      </c>
      <c r="X601" s="23">
        <f>'Comm Input'!AG1636</f>
        <v>0</v>
      </c>
      <c r="Y601" s="23">
        <f>'Comm Input'!AH1636</f>
        <v>0</v>
      </c>
      <c r="Z601" s="23">
        <f>'Comm Input'!AI1636</f>
        <v>0</v>
      </c>
    </row>
    <row r="602" spans="1:26" x14ac:dyDescent="0.25">
      <c r="A602" s="311">
        <f>'Comm Input'!J1637</f>
        <v>0</v>
      </c>
      <c r="B602" s="11">
        <f>'Comm Input'!K1637</f>
        <v>0</v>
      </c>
      <c r="C602">
        <f>'Comm Input'!L1637</f>
        <v>0</v>
      </c>
      <c r="D602">
        <f>'Comm Input'!M1637</f>
        <v>0</v>
      </c>
      <c r="E602" s="626">
        <f>'Comm Input'!N1637</f>
        <v>0</v>
      </c>
      <c r="F602" s="13">
        <f>'Comm Input'!O1637</f>
        <v>0</v>
      </c>
      <c r="G602" s="38">
        <f>'Comm Input'!P1637</f>
        <v>0</v>
      </c>
      <c r="H602" s="307">
        <f>'Comm Input'!Q1637</f>
        <v>0</v>
      </c>
      <c r="I602" s="307">
        <f>'Comm Input'!R1637</f>
        <v>0</v>
      </c>
      <c r="J602" s="307">
        <f>'Comm Input'!S1637</f>
        <v>0</v>
      </c>
      <c r="K602" s="307">
        <f>'Comm Input'!T1637</f>
        <v>0</v>
      </c>
      <c r="L602" s="38">
        <f>'Comm Input'!U1637</f>
        <v>0</v>
      </c>
      <c r="M602" s="38">
        <f>'Comm Input'!V1637</f>
        <v>0</v>
      </c>
      <c r="N602" s="22">
        <f>'Comm Input'!W1637</f>
        <v>0</v>
      </c>
      <c r="O602" s="22">
        <f>'Comm Input'!X1637</f>
        <v>0</v>
      </c>
      <c r="P602" s="23">
        <f>'Comm Input'!Y1637</f>
        <v>0</v>
      </c>
      <c r="Q602" s="23">
        <f>'Comm Input'!Z1637</f>
        <v>0</v>
      </c>
      <c r="R602" s="23">
        <f>'Comm Input'!AA1637</f>
        <v>0</v>
      </c>
      <c r="S602" s="23">
        <f>'Comm Input'!AB1637</f>
        <v>0</v>
      </c>
      <c r="T602" s="11">
        <f>'Comm Input'!AC1637</f>
        <v>0</v>
      </c>
      <c r="U602">
        <f>'Comm Input'!AD1637</f>
        <v>0</v>
      </c>
      <c r="V602">
        <f>'Comm Input'!AE1637</f>
        <v>0</v>
      </c>
      <c r="W602" s="23">
        <f>'Comm Input'!AF1637</f>
        <v>0</v>
      </c>
      <c r="X602" s="23">
        <f>'Comm Input'!AG1637</f>
        <v>0</v>
      </c>
      <c r="Y602" s="23">
        <f>'Comm Input'!AH1637</f>
        <v>0</v>
      </c>
      <c r="Z602" s="23">
        <f>'Comm Input'!AI1637</f>
        <v>0</v>
      </c>
    </row>
    <row r="603" spans="1:26" ht="15.75" thickBot="1" x14ac:dyDescent="0.3">
      <c r="A603" s="311">
        <f>'Comm Input'!J1638</f>
        <v>0</v>
      </c>
      <c r="B603" s="11">
        <f>'Comm Input'!K1638</f>
        <v>0</v>
      </c>
      <c r="C603">
        <f>'Comm Input'!L1638</f>
        <v>0</v>
      </c>
      <c r="D603">
        <f>'Comm Input'!M1638</f>
        <v>0</v>
      </c>
      <c r="E603" s="49">
        <f>'Comm Input'!N1638</f>
        <v>0</v>
      </c>
      <c r="F603" s="50">
        <f>'Comm Input'!O1638</f>
        <v>0</v>
      </c>
      <c r="G603" s="38">
        <f>'Comm Input'!P1638</f>
        <v>0</v>
      </c>
      <c r="H603" s="307">
        <f>'Comm Input'!Q1638</f>
        <v>0</v>
      </c>
      <c r="I603" s="307">
        <f>'Comm Input'!R1638</f>
        <v>0</v>
      </c>
      <c r="J603" s="307">
        <f>'Comm Input'!S1638</f>
        <v>0</v>
      </c>
      <c r="K603" s="307">
        <f>'Comm Input'!T1638</f>
        <v>0</v>
      </c>
      <c r="L603" s="38">
        <f>'Comm Input'!U1638</f>
        <v>0</v>
      </c>
      <c r="M603" s="38">
        <f>'Comm Input'!V1638</f>
        <v>0</v>
      </c>
      <c r="N603" s="38">
        <f>'Comm Input'!W1638</f>
        <v>0</v>
      </c>
      <c r="O603" s="22">
        <f>'Comm Input'!X1638</f>
        <v>0</v>
      </c>
      <c r="P603" s="11">
        <f>'Comm Input'!Y1638</f>
        <v>0</v>
      </c>
      <c r="Q603" s="23">
        <f>'Comm Input'!Z1638</f>
        <v>0</v>
      </c>
      <c r="R603" s="22">
        <f>'Comm Input'!AA1638</f>
        <v>0</v>
      </c>
      <c r="S603" s="22">
        <f>'Comm Input'!AB1638</f>
        <v>0</v>
      </c>
      <c r="T603" s="23">
        <f>'Comm Input'!AC1638</f>
        <v>0</v>
      </c>
      <c r="U603" s="22">
        <f>'Comm Input'!AD1638</f>
        <v>0</v>
      </c>
      <c r="V603" s="22">
        <f>'Comm Input'!AE1638</f>
        <v>0</v>
      </c>
      <c r="W603" s="23">
        <f>'Comm Input'!AF1638</f>
        <v>0</v>
      </c>
      <c r="X603" s="22">
        <f>'Comm Input'!AG1638</f>
        <v>0</v>
      </c>
      <c r="Y603" s="22">
        <f>'Comm Input'!AH1638</f>
        <v>0</v>
      </c>
      <c r="Z603" s="22">
        <f>'Comm Input'!AI1638</f>
        <v>0</v>
      </c>
    </row>
    <row r="604" spans="1:26" ht="15.75" thickBot="1" x14ac:dyDescent="0.3">
      <c r="A604" s="311">
        <f>'Comm Input'!J1639</f>
        <v>0</v>
      </c>
      <c r="B604" s="11">
        <f>'Comm Input'!K1639</f>
        <v>0</v>
      </c>
      <c r="C604">
        <f>'Comm Input'!L1639</f>
        <v>0</v>
      </c>
      <c r="D604">
        <f>'Comm Input'!M1639</f>
        <v>0</v>
      </c>
      <c r="E604" s="49">
        <f>'Comm Input'!N1639</f>
        <v>0</v>
      </c>
      <c r="F604" s="50">
        <f>'Comm Input'!O1639</f>
        <v>0</v>
      </c>
      <c r="G604" s="38">
        <f>'Comm Input'!P1639</f>
        <v>0</v>
      </c>
      <c r="H604" s="38">
        <f>'Comm Input'!Q1639</f>
        <v>0</v>
      </c>
      <c r="I604" s="38">
        <f>'Comm Input'!R1639</f>
        <v>0</v>
      </c>
      <c r="J604" s="38">
        <f>'Comm Input'!S1639</f>
        <v>0</v>
      </c>
      <c r="K604" s="38">
        <f>'Comm Input'!T1639</f>
        <v>0</v>
      </c>
      <c r="L604" s="38">
        <f>'Comm Input'!U1639</f>
        <v>0</v>
      </c>
      <c r="M604" s="38">
        <f>'Comm Input'!V1639</f>
        <v>0</v>
      </c>
      <c r="N604" s="488">
        <f>'Comm Input'!W1639</f>
        <v>54.049275000000002</v>
      </c>
      <c r="O604" s="489">
        <f>'Comm Input'!X1639</f>
        <v>0</v>
      </c>
      <c r="P604" s="490">
        <f>'Comm Input'!Y1639</f>
        <v>0</v>
      </c>
      <c r="Q604" s="1165">
        <f>'Comm Input'!Z1639</f>
        <v>54.049275000000002</v>
      </c>
      <c r="R604" s="387">
        <f>'Comm Input'!AA1639</f>
        <v>0</v>
      </c>
      <c r="S604" s="387">
        <f>'Comm Input'!AB1639</f>
        <v>0</v>
      </c>
      <c r="T604" s="1114">
        <f>'Comm Input'!AC1639</f>
        <v>0</v>
      </c>
      <c r="U604" s="89">
        <f>'Comm Input'!AD1639</f>
        <v>0</v>
      </c>
      <c r="V604" s="89">
        <f>'Comm Input'!AE1639</f>
        <v>0</v>
      </c>
      <c r="W604" s="23">
        <f>'Comm Input'!AF1639</f>
        <v>0</v>
      </c>
      <c r="X604" s="387">
        <f>'Comm Input'!AG1639</f>
        <v>0</v>
      </c>
      <c r="Y604" s="387">
        <f>'Comm Input'!AH1639</f>
        <v>0</v>
      </c>
      <c r="Z604" s="1087">
        <f>'Comm Input'!AI1639</f>
        <v>0</v>
      </c>
    </row>
    <row r="605" spans="1:26" x14ac:dyDescent="0.25">
      <c r="A605" s="311">
        <f>'Comm Input'!J1640</f>
        <v>0</v>
      </c>
      <c r="B605" s="11">
        <f>'Comm Input'!K1640</f>
        <v>0</v>
      </c>
      <c r="C605">
        <f>'Comm Input'!L1640</f>
        <v>0</v>
      </c>
      <c r="D605">
        <f>'Comm Input'!M1640</f>
        <v>0</v>
      </c>
      <c r="E605" s="49">
        <f>'Comm Input'!N1640</f>
        <v>0</v>
      </c>
      <c r="F605" s="50">
        <f>'Comm Input'!O1640</f>
        <v>0</v>
      </c>
      <c r="G605" s="38">
        <f>'Comm Input'!P1640</f>
        <v>0</v>
      </c>
      <c r="H605" s="38">
        <f>'Comm Input'!Q1640</f>
        <v>0</v>
      </c>
      <c r="I605" s="38">
        <f>'Comm Input'!R1640</f>
        <v>0</v>
      </c>
      <c r="J605" s="38">
        <f>'Comm Input'!S1640</f>
        <v>0</v>
      </c>
      <c r="K605" s="38">
        <f>'Comm Input'!T1640</f>
        <v>0</v>
      </c>
      <c r="L605" s="38">
        <f>'Comm Input'!U1640</f>
        <v>0</v>
      </c>
      <c r="M605" s="38">
        <f>'Comm Input'!V1640</f>
        <v>0</v>
      </c>
      <c r="N605" s="522">
        <f>'Comm Input'!W1640</f>
        <v>0</v>
      </c>
      <c r="O605" s="523">
        <f>'Comm Input'!X1640</f>
        <v>0</v>
      </c>
      <c r="P605" s="28">
        <f>'Comm Input'!Y1640</f>
        <v>0</v>
      </c>
      <c r="Q605" s="538">
        <f>'Comm Input'!Z1640</f>
        <v>0</v>
      </c>
      <c r="R605" s="523">
        <f>'Comm Input'!AA1640</f>
        <v>0</v>
      </c>
      <c r="S605" s="523">
        <f>'Comm Input'!AB1640</f>
        <v>0</v>
      </c>
      <c r="T605" s="28">
        <f>'Comm Input'!AC1640</f>
        <v>0</v>
      </c>
      <c r="U605" s="89">
        <f>'Comm Input'!AD1640</f>
        <v>0</v>
      </c>
      <c r="V605" s="89">
        <f>'Comm Input'!AE1640</f>
        <v>0</v>
      </c>
      <c r="W605" s="23">
        <f>'Comm Input'!AF1640</f>
        <v>0</v>
      </c>
      <c r="X605" s="523">
        <f>'Comm Input'!AG1640</f>
        <v>0</v>
      </c>
      <c r="Y605" s="523">
        <f>'Comm Input'!AH1640</f>
        <v>0</v>
      </c>
      <c r="Z605" s="89">
        <f>'Comm Input'!AI1640</f>
        <v>0</v>
      </c>
    </row>
    <row r="606" spans="1:26" x14ac:dyDescent="0.25">
      <c r="A606" s="440" t="str">
        <f>'Comm Input'!J1641</f>
        <v>CES</v>
      </c>
      <c r="B606" s="42" t="str">
        <f>'Comm Input'!K1641</f>
        <v>Broker: Axis Group</v>
      </c>
      <c r="C606" s="35">
        <f>'Comm Input'!L1641</f>
        <v>0</v>
      </c>
      <c r="D606" s="158">
        <f>'Comm Input'!M1641</f>
        <v>0</v>
      </c>
      <c r="E606" s="117">
        <f>'Comm Input'!N1641</f>
        <v>0</v>
      </c>
      <c r="F606" s="316">
        <f>'Comm Input'!O1641</f>
        <v>0</v>
      </c>
      <c r="G606" s="158">
        <f>'Comm Input'!P1641</f>
        <v>0</v>
      </c>
      <c r="H606" s="158">
        <f>'Comm Input'!Q1641</f>
        <v>0</v>
      </c>
      <c r="I606" s="158">
        <f>'Comm Input'!R1641</f>
        <v>0</v>
      </c>
      <c r="J606" s="319">
        <f>'Comm Input'!S1641</f>
        <v>0</v>
      </c>
      <c r="K606" s="319">
        <f>'Comm Input'!T1641</f>
        <v>0</v>
      </c>
      <c r="L606" s="319" t="str">
        <f>'Comm Input'!U1641</f>
        <v>Bundled</v>
      </c>
      <c r="M606" s="158">
        <f>'Comm Input'!V1641</f>
        <v>0</v>
      </c>
      <c r="N606" s="319">
        <f>'Comm Input'!W1641</f>
        <v>2.2249999999999999E-2</v>
      </c>
      <c r="O606" s="117">
        <f>'Comm Input'!X1641</f>
        <v>0</v>
      </c>
      <c r="P606" s="157">
        <f>'Comm Input'!Y1641</f>
        <v>0</v>
      </c>
      <c r="Q606" s="159">
        <f>'Comm Input'!Z1641</f>
        <v>0</v>
      </c>
      <c r="R606" s="319">
        <f>'Comm Input'!AA1641</f>
        <v>2E-3</v>
      </c>
      <c r="S606" s="157">
        <f>'Comm Input'!AB1641</f>
        <v>0</v>
      </c>
      <c r="T606" s="126" t="str">
        <f>'Comm Input'!AC1641</f>
        <v>kr</v>
      </c>
      <c r="U606" s="7">
        <f>'Comm Input'!AD1641</f>
        <v>0</v>
      </c>
      <c r="V606" s="7">
        <f>'Comm Input'!AE1641</f>
        <v>0</v>
      </c>
      <c r="W606" s="126">
        <f>'Comm Input'!AF1641</f>
        <v>0</v>
      </c>
      <c r="X606" s="158">
        <f>'Comm Input'!AG1641</f>
        <v>0</v>
      </c>
      <c r="Y606" s="322">
        <f>'Comm Input'!AH1641</f>
        <v>0</v>
      </c>
      <c r="Z606" s="7">
        <f>'Comm Input'!AI1641</f>
        <v>0</v>
      </c>
    </row>
    <row r="607" spans="1:26" x14ac:dyDescent="0.25">
      <c r="A607" s="311">
        <f>'Comm Input'!J1642</f>
        <v>0</v>
      </c>
      <c r="B607" s="218" t="str">
        <f>'Comm Input'!K1642</f>
        <v>Continental Staffing - Department of Financial Services</v>
      </c>
      <c r="C607" s="17">
        <f>'Comm Input'!L1642</f>
        <v>0.24249999999999999</v>
      </c>
      <c r="D607" t="str">
        <f>'Comm Input'!M1642</f>
        <v>FL0042</v>
      </c>
      <c r="E607" s="628">
        <f>'Comm Input'!N1642</f>
        <v>0</v>
      </c>
      <c r="F607" s="366">
        <f>'Comm Input'!O1642</f>
        <v>0</v>
      </c>
      <c r="G607" s="533">
        <f>'Comm Input'!P1642</f>
        <v>0</v>
      </c>
      <c r="H607" s="535">
        <f>'Comm Input'!Q1642</f>
        <v>0</v>
      </c>
      <c r="I607" s="535">
        <f>'Comm Input'!R1642</f>
        <v>0</v>
      </c>
      <c r="J607" s="535">
        <f>'Comm Input'!S1642</f>
        <v>0</v>
      </c>
      <c r="K607" s="535">
        <f>'Comm Input'!T1642</f>
        <v>0</v>
      </c>
      <c r="L607" s="526">
        <f>'Comm Input'!U1642</f>
        <v>0</v>
      </c>
      <c r="M607" s="526">
        <f>'Comm Input'!V1642</f>
        <v>0</v>
      </c>
      <c r="N607" s="523">
        <f>'Comm Input'!W1642</f>
        <v>0</v>
      </c>
      <c r="O607" s="523">
        <f>'Comm Input'!X1642</f>
        <v>0</v>
      </c>
      <c r="P607" s="538">
        <f>'Comm Input'!Y1642</f>
        <v>0</v>
      </c>
      <c r="Q607" s="538">
        <f>'Comm Input'!Z1642</f>
        <v>0</v>
      </c>
      <c r="R607" s="538">
        <f>'Comm Input'!AA1642</f>
        <v>0</v>
      </c>
      <c r="S607" s="538">
        <f>'Comm Input'!AB1642</f>
        <v>0</v>
      </c>
      <c r="T607" s="11">
        <f>'Comm Input'!AC1642</f>
        <v>0</v>
      </c>
      <c r="U607">
        <f>'Comm Input'!AD1642</f>
        <v>0</v>
      </c>
      <c r="V607">
        <f>'Comm Input'!AE1642</f>
        <v>0</v>
      </c>
      <c r="W607" s="538">
        <f>'Comm Input'!AF1642</f>
        <v>0</v>
      </c>
      <c r="X607" s="538">
        <f>'Comm Input'!AG1642</f>
        <v>0</v>
      </c>
      <c r="Y607" s="538">
        <f>'Comm Input'!AH1642</f>
        <v>0</v>
      </c>
      <c r="Z607">
        <f>'Comm Input'!AI1642</f>
        <v>0</v>
      </c>
    </row>
    <row r="608" spans="1:26" x14ac:dyDescent="0.25">
      <c r="A608" s="311">
        <f>'Comm Input'!J1643</f>
        <v>0</v>
      </c>
      <c r="B608" s="11">
        <f>'Comm Input'!K1643</f>
        <v>0</v>
      </c>
      <c r="C608">
        <f>'Comm Input'!L1643</f>
        <v>0</v>
      </c>
      <c r="D608">
        <f>'Comm Input'!M1643</f>
        <v>0</v>
      </c>
      <c r="E608" s="494">
        <f>'Comm Input'!N1643</f>
        <v>0</v>
      </c>
      <c r="F608" s="17">
        <f>'Comm Input'!O1643</f>
        <v>0</v>
      </c>
      <c r="G608" s="38">
        <f>'Comm Input'!P1643</f>
        <v>0</v>
      </c>
      <c r="H608" s="307">
        <f>'Comm Input'!Q1643</f>
        <v>0</v>
      </c>
      <c r="I608" s="307">
        <f>'Comm Input'!R1643</f>
        <v>0</v>
      </c>
      <c r="J608" s="307">
        <f>'Comm Input'!S1643</f>
        <v>0</v>
      </c>
      <c r="K608" s="307">
        <f>'Comm Input'!T1643</f>
        <v>0</v>
      </c>
      <c r="L608" s="38">
        <f>'Comm Input'!U1643</f>
        <v>0</v>
      </c>
      <c r="M608" s="38">
        <f>'Comm Input'!V1643</f>
        <v>0</v>
      </c>
      <c r="N608" s="22">
        <f>'Comm Input'!W1643</f>
        <v>0</v>
      </c>
      <c r="O608" s="22">
        <f>'Comm Input'!X1643</f>
        <v>0</v>
      </c>
      <c r="P608" s="23">
        <f>'Comm Input'!Y1643</f>
        <v>0</v>
      </c>
      <c r="Q608" s="23">
        <f>'Comm Input'!Z1643</f>
        <v>0</v>
      </c>
      <c r="R608" s="23">
        <f>'Comm Input'!AA1643</f>
        <v>0</v>
      </c>
      <c r="S608" s="23">
        <f>'Comm Input'!AB1643</f>
        <v>0</v>
      </c>
      <c r="T608" s="11">
        <f>'Comm Input'!AC1643</f>
        <v>0</v>
      </c>
      <c r="U608">
        <f>'Comm Input'!AD1643</f>
        <v>0</v>
      </c>
      <c r="V608">
        <f>'Comm Input'!AE1643</f>
        <v>0</v>
      </c>
      <c r="W608" s="23">
        <f>'Comm Input'!AF1643</f>
        <v>0</v>
      </c>
      <c r="X608" s="23">
        <f>'Comm Input'!AG1643</f>
        <v>0</v>
      </c>
      <c r="Y608" s="23">
        <f>'Comm Input'!AH1643</f>
        <v>0</v>
      </c>
      <c r="Z608">
        <f>'Comm Input'!AI1643</f>
        <v>0</v>
      </c>
    </row>
    <row r="609" spans="1:26" x14ac:dyDescent="0.25">
      <c r="A609" s="311">
        <f>'Comm Input'!J1644</f>
        <v>0</v>
      </c>
      <c r="B609" s="11">
        <f>'Comm Input'!K1645</f>
        <v>0</v>
      </c>
      <c r="C609" s="17">
        <f>'Comm Input'!L1644</f>
        <v>0</v>
      </c>
      <c r="D609">
        <f>'Comm Input'!M1644</f>
        <v>0</v>
      </c>
      <c r="E609" s="494">
        <f>'Comm Input'!N1644</f>
        <v>0</v>
      </c>
      <c r="F609" s="366">
        <f>'Comm Input'!O1644</f>
        <v>0</v>
      </c>
      <c r="G609" s="321">
        <f>'Comm Input'!P1644</f>
        <v>0</v>
      </c>
      <c r="H609" s="307">
        <f>'Comm Input'!Q1644</f>
        <v>0</v>
      </c>
      <c r="I609" s="307">
        <f>'Comm Input'!R1644</f>
        <v>0</v>
      </c>
      <c r="J609" s="307">
        <f>'Comm Input'!S1644</f>
        <v>0</v>
      </c>
      <c r="K609" s="307">
        <f>'Comm Input'!T1644</f>
        <v>0</v>
      </c>
      <c r="L609" s="38">
        <f>'Comm Input'!U1644</f>
        <v>0</v>
      </c>
      <c r="M609" s="38">
        <f>'Comm Input'!V1644</f>
        <v>0</v>
      </c>
      <c r="N609" s="22">
        <f>'Comm Input'!W1644</f>
        <v>0</v>
      </c>
      <c r="O609" s="22">
        <f>'Comm Input'!X1644</f>
        <v>0</v>
      </c>
      <c r="P609" s="23">
        <f>'Comm Input'!Y1644</f>
        <v>0</v>
      </c>
      <c r="Q609" s="23">
        <f>'Comm Input'!Z1644</f>
        <v>0</v>
      </c>
      <c r="R609" s="23">
        <f>'Comm Input'!AA1644</f>
        <v>0</v>
      </c>
      <c r="S609" s="23">
        <f>'Comm Input'!AB1644</f>
        <v>0</v>
      </c>
      <c r="T609" s="11">
        <f>'Comm Input'!AC1644</f>
        <v>0</v>
      </c>
      <c r="U609">
        <f>'Comm Input'!AD1644</f>
        <v>0</v>
      </c>
      <c r="V609">
        <f>'Comm Input'!AE1644</f>
        <v>0</v>
      </c>
      <c r="W609" s="23">
        <f>'Comm Input'!AF1644</f>
        <v>0</v>
      </c>
      <c r="X609" s="23">
        <f>'Comm Input'!AG1644</f>
        <v>0</v>
      </c>
      <c r="Y609" s="23">
        <f>'Comm Input'!AH1644</f>
        <v>0</v>
      </c>
      <c r="Z609">
        <f>'Comm Input'!AI1644</f>
        <v>0</v>
      </c>
    </row>
    <row r="610" spans="1:26" x14ac:dyDescent="0.25">
      <c r="A610" s="311">
        <f>'Comm Input'!J1645</f>
        <v>0</v>
      </c>
      <c r="B610" s="11" t="e">
        <f>'Comm Input'!#REF!</f>
        <v>#REF!</v>
      </c>
      <c r="C610">
        <f>'Comm Input'!L1645</f>
        <v>0</v>
      </c>
      <c r="D610">
        <f>'Comm Input'!M1645</f>
        <v>0</v>
      </c>
      <c r="E610" s="494">
        <f>'Comm Input'!N1645</f>
        <v>0</v>
      </c>
      <c r="F610" s="17">
        <f>'Comm Input'!O1645</f>
        <v>0</v>
      </c>
      <c r="G610" s="38">
        <f>'Comm Input'!P1645</f>
        <v>0</v>
      </c>
      <c r="H610" s="307">
        <f>'Comm Input'!Q1645</f>
        <v>0</v>
      </c>
      <c r="I610" s="307">
        <f>'Comm Input'!R1645</f>
        <v>0</v>
      </c>
      <c r="J610" s="307">
        <f>'Comm Input'!S1645</f>
        <v>0</v>
      </c>
      <c r="K610" s="307">
        <f>'Comm Input'!T1645</f>
        <v>0</v>
      </c>
      <c r="L610" s="38">
        <f>'Comm Input'!U1645</f>
        <v>0</v>
      </c>
      <c r="M610" s="38">
        <f>'Comm Input'!V1645</f>
        <v>0</v>
      </c>
      <c r="N610" s="22">
        <f>'Comm Input'!W1645</f>
        <v>0</v>
      </c>
      <c r="O610" s="22">
        <f>'Comm Input'!X1645</f>
        <v>0</v>
      </c>
      <c r="P610" s="23">
        <f>'Comm Input'!Y1645</f>
        <v>0</v>
      </c>
      <c r="Q610" s="23">
        <f>'Comm Input'!Z1645</f>
        <v>0</v>
      </c>
      <c r="R610" s="23">
        <f>'Comm Input'!AA1645</f>
        <v>0</v>
      </c>
      <c r="S610" s="23">
        <f>'Comm Input'!AB1645</f>
        <v>0</v>
      </c>
      <c r="T610" s="11">
        <f>'Comm Input'!AC1645</f>
        <v>0</v>
      </c>
      <c r="U610">
        <f>'Comm Input'!AD1645</f>
        <v>0</v>
      </c>
      <c r="V610">
        <f>'Comm Input'!AE1645</f>
        <v>0</v>
      </c>
      <c r="W610" s="23">
        <f>'Comm Input'!AF1645</f>
        <v>0</v>
      </c>
      <c r="X610" s="23">
        <f>'Comm Input'!AG1645</f>
        <v>0</v>
      </c>
      <c r="Y610" s="23">
        <f>'Comm Input'!AH1645</f>
        <v>0</v>
      </c>
      <c r="Z610">
        <f>'Comm Input'!AI1645</f>
        <v>0</v>
      </c>
    </row>
    <row r="611" spans="1:26" x14ac:dyDescent="0.25">
      <c r="A611" s="311">
        <f>'Comm Input'!J1646</f>
        <v>0</v>
      </c>
      <c r="B611" s="11">
        <f>'Comm Input'!K1646</f>
        <v>0</v>
      </c>
      <c r="C611" s="17">
        <f>'Comm Input'!L1646</f>
        <v>0</v>
      </c>
      <c r="D611">
        <f>'Comm Input'!M1646</f>
        <v>0</v>
      </c>
      <c r="E611" s="494">
        <f>'Comm Input'!N1646</f>
        <v>0</v>
      </c>
      <c r="F611" s="366">
        <f>'Comm Input'!O1646</f>
        <v>0</v>
      </c>
      <c r="G611" s="321">
        <f>'Comm Input'!P1646</f>
        <v>0</v>
      </c>
      <c r="H611" s="307">
        <f>'Comm Input'!Q1646</f>
        <v>0</v>
      </c>
      <c r="I611" s="307">
        <f>'Comm Input'!R1646</f>
        <v>0</v>
      </c>
      <c r="J611" s="307">
        <f>'Comm Input'!S1646</f>
        <v>0</v>
      </c>
      <c r="K611" s="307">
        <f>'Comm Input'!T1646</f>
        <v>0</v>
      </c>
      <c r="L611" s="38">
        <f>'Comm Input'!U1646</f>
        <v>0</v>
      </c>
      <c r="M611" s="38">
        <f>'Comm Input'!V1646</f>
        <v>0</v>
      </c>
      <c r="N611" s="22">
        <f>'Comm Input'!W1646</f>
        <v>0</v>
      </c>
      <c r="O611" s="22">
        <f>'Comm Input'!X1646</f>
        <v>0</v>
      </c>
      <c r="P611" s="23">
        <f>'Comm Input'!Y1646</f>
        <v>0</v>
      </c>
      <c r="Q611" s="23">
        <f>'Comm Input'!Z1646</f>
        <v>0</v>
      </c>
      <c r="R611" s="23">
        <f>'Comm Input'!AA1646</f>
        <v>0</v>
      </c>
      <c r="S611" s="23">
        <f>'Comm Input'!AB1646</f>
        <v>0</v>
      </c>
      <c r="T611" s="11">
        <f>'Comm Input'!AC1646</f>
        <v>0</v>
      </c>
      <c r="U611">
        <f>'Comm Input'!AD1646</f>
        <v>0</v>
      </c>
      <c r="V611">
        <f>'Comm Input'!AE1646</f>
        <v>0</v>
      </c>
      <c r="W611" s="23">
        <f>'Comm Input'!AF1646</f>
        <v>0</v>
      </c>
      <c r="X611" s="23">
        <f>'Comm Input'!AG1646</f>
        <v>0</v>
      </c>
      <c r="Y611" s="23">
        <f>'Comm Input'!AH1646</f>
        <v>0</v>
      </c>
      <c r="Z611" s="23">
        <f>'Comm Input'!AI1646</f>
        <v>0</v>
      </c>
    </row>
    <row r="612" spans="1:26" x14ac:dyDescent="0.25">
      <c r="A612" s="311">
        <f>'Comm Input'!J1647</f>
        <v>0</v>
      </c>
      <c r="B612" s="11">
        <f>'Comm Input'!K1647</f>
        <v>0</v>
      </c>
      <c r="C612">
        <f>'Comm Input'!L1647</f>
        <v>0</v>
      </c>
      <c r="D612">
        <f>'Comm Input'!M1647</f>
        <v>0</v>
      </c>
      <c r="E612" s="626">
        <f>'Comm Input'!N1647</f>
        <v>0</v>
      </c>
      <c r="F612" s="13">
        <f>'Comm Input'!O1647</f>
        <v>0</v>
      </c>
      <c r="G612" s="38">
        <f>'Comm Input'!P1647</f>
        <v>0</v>
      </c>
      <c r="H612" s="307">
        <f>'Comm Input'!Q1647</f>
        <v>0</v>
      </c>
      <c r="I612" s="307">
        <f>'Comm Input'!R1647</f>
        <v>0</v>
      </c>
      <c r="J612" s="307">
        <f>'Comm Input'!S1647</f>
        <v>0</v>
      </c>
      <c r="K612" s="307">
        <f>'Comm Input'!T1647</f>
        <v>0</v>
      </c>
      <c r="L612" s="38">
        <f>'Comm Input'!U1647</f>
        <v>0</v>
      </c>
      <c r="M612" s="38">
        <f>'Comm Input'!V1647</f>
        <v>0</v>
      </c>
      <c r="N612" s="22">
        <f>'Comm Input'!W1647</f>
        <v>0</v>
      </c>
      <c r="O612" s="22">
        <f>'Comm Input'!X1647</f>
        <v>0</v>
      </c>
      <c r="P612" s="23">
        <f>'Comm Input'!Y1647</f>
        <v>0</v>
      </c>
      <c r="Q612" s="23">
        <f>'Comm Input'!Z1647</f>
        <v>0</v>
      </c>
      <c r="R612" s="23">
        <f>'Comm Input'!AA1647</f>
        <v>0</v>
      </c>
      <c r="S612" s="23">
        <f>'Comm Input'!AB1647</f>
        <v>0</v>
      </c>
      <c r="T612" s="11">
        <f>'Comm Input'!AC1647</f>
        <v>0</v>
      </c>
      <c r="U612">
        <f>'Comm Input'!AD1647</f>
        <v>0</v>
      </c>
      <c r="V612">
        <f>'Comm Input'!AE1647</f>
        <v>0</v>
      </c>
      <c r="W612" s="23">
        <f>'Comm Input'!AF1647</f>
        <v>0</v>
      </c>
      <c r="X612" s="23">
        <f>'Comm Input'!AG1647</f>
        <v>0</v>
      </c>
      <c r="Y612" s="23">
        <f>'Comm Input'!AH1647</f>
        <v>0</v>
      </c>
      <c r="Z612" s="23">
        <f>'Comm Input'!AI1647</f>
        <v>0</v>
      </c>
    </row>
    <row r="613" spans="1:26" ht="15.75" thickBot="1" x14ac:dyDescent="0.3">
      <c r="A613" s="311">
        <f>'Comm Input'!J1648</f>
        <v>0</v>
      </c>
      <c r="B613" s="11">
        <f>'Comm Input'!K1648</f>
        <v>0</v>
      </c>
      <c r="C613">
        <f>'Comm Input'!L1648</f>
        <v>0</v>
      </c>
      <c r="D613">
        <f>'Comm Input'!M1648</f>
        <v>0</v>
      </c>
      <c r="E613" s="49">
        <f>'Comm Input'!N1648</f>
        <v>0</v>
      </c>
      <c r="F613" s="50">
        <f>'Comm Input'!O1648</f>
        <v>0</v>
      </c>
      <c r="G613" s="38">
        <f>'Comm Input'!P1648</f>
        <v>0</v>
      </c>
      <c r="H613" s="307">
        <f>'Comm Input'!Q1648</f>
        <v>0</v>
      </c>
      <c r="I613" s="307">
        <f>'Comm Input'!R1648</f>
        <v>0</v>
      </c>
      <c r="J613" s="307">
        <f>'Comm Input'!S1648</f>
        <v>0</v>
      </c>
      <c r="K613" s="307">
        <f>'Comm Input'!T1648</f>
        <v>0</v>
      </c>
      <c r="L613" s="38">
        <f>'Comm Input'!U1648</f>
        <v>0</v>
      </c>
      <c r="M613" s="38">
        <f>'Comm Input'!V1648</f>
        <v>0</v>
      </c>
      <c r="N613" s="38">
        <f>'Comm Input'!W1648</f>
        <v>0</v>
      </c>
      <c r="O613" s="22">
        <f>'Comm Input'!X1648</f>
        <v>0</v>
      </c>
      <c r="P613" s="11">
        <f>'Comm Input'!Y1648</f>
        <v>0</v>
      </c>
      <c r="Q613" s="23">
        <f>'Comm Input'!Z1648</f>
        <v>0</v>
      </c>
      <c r="R613" s="22">
        <f>'Comm Input'!AA1648</f>
        <v>0</v>
      </c>
      <c r="S613" s="22">
        <f>'Comm Input'!AB1648</f>
        <v>0</v>
      </c>
      <c r="T613" s="23">
        <f>'Comm Input'!AC1648</f>
        <v>0</v>
      </c>
      <c r="U613" s="22">
        <f>'Comm Input'!AD1648</f>
        <v>0</v>
      </c>
      <c r="V613" s="22">
        <f>'Comm Input'!AE1648</f>
        <v>0</v>
      </c>
      <c r="W613" s="23">
        <f>'Comm Input'!AF1648</f>
        <v>0</v>
      </c>
      <c r="X613" s="22">
        <f>'Comm Input'!AG1648</f>
        <v>0</v>
      </c>
      <c r="Y613" s="22">
        <f>'Comm Input'!AH1648</f>
        <v>0</v>
      </c>
      <c r="Z613" s="22">
        <f>'Comm Input'!AI1648</f>
        <v>0</v>
      </c>
    </row>
    <row r="614" spans="1:26" ht="15.75" thickBot="1" x14ac:dyDescent="0.3">
      <c r="A614" s="311">
        <f>'Comm Input'!J1649</f>
        <v>0</v>
      </c>
      <c r="B614" s="11">
        <f>'Comm Input'!K1649</f>
        <v>0</v>
      </c>
      <c r="C614">
        <f>'Comm Input'!L1649</f>
        <v>0</v>
      </c>
      <c r="D614">
        <f>'Comm Input'!M1649</f>
        <v>0</v>
      </c>
      <c r="E614" s="49">
        <f>'Comm Input'!N1649</f>
        <v>0</v>
      </c>
      <c r="F614" s="50">
        <f>'Comm Input'!O1649</f>
        <v>0</v>
      </c>
      <c r="G614" s="38">
        <f>'Comm Input'!P1649</f>
        <v>0</v>
      </c>
      <c r="H614" s="38">
        <f>'Comm Input'!Q1649</f>
        <v>0</v>
      </c>
      <c r="I614" s="38">
        <f>'Comm Input'!R1649</f>
        <v>0</v>
      </c>
      <c r="J614" s="38">
        <f>'Comm Input'!S1649</f>
        <v>0</v>
      </c>
      <c r="K614" s="38">
        <f>'Comm Input'!T1649</f>
        <v>0</v>
      </c>
      <c r="L614" s="38">
        <f>'Comm Input'!U1649</f>
        <v>0</v>
      </c>
      <c r="M614" s="38">
        <f>'Comm Input'!V1649</f>
        <v>0</v>
      </c>
      <c r="N614" s="488">
        <f>'Comm Input'!W1649</f>
        <v>0</v>
      </c>
      <c r="O614" s="489">
        <f>'Comm Input'!X1649</f>
        <v>0</v>
      </c>
      <c r="P614" s="490">
        <f>'Comm Input'!Y1649</f>
        <v>0</v>
      </c>
      <c r="Q614" s="1165">
        <f>'Comm Input'!Z1649</f>
        <v>0</v>
      </c>
      <c r="R614" s="387">
        <f>'Comm Input'!AA1649</f>
        <v>0</v>
      </c>
      <c r="S614" s="387">
        <f>'Comm Input'!AB1649</f>
        <v>0</v>
      </c>
      <c r="T614" s="1114">
        <f>'Comm Input'!AC1649</f>
        <v>0</v>
      </c>
      <c r="U614" s="89">
        <f>'Comm Input'!AD1649</f>
        <v>0</v>
      </c>
      <c r="V614" s="89">
        <f>'Comm Input'!AE1649</f>
        <v>0</v>
      </c>
      <c r="W614" s="23">
        <f>'Comm Input'!AF1649</f>
        <v>0</v>
      </c>
      <c r="X614" s="387">
        <f>'Comm Input'!AG1649</f>
        <v>0</v>
      </c>
      <c r="Y614" s="387">
        <f>'Comm Input'!AH1649</f>
        <v>0</v>
      </c>
      <c r="Z614" s="1087">
        <f>'Comm Input'!AI1649</f>
        <v>0</v>
      </c>
    </row>
    <row r="615" spans="1:26" x14ac:dyDescent="0.25">
      <c r="A615" s="440" t="str">
        <f>'Comm Input'!J1650</f>
        <v>CES</v>
      </c>
      <c r="B615" s="42" t="str">
        <f>'Comm Input'!K1650</f>
        <v>Broker: Axis Group</v>
      </c>
      <c r="C615" s="35">
        <f>'Comm Input'!L1650</f>
        <v>0</v>
      </c>
      <c r="D615" s="158">
        <f>'Comm Input'!M1650</f>
        <v>0</v>
      </c>
      <c r="E615" s="117">
        <f>'Comm Input'!N1650</f>
        <v>0</v>
      </c>
      <c r="F615" s="316">
        <f>'Comm Input'!O1650</f>
        <v>0</v>
      </c>
      <c r="G615" s="158">
        <f>'Comm Input'!P1650</f>
        <v>0</v>
      </c>
      <c r="H615" s="158">
        <f>'Comm Input'!Q1650</f>
        <v>0</v>
      </c>
      <c r="I615" s="158">
        <f>'Comm Input'!R1650</f>
        <v>0</v>
      </c>
      <c r="J615" s="319">
        <f>'Comm Input'!S1650</f>
        <v>0</v>
      </c>
      <c r="K615" s="319">
        <f>'Comm Input'!T1650</f>
        <v>0</v>
      </c>
      <c r="L615" s="319" t="str">
        <f>'Comm Input'!U1650</f>
        <v>Bundled</v>
      </c>
      <c r="M615" s="158">
        <f>'Comm Input'!V1650</f>
        <v>0</v>
      </c>
      <c r="N615" s="319">
        <f>'Comm Input'!W1650</f>
        <v>2.2800000000000001E-2</v>
      </c>
      <c r="O615" s="117">
        <f>'Comm Input'!X1650</f>
        <v>0</v>
      </c>
      <c r="P615" s="157">
        <f>'Comm Input'!Y1650</f>
        <v>0</v>
      </c>
      <c r="Q615" s="159">
        <f>'Comm Input'!Z1650</f>
        <v>0</v>
      </c>
      <c r="R615" s="319">
        <f>'Comm Input'!AA1650</f>
        <v>2.5000000000000001E-3</v>
      </c>
      <c r="S615" s="157">
        <f>'Comm Input'!AB1650</f>
        <v>0</v>
      </c>
      <c r="T615" s="126" t="str">
        <f>'Comm Input'!AC1650</f>
        <v>kr</v>
      </c>
      <c r="U615" s="7">
        <f>'Comm Input'!AD1650</f>
        <v>0</v>
      </c>
      <c r="V615" s="7">
        <f>'Comm Input'!AE1650</f>
        <v>0</v>
      </c>
      <c r="W615" s="126">
        <f>'Comm Input'!AF1650</f>
        <v>0</v>
      </c>
      <c r="X615" s="158">
        <f>'Comm Input'!AG1650</f>
        <v>0</v>
      </c>
      <c r="Y615" s="322">
        <f>'Comm Input'!AH1650</f>
        <v>0</v>
      </c>
      <c r="Z615" s="7">
        <f>'Comm Input'!AI1650</f>
        <v>0</v>
      </c>
    </row>
    <row r="616" spans="1:26" x14ac:dyDescent="0.25">
      <c r="A616" s="311">
        <f>'Comm Input'!J1651</f>
        <v>0</v>
      </c>
      <c r="B616" s="218" t="str">
        <f>'Comm Input'!K1651</f>
        <v>Walker &amp; Company</v>
      </c>
      <c r="C616" s="17">
        <f>'Comm Input'!L1651</f>
        <v>0.23749999999999999</v>
      </c>
      <c r="D616" t="str">
        <f>'Comm Input'!M1651</f>
        <v>FL0083</v>
      </c>
      <c r="E616" s="628">
        <f>'Comm Input'!N1651</f>
        <v>3586.5</v>
      </c>
      <c r="F616" s="366">
        <f>'Comm Input'!O1651</f>
        <v>0</v>
      </c>
      <c r="G616" s="533">
        <f>'Comm Input'!P1651</f>
        <v>0</v>
      </c>
      <c r="H616" s="535">
        <f>'Comm Input'!Q1651</f>
        <v>0</v>
      </c>
      <c r="I616" s="535">
        <f>'Comm Input'!R1651</f>
        <v>0</v>
      </c>
      <c r="J616" s="535">
        <f>'Comm Input'!S1651</f>
        <v>0</v>
      </c>
      <c r="K616" s="535">
        <f>'Comm Input'!T1651</f>
        <v>0</v>
      </c>
      <c r="L616" s="526">
        <f>'Comm Input'!U1651</f>
        <v>0</v>
      </c>
      <c r="M616" s="526">
        <f>'Comm Input'!V1651</f>
        <v>0</v>
      </c>
      <c r="N616" s="523">
        <f>'Comm Input'!W1651</f>
        <v>81.772199999999998</v>
      </c>
      <c r="O616" s="523">
        <f>'Comm Input'!X1651</f>
        <v>0</v>
      </c>
      <c r="P616" s="538">
        <f>'Comm Input'!Y1651</f>
        <v>0</v>
      </c>
      <c r="Q616" s="538">
        <f>'Comm Input'!Z1651</f>
        <v>0</v>
      </c>
      <c r="R616" s="538">
        <f>'Comm Input'!AA1651</f>
        <v>8.9662500000000005</v>
      </c>
      <c r="S616" s="538">
        <f>'Comm Input'!AB1651</f>
        <v>0</v>
      </c>
      <c r="T616" s="11">
        <f>'Comm Input'!AC1651</f>
        <v>0</v>
      </c>
      <c r="U616">
        <f>'Comm Input'!AD1651</f>
        <v>0</v>
      </c>
      <c r="V616">
        <f>'Comm Input'!AE1651</f>
        <v>0</v>
      </c>
      <c r="W616" s="538">
        <f>'Comm Input'!AF1651</f>
        <v>0</v>
      </c>
      <c r="X616" s="538">
        <f>'Comm Input'!AG1651</f>
        <v>0</v>
      </c>
      <c r="Y616" s="538">
        <f>'Comm Input'!AH1651</f>
        <v>0</v>
      </c>
      <c r="Z616">
        <f>'Comm Input'!AI1651</f>
        <v>0</v>
      </c>
    </row>
    <row r="617" spans="1:26" x14ac:dyDescent="0.25">
      <c r="A617" s="311">
        <f>'Comm Input'!J1652</f>
        <v>0</v>
      </c>
      <c r="B617" s="11">
        <f>'Comm Input'!K1652</f>
        <v>0</v>
      </c>
      <c r="C617">
        <f>'Comm Input'!L1652</f>
        <v>0</v>
      </c>
      <c r="D617">
        <f>'Comm Input'!M1652</f>
        <v>0</v>
      </c>
      <c r="E617" s="494">
        <f>'Comm Input'!N1652</f>
        <v>0</v>
      </c>
      <c r="F617" s="17">
        <f>'Comm Input'!O1652</f>
        <v>0</v>
      </c>
      <c r="G617" s="38">
        <f>'Comm Input'!P1652</f>
        <v>0</v>
      </c>
      <c r="H617" s="307">
        <f>'Comm Input'!Q1652</f>
        <v>0</v>
      </c>
      <c r="I617" s="307">
        <f>'Comm Input'!R1652</f>
        <v>0</v>
      </c>
      <c r="J617" s="307">
        <f>'Comm Input'!S1652</f>
        <v>0</v>
      </c>
      <c r="K617" s="307">
        <f>'Comm Input'!T1652</f>
        <v>0</v>
      </c>
      <c r="L617" s="38">
        <f>'Comm Input'!U1652</f>
        <v>0</v>
      </c>
      <c r="M617" s="38">
        <f>'Comm Input'!V1652</f>
        <v>0</v>
      </c>
      <c r="N617" s="22">
        <f>'Comm Input'!W1652</f>
        <v>0</v>
      </c>
      <c r="O617" s="22">
        <f>'Comm Input'!X1652</f>
        <v>0</v>
      </c>
      <c r="P617" s="23">
        <f>'Comm Input'!Y1652</f>
        <v>0</v>
      </c>
      <c r="Q617" s="23">
        <f>'Comm Input'!Z1652</f>
        <v>0</v>
      </c>
      <c r="R617" s="23">
        <f>'Comm Input'!AA1652</f>
        <v>0</v>
      </c>
      <c r="S617" s="23">
        <f>'Comm Input'!AB1652</f>
        <v>0</v>
      </c>
      <c r="T617" s="11">
        <f>'Comm Input'!AC1652</f>
        <v>0</v>
      </c>
      <c r="U617">
        <f>'Comm Input'!AD1652</f>
        <v>0</v>
      </c>
      <c r="V617">
        <f>'Comm Input'!AE1652</f>
        <v>0</v>
      </c>
      <c r="W617" s="23">
        <f>'Comm Input'!AF1652</f>
        <v>0</v>
      </c>
      <c r="X617" s="23">
        <f>'Comm Input'!AG1652</f>
        <v>0</v>
      </c>
      <c r="Y617" s="23">
        <f>'Comm Input'!AH1652</f>
        <v>0</v>
      </c>
      <c r="Z617">
        <f>'Comm Input'!AI1652</f>
        <v>0</v>
      </c>
    </row>
    <row r="618" spans="1:26" x14ac:dyDescent="0.25">
      <c r="A618" s="311">
        <f>'Comm Input'!J1653</f>
        <v>0</v>
      </c>
      <c r="B618" s="11" t="str">
        <f>'Comm Input'!K1653</f>
        <v>EFFECTIVE: 12/2021</v>
      </c>
      <c r="C618" s="17">
        <f>'Comm Input'!L1653</f>
        <v>0</v>
      </c>
      <c r="D618" t="str">
        <f>'Comm Input'!M1653</f>
        <v>FL</v>
      </c>
      <c r="E618" s="494">
        <f>'Comm Input'!N1653</f>
        <v>0</v>
      </c>
      <c r="F618" s="366">
        <f>'Comm Input'!O1653</f>
        <v>0</v>
      </c>
      <c r="G618" s="321">
        <f>'Comm Input'!P1653</f>
        <v>0</v>
      </c>
      <c r="H618" s="307">
        <f>'Comm Input'!Q1653</f>
        <v>0</v>
      </c>
      <c r="I618" s="307">
        <f>'Comm Input'!R1653</f>
        <v>0</v>
      </c>
      <c r="J618" s="307">
        <f>'Comm Input'!S1653</f>
        <v>0</v>
      </c>
      <c r="K618" s="307">
        <f>'Comm Input'!T1653</f>
        <v>0</v>
      </c>
      <c r="L618" s="38">
        <f>'Comm Input'!U1653</f>
        <v>0</v>
      </c>
      <c r="M618" s="38">
        <f>'Comm Input'!V1653</f>
        <v>0</v>
      </c>
      <c r="N618" s="22">
        <f>'Comm Input'!W1653</f>
        <v>0</v>
      </c>
      <c r="O618" s="22">
        <f>'Comm Input'!X1653</f>
        <v>0</v>
      </c>
      <c r="P618" s="23">
        <f>'Comm Input'!Y1653</f>
        <v>0</v>
      </c>
      <c r="Q618" s="23">
        <f>'Comm Input'!Z1653</f>
        <v>0</v>
      </c>
      <c r="R618" s="23">
        <f>'Comm Input'!AA1653</f>
        <v>0</v>
      </c>
      <c r="S618" s="23">
        <f>'Comm Input'!AB1653</f>
        <v>0</v>
      </c>
      <c r="T618" s="11">
        <f>'Comm Input'!AC1653</f>
        <v>0</v>
      </c>
      <c r="U618">
        <f>'Comm Input'!AD1653</f>
        <v>0</v>
      </c>
      <c r="V618">
        <f>'Comm Input'!AE1653</f>
        <v>0</v>
      </c>
      <c r="W618" s="23">
        <f>'Comm Input'!AF1653</f>
        <v>0</v>
      </c>
      <c r="X618" s="23">
        <f>'Comm Input'!AG1653</f>
        <v>0</v>
      </c>
      <c r="Y618" s="23">
        <f>'Comm Input'!AH1653</f>
        <v>0</v>
      </c>
      <c r="Z618">
        <f>'Comm Input'!AI1653</f>
        <v>0</v>
      </c>
    </row>
    <row r="619" spans="1:26" x14ac:dyDescent="0.25">
      <c r="A619" s="311">
        <f>'Comm Input'!J1654</f>
        <v>0</v>
      </c>
      <c r="B619" s="11">
        <f>'Comm Input'!K1654</f>
        <v>0</v>
      </c>
      <c r="C619">
        <f>'Comm Input'!L1654</f>
        <v>0</v>
      </c>
      <c r="D619">
        <f>'Comm Input'!M1654</f>
        <v>0</v>
      </c>
      <c r="E619" s="494">
        <f>'Comm Input'!N1654</f>
        <v>0</v>
      </c>
      <c r="F619" s="17">
        <f>'Comm Input'!O1654</f>
        <v>0</v>
      </c>
      <c r="G619" s="38">
        <f>'Comm Input'!P1654</f>
        <v>0</v>
      </c>
      <c r="H619" s="307">
        <f>'Comm Input'!Q1654</f>
        <v>0</v>
      </c>
      <c r="I619" s="307">
        <f>'Comm Input'!R1654</f>
        <v>0</v>
      </c>
      <c r="J619" s="307">
        <f>'Comm Input'!S1654</f>
        <v>0</v>
      </c>
      <c r="K619" s="307">
        <f>'Comm Input'!T1654</f>
        <v>0</v>
      </c>
      <c r="L619" s="38">
        <f>'Comm Input'!U1654</f>
        <v>0</v>
      </c>
      <c r="M619" s="38">
        <f>'Comm Input'!V1654</f>
        <v>0</v>
      </c>
      <c r="N619" s="22">
        <f>'Comm Input'!W1654</f>
        <v>0</v>
      </c>
      <c r="O619" s="22">
        <f>'Comm Input'!X1654</f>
        <v>0</v>
      </c>
      <c r="P619" s="23">
        <f>'Comm Input'!Y1654</f>
        <v>0</v>
      </c>
      <c r="Q619" s="23">
        <f>'Comm Input'!Z1654</f>
        <v>0</v>
      </c>
      <c r="R619" s="23">
        <f>'Comm Input'!AA1654</f>
        <v>0</v>
      </c>
      <c r="S619" s="23">
        <f>'Comm Input'!AB1654</f>
        <v>0</v>
      </c>
      <c r="T619" s="11">
        <f>'Comm Input'!AC1654</f>
        <v>0</v>
      </c>
      <c r="U619">
        <f>'Comm Input'!AD1654</f>
        <v>0</v>
      </c>
      <c r="V619">
        <f>'Comm Input'!AE1654</f>
        <v>0</v>
      </c>
      <c r="W619" s="23">
        <f>'Comm Input'!AF1654</f>
        <v>0</v>
      </c>
      <c r="X619" s="23">
        <f>'Comm Input'!AG1654</f>
        <v>0</v>
      </c>
      <c r="Y619" s="23">
        <f>'Comm Input'!AH1654</f>
        <v>0</v>
      </c>
      <c r="Z619">
        <f>'Comm Input'!AI1654</f>
        <v>0</v>
      </c>
    </row>
    <row r="620" spans="1:26" x14ac:dyDescent="0.25">
      <c r="A620" s="311">
        <f>'Comm Input'!J1655</f>
        <v>0</v>
      </c>
      <c r="B620" s="11">
        <f>'Comm Input'!K1655</f>
        <v>0</v>
      </c>
      <c r="C620" s="17">
        <f>'Comm Input'!L1655</f>
        <v>0</v>
      </c>
      <c r="D620">
        <f>'Comm Input'!M1655</f>
        <v>0</v>
      </c>
      <c r="E620" s="494">
        <f>'Comm Input'!N1655</f>
        <v>0</v>
      </c>
      <c r="F620" s="366">
        <f>'Comm Input'!O1655</f>
        <v>0</v>
      </c>
      <c r="G620" s="321">
        <f>'Comm Input'!P1655</f>
        <v>0</v>
      </c>
      <c r="H620" s="307">
        <f>'Comm Input'!Q1655</f>
        <v>0</v>
      </c>
      <c r="I620" s="307">
        <f>'Comm Input'!R1655</f>
        <v>0</v>
      </c>
      <c r="J620" s="307">
        <f>'Comm Input'!S1655</f>
        <v>0</v>
      </c>
      <c r="K620" s="307">
        <f>'Comm Input'!T1655</f>
        <v>0</v>
      </c>
      <c r="L620" s="38">
        <f>'Comm Input'!U1655</f>
        <v>0</v>
      </c>
      <c r="M620" s="38">
        <f>'Comm Input'!V1655</f>
        <v>0</v>
      </c>
      <c r="N620" s="22">
        <f>'Comm Input'!W1655</f>
        <v>0</v>
      </c>
      <c r="O620" s="22">
        <f>'Comm Input'!X1655</f>
        <v>0</v>
      </c>
      <c r="P620" s="23">
        <f>'Comm Input'!Y1655</f>
        <v>0</v>
      </c>
      <c r="Q620" s="23">
        <f>'Comm Input'!Z1655</f>
        <v>0</v>
      </c>
      <c r="R620" s="23">
        <f>'Comm Input'!AA1655</f>
        <v>0</v>
      </c>
      <c r="S620" s="23">
        <f>'Comm Input'!AB1655</f>
        <v>0</v>
      </c>
      <c r="T620" s="11">
        <f>'Comm Input'!AC1655</f>
        <v>0</v>
      </c>
      <c r="U620">
        <f>'Comm Input'!AD1655</f>
        <v>0</v>
      </c>
      <c r="V620">
        <f>'Comm Input'!AE1655</f>
        <v>0</v>
      </c>
      <c r="W620" s="23">
        <f>'Comm Input'!AF1655</f>
        <v>0</v>
      </c>
      <c r="X620" s="23">
        <f>'Comm Input'!AG1655</f>
        <v>0</v>
      </c>
      <c r="Y620" s="23">
        <f>'Comm Input'!AH1655</f>
        <v>0</v>
      </c>
      <c r="Z620" s="23">
        <f>'Comm Input'!AI1655</f>
        <v>0</v>
      </c>
    </row>
    <row r="621" spans="1:26" x14ac:dyDescent="0.25">
      <c r="A621" s="311">
        <f>'Comm Input'!J1656</f>
        <v>0</v>
      </c>
      <c r="B621" s="11">
        <f>'Comm Input'!K1656</f>
        <v>0</v>
      </c>
      <c r="C621">
        <f>'Comm Input'!L1656</f>
        <v>0</v>
      </c>
      <c r="D621">
        <f>'Comm Input'!M1656</f>
        <v>0</v>
      </c>
      <c r="E621" s="626">
        <f>'Comm Input'!N1656</f>
        <v>0</v>
      </c>
      <c r="F621" s="13">
        <f>'Comm Input'!O1656</f>
        <v>0</v>
      </c>
      <c r="G621" s="38">
        <f>'Comm Input'!P1656</f>
        <v>0</v>
      </c>
      <c r="H621" s="307">
        <f>'Comm Input'!Q1656</f>
        <v>0</v>
      </c>
      <c r="I621" s="307">
        <f>'Comm Input'!R1656</f>
        <v>0</v>
      </c>
      <c r="J621" s="307">
        <f>'Comm Input'!S1656</f>
        <v>0</v>
      </c>
      <c r="K621" s="307">
        <f>'Comm Input'!T1656</f>
        <v>0</v>
      </c>
      <c r="L621" s="38">
        <f>'Comm Input'!U1656</f>
        <v>0</v>
      </c>
      <c r="M621" s="38">
        <f>'Comm Input'!V1656</f>
        <v>0</v>
      </c>
      <c r="N621" s="22">
        <f>'Comm Input'!W1656</f>
        <v>0</v>
      </c>
      <c r="O621" s="22">
        <f>'Comm Input'!X1656</f>
        <v>0</v>
      </c>
      <c r="P621" s="23">
        <f>'Comm Input'!Y1656</f>
        <v>0</v>
      </c>
      <c r="Q621" s="23">
        <f>'Comm Input'!Z1656</f>
        <v>0</v>
      </c>
      <c r="R621" s="23">
        <f>'Comm Input'!AA1656</f>
        <v>0</v>
      </c>
      <c r="S621" s="23">
        <f>'Comm Input'!AB1656</f>
        <v>0</v>
      </c>
      <c r="T621" s="11">
        <f>'Comm Input'!AC1656</f>
        <v>0</v>
      </c>
      <c r="U621">
        <f>'Comm Input'!AD1656</f>
        <v>0</v>
      </c>
      <c r="V621">
        <f>'Comm Input'!AE1656</f>
        <v>0</v>
      </c>
      <c r="W621" s="23">
        <f>'Comm Input'!AF1656</f>
        <v>0</v>
      </c>
      <c r="X621" s="23">
        <f>'Comm Input'!AG1656</f>
        <v>0</v>
      </c>
      <c r="Y621" s="23">
        <f>'Comm Input'!AH1656</f>
        <v>0</v>
      </c>
      <c r="Z621" s="23">
        <f>'Comm Input'!AI1656</f>
        <v>0</v>
      </c>
    </row>
    <row r="622" spans="1:26" ht="15.75" thickBot="1" x14ac:dyDescent="0.3">
      <c r="A622" s="311">
        <f>'Comm Input'!J1657</f>
        <v>0</v>
      </c>
      <c r="B622" s="11">
        <f>'Comm Input'!K1657</f>
        <v>0</v>
      </c>
      <c r="C622">
        <f>'Comm Input'!L1657</f>
        <v>0</v>
      </c>
      <c r="D622">
        <f>'Comm Input'!M1657</f>
        <v>0</v>
      </c>
      <c r="E622" s="49">
        <f>'Comm Input'!N1657</f>
        <v>0</v>
      </c>
      <c r="F622" s="50">
        <f>'Comm Input'!O1657</f>
        <v>0</v>
      </c>
      <c r="G622" s="38">
        <f>'Comm Input'!P1657</f>
        <v>0</v>
      </c>
      <c r="H622" s="307">
        <f>'Comm Input'!Q1657</f>
        <v>0</v>
      </c>
      <c r="I622" s="307">
        <f>'Comm Input'!R1657</f>
        <v>0</v>
      </c>
      <c r="J622" s="307">
        <f>'Comm Input'!S1657</f>
        <v>0</v>
      </c>
      <c r="K622" s="307">
        <f>'Comm Input'!T1657</f>
        <v>0</v>
      </c>
      <c r="L622" s="38">
        <f>'Comm Input'!U1657</f>
        <v>0</v>
      </c>
      <c r="M622" s="38">
        <f>'Comm Input'!V1657</f>
        <v>0</v>
      </c>
      <c r="N622" s="38">
        <f>'Comm Input'!W1657</f>
        <v>0</v>
      </c>
      <c r="O622" s="22">
        <f>'Comm Input'!X1657</f>
        <v>0</v>
      </c>
      <c r="P622" s="11">
        <f>'Comm Input'!Y1657</f>
        <v>0</v>
      </c>
      <c r="Q622" s="23">
        <f>'Comm Input'!Z1657</f>
        <v>0</v>
      </c>
      <c r="R622" s="22">
        <f>'Comm Input'!AA1657</f>
        <v>0</v>
      </c>
      <c r="S622" s="22">
        <f>'Comm Input'!AB1657</f>
        <v>0</v>
      </c>
      <c r="T622" s="23">
        <f>'Comm Input'!AC1657</f>
        <v>0</v>
      </c>
      <c r="U622" s="22">
        <f>'Comm Input'!AD1657</f>
        <v>0</v>
      </c>
      <c r="V622" s="22">
        <f>'Comm Input'!AE1657</f>
        <v>0</v>
      </c>
      <c r="W622" s="23">
        <f>'Comm Input'!AF1657</f>
        <v>0</v>
      </c>
      <c r="X622" s="22">
        <f>'Comm Input'!AG1657</f>
        <v>0</v>
      </c>
      <c r="Y622" s="22">
        <f>'Comm Input'!AH1657</f>
        <v>0</v>
      </c>
      <c r="Z622" s="22">
        <f>'Comm Input'!AI1657</f>
        <v>0</v>
      </c>
    </row>
    <row r="623" spans="1:26" ht="15.75" thickBot="1" x14ac:dyDescent="0.3">
      <c r="A623" s="311">
        <f>'Comm Input'!J1658</f>
        <v>0</v>
      </c>
      <c r="B623" s="11">
        <f>'Comm Input'!K1658</f>
        <v>0</v>
      </c>
      <c r="C623">
        <f>'Comm Input'!L1658</f>
        <v>0</v>
      </c>
      <c r="D623">
        <f>'Comm Input'!M1658</f>
        <v>0</v>
      </c>
      <c r="E623" s="49">
        <f>'Comm Input'!N1658</f>
        <v>0</v>
      </c>
      <c r="F623" s="50">
        <f>'Comm Input'!O1658</f>
        <v>0</v>
      </c>
      <c r="G623" s="38">
        <f>'Comm Input'!P1658</f>
        <v>0</v>
      </c>
      <c r="H623" s="38">
        <f>'Comm Input'!Q1658</f>
        <v>0</v>
      </c>
      <c r="I623" s="38">
        <f>'Comm Input'!R1658</f>
        <v>0</v>
      </c>
      <c r="J623" s="38">
        <f>'Comm Input'!S1658</f>
        <v>0</v>
      </c>
      <c r="K623" s="38">
        <f>'Comm Input'!T1658</f>
        <v>0</v>
      </c>
      <c r="L623" s="38">
        <f>'Comm Input'!U1658</f>
        <v>0</v>
      </c>
      <c r="M623" s="38">
        <f>'Comm Input'!V1658</f>
        <v>0</v>
      </c>
      <c r="N623" s="488">
        <f>'Comm Input'!W1658</f>
        <v>81.772199999999998</v>
      </c>
      <c r="O623" s="489">
        <f>'Comm Input'!X1658</f>
        <v>0</v>
      </c>
      <c r="P623" s="490">
        <f>'Comm Input'!Y1658</f>
        <v>0</v>
      </c>
      <c r="Q623" s="1165">
        <f>'Comm Input'!Z1658</f>
        <v>81.772199999999998</v>
      </c>
      <c r="R623" s="387">
        <f>'Comm Input'!AA1658</f>
        <v>8.9662500000000005</v>
      </c>
      <c r="S623" s="387">
        <f>'Comm Input'!AB1658</f>
        <v>0</v>
      </c>
      <c r="T623" s="1114">
        <f>'Comm Input'!AC1658</f>
        <v>8.9662500000000005</v>
      </c>
      <c r="U623" s="89">
        <f>'Comm Input'!AD1658</f>
        <v>0</v>
      </c>
      <c r="V623" s="89">
        <f>'Comm Input'!AE1658</f>
        <v>0</v>
      </c>
      <c r="W623" s="23">
        <f>'Comm Input'!AF1658</f>
        <v>0</v>
      </c>
      <c r="X623" s="387">
        <f>'Comm Input'!AG1658</f>
        <v>0</v>
      </c>
      <c r="Y623" s="387">
        <f>'Comm Input'!AH1658</f>
        <v>0</v>
      </c>
      <c r="Z623" s="1087">
        <f>'Comm Input'!AI1658</f>
        <v>0</v>
      </c>
    </row>
    <row r="624" spans="1:26" x14ac:dyDescent="0.25">
      <c r="A624" s="311">
        <f>'Comm Input'!J1659</f>
        <v>0</v>
      </c>
      <c r="B624" s="11">
        <f>'Comm Input'!K1659</f>
        <v>0</v>
      </c>
      <c r="C624">
        <f>'Comm Input'!L1659</f>
        <v>0</v>
      </c>
      <c r="D624">
        <f>'Comm Input'!M1659</f>
        <v>0</v>
      </c>
      <c r="E624" s="49">
        <f>'Comm Input'!N1659</f>
        <v>0</v>
      </c>
      <c r="F624" s="50">
        <f>'Comm Input'!O1659</f>
        <v>0</v>
      </c>
      <c r="G624" s="38">
        <f>'Comm Input'!P1659</f>
        <v>0</v>
      </c>
      <c r="H624" s="38">
        <f>'Comm Input'!Q1659</f>
        <v>0</v>
      </c>
      <c r="I624" s="38">
        <f>'Comm Input'!R1659</f>
        <v>0</v>
      </c>
      <c r="J624" s="38">
        <f>'Comm Input'!S1659</f>
        <v>0</v>
      </c>
      <c r="K624" s="38">
        <f>'Comm Input'!T1659</f>
        <v>0</v>
      </c>
      <c r="L624" s="38">
        <f>'Comm Input'!U1659</f>
        <v>0</v>
      </c>
      <c r="M624" s="38">
        <f>'Comm Input'!V1659</f>
        <v>0</v>
      </c>
      <c r="N624" s="522">
        <f>'Comm Input'!W1659</f>
        <v>0</v>
      </c>
      <c r="O624" s="523">
        <f>'Comm Input'!X1659</f>
        <v>0</v>
      </c>
      <c r="P624" s="28">
        <f>'Comm Input'!Y1659</f>
        <v>0</v>
      </c>
      <c r="Q624" s="538">
        <f>'Comm Input'!Z1659</f>
        <v>0</v>
      </c>
      <c r="R624" s="523" t="str">
        <f>'Comm Input'!AA1659</f>
        <v>pcs</v>
      </c>
      <c r="S624" s="523">
        <f>'Comm Input'!AB1659</f>
        <v>0</v>
      </c>
      <c r="T624" s="28">
        <f>'Comm Input'!AC1659</f>
        <v>0</v>
      </c>
      <c r="U624" s="89">
        <f>'Comm Input'!AD1659</f>
        <v>0</v>
      </c>
      <c r="V624" s="89">
        <f>'Comm Input'!AE1659</f>
        <v>0</v>
      </c>
      <c r="W624" s="23">
        <f>'Comm Input'!AF1659</f>
        <v>0</v>
      </c>
      <c r="X624" s="523">
        <f>'Comm Input'!AG1659</f>
        <v>0</v>
      </c>
      <c r="Y624" s="523">
        <f>'Comm Input'!AH1659</f>
        <v>0</v>
      </c>
      <c r="Z624" s="89">
        <f>'Comm Input'!AI1659</f>
        <v>0</v>
      </c>
    </row>
    <row r="625" spans="1:26" x14ac:dyDescent="0.25">
      <c r="A625" s="440" t="str">
        <f>'Comm Input'!J1660</f>
        <v>CES</v>
      </c>
      <c r="B625" s="42" t="str">
        <f>'Comm Input'!K1660</f>
        <v>Broker: ELS</v>
      </c>
      <c r="C625" s="35">
        <f>'Comm Input'!L1660</f>
        <v>0</v>
      </c>
      <c r="D625" s="158">
        <f>'Comm Input'!M1660</f>
        <v>0</v>
      </c>
      <c r="E625" s="117">
        <f>'Comm Input'!N1660</f>
        <v>0</v>
      </c>
      <c r="F625" s="316">
        <f>'Comm Input'!O1660</f>
        <v>0</v>
      </c>
      <c r="G625" s="158">
        <f>'Comm Input'!P1660</f>
        <v>0</v>
      </c>
      <c r="H625" s="158">
        <f>'Comm Input'!Q1660</f>
        <v>0</v>
      </c>
      <c r="I625" s="158">
        <f>'Comm Input'!R1660</f>
        <v>0</v>
      </c>
      <c r="J625" s="319">
        <f>'Comm Input'!S1660</f>
        <v>0</v>
      </c>
      <c r="K625" s="319">
        <f>'Comm Input'!T1660</f>
        <v>0</v>
      </c>
      <c r="L625" s="319" t="str">
        <f>'Comm Input'!U1660</f>
        <v>Bundled</v>
      </c>
      <c r="M625" s="158">
        <f>'Comm Input'!V1660</f>
        <v>0</v>
      </c>
      <c r="N625" s="319">
        <f>'Comm Input'!W1660</f>
        <v>1.4999999999999999E-2</v>
      </c>
      <c r="O625" s="117">
        <f>'Comm Input'!X1660</f>
        <v>0</v>
      </c>
      <c r="P625" s="157">
        <f>'Comm Input'!Y1660</f>
        <v>0</v>
      </c>
      <c r="Q625" s="159">
        <f>'Comm Input'!Z1660</f>
        <v>0</v>
      </c>
      <c r="R625" s="319">
        <f>'Comm Input'!AA1660</f>
        <v>5.0000000000000001E-3</v>
      </c>
      <c r="S625" s="157">
        <f>'Comm Input'!AB1660</f>
        <v>0</v>
      </c>
      <c r="T625" s="126">
        <f>'Comm Input'!AC1660</f>
        <v>0</v>
      </c>
      <c r="U625" s="7">
        <f>'Comm Input'!AD1660</f>
        <v>0</v>
      </c>
      <c r="V625" s="7">
        <f>'Comm Input'!AE1660</f>
        <v>0</v>
      </c>
      <c r="W625" s="126">
        <f>'Comm Input'!AF1660</f>
        <v>0</v>
      </c>
      <c r="X625" s="158">
        <f>'Comm Input'!AG1660</f>
        <v>0</v>
      </c>
      <c r="Y625" s="322">
        <f>'Comm Input'!AH1660</f>
        <v>0</v>
      </c>
      <c r="Z625" s="7">
        <f>'Comm Input'!AI1660</f>
        <v>0</v>
      </c>
    </row>
    <row r="626" spans="1:26" x14ac:dyDescent="0.25">
      <c r="A626" s="311">
        <f>'Comm Input'!J1661</f>
        <v>0</v>
      </c>
      <c r="B626" s="218" t="str">
        <f>'Comm Input'!K1661</f>
        <v>Innovative Environmental Services, Inc.</v>
      </c>
      <c r="C626" s="17">
        <f>'Comm Input'!L1661</f>
        <v>0</v>
      </c>
      <c r="D626" t="str">
        <f>'Comm Input'!M1661</f>
        <v>FL0042</v>
      </c>
      <c r="E626" s="628">
        <f>'Comm Input'!N1661</f>
        <v>0</v>
      </c>
      <c r="F626" s="366">
        <f>'Comm Input'!O1661</f>
        <v>0</v>
      </c>
      <c r="G626" s="533">
        <f>'Comm Input'!P1661</f>
        <v>0</v>
      </c>
      <c r="H626" s="535">
        <f>'Comm Input'!Q1661</f>
        <v>0</v>
      </c>
      <c r="I626" s="535">
        <f>'Comm Input'!R1661</f>
        <v>0</v>
      </c>
      <c r="J626" s="535">
        <f>'Comm Input'!S1661</f>
        <v>0</v>
      </c>
      <c r="K626" s="535">
        <f>'Comm Input'!T1661</f>
        <v>0</v>
      </c>
      <c r="L626" s="526">
        <f>'Comm Input'!U1661</f>
        <v>0</v>
      </c>
      <c r="M626" s="526">
        <f>'Comm Input'!V1661</f>
        <v>0</v>
      </c>
      <c r="N626" s="523">
        <f>'Comm Input'!W1661</f>
        <v>0</v>
      </c>
      <c r="O626" s="523">
        <f>'Comm Input'!X1661</f>
        <v>0</v>
      </c>
      <c r="P626" s="538">
        <f>'Comm Input'!Y1661</f>
        <v>0</v>
      </c>
      <c r="Q626" s="538">
        <f>'Comm Input'!Z1661</f>
        <v>0</v>
      </c>
      <c r="R626" s="538">
        <f>'Comm Input'!AA1661</f>
        <v>0</v>
      </c>
      <c r="S626" s="538">
        <f>'Comm Input'!AB1661</f>
        <v>0</v>
      </c>
      <c r="T626" s="11">
        <f>'Comm Input'!AC1661</f>
        <v>0</v>
      </c>
      <c r="U626">
        <f>'Comm Input'!AD1661</f>
        <v>0</v>
      </c>
      <c r="V626">
        <f>'Comm Input'!AE1661</f>
        <v>0</v>
      </c>
      <c r="W626" s="538">
        <f>'Comm Input'!AF1661</f>
        <v>0</v>
      </c>
      <c r="X626" s="538">
        <f>'Comm Input'!AG1661</f>
        <v>0</v>
      </c>
      <c r="Y626" s="538">
        <f>'Comm Input'!AH1661</f>
        <v>0</v>
      </c>
      <c r="Z626">
        <f>'Comm Input'!AI1661</f>
        <v>0</v>
      </c>
    </row>
    <row r="627" spans="1:26" x14ac:dyDescent="0.25">
      <c r="A627" s="311">
        <f>'Comm Input'!J1662</f>
        <v>0</v>
      </c>
      <c r="B627" s="11">
        <f>'Comm Input'!K1662</f>
        <v>0</v>
      </c>
      <c r="C627">
        <f>'Comm Input'!L1662</f>
        <v>0</v>
      </c>
      <c r="D627" t="str">
        <f>'Comm Input'!M1662</f>
        <v>OT</v>
      </c>
      <c r="E627" s="494">
        <f>'Comm Input'!N1662</f>
        <v>0</v>
      </c>
      <c r="F627" s="17">
        <f>'Comm Input'!O1662</f>
        <v>0</v>
      </c>
      <c r="G627" s="38">
        <f>'Comm Input'!P1662</f>
        <v>0</v>
      </c>
      <c r="H627" s="307">
        <f>'Comm Input'!Q1662</f>
        <v>0</v>
      </c>
      <c r="I627" s="307">
        <f>'Comm Input'!R1662</f>
        <v>0</v>
      </c>
      <c r="J627" s="307">
        <f>'Comm Input'!S1662</f>
        <v>0</v>
      </c>
      <c r="K627" s="307">
        <f>'Comm Input'!T1662</f>
        <v>0</v>
      </c>
      <c r="L627" s="38">
        <f>'Comm Input'!U1662</f>
        <v>0</v>
      </c>
      <c r="M627" s="38">
        <f>'Comm Input'!V1662</f>
        <v>0</v>
      </c>
      <c r="N627" s="22">
        <f>'Comm Input'!W1662</f>
        <v>0</v>
      </c>
      <c r="O627" s="22">
        <f>'Comm Input'!X1662</f>
        <v>0</v>
      </c>
      <c r="P627" s="23">
        <f>'Comm Input'!Y1662</f>
        <v>0</v>
      </c>
      <c r="Q627" s="23">
        <f>'Comm Input'!Z1662</f>
        <v>0</v>
      </c>
      <c r="R627" s="23">
        <f>'Comm Input'!AA1662</f>
        <v>0</v>
      </c>
      <c r="S627" s="23">
        <f>'Comm Input'!AB1662</f>
        <v>0</v>
      </c>
      <c r="T627" s="11">
        <f>'Comm Input'!AC1662</f>
        <v>0</v>
      </c>
      <c r="U627">
        <f>'Comm Input'!AD1662</f>
        <v>0</v>
      </c>
      <c r="V627">
        <f>'Comm Input'!AE1662</f>
        <v>0</v>
      </c>
      <c r="W627" s="23">
        <f>'Comm Input'!AF1662</f>
        <v>0</v>
      </c>
      <c r="X627" s="23">
        <f>'Comm Input'!AG1662</f>
        <v>0</v>
      </c>
      <c r="Y627" s="23">
        <f>'Comm Input'!AH1662</f>
        <v>0</v>
      </c>
      <c r="Z627">
        <f>'Comm Input'!AI1662</f>
        <v>0</v>
      </c>
    </row>
    <row r="628" spans="1:26" x14ac:dyDescent="0.25">
      <c r="A628" s="311">
        <f>'Comm Input'!J1663</f>
        <v>0</v>
      </c>
      <c r="B628" s="11">
        <f>'Comm Input'!K1663</f>
        <v>0</v>
      </c>
      <c r="C628" s="17">
        <f>'Comm Input'!L1663</f>
        <v>0</v>
      </c>
      <c r="D628" t="str">
        <f>'Comm Input'!M1663</f>
        <v>FL0106</v>
      </c>
      <c r="E628" s="494">
        <f>'Comm Input'!N1663</f>
        <v>0</v>
      </c>
      <c r="F628" s="366">
        <f>'Comm Input'!O1663</f>
        <v>0</v>
      </c>
      <c r="G628" s="321">
        <f>'Comm Input'!P1663</f>
        <v>0</v>
      </c>
      <c r="H628" s="307">
        <f>'Comm Input'!Q1663</f>
        <v>0</v>
      </c>
      <c r="I628" s="307">
        <f>'Comm Input'!R1663</f>
        <v>0</v>
      </c>
      <c r="J628" s="307">
        <f>'Comm Input'!S1663</f>
        <v>0</v>
      </c>
      <c r="K628" s="307">
        <f>'Comm Input'!T1663</f>
        <v>0</v>
      </c>
      <c r="L628" s="38">
        <f>'Comm Input'!U1663</f>
        <v>0</v>
      </c>
      <c r="M628" s="38">
        <f>'Comm Input'!V1663</f>
        <v>0</v>
      </c>
      <c r="N628" s="22">
        <f>'Comm Input'!W1663</f>
        <v>0</v>
      </c>
      <c r="O628" s="22">
        <f>'Comm Input'!X1663</f>
        <v>0</v>
      </c>
      <c r="P628" s="23">
        <f>'Comm Input'!Y1663</f>
        <v>0</v>
      </c>
      <c r="Q628" s="23">
        <f>'Comm Input'!Z1663</f>
        <v>0</v>
      </c>
      <c r="R628" s="23">
        <f>'Comm Input'!AA1663</f>
        <v>0</v>
      </c>
      <c r="S628" s="23">
        <f>'Comm Input'!AB1663</f>
        <v>0</v>
      </c>
      <c r="T628" s="11">
        <f>'Comm Input'!AC1663</f>
        <v>0</v>
      </c>
      <c r="U628">
        <f>'Comm Input'!AD1663</f>
        <v>0</v>
      </c>
      <c r="V628">
        <f>'Comm Input'!AE1663</f>
        <v>0</v>
      </c>
      <c r="W628" s="23">
        <f>'Comm Input'!AF1663</f>
        <v>0</v>
      </c>
      <c r="X628" s="23">
        <f>'Comm Input'!AG1663</f>
        <v>0</v>
      </c>
      <c r="Y628" s="23">
        <f>'Comm Input'!AH1663</f>
        <v>0</v>
      </c>
      <c r="Z628">
        <f>'Comm Input'!AI1663</f>
        <v>0</v>
      </c>
    </row>
    <row r="629" spans="1:26" x14ac:dyDescent="0.25">
      <c r="A629" s="311">
        <f>'Comm Input'!J1664</f>
        <v>0</v>
      </c>
      <c r="B629" s="11">
        <f>'Comm Input'!K1664</f>
        <v>0</v>
      </c>
      <c r="C629">
        <f>'Comm Input'!L1664</f>
        <v>0</v>
      </c>
      <c r="D629" t="str">
        <f>'Comm Input'!M1664</f>
        <v>OT</v>
      </c>
      <c r="E629" s="494">
        <f>'Comm Input'!N1664</f>
        <v>0</v>
      </c>
      <c r="F629" s="17">
        <f>'Comm Input'!O1664</f>
        <v>0</v>
      </c>
      <c r="G629" s="38">
        <f>'Comm Input'!P1664</f>
        <v>0</v>
      </c>
      <c r="H629" s="307">
        <f>'Comm Input'!Q1664</f>
        <v>0</v>
      </c>
      <c r="I629" s="307">
        <f>'Comm Input'!R1664</f>
        <v>0</v>
      </c>
      <c r="J629" s="307">
        <f>'Comm Input'!S1664</f>
        <v>0</v>
      </c>
      <c r="K629" s="307">
        <f>'Comm Input'!T1664</f>
        <v>0</v>
      </c>
      <c r="L629" s="38">
        <f>'Comm Input'!U1664</f>
        <v>0</v>
      </c>
      <c r="M629" s="38">
        <f>'Comm Input'!V1664</f>
        <v>0</v>
      </c>
      <c r="N629" s="22">
        <f>'Comm Input'!W1664</f>
        <v>0</v>
      </c>
      <c r="O629" s="22">
        <f>'Comm Input'!X1664</f>
        <v>0</v>
      </c>
      <c r="P629" s="23">
        <f>'Comm Input'!Y1664</f>
        <v>0</v>
      </c>
      <c r="Q629" s="23">
        <f>'Comm Input'!Z1664</f>
        <v>0</v>
      </c>
      <c r="R629" s="23">
        <f>'Comm Input'!AA1664</f>
        <v>0</v>
      </c>
      <c r="S629" s="23">
        <f>'Comm Input'!AB1664</f>
        <v>0</v>
      </c>
      <c r="T629" s="11">
        <f>'Comm Input'!AC1664</f>
        <v>0</v>
      </c>
      <c r="U629">
        <f>'Comm Input'!AD1664</f>
        <v>0</v>
      </c>
      <c r="V629">
        <f>'Comm Input'!AE1664</f>
        <v>0</v>
      </c>
      <c r="W629" s="23">
        <f>'Comm Input'!AF1664</f>
        <v>0</v>
      </c>
      <c r="X629" s="23">
        <f>'Comm Input'!AG1664</f>
        <v>0</v>
      </c>
      <c r="Y629" s="23">
        <f>'Comm Input'!AH1664</f>
        <v>0</v>
      </c>
      <c r="Z629">
        <f>'Comm Input'!AI1664</f>
        <v>0</v>
      </c>
    </row>
    <row r="630" spans="1:26" x14ac:dyDescent="0.25">
      <c r="A630" s="311">
        <f>'Comm Input'!J1665</f>
        <v>0</v>
      </c>
      <c r="B630" s="11">
        <f>'Comm Input'!K1665</f>
        <v>0</v>
      </c>
      <c r="C630" s="17">
        <f>'Comm Input'!L1665</f>
        <v>0</v>
      </c>
      <c r="D630" t="str">
        <f>'Comm Input'!M1665</f>
        <v>FL8810</v>
      </c>
      <c r="E630" s="494">
        <f>'Comm Input'!N1665</f>
        <v>0</v>
      </c>
      <c r="F630" s="366">
        <f>'Comm Input'!O1665</f>
        <v>0</v>
      </c>
      <c r="G630" s="321">
        <f>'Comm Input'!P1665</f>
        <v>0</v>
      </c>
      <c r="H630" s="307">
        <f>'Comm Input'!Q1665</f>
        <v>0</v>
      </c>
      <c r="I630" s="307">
        <f>'Comm Input'!R1665</f>
        <v>0</v>
      </c>
      <c r="J630" s="307">
        <f>'Comm Input'!S1665</f>
        <v>0</v>
      </c>
      <c r="K630" s="307">
        <f>'Comm Input'!T1665</f>
        <v>0</v>
      </c>
      <c r="L630" s="38">
        <f>'Comm Input'!U1665</f>
        <v>0</v>
      </c>
      <c r="M630" s="38">
        <f>'Comm Input'!V1665</f>
        <v>0</v>
      </c>
      <c r="N630" s="22">
        <f>'Comm Input'!W1665</f>
        <v>0</v>
      </c>
      <c r="O630" s="22">
        <f>'Comm Input'!X1665</f>
        <v>0</v>
      </c>
      <c r="P630" s="23">
        <f>'Comm Input'!Y1665</f>
        <v>0</v>
      </c>
      <c r="Q630" s="23">
        <f>'Comm Input'!Z1665</f>
        <v>0</v>
      </c>
      <c r="R630" s="23">
        <f>'Comm Input'!AA1665</f>
        <v>0</v>
      </c>
      <c r="S630" s="23">
        <f>'Comm Input'!AB1665</f>
        <v>0</v>
      </c>
      <c r="T630" s="11">
        <f>'Comm Input'!AC1665</f>
        <v>0</v>
      </c>
      <c r="U630">
        <f>'Comm Input'!AD1665</f>
        <v>0</v>
      </c>
      <c r="V630">
        <f>'Comm Input'!AE1665</f>
        <v>0</v>
      </c>
      <c r="W630" s="23">
        <f>'Comm Input'!AF1665</f>
        <v>0</v>
      </c>
      <c r="X630" s="23">
        <f>'Comm Input'!AG1665</f>
        <v>0</v>
      </c>
      <c r="Y630" s="23">
        <f>'Comm Input'!AH1665</f>
        <v>0</v>
      </c>
      <c r="Z630" s="23">
        <f>'Comm Input'!AI1665</f>
        <v>0</v>
      </c>
    </row>
    <row r="631" spans="1:26" x14ac:dyDescent="0.25">
      <c r="A631" s="311">
        <f>'Comm Input'!J1666</f>
        <v>0</v>
      </c>
      <c r="B631" s="11">
        <f>'Comm Input'!K1666</f>
        <v>0</v>
      </c>
      <c r="C631">
        <f>'Comm Input'!L1666</f>
        <v>0</v>
      </c>
      <c r="D631" t="str">
        <f>'Comm Input'!M1666</f>
        <v>OT</v>
      </c>
      <c r="E631" s="626">
        <f>'Comm Input'!N1666</f>
        <v>0</v>
      </c>
      <c r="F631" s="13">
        <f>'Comm Input'!O1666</f>
        <v>0</v>
      </c>
      <c r="G631" s="38">
        <f>'Comm Input'!P1666</f>
        <v>0</v>
      </c>
      <c r="H631" s="307">
        <f>'Comm Input'!Q1666</f>
        <v>0</v>
      </c>
      <c r="I631" s="307">
        <f>'Comm Input'!R1666</f>
        <v>0</v>
      </c>
      <c r="J631" s="307">
        <f>'Comm Input'!S1666</f>
        <v>0</v>
      </c>
      <c r="K631" s="307">
        <f>'Comm Input'!T1666</f>
        <v>0</v>
      </c>
      <c r="L631" s="38">
        <f>'Comm Input'!U1666</f>
        <v>0</v>
      </c>
      <c r="M631" s="38">
        <f>'Comm Input'!V1666</f>
        <v>0</v>
      </c>
      <c r="N631" s="22">
        <f>'Comm Input'!W1666</f>
        <v>0</v>
      </c>
      <c r="O631" s="22">
        <f>'Comm Input'!X1666</f>
        <v>0</v>
      </c>
      <c r="P631" s="23">
        <f>'Comm Input'!Y1666</f>
        <v>0</v>
      </c>
      <c r="Q631" s="23">
        <f>'Comm Input'!Z1666</f>
        <v>0</v>
      </c>
      <c r="R631" s="23">
        <f>'Comm Input'!AA1666</f>
        <v>0</v>
      </c>
      <c r="S631" s="23">
        <f>'Comm Input'!AB1666</f>
        <v>0</v>
      </c>
      <c r="T631" s="11">
        <f>'Comm Input'!AC1666</f>
        <v>0</v>
      </c>
      <c r="U631">
        <f>'Comm Input'!AD1666</f>
        <v>0</v>
      </c>
      <c r="V631">
        <f>'Comm Input'!AE1666</f>
        <v>0</v>
      </c>
      <c r="W631" s="23">
        <f>'Comm Input'!AF1666</f>
        <v>0</v>
      </c>
      <c r="X631" s="23">
        <f>'Comm Input'!AG1666</f>
        <v>0</v>
      </c>
      <c r="Y631" s="23">
        <f>'Comm Input'!AH1666</f>
        <v>0</v>
      </c>
      <c r="Z631" s="23">
        <f>'Comm Input'!AI1666</f>
        <v>0</v>
      </c>
    </row>
    <row r="632" spans="1:26" ht="15.75" thickBot="1" x14ac:dyDescent="0.3">
      <c r="A632" s="311">
        <f>'Comm Input'!J1667</f>
        <v>0</v>
      </c>
      <c r="B632" s="11">
        <f>'Comm Input'!K1667</f>
        <v>0</v>
      </c>
      <c r="C632">
        <f>'Comm Input'!L1667</f>
        <v>0</v>
      </c>
      <c r="D632">
        <f>'Comm Input'!M1667</f>
        <v>0</v>
      </c>
      <c r="E632" s="49">
        <f>'Comm Input'!N1667</f>
        <v>0</v>
      </c>
      <c r="F632" s="50">
        <f>'Comm Input'!O1667</f>
        <v>0</v>
      </c>
      <c r="G632" s="38">
        <f>'Comm Input'!P1667</f>
        <v>0</v>
      </c>
      <c r="H632" s="307">
        <f>'Comm Input'!Q1667</f>
        <v>0</v>
      </c>
      <c r="I632" s="307">
        <f>'Comm Input'!R1667</f>
        <v>0</v>
      </c>
      <c r="J632" s="307">
        <f>'Comm Input'!S1667</f>
        <v>0</v>
      </c>
      <c r="K632" s="307">
        <f>'Comm Input'!T1667</f>
        <v>0</v>
      </c>
      <c r="L632" s="38">
        <f>'Comm Input'!U1667</f>
        <v>0</v>
      </c>
      <c r="M632" s="38">
        <f>'Comm Input'!V1667</f>
        <v>0</v>
      </c>
      <c r="N632" s="38">
        <f>'Comm Input'!W1667</f>
        <v>0</v>
      </c>
      <c r="O632" s="22">
        <f>'Comm Input'!X1667</f>
        <v>0</v>
      </c>
      <c r="P632" s="11">
        <f>'Comm Input'!Y1667</f>
        <v>0</v>
      </c>
      <c r="Q632" s="23">
        <f>'Comm Input'!Z1667</f>
        <v>0</v>
      </c>
      <c r="R632" s="22">
        <f>'Comm Input'!AA1667</f>
        <v>0</v>
      </c>
      <c r="S632" s="22">
        <f>'Comm Input'!AB1667</f>
        <v>0</v>
      </c>
      <c r="T632" s="23">
        <f>'Comm Input'!AC1667</f>
        <v>0</v>
      </c>
      <c r="U632" s="22">
        <f>'Comm Input'!AD1667</f>
        <v>0</v>
      </c>
      <c r="V632" s="22">
        <f>'Comm Input'!AE1667</f>
        <v>0</v>
      </c>
      <c r="W632" s="23">
        <f>'Comm Input'!AF1667</f>
        <v>0</v>
      </c>
      <c r="X632" s="22">
        <f>'Comm Input'!AG1667</f>
        <v>0</v>
      </c>
      <c r="Y632" s="22">
        <f>'Comm Input'!AH1667</f>
        <v>0</v>
      </c>
      <c r="Z632" s="22">
        <f>'Comm Input'!AI1667</f>
        <v>0</v>
      </c>
    </row>
    <row r="633" spans="1:26" ht="15.75" thickBot="1" x14ac:dyDescent="0.3">
      <c r="A633" s="311">
        <f>'Comm Input'!J1668</f>
        <v>0</v>
      </c>
      <c r="B633" s="11">
        <f>'Comm Input'!K1668</f>
        <v>0</v>
      </c>
      <c r="C633">
        <f>'Comm Input'!L1668</f>
        <v>0</v>
      </c>
      <c r="D633">
        <f>'Comm Input'!M1668</f>
        <v>0</v>
      </c>
      <c r="E633" s="49">
        <f>'Comm Input'!N1668</f>
        <v>0</v>
      </c>
      <c r="F633" s="50">
        <f>'Comm Input'!O1668</f>
        <v>0</v>
      </c>
      <c r="G633" s="38">
        <f>'Comm Input'!P1668</f>
        <v>0</v>
      </c>
      <c r="H633" s="38">
        <f>'Comm Input'!Q1668</f>
        <v>0</v>
      </c>
      <c r="I633" s="38">
        <f>'Comm Input'!R1668</f>
        <v>0</v>
      </c>
      <c r="J633" s="38">
        <f>'Comm Input'!S1668</f>
        <v>0</v>
      </c>
      <c r="K633" s="38">
        <f>'Comm Input'!T1668</f>
        <v>0</v>
      </c>
      <c r="L633" s="38">
        <f>'Comm Input'!U1668</f>
        <v>0</v>
      </c>
      <c r="M633" s="38">
        <f>'Comm Input'!V1668</f>
        <v>0</v>
      </c>
      <c r="N633" s="488">
        <f>'Comm Input'!W1668</f>
        <v>0</v>
      </c>
      <c r="O633" s="489">
        <f>'Comm Input'!X1668</f>
        <v>0</v>
      </c>
      <c r="P633" s="490">
        <f>'Comm Input'!Y1668</f>
        <v>0</v>
      </c>
      <c r="Q633" s="1165">
        <f>'Comm Input'!Z1668</f>
        <v>0</v>
      </c>
      <c r="R633" s="387">
        <f>'Comm Input'!AA1668</f>
        <v>0</v>
      </c>
      <c r="S633" s="387">
        <f>'Comm Input'!AB1668</f>
        <v>0</v>
      </c>
      <c r="T633" s="1114">
        <f>'Comm Input'!AC1668</f>
        <v>0</v>
      </c>
      <c r="U633" s="89">
        <f>'Comm Input'!AD1668</f>
        <v>0</v>
      </c>
      <c r="V633" s="89">
        <f>'Comm Input'!AE1668</f>
        <v>0</v>
      </c>
      <c r="W633" s="23">
        <f>'Comm Input'!AF1668</f>
        <v>0</v>
      </c>
      <c r="X633" s="387">
        <f>'Comm Input'!AG1668</f>
        <v>0</v>
      </c>
      <c r="Y633" s="387">
        <f>'Comm Input'!AH1668</f>
        <v>0</v>
      </c>
      <c r="Z633" s="1087">
        <f>'Comm Input'!AI1668</f>
        <v>0</v>
      </c>
    </row>
    <row r="634" spans="1:26" x14ac:dyDescent="0.25">
      <c r="A634" s="311">
        <f>'Comm Input'!J1669</f>
        <v>0</v>
      </c>
      <c r="B634" s="11">
        <f>'Comm Input'!K1669</f>
        <v>0</v>
      </c>
      <c r="C634">
        <f>'Comm Input'!L1669</f>
        <v>0</v>
      </c>
      <c r="D634">
        <f>'Comm Input'!M1669</f>
        <v>0</v>
      </c>
      <c r="E634" s="49">
        <f>'Comm Input'!N1669</f>
        <v>0</v>
      </c>
      <c r="F634" s="50">
        <f>'Comm Input'!O1669</f>
        <v>0</v>
      </c>
      <c r="G634" s="38">
        <f>'Comm Input'!P1669</f>
        <v>0</v>
      </c>
      <c r="H634" s="38">
        <f>'Comm Input'!Q1669</f>
        <v>0</v>
      </c>
      <c r="I634" s="38">
        <f>'Comm Input'!R1669</f>
        <v>0</v>
      </c>
      <c r="J634" s="38">
        <f>'Comm Input'!S1669</f>
        <v>0</v>
      </c>
      <c r="K634" s="38">
        <f>'Comm Input'!T1669</f>
        <v>0</v>
      </c>
      <c r="L634" s="38">
        <f>'Comm Input'!U1669</f>
        <v>0</v>
      </c>
      <c r="M634" s="38">
        <f>'Comm Input'!V1669</f>
        <v>0</v>
      </c>
      <c r="N634" s="522">
        <f>'Comm Input'!W1669</f>
        <v>0</v>
      </c>
      <c r="O634" s="523">
        <f>'Comm Input'!X1669</f>
        <v>0</v>
      </c>
      <c r="P634" s="28">
        <f>'Comm Input'!Y1669</f>
        <v>0</v>
      </c>
      <c r="Q634" s="538">
        <f>'Comm Input'!Z1669</f>
        <v>0</v>
      </c>
      <c r="R634" s="523">
        <f>'Comm Input'!AA1669</f>
        <v>0</v>
      </c>
      <c r="S634" s="523">
        <f>'Comm Input'!AB1669</f>
        <v>0</v>
      </c>
      <c r="T634" s="28">
        <f>'Comm Input'!AC1669</f>
        <v>0</v>
      </c>
      <c r="U634" s="89">
        <f>'Comm Input'!AD1669</f>
        <v>0</v>
      </c>
      <c r="V634" s="89">
        <f>'Comm Input'!AE1669</f>
        <v>0</v>
      </c>
      <c r="W634" s="23">
        <f>'Comm Input'!AF1669</f>
        <v>0</v>
      </c>
      <c r="X634" s="523">
        <f>'Comm Input'!AG1669</f>
        <v>0</v>
      </c>
      <c r="Y634" s="523">
        <f>'Comm Input'!AH1669</f>
        <v>0</v>
      </c>
      <c r="Z634" s="89">
        <f>'Comm Input'!AI1669</f>
        <v>0</v>
      </c>
    </row>
    <row r="635" spans="1:26" x14ac:dyDescent="0.25">
      <c r="A635" s="440" t="str">
        <f>'Comm Input'!J1670</f>
        <v>CES</v>
      </c>
      <c r="B635" s="42" t="str">
        <f>'Comm Input'!K1670</f>
        <v>Broker: PEO Advisors</v>
      </c>
      <c r="C635" s="35">
        <f>'Comm Input'!L1670</f>
        <v>0</v>
      </c>
      <c r="D635" s="158">
        <f>'Comm Input'!M1670</f>
        <v>0</v>
      </c>
      <c r="E635" s="117">
        <f>'Comm Input'!N1670</f>
        <v>0</v>
      </c>
      <c r="F635" s="316">
        <f>'Comm Input'!O1670</f>
        <v>0</v>
      </c>
      <c r="G635" s="158">
        <f>'Comm Input'!P1670</f>
        <v>0</v>
      </c>
      <c r="H635" s="158">
        <f>'Comm Input'!Q1670</f>
        <v>0</v>
      </c>
      <c r="I635" s="158">
        <f>'Comm Input'!R1670</f>
        <v>0</v>
      </c>
      <c r="J635" s="319">
        <f>'Comm Input'!S1670</f>
        <v>0</v>
      </c>
      <c r="K635" s="319">
        <f>'Comm Input'!T1670</f>
        <v>0</v>
      </c>
      <c r="L635" s="319" t="str">
        <f>'Comm Input'!U1670</f>
        <v>Bundled</v>
      </c>
      <c r="M635" s="158">
        <f>'Comm Input'!V1670</f>
        <v>0</v>
      </c>
      <c r="N635" s="319">
        <f>'Comm Input'!W1670</f>
        <v>0</v>
      </c>
      <c r="O635" s="117">
        <f>'Comm Input'!X1670</f>
        <v>0</v>
      </c>
      <c r="P635" s="157">
        <f>'Comm Input'!Y1670</f>
        <v>0</v>
      </c>
      <c r="Q635" s="159">
        <f>'Comm Input'!Z1670</f>
        <v>0</v>
      </c>
      <c r="R635" s="319">
        <f>'Comm Input'!AA1670</f>
        <v>0</v>
      </c>
      <c r="S635" s="157">
        <f>'Comm Input'!AB1670</f>
        <v>0</v>
      </c>
      <c r="T635" s="126">
        <f>'Comm Input'!AC1670</f>
        <v>0</v>
      </c>
      <c r="U635" s="7">
        <f>'Comm Input'!AD1670</f>
        <v>0</v>
      </c>
      <c r="V635" s="7">
        <f>'Comm Input'!AE1670</f>
        <v>0</v>
      </c>
      <c r="W635" s="126">
        <f>'Comm Input'!AF1670</f>
        <v>0</v>
      </c>
      <c r="X635" s="158">
        <f>'Comm Input'!AG1670</f>
        <v>0</v>
      </c>
      <c r="Y635" s="322">
        <f>'Comm Input'!AH1670</f>
        <v>0</v>
      </c>
      <c r="Z635" s="7">
        <f>'Comm Input'!AI1670</f>
        <v>0</v>
      </c>
    </row>
    <row r="636" spans="1:26" x14ac:dyDescent="0.25">
      <c r="A636" s="311">
        <f>'Comm Input'!J1671</f>
        <v>0</v>
      </c>
      <c r="B636" s="218" t="str">
        <f>'Comm Input'!K1671</f>
        <v>Jimmie Ragans Farm</v>
      </c>
      <c r="C636" s="17">
        <f>'Comm Input'!L1671</f>
        <v>0.23</v>
      </c>
      <c r="D636" t="str">
        <f>'Comm Input'!M1671</f>
        <v>FL0083</v>
      </c>
      <c r="E636" s="628" t="e">
        <f>'Comm Input'!#REF!</f>
        <v>#REF!</v>
      </c>
      <c r="F636" s="366">
        <f>'Comm Input'!O1671</f>
        <v>0</v>
      </c>
      <c r="G636" s="533">
        <f>'Comm Input'!P1671</f>
        <v>0</v>
      </c>
      <c r="H636" s="535">
        <f>'Comm Input'!Q1671</f>
        <v>0</v>
      </c>
      <c r="I636" s="535">
        <f>'Comm Input'!R1671</f>
        <v>0</v>
      </c>
      <c r="J636" s="535">
        <f>'Comm Input'!S1671</f>
        <v>0</v>
      </c>
      <c r="K636" s="535">
        <f>'Comm Input'!T1671</f>
        <v>0</v>
      </c>
      <c r="L636" s="526">
        <f>'Comm Input'!U1671</f>
        <v>0</v>
      </c>
      <c r="M636" s="526">
        <f>'Comm Input'!V1671</f>
        <v>0</v>
      </c>
      <c r="N636" s="523">
        <f>'Comm Input'!W1671</f>
        <v>0</v>
      </c>
      <c r="O636" s="523">
        <f>'Comm Input'!X1671</f>
        <v>0</v>
      </c>
      <c r="P636" s="538">
        <f>'Comm Input'!Y1671</f>
        <v>0</v>
      </c>
      <c r="Q636" s="538">
        <f>'Comm Input'!Z1671</f>
        <v>0</v>
      </c>
      <c r="R636" s="538">
        <f>'Comm Input'!AA1671</f>
        <v>0</v>
      </c>
      <c r="S636" s="538">
        <f>'Comm Input'!AB1671</f>
        <v>0</v>
      </c>
      <c r="T636" s="11">
        <f>'Comm Input'!AC1671</f>
        <v>0</v>
      </c>
      <c r="U636">
        <f>'Comm Input'!AD1671</f>
        <v>0</v>
      </c>
      <c r="V636">
        <f>'Comm Input'!AE1671</f>
        <v>0</v>
      </c>
      <c r="W636" s="538">
        <f>'Comm Input'!AF1671</f>
        <v>0</v>
      </c>
      <c r="X636" s="538">
        <f>'Comm Input'!AG1671</f>
        <v>0</v>
      </c>
      <c r="Y636" s="538">
        <f>'Comm Input'!AH1671</f>
        <v>0</v>
      </c>
      <c r="Z636">
        <f>'Comm Input'!AI1671</f>
        <v>0</v>
      </c>
    </row>
    <row r="637" spans="1:26" x14ac:dyDescent="0.25">
      <c r="A637" s="311">
        <f>'Comm Input'!J1672</f>
        <v>0</v>
      </c>
      <c r="B637" s="11">
        <f>'Comm Input'!K1672</f>
        <v>0</v>
      </c>
      <c r="C637">
        <f>'Comm Input'!L1672</f>
        <v>0.20181399999999999</v>
      </c>
      <c r="D637" t="str">
        <f>'Comm Input'!M1672</f>
        <v>OT</v>
      </c>
      <c r="E637" s="494">
        <f>'Comm Input'!N1672</f>
        <v>0</v>
      </c>
      <c r="F637" s="17">
        <f>'Comm Input'!O1672</f>
        <v>0</v>
      </c>
      <c r="G637" s="38">
        <f>'Comm Input'!P1672</f>
        <v>0</v>
      </c>
      <c r="H637" s="307">
        <f>'Comm Input'!Q1672</f>
        <v>0</v>
      </c>
      <c r="I637" s="307">
        <f>'Comm Input'!R1672</f>
        <v>0</v>
      </c>
      <c r="J637" s="307">
        <f>'Comm Input'!S1672</f>
        <v>0</v>
      </c>
      <c r="K637" s="307">
        <f>'Comm Input'!T1672</f>
        <v>0</v>
      </c>
      <c r="L637" s="38">
        <f>'Comm Input'!U1672</f>
        <v>0</v>
      </c>
      <c r="M637" s="38">
        <f>'Comm Input'!V1672</f>
        <v>0</v>
      </c>
      <c r="N637" s="22">
        <f>'Comm Input'!W1672</f>
        <v>0</v>
      </c>
      <c r="O637" s="22">
        <f>'Comm Input'!X1672</f>
        <v>0</v>
      </c>
      <c r="P637" s="23">
        <f>'Comm Input'!Y1672</f>
        <v>0</v>
      </c>
      <c r="Q637" s="23">
        <f>'Comm Input'!Z1672</f>
        <v>0</v>
      </c>
      <c r="R637" s="23">
        <f>'Comm Input'!AA1672</f>
        <v>0</v>
      </c>
      <c r="S637" s="23">
        <f>'Comm Input'!AB1672</f>
        <v>0</v>
      </c>
      <c r="T637" s="11">
        <f>'Comm Input'!AC1672</f>
        <v>0</v>
      </c>
      <c r="U637">
        <f>'Comm Input'!AD1672</f>
        <v>0</v>
      </c>
      <c r="V637">
        <f>'Comm Input'!AE1672</f>
        <v>0</v>
      </c>
      <c r="W637" s="23">
        <f>'Comm Input'!AF1672</f>
        <v>0</v>
      </c>
      <c r="X637" s="23">
        <f>'Comm Input'!AG1672</f>
        <v>0</v>
      </c>
      <c r="Y637" s="23">
        <f>'Comm Input'!AH1672</f>
        <v>0</v>
      </c>
      <c r="Z637">
        <f>'Comm Input'!AI1672</f>
        <v>0</v>
      </c>
    </row>
    <row r="638" spans="1:26" x14ac:dyDescent="0.25">
      <c r="A638" s="311">
        <f>'Comm Input'!J1673</f>
        <v>0</v>
      </c>
      <c r="B638" s="11">
        <f>'Comm Input'!K1673</f>
        <v>0</v>
      </c>
      <c r="C638" s="17">
        <f>'Comm Input'!L1673</f>
        <v>0.14710000000000001</v>
      </c>
      <c r="D638" t="str">
        <f>'Comm Input'!M1673</f>
        <v>FL</v>
      </c>
      <c r="E638" s="494">
        <f>'Comm Input'!N1673</f>
        <v>0</v>
      </c>
      <c r="F638" s="366">
        <f>'Comm Input'!O1673</f>
        <v>0</v>
      </c>
      <c r="G638" s="321">
        <f>'Comm Input'!P1673</f>
        <v>0</v>
      </c>
      <c r="H638" s="307">
        <f>'Comm Input'!Q1673</f>
        <v>0</v>
      </c>
      <c r="I638" s="307">
        <f>'Comm Input'!R1673</f>
        <v>0</v>
      </c>
      <c r="J638" s="307">
        <f>'Comm Input'!S1673</f>
        <v>0</v>
      </c>
      <c r="K638" s="307">
        <f>'Comm Input'!T1673</f>
        <v>0</v>
      </c>
      <c r="L638" s="38">
        <f>'Comm Input'!U1673</f>
        <v>0</v>
      </c>
      <c r="M638" s="38">
        <f>'Comm Input'!V1673</f>
        <v>0</v>
      </c>
      <c r="N638" s="22">
        <f>'Comm Input'!W1673</f>
        <v>0</v>
      </c>
      <c r="O638" s="22">
        <f>'Comm Input'!X1673</f>
        <v>0</v>
      </c>
      <c r="P638" s="23">
        <f>'Comm Input'!Y1673</f>
        <v>0</v>
      </c>
      <c r="Q638" s="23">
        <f>'Comm Input'!Z1673</f>
        <v>0</v>
      </c>
      <c r="R638" s="23">
        <f>'Comm Input'!AA1673</f>
        <v>0</v>
      </c>
      <c r="S638" s="23">
        <f>'Comm Input'!AB1673</f>
        <v>0</v>
      </c>
      <c r="T638" s="11">
        <f>'Comm Input'!AC1673</f>
        <v>0</v>
      </c>
      <c r="U638">
        <f>'Comm Input'!AD1673</f>
        <v>0</v>
      </c>
      <c r="V638">
        <f>'Comm Input'!AE1673</f>
        <v>0</v>
      </c>
      <c r="W638" s="23">
        <f>'Comm Input'!AF1673</f>
        <v>0</v>
      </c>
      <c r="X638" s="23">
        <f>'Comm Input'!AG1673</f>
        <v>0</v>
      </c>
      <c r="Y638" s="23">
        <f>'Comm Input'!AH1673</f>
        <v>0</v>
      </c>
      <c r="Z638">
        <f>'Comm Input'!AI1673</f>
        <v>0</v>
      </c>
    </row>
    <row r="639" spans="1:26" x14ac:dyDescent="0.25">
      <c r="A639" s="311">
        <f>'Comm Input'!J1674</f>
        <v>0</v>
      </c>
      <c r="B639" s="11">
        <f>'Comm Input'!K1674</f>
        <v>0</v>
      </c>
      <c r="C639">
        <f>'Comm Input'!L1674</f>
        <v>0.14710000000000001</v>
      </c>
      <c r="D639" t="str">
        <f>'Comm Input'!M1674</f>
        <v>OT</v>
      </c>
      <c r="E639" s="494">
        <f>'Comm Input'!N1674</f>
        <v>0</v>
      </c>
      <c r="F639" s="17">
        <f>'Comm Input'!O1674</f>
        <v>0</v>
      </c>
      <c r="G639" s="38">
        <f>'Comm Input'!P1674</f>
        <v>0</v>
      </c>
      <c r="H639" s="307">
        <f>'Comm Input'!Q1674</f>
        <v>0</v>
      </c>
      <c r="I639" s="307">
        <f>'Comm Input'!R1674</f>
        <v>0</v>
      </c>
      <c r="J639" s="307">
        <f>'Comm Input'!S1674</f>
        <v>0</v>
      </c>
      <c r="K639" s="307">
        <f>'Comm Input'!T1674</f>
        <v>0</v>
      </c>
      <c r="L639" s="38">
        <f>'Comm Input'!U1674</f>
        <v>0</v>
      </c>
      <c r="M639" s="38">
        <f>'Comm Input'!V1674</f>
        <v>0</v>
      </c>
      <c r="N639" s="22">
        <f>'Comm Input'!W1674</f>
        <v>0</v>
      </c>
      <c r="O639" s="22">
        <f>'Comm Input'!X1674</f>
        <v>0</v>
      </c>
      <c r="P639" s="23">
        <f>'Comm Input'!Y1674</f>
        <v>0</v>
      </c>
      <c r="Q639" s="23">
        <f>'Comm Input'!Z1674</f>
        <v>0</v>
      </c>
      <c r="R639" s="23">
        <f>'Comm Input'!AA1674</f>
        <v>0</v>
      </c>
      <c r="S639" s="23">
        <f>'Comm Input'!AB1674</f>
        <v>0</v>
      </c>
      <c r="T639" s="11">
        <f>'Comm Input'!AC1674</f>
        <v>0</v>
      </c>
      <c r="U639">
        <f>'Comm Input'!AD1674</f>
        <v>0</v>
      </c>
      <c r="V639">
        <f>'Comm Input'!AE1674</f>
        <v>0</v>
      </c>
      <c r="W639" s="23">
        <f>'Comm Input'!AF1674</f>
        <v>0</v>
      </c>
      <c r="X639" s="23">
        <f>'Comm Input'!AG1674</f>
        <v>0</v>
      </c>
      <c r="Y639" s="23">
        <f>'Comm Input'!AH1674</f>
        <v>0</v>
      </c>
      <c r="Z639">
        <f>'Comm Input'!AI1674</f>
        <v>0</v>
      </c>
    </row>
    <row r="640" spans="1:26" x14ac:dyDescent="0.25">
      <c r="A640" s="311">
        <f>'Comm Input'!J1675</f>
        <v>0</v>
      </c>
      <c r="B640" s="11">
        <f>'Comm Input'!K1675</f>
        <v>0</v>
      </c>
      <c r="C640" s="17">
        <f>'Comm Input'!L1675</f>
        <v>0.14710000000000001</v>
      </c>
      <c r="D640" t="str">
        <f>'Comm Input'!M1675</f>
        <v>FL</v>
      </c>
      <c r="E640" s="494">
        <f>'Comm Input'!N1675</f>
        <v>0</v>
      </c>
      <c r="F640" s="366">
        <f>'Comm Input'!O1675</f>
        <v>0</v>
      </c>
      <c r="G640" s="321">
        <f>'Comm Input'!P1675</f>
        <v>0</v>
      </c>
      <c r="H640" s="307">
        <f>'Comm Input'!Q1675</f>
        <v>0</v>
      </c>
      <c r="I640" s="307">
        <f>'Comm Input'!R1675</f>
        <v>0</v>
      </c>
      <c r="J640" s="307">
        <f>'Comm Input'!S1675</f>
        <v>0</v>
      </c>
      <c r="K640" s="307">
        <f>'Comm Input'!T1675</f>
        <v>0</v>
      </c>
      <c r="L640" s="38">
        <f>'Comm Input'!U1675</f>
        <v>0</v>
      </c>
      <c r="M640" s="38">
        <f>'Comm Input'!V1675</f>
        <v>0</v>
      </c>
      <c r="N640" s="22">
        <f>'Comm Input'!W1675</f>
        <v>0</v>
      </c>
      <c r="O640" s="22">
        <f>'Comm Input'!X1675</f>
        <v>0</v>
      </c>
      <c r="P640" s="23">
        <f>'Comm Input'!Y1675</f>
        <v>0</v>
      </c>
      <c r="Q640" s="23">
        <f>'Comm Input'!Z1675</f>
        <v>0</v>
      </c>
      <c r="R640" s="23">
        <f>'Comm Input'!AA1675</f>
        <v>0</v>
      </c>
      <c r="S640" s="23">
        <f>'Comm Input'!AB1675</f>
        <v>0</v>
      </c>
      <c r="T640" s="11">
        <f>'Comm Input'!AC1675</f>
        <v>0</v>
      </c>
      <c r="U640">
        <f>'Comm Input'!AD1675</f>
        <v>0</v>
      </c>
      <c r="V640">
        <f>'Comm Input'!AE1675</f>
        <v>0</v>
      </c>
      <c r="W640" s="23">
        <f>'Comm Input'!AF1675</f>
        <v>0</v>
      </c>
      <c r="X640" s="23">
        <f>'Comm Input'!AG1675</f>
        <v>0</v>
      </c>
      <c r="Y640" s="23">
        <f>'Comm Input'!AH1675</f>
        <v>0</v>
      </c>
      <c r="Z640" s="23">
        <f>'Comm Input'!AI1675</f>
        <v>0</v>
      </c>
    </row>
    <row r="641" spans="1:27" x14ac:dyDescent="0.25">
      <c r="A641" s="311">
        <f>'Comm Input'!J1676</f>
        <v>0</v>
      </c>
      <c r="B641" s="11">
        <f>'Comm Input'!K1676</f>
        <v>0</v>
      </c>
      <c r="C641">
        <f>'Comm Input'!L1676</f>
        <v>0.14710000000000001</v>
      </c>
      <c r="D641" t="str">
        <f>'Comm Input'!M1676</f>
        <v>OT</v>
      </c>
      <c r="E641" s="626">
        <f>'Comm Input'!N1676</f>
        <v>0</v>
      </c>
      <c r="F641" s="13">
        <f>'Comm Input'!O1676</f>
        <v>0</v>
      </c>
      <c r="G641" s="38">
        <f>'Comm Input'!P1676</f>
        <v>0</v>
      </c>
      <c r="H641" s="307">
        <f>'Comm Input'!Q1676</f>
        <v>0</v>
      </c>
      <c r="I641" s="307">
        <f>'Comm Input'!R1676</f>
        <v>0</v>
      </c>
      <c r="J641" s="307">
        <f>'Comm Input'!S1676</f>
        <v>0</v>
      </c>
      <c r="K641" s="307">
        <f>'Comm Input'!T1676</f>
        <v>0</v>
      </c>
      <c r="L641" s="38">
        <f>'Comm Input'!U1676</f>
        <v>0</v>
      </c>
      <c r="M641" s="38">
        <f>'Comm Input'!V1676</f>
        <v>0</v>
      </c>
      <c r="N641" s="22">
        <f>'Comm Input'!W1676</f>
        <v>0</v>
      </c>
      <c r="O641" s="22">
        <f>'Comm Input'!X1676</f>
        <v>0</v>
      </c>
      <c r="P641" s="23">
        <f>'Comm Input'!Y1676</f>
        <v>0</v>
      </c>
      <c r="Q641" s="23">
        <f>'Comm Input'!Z1676</f>
        <v>0</v>
      </c>
      <c r="R641" s="23">
        <f>'Comm Input'!AA1676</f>
        <v>0</v>
      </c>
      <c r="S641" s="23">
        <f>'Comm Input'!AB1676</f>
        <v>0</v>
      </c>
      <c r="T641" s="11">
        <f>'Comm Input'!AC1676</f>
        <v>0</v>
      </c>
      <c r="U641">
        <f>'Comm Input'!AD1676</f>
        <v>0</v>
      </c>
      <c r="V641">
        <f>'Comm Input'!AE1676</f>
        <v>0</v>
      </c>
      <c r="W641" s="23">
        <f>'Comm Input'!AF1676</f>
        <v>0</v>
      </c>
      <c r="X641" s="23">
        <f>'Comm Input'!AG1676</f>
        <v>0</v>
      </c>
      <c r="Y641" s="23">
        <f>'Comm Input'!AH1676</f>
        <v>0</v>
      </c>
      <c r="Z641" s="23">
        <f>'Comm Input'!AI1676</f>
        <v>0</v>
      </c>
    </row>
    <row r="642" spans="1:27" ht="15.75" thickBot="1" x14ac:dyDescent="0.3">
      <c r="A642" s="311">
        <f>'Comm Input'!J1677</f>
        <v>0</v>
      </c>
      <c r="B642" s="11">
        <f>'Comm Input'!K1677</f>
        <v>0</v>
      </c>
      <c r="C642">
        <f>'Comm Input'!L1677</f>
        <v>0</v>
      </c>
      <c r="D642">
        <f>'Comm Input'!M1677</f>
        <v>0</v>
      </c>
      <c r="E642" s="49">
        <f>'Comm Input'!N1677</f>
        <v>0</v>
      </c>
      <c r="F642" s="50">
        <f>'Comm Input'!O1677</f>
        <v>0</v>
      </c>
      <c r="G642" s="38">
        <f>'Comm Input'!P1677</f>
        <v>0</v>
      </c>
      <c r="H642" s="307">
        <f>'Comm Input'!Q1677</f>
        <v>0</v>
      </c>
      <c r="I642" s="307">
        <f>'Comm Input'!R1677</f>
        <v>0</v>
      </c>
      <c r="J642" s="307">
        <f>'Comm Input'!S1677</f>
        <v>0</v>
      </c>
      <c r="K642" s="307">
        <f>'Comm Input'!T1677</f>
        <v>0</v>
      </c>
      <c r="L642" s="38">
        <f>'Comm Input'!U1677</f>
        <v>0</v>
      </c>
      <c r="M642" s="38">
        <f>'Comm Input'!V1677</f>
        <v>0</v>
      </c>
      <c r="N642" s="38">
        <f>'Comm Input'!W1677</f>
        <v>0</v>
      </c>
      <c r="O642" s="22">
        <f>'Comm Input'!X1677</f>
        <v>0</v>
      </c>
      <c r="P642" s="11">
        <f>'Comm Input'!Y1677</f>
        <v>0</v>
      </c>
      <c r="Q642" s="23">
        <f>'Comm Input'!Z1677</f>
        <v>0</v>
      </c>
      <c r="R642" s="22">
        <f>'Comm Input'!AA1677</f>
        <v>0</v>
      </c>
      <c r="S642" s="22">
        <f>'Comm Input'!AB1677</f>
        <v>0</v>
      </c>
      <c r="T642" s="23">
        <f>'Comm Input'!AC1677</f>
        <v>0</v>
      </c>
      <c r="U642" s="22">
        <f>'Comm Input'!AD1677</f>
        <v>0</v>
      </c>
      <c r="V642" s="22">
        <f>'Comm Input'!AE1677</f>
        <v>0</v>
      </c>
      <c r="W642" s="23">
        <f>'Comm Input'!AF1677</f>
        <v>0</v>
      </c>
      <c r="X642" s="22">
        <f>'Comm Input'!AG1677</f>
        <v>0</v>
      </c>
      <c r="Y642" s="22">
        <f>'Comm Input'!AH1677</f>
        <v>0</v>
      </c>
      <c r="Z642" s="22">
        <f>'Comm Input'!AI1677</f>
        <v>0</v>
      </c>
    </row>
    <row r="643" spans="1:27" ht="15.75" thickBot="1" x14ac:dyDescent="0.3">
      <c r="A643" s="311">
        <f>'Comm Input'!J1678</f>
        <v>0</v>
      </c>
      <c r="B643" s="11">
        <f>'Comm Input'!K1678</f>
        <v>0</v>
      </c>
      <c r="C643">
        <f>'Comm Input'!L1678</f>
        <v>0</v>
      </c>
      <c r="D643">
        <f>'Comm Input'!M1678</f>
        <v>0</v>
      </c>
      <c r="E643" s="49">
        <f>'Comm Input'!N1678</f>
        <v>0</v>
      </c>
      <c r="F643" s="50">
        <f>'Comm Input'!O1678</f>
        <v>0</v>
      </c>
      <c r="G643" s="38">
        <f>'Comm Input'!P1678</f>
        <v>0</v>
      </c>
      <c r="H643" s="38">
        <f>'Comm Input'!Q1678</f>
        <v>0</v>
      </c>
      <c r="I643" s="38">
        <f>'Comm Input'!R1678</f>
        <v>0</v>
      </c>
      <c r="J643" s="38">
        <f>'Comm Input'!S1678</f>
        <v>0</v>
      </c>
      <c r="K643" s="38">
        <f>'Comm Input'!T1678</f>
        <v>0</v>
      </c>
      <c r="L643" s="38">
        <f>'Comm Input'!U1678</f>
        <v>0</v>
      </c>
      <c r="M643" s="38">
        <f>'Comm Input'!V1678</f>
        <v>0</v>
      </c>
      <c r="N643" s="488">
        <f>'Comm Input'!W1678</f>
        <v>0</v>
      </c>
      <c r="O643" s="489">
        <f>'Comm Input'!X1678</f>
        <v>0</v>
      </c>
      <c r="P643" s="490">
        <f>'Comm Input'!Y1678</f>
        <v>0</v>
      </c>
      <c r="Q643" s="1165">
        <f>'Comm Input'!Z1678</f>
        <v>0</v>
      </c>
      <c r="R643" s="387">
        <f>'Comm Input'!AA1678</f>
        <v>0</v>
      </c>
      <c r="S643" s="387">
        <f>'Comm Input'!AB1678</f>
        <v>0</v>
      </c>
      <c r="T643" s="1114">
        <f>'Comm Input'!AC1678</f>
        <v>0</v>
      </c>
      <c r="U643" s="89">
        <f>'Comm Input'!AD1678</f>
        <v>0</v>
      </c>
      <c r="V643" s="89">
        <f>'Comm Input'!AE1678</f>
        <v>0</v>
      </c>
      <c r="W643" s="23">
        <f>'Comm Input'!AF1678</f>
        <v>0</v>
      </c>
      <c r="X643" s="387">
        <f>'Comm Input'!AG1678</f>
        <v>0</v>
      </c>
      <c r="Y643" s="387">
        <f>'Comm Input'!AH1678</f>
        <v>0</v>
      </c>
      <c r="Z643" s="1087">
        <f>'Comm Input'!AI1678</f>
        <v>0</v>
      </c>
    </row>
    <row r="644" spans="1:27" x14ac:dyDescent="0.25">
      <c r="A644" s="311">
        <f>'Comm Input'!J1679</f>
        <v>0</v>
      </c>
      <c r="B644" s="11">
        <f>'Comm Input'!K1679</f>
        <v>0</v>
      </c>
      <c r="C644">
        <f>'Comm Input'!L1679</f>
        <v>0</v>
      </c>
      <c r="D644">
        <f>'Comm Input'!M1679</f>
        <v>0</v>
      </c>
      <c r="E644" s="49">
        <f>'Comm Input'!N1679</f>
        <v>0</v>
      </c>
      <c r="F644" s="50">
        <f>'Comm Input'!O1679</f>
        <v>0</v>
      </c>
      <c r="G644" s="38">
        <f>'Comm Input'!P1679</f>
        <v>0</v>
      </c>
      <c r="H644" s="38">
        <f>'Comm Input'!Q1679</f>
        <v>0</v>
      </c>
      <c r="I644" s="38">
        <f>'Comm Input'!R1679</f>
        <v>0</v>
      </c>
      <c r="J644" s="38">
        <f>'Comm Input'!S1679</f>
        <v>0</v>
      </c>
      <c r="K644" s="38">
        <f>'Comm Input'!T1679</f>
        <v>0</v>
      </c>
      <c r="L644" s="38">
        <f>'Comm Input'!U1679</f>
        <v>0</v>
      </c>
      <c r="M644" s="38">
        <f>'Comm Input'!V1679</f>
        <v>0</v>
      </c>
      <c r="N644" s="522">
        <f>'Comm Input'!W1679</f>
        <v>0</v>
      </c>
      <c r="O644" s="523">
        <f>'Comm Input'!X1679</f>
        <v>0</v>
      </c>
      <c r="P644" s="28">
        <f>'Comm Input'!Y1679</f>
        <v>0</v>
      </c>
      <c r="Q644" s="538">
        <f>'Comm Input'!Z1679</f>
        <v>0</v>
      </c>
      <c r="R644" s="523">
        <f>'Comm Input'!AA1679</f>
        <v>0</v>
      </c>
      <c r="S644" s="523">
        <f>'Comm Input'!AB1679</f>
        <v>0</v>
      </c>
      <c r="T644" s="28">
        <f>'Comm Input'!AC1679</f>
        <v>0</v>
      </c>
      <c r="U644" s="89">
        <f>'Comm Input'!AD1679</f>
        <v>0</v>
      </c>
      <c r="V644" s="89">
        <f>'Comm Input'!AE1679</f>
        <v>0</v>
      </c>
      <c r="W644" s="23">
        <f>'Comm Input'!AF1679</f>
        <v>0</v>
      </c>
      <c r="X644" s="523">
        <f>'Comm Input'!AG1679</f>
        <v>0</v>
      </c>
      <c r="Y644" s="523">
        <f>'Comm Input'!AH1679</f>
        <v>0</v>
      </c>
      <c r="Z644" s="89">
        <f>'Comm Input'!AI1679</f>
        <v>0</v>
      </c>
    </row>
    <row r="645" spans="1:27" x14ac:dyDescent="0.25">
      <c r="A645" s="440" t="str">
        <f>'Comm Input'!J1680</f>
        <v>CES</v>
      </c>
      <c r="B645" s="42" t="str">
        <f>'Comm Input'!K1680</f>
        <v>Broker: PEO Advisors</v>
      </c>
      <c r="C645" s="35">
        <f>'Comm Input'!L1680</f>
        <v>0</v>
      </c>
      <c r="D645" s="158">
        <f>'Comm Input'!M1680</f>
        <v>0</v>
      </c>
      <c r="E645" s="117">
        <f>'Comm Input'!N1680</f>
        <v>0</v>
      </c>
      <c r="F645" s="316">
        <f>'Comm Input'!O1680</f>
        <v>0</v>
      </c>
      <c r="G645" s="158">
        <f>'Comm Input'!P1680</f>
        <v>0</v>
      </c>
      <c r="H645" s="158">
        <f>'Comm Input'!Q1680</f>
        <v>0</v>
      </c>
      <c r="I645" s="158">
        <f>'Comm Input'!R1680</f>
        <v>0</v>
      </c>
      <c r="J645" s="319">
        <f>'Comm Input'!S1680</f>
        <v>0</v>
      </c>
      <c r="K645" s="319">
        <f>'Comm Input'!T1680</f>
        <v>0</v>
      </c>
      <c r="L645" s="319" t="str">
        <f>'Comm Input'!U1680</f>
        <v>Bundled</v>
      </c>
      <c r="M645" s="158">
        <f>'Comm Input'!V1680</f>
        <v>0</v>
      </c>
      <c r="N645" s="319" t="str">
        <f>'Comm Input'!W1680</f>
        <v>Per Code</v>
      </c>
      <c r="O645" s="117">
        <f>'Comm Input'!X1680</f>
        <v>0</v>
      </c>
      <c r="P645" s="157">
        <f>'Comm Input'!Y1680</f>
        <v>0</v>
      </c>
      <c r="Q645" s="159">
        <f>'Comm Input'!Z1680</f>
        <v>0</v>
      </c>
      <c r="R645" s="319">
        <f>'Comm Input'!AA1680</f>
        <v>2E-3</v>
      </c>
      <c r="S645" s="157">
        <f>'Comm Input'!AB1680</f>
        <v>0</v>
      </c>
      <c r="T645" s="126" t="str">
        <f>'Comm Input'!AC1680</f>
        <v>kr</v>
      </c>
      <c r="U645" s="7">
        <f>'Comm Input'!AD1680</f>
        <v>0</v>
      </c>
      <c r="V645" s="7">
        <f>'Comm Input'!AE1680</f>
        <v>0</v>
      </c>
      <c r="W645" s="126">
        <f>'Comm Input'!AF1680</f>
        <v>0</v>
      </c>
      <c r="X645" s="158">
        <f>'Comm Input'!AG1680</f>
        <v>0</v>
      </c>
      <c r="Y645" s="322">
        <f>'Comm Input'!AH1680</f>
        <v>0</v>
      </c>
      <c r="Z645" s="7">
        <f>'Comm Input'!AI1680</f>
        <v>0</v>
      </c>
    </row>
    <row r="646" spans="1:27" x14ac:dyDescent="0.25">
      <c r="A646" s="311">
        <f>'Comm Input'!J1681</f>
        <v>0</v>
      </c>
      <c r="B646" s="218" t="str">
        <f>'Comm Input'!K1681</f>
        <v>Suncoast Roofs, Inc.</v>
      </c>
      <c r="C646" s="17">
        <f>'Comm Input'!L1681</f>
        <v>0.30249999999999999</v>
      </c>
      <c r="D646" t="str">
        <f>'Comm Input'!M1681</f>
        <v>FL5551</v>
      </c>
      <c r="E646" s="628">
        <f>'Comm Input'!N1681</f>
        <v>900</v>
      </c>
      <c r="F646" s="366">
        <f>'Comm Input'!O1681</f>
        <v>0</v>
      </c>
      <c r="G646" s="533">
        <f>'Comm Input'!P1681</f>
        <v>0</v>
      </c>
      <c r="H646" s="535">
        <f>'Comm Input'!Q1681</f>
        <v>0</v>
      </c>
      <c r="I646" s="535">
        <f>'Comm Input'!R1681</f>
        <v>0</v>
      </c>
      <c r="J646" s="535">
        <f>'Comm Input'!S1681</f>
        <v>0</v>
      </c>
      <c r="K646" s="535">
        <f>'Comm Input'!T1681</f>
        <v>0</v>
      </c>
      <c r="L646" s="526">
        <f>'Comm Input'!U1681</f>
        <v>0</v>
      </c>
      <c r="M646" s="526">
        <f>'Comm Input'!V1681</f>
        <v>2.5000000000000001E-2</v>
      </c>
      <c r="N646" s="523">
        <f>'Comm Input'!W1681</f>
        <v>22.5</v>
      </c>
      <c r="O646" s="523">
        <f>'Comm Input'!X1681</f>
        <v>0</v>
      </c>
      <c r="P646" s="538">
        <f>'Comm Input'!Y1681</f>
        <v>0</v>
      </c>
      <c r="Q646" s="538">
        <f>'Comm Input'!Z1681</f>
        <v>0</v>
      </c>
      <c r="R646" s="538">
        <f>'Comm Input'!AA1681</f>
        <v>1.8</v>
      </c>
      <c r="S646" s="538">
        <f>'Comm Input'!AB1681</f>
        <v>0</v>
      </c>
      <c r="T646" s="11">
        <f>'Comm Input'!AC1681</f>
        <v>0</v>
      </c>
      <c r="U646">
        <f>'Comm Input'!AD1681</f>
        <v>0</v>
      </c>
      <c r="V646">
        <f>'Comm Input'!AE1681</f>
        <v>0</v>
      </c>
      <c r="W646" s="538">
        <f>'Comm Input'!AF1681</f>
        <v>0</v>
      </c>
      <c r="X646" s="538">
        <f>'Comm Input'!AG1681</f>
        <v>0</v>
      </c>
      <c r="Y646" s="538">
        <f>'Comm Input'!AH1681</f>
        <v>0</v>
      </c>
      <c r="Z646">
        <f>'Comm Input'!AI1681</f>
        <v>0</v>
      </c>
    </row>
    <row r="647" spans="1:27" x14ac:dyDescent="0.25">
      <c r="A647" s="311">
        <f>'Comm Input'!J1682</f>
        <v>0</v>
      </c>
      <c r="B647" s="11">
        <f>'Comm Input'!K1682</f>
        <v>0</v>
      </c>
      <c r="C647">
        <f>'Comm Input'!L1682</f>
        <v>0</v>
      </c>
      <c r="D647">
        <f>'Comm Input'!M1682</f>
        <v>0</v>
      </c>
      <c r="E647" s="494">
        <f>'Comm Input'!N1682</f>
        <v>0</v>
      </c>
      <c r="F647" s="17">
        <f>'Comm Input'!O1682</f>
        <v>0</v>
      </c>
      <c r="G647" s="38">
        <f>'Comm Input'!P1682</f>
        <v>0</v>
      </c>
      <c r="H647" s="307">
        <f>'Comm Input'!Q1682</f>
        <v>0</v>
      </c>
      <c r="I647" s="307">
        <f>'Comm Input'!R1682</f>
        <v>0</v>
      </c>
      <c r="J647" s="307">
        <f>'Comm Input'!S1682</f>
        <v>0</v>
      </c>
      <c r="K647" s="307">
        <f>'Comm Input'!T1682</f>
        <v>0</v>
      </c>
      <c r="L647" s="38">
        <f>'Comm Input'!U1682</f>
        <v>0</v>
      </c>
      <c r="M647" s="38">
        <f>'Comm Input'!V1682</f>
        <v>0</v>
      </c>
      <c r="N647" s="22">
        <f>'Comm Input'!W1682</f>
        <v>0</v>
      </c>
      <c r="O647" s="22">
        <f>'Comm Input'!X1682</f>
        <v>0</v>
      </c>
      <c r="P647" s="23">
        <f>'Comm Input'!Y1682</f>
        <v>0</v>
      </c>
      <c r="Q647" s="23">
        <f>'Comm Input'!Z1682</f>
        <v>0</v>
      </c>
      <c r="R647" s="23">
        <f>'Comm Input'!AA1682</f>
        <v>0</v>
      </c>
      <c r="S647" s="23">
        <f>'Comm Input'!AB1682</f>
        <v>0</v>
      </c>
      <c r="T647" s="11">
        <f>'Comm Input'!AC1682</f>
        <v>0</v>
      </c>
      <c r="U647">
        <f>'Comm Input'!AD1682</f>
        <v>0</v>
      </c>
      <c r="V647">
        <f>'Comm Input'!AE1682</f>
        <v>0</v>
      </c>
      <c r="W647" s="23">
        <f>'Comm Input'!AF1682</f>
        <v>0</v>
      </c>
      <c r="X647" s="23">
        <f>'Comm Input'!AG1682</f>
        <v>0</v>
      </c>
      <c r="Y647" s="23">
        <f>'Comm Input'!AH1682</f>
        <v>0</v>
      </c>
      <c r="Z647">
        <f>'Comm Input'!AI1682</f>
        <v>0</v>
      </c>
    </row>
    <row r="648" spans="1:27" x14ac:dyDescent="0.25">
      <c r="A648" s="311">
        <f>'Comm Input'!J1683</f>
        <v>0</v>
      </c>
      <c r="B648" s="11" t="str">
        <f>'Comm Input'!K1684</f>
        <v>EFFECTIVE: 12/2022</v>
      </c>
      <c r="C648" s="17">
        <f>'Comm Input'!L1683</f>
        <v>0.17030000000000001</v>
      </c>
      <c r="D648" t="str">
        <f>'Comm Input'!M1683</f>
        <v>FL8742</v>
      </c>
      <c r="E648" s="494">
        <f>'Comm Input'!N1683</f>
        <v>0</v>
      </c>
      <c r="F648" s="366">
        <f>'Comm Input'!O1683</f>
        <v>0</v>
      </c>
      <c r="G648" s="321">
        <f>'Comm Input'!P1683</f>
        <v>0</v>
      </c>
      <c r="H648" s="307">
        <f>'Comm Input'!Q1683</f>
        <v>0</v>
      </c>
      <c r="I648" s="307">
        <f>'Comm Input'!R1683</f>
        <v>0</v>
      </c>
      <c r="J648" s="307">
        <f>'Comm Input'!S1683</f>
        <v>0</v>
      </c>
      <c r="K648" s="307">
        <f>'Comm Input'!T1683</f>
        <v>0</v>
      </c>
      <c r="L648" s="38">
        <f>'Comm Input'!U1683</f>
        <v>0</v>
      </c>
      <c r="M648" s="38">
        <f>'Comm Input'!V1683</f>
        <v>0.02</v>
      </c>
      <c r="N648" s="22">
        <f>'Comm Input'!W1683</f>
        <v>0</v>
      </c>
      <c r="O648" s="22">
        <f>'Comm Input'!X1683</f>
        <v>0</v>
      </c>
      <c r="P648" s="23">
        <f>'Comm Input'!Y1683</f>
        <v>0</v>
      </c>
      <c r="Q648" s="23">
        <f>'Comm Input'!Z1683</f>
        <v>0</v>
      </c>
      <c r="R648" s="23">
        <f>'Comm Input'!AA1683</f>
        <v>0</v>
      </c>
      <c r="S648" s="23">
        <f>'Comm Input'!AB1683</f>
        <v>0</v>
      </c>
      <c r="T648" s="11">
        <f>'Comm Input'!AC1683</f>
        <v>0</v>
      </c>
      <c r="U648">
        <f>'Comm Input'!AD1683</f>
        <v>0</v>
      </c>
      <c r="V648">
        <f>'Comm Input'!AE1683</f>
        <v>0</v>
      </c>
      <c r="W648" s="23">
        <f>'Comm Input'!AF1683</f>
        <v>0</v>
      </c>
      <c r="X648" s="23">
        <f>'Comm Input'!AG1683</f>
        <v>0</v>
      </c>
      <c r="Y648" s="23">
        <f>'Comm Input'!AH1683</f>
        <v>0</v>
      </c>
      <c r="Z648">
        <f>'Comm Input'!AI1683</f>
        <v>0</v>
      </c>
    </row>
    <row r="649" spans="1:27" x14ac:dyDescent="0.25">
      <c r="A649" s="311">
        <f>'Comm Input'!J1684</f>
        <v>0</v>
      </c>
      <c r="B649" s="11" t="e">
        <f>'Comm Input'!#REF!</f>
        <v>#REF!</v>
      </c>
      <c r="C649" t="str">
        <f>'Comm Input'!L1684</f>
        <v>Client Receives Cutoffs</v>
      </c>
      <c r="D649">
        <f>'Comm Input'!M1684</f>
        <v>0</v>
      </c>
      <c r="E649" s="494">
        <f>'Comm Input'!N1684</f>
        <v>0</v>
      </c>
      <c r="F649" s="17">
        <f>'Comm Input'!O1684</f>
        <v>0</v>
      </c>
      <c r="G649" s="38">
        <f>'Comm Input'!P1684</f>
        <v>0</v>
      </c>
      <c r="H649" s="307">
        <f>'Comm Input'!Q1684</f>
        <v>0</v>
      </c>
      <c r="I649" s="307">
        <f>'Comm Input'!R1684</f>
        <v>0</v>
      </c>
      <c r="J649" s="307">
        <f>'Comm Input'!S1684</f>
        <v>0</v>
      </c>
      <c r="K649" s="307">
        <f>'Comm Input'!T1684</f>
        <v>0</v>
      </c>
      <c r="L649" s="38">
        <f>'Comm Input'!U1684</f>
        <v>0</v>
      </c>
      <c r="M649" s="38">
        <f>'Comm Input'!V1684</f>
        <v>0</v>
      </c>
      <c r="N649" s="22">
        <f>'Comm Input'!W1684</f>
        <v>0</v>
      </c>
      <c r="O649" s="22">
        <f>'Comm Input'!X1684</f>
        <v>0</v>
      </c>
      <c r="P649" s="23">
        <f>'Comm Input'!Y1684</f>
        <v>0</v>
      </c>
      <c r="Q649" s="23">
        <f>'Comm Input'!Z1684</f>
        <v>0</v>
      </c>
      <c r="R649" s="23">
        <f>'Comm Input'!AA1684</f>
        <v>0</v>
      </c>
      <c r="S649" s="23">
        <f>'Comm Input'!AB1684</f>
        <v>0</v>
      </c>
      <c r="T649" s="11">
        <f>'Comm Input'!AC1684</f>
        <v>0</v>
      </c>
      <c r="U649">
        <f>'Comm Input'!AD1684</f>
        <v>0</v>
      </c>
      <c r="V649">
        <f>'Comm Input'!AE1684</f>
        <v>0</v>
      </c>
      <c r="W649" s="23">
        <f>'Comm Input'!AF1684</f>
        <v>0</v>
      </c>
      <c r="X649" s="23">
        <f>'Comm Input'!AG1684</f>
        <v>0</v>
      </c>
      <c r="Y649" s="23">
        <f>'Comm Input'!AH1684</f>
        <v>0</v>
      </c>
      <c r="Z649">
        <f>'Comm Input'!AI1684</f>
        <v>0</v>
      </c>
    </row>
    <row r="650" spans="1:27" x14ac:dyDescent="0.25">
      <c r="A650" s="311">
        <f>'Comm Input'!J1685</f>
        <v>0</v>
      </c>
      <c r="B650" s="11">
        <f>'Comm Input'!K1685</f>
        <v>0</v>
      </c>
      <c r="C650" s="17">
        <f>'Comm Input'!L1685</f>
        <v>0</v>
      </c>
      <c r="D650">
        <f>'Comm Input'!M1685</f>
        <v>0</v>
      </c>
      <c r="E650" s="494">
        <f>'Comm Input'!N1685</f>
        <v>0</v>
      </c>
      <c r="F650" s="366">
        <f>'Comm Input'!O1685</f>
        <v>0</v>
      </c>
      <c r="G650" s="321">
        <f>'Comm Input'!P1685</f>
        <v>0</v>
      </c>
      <c r="H650" s="307">
        <f>'Comm Input'!Q1685</f>
        <v>0</v>
      </c>
      <c r="I650" s="307">
        <f>'Comm Input'!R1685</f>
        <v>0</v>
      </c>
      <c r="J650" s="307">
        <f>'Comm Input'!S1685</f>
        <v>0</v>
      </c>
      <c r="K650" s="307">
        <f>'Comm Input'!T1685</f>
        <v>0</v>
      </c>
      <c r="L650" s="38">
        <f>'Comm Input'!U1685</f>
        <v>0</v>
      </c>
      <c r="M650" s="38">
        <f>'Comm Input'!V1685</f>
        <v>0</v>
      </c>
      <c r="N650" s="22">
        <f>'Comm Input'!W1685</f>
        <v>0</v>
      </c>
      <c r="O650" s="22">
        <f>'Comm Input'!X1685</f>
        <v>0</v>
      </c>
      <c r="P650" s="23">
        <f>'Comm Input'!Y1685</f>
        <v>0</v>
      </c>
      <c r="Q650" s="23">
        <f>'Comm Input'!Z1685</f>
        <v>0</v>
      </c>
      <c r="R650" s="23">
        <f>'Comm Input'!AA1685</f>
        <v>0</v>
      </c>
      <c r="S650" s="23">
        <f>'Comm Input'!AB1685</f>
        <v>0</v>
      </c>
      <c r="T650" s="11">
        <f>'Comm Input'!AC1685</f>
        <v>0</v>
      </c>
      <c r="U650">
        <f>'Comm Input'!AD1685</f>
        <v>0</v>
      </c>
      <c r="V650">
        <f>'Comm Input'!AE1685</f>
        <v>0</v>
      </c>
      <c r="W650" s="23">
        <f>'Comm Input'!AF1685</f>
        <v>0</v>
      </c>
      <c r="X650" s="23">
        <f>'Comm Input'!AG1685</f>
        <v>0</v>
      </c>
      <c r="Y650" s="23">
        <f>'Comm Input'!AH1685</f>
        <v>0</v>
      </c>
      <c r="Z650" s="23">
        <f>'Comm Input'!AI1685</f>
        <v>0</v>
      </c>
    </row>
    <row r="651" spans="1:27" x14ac:dyDescent="0.25">
      <c r="A651" s="311">
        <f>'Comm Input'!J1686</f>
        <v>0</v>
      </c>
      <c r="B651" s="11">
        <f>'Comm Input'!K1686</f>
        <v>0</v>
      </c>
      <c r="C651">
        <f>'Comm Input'!L1686</f>
        <v>0</v>
      </c>
      <c r="D651">
        <f>'Comm Input'!M1686</f>
        <v>0</v>
      </c>
      <c r="E651" s="626">
        <f>'Comm Input'!N1686</f>
        <v>0</v>
      </c>
      <c r="F651" s="13">
        <f>'Comm Input'!O1686</f>
        <v>0</v>
      </c>
      <c r="G651" s="38">
        <f>'Comm Input'!P1686</f>
        <v>0</v>
      </c>
      <c r="H651" s="307">
        <f>'Comm Input'!Q1686</f>
        <v>0</v>
      </c>
      <c r="I651" s="307">
        <f>'Comm Input'!R1686</f>
        <v>0</v>
      </c>
      <c r="J651" s="307">
        <f>'Comm Input'!S1686</f>
        <v>0</v>
      </c>
      <c r="K651" s="307">
        <f>'Comm Input'!T1686</f>
        <v>0</v>
      </c>
      <c r="L651" s="38">
        <f>'Comm Input'!U1686</f>
        <v>0</v>
      </c>
      <c r="M651" s="38">
        <f>'Comm Input'!V1686</f>
        <v>0</v>
      </c>
      <c r="N651" s="22">
        <f>'Comm Input'!W1686</f>
        <v>0</v>
      </c>
      <c r="O651" s="22">
        <f>'Comm Input'!X1686</f>
        <v>0</v>
      </c>
      <c r="P651" s="23">
        <f>'Comm Input'!Y1686</f>
        <v>0</v>
      </c>
      <c r="Q651" s="23">
        <f>'Comm Input'!Z1686</f>
        <v>0</v>
      </c>
      <c r="R651" s="23">
        <f>'Comm Input'!AA1686</f>
        <v>0</v>
      </c>
      <c r="S651" s="23">
        <f>'Comm Input'!AB1686</f>
        <v>0</v>
      </c>
      <c r="T651" s="11">
        <f>'Comm Input'!AC1686</f>
        <v>0</v>
      </c>
      <c r="U651">
        <f>'Comm Input'!AD1686</f>
        <v>0</v>
      </c>
      <c r="V651">
        <f>'Comm Input'!AE1686</f>
        <v>0</v>
      </c>
      <c r="W651" s="23">
        <f>'Comm Input'!AF1686</f>
        <v>0</v>
      </c>
      <c r="X651" s="23">
        <f>'Comm Input'!AG1686</f>
        <v>0</v>
      </c>
      <c r="Y651" s="23">
        <f>'Comm Input'!AH1686</f>
        <v>0</v>
      </c>
      <c r="Z651" s="23">
        <f>'Comm Input'!AI1686</f>
        <v>0</v>
      </c>
    </row>
    <row r="652" spans="1:27" ht="15.75" thickBot="1" x14ac:dyDescent="0.3">
      <c r="A652" s="311">
        <f>'Comm Input'!J1687</f>
        <v>0</v>
      </c>
      <c r="B652" s="11">
        <f>'Comm Input'!K1687</f>
        <v>0</v>
      </c>
      <c r="C652">
        <f>'Comm Input'!L1687</f>
        <v>0</v>
      </c>
      <c r="D652">
        <f>'Comm Input'!M1687</f>
        <v>0</v>
      </c>
      <c r="E652" s="49">
        <f>'Comm Input'!N1687</f>
        <v>0</v>
      </c>
      <c r="F652" s="50">
        <f>'Comm Input'!O1687</f>
        <v>0</v>
      </c>
      <c r="G652" s="38">
        <f>'Comm Input'!P1687</f>
        <v>0</v>
      </c>
      <c r="H652" s="307">
        <f>'Comm Input'!Q1687</f>
        <v>0</v>
      </c>
      <c r="I652" s="307">
        <f>'Comm Input'!R1687</f>
        <v>0</v>
      </c>
      <c r="J652" s="307">
        <f>'Comm Input'!S1687</f>
        <v>0</v>
      </c>
      <c r="K652" s="307">
        <f>'Comm Input'!T1687</f>
        <v>0</v>
      </c>
      <c r="L652" s="38">
        <f>'Comm Input'!U1687</f>
        <v>0</v>
      </c>
      <c r="M652" s="38">
        <f>'Comm Input'!V1687</f>
        <v>0</v>
      </c>
      <c r="N652" s="38">
        <f>'Comm Input'!W1687</f>
        <v>0</v>
      </c>
      <c r="O652" s="22">
        <f>'Comm Input'!X1687</f>
        <v>0</v>
      </c>
      <c r="P652" s="11">
        <f>'Comm Input'!Y1687</f>
        <v>0</v>
      </c>
      <c r="Q652" s="23">
        <f>'Comm Input'!Z1687</f>
        <v>0</v>
      </c>
      <c r="R652" s="22">
        <f>'Comm Input'!AA1687</f>
        <v>0</v>
      </c>
      <c r="S652" s="22">
        <f>'Comm Input'!AB1687</f>
        <v>0</v>
      </c>
      <c r="T652" s="23">
        <f>'Comm Input'!AC1687</f>
        <v>0</v>
      </c>
      <c r="U652" s="22">
        <f>'Comm Input'!AD1687</f>
        <v>0</v>
      </c>
      <c r="V652" s="22">
        <f>'Comm Input'!AE1687</f>
        <v>0</v>
      </c>
      <c r="W652" s="23">
        <f>'Comm Input'!AF1687</f>
        <v>0</v>
      </c>
      <c r="X652" s="22">
        <f>'Comm Input'!AG1687</f>
        <v>0</v>
      </c>
      <c r="Y652" s="22">
        <f>'Comm Input'!AH1687</f>
        <v>0</v>
      </c>
      <c r="Z652" s="22">
        <f>'Comm Input'!AI1687</f>
        <v>0</v>
      </c>
    </row>
    <row r="653" spans="1:27" ht="15.75" thickBot="1" x14ac:dyDescent="0.3">
      <c r="A653" s="311">
        <f>'Comm Input'!J1688</f>
        <v>0</v>
      </c>
      <c r="B653" s="11">
        <f>'Comm Input'!K1688</f>
        <v>0</v>
      </c>
      <c r="C653">
        <f>'Comm Input'!L1688</f>
        <v>0</v>
      </c>
      <c r="D653">
        <f>'Comm Input'!M1688</f>
        <v>0</v>
      </c>
      <c r="E653" s="49">
        <f>'Comm Input'!N1688</f>
        <v>0</v>
      </c>
      <c r="F653" s="50">
        <f>'Comm Input'!O1688</f>
        <v>0</v>
      </c>
      <c r="G653" s="38">
        <f>'Comm Input'!P1688</f>
        <v>0</v>
      </c>
      <c r="H653" s="38">
        <f>'Comm Input'!Q1688</f>
        <v>0</v>
      </c>
      <c r="I653" s="38">
        <f>'Comm Input'!R1688</f>
        <v>0</v>
      </c>
      <c r="J653" s="38">
        <f>'Comm Input'!S1688</f>
        <v>0</v>
      </c>
      <c r="K653" s="38">
        <f>'Comm Input'!T1688</f>
        <v>0</v>
      </c>
      <c r="L653" s="38">
        <f>'Comm Input'!U1688</f>
        <v>0</v>
      </c>
      <c r="M653" s="38">
        <f>'Comm Input'!V1688</f>
        <v>0</v>
      </c>
      <c r="N653" s="488">
        <f>'Comm Input'!W1688</f>
        <v>22.5</v>
      </c>
      <c r="O653" s="489">
        <f>'Comm Input'!X1688</f>
        <v>0</v>
      </c>
      <c r="P653" s="490">
        <f>'Comm Input'!Y1688</f>
        <v>0</v>
      </c>
      <c r="Q653" s="1165">
        <f>'Comm Input'!Z1688</f>
        <v>22.5</v>
      </c>
      <c r="R653" s="387">
        <f>'Comm Input'!AA1688</f>
        <v>1.8</v>
      </c>
      <c r="S653" s="387">
        <f>'Comm Input'!AB1688</f>
        <v>0</v>
      </c>
      <c r="T653" s="1114">
        <f>'Comm Input'!AC1688</f>
        <v>1.8</v>
      </c>
      <c r="U653" s="89">
        <f>'Comm Input'!AD1688</f>
        <v>0</v>
      </c>
      <c r="V653" s="89">
        <f>'Comm Input'!AE1688</f>
        <v>0</v>
      </c>
      <c r="W653" s="23">
        <f>'Comm Input'!AF1688</f>
        <v>0</v>
      </c>
      <c r="X653" s="387">
        <f>'Comm Input'!AG1688</f>
        <v>0</v>
      </c>
      <c r="Y653" s="387">
        <f>'Comm Input'!AH1688</f>
        <v>0</v>
      </c>
      <c r="Z653" s="1087">
        <f>'Comm Input'!AI1688</f>
        <v>0</v>
      </c>
    </row>
    <row r="654" spans="1:27" x14ac:dyDescent="0.25">
      <c r="A654" s="311">
        <f>'Comm Input'!J1689</f>
        <v>0</v>
      </c>
      <c r="B654" s="11">
        <f>'Comm Input'!K1689</f>
        <v>0</v>
      </c>
      <c r="C654">
        <f>'Comm Input'!L1689</f>
        <v>0</v>
      </c>
      <c r="D654">
        <f>'Comm Input'!M1689</f>
        <v>0</v>
      </c>
      <c r="E654" s="49">
        <f>'Comm Input'!N1689</f>
        <v>0</v>
      </c>
      <c r="F654" s="50">
        <f>'Comm Input'!O1689</f>
        <v>0</v>
      </c>
      <c r="G654" s="38">
        <f>'Comm Input'!P1689</f>
        <v>0</v>
      </c>
      <c r="H654" s="38">
        <f>'Comm Input'!Q1689</f>
        <v>0</v>
      </c>
      <c r="I654" s="38">
        <f>'Comm Input'!R1689</f>
        <v>0</v>
      </c>
      <c r="J654" s="38">
        <f>'Comm Input'!S1689</f>
        <v>0</v>
      </c>
      <c r="K654" s="38">
        <f>'Comm Input'!T1689</f>
        <v>0</v>
      </c>
      <c r="L654" s="38">
        <f>'Comm Input'!U1689</f>
        <v>0</v>
      </c>
      <c r="M654" s="38">
        <f>'Comm Input'!V1689</f>
        <v>0</v>
      </c>
      <c r="N654" s="522">
        <f>'Comm Input'!W1689</f>
        <v>0</v>
      </c>
      <c r="O654" s="523">
        <f>'Comm Input'!X1689</f>
        <v>0</v>
      </c>
      <c r="P654" s="28">
        <f>'Comm Input'!Y1689</f>
        <v>0</v>
      </c>
      <c r="Q654" s="538">
        <f>'Comm Input'!Z1689</f>
        <v>0</v>
      </c>
      <c r="R654" s="523">
        <f>'Comm Input'!AA1689</f>
        <v>0</v>
      </c>
      <c r="S654" s="523">
        <f>'Comm Input'!AB1689</f>
        <v>0</v>
      </c>
      <c r="T654" s="28">
        <f>'Comm Input'!AC1689</f>
        <v>0</v>
      </c>
      <c r="U654" s="89">
        <f>'Comm Input'!AD1689</f>
        <v>0</v>
      </c>
      <c r="V654" s="89">
        <f>'Comm Input'!AE1689</f>
        <v>0</v>
      </c>
      <c r="W654" s="23">
        <f>'Comm Input'!AF1689</f>
        <v>0</v>
      </c>
      <c r="X654" s="523">
        <f>'Comm Input'!AG1689</f>
        <v>0</v>
      </c>
      <c r="Y654" s="523">
        <f>'Comm Input'!AH1689</f>
        <v>0</v>
      </c>
      <c r="Z654" s="89">
        <f>'Comm Input'!AI1689</f>
        <v>0</v>
      </c>
    </row>
    <row r="655" spans="1:27" x14ac:dyDescent="0.25">
      <c r="A655" s="440" t="str">
        <f>'Comm Input'!J1690</f>
        <v>CES</v>
      </c>
      <c r="B655" s="42" t="str">
        <f>'Comm Input'!K1690</f>
        <v>Broker: PEO Depot</v>
      </c>
      <c r="C655" s="35">
        <f>'Comm Input'!L1690</f>
        <v>0</v>
      </c>
      <c r="D655" s="158">
        <f>'Comm Input'!M1690</f>
        <v>0</v>
      </c>
      <c r="E655" s="117">
        <f>'Comm Input'!N1690</f>
        <v>0</v>
      </c>
      <c r="F655" s="316">
        <f>'Comm Input'!O1690</f>
        <v>0</v>
      </c>
      <c r="G655" s="158">
        <f>'Comm Input'!P1690</f>
        <v>0</v>
      </c>
      <c r="H655" s="158">
        <f>'Comm Input'!Q1690</f>
        <v>0</v>
      </c>
      <c r="I655" s="158">
        <f>'Comm Input'!R1690</f>
        <v>0</v>
      </c>
      <c r="J655" s="319">
        <f>'Comm Input'!S1690</f>
        <v>0</v>
      </c>
      <c r="K655" s="319">
        <f>'Comm Input'!T1690</f>
        <v>0</v>
      </c>
      <c r="L655" s="319" t="str">
        <f>'Comm Input'!U1690</f>
        <v>Bundled</v>
      </c>
      <c r="M655" s="158">
        <f>'Comm Input'!V1690</f>
        <v>0</v>
      </c>
      <c r="N655" s="319">
        <f>'Comm Input'!W1690</f>
        <v>0.02</v>
      </c>
      <c r="O655" s="117">
        <f>'Comm Input'!X1690</f>
        <v>0</v>
      </c>
      <c r="P655" s="157">
        <f>'Comm Input'!Y1690</f>
        <v>0</v>
      </c>
      <c r="Q655" s="159">
        <f>'Comm Input'!Z1690</f>
        <v>0</v>
      </c>
      <c r="R655" s="319">
        <f>'Comm Input'!AA1690</f>
        <v>2.5000000000000001E-3</v>
      </c>
      <c r="S655" s="157">
        <f>'Comm Input'!AB1690</f>
        <v>0</v>
      </c>
      <c r="T655" s="126" t="str">
        <f>'Comm Input'!AC1690</f>
        <v>kr</v>
      </c>
      <c r="U655" s="7">
        <f>'Comm Input'!AD1690</f>
        <v>0</v>
      </c>
      <c r="V655" s="7">
        <f>'Comm Input'!AE1690</f>
        <v>0</v>
      </c>
      <c r="W655" s="126">
        <f>'Comm Input'!AF1690</f>
        <v>0</v>
      </c>
      <c r="X655" s="158">
        <f>'Comm Input'!AG1690</f>
        <v>0</v>
      </c>
      <c r="Y655" s="322">
        <f>'Comm Input'!AH1690</f>
        <v>0</v>
      </c>
      <c r="Z655" s="7">
        <f>'Comm Input'!AI1690</f>
        <v>0</v>
      </c>
      <c r="AA655" s="825">
        <f>'Comm Input'!AJ1685</f>
        <v>0</v>
      </c>
    </row>
    <row r="656" spans="1:27" x14ac:dyDescent="0.25">
      <c r="A656" s="311">
        <f>'Comm Input'!J1691</f>
        <v>0</v>
      </c>
      <c r="B656" s="218" t="str">
        <f>'Comm Input'!K1691</f>
        <v>WCH Debris Removal</v>
      </c>
      <c r="C656" s="17">
        <f>'Comm Input'!L1691</f>
        <v>0</v>
      </c>
      <c r="D656" t="str">
        <f>'Comm Input'!M1691</f>
        <v>FL0106</v>
      </c>
      <c r="E656" s="628">
        <f>'Comm Input'!N1691</f>
        <v>5811.55</v>
      </c>
      <c r="F656" s="366">
        <f>'Comm Input'!O1691</f>
        <v>0</v>
      </c>
      <c r="G656" s="533">
        <f>'Comm Input'!P1691</f>
        <v>0</v>
      </c>
      <c r="H656" s="535">
        <f>'Comm Input'!Q1691</f>
        <v>0</v>
      </c>
      <c r="I656" s="535">
        <f>'Comm Input'!R1691</f>
        <v>0</v>
      </c>
      <c r="J656" s="535">
        <f>'Comm Input'!S1691</f>
        <v>0</v>
      </c>
      <c r="K656" s="535">
        <f>'Comm Input'!T1691</f>
        <v>0</v>
      </c>
      <c r="L656" s="526">
        <f>'Comm Input'!U1691</f>
        <v>0</v>
      </c>
      <c r="M656" s="526">
        <f>'Comm Input'!V1691</f>
        <v>0</v>
      </c>
      <c r="N656" s="523">
        <f>'Comm Input'!W1691</f>
        <v>116.23100000000001</v>
      </c>
      <c r="O656" s="523">
        <f>'Comm Input'!X1691</f>
        <v>0</v>
      </c>
      <c r="P656" s="538">
        <f>'Comm Input'!Y1691</f>
        <v>0</v>
      </c>
      <c r="Q656" s="538">
        <f>'Comm Input'!Z1691</f>
        <v>0</v>
      </c>
      <c r="R656" s="538">
        <f>'Comm Input'!AA1691</f>
        <v>14.528875000000001</v>
      </c>
      <c r="S656" s="538">
        <f>'Comm Input'!AB1691</f>
        <v>0</v>
      </c>
      <c r="T656" s="11">
        <f>'Comm Input'!AC1691</f>
        <v>0</v>
      </c>
      <c r="U656">
        <f>'Comm Input'!AD1691</f>
        <v>0</v>
      </c>
      <c r="V656">
        <f>'Comm Input'!AE1691</f>
        <v>0</v>
      </c>
      <c r="W656" s="538">
        <f>'Comm Input'!AF1691</f>
        <v>0</v>
      </c>
      <c r="X656" s="538">
        <f>'Comm Input'!AG1691</f>
        <v>0</v>
      </c>
      <c r="Y656" s="538">
        <f>'Comm Input'!AH1691</f>
        <v>0</v>
      </c>
      <c r="Z656">
        <f>'Comm Input'!AI1691</f>
        <v>0</v>
      </c>
      <c r="AA656" s="311">
        <f>'Comm Input'!AJ1686</f>
        <v>0</v>
      </c>
    </row>
    <row r="657" spans="1:27" x14ac:dyDescent="0.25">
      <c r="A657" s="311">
        <f>'Comm Input'!J1692</f>
        <v>0</v>
      </c>
      <c r="B657" s="11">
        <f>'Comm Input'!K1692</f>
        <v>0</v>
      </c>
      <c r="C657">
        <f>'Comm Input'!L1692</f>
        <v>0</v>
      </c>
      <c r="D657">
        <f>'Comm Input'!M1692</f>
        <v>0</v>
      </c>
      <c r="E657" s="494">
        <f>'Comm Input'!N1692</f>
        <v>0</v>
      </c>
      <c r="F657" s="17">
        <f>'Comm Input'!O1692</f>
        <v>0</v>
      </c>
      <c r="G657" s="38">
        <f>'Comm Input'!P1692</f>
        <v>0</v>
      </c>
      <c r="H657" s="307">
        <f>'Comm Input'!Q1692</f>
        <v>0</v>
      </c>
      <c r="I657" s="307">
        <f>'Comm Input'!R1692</f>
        <v>0</v>
      </c>
      <c r="J657" s="307">
        <f>'Comm Input'!S1692</f>
        <v>0</v>
      </c>
      <c r="K657" s="307">
        <f>'Comm Input'!T1692</f>
        <v>0</v>
      </c>
      <c r="L657" s="38">
        <f>'Comm Input'!U1692</f>
        <v>0</v>
      </c>
      <c r="M657" s="38">
        <f>'Comm Input'!V1692</f>
        <v>0</v>
      </c>
      <c r="N657" s="22">
        <f>'Comm Input'!W1692</f>
        <v>0</v>
      </c>
      <c r="O657" s="22">
        <f>'Comm Input'!X1692</f>
        <v>0</v>
      </c>
      <c r="P657" s="23">
        <f>'Comm Input'!Y1692</f>
        <v>0</v>
      </c>
      <c r="Q657" s="23">
        <f>'Comm Input'!Z1692</f>
        <v>0</v>
      </c>
      <c r="R657" s="23">
        <f>'Comm Input'!AA1692</f>
        <v>0</v>
      </c>
      <c r="S657" s="23">
        <f>'Comm Input'!AB1692</f>
        <v>0</v>
      </c>
      <c r="T657" s="11">
        <f>'Comm Input'!AC1692</f>
        <v>0</v>
      </c>
      <c r="U657">
        <f>'Comm Input'!AD1692</f>
        <v>0</v>
      </c>
      <c r="V657">
        <f>'Comm Input'!AE1692</f>
        <v>0</v>
      </c>
      <c r="W657" s="23">
        <f>'Comm Input'!AF1692</f>
        <v>0</v>
      </c>
      <c r="X657" s="23">
        <f>'Comm Input'!AG1692</f>
        <v>0</v>
      </c>
      <c r="Y657" s="23">
        <f>'Comm Input'!AH1692</f>
        <v>0</v>
      </c>
      <c r="Z657">
        <f>'Comm Input'!AI1692</f>
        <v>0</v>
      </c>
      <c r="AA657" s="311">
        <f>'Comm Input'!AJ1687</f>
        <v>0</v>
      </c>
    </row>
    <row r="658" spans="1:27" x14ac:dyDescent="0.25">
      <c r="A658" s="311">
        <f>'Comm Input'!J1693</f>
        <v>0</v>
      </c>
      <c r="B658" s="11" t="str">
        <f>'Comm Input'!K1694</f>
        <v>EFFECTIVE: 7/2022</v>
      </c>
      <c r="C658" s="17">
        <f>'Comm Input'!L1693</f>
        <v>0</v>
      </c>
      <c r="D658" t="str">
        <f>'Comm Input'!M1693</f>
        <v>FL</v>
      </c>
      <c r="E658" s="494">
        <f>'Comm Input'!N1693</f>
        <v>0</v>
      </c>
      <c r="F658" s="366">
        <f>'Comm Input'!O1693</f>
        <v>0</v>
      </c>
      <c r="G658" s="321">
        <f>'Comm Input'!P1693</f>
        <v>0</v>
      </c>
      <c r="H658" s="307">
        <f>'Comm Input'!Q1693</f>
        <v>0</v>
      </c>
      <c r="I658" s="307">
        <f>'Comm Input'!R1693</f>
        <v>0</v>
      </c>
      <c r="J658" s="307">
        <f>'Comm Input'!S1693</f>
        <v>0</v>
      </c>
      <c r="K658" s="307">
        <f>'Comm Input'!T1693</f>
        <v>0</v>
      </c>
      <c r="L658" s="38">
        <f>'Comm Input'!U1693</f>
        <v>0</v>
      </c>
      <c r="M658" s="38">
        <f>'Comm Input'!V1693</f>
        <v>0</v>
      </c>
      <c r="N658" s="22">
        <f>'Comm Input'!W1693</f>
        <v>0</v>
      </c>
      <c r="O658" s="22">
        <f>'Comm Input'!X1693</f>
        <v>0</v>
      </c>
      <c r="P658" s="23">
        <f>'Comm Input'!Y1693</f>
        <v>0</v>
      </c>
      <c r="Q658" s="23">
        <f>'Comm Input'!Z1693</f>
        <v>0</v>
      </c>
      <c r="R658" s="23">
        <f>'Comm Input'!AA1693</f>
        <v>0</v>
      </c>
      <c r="S658" s="23">
        <f>'Comm Input'!AB1693</f>
        <v>0</v>
      </c>
      <c r="T658" s="11">
        <f>'Comm Input'!AC1693</f>
        <v>0</v>
      </c>
      <c r="U658">
        <f>'Comm Input'!AD1693</f>
        <v>0</v>
      </c>
      <c r="V658">
        <f>'Comm Input'!AE1693</f>
        <v>0</v>
      </c>
      <c r="W658" s="23">
        <f>'Comm Input'!AF1693</f>
        <v>0</v>
      </c>
      <c r="X658" s="23">
        <f>'Comm Input'!AG1693</f>
        <v>0</v>
      </c>
      <c r="Y658" s="23">
        <f>'Comm Input'!AH1693</f>
        <v>0</v>
      </c>
      <c r="Z658">
        <f>'Comm Input'!AI1693</f>
        <v>0</v>
      </c>
      <c r="AA658" s="311">
        <f>'Comm Input'!AJ1688</f>
        <v>0</v>
      </c>
    </row>
    <row r="659" spans="1:27" x14ac:dyDescent="0.25">
      <c r="A659" s="311">
        <f>'Comm Input'!J1694</f>
        <v>0</v>
      </c>
      <c r="B659" s="11" t="e">
        <f>'Comm Input'!#REF!</f>
        <v>#REF!</v>
      </c>
      <c r="C659">
        <f>'Comm Input'!L1694</f>
        <v>0</v>
      </c>
      <c r="D659">
        <f>'Comm Input'!M1694</f>
        <v>0</v>
      </c>
      <c r="E659" s="494">
        <f>'Comm Input'!N1694</f>
        <v>0</v>
      </c>
      <c r="F659" s="17">
        <f>'Comm Input'!O1694</f>
        <v>0</v>
      </c>
      <c r="G659" s="38">
        <f>'Comm Input'!P1694</f>
        <v>0</v>
      </c>
      <c r="H659" s="307">
        <f>'Comm Input'!Q1694</f>
        <v>0</v>
      </c>
      <c r="I659" s="307">
        <f>'Comm Input'!R1694</f>
        <v>0</v>
      </c>
      <c r="J659" s="307">
        <f>'Comm Input'!S1694</f>
        <v>0</v>
      </c>
      <c r="K659" s="307">
        <f>'Comm Input'!T1694</f>
        <v>0</v>
      </c>
      <c r="L659" s="38">
        <f>'Comm Input'!U1694</f>
        <v>0</v>
      </c>
      <c r="M659" s="38">
        <f>'Comm Input'!V1694</f>
        <v>0</v>
      </c>
      <c r="N659" s="22">
        <f>'Comm Input'!W1694</f>
        <v>0</v>
      </c>
      <c r="O659" s="22">
        <f>'Comm Input'!X1694</f>
        <v>0</v>
      </c>
      <c r="P659" s="23">
        <f>'Comm Input'!Y1694</f>
        <v>0</v>
      </c>
      <c r="Q659" s="23">
        <f>'Comm Input'!Z1694</f>
        <v>0</v>
      </c>
      <c r="R659" s="23">
        <f>'Comm Input'!AA1694</f>
        <v>0</v>
      </c>
      <c r="S659" s="23">
        <f>'Comm Input'!AB1694</f>
        <v>0</v>
      </c>
      <c r="T659" s="11">
        <f>'Comm Input'!AC1694</f>
        <v>0</v>
      </c>
      <c r="U659">
        <f>'Comm Input'!AD1694</f>
        <v>0</v>
      </c>
      <c r="V659">
        <f>'Comm Input'!AE1694</f>
        <v>0</v>
      </c>
      <c r="W659" s="23">
        <f>'Comm Input'!AF1694</f>
        <v>0</v>
      </c>
      <c r="X659" s="23">
        <f>'Comm Input'!AG1694</f>
        <v>0</v>
      </c>
      <c r="Y659" s="23">
        <f>'Comm Input'!AH1694</f>
        <v>0</v>
      </c>
      <c r="Z659">
        <f>'Comm Input'!AI1694</f>
        <v>0</v>
      </c>
      <c r="AA659" s="311">
        <f>'Comm Input'!AJ1689</f>
        <v>0</v>
      </c>
    </row>
    <row r="660" spans="1:27" x14ac:dyDescent="0.25">
      <c r="A660" s="311">
        <f>'Comm Input'!J1695</f>
        <v>0</v>
      </c>
      <c r="B660" s="11">
        <f>'Comm Input'!K1695</f>
        <v>0</v>
      </c>
      <c r="C660" s="17">
        <f>'Comm Input'!L1695</f>
        <v>0</v>
      </c>
      <c r="D660">
        <f>'Comm Input'!M1695</f>
        <v>0</v>
      </c>
      <c r="E660" s="494">
        <f>'Comm Input'!N1695</f>
        <v>0</v>
      </c>
      <c r="F660" s="366">
        <f>'Comm Input'!O1695</f>
        <v>0</v>
      </c>
      <c r="G660" s="321">
        <f>'Comm Input'!P1695</f>
        <v>0</v>
      </c>
      <c r="H660" s="307">
        <f>'Comm Input'!Q1695</f>
        <v>0</v>
      </c>
      <c r="I660" s="307">
        <f>'Comm Input'!R1695</f>
        <v>0</v>
      </c>
      <c r="J660" s="307">
        <f>'Comm Input'!S1695</f>
        <v>0</v>
      </c>
      <c r="K660" s="307">
        <f>'Comm Input'!T1695</f>
        <v>0</v>
      </c>
      <c r="L660" s="38">
        <f>'Comm Input'!U1695</f>
        <v>0</v>
      </c>
      <c r="M660" s="38">
        <f>'Comm Input'!V1695</f>
        <v>0</v>
      </c>
      <c r="N660" s="22">
        <f>'Comm Input'!W1695</f>
        <v>0</v>
      </c>
      <c r="O660" s="22">
        <f>'Comm Input'!X1695</f>
        <v>0</v>
      </c>
      <c r="P660" s="23">
        <f>'Comm Input'!Y1695</f>
        <v>0</v>
      </c>
      <c r="Q660" s="23">
        <f>'Comm Input'!Z1695</f>
        <v>0</v>
      </c>
      <c r="R660" s="23">
        <f>'Comm Input'!AA1695</f>
        <v>0</v>
      </c>
      <c r="S660" s="23">
        <f>'Comm Input'!AB1695</f>
        <v>0</v>
      </c>
      <c r="T660" s="11">
        <f>'Comm Input'!AC1695</f>
        <v>0</v>
      </c>
      <c r="U660">
        <f>'Comm Input'!AD1695</f>
        <v>0</v>
      </c>
      <c r="V660">
        <f>'Comm Input'!AE1695</f>
        <v>0</v>
      </c>
      <c r="W660" s="23">
        <f>'Comm Input'!AF1695</f>
        <v>0</v>
      </c>
      <c r="X660" s="23">
        <f>'Comm Input'!AG1695</f>
        <v>0</v>
      </c>
      <c r="Y660" s="23">
        <f>'Comm Input'!AH1695</f>
        <v>0</v>
      </c>
      <c r="Z660" s="23">
        <f>'Comm Input'!AI1695</f>
        <v>0</v>
      </c>
      <c r="AA660" s="311">
        <f>'Comm Input'!AJ1690</f>
        <v>0</v>
      </c>
    </row>
    <row r="661" spans="1:27" x14ac:dyDescent="0.25">
      <c r="A661" s="311">
        <f>'Comm Input'!J1696</f>
        <v>0</v>
      </c>
      <c r="B661" s="11">
        <f>'Comm Input'!K1696</f>
        <v>0</v>
      </c>
      <c r="C661">
        <f>'Comm Input'!L1696</f>
        <v>0</v>
      </c>
      <c r="D661">
        <f>'Comm Input'!M1696</f>
        <v>0</v>
      </c>
      <c r="E661" s="626">
        <f>'Comm Input'!N1696</f>
        <v>0</v>
      </c>
      <c r="F661" s="13">
        <f>'Comm Input'!O1696</f>
        <v>0</v>
      </c>
      <c r="G661" s="38">
        <f>'Comm Input'!P1696</f>
        <v>0</v>
      </c>
      <c r="H661" s="307">
        <f>'Comm Input'!Q1696</f>
        <v>0</v>
      </c>
      <c r="I661" s="307">
        <f>'Comm Input'!R1696</f>
        <v>0</v>
      </c>
      <c r="J661" s="307">
        <f>'Comm Input'!S1696</f>
        <v>0</v>
      </c>
      <c r="K661" s="307">
        <f>'Comm Input'!T1696</f>
        <v>0</v>
      </c>
      <c r="L661" s="38">
        <f>'Comm Input'!U1696</f>
        <v>0</v>
      </c>
      <c r="M661" s="38">
        <f>'Comm Input'!V1696</f>
        <v>0</v>
      </c>
      <c r="N661" s="22">
        <f>'Comm Input'!W1696</f>
        <v>0</v>
      </c>
      <c r="O661" s="22">
        <f>'Comm Input'!X1696</f>
        <v>0</v>
      </c>
      <c r="P661" s="23">
        <f>'Comm Input'!Y1696</f>
        <v>0</v>
      </c>
      <c r="Q661" s="23">
        <f>'Comm Input'!Z1696</f>
        <v>0</v>
      </c>
      <c r="R661" s="23">
        <f>'Comm Input'!AA1696</f>
        <v>0</v>
      </c>
      <c r="S661" s="23">
        <f>'Comm Input'!AB1696</f>
        <v>0</v>
      </c>
      <c r="T661" s="11">
        <f>'Comm Input'!AC1696</f>
        <v>0</v>
      </c>
      <c r="U661">
        <f>'Comm Input'!AD1696</f>
        <v>0</v>
      </c>
      <c r="V661">
        <f>'Comm Input'!AE1696</f>
        <v>0</v>
      </c>
      <c r="W661" s="23">
        <f>'Comm Input'!AF1696</f>
        <v>0</v>
      </c>
      <c r="X661" s="23">
        <f>'Comm Input'!AG1696</f>
        <v>0</v>
      </c>
      <c r="Y661" s="23">
        <f>'Comm Input'!AH1696</f>
        <v>0</v>
      </c>
      <c r="Z661" s="23">
        <f>'Comm Input'!AI1696</f>
        <v>0</v>
      </c>
      <c r="AA661" s="311">
        <f>'Comm Input'!AJ1691</f>
        <v>0</v>
      </c>
    </row>
    <row r="662" spans="1:27" ht="15.75" thickBot="1" x14ac:dyDescent="0.3">
      <c r="A662" s="311">
        <f>'Comm Input'!J1697</f>
        <v>0</v>
      </c>
      <c r="B662" s="11">
        <f>'Comm Input'!K1697</f>
        <v>0</v>
      </c>
      <c r="C662">
        <f>'Comm Input'!L1697</f>
        <v>0</v>
      </c>
      <c r="D662">
        <f>'Comm Input'!M1697</f>
        <v>0</v>
      </c>
      <c r="E662" s="49">
        <f>'Comm Input'!N1697</f>
        <v>0</v>
      </c>
      <c r="F662" s="50">
        <f>'Comm Input'!O1697</f>
        <v>0</v>
      </c>
      <c r="G662" s="38">
        <f>'Comm Input'!P1697</f>
        <v>0</v>
      </c>
      <c r="H662" s="307">
        <f>'Comm Input'!Q1697</f>
        <v>0</v>
      </c>
      <c r="I662" s="307">
        <f>'Comm Input'!R1697</f>
        <v>0</v>
      </c>
      <c r="J662" s="307">
        <f>'Comm Input'!S1697</f>
        <v>0</v>
      </c>
      <c r="K662" s="307">
        <f>'Comm Input'!T1697</f>
        <v>0</v>
      </c>
      <c r="L662" s="38">
        <f>'Comm Input'!U1697</f>
        <v>0</v>
      </c>
      <c r="M662" s="38">
        <f>'Comm Input'!V1697</f>
        <v>0</v>
      </c>
      <c r="N662" s="38">
        <f>'Comm Input'!W1697</f>
        <v>0</v>
      </c>
      <c r="O662" s="22">
        <f>'Comm Input'!X1697</f>
        <v>0</v>
      </c>
      <c r="P662" s="11">
        <f>'Comm Input'!Y1697</f>
        <v>0</v>
      </c>
      <c r="Q662" s="23">
        <f>'Comm Input'!Z1697</f>
        <v>0</v>
      </c>
      <c r="R662" s="22">
        <f>'Comm Input'!AA1697</f>
        <v>0</v>
      </c>
      <c r="S662" s="22">
        <f>'Comm Input'!AB1697</f>
        <v>0</v>
      </c>
      <c r="T662" s="23">
        <f>'Comm Input'!AC1697</f>
        <v>0</v>
      </c>
      <c r="U662" s="22">
        <f>'Comm Input'!AD1697</f>
        <v>0</v>
      </c>
      <c r="V662" s="22">
        <f>'Comm Input'!AE1697</f>
        <v>0</v>
      </c>
      <c r="W662" s="23">
        <f>'Comm Input'!AF1697</f>
        <v>0</v>
      </c>
      <c r="X662" s="22">
        <f>'Comm Input'!AG1697</f>
        <v>0</v>
      </c>
      <c r="Y662" s="22">
        <f>'Comm Input'!AH1697</f>
        <v>0</v>
      </c>
      <c r="Z662" s="22">
        <f>'Comm Input'!AI1697</f>
        <v>0</v>
      </c>
      <c r="AA662" s="311">
        <f>'Comm Input'!AJ1692</f>
        <v>0</v>
      </c>
    </row>
    <row r="663" spans="1:27" ht="15.75" thickBot="1" x14ac:dyDescent="0.3">
      <c r="A663" s="311">
        <f>'Comm Input'!J1698</f>
        <v>0</v>
      </c>
      <c r="B663" s="11">
        <f>'Comm Input'!K1698</f>
        <v>0</v>
      </c>
      <c r="C663">
        <f>'Comm Input'!L1698</f>
        <v>0</v>
      </c>
      <c r="D663">
        <f>'Comm Input'!M1698</f>
        <v>0</v>
      </c>
      <c r="E663" s="49">
        <f>'Comm Input'!N1698</f>
        <v>0</v>
      </c>
      <c r="F663" s="50">
        <f>'Comm Input'!O1698</f>
        <v>0</v>
      </c>
      <c r="G663" s="38">
        <f>'Comm Input'!P1698</f>
        <v>0</v>
      </c>
      <c r="H663" s="38">
        <f>'Comm Input'!Q1698</f>
        <v>0</v>
      </c>
      <c r="I663" s="38">
        <f>'Comm Input'!R1698</f>
        <v>0</v>
      </c>
      <c r="J663" s="38">
        <f>'Comm Input'!S1698</f>
        <v>0</v>
      </c>
      <c r="K663" s="38">
        <f>'Comm Input'!T1698</f>
        <v>0</v>
      </c>
      <c r="L663" s="38">
        <f>'Comm Input'!U1698</f>
        <v>0</v>
      </c>
      <c r="M663" s="38">
        <f>'Comm Input'!V1698</f>
        <v>0</v>
      </c>
      <c r="N663" s="488">
        <f>'Comm Input'!W1698</f>
        <v>116.23100000000001</v>
      </c>
      <c r="O663" s="489">
        <f>'Comm Input'!X1698</f>
        <v>0</v>
      </c>
      <c r="P663" s="490">
        <f>'Comm Input'!Y1698</f>
        <v>0</v>
      </c>
      <c r="Q663" s="1165">
        <f>'Comm Input'!Z1698</f>
        <v>116.23100000000001</v>
      </c>
      <c r="R663" s="387">
        <f>'Comm Input'!AA1698</f>
        <v>14.528875000000001</v>
      </c>
      <c r="S663" s="387">
        <f>'Comm Input'!AB1698</f>
        <v>0</v>
      </c>
      <c r="T663" s="1114">
        <f>'Comm Input'!AC1698</f>
        <v>14.528875000000001</v>
      </c>
      <c r="U663" s="89">
        <f>'Comm Input'!AD1698</f>
        <v>0</v>
      </c>
      <c r="V663" s="89">
        <f>'Comm Input'!AE1698</f>
        <v>0</v>
      </c>
      <c r="W663" s="23">
        <f>'Comm Input'!AF1698</f>
        <v>0</v>
      </c>
      <c r="X663" s="387">
        <f>'Comm Input'!AG1698</f>
        <v>0</v>
      </c>
      <c r="Y663" s="387">
        <f>'Comm Input'!AH1698</f>
        <v>0</v>
      </c>
      <c r="Z663" s="1087">
        <f>'Comm Input'!AI1698</f>
        <v>0</v>
      </c>
      <c r="AA663" s="311">
        <f>'Comm Input'!AJ1693</f>
        <v>0</v>
      </c>
    </row>
    <row r="664" spans="1:27" x14ac:dyDescent="0.25">
      <c r="A664" s="311">
        <f>'Comm Input'!J1699</f>
        <v>0</v>
      </c>
      <c r="B664" s="11">
        <f>'Comm Input'!K1699</f>
        <v>0</v>
      </c>
      <c r="C664">
        <f>'Comm Input'!L1699</f>
        <v>0</v>
      </c>
      <c r="D664">
        <f>'Comm Input'!M1699</f>
        <v>0</v>
      </c>
      <c r="E664" s="49">
        <f>'Comm Input'!N1699</f>
        <v>0</v>
      </c>
      <c r="F664" s="50">
        <f>'Comm Input'!O1699</f>
        <v>0</v>
      </c>
      <c r="G664" s="38">
        <f>'Comm Input'!P1699</f>
        <v>0</v>
      </c>
      <c r="H664" s="38">
        <f>'Comm Input'!Q1699</f>
        <v>0</v>
      </c>
      <c r="I664" s="38">
        <f>'Comm Input'!R1699</f>
        <v>0</v>
      </c>
      <c r="J664" s="38">
        <f>'Comm Input'!S1699</f>
        <v>0</v>
      </c>
      <c r="K664" s="38">
        <f>'Comm Input'!T1699</f>
        <v>0</v>
      </c>
      <c r="L664" s="38">
        <f>'Comm Input'!U1699</f>
        <v>0</v>
      </c>
      <c r="M664" s="38">
        <f>'Comm Input'!V1699</f>
        <v>0</v>
      </c>
      <c r="N664" s="522">
        <f>'Comm Input'!W1699</f>
        <v>0</v>
      </c>
      <c r="O664" s="523">
        <f>'Comm Input'!X1699</f>
        <v>0</v>
      </c>
      <c r="P664" s="28">
        <f>'Comm Input'!Y1699</f>
        <v>0</v>
      </c>
      <c r="Q664" s="538">
        <f>'Comm Input'!Z1699</f>
        <v>0</v>
      </c>
      <c r="R664" s="523">
        <f>'Comm Input'!AA1699</f>
        <v>0</v>
      </c>
      <c r="S664" s="523">
        <f>'Comm Input'!AB1699</f>
        <v>0</v>
      </c>
      <c r="T664" s="28">
        <f>'Comm Input'!AC1699</f>
        <v>0</v>
      </c>
      <c r="U664" s="89">
        <f>'Comm Input'!AD1699</f>
        <v>0</v>
      </c>
      <c r="V664" s="89">
        <f>'Comm Input'!AE1699</f>
        <v>0</v>
      </c>
      <c r="W664" s="23">
        <f>'Comm Input'!AF1699</f>
        <v>0</v>
      </c>
      <c r="X664" s="523">
        <f>'Comm Input'!AG1699</f>
        <v>0</v>
      </c>
      <c r="Y664" s="523">
        <f>'Comm Input'!AH1699</f>
        <v>0</v>
      </c>
      <c r="Z664" s="89">
        <f>'Comm Input'!AI1699</f>
        <v>0</v>
      </c>
      <c r="AA664" s="311">
        <f>'Comm Input'!AJ1694</f>
        <v>0</v>
      </c>
    </row>
    <row r="665" spans="1:27" x14ac:dyDescent="0.25">
      <c r="A665" s="440">
        <f>'Comm Input'!J1700</f>
        <v>0</v>
      </c>
      <c r="B665" s="42">
        <f>'Comm Input'!K1700</f>
        <v>0</v>
      </c>
      <c r="C665" s="35">
        <f>'Comm Input'!L1700</f>
        <v>0</v>
      </c>
      <c r="D665" s="158">
        <f>'Comm Input'!M1700</f>
        <v>0</v>
      </c>
      <c r="E665" s="117">
        <f>'Comm Input'!N1700</f>
        <v>0</v>
      </c>
      <c r="F665" s="316">
        <f>'Comm Input'!O1700</f>
        <v>0</v>
      </c>
      <c r="G665" s="158">
        <f>'Comm Input'!P1700</f>
        <v>0</v>
      </c>
      <c r="H665" s="158">
        <f>'Comm Input'!Q1700</f>
        <v>0</v>
      </c>
      <c r="I665" s="158">
        <f>'Comm Input'!R1700</f>
        <v>0</v>
      </c>
      <c r="J665" s="319">
        <f>'Comm Input'!S1700</f>
        <v>0</v>
      </c>
      <c r="K665" s="319">
        <f>'Comm Input'!T1700</f>
        <v>0</v>
      </c>
      <c r="L665" s="319">
        <f>'Comm Input'!U1700</f>
        <v>0</v>
      </c>
      <c r="M665" s="158">
        <f>'Comm Input'!V1700</f>
        <v>0</v>
      </c>
      <c r="N665" s="319">
        <f>'Comm Input'!W1700</f>
        <v>0</v>
      </c>
      <c r="O665" s="117">
        <f>'Comm Input'!X1700</f>
        <v>0</v>
      </c>
      <c r="P665" s="157">
        <f>'Comm Input'!Y1700</f>
        <v>0</v>
      </c>
      <c r="Q665" s="159">
        <f>'Comm Input'!Z1700</f>
        <v>0</v>
      </c>
      <c r="R665" s="319" t="str">
        <f>'Comm Input'!AA1700</f>
        <v>PCS</v>
      </c>
      <c r="S665" s="157">
        <f>'Comm Input'!AB1700</f>
        <v>0</v>
      </c>
      <c r="T665" s="126">
        <f>'Comm Input'!AC1700</f>
        <v>0</v>
      </c>
      <c r="U665" s="7" t="str">
        <f>'Comm Input'!AD1700</f>
        <v>Jose G</v>
      </c>
      <c r="V665" s="7">
        <f>'Comm Input'!AE1700</f>
        <v>0</v>
      </c>
      <c r="W665" s="126">
        <f>'Comm Input'!AF1700</f>
        <v>0</v>
      </c>
      <c r="X665" s="158">
        <f>'Comm Input'!AG1700</f>
        <v>0</v>
      </c>
      <c r="Y665" s="322">
        <f>'Comm Input'!AH1700</f>
        <v>0</v>
      </c>
      <c r="Z665" s="7">
        <f>'Comm Input'!AI1700</f>
        <v>0</v>
      </c>
      <c r="AA665" s="825">
        <f>'Comm Input'!AJ1695</f>
        <v>0</v>
      </c>
    </row>
    <row r="666" spans="1:27" x14ac:dyDescent="0.25">
      <c r="A666" s="311" t="str">
        <f>'Comm Input'!J1701</f>
        <v>CES</v>
      </c>
      <c r="B666" s="218" t="str">
        <f>'Comm Input'!K1701</f>
        <v>Broker: PEO Depot</v>
      </c>
      <c r="C666" s="17">
        <f>'Comm Input'!L1701</f>
        <v>0</v>
      </c>
      <c r="D666">
        <f>'Comm Input'!M1701</f>
        <v>0</v>
      </c>
      <c r="E666" s="628">
        <f>'Comm Input'!N1701</f>
        <v>0</v>
      </c>
      <c r="F666" s="366">
        <f>'Comm Input'!O1701</f>
        <v>0</v>
      </c>
      <c r="G666" s="533">
        <f>'Comm Input'!P1701</f>
        <v>0</v>
      </c>
      <c r="H666" s="535">
        <f>'Comm Input'!Q1701</f>
        <v>0</v>
      </c>
      <c r="I666" s="535">
        <f>'Comm Input'!R1701</f>
        <v>0</v>
      </c>
      <c r="J666" s="535">
        <f>'Comm Input'!S1701</f>
        <v>0</v>
      </c>
      <c r="K666" s="535">
        <f>'Comm Input'!T1701</f>
        <v>0</v>
      </c>
      <c r="L666" s="526" t="str">
        <f>'Comm Input'!U1701</f>
        <v>Bundled</v>
      </c>
      <c r="M666" s="526">
        <f>'Comm Input'!V1701</f>
        <v>0</v>
      </c>
      <c r="N666" s="1106">
        <f>'Comm Input'!W1701</f>
        <v>2.5000000000000001E-2</v>
      </c>
      <c r="O666" s="523">
        <f>'Comm Input'!X1701</f>
        <v>0</v>
      </c>
      <c r="P666" s="538">
        <f>'Comm Input'!Y1701</f>
        <v>0</v>
      </c>
      <c r="Q666" s="538">
        <f>'Comm Input'!Z1701</f>
        <v>0</v>
      </c>
      <c r="R666" s="1107">
        <f>'Comm Input'!AA1701</f>
        <v>3.7499999999999999E-3</v>
      </c>
      <c r="S666" s="538">
        <f>'Comm Input'!AB1701</f>
        <v>0</v>
      </c>
      <c r="T666" s="11">
        <f>'Comm Input'!AC1701</f>
        <v>0</v>
      </c>
      <c r="U666" s="941">
        <f>'Comm Input'!AD1701</f>
        <v>1.125E-2</v>
      </c>
      <c r="V666">
        <f>'Comm Input'!AE1701</f>
        <v>0</v>
      </c>
      <c r="W666" s="538">
        <f>'Comm Input'!AF1701</f>
        <v>0</v>
      </c>
      <c r="X666" s="538">
        <f>'Comm Input'!AG1702</f>
        <v>0</v>
      </c>
      <c r="Y666" s="538">
        <f>'Comm Input'!AH1702</f>
        <v>0</v>
      </c>
      <c r="Z666">
        <f>'Comm Input'!AI1702</f>
        <v>0</v>
      </c>
      <c r="AA666" s="311">
        <f>'Comm Input'!AJ1696</f>
        <v>0</v>
      </c>
    </row>
    <row r="667" spans="1:27" x14ac:dyDescent="0.25">
      <c r="A667" s="311">
        <f>'Comm Input'!J1702</f>
        <v>0</v>
      </c>
      <c r="B667" s="11" t="str">
        <f>'Comm Input'!K1702</f>
        <v>Rosanio Godinez</v>
      </c>
      <c r="C667">
        <f>'Comm Input'!L1702</f>
        <v>0</v>
      </c>
      <c r="D667" t="str">
        <f>'Comm Input'!M1702</f>
        <v>FL0106</v>
      </c>
      <c r="E667" s="494">
        <f>'Comm Input'!N1702</f>
        <v>5280</v>
      </c>
      <c r="F667" s="17">
        <f>'Comm Input'!O1702</f>
        <v>0</v>
      </c>
      <c r="G667" s="38">
        <f>'Comm Input'!P1702</f>
        <v>0</v>
      </c>
      <c r="H667" s="307">
        <f>'Comm Input'!Q1702</f>
        <v>0</v>
      </c>
      <c r="I667" s="307">
        <f>'Comm Input'!R1702</f>
        <v>0</v>
      </c>
      <c r="J667" s="307">
        <f>'Comm Input'!S1702</f>
        <v>0</v>
      </c>
      <c r="K667" s="307">
        <f>'Comm Input'!T1702</f>
        <v>0</v>
      </c>
      <c r="L667" s="38">
        <f>'Comm Input'!U1702</f>
        <v>0</v>
      </c>
      <c r="M667" s="38">
        <f>'Comm Input'!V1702</f>
        <v>0</v>
      </c>
      <c r="N667" s="22">
        <f>'Comm Input'!W1702</f>
        <v>132</v>
      </c>
      <c r="O667" s="22">
        <f>'Comm Input'!X1702</f>
        <v>0</v>
      </c>
      <c r="P667" s="23">
        <f>'Comm Input'!Y1702</f>
        <v>0</v>
      </c>
      <c r="Q667" s="23">
        <f>'Comm Input'!Z1702</f>
        <v>0</v>
      </c>
      <c r="R667" s="23">
        <f>'Comm Input'!AA1702</f>
        <v>19.8</v>
      </c>
      <c r="S667" s="23">
        <f>'Comm Input'!AB1702</f>
        <v>0</v>
      </c>
      <c r="T667" s="11">
        <f>'Comm Input'!AC1702</f>
        <v>0</v>
      </c>
      <c r="U667">
        <f>'Comm Input'!AD1702</f>
        <v>59.4</v>
      </c>
      <c r="V667">
        <f>'Comm Input'!AE1702</f>
        <v>0</v>
      </c>
      <c r="W667" s="23">
        <f>'Comm Input'!AF1702</f>
        <v>0</v>
      </c>
      <c r="X667" s="23">
        <f>'Comm Input'!AG1703</f>
        <v>0</v>
      </c>
      <c r="Y667" s="23">
        <f>'Comm Input'!AH1703</f>
        <v>0</v>
      </c>
      <c r="Z667">
        <f>'Comm Input'!AI1703</f>
        <v>0</v>
      </c>
      <c r="AA667" s="311">
        <f>'Comm Input'!AJ1697</f>
        <v>0</v>
      </c>
    </row>
    <row r="668" spans="1:27" x14ac:dyDescent="0.25">
      <c r="A668" s="311">
        <f>'Comm Input'!J1703</f>
        <v>0</v>
      </c>
      <c r="B668" s="11">
        <f>'Comm Input'!K1703</f>
        <v>0</v>
      </c>
      <c r="C668" s="17">
        <f>'Comm Input'!L1703</f>
        <v>0</v>
      </c>
      <c r="D668">
        <f>'Comm Input'!M1703</f>
        <v>0</v>
      </c>
      <c r="E668" s="494">
        <f>'Comm Input'!N1703</f>
        <v>0</v>
      </c>
      <c r="F668" s="366">
        <f>'Comm Input'!O1703</f>
        <v>0</v>
      </c>
      <c r="G668" s="321">
        <f>'Comm Input'!P1703</f>
        <v>0</v>
      </c>
      <c r="H668" s="307">
        <f>'Comm Input'!Q1703</f>
        <v>0</v>
      </c>
      <c r="I668" s="307">
        <f>'Comm Input'!R1703</f>
        <v>0</v>
      </c>
      <c r="J668" s="307">
        <f>'Comm Input'!S1703</f>
        <v>0</v>
      </c>
      <c r="K668" s="307">
        <f>'Comm Input'!T1703</f>
        <v>0</v>
      </c>
      <c r="L668" s="38">
        <f>'Comm Input'!U1703</f>
        <v>0</v>
      </c>
      <c r="M668" s="38">
        <f>'Comm Input'!V1703</f>
        <v>0</v>
      </c>
      <c r="N668" s="22">
        <f>'Comm Input'!W1703</f>
        <v>0</v>
      </c>
      <c r="O668" s="22">
        <f>'Comm Input'!X1703</f>
        <v>0</v>
      </c>
      <c r="P668" s="23">
        <f>'Comm Input'!Y1703</f>
        <v>0</v>
      </c>
      <c r="Q668" s="23">
        <f>'Comm Input'!Z1703</f>
        <v>0</v>
      </c>
      <c r="R668" s="23">
        <f>'Comm Input'!AA1703</f>
        <v>0</v>
      </c>
      <c r="S668" s="23">
        <f>'Comm Input'!AB1703</f>
        <v>0</v>
      </c>
      <c r="T668" s="11">
        <f>'Comm Input'!AC1703</f>
        <v>0</v>
      </c>
      <c r="U668">
        <f>'Comm Input'!AD1703</f>
        <v>0</v>
      </c>
      <c r="V668">
        <f>'Comm Input'!AE1703</f>
        <v>0</v>
      </c>
      <c r="W668" s="23">
        <f>'Comm Input'!AF1703</f>
        <v>0</v>
      </c>
      <c r="X668" s="23">
        <f>'Comm Input'!AG1704</f>
        <v>0</v>
      </c>
      <c r="Y668" s="23">
        <f>'Comm Input'!AH1704</f>
        <v>0</v>
      </c>
      <c r="Z668">
        <f>'Comm Input'!AI1704</f>
        <v>0</v>
      </c>
      <c r="AA668" s="311">
        <f>'Comm Input'!AJ1698</f>
        <v>0</v>
      </c>
    </row>
    <row r="669" spans="1:27" x14ac:dyDescent="0.25">
      <c r="A669" s="311">
        <f>'Comm Input'!J1704</f>
        <v>0</v>
      </c>
      <c r="B669" s="11" t="str">
        <f>'Comm Input'!K1704</f>
        <v xml:space="preserve">EFFECTIVE: </v>
      </c>
      <c r="C669">
        <f>'Comm Input'!L1704</f>
        <v>0</v>
      </c>
      <c r="D669" t="str">
        <f>'Comm Input'!M1704</f>
        <v>FL</v>
      </c>
      <c r="E669" s="494">
        <f>'Comm Input'!N1704</f>
        <v>0</v>
      </c>
      <c r="F669" s="17">
        <f>'Comm Input'!O1704</f>
        <v>0</v>
      </c>
      <c r="G669" s="38">
        <f>'Comm Input'!P1704</f>
        <v>0</v>
      </c>
      <c r="H669" s="307">
        <f>'Comm Input'!Q1704</f>
        <v>0</v>
      </c>
      <c r="I669" s="307">
        <f>'Comm Input'!R1704</f>
        <v>0</v>
      </c>
      <c r="J669" s="307">
        <f>'Comm Input'!S1704</f>
        <v>0</v>
      </c>
      <c r="K669" s="307">
        <f>'Comm Input'!T1704</f>
        <v>0</v>
      </c>
      <c r="L669" s="38">
        <f>'Comm Input'!U1704</f>
        <v>0</v>
      </c>
      <c r="M669" s="38">
        <f>'Comm Input'!V1704</f>
        <v>0</v>
      </c>
      <c r="N669" s="22">
        <f>'Comm Input'!W1704</f>
        <v>0</v>
      </c>
      <c r="O669" s="22">
        <f>'Comm Input'!X1704</f>
        <v>0</v>
      </c>
      <c r="P669" s="23">
        <f>'Comm Input'!Y1704</f>
        <v>0</v>
      </c>
      <c r="Q669" s="23">
        <f>'Comm Input'!Z1704</f>
        <v>0</v>
      </c>
      <c r="R669" s="23">
        <f>'Comm Input'!AA1704</f>
        <v>0</v>
      </c>
      <c r="S669" s="23">
        <f>'Comm Input'!AB1704</f>
        <v>0</v>
      </c>
      <c r="T669" s="11">
        <f>'Comm Input'!AC1704</f>
        <v>0</v>
      </c>
      <c r="U669">
        <f>'Comm Input'!AD1704</f>
        <v>0</v>
      </c>
      <c r="V669">
        <f>'Comm Input'!AE1704</f>
        <v>0</v>
      </c>
      <c r="W669" s="23">
        <f>'Comm Input'!AF1704</f>
        <v>0</v>
      </c>
      <c r="X669" s="23">
        <f>'Comm Input'!AG1705</f>
        <v>0</v>
      </c>
      <c r="Y669" s="23">
        <f>'Comm Input'!AH1705</f>
        <v>0</v>
      </c>
      <c r="Z669">
        <f>'Comm Input'!AI1705</f>
        <v>0</v>
      </c>
      <c r="AA669" s="311">
        <f>'Comm Input'!AJ1699</f>
        <v>0</v>
      </c>
    </row>
    <row r="670" spans="1:27" x14ac:dyDescent="0.25">
      <c r="A670" s="311">
        <f>'Comm Input'!J1705</f>
        <v>0</v>
      </c>
      <c r="B670" s="11">
        <f>'Comm Input'!K1705</f>
        <v>0</v>
      </c>
      <c r="C670" s="17">
        <f>'Comm Input'!L1705</f>
        <v>0</v>
      </c>
      <c r="D670">
        <f>'Comm Input'!M1705</f>
        <v>0</v>
      </c>
      <c r="E670" s="494">
        <f>'Comm Input'!N1705</f>
        <v>0</v>
      </c>
      <c r="F670" s="366">
        <f>'Comm Input'!O1705</f>
        <v>0</v>
      </c>
      <c r="G670" s="321">
        <f>'Comm Input'!P1705</f>
        <v>0</v>
      </c>
      <c r="H670" s="307">
        <f>'Comm Input'!Q1705</f>
        <v>0</v>
      </c>
      <c r="I670" s="307">
        <f>'Comm Input'!R1705</f>
        <v>0</v>
      </c>
      <c r="J670" s="307">
        <f>'Comm Input'!S1705</f>
        <v>0</v>
      </c>
      <c r="K670" s="307">
        <f>'Comm Input'!T1705</f>
        <v>0</v>
      </c>
      <c r="L670" s="38">
        <f>'Comm Input'!U1705</f>
        <v>0</v>
      </c>
      <c r="M670" s="38">
        <f>'Comm Input'!V1705</f>
        <v>0</v>
      </c>
      <c r="N670" s="22">
        <f>'Comm Input'!W1705</f>
        <v>0</v>
      </c>
      <c r="O670" s="22">
        <f>'Comm Input'!X1705</f>
        <v>0</v>
      </c>
      <c r="P670" s="23">
        <f>'Comm Input'!Y1705</f>
        <v>0</v>
      </c>
      <c r="Q670" s="23">
        <f>'Comm Input'!Z1705</f>
        <v>0</v>
      </c>
      <c r="R670" s="23">
        <f>'Comm Input'!AA1705</f>
        <v>0</v>
      </c>
      <c r="S670" s="23">
        <f>'Comm Input'!AB1705</f>
        <v>0</v>
      </c>
      <c r="T670" s="11">
        <f>'Comm Input'!AC1705</f>
        <v>0</v>
      </c>
      <c r="U670">
        <f>'Comm Input'!AD1705</f>
        <v>0</v>
      </c>
      <c r="V670">
        <f>'Comm Input'!AE1705</f>
        <v>0</v>
      </c>
      <c r="W670" s="23">
        <f>'Comm Input'!AF1705</f>
        <v>0</v>
      </c>
      <c r="X670" s="23">
        <f>'Comm Input'!AG1706</f>
        <v>0</v>
      </c>
      <c r="Y670" s="23">
        <f>'Comm Input'!AH1706</f>
        <v>0</v>
      </c>
      <c r="Z670" s="23">
        <f>'Comm Input'!AI1706</f>
        <v>0</v>
      </c>
      <c r="AA670" s="311">
        <f>'Comm Input'!AJ1700</f>
        <v>0</v>
      </c>
    </row>
    <row r="671" spans="1:27" x14ac:dyDescent="0.25">
      <c r="A671" s="311">
        <f>'Comm Input'!J1706</f>
        <v>0</v>
      </c>
      <c r="B671" s="11">
        <f>'Comm Input'!K1706</f>
        <v>0</v>
      </c>
      <c r="C671">
        <f>'Comm Input'!L1706</f>
        <v>0</v>
      </c>
      <c r="D671">
        <f>'Comm Input'!M1706</f>
        <v>0</v>
      </c>
      <c r="E671" s="626">
        <f>'Comm Input'!N1706</f>
        <v>0</v>
      </c>
      <c r="F671" s="13">
        <f>'Comm Input'!O1706</f>
        <v>0</v>
      </c>
      <c r="G671" s="38">
        <f>'Comm Input'!P1706</f>
        <v>0</v>
      </c>
      <c r="H671" s="307">
        <f>'Comm Input'!Q1706</f>
        <v>0</v>
      </c>
      <c r="I671" s="307">
        <f>'Comm Input'!R1706</f>
        <v>0</v>
      </c>
      <c r="J671" s="307">
        <f>'Comm Input'!S1706</f>
        <v>0</v>
      </c>
      <c r="K671" s="307">
        <f>'Comm Input'!T1706</f>
        <v>0</v>
      </c>
      <c r="L671" s="38">
        <f>'Comm Input'!U1706</f>
        <v>0</v>
      </c>
      <c r="M671" s="38">
        <f>'Comm Input'!V1706</f>
        <v>0</v>
      </c>
      <c r="N671" s="22">
        <f>'Comm Input'!W1706</f>
        <v>0</v>
      </c>
      <c r="O671" s="22">
        <f>'Comm Input'!X1706</f>
        <v>0</v>
      </c>
      <c r="P671" s="23">
        <f>'Comm Input'!Y1706</f>
        <v>0</v>
      </c>
      <c r="Q671" s="23">
        <f>'Comm Input'!Z1706</f>
        <v>0</v>
      </c>
      <c r="R671" s="23">
        <f>'Comm Input'!AA1706</f>
        <v>0</v>
      </c>
      <c r="S671" s="23">
        <f>'Comm Input'!AB1706</f>
        <v>0</v>
      </c>
      <c r="T671" s="11">
        <f>'Comm Input'!AC1706</f>
        <v>0</v>
      </c>
      <c r="U671">
        <f>'Comm Input'!AD1706</f>
        <v>0</v>
      </c>
      <c r="V671">
        <f>'Comm Input'!AE1706</f>
        <v>0</v>
      </c>
      <c r="W671" s="23">
        <f>'Comm Input'!AF1706</f>
        <v>0</v>
      </c>
      <c r="X671" s="23">
        <f>'Comm Input'!AG1707</f>
        <v>0</v>
      </c>
      <c r="Y671" s="23">
        <f>'Comm Input'!AH1707</f>
        <v>0</v>
      </c>
      <c r="Z671" s="23">
        <f>'Comm Input'!AI1707</f>
        <v>0</v>
      </c>
    </row>
    <row r="672" spans="1:27" ht="15.75" thickBot="1" x14ac:dyDescent="0.3">
      <c r="A672" s="311">
        <f>'Comm Input'!J1707</f>
        <v>0</v>
      </c>
      <c r="B672" s="11">
        <f>'Comm Input'!K1707</f>
        <v>0</v>
      </c>
      <c r="C672">
        <f>'Comm Input'!L1707</f>
        <v>0</v>
      </c>
      <c r="D672">
        <f>'Comm Input'!M1707</f>
        <v>0</v>
      </c>
      <c r="E672" s="49">
        <f>'Comm Input'!N1707</f>
        <v>0</v>
      </c>
      <c r="F672" s="50">
        <f>'Comm Input'!O1707</f>
        <v>0</v>
      </c>
      <c r="G672" s="38">
        <f>'Comm Input'!P1707</f>
        <v>0</v>
      </c>
      <c r="H672" s="307">
        <f>'Comm Input'!Q1707</f>
        <v>0</v>
      </c>
      <c r="I672" s="307">
        <f>'Comm Input'!R1707</f>
        <v>0</v>
      </c>
      <c r="J672" s="307">
        <f>'Comm Input'!S1707</f>
        <v>0</v>
      </c>
      <c r="K672" s="307">
        <f>'Comm Input'!T1707</f>
        <v>0</v>
      </c>
      <c r="L672" s="38">
        <f>'Comm Input'!U1707</f>
        <v>0</v>
      </c>
      <c r="M672" s="38">
        <f>'Comm Input'!V1707</f>
        <v>0</v>
      </c>
      <c r="N672" s="38">
        <f>'Comm Input'!W1707</f>
        <v>0</v>
      </c>
      <c r="O672" s="22">
        <f>'Comm Input'!X1707</f>
        <v>0</v>
      </c>
      <c r="P672" s="11">
        <f>'Comm Input'!Y1707</f>
        <v>0</v>
      </c>
      <c r="Q672" s="23">
        <f>'Comm Input'!Z1707</f>
        <v>0</v>
      </c>
      <c r="R672" s="22">
        <f>'Comm Input'!AA1707</f>
        <v>0</v>
      </c>
      <c r="S672" s="22">
        <f>'Comm Input'!AB1707</f>
        <v>0</v>
      </c>
      <c r="T672" s="23">
        <f>'Comm Input'!AC1707</f>
        <v>0</v>
      </c>
      <c r="U672" s="22">
        <f>'Comm Input'!AD1707</f>
        <v>0</v>
      </c>
      <c r="V672" s="22">
        <f>'Comm Input'!AE1707</f>
        <v>0</v>
      </c>
      <c r="W672" s="23">
        <f>'Comm Input'!AF1707</f>
        <v>0</v>
      </c>
      <c r="X672" s="22">
        <f>'Comm Input'!AG1708</f>
        <v>0</v>
      </c>
      <c r="Y672" s="22">
        <f>'Comm Input'!AH1708</f>
        <v>0</v>
      </c>
      <c r="Z672" s="22">
        <f>'Comm Input'!AI1708</f>
        <v>0</v>
      </c>
    </row>
    <row r="673" spans="1:27" ht="15.75" thickBot="1" x14ac:dyDescent="0.3">
      <c r="A673" s="311">
        <f>'Comm Input'!J1708</f>
        <v>0</v>
      </c>
      <c r="B673" s="11">
        <f>'Comm Input'!K1708</f>
        <v>0</v>
      </c>
      <c r="C673">
        <f>'Comm Input'!L1708</f>
        <v>0</v>
      </c>
      <c r="D673">
        <f>'Comm Input'!M1708</f>
        <v>0</v>
      </c>
      <c r="E673" s="49">
        <f>'Comm Input'!N1708</f>
        <v>0</v>
      </c>
      <c r="F673" s="50">
        <f>'Comm Input'!O1708</f>
        <v>0</v>
      </c>
      <c r="G673" s="38">
        <f>'Comm Input'!P1708</f>
        <v>0</v>
      </c>
      <c r="H673" s="38">
        <f>'Comm Input'!Q1708</f>
        <v>0</v>
      </c>
      <c r="I673" s="38">
        <f>'Comm Input'!R1708</f>
        <v>0</v>
      </c>
      <c r="J673" s="38">
        <f>'Comm Input'!S1708</f>
        <v>0</v>
      </c>
      <c r="K673" s="38">
        <f>'Comm Input'!T1708</f>
        <v>0</v>
      </c>
      <c r="L673" s="38">
        <f>'Comm Input'!U1708</f>
        <v>0</v>
      </c>
      <c r="M673" s="38">
        <f>'Comm Input'!V1708</f>
        <v>0</v>
      </c>
      <c r="N673" s="488">
        <f>'Comm Input'!W1708</f>
        <v>0</v>
      </c>
      <c r="O673" s="489">
        <f>'Comm Input'!X1708</f>
        <v>0</v>
      </c>
      <c r="P673" s="490">
        <f>'Comm Input'!Y1708</f>
        <v>0</v>
      </c>
      <c r="Q673" s="1165">
        <f>'Comm Input'!Z1708</f>
        <v>0</v>
      </c>
      <c r="R673" s="387">
        <f>'Comm Input'!AA1708</f>
        <v>0</v>
      </c>
      <c r="S673" s="387">
        <f>'Comm Input'!AB1708</f>
        <v>0</v>
      </c>
      <c r="T673" s="1114">
        <f>'Comm Input'!AC1708</f>
        <v>0</v>
      </c>
      <c r="U673" s="89">
        <f>'Comm Input'!AD1708</f>
        <v>0</v>
      </c>
      <c r="V673" s="89">
        <f>'Comm Input'!AE1708</f>
        <v>0</v>
      </c>
      <c r="W673" s="23">
        <f>'Comm Input'!AF1708</f>
        <v>0</v>
      </c>
      <c r="X673" s="387">
        <f>'Comm Input'!AG1709</f>
        <v>0</v>
      </c>
      <c r="Y673" s="387">
        <f>'Comm Input'!AH1709</f>
        <v>0</v>
      </c>
      <c r="Z673" s="1087">
        <f>'Comm Input'!AI1709</f>
        <v>0</v>
      </c>
    </row>
    <row r="674" spans="1:27" x14ac:dyDescent="0.25">
      <c r="A674" s="311">
        <f>'Comm Input'!J1709</f>
        <v>0</v>
      </c>
      <c r="B674" s="11">
        <f>'Comm Input'!K1709</f>
        <v>0</v>
      </c>
      <c r="C674">
        <f>'Comm Input'!L1709</f>
        <v>0</v>
      </c>
      <c r="D674">
        <f>'Comm Input'!M1709</f>
        <v>0</v>
      </c>
      <c r="E674" s="49">
        <f>'Comm Input'!N1709</f>
        <v>0</v>
      </c>
      <c r="F674" s="50">
        <f>'Comm Input'!O1709</f>
        <v>0</v>
      </c>
      <c r="G674" s="38">
        <f>'Comm Input'!P1709</f>
        <v>0</v>
      </c>
      <c r="H674" s="38">
        <f>'Comm Input'!Q1709</f>
        <v>0</v>
      </c>
      <c r="I674" s="38">
        <f>'Comm Input'!R1709</f>
        <v>0</v>
      </c>
      <c r="J674" s="38">
        <f>'Comm Input'!S1709</f>
        <v>0</v>
      </c>
      <c r="K674" s="38">
        <f>'Comm Input'!T1709</f>
        <v>0</v>
      </c>
      <c r="L674" s="38">
        <f>'Comm Input'!U1709</f>
        <v>0</v>
      </c>
      <c r="M674" s="38">
        <f>'Comm Input'!V1709</f>
        <v>0</v>
      </c>
      <c r="N674" s="522">
        <f>'Comm Input'!W1709</f>
        <v>132</v>
      </c>
      <c r="O674" s="523">
        <f>'Comm Input'!X1709</f>
        <v>0</v>
      </c>
      <c r="P674" s="28">
        <f>'Comm Input'!Y1709</f>
        <v>0</v>
      </c>
      <c r="Q674" s="538">
        <f>'Comm Input'!Z1709</f>
        <v>132</v>
      </c>
      <c r="R674" s="523">
        <f>'Comm Input'!AA1709</f>
        <v>19.8</v>
      </c>
      <c r="S674" s="523">
        <f>'Comm Input'!AB1709</f>
        <v>0</v>
      </c>
      <c r="T674" s="28">
        <f>'Comm Input'!AC1709</f>
        <v>19.8</v>
      </c>
      <c r="U674" s="89">
        <f>'Comm Input'!AD1709</f>
        <v>59.4</v>
      </c>
      <c r="V674" s="89">
        <f>'Comm Input'!AE1709</f>
        <v>0</v>
      </c>
      <c r="W674" s="23">
        <f>'Comm Input'!AF1709</f>
        <v>59.4</v>
      </c>
      <c r="X674" s="523"/>
      <c r="Y674" s="523"/>
      <c r="Z674" s="89"/>
    </row>
    <row r="675" spans="1:27" x14ac:dyDescent="0.25">
      <c r="A675" s="440" t="str">
        <f>'Comm Input'!J1710</f>
        <v>CES</v>
      </c>
      <c r="B675" s="42" t="str">
        <f>'Comm Input'!K1710</f>
        <v>Broker: PEO Exchange</v>
      </c>
      <c r="C675" s="35">
        <f>'Comm Input'!L1710</f>
        <v>0</v>
      </c>
      <c r="D675" s="158">
        <f>'Comm Input'!M1710</f>
        <v>0</v>
      </c>
      <c r="E675" s="117">
        <f>'Comm Input'!N1710</f>
        <v>0</v>
      </c>
      <c r="F675" s="316">
        <f>'Comm Input'!O1710</f>
        <v>0</v>
      </c>
      <c r="G675" s="158">
        <f>'Comm Input'!P1710</f>
        <v>0</v>
      </c>
      <c r="H675" s="158">
        <f>'Comm Input'!Q1710</f>
        <v>0</v>
      </c>
      <c r="I675" s="158">
        <f>'Comm Input'!R1710</f>
        <v>0</v>
      </c>
      <c r="J675" s="319">
        <f>'Comm Input'!S1710</f>
        <v>0</v>
      </c>
      <c r="K675" s="319">
        <f>'Comm Input'!T1710</f>
        <v>0</v>
      </c>
      <c r="L675" s="319">
        <f>'Comm Input'!U1710</f>
        <v>0.03</v>
      </c>
      <c r="M675" s="158">
        <f>'Comm Input'!V1710</f>
        <v>0</v>
      </c>
      <c r="N675" s="319">
        <f>'Comm Input'!W1710</f>
        <v>2.1000000000000001E-2</v>
      </c>
      <c r="O675" s="117">
        <f>'Comm Input'!X1710</f>
        <v>0</v>
      </c>
      <c r="P675" s="157">
        <f>'Comm Input'!Y1710</f>
        <v>0</v>
      </c>
      <c r="Q675" s="159">
        <f>'Comm Input'!Z1710</f>
        <v>0</v>
      </c>
      <c r="R675" s="319">
        <f>'Comm Input'!AA1710</f>
        <v>0</v>
      </c>
      <c r="S675" s="157">
        <f>'Comm Input'!AB1710</f>
        <v>0</v>
      </c>
      <c r="T675" s="126">
        <f>'Comm Input'!AC1710</f>
        <v>0</v>
      </c>
      <c r="U675" s="7">
        <f>'Comm Input'!AD1710</f>
        <v>0</v>
      </c>
      <c r="V675" s="7">
        <f>'Comm Input'!AE1710</f>
        <v>0</v>
      </c>
      <c r="W675" s="126">
        <f>'Comm Input'!AF1710</f>
        <v>0</v>
      </c>
      <c r="X675" s="158">
        <f>'Comm Input'!AG1710</f>
        <v>0</v>
      </c>
      <c r="Y675" s="322">
        <f>'Comm Input'!AH1710</f>
        <v>0</v>
      </c>
      <c r="Z675" s="7">
        <f>'Comm Input'!AI1710</f>
        <v>0</v>
      </c>
    </row>
    <row r="676" spans="1:27" x14ac:dyDescent="0.25">
      <c r="A676" s="311">
        <f>'Comm Input'!J1711</f>
        <v>0</v>
      </c>
      <c r="B676" s="218" t="str">
        <f>'Comm Input'!K1711</f>
        <v>Suncoast Defensive Driving School</v>
      </c>
      <c r="C676" s="17">
        <f>'Comm Input'!L1711</f>
        <v>0.17180000000000001</v>
      </c>
      <c r="D676" t="str">
        <f>'Comm Input'!M1711</f>
        <v>FL8868</v>
      </c>
      <c r="E676" s="628">
        <f>'Comm Input'!N1711</f>
        <v>11690.5</v>
      </c>
      <c r="F676" s="366">
        <f>'Comm Input'!O1711</f>
        <v>4.4999999999999997E-3</v>
      </c>
      <c r="G676" s="533">
        <f>'Comm Input'!P1711</f>
        <v>5.3E-3</v>
      </c>
      <c r="H676" s="535">
        <f>'Comm Input'!Q1711</f>
        <v>61.959650000000003</v>
      </c>
      <c r="I676" s="535">
        <f>'Comm Input'!R1711</f>
        <v>0</v>
      </c>
      <c r="J676" s="535">
        <f>'Comm Input'!S1711</f>
        <v>0</v>
      </c>
      <c r="K676" s="535">
        <f>'Comm Input'!T1711</f>
        <v>0</v>
      </c>
      <c r="L676" s="526">
        <f>'Comm Input'!U1711</f>
        <v>0.03</v>
      </c>
      <c r="M676" s="523">
        <f>'Comm Input'!V1711</f>
        <v>350.71499999999997</v>
      </c>
      <c r="N676" s="523">
        <f>'Comm Input'!W1711</f>
        <v>245.50050000000002</v>
      </c>
      <c r="O676" s="523">
        <f>'Comm Input'!X1711</f>
        <v>0</v>
      </c>
      <c r="P676" s="538">
        <f>'Comm Input'!Y1711</f>
        <v>0</v>
      </c>
      <c r="Q676" s="538">
        <f>'Comm Input'!Z1711</f>
        <v>0</v>
      </c>
      <c r="R676" s="538">
        <f>'Comm Input'!AA1711</f>
        <v>0</v>
      </c>
      <c r="S676" s="538">
        <f>'Comm Input'!AB1711</f>
        <v>0</v>
      </c>
      <c r="T676" s="11">
        <f>'Comm Input'!AC1711</f>
        <v>0</v>
      </c>
      <c r="U676">
        <f>'Comm Input'!AD1711</f>
        <v>0</v>
      </c>
      <c r="V676">
        <f>'Comm Input'!AE1711</f>
        <v>0</v>
      </c>
      <c r="W676" s="538">
        <f>'Comm Input'!AF1711</f>
        <v>0</v>
      </c>
      <c r="X676" s="538">
        <f>'Comm Input'!AG1711</f>
        <v>0</v>
      </c>
      <c r="Y676" s="538">
        <f>'Comm Input'!AH1711</f>
        <v>0</v>
      </c>
      <c r="Z676">
        <f>'Comm Input'!AI1711</f>
        <v>0</v>
      </c>
    </row>
    <row r="677" spans="1:27" x14ac:dyDescent="0.25">
      <c r="A677" s="311">
        <f>'Comm Input'!J1712</f>
        <v>0</v>
      </c>
      <c r="B677" s="11">
        <f>'Comm Input'!K1712</f>
        <v>0</v>
      </c>
      <c r="C677">
        <f>'Comm Input'!L1712</f>
        <v>0</v>
      </c>
      <c r="D677">
        <f>'Comm Input'!M1712</f>
        <v>0</v>
      </c>
      <c r="E677" s="494">
        <f>'Comm Input'!N1712</f>
        <v>0</v>
      </c>
      <c r="F677" s="17">
        <f>'Comm Input'!O1712</f>
        <v>0</v>
      </c>
      <c r="G677" s="38">
        <f>'Comm Input'!P1712</f>
        <v>3.4980000000000002E-3</v>
      </c>
      <c r="H677" s="307">
        <f>'Comm Input'!Q1712</f>
        <v>0</v>
      </c>
      <c r="I677" s="307">
        <f>'Comm Input'!R1712</f>
        <v>0</v>
      </c>
      <c r="J677" s="307">
        <f>'Comm Input'!S1712</f>
        <v>0</v>
      </c>
      <c r="K677" s="307">
        <f>'Comm Input'!T1712</f>
        <v>0</v>
      </c>
      <c r="L677" s="38">
        <f>'Comm Input'!U1712</f>
        <v>0.03</v>
      </c>
      <c r="M677" s="22">
        <f>'Comm Input'!V1712</f>
        <v>0</v>
      </c>
      <c r="N677" s="22">
        <f>'Comm Input'!W1712</f>
        <v>0</v>
      </c>
      <c r="O677" s="22">
        <f>'Comm Input'!X1712</f>
        <v>0</v>
      </c>
      <c r="P677" s="23">
        <f>'Comm Input'!Y1712</f>
        <v>0</v>
      </c>
      <c r="Q677" s="23">
        <f>'Comm Input'!Z1712</f>
        <v>0</v>
      </c>
      <c r="R677" s="23">
        <f>'Comm Input'!AA1712</f>
        <v>0</v>
      </c>
      <c r="S677" s="23">
        <f>'Comm Input'!AB1712</f>
        <v>0</v>
      </c>
      <c r="T677" s="11">
        <f>'Comm Input'!AC1712</f>
        <v>0</v>
      </c>
      <c r="U677">
        <f>'Comm Input'!AD1712</f>
        <v>0</v>
      </c>
      <c r="V677">
        <f>'Comm Input'!AE1712</f>
        <v>0</v>
      </c>
      <c r="W677" s="23">
        <f>'Comm Input'!AF1712</f>
        <v>0</v>
      </c>
      <c r="X677" s="23">
        <f>'Comm Input'!AG1712</f>
        <v>0</v>
      </c>
      <c r="Y677" s="23">
        <f>'Comm Input'!AH1712</f>
        <v>0</v>
      </c>
      <c r="Z677">
        <f>'Comm Input'!AI1712</f>
        <v>0</v>
      </c>
    </row>
    <row r="678" spans="1:27" x14ac:dyDescent="0.25">
      <c r="A678" s="311">
        <f>'Comm Input'!J1713</f>
        <v>0</v>
      </c>
      <c r="B678" s="11">
        <f>'Comm Input'!K1713</f>
        <v>0</v>
      </c>
      <c r="C678" s="17">
        <f>'Comm Input'!L1713</f>
        <v>0</v>
      </c>
      <c r="D678">
        <f>'Comm Input'!M1713</f>
        <v>0</v>
      </c>
      <c r="E678" s="494">
        <f>'Comm Input'!N1713</f>
        <v>0</v>
      </c>
      <c r="F678" s="366">
        <f>'Comm Input'!O1713</f>
        <v>0</v>
      </c>
      <c r="G678" s="321">
        <f>'Comm Input'!P1713</f>
        <v>0</v>
      </c>
      <c r="H678" s="307">
        <f>'Comm Input'!Q1713</f>
        <v>0</v>
      </c>
      <c r="I678" s="307">
        <f>'Comm Input'!R1713</f>
        <v>0</v>
      </c>
      <c r="J678" s="307">
        <f>'Comm Input'!S1713</f>
        <v>0</v>
      </c>
      <c r="K678" s="307">
        <f>'Comm Input'!T1713</f>
        <v>0</v>
      </c>
      <c r="L678" s="38">
        <f>'Comm Input'!U1713</f>
        <v>0.03</v>
      </c>
      <c r="M678" s="22">
        <f>'Comm Input'!V1713</f>
        <v>0</v>
      </c>
      <c r="N678" s="22">
        <f>'Comm Input'!W1713</f>
        <v>0</v>
      </c>
      <c r="O678" s="22">
        <f>'Comm Input'!X1713</f>
        <v>0</v>
      </c>
      <c r="P678" s="23">
        <f>'Comm Input'!Y1713</f>
        <v>0</v>
      </c>
      <c r="Q678" s="23">
        <f>'Comm Input'!Z1713</f>
        <v>0</v>
      </c>
      <c r="R678" s="23">
        <f>'Comm Input'!AA1713</f>
        <v>0</v>
      </c>
      <c r="S678" s="23">
        <f>'Comm Input'!AB1713</f>
        <v>0</v>
      </c>
      <c r="T678" s="11">
        <f>'Comm Input'!AC1713</f>
        <v>0</v>
      </c>
      <c r="U678">
        <f>'Comm Input'!AD1713</f>
        <v>0</v>
      </c>
      <c r="V678">
        <f>'Comm Input'!AE1713</f>
        <v>0</v>
      </c>
      <c r="W678" s="23">
        <f>'Comm Input'!AF1713</f>
        <v>0</v>
      </c>
      <c r="X678" s="23">
        <f>'Comm Input'!AG1713</f>
        <v>0</v>
      </c>
      <c r="Y678" s="23">
        <f>'Comm Input'!AH1713</f>
        <v>0</v>
      </c>
      <c r="Z678">
        <f>'Comm Input'!AI1713</f>
        <v>0</v>
      </c>
    </row>
    <row r="679" spans="1:27" x14ac:dyDescent="0.25">
      <c r="A679" s="311">
        <f>'Comm Input'!J1714</f>
        <v>0</v>
      </c>
      <c r="B679" s="11">
        <f>'Comm Input'!K1714</f>
        <v>0</v>
      </c>
      <c r="C679">
        <f>'Comm Input'!L1714</f>
        <v>0</v>
      </c>
      <c r="D679">
        <f>'Comm Input'!M1714</f>
        <v>0</v>
      </c>
      <c r="E679" s="494">
        <f>'Comm Input'!N1714</f>
        <v>0</v>
      </c>
      <c r="F679" s="17">
        <f>'Comm Input'!O1714</f>
        <v>0</v>
      </c>
      <c r="G679" s="38">
        <f>'Comm Input'!P1714</f>
        <v>0</v>
      </c>
      <c r="H679" s="307">
        <f>'Comm Input'!Q1714</f>
        <v>0</v>
      </c>
      <c r="I679" s="307">
        <f>'Comm Input'!R1714</f>
        <v>0</v>
      </c>
      <c r="J679" s="307">
        <f>'Comm Input'!S1714</f>
        <v>0</v>
      </c>
      <c r="K679" s="307">
        <f>'Comm Input'!T1714</f>
        <v>0</v>
      </c>
      <c r="L679" s="38">
        <f>'Comm Input'!U1714</f>
        <v>0.03</v>
      </c>
      <c r="M679" s="22">
        <f>'Comm Input'!V1714</f>
        <v>0</v>
      </c>
      <c r="N679" s="22">
        <f>'Comm Input'!W1714</f>
        <v>0</v>
      </c>
      <c r="O679" s="22">
        <f>'Comm Input'!X1714</f>
        <v>0</v>
      </c>
      <c r="P679" s="23">
        <f>'Comm Input'!Y1714</f>
        <v>0</v>
      </c>
      <c r="Q679" s="23">
        <f>'Comm Input'!Z1714</f>
        <v>0</v>
      </c>
      <c r="R679" s="23">
        <f>'Comm Input'!AA1714</f>
        <v>0</v>
      </c>
      <c r="S679" s="23">
        <f>'Comm Input'!AB1714</f>
        <v>0</v>
      </c>
      <c r="T679" s="11">
        <f>'Comm Input'!AC1714</f>
        <v>0</v>
      </c>
      <c r="U679">
        <f>'Comm Input'!AD1714</f>
        <v>0</v>
      </c>
      <c r="V679">
        <f>'Comm Input'!AE1714</f>
        <v>0</v>
      </c>
      <c r="W679" s="23">
        <f>'Comm Input'!AF1714</f>
        <v>0</v>
      </c>
      <c r="X679" s="23">
        <f>'Comm Input'!AG1714</f>
        <v>0</v>
      </c>
      <c r="Y679" s="23">
        <f>'Comm Input'!AH1714</f>
        <v>0</v>
      </c>
      <c r="Z679">
        <f>'Comm Input'!AI1714</f>
        <v>0</v>
      </c>
    </row>
    <row r="680" spans="1:27" x14ac:dyDescent="0.25">
      <c r="A680" s="311">
        <f>'Comm Input'!J1715</f>
        <v>0</v>
      </c>
      <c r="B680" s="11">
        <f>'Comm Input'!K1715</f>
        <v>0</v>
      </c>
      <c r="C680" s="17">
        <f>'Comm Input'!L1715</f>
        <v>0</v>
      </c>
      <c r="D680">
        <f>'Comm Input'!M1715</f>
        <v>0</v>
      </c>
      <c r="E680" s="494">
        <f>'Comm Input'!N1715</f>
        <v>0</v>
      </c>
      <c r="F680" s="366">
        <f>'Comm Input'!O1715</f>
        <v>0</v>
      </c>
      <c r="G680" s="321">
        <f>'Comm Input'!P1715</f>
        <v>0</v>
      </c>
      <c r="H680" s="307">
        <f>'Comm Input'!Q1715</f>
        <v>0</v>
      </c>
      <c r="I680" s="307">
        <f>'Comm Input'!R1715</f>
        <v>0</v>
      </c>
      <c r="J680" s="307">
        <f>'Comm Input'!S1715</f>
        <v>0</v>
      </c>
      <c r="K680" s="307">
        <f>'Comm Input'!T1715</f>
        <v>0</v>
      </c>
      <c r="L680" s="38">
        <f>'Comm Input'!U1715</f>
        <v>0</v>
      </c>
      <c r="M680" s="22">
        <f>'Comm Input'!V1715</f>
        <v>0</v>
      </c>
      <c r="N680" s="22">
        <f>'Comm Input'!W1715</f>
        <v>0</v>
      </c>
      <c r="O680" s="22">
        <f>'Comm Input'!X1715</f>
        <v>0</v>
      </c>
      <c r="P680" s="23">
        <f>'Comm Input'!Y1715</f>
        <v>0</v>
      </c>
      <c r="Q680" s="23">
        <f>'Comm Input'!Z1715</f>
        <v>0</v>
      </c>
      <c r="R680" s="23">
        <f>'Comm Input'!AA1715</f>
        <v>0</v>
      </c>
      <c r="S680" s="23">
        <f>'Comm Input'!AB1715</f>
        <v>0</v>
      </c>
      <c r="T680" s="11">
        <f>'Comm Input'!AC1715</f>
        <v>0</v>
      </c>
      <c r="U680">
        <f>'Comm Input'!AD1715</f>
        <v>0</v>
      </c>
      <c r="V680">
        <f>'Comm Input'!AE1715</f>
        <v>0</v>
      </c>
      <c r="W680" s="23">
        <f>'Comm Input'!AF1715</f>
        <v>0</v>
      </c>
      <c r="X680" s="23">
        <f>'Comm Input'!AG1715</f>
        <v>0</v>
      </c>
      <c r="Y680" s="23">
        <f>'Comm Input'!AH1715</f>
        <v>0</v>
      </c>
      <c r="Z680" s="23">
        <f>'Comm Input'!AI1715</f>
        <v>0</v>
      </c>
    </row>
    <row r="681" spans="1:27" x14ac:dyDescent="0.25">
      <c r="A681" s="311">
        <f>'Comm Input'!J1716</f>
        <v>0</v>
      </c>
      <c r="B681" s="11">
        <f>'Comm Input'!K1716</f>
        <v>0</v>
      </c>
      <c r="C681">
        <f>'Comm Input'!L1716</f>
        <v>0</v>
      </c>
      <c r="D681">
        <f>'Comm Input'!M1716</f>
        <v>0</v>
      </c>
      <c r="E681" s="626">
        <f>'Comm Input'!N1716</f>
        <v>0</v>
      </c>
      <c r="F681" s="13">
        <f>'Comm Input'!O1716</f>
        <v>0</v>
      </c>
      <c r="G681" s="38">
        <f>'Comm Input'!P1716</f>
        <v>0</v>
      </c>
      <c r="H681" s="307">
        <f>'Comm Input'!Q1716</f>
        <v>0</v>
      </c>
      <c r="I681" s="307">
        <f>'Comm Input'!R1716</f>
        <v>0</v>
      </c>
      <c r="J681" s="307">
        <f>'Comm Input'!S1716</f>
        <v>0</v>
      </c>
      <c r="K681" s="307">
        <f>'Comm Input'!T1716</f>
        <v>0</v>
      </c>
      <c r="L681" s="38">
        <f>'Comm Input'!U1716</f>
        <v>0</v>
      </c>
      <c r="M681" s="22">
        <f>'Comm Input'!V1716</f>
        <v>0</v>
      </c>
      <c r="N681" s="22">
        <f>'Comm Input'!W1716</f>
        <v>0</v>
      </c>
      <c r="O681" s="22">
        <f>'Comm Input'!X1716</f>
        <v>0</v>
      </c>
      <c r="P681" s="23">
        <f>'Comm Input'!Y1716</f>
        <v>0</v>
      </c>
      <c r="Q681" s="23">
        <f>'Comm Input'!Z1716</f>
        <v>0</v>
      </c>
      <c r="R681" s="23">
        <f>'Comm Input'!AA1716</f>
        <v>0</v>
      </c>
      <c r="S681" s="23">
        <f>'Comm Input'!AB1716</f>
        <v>0</v>
      </c>
      <c r="T681" s="11">
        <f>'Comm Input'!AC1716</f>
        <v>0</v>
      </c>
      <c r="U681">
        <f>'Comm Input'!AD1716</f>
        <v>0</v>
      </c>
      <c r="V681">
        <f>'Comm Input'!AE1716</f>
        <v>0</v>
      </c>
      <c r="W681" s="23">
        <f>'Comm Input'!AF1716</f>
        <v>0</v>
      </c>
      <c r="X681" s="23">
        <f>'Comm Input'!AG1716</f>
        <v>0</v>
      </c>
      <c r="Y681" s="23">
        <f>'Comm Input'!AH1716</f>
        <v>0</v>
      </c>
      <c r="Z681" s="23">
        <f>'Comm Input'!AI1716</f>
        <v>0</v>
      </c>
    </row>
    <row r="682" spans="1:27" ht="15.75" thickBot="1" x14ac:dyDescent="0.3">
      <c r="A682" s="311">
        <f>'Comm Input'!J1717</f>
        <v>0</v>
      </c>
      <c r="B682" s="11">
        <f>'Comm Input'!K1717</f>
        <v>0</v>
      </c>
      <c r="C682">
        <f>'Comm Input'!L1717</f>
        <v>0</v>
      </c>
      <c r="D682">
        <f>'Comm Input'!M1717</f>
        <v>0</v>
      </c>
      <c r="E682" s="49">
        <f>'Comm Input'!N1717</f>
        <v>0</v>
      </c>
      <c r="F682" s="50">
        <f>'Comm Input'!O1717</f>
        <v>0</v>
      </c>
      <c r="G682" s="38">
        <f>'Comm Input'!P1717</f>
        <v>0</v>
      </c>
      <c r="H682" s="307">
        <f>'Comm Input'!Q1717</f>
        <v>0</v>
      </c>
      <c r="I682" s="307">
        <f>'Comm Input'!R1717</f>
        <v>0</v>
      </c>
      <c r="J682" s="307">
        <f>'Comm Input'!S1717</f>
        <v>0</v>
      </c>
      <c r="K682" s="307">
        <f>'Comm Input'!T1717</f>
        <v>0</v>
      </c>
      <c r="L682" s="38">
        <f>'Comm Input'!U1717</f>
        <v>0</v>
      </c>
      <c r="M682" s="22">
        <f>'Comm Input'!V1717</f>
        <v>0</v>
      </c>
      <c r="N682" s="38">
        <f>'Comm Input'!W1717</f>
        <v>0</v>
      </c>
      <c r="O682" s="22">
        <f>'Comm Input'!X1717</f>
        <v>0</v>
      </c>
      <c r="P682" s="11">
        <f>'Comm Input'!Y1717</f>
        <v>0</v>
      </c>
      <c r="Q682" s="23">
        <f>'Comm Input'!Z1717</f>
        <v>0</v>
      </c>
      <c r="R682" s="22">
        <f>'Comm Input'!AA1717</f>
        <v>0</v>
      </c>
      <c r="S682" s="22">
        <f>'Comm Input'!AB1717</f>
        <v>0</v>
      </c>
      <c r="T682" s="23">
        <f>'Comm Input'!AC1717</f>
        <v>0</v>
      </c>
      <c r="U682" s="22">
        <f>'Comm Input'!AD1717</f>
        <v>0</v>
      </c>
      <c r="V682" s="22">
        <f>'Comm Input'!AE1717</f>
        <v>0</v>
      </c>
      <c r="W682" s="23">
        <f>'Comm Input'!AF1717</f>
        <v>0</v>
      </c>
      <c r="X682" s="22">
        <f>'Comm Input'!AG1717</f>
        <v>0</v>
      </c>
      <c r="Y682" s="22">
        <f>'Comm Input'!AH1717</f>
        <v>0</v>
      </c>
      <c r="Z682" s="22">
        <f>'Comm Input'!AI1717</f>
        <v>0</v>
      </c>
    </row>
    <row r="683" spans="1:27" ht="15.75" thickBot="1" x14ac:dyDescent="0.3">
      <c r="A683" s="311">
        <f>'Comm Input'!J1718</f>
        <v>0</v>
      </c>
      <c r="B683" s="11">
        <f>'Comm Input'!K1718</f>
        <v>0</v>
      </c>
      <c r="C683">
        <f>'Comm Input'!L1718</f>
        <v>0</v>
      </c>
      <c r="D683">
        <f>'Comm Input'!M1718</f>
        <v>0</v>
      </c>
      <c r="E683" s="49">
        <f>'Comm Input'!N1718</f>
        <v>0</v>
      </c>
      <c r="F683" s="50">
        <f>'Comm Input'!O1718</f>
        <v>0</v>
      </c>
      <c r="G683" s="38">
        <f>'Comm Input'!P1718</f>
        <v>0</v>
      </c>
      <c r="H683" s="38">
        <f>'Comm Input'!Q1718</f>
        <v>0</v>
      </c>
      <c r="I683" s="38">
        <f>'Comm Input'!R1718</f>
        <v>0</v>
      </c>
      <c r="J683" s="38">
        <f>'Comm Input'!S1718</f>
        <v>0</v>
      </c>
      <c r="K683" s="38">
        <f>'Comm Input'!T1718</f>
        <v>0</v>
      </c>
      <c r="L683" s="38">
        <f>'Comm Input'!U1718</f>
        <v>0</v>
      </c>
      <c r="M683" s="22">
        <f>'Comm Input'!V1718</f>
        <v>350.71499999999997</v>
      </c>
      <c r="N683" s="488">
        <f>'Comm Input'!W1718</f>
        <v>245.50050000000002</v>
      </c>
      <c r="O683" s="489">
        <f>'Comm Input'!X1718</f>
        <v>0</v>
      </c>
      <c r="P683" s="490">
        <f>'Comm Input'!Y1718</f>
        <v>0</v>
      </c>
      <c r="Q683" s="1165">
        <f>'Comm Input'!Z1718</f>
        <v>245.50050000000002</v>
      </c>
      <c r="R683" s="387">
        <f>'Comm Input'!AA1718</f>
        <v>0</v>
      </c>
      <c r="S683" s="387">
        <f>'Comm Input'!AB1718</f>
        <v>0</v>
      </c>
      <c r="T683" s="1114">
        <f>'Comm Input'!AC1718</f>
        <v>0</v>
      </c>
      <c r="U683" s="89">
        <f>'Comm Input'!AD1718</f>
        <v>0</v>
      </c>
      <c r="V683" s="89">
        <f>'Comm Input'!AE1718</f>
        <v>0</v>
      </c>
      <c r="W683" s="23">
        <f>'Comm Input'!AF1718</f>
        <v>0</v>
      </c>
      <c r="X683" s="387">
        <f>'Comm Input'!AG1718</f>
        <v>0</v>
      </c>
      <c r="Y683" s="387">
        <f>'Comm Input'!AH1718</f>
        <v>0</v>
      </c>
      <c r="Z683" s="1087">
        <f>'Comm Input'!AI1718</f>
        <v>0</v>
      </c>
    </row>
    <row r="684" spans="1:27" x14ac:dyDescent="0.25">
      <c r="A684" s="311">
        <f>'Comm Input'!J1719</f>
        <v>0</v>
      </c>
      <c r="B684" s="11">
        <f>'Comm Input'!K1719</f>
        <v>0</v>
      </c>
      <c r="C684">
        <f>'Comm Input'!L1719</f>
        <v>0</v>
      </c>
      <c r="D684">
        <f>'Comm Input'!M1719</f>
        <v>0</v>
      </c>
      <c r="E684" s="49">
        <f>'Comm Input'!N1719</f>
        <v>0</v>
      </c>
      <c r="F684" s="50">
        <f>'Comm Input'!O1719</f>
        <v>0</v>
      </c>
      <c r="G684" s="38">
        <f>'Comm Input'!P1719</f>
        <v>0</v>
      </c>
      <c r="H684" s="38">
        <f>'Comm Input'!Q1719</f>
        <v>0</v>
      </c>
      <c r="I684" s="38">
        <f>'Comm Input'!R1719</f>
        <v>0</v>
      </c>
      <c r="J684" s="38">
        <f>'Comm Input'!S1719</f>
        <v>0</v>
      </c>
      <c r="K684" s="38">
        <f>'Comm Input'!T1719</f>
        <v>0</v>
      </c>
      <c r="L684" s="38">
        <f>'Comm Input'!U1719</f>
        <v>0</v>
      </c>
      <c r="M684" s="38">
        <f>'Comm Input'!V1719</f>
        <v>0</v>
      </c>
      <c r="N684" s="522">
        <f>'Comm Input'!W1719</f>
        <v>0</v>
      </c>
      <c r="O684" s="523">
        <f>'Comm Input'!X1719</f>
        <v>0</v>
      </c>
      <c r="P684" s="28">
        <f>'Comm Input'!Y1719</f>
        <v>0</v>
      </c>
      <c r="Q684" s="538">
        <f>'Comm Input'!Z1719</f>
        <v>0</v>
      </c>
      <c r="R684" s="523">
        <f>'Comm Input'!AA1719</f>
        <v>0</v>
      </c>
      <c r="S684" s="523">
        <f>'Comm Input'!AB1719</f>
        <v>0</v>
      </c>
      <c r="T684" s="28">
        <f>'Comm Input'!AC1719</f>
        <v>0</v>
      </c>
      <c r="U684" s="89">
        <f>'Comm Input'!AD1719</f>
        <v>0</v>
      </c>
      <c r="V684" s="89">
        <f>'Comm Input'!AE1719</f>
        <v>0</v>
      </c>
      <c r="W684" s="23">
        <f>'Comm Input'!AF1719</f>
        <v>0</v>
      </c>
      <c r="X684" s="523">
        <f>'Comm Input'!AG1719</f>
        <v>0</v>
      </c>
      <c r="Y684" s="523">
        <f>'Comm Input'!AH1719</f>
        <v>0</v>
      </c>
      <c r="Z684" s="89">
        <f>'Comm Input'!AI1719</f>
        <v>0</v>
      </c>
    </row>
    <row r="685" spans="1:27" x14ac:dyDescent="0.25">
      <c r="A685" s="440" t="str">
        <f>'Comm Input'!J1720</f>
        <v>CES - EHR</v>
      </c>
      <c r="B685" s="42" t="str">
        <f>'Comm Input'!K1720</f>
        <v>Broker: USA AIU</v>
      </c>
      <c r="C685" s="35">
        <f>'Comm Input'!L1720</f>
        <v>0</v>
      </c>
      <c r="D685" s="158">
        <f>'Comm Input'!M1720</f>
        <v>0</v>
      </c>
      <c r="E685" s="117">
        <f>'Comm Input'!N1720</f>
        <v>0</v>
      </c>
      <c r="F685" s="316" t="str">
        <f>'Comm Input'!O1720</f>
        <v>Hard Cost Comp %</v>
      </c>
      <c r="G685" s="158">
        <f>'Comm Input'!P1720</f>
        <v>0</v>
      </c>
      <c r="H685" s="158" t="str">
        <f>'Comm Input'!Q1720</f>
        <v>Hard Cost Comp $</v>
      </c>
      <c r="I685" s="158">
        <f>'Comm Input'!R1720</f>
        <v>0</v>
      </c>
      <c r="J685" s="319">
        <f>'Comm Input'!S1720</f>
        <v>0</v>
      </c>
      <c r="K685" s="319">
        <f>'Comm Input'!T1720</f>
        <v>0</v>
      </c>
      <c r="L685" s="319">
        <f>'Comm Input'!U1720</f>
        <v>0.02</v>
      </c>
      <c r="M685" s="158">
        <f>'Comm Input'!V1720</f>
        <v>0</v>
      </c>
      <c r="N685" s="319">
        <f>'Comm Input'!W1720</f>
        <v>0</v>
      </c>
      <c r="O685" s="117">
        <f>'Comm Input'!X1720</f>
        <v>0</v>
      </c>
      <c r="P685" s="322">
        <f>'Comm Input'!Y1720</f>
        <v>0.12</v>
      </c>
      <c r="Q685" s="159">
        <f>'Comm Input'!Z1720</f>
        <v>0</v>
      </c>
      <c r="R685" s="158">
        <f>'Comm Input'!AA1720</f>
        <v>0</v>
      </c>
      <c r="S685" s="157">
        <f>'Comm Input'!AB1720</f>
        <v>0</v>
      </c>
      <c r="T685" s="126">
        <f>'Comm Input'!AC1720</f>
        <v>0</v>
      </c>
      <c r="U685" s="7">
        <f>'Comm Input'!AD1720</f>
        <v>0</v>
      </c>
      <c r="V685" s="7">
        <f>'Comm Input'!AE1720</f>
        <v>0</v>
      </c>
      <c r="W685" s="126">
        <f>'Comm Input'!AF1720</f>
        <v>0</v>
      </c>
      <c r="X685" s="158">
        <f>'Comm Input'!AG1720</f>
        <v>0</v>
      </c>
      <c r="Y685" s="158">
        <f>'Comm Input'!AH1720</f>
        <v>0</v>
      </c>
      <c r="Z685" s="7">
        <f>'Comm Input'!AI1720</f>
        <v>0</v>
      </c>
      <c r="AA685">
        <f>'Comm Input'!AJ1720</f>
        <v>0</v>
      </c>
    </row>
    <row r="686" spans="1:27" x14ac:dyDescent="0.25">
      <c r="A686" s="311">
        <f>'Comm Input'!J1721</f>
        <v>0</v>
      </c>
      <c r="B686" s="11" t="str">
        <f>'Comm Input'!K1721</f>
        <v>United Labor Services (pays ? months behind)</v>
      </c>
      <c r="C686" s="17">
        <f>'Comm Input'!L1721</f>
        <v>0.2366</v>
      </c>
      <c r="D686" t="str">
        <f>'Comm Input'!M1721</f>
        <v>CA 0040</v>
      </c>
      <c r="E686" s="636">
        <f>'Comm Input'!N1721</f>
        <v>0</v>
      </c>
      <c r="F686" s="366">
        <f>'Comm Input'!O1721</f>
        <v>6.2700000000000006E-2</v>
      </c>
      <c r="G686" s="321">
        <f>'Comm Input'!P1721</f>
        <v>0</v>
      </c>
      <c r="H686" s="307">
        <f>'Comm Input'!Q1721</f>
        <v>0</v>
      </c>
      <c r="I686" s="307">
        <f>'Comm Input'!R1721</f>
        <v>0</v>
      </c>
      <c r="J686" s="307">
        <f>'Comm Input'!S1721</f>
        <v>0</v>
      </c>
      <c r="K686" s="307">
        <f>'Comm Input'!T1721</f>
        <v>0</v>
      </c>
      <c r="L686" s="38">
        <f>'Comm Input'!U1721</f>
        <v>0</v>
      </c>
      <c r="M686" s="38">
        <f>'Comm Input'!V1721</f>
        <v>0</v>
      </c>
      <c r="N686" s="22">
        <f>'Comm Input'!W1721</f>
        <v>0</v>
      </c>
      <c r="O686" s="22">
        <f>'Comm Input'!X1721</f>
        <v>0</v>
      </c>
      <c r="P686" s="538">
        <f>'Comm Input'!Y1721</f>
        <v>0</v>
      </c>
      <c r="Q686" s="23">
        <f>'Comm Input'!Z1721</f>
        <v>0</v>
      </c>
      <c r="R686" s="589">
        <f>'Comm Input'!AA1721</f>
        <v>0</v>
      </c>
      <c r="S686" s="589">
        <f>'Comm Input'!AB1721</f>
        <v>0</v>
      </c>
      <c r="T686" s="11">
        <f>'Comm Input'!AC1721</f>
        <v>0</v>
      </c>
      <c r="U686">
        <f>'Comm Input'!AD1721</f>
        <v>0</v>
      </c>
      <c r="V686">
        <f>'Comm Input'!AE1721</f>
        <v>0</v>
      </c>
      <c r="W686" s="589">
        <f>'Comm Input'!AF1721</f>
        <v>0</v>
      </c>
      <c r="X686" s="589">
        <f>'Comm Input'!AG1721</f>
        <v>0</v>
      </c>
      <c r="Y686" s="589">
        <f>'Comm Input'!AH1721</f>
        <v>0</v>
      </c>
      <c r="Z686">
        <f>'Comm Input'!AI1721</f>
        <v>0</v>
      </c>
      <c r="AA686">
        <f>'Comm Input'!AJ1721</f>
        <v>0</v>
      </c>
    </row>
    <row r="687" spans="1:27" x14ac:dyDescent="0.25">
      <c r="A687" s="311">
        <f>'Comm Input'!J1722</f>
        <v>0</v>
      </c>
      <c r="B687" s="11">
        <f>'Comm Input'!K1722</f>
        <v>0</v>
      </c>
      <c r="C687">
        <f>'Comm Input'!L1722</f>
        <v>0</v>
      </c>
      <c r="D687" t="str">
        <f>'Comm Input'!M1722</f>
        <v>OT</v>
      </c>
      <c r="E687" s="494">
        <f>'Comm Input'!N1722</f>
        <v>0</v>
      </c>
      <c r="F687" s="17">
        <f>'Comm Input'!O1722</f>
        <v>4.1382000000000009E-2</v>
      </c>
      <c r="G687" s="38">
        <f>'Comm Input'!P1722</f>
        <v>0</v>
      </c>
      <c r="H687" s="307">
        <f>'Comm Input'!Q1722</f>
        <v>0</v>
      </c>
      <c r="I687" s="307">
        <f>'Comm Input'!R1722</f>
        <v>0</v>
      </c>
      <c r="J687" s="307">
        <f>'Comm Input'!S1722</f>
        <v>0</v>
      </c>
      <c r="K687" s="307">
        <f>'Comm Input'!T1722</f>
        <v>0</v>
      </c>
      <c r="L687" s="38">
        <f>'Comm Input'!U1722</f>
        <v>0</v>
      </c>
      <c r="M687" s="38">
        <f>'Comm Input'!V1722</f>
        <v>0</v>
      </c>
      <c r="N687" s="22">
        <f>'Comm Input'!W1722</f>
        <v>0</v>
      </c>
      <c r="O687" s="22">
        <f>'Comm Input'!X1722</f>
        <v>0</v>
      </c>
      <c r="P687" s="538">
        <f>'Comm Input'!Y1722</f>
        <v>0</v>
      </c>
      <c r="Q687" s="23">
        <f>'Comm Input'!Z1722</f>
        <v>0</v>
      </c>
      <c r="R687" s="589">
        <f>'Comm Input'!AA1722</f>
        <v>0</v>
      </c>
      <c r="S687" s="589">
        <f>'Comm Input'!AB1722</f>
        <v>0</v>
      </c>
      <c r="T687" s="11">
        <f>'Comm Input'!AC1722</f>
        <v>0</v>
      </c>
      <c r="U687">
        <f>'Comm Input'!AD1722</f>
        <v>0</v>
      </c>
      <c r="V687">
        <f>'Comm Input'!AE1722</f>
        <v>0</v>
      </c>
      <c r="W687" s="589">
        <f>'Comm Input'!AF1722</f>
        <v>0</v>
      </c>
      <c r="X687" s="589">
        <f>'Comm Input'!AG1722</f>
        <v>0</v>
      </c>
      <c r="Y687" s="589">
        <f>'Comm Input'!AH1722</f>
        <v>0</v>
      </c>
      <c r="Z687">
        <f>'Comm Input'!AI1722</f>
        <v>0</v>
      </c>
      <c r="AA687">
        <f>'Comm Input'!AJ1722</f>
        <v>0</v>
      </c>
    </row>
    <row r="688" spans="1:27" x14ac:dyDescent="0.25">
      <c r="A688" s="311">
        <f>'Comm Input'!J1723</f>
        <v>0</v>
      </c>
      <c r="B688" s="11">
        <f>'Comm Input'!K1723</f>
        <v>0</v>
      </c>
      <c r="C688" s="17">
        <f>'Comm Input'!L1723</f>
        <v>0.23569999999999999</v>
      </c>
      <c r="D688" t="str">
        <f>'Comm Input'!M1723</f>
        <v>CA 0045</v>
      </c>
      <c r="E688" s="636">
        <f>'Comm Input'!N1723</f>
        <v>0</v>
      </c>
      <c r="F688" s="366">
        <f>'Comm Input'!O1723</f>
        <v>6.1899999999999997E-2</v>
      </c>
      <c r="G688" s="321">
        <f>'Comm Input'!P1723</f>
        <v>0</v>
      </c>
      <c r="H688" s="307">
        <f>'Comm Input'!Q1723</f>
        <v>0</v>
      </c>
      <c r="I688" s="307">
        <f>'Comm Input'!R1723</f>
        <v>0</v>
      </c>
      <c r="J688" s="307">
        <f>'Comm Input'!S1723</f>
        <v>0</v>
      </c>
      <c r="K688" s="307">
        <f>'Comm Input'!T1723</f>
        <v>0</v>
      </c>
      <c r="L688" s="38">
        <f>'Comm Input'!U1723</f>
        <v>0</v>
      </c>
      <c r="M688" s="38">
        <f>'Comm Input'!V1723</f>
        <v>0</v>
      </c>
      <c r="N688" s="22">
        <f>'Comm Input'!W1723</f>
        <v>0</v>
      </c>
      <c r="O688" s="22">
        <f>'Comm Input'!X1723</f>
        <v>0</v>
      </c>
      <c r="P688" s="538">
        <f>'Comm Input'!Y1723</f>
        <v>0</v>
      </c>
      <c r="Q688" s="23">
        <f>'Comm Input'!Z1723</f>
        <v>0</v>
      </c>
      <c r="R688" s="589">
        <f>'Comm Input'!AA1723</f>
        <v>0</v>
      </c>
      <c r="S688" s="589">
        <f>'Comm Input'!AB1723</f>
        <v>0</v>
      </c>
      <c r="T688" s="11">
        <f>'Comm Input'!AC1723</f>
        <v>0</v>
      </c>
      <c r="U688">
        <f>'Comm Input'!AD1723</f>
        <v>0</v>
      </c>
      <c r="V688">
        <f>'Comm Input'!AE1723</f>
        <v>0</v>
      </c>
      <c r="W688" s="589">
        <f>'Comm Input'!AF1723</f>
        <v>0</v>
      </c>
      <c r="X688" s="589">
        <f>'Comm Input'!AG1723</f>
        <v>0</v>
      </c>
      <c r="Y688" s="589">
        <f>'Comm Input'!AH1723</f>
        <v>0</v>
      </c>
      <c r="Z688">
        <f>'Comm Input'!AI1723</f>
        <v>0</v>
      </c>
      <c r="AA688">
        <f>'Comm Input'!AJ1723</f>
        <v>0</v>
      </c>
    </row>
    <row r="689" spans="1:27" x14ac:dyDescent="0.25">
      <c r="A689" s="311">
        <f>'Comm Input'!J1724</f>
        <v>0</v>
      </c>
      <c r="B689" s="11">
        <f>'Comm Input'!K1724</f>
        <v>0</v>
      </c>
      <c r="C689">
        <f>'Comm Input'!L1724</f>
        <v>0</v>
      </c>
      <c r="D689" t="str">
        <f>'Comm Input'!M1724</f>
        <v>OT</v>
      </c>
      <c r="E689" s="494">
        <f>'Comm Input'!N1724</f>
        <v>0</v>
      </c>
      <c r="F689" s="17">
        <f>'Comm Input'!O1724</f>
        <v>4.0854000000000001E-2</v>
      </c>
      <c r="G689" s="38">
        <f>'Comm Input'!P1724</f>
        <v>0</v>
      </c>
      <c r="H689" s="307">
        <f>'Comm Input'!Q1724</f>
        <v>0</v>
      </c>
      <c r="I689" s="307">
        <f>'Comm Input'!R1724</f>
        <v>0</v>
      </c>
      <c r="J689" s="307">
        <f>'Comm Input'!S1724</f>
        <v>0</v>
      </c>
      <c r="K689" s="307">
        <f>'Comm Input'!T1724</f>
        <v>0</v>
      </c>
      <c r="L689" s="38">
        <f>'Comm Input'!U1724</f>
        <v>0</v>
      </c>
      <c r="M689" s="38">
        <f>'Comm Input'!V1724</f>
        <v>0</v>
      </c>
      <c r="N689" s="22">
        <f>'Comm Input'!W1724</f>
        <v>0</v>
      </c>
      <c r="O689" s="22">
        <f>'Comm Input'!X1724</f>
        <v>0</v>
      </c>
      <c r="P689" s="538">
        <f>'Comm Input'!Y1724</f>
        <v>0</v>
      </c>
      <c r="Q689" s="23">
        <f>'Comm Input'!Z1724</f>
        <v>0</v>
      </c>
      <c r="R689" s="589">
        <f>'Comm Input'!AA1724</f>
        <v>0</v>
      </c>
      <c r="S689" s="589">
        <f>'Comm Input'!AB1724</f>
        <v>0</v>
      </c>
      <c r="T689" s="11">
        <f>'Comm Input'!AC1724</f>
        <v>0</v>
      </c>
      <c r="U689">
        <f>'Comm Input'!AD1724</f>
        <v>0</v>
      </c>
      <c r="V689">
        <f>'Comm Input'!AE1724</f>
        <v>0</v>
      </c>
      <c r="W689" s="589">
        <f>'Comm Input'!AF1724</f>
        <v>0</v>
      </c>
      <c r="X689" s="589">
        <f>'Comm Input'!AG1724</f>
        <v>0</v>
      </c>
      <c r="Y689" s="589">
        <f>'Comm Input'!AH1724</f>
        <v>0</v>
      </c>
      <c r="Z689">
        <f>'Comm Input'!AI1724</f>
        <v>0</v>
      </c>
      <c r="AA689">
        <f>'Comm Input'!AJ1724</f>
        <v>0</v>
      </c>
    </row>
    <row r="690" spans="1:27" x14ac:dyDescent="0.25">
      <c r="A690" s="311">
        <f>'Comm Input'!J1725</f>
        <v>0</v>
      </c>
      <c r="B690" s="11">
        <f>'Comm Input'!K1725</f>
        <v>0</v>
      </c>
      <c r="C690" s="17">
        <f>'Comm Input'!L1725</f>
        <v>0.27889999999999998</v>
      </c>
      <c r="D690" t="str">
        <f>'Comm Input'!M1725</f>
        <v>CA 0016</v>
      </c>
      <c r="E690" s="636">
        <f>'Comm Input'!N1725</f>
        <v>0</v>
      </c>
      <c r="F690" s="366">
        <f>'Comm Input'!O1725</f>
        <v>9.9500000000000005E-2</v>
      </c>
      <c r="G690" s="321">
        <f>'Comm Input'!P1725</f>
        <v>0</v>
      </c>
      <c r="H690" s="307">
        <f>'Comm Input'!Q1725</f>
        <v>0</v>
      </c>
      <c r="I690" s="307">
        <f>'Comm Input'!R1725</f>
        <v>0</v>
      </c>
      <c r="J690" s="307">
        <f>'Comm Input'!S1725</f>
        <v>0</v>
      </c>
      <c r="K690" s="307">
        <f>'Comm Input'!T1725</f>
        <v>0</v>
      </c>
      <c r="L690" s="38">
        <f>'Comm Input'!U1725</f>
        <v>0</v>
      </c>
      <c r="M690" s="38">
        <f>'Comm Input'!V1725</f>
        <v>0</v>
      </c>
      <c r="N690" s="22">
        <f>'Comm Input'!W1725</f>
        <v>0</v>
      </c>
      <c r="O690" s="22">
        <f>'Comm Input'!X1725</f>
        <v>0</v>
      </c>
      <c r="P690" s="538">
        <f>'Comm Input'!Y1725</f>
        <v>0</v>
      </c>
      <c r="Q690" s="23">
        <f>'Comm Input'!Z1725</f>
        <v>0</v>
      </c>
      <c r="R690" s="589">
        <f>'Comm Input'!AA1725</f>
        <v>0</v>
      </c>
      <c r="S690" s="589">
        <f>'Comm Input'!AB1725</f>
        <v>0</v>
      </c>
      <c r="T690" s="11">
        <f>'Comm Input'!AC1725</f>
        <v>0</v>
      </c>
      <c r="U690">
        <f>'Comm Input'!AD1725</f>
        <v>0</v>
      </c>
      <c r="V690">
        <f>'Comm Input'!AE1725</f>
        <v>0</v>
      </c>
      <c r="W690" s="589">
        <f>'Comm Input'!AF1725</f>
        <v>0</v>
      </c>
      <c r="X690" s="589">
        <f>'Comm Input'!AG1725</f>
        <v>0</v>
      </c>
      <c r="Y690" s="589">
        <f>'Comm Input'!AH1725</f>
        <v>0</v>
      </c>
      <c r="Z690" s="589">
        <f>'Comm Input'!AI1725</f>
        <v>0</v>
      </c>
      <c r="AA690">
        <f>'Comm Input'!AJ1725</f>
        <v>0</v>
      </c>
    </row>
    <row r="691" spans="1:27" x14ac:dyDescent="0.25">
      <c r="A691" s="311">
        <f>'Comm Input'!J1726</f>
        <v>0</v>
      </c>
      <c r="B691" s="11">
        <f>'Comm Input'!K1726</f>
        <v>0</v>
      </c>
      <c r="C691">
        <f>'Comm Input'!L1726</f>
        <v>0</v>
      </c>
      <c r="D691" t="str">
        <f>'Comm Input'!M1726</f>
        <v>OT</v>
      </c>
      <c r="E691" s="494">
        <f>'Comm Input'!N1726</f>
        <v>0</v>
      </c>
      <c r="F691" s="17">
        <f>'Comm Input'!O1726</f>
        <v>6.5670000000000006E-2</v>
      </c>
      <c r="G691" s="38">
        <f>'Comm Input'!P1726</f>
        <v>0</v>
      </c>
      <c r="H691" s="307">
        <f>'Comm Input'!Q1726</f>
        <v>0</v>
      </c>
      <c r="I691" s="307">
        <f>'Comm Input'!R1726</f>
        <v>0</v>
      </c>
      <c r="J691" s="307">
        <f>'Comm Input'!S1726</f>
        <v>0</v>
      </c>
      <c r="K691" s="307">
        <f>'Comm Input'!T1726</f>
        <v>0</v>
      </c>
      <c r="L691" s="38">
        <f>'Comm Input'!U1726</f>
        <v>0</v>
      </c>
      <c r="M691" s="38">
        <f>'Comm Input'!V1726</f>
        <v>0</v>
      </c>
      <c r="N691" s="22">
        <f>'Comm Input'!W1726</f>
        <v>0</v>
      </c>
      <c r="O691" s="22">
        <f>'Comm Input'!X1726</f>
        <v>0</v>
      </c>
      <c r="P691" s="538">
        <f>'Comm Input'!Y1726</f>
        <v>0</v>
      </c>
      <c r="Q691" s="23">
        <f>'Comm Input'!Z1726</f>
        <v>0</v>
      </c>
      <c r="R691" s="589">
        <f>'Comm Input'!AA1726</f>
        <v>0</v>
      </c>
      <c r="S691" s="589">
        <f>'Comm Input'!AB1726</f>
        <v>0</v>
      </c>
      <c r="T691" s="11">
        <f>'Comm Input'!AC1726</f>
        <v>0</v>
      </c>
      <c r="U691">
        <f>'Comm Input'!AD1726</f>
        <v>0</v>
      </c>
      <c r="V691">
        <f>'Comm Input'!AE1726</f>
        <v>0</v>
      </c>
      <c r="W691" s="589">
        <f>'Comm Input'!AF1726</f>
        <v>0</v>
      </c>
      <c r="X691" s="589">
        <f>'Comm Input'!AG1726</f>
        <v>0</v>
      </c>
      <c r="Y691" s="589">
        <f>'Comm Input'!AH1726</f>
        <v>0</v>
      </c>
      <c r="Z691" s="589">
        <f>'Comm Input'!AI1726</f>
        <v>0</v>
      </c>
      <c r="AA691">
        <f>'Comm Input'!AJ1726</f>
        <v>0</v>
      </c>
    </row>
    <row r="692" spans="1:27" x14ac:dyDescent="0.25">
      <c r="A692" s="311">
        <f>'Comm Input'!J1727</f>
        <v>0</v>
      </c>
      <c r="B692" s="11">
        <f>'Comm Input'!K1727</f>
        <v>0</v>
      </c>
      <c r="C692" s="17">
        <f>'Comm Input'!L1727</f>
        <v>0.2442</v>
      </c>
      <c r="D692" t="str">
        <f>'Comm Input'!M1727</f>
        <v>CA 0172</v>
      </c>
      <c r="E692" s="636">
        <f>'Comm Input'!N1727</f>
        <v>0</v>
      </c>
      <c r="F692" s="366">
        <f>'Comm Input'!O1727</f>
        <v>6.93E-2</v>
      </c>
      <c r="G692" s="321">
        <f>'Comm Input'!P1727</f>
        <v>0</v>
      </c>
      <c r="H692" s="307">
        <f>'Comm Input'!Q1727</f>
        <v>0</v>
      </c>
      <c r="I692" s="307">
        <f>'Comm Input'!R1727</f>
        <v>0</v>
      </c>
      <c r="J692" s="307">
        <f>'Comm Input'!S1727</f>
        <v>0</v>
      </c>
      <c r="K692" s="307">
        <f>'Comm Input'!T1727</f>
        <v>0</v>
      </c>
      <c r="L692" s="38">
        <f>'Comm Input'!U1727</f>
        <v>0</v>
      </c>
      <c r="M692" s="38">
        <f>'Comm Input'!V1727</f>
        <v>0</v>
      </c>
      <c r="N692" s="22">
        <f>'Comm Input'!W1727</f>
        <v>0</v>
      </c>
      <c r="O692" s="22">
        <f>'Comm Input'!X1727</f>
        <v>0</v>
      </c>
      <c r="P692" s="538">
        <f>'Comm Input'!Y1727</f>
        <v>0</v>
      </c>
      <c r="Q692" s="23">
        <f>'Comm Input'!Z1727</f>
        <v>0</v>
      </c>
      <c r="R692" s="528">
        <f>'Comm Input'!AA1727</f>
        <v>0</v>
      </c>
      <c r="S692" s="528">
        <f>'Comm Input'!AB1727</f>
        <v>0</v>
      </c>
      <c r="T692" s="589">
        <f>'Comm Input'!AC1727</f>
        <v>0</v>
      </c>
      <c r="U692" s="528">
        <f>'Comm Input'!AD1727</f>
        <v>0</v>
      </c>
      <c r="V692" s="528">
        <f>'Comm Input'!AE1727</f>
        <v>0</v>
      </c>
      <c r="W692" s="589">
        <f>'Comm Input'!AF1727</f>
        <v>0</v>
      </c>
      <c r="X692" s="528">
        <f>'Comm Input'!AG1727</f>
        <v>0</v>
      </c>
      <c r="Y692" s="528">
        <f>'Comm Input'!AH1727</f>
        <v>0</v>
      </c>
      <c r="Z692" s="528">
        <f>'Comm Input'!AI1727</f>
        <v>0</v>
      </c>
      <c r="AA692">
        <f>'Comm Input'!AJ1727</f>
        <v>0</v>
      </c>
    </row>
    <row r="693" spans="1:27" x14ac:dyDescent="0.25">
      <c r="A693" s="311">
        <f>'Comm Input'!J1728</f>
        <v>0</v>
      </c>
      <c r="B693" s="11" t="str">
        <f>'Comm Input'!K1728</f>
        <v>EFFECTIVE 1/2021</v>
      </c>
      <c r="C693">
        <f>'Comm Input'!L1728</f>
        <v>0</v>
      </c>
      <c r="D693" t="str">
        <f>'Comm Input'!M1728</f>
        <v>OT</v>
      </c>
      <c r="E693" s="494">
        <f>'Comm Input'!N1728</f>
        <v>0</v>
      </c>
      <c r="F693" s="17">
        <f>'Comm Input'!O1728</f>
        <v>4.5738000000000001E-2</v>
      </c>
      <c r="G693" s="38">
        <f>'Comm Input'!P1728</f>
        <v>0</v>
      </c>
      <c r="H693" s="307">
        <f>'Comm Input'!Q1728</f>
        <v>0</v>
      </c>
      <c r="I693" s="307">
        <f>'Comm Input'!R1728</f>
        <v>0</v>
      </c>
      <c r="J693" s="307">
        <f>'Comm Input'!S1728</f>
        <v>0</v>
      </c>
      <c r="K693" s="307">
        <f>'Comm Input'!T1728</f>
        <v>0</v>
      </c>
      <c r="L693" s="38">
        <f>'Comm Input'!U1728</f>
        <v>0</v>
      </c>
      <c r="M693" s="38">
        <f>'Comm Input'!V1728</f>
        <v>0</v>
      </c>
      <c r="N693" s="22">
        <f>'Comm Input'!W1728</f>
        <v>0</v>
      </c>
      <c r="O693" s="22">
        <f>'Comm Input'!X1728</f>
        <v>0</v>
      </c>
      <c r="P693" s="538">
        <f>'Comm Input'!Y1728</f>
        <v>0</v>
      </c>
      <c r="Q693" s="23">
        <f>'Comm Input'!Z1728</f>
        <v>0</v>
      </c>
      <c r="R693" s="528">
        <f>'Comm Input'!AA1728</f>
        <v>0</v>
      </c>
      <c r="S693" s="528">
        <f>'Comm Input'!AB1728</f>
        <v>0</v>
      </c>
      <c r="T693" s="28">
        <f>'Comm Input'!AC1728</f>
        <v>0</v>
      </c>
      <c r="U693" s="89">
        <f>'Comm Input'!AD1728</f>
        <v>0</v>
      </c>
      <c r="V693" s="89">
        <f>'Comm Input'!AE1728</f>
        <v>0</v>
      </c>
      <c r="W693" s="589">
        <f>'Comm Input'!AF1728</f>
        <v>0</v>
      </c>
      <c r="X693" s="528">
        <f>'Comm Input'!AG1728</f>
        <v>0</v>
      </c>
      <c r="Y693" s="528">
        <f>'Comm Input'!AH1728</f>
        <v>0</v>
      </c>
      <c r="Z693" s="89">
        <f>'Comm Input'!AI1728</f>
        <v>0</v>
      </c>
      <c r="AA693">
        <f>'Comm Input'!AJ1728</f>
        <v>0</v>
      </c>
    </row>
    <row r="694" spans="1:27" x14ac:dyDescent="0.25">
      <c r="A694" s="311">
        <f>'Comm Input'!J1729</f>
        <v>0</v>
      </c>
      <c r="B694" s="11" t="str">
        <f>'Comm Input'!K1729</f>
        <v>Payment Due Thru Payroll DEC 2021 (After Pays Feb was entered)</v>
      </c>
      <c r="C694" s="17">
        <f>'Comm Input'!L1729</f>
        <v>0.17030000000000001</v>
      </c>
      <c r="D694" t="str">
        <f>'Comm Input'!M1729</f>
        <v>CA 8810</v>
      </c>
      <c r="E694" s="494">
        <f>'Comm Input'!N1729</f>
        <v>0</v>
      </c>
      <c r="F694" s="366">
        <f>'Comm Input'!O1729</f>
        <v>5.0000000000000001E-3</v>
      </c>
      <c r="G694" s="321">
        <f>'Comm Input'!P1729</f>
        <v>0</v>
      </c>
      <c r="H694" s="307">
        <f>'Comm Input'!Q1729</f>
        <v>0</v>
      </c>
      <c r="I694" s="307">
        <f>'Comm Input'!R1729</f>
        <v>0</v>
      </c>
      <c r="J694" s="307">
        <f>'Comm Input'!S1729</f>
        <v>0</v>
      </c>
      <c r="K694" s="307">
        <f>'Comm Input'!T1729</f>
        <v>0</v>
      </c>
      <c r="L694" s="38">
        <f>'Comm Input'!U1729</f>
        <v>0</v>
      </c>
      <c r="M694" s="38">
        <f>'Comm Input'!V1729</f>
        <v>0</v>
      </c>
      <c r="N694" s="22">
        <f>'Comm Input'!W1729</f>
        <v>0</v>
      </c>
      <c r="O694" s="22">
        <f>'Comm Input'!X1729</f>
        <v>0</v>
      </c>
      <c r="P694" s="538">
        <f>'Comm Input'!Y1729</f>
        <v>0</v>
      </c>
      <c r="Q694" s="23">
        <f>'Comm Input'!Z1729</f>
        <v>0</v>
      </c>
      <c r="R694" s="528">
        <f>'Comm Input'!AA1729</f>
        <v>0</v>
      </c>
      <c r="S694" s="528">
        <f>'Comm Input'!AB1729</f>
        <v>0</v>
      </c>
      <c r="T694" s="28">
        <f>'Comm Input'!AC1729</f>
        <v>0</v>
      </c>
      <c r="U694" s="89">
        <f>'Comm Input'!AD1729</f>
        <v>0</v>
      </c>
      <c r="V694" s="89">
        <f>'Comm Input'!AE1729</f>
        <v>0</v>
      </c>
      <c r="W694" s="589">
        <f>'Comm Input'!AF1729</f>
        <v>0</v>
      </c>
      <c r="X694" s="528">
        <f>'Comm Input'!AG1729</f>
        <v>0</v>
      </c>
      <c r="Y694" s="528">
        <f>'Comm Input'!AH1729</f>
        <v>0</v>
      </c>
      <c r="Z694" s="89">
        <f>'Comm Input'!AI1729</f>
        <v>0</v>
      </c>
      <c r="AA694">
        <f>'Comm Input'!AJ1729</f>
        <v>0</v>
      </c>
    </row>
    <row r="695" spans="1:27" ht="15.75" thickBot="1" x14ac:dyDescent="0.3">
      <c r="A695" s="311">
        <f>'Comm Input'!J1730</f>
        <v>0</v>
      </c>
      <c r="B695" s="11">
        <f>'Comm Input'!K1730</f>
        <v>0</v>
      </c>
      <c r="C695" s="17">
        <f>'Comm Input'!L1730</f>
        <v>0</v>
      </c>
      <c r="D695" t="str">
        <f>'Comm Input'!M1730</f>
        <v>OT</v>
      </c>
      <c r="E695" s="494">
        <f>'Comm Input'!N1730</f>
        <v>0</v>
      </c>
      <c r="F695" s="366">
        <f>'Comm Input'!O1730</f>
        <v>3.3000000000000004E-3</v>
      </c>
      <c r="G695" s="321">
        <f>'Comm Input'!P1730</f>
        <v>0</v>
      </c>
      <c r="H695" s="307">
        <f>'Comm Input'!Q1730</f>
        <v>0</v>
      </c>
      <c r="I695" s="307">
        <f>'Comm Input'!R1730</f>
        <v>0</v>
      </c>
      <c r="J695" s="307">
        <f>'Comm Input'!S1730</f>
        <v>0</v>
      </c>
      <c r="K695" s="307">
        <f>'Comm Input'!T1730</f>
        <v>0</v>
      </c>
      <c r="L695" s="38">
        <f>'Comm Input'!U1730</f>
        <v>0</v>
      </c>
      <c r="M695" s="38">
        <f>'Comm Input'!V1730</f>
        <v>0</v>
      </c>
      <c r="N695">
        <f>'Comm Input'!W1730</f>
        <v>0</v>
      </c>
      <c r="O695" s="22">
        <f>'Comm Input'!X1730</f>
        <v>0</v>
      </c>
      <c r="P695" s="538">
        <f>'Comm Input'!Y1730</f>
        <v>0</v>
      </c>
      <c r="Q695" s="23">
        <f>'Comm Input'!Z1730</f>
        <v>0</v>
      </c>
      <c r="R695" s="523">
        <f>'Comm Input'!AA1730</f>
        <v>0</v>
      </c>
      <c r="S695" s="523">
        <f>'Comm Input'!AB1730</f>
        <v>0</v>
      </c>
      <c r="T695" s="28">
        <f>'Comm Input'!AC1730</f>
        <v>0</v>
      </c>
      <c r="U695" s="89">
        <f>'Comm Input'!AD1730</f>
        <v>0</v>
      </c>
      <c r="V695" s="89">
        <f>'Comm Input'!AE1730</f>
        <v>0</v>
      </c>
      <c r="W695" s="23">
        <f>'Comm Input'!AF1730</f>
        <v>0</v>
      </c>
      <c r="X695" s="523">
        <f>'Comm Input'!AG1730</f>
        <v>0</v>
      </c>
      <c r="Y695" s="523">
        <f>'Comm Input'!AH1730</f>
        <v>0</v>
      </c>
      <c r="Z695" s="89">
        <f>'Comm Input'!AI1730</f>
        <v>0</v>
      </c>
      <c r="AA695">
        <f>'Comm Input'!AJ1730</f>
        <v>0</v>
      </c>
    </row>
    <row r="696" spans="1:27" ht="15.75" thickBot="1" x14ac:dyDescent="0.3">
      <c r="A696" s="311">
        <f>'Comm Input'!J1731</f>
        <v>0</v>
      </c>
      <c r="B696" s="11">
        <f>'Comm Input'!K1731</f>
        <v>0</v>
      </c>
      <c r="C696" s="17">
        <f>'Comm Input'!L1731</f>
        <v>0</v>
      </c>
      <c r="D696">
        <f>'Comm Input'!M1731</f>
        <v>0</v>
      </c>
      <c r="E696" s="494">
        <f>'Comm Input'!N1731</f>
        <v>0</v>
      </c>
      <c r="F696" s="366">
        <f>'Comm Input'!O1731</f>
        <v>0</v>
      </c>
      <c r="G696" s="321">
        <f>'Comm Input'!P1731</f>
        <v>0</v>
      </c>
      <c r="H696" s="307">
        <f>'Comm Input'!Q1731</f>
        <v>0</v>
      </c>
      <c r="I696" s="307">
        <f>'Comm Input'!R1731</f>
        <v>0</v>
      </c>
      <c r="J696" s="307">
        <f>'Comm Input'!S1731</f>
        <v>0</v>
      </c>
      <c r="K696" s="307">
        <f>'Comm Input'!T1731</f>
        <v>0</v>
      </c>
      <c r="L696" s="38">
        <f>'Comm Input'!U1731</f>
        <v>0</v>
      </c>
      <c r="M696" s="38">
        <f>'Comm Input'!V1731</f>
        <v>0</v>
      </c>
      <c r="N696" s="892">
        <f>'Comm Input'!W1731</f>
        <v>0</v>
      </c>
      <c r="O696" s="387">
        <f>'Comm Input'!X1731</f>
        <v>0</v>
      </c>
      <c r="P696" s="893">
        <f>'Comm Input'!Y1731</f>
        <v>0</v>
      </c>
      <c r="Q696" s="23">
        <f>'Comm Input'!Z1731</f>
        <v>0</v>
      </c>
      <c r="R696" s="523">
        <f>'Comm Input'!AA1731</f>
        <v>0</v>
      </c>
      <c r="S696" s="523">
        <f>'Comm Input'!AB1731</f>
        <v>0</v>
      </c>
      <c r="T696" s="28">
        <f>'Comm Input'!AC1731</f>
        <v>0</v>
      </c>
      <c r="U696" s="89">
        <f>'Comm Input'!AD1731</f>
        <v>0</v>
      </c>
      <c r="V696" s="89">
        <f>'Comm Input'!AE1731</f>
        <v>0</v>
      </c>
      <c r="W696" s="23">
        <f>'Comm Input'!AF1731</f>
        <v>0</v>
      </c>
      <c r="X696" s="523">
        <f>'Comm Input'!AG1731</f>
        <v>0</v>
      </c>
      <c r="Y696" s="523">
        <f>'Comm Input'!AH1731</f>
        <v>0</v>
      </c>
      <c r="Z696" s="89">
        <f>'Comm Input'!AI1731</f>
        <v>0</v>
      </c>
      <c r="AA696">
        <f>'Comm Input'!AJ1731</f>
        <v>0</v>
      </c>
    </row>
    <row r="697" spans="1:27" x14ac:dyDescent="0.25">
      <c r="A697" s="311"/>
      <c r="B697" s="11"/>
      <c r="C697" s="17"/>
      <c r="E697" s="529"/>
      <c r="F697" s="17"/>
      <c r="G697" s="525"/>
      <c r="H697" s="307"/>
      <c r="I697" s="307"/>
      <c r="J697" s="307"/>
      <c r="K697" s="307"/>
      <c r="L697" s="38"/>
      <c r="M697" s="38"/>
      <c r="N697" s="22"/>
      <c r="O697" s="22"/>
      <c r="P697" s="23"/>
      <c r="Q697" s="23"/>
      <c r="R697" s="523"/>
      <c r="S697" s="523"/>
      <c r="T697" s="28"/>
      <c r="U697" s="89"/>
      <c r="V697" s="89"/>
      <c r="W697" s="23"/>
      <c r="X697" s="523"/>
      <c r="Y697" s="523"/>
      <c r="Z697" s="89"/>
    </row>
    <row r="698" spans="1:27" x14ac:dyDescent="0.25">
      <c r="A698" s="440" t="str">
        <f>'Comm Input'!J1733</f>
        <v>CES</v>
      </c>
      <c r="B698" s="42" t="str">
        <f>'Comm Input'!K1733</f>
        <v>Broker: Axis Group</v>
      </c>
      <c r="C698" s="35">
        <f>'Comm Input'!L1733</f>
        <v>0</v>
      </c>
      <c r="D698" s="158">
        <f>'Comm Input'!M1733</f>
        <v>0</v>
      </c>
      <c r="E698" s="117">
        <f>'Comm Input'!N1733</f>
        <v>0</v>
      </c>
      <c r="F698" s="316">
        <f>'Comm Input'!O1733</f>
        <v>0</v>
      </c>
      <c r="G698" s="158">
        <f>'Comm Input'!P1733</f>
        <v>0</v>
      </c>
      <c r="H698" s="158">
        <f>'Comm Input'!Q1733</f>
        <v>0</v>
      </c>
      <c r="I698" s="158">
        <f>'Comm Input'!R1733</f>
        <v>0</v>
      </c>
      <c r="J698" s="319">
        <f>'Comm Input'!S1733</f>
        <v>0</v>
      </c>
      <c r="K698" s="319">
        <f>'Comm Input'!T1733</f>
        <v>0</v>
      </c>
      <c r="L698" s="319" t="str">
        <f>'Comm Input'!U1733</f>
        <v>Bundled</v>
      </c>
      <c r="M698" s="158">
        <f>'Comm Input'!V1733</f>
        <v>0</v>
      </c>
      <c r="N698" s="319" t="str">
        <f>'Comm Input'!W1733</f>
        <v>per code</v>
      </c>
      <c r="O698" s="117">
        <f>'Comm Input'!X1733</f>
        <v>0</v>
      </c>
      <c r="P698" s="157">
        <f>'Comm Input'!Y1733</f>
        <v>0</v>
      </c>
      <c r="Q698" s="159">
        <f>'Comm Input'!Z1733</f>
        <v>0</v>
      </c>
      <c r="R698" s="319">
        <f>'Comm Input'!AA1733</f>
        <v>1.5E-3</v>
      </c>
      <c r="S698" s="157">
        <f>'Comm Input'!AB1733</f>
        <v>0</v>
      </c>
      <c r="T698" s="126" t="str">
        <f>'Comm Input'!AC1733</f>
        <v>kr</v>
      </c>
      <c r="U698" s="7">
        <f>'Comm Input'!AD1733</f>
        <v>0</v>
      </c>
      <c r="V698" s="7">
        <f>'Comm Input'!AE1733</f>
        <v>0</v>
      </c>
      <c r="W698" s="126">
        <f>'Comm Input'!AF1733</f>
        <v>0</v>
      </c>
      <c r="X698" s="158">
        <f>'Comm Input'!AG1733</f>
        <v>0</v>
      </c>
      <c r="Y698" s="322">
        <f>'Comm Input'!AH1733</f>
        <v>0</v>
      </c>
      <c r="Z698" s="7">
        <f>'Comm Input'!AI1733</f>
        <v>0</v>
      </c>
    </row>
    <row r="699" spans="1:27" x14ac:dyDescent="0.25">
      <c r="A699" s="311">
        <f>'Comm Input'!J1734</f>
        <v>0</v>
      </c>
      <c r="B699" s="218" t="str">
        <f>'Comm Input'!K1734</f>
        <v>St. Cloud Towing &amp; Collision</v>
      </c>
      <c r="C699" s="17">
        <f>'Comm Input'!L1734</f>
        <v>0.24579999999999999</v>
      </c>
      <c r="D699" t="str">
        <f>'Comm Input'!M1734</f>
        <v>FL7219</v>
      </c>
      <c r="E699" s="628">
        <f>'Comm Input'!N1734</f>
        <v>2794</v>
      </c>
      <c r="F699" s="366">
        <f>'Comm Input'!O1734</f>
        <v>0</v>
      </c>
      <c r="G699" s="533">
        <f>'Comm Input'!P1734</f>
        <v>0</v>
      </c>
      <c r="H699" s="535">
        <f>'Comm Input'!Q1734</f>
        <v>0</v>
      </c>
      <c r="I699" s="535">
        <f>'Comm Input'!R1734</f>
        <v>0</v>
      </c>
      <c r="J699" s="535">
        <f>'Comm Input'!S1734</f>
        <v>0</v>
      </c>
      <c r="K699" s="535">
        <f>'Comm Input'!T1734</f>
        <v>0</v>
      </c>
      <c r="L699" s="526">
        <f>'Comm Input'!U1734</f>
        <v>0</v>
      </c>
      <c r="M699" s="526">
        <f>'Comm Input'!V1734</f>
        <v>2.6249999999999999E-2</v>
      </c>
      <c r="N699" s="523">
        <f>'Comm Input'!W1734</f>
        <v>73.342500000000001</v>
      </c>
      <c r="O699" s="523">
        <f>'Comm Input'!X1734</f>
        <v>0</v>
      </c>
      <c r="P699" s="538">
        <f>'Comm Input'!Y1734</f>
        <v>0</v>
      </c>
      <c r="Q699" s="538">
        <f>'Comm Input'!Z1734</f>
        <v>0</v>
      </c>
      <c r="R699" s="538">
        <f>'Comm Input'!AA1734</f>
        <v>4.1909999999999998</v>
      </c>
      <c r="S699" s="538">
        <f>'Comm Input'!AB1734</f>
        <v>0</v>
      </c>
      <c r="T699" s="11">
        <f>'Comm Input'!AC1734</f>
        <v>0</v>
      </c>
      <c r="U699">
        <f>'Comm Input'!AD1734</f>
        <v>0</v>
      </c>
      <c r="V699">
        <f>'Comm Input'!AE1734</f>
        <v>0</v>
      </c>
      <c r="W699" s="538">
        <f>'Comm Input'!AF1734</f>
        <v>0</v>
      </c>
      <c r="X699" s="538">
        <f>'Comm Input'!AG1734</f>
        <v>0</v>
      </c>
      <c r="Y699" s="538">
        <f>'Comm Input'!AH1734</f>
        <v>0</v>
      </c>
      <c r="Z699">
        <f>'Comm Input'!AI1734</f>
        <v>0</v>
      </c>
    </row>
    <row r="700" spans="1:27" x14ac:dyDescent="0.25">
      <c r="A700" s="311">
        <f>'Comm Input'!J1735</f>
        <v>0</v>
      </c>
      <c r="B700" s="11">
        <f>'Comm Input'!K1735</f>
        <v>0</v>
      </c>
      <c r="C700">
        <f>'Comm Input'!L1735</f>
        <v>0</v>
      </c>
      <c r="D700">
        <f>'Comm Input'!M1735</f>
        <v>0</v>
      </c>
      <c r="E700" s="494">
        <f>'Comm Input'!N1735</f>
        <v>0</v>
      </c>
      <c r="F700" s="17">
        <f>'Comm Input'!O1735</f>
        <v>0</v>
      </c>
      <c r="G700" s="38">
        <f>'Comm Input'!P1735</f>
        <v>0</v>
      </c>
      <c r="H700" s="307">
        <f>'Comm Input'!Q1735</f>
        <v>0</v>
      </c>
      <c r="I700" s="307">
        <f>'Comm Input'!R1735</f>
        <v>0</v>
      </c>
      <c r="J700" s="307">
        <f>'Comm Input'!S1735</f>
        <v>0</v>
      </c>
      <c r="K700" s="307">
        <f>'Comm Input'!T1735</f>
        <v>0</v>
      </c>
      <c r="L700" s="38">
        <f>'Comm Input'!U1735</f>
        <v>0</v>
      </c>
      <c r="M700" s="38">
        <f>'Comm Input'!V1735</f>
        <v>0</v>
      </c>
      <c r="N700" s="22">
        <f>'Comm Input'!W1735</f>
        <v>0</v>
      </c>
      <c r="O700" s="22">
        <f>'Comm Input'!X1735</f>
        <v>0</v>
      </c>
      <c r="P700" s="23">
        <f>'Comm Input'!Y1735</f>
        <v>0</v>
      </c>
      <c r="Q700" s="23">
        <f>'Comm Input'!Z1735</f>
        <v>0</v>
      </c>
      <c r="R700" s="23">
        <f>'Comm Input'!AA1735</f>
        <v>0</v>
      </c>
      <c r="S700" s="23">
        <f>'Comm Input'!AB1735</f>
        <v>0</v>
      </c>
      <c r="T700" s="11">
        <f>'Comm Input'!AC1735</f>
        <v>0</v>
      </c>
      <c r="U700">
        <f>'Comm Input'!AD1735</f>
        <v>0</v>
      </c>
      <c r="V700">
        <f>'Comm Input'!AE1735</f>
        <v>0</v>
      </c>
      <c r="W700" s="23">
        <f>'Comm Input'!AF1735</f>
        <v>0</v>
      </c>
      <c r="X700" s="23">
        <f>'Comm Input'!AG1735</f>
        <v>0</v>
      </c>
      <c r="Y700" s="23">
        <f>'Comm Input'!AH1735</f>
        <v>0</v>
      </c>
      <c r="Z700">
        <f>'Comm Input'!AI1735</f>
        <v>0</v>
      </c>
    </row>
    <row r="701" spans="1:27" x14ac:dyDescent="0.25">
      <c r="A701" s="311">
        <f>'Comm Input'!J1736</f>
        <v>0</v>
      </c>
      <c r="B701" s="11" t="str">
        <f>'Comm Input'!K1736</f>
        <v>EFFECTIVE 11/2022</v>
      </c>
      <c r="C701" s="17">
        <f>'Comm Input'!L1736</f>
        <v>0.16200000000000001</v>
      </c>
      <c r="D701" t="str">
        <f>'Comm Input'!M1736</f>
        <v>FL8810</v>
      </c>
      <c r="E701" s="494">
        <f>'Comm Input'!N1736</f>
        <v>0</v>
      </c>
      <c r="F701" s="366">
        <f>'Comm Input'!O1736</f>
        <v>0</v>
      </c>
      <c r="G701" s="321">
        <f>'Comm Input'!P1736</f>
        <v>0</v>
      </c>
      <c r="H701" s="307">
        <f>'Comm Input'!Q1736</f>
        <v>0</v>
      </c>
      <c r="I701" s="307">
        <f>'Comm Input'!R1736</f>
        <v>0</v>
      </c>
      <c r="J701" s="307">
        <f>'Comm Input'!S1736</f>
        <v>0</v>
      </c>
      <c r="K701" s="307">
        <f>'Comm Input'!T1736</f>
        <v>0</v>
      </c>
      <c r="L701" s="38">
        <f>'Comm Input'!U1736</f>
        <v>0</v>
      </c>
      <c r="M701" s="38">
        <f>'Comm Input'!V1736</f>
        <v>1.67E-2</v>
      </c>
      <c r="N701" s="22">
        <f>'Comm Input'!W1736</f>
        <v>0</v>
      </c>
      <c r="O701" s="22">
        <f>'Comm Input'!X1736</f>
        <v>0</v>
      </c>
      <c r="P701" s="23">
        <f>'Comm Input'!Y1736</f>
        <v>0</v>
      </c>
      <c r="Q701" s="23">
        <f>'Comm Input'!Z1736</f>
        <v>0</v>
      </c>
      <c r="R701" s="23">
        <f>'Comm Input'!AA1736</f>
        <v>0</v>
      </c>
      <c r="S701" s="23">
        <f>'Comm Input'!AB1736</f>
        <v>0</v>
      </c>
      <c r="T701" s="11">
        <f>'Comm Input'!AC1736</f>
        <v>0</v>
      </c>
      <c r="U701">
        <f>'Comm Input'!AD1736</f>
        <v>0</v>
      </c>
      <c r="V701">
        <f>'Comm Input'!AE1736</f>
        <v>0</v>
      </c>
      <c r="W701" s="23">
        <f>'Comm Input'!AF1736</f>
        <v>0</v>
      </c>
      <c r="X701" s="23">
        <f>'Comm Input'!AG1736</f>
        <v>0</v>
      </c>
      <c r="Y701" s="23">
        <f>'Comm Input'!AH1736</f>
        <v>0</v>
      </c>
      <c r="Z701">
        <f>'Comm Input'!AI1736</f>
        <v>0</v>
      </c>
    </row>
    <row r="702" spans="1:27" x14ac:dyDescent="0.25">
      <c r="A702" s="311">
        <f>'Comm Input'!J1737</f>
        <v>0</v>
      </c>
      <c r="B702" s="11">
        <f>'Comm Input'!K1737</f>
        <v>0</v>
      </c>
      <c r="C702">
        <f>'Comm Input'!L1737</f>
        <v>0</v>
      </c>
      <c r="D702">
        <f>'Comm Input'!M1737</f>
        <v>0</v>
      </c>
      <c r="E702" s="494">
        <f>'Comm Input'!N1737</f>
        <v>0</v>
      </c>
      <c r="F702" s="17">
        <f>'Comm Input'!O1737</f>
        <v>0</v>
      </c>
      <c r="G702" s="38">
        <f>'Comm Input'!P1737</f>
        <v>0</v>
      </c>
      <c r="H702" s="307">
        <f>'Comm Input'!Q1737</f>
        <v>0</v>
      </c>
      <c r="I702" s="307">
        <f>'Comm Input'!R1737</f>
        <v>0</v>
      </c>
      <c r="J702" s="307">
        <f>'Comm Input'!S1737</f>
        <v>0</v>
      </c>
      <c r="K702" s="307">
        <f>'Comm Input'!T1737</f>
        <v>0</v>
      </c>
      <c r="L702" s="38">
        <f>'Comm Input'!U1737</f>
        <v>0</v>
      </c>
      <c r="M702" s="38">
        <f>'Comm Input'!V1737</f>
        <v>0</v>
      </c>
      <c r="N702" s="22">
        <f>'Comm Input'!W1737</f>
        <v>0</v>
      </c>
      <c r="O702" s="22">
        <f>'Comm Input'!X1737</f>
        <v>0</v>
      </c>
      <c r="P702" s="23">
        <f>'Comm Input'!Y1737</f>
        <v>0</v>
      </c>
      <c r="Q702" s="23">
        <f>'Comm Input'!Z1737</f>
        <v>0</v>
      </c>
      <c r="R702" s="23">
        <f>'Comm Input'!AA1737</f>
        <v>0</v>
      </c>
      <c r="S702" s="23">
        <f>'Comm Input'!AB1737</f>
        <v>0</v>
      </c>
      <c r="T702" s="11">
        <f>'Comm Input'!AC1737</f>
        <v>0</v>
      </c>
      <c r="U702">
        <f>'Comm Input'!AD1737</f>
        <v>0</v>
      </c>
      <c r="V702">
        <f>'Comm Input'!AE1737</f>
        <v>0</v>
      </c>
      <c r="W702" s="23">
        <f>'Comm Input'!AF1737</f>
        <v>0</v>
      </c>
      <c r="X702" s="23">
        <f>'Comm Input'!AG1737</f>
        <v>0</v>
      </c>
      <c r="Y702" s="23">
        <f>'Comm Input'!AH1737</f>
        <v>0</v>
      </c>
      <c r="Z702">
        <f>'Comm Input'!AI1737</f>
        <v>0</v>
      </c>
    </row>
    <row r="703" spans="1:27" x14ac:dyDescent="0.25">
      <c r="A703" s="311">
        <f>'Comm Input'!J1738</f>
        <v>0</v>
      </c>
      <c r="B703" s="11">
        <f>'Comm Input'!K1738</f>
        <v>0</v>
      </c>
      <c r="C703" s="17">
        <f>'Comm Input'!L1738</f>
        <v>0</v>
      </c>
      <c r="D703">
        <f>'Comm Input'!M1738</f>
        <v>0</v>
      </c>
      <c r="E703" s="494">
        <f>'Comm Input'!N1738</f>
        <v>0</v>
      </c>
      <c r="F703" s="366">
        <f>'Comm Input'!O1738</f>
        <v>0</v>
      </c>
      <c r="G703" s="321">
        <f>'Comm Input'!P1738</f>
        <v>0</v>
      </c>
      <c r="H703" s="307">
        <f>'Comm Input'!Q1738</f>
        <v>0</v>
      </c>
      <c r="I703" s="307">
        <f>'Comm Input'!R1738</f>
        <v>0</v>
      </c>
      <c r="J703" s="307">
        <f>'Comm Input'!S1738</f>
        <v>0</v>
      </c>
      <c r="K703" s="307">
        <f>'Comm Input'!T1738</f>
        <v>0</v>
      </c>
      <c r="L703" s="38">
        <f>'Comm Input'!U1738</f>
        <v>0</v>
      </c>
      <c r="M703" s="38">
        <f>'Comm Input'!V1738</f>
        <v>0</v>
      </c>
      <c r="N703" s="22">
        <f>'Comm Input'!W1738</f>
        <v>0</v>
      </c>
      <c r="O703" s="22">
        <f>'Comm Input'!X1738</f>
        <v>0</v>
      </c>
      <c r="P703" s="23">
        <f>'Comm Input'!Y1738</f>
        <v>0</v>
      </c>
      <c r="Q703" s="23">
        <f>'Comm Input'!Z1738</f>
        <v>0</v>
      </c>
      <c r="R703" s="23">
        <f>'Comm Input'!AA1738</f>
        <v>0</v>
      </c>
      <c r="S703" s="23">
        <f>'Comm Input'!AB1738</f>
        <v>0</v>
      </c>
      <c r="T703" s="11">
        <f>'Comm Input'!AC1738</f>
        <v>0</v>
      </c>
      <c r="U703">
        <f>'Comm Input'!AD1738</f>
        <v>0</v>
      </c>
      <c r="V703">
        <f>'Comm Input'!AE1738</f>
        <v>0</v>
      </c>
      <c r="W703" s="23">
        <f>'Comm Input'!AF1738</f>
        <v>0</v>
      </c>
      <c r="X703" s="23">
        <f>'Comm Input'!AG1738</f>
        <v>0</v>
      </c>
      <c r="Y703" s="23">
        <f>'Comm Input'!AH1738</f>
        <v>0</v>
      </c>
      <c r="Z703" s="23">
        <f>'Comm Input'!AI1738</f>
        <v>0</v>
      </c>
    </row>
    <row r="704" spans="1:27" x14ac:dyDescent="0.25">
      <c r="A704" s="311">
        <f>'Comm Input'!J1739</f>
        <v>0</v>
      </c>
      <c r="B704" s="11">
        <f>'Comm Input'!K1739</f>
        <v>0</v>
      </c>
      <c r="C704">
        <f>'Comm Input'!L1739</f>
        <v>0</v>
      </c>
      <c r="D704">
        <f>'Comm Input'!M1739</f>
        <v>0</v>
      </c>
      <c r="E704" s="626">
        <f>'Comm Input'!N1739</f>
        <v>0</v>
      </c>
      <c r="F704" s="13">
        <f>'Comm Input'!O1739</f>
        <v>0</v>
      </c>
      <c r="G704" s="38">
        <f>'Comm Input'!P1739</f>
        <v>0</v>
      </c>
      <c r="H704" s="307">
        <f>'Comm Input'!Q1739</f>
        <v>0</v>
      </c>
      <c r="I704" s="307">
        <f>'Comm Input'!R1739</f>
        <v>0</v>
      </c>
      <c r="J704" s="307">
        <f>'Comm Input'!S1739</f>
        <v>0</v>
      </c>
      <c r="K704" s="307">
        <f>'Comm Input'!T1739</f>
        <v>0</v>
      </c>
      <c r="L704" s="38">
        <f>'Comm Input'!U1739</f>
        <v>0</v>
      </c>
      <c r="M704" s="38">
        <f>'Comm Input'!V1739</f>
        <v>0</v>
      </c>
      <c r="N704" s="22">
        <f>'Comm Input'!W1739</f>
        <v>0</v>
      </c>
      <c r="O704" s="22">
        <f>'Comm Input'!X1739</f>
        <v>0</v>
      </c>
      <c r="P704" s="23">
        <f>'Comm Input'!Y1739</f>
        <v>0</v>
      </c>
      <c r="Q704" s="23">
        <f>'Comm Input'!Z1739</f>
        <v>0</v>
      </c>
      <c r="R704" s="23">
        <f>'Comm Input'!AA1739</f>
        <v>0</v>
      </c>
      <c r="S704" s="23">
        <f>'Comm Input'!AB1739</f>
        <v>0</v>
      </c>
      <c r="T704" s="11">
        <f>'Comm Input'!AC1739</f>
        <v>0</v>
      </c>
      <c r="U704">
        <f>'Comm Input'!AD1739</f>
        <v>0</v>
      </c>
      <c r="V704">
        <f>'Comm Input'!AE1739</f>
        <v>0</v>
      </c>
      <c r="W704" s="23">
        <f>'Comm Input'!AF1739</f>
        <v>0</v>
      </c>
      <c r="X704" s="23">
        <f>'Comm Input'!AG1739</f>
        <v>0</v>
      </c>
      <c r="Y704" s="23">
        <f>'Comm Input'!AH1739</f>
        <v>0</v>
      </c>
      <c r="Z704" s="23">
        <f>'Comm Input'!AI1739</f>
        <v>0</v>
      </c>
    </row>
    <row r="705" spans="1:28" ht="15.75" thickBot="1" x14ac:dyDescent="0.3">
      <c r="A705" s="311">
        <f>'Comm Input'!J1740</f>
        <v>0</v>
      </c>
      <c r="B705" s="11">
        <f>'Comm Input'!K1740</f>
        <v>0</v>
      </c>
      <c r="C705">
        <f>'Comm Input'!L1740</f>
        <v>0</v>
      </c>
      <c r="D705">
        <f>'Comm Input'!M1740</f>
        <v>0</v>
      </c>
      <c r="E705" s="49">
        <f>'Comm Input'!N1740</f>
        <v>0</v>
      </c>
      <c r="F705" s="50">
        <f>'Comm Input'!O1740</f>
        <v>0</v>
      </c>
      <c r="G705" s="38">
        <f>'Comm Input'!P1740</f>
        <v>0</v>
      </c>
      <c r="H705" s="307">
        <f>'Comm Input'!Q1740</f>
        <v>0</v>
      </c>
      <c r="I705" s="307">
        <f>'Comm Input'!R1740</f>
        <v>0</v>
      </c>
      <c r="J705" s="307">
        <f>'Comm Input'!S1740</f>
        <v>0</v>
      </c>
      <c r="K705" s="307">
        <f>'Comm Input'!T1740</f>
        <v>0</v>
      </c>
      <c r="L705" s="38">
        <f>'Comm Input'!U1740</f>
        <v>0</v>
      </c>
      <c r="M705" s="38">
        <f>'Comm Input'!V1740</f>
        <v>0</v>
      </c>
      <c r="N705" s="38">
        <f>'Comm Input'!W1740</f>
        <v>0</v>
      </c>
      <c r="O705" s="22">
        <f>'Comm Input'!X1740</f>
        <v>0</v>
      </c>
      <c r="P705" s="11">
        <f>'Comm Input'!Y1740</f>
        <v>0</v>
      </c>
      <c r="Q705" s="23">
        <f>'Comm Input'!Z1740</f>
        <v>0</v>
      </c>
      <c r="R705" s="22">
        <f>'Comm Input'!AA1740</f>
        <v>0</v>
      </c>
      <c r="S705" s="22">
        <f>'Comm Input'!AB1740</f>
        <v>0</v>
      </c>
      <c r="T705" s="23">
        <f>'Comm Input'!AC1740</f>
        <v>0</v>
      </c>
      <c r="U705" s="22">
        <f>'Comm Input'!AD1740</f>
        <v>0</v>
      </c>
      <c r="V705" s="22">
        <f>'Comm Input'!AE1740</f>
        <v>0</v>
      </c>
      <c r="W705" s="23">
        <f>'Comm Input'!AF1740</f>
        <v>0</v>
      </c>
      <c r="X705" s="22">
        <f>'Comm Input'!AG1740</f>
        <v>0</v>
      </c>
      <c r="Y705" s="22">
        <f>'Comm Input'!AH1740</f>
        <v>0</v>
      </c>
      <c r="Z705" s="22">
        <f>'Comm Input'!AI1740</f>
        <v>0</v>
      </c>
    </row>
    <row r="706" spans="1:28" ht="15.75" thickBot="1" x14ac:dyDescent="0.3">
      <c r="A706" s="311">
        <f>'Comm Input'!J1741</f>
        <v>0</v>
      </c>
      <c r="B706" s="11">
        <f>'Comm Input'!K1741</f>
        <v>0</v>
      </c>
      <c r="C706">
        <f>'Comm Input'!L1741</f>
        <v>0</v>
      </c>
      <c r="D706">
        <f>'Comm Input'!M1741</f>
        <v>0</v>
      </c>
      <c r="E706" s="49">
        <f>'Comm Input'!N1741</f>
        <v>0</v>
      </c>
      <c r="F706" s="50">
        <f>'Comm Input'!O1741</f>
        <v>0</v>
      </c>
      <c r="G706" s="38">
        <f>'Comm Input'!P1741</f>
        <v>0</v>
      </c>
      <c r="H706" s="38">
        <f>'Comm Input'!Q1741</f>
        <v>0</v>
      </c>
      <c r="I706" s="38">
        <f>'Comm Input'!R1741</f>
        <v>0</v>
      </c>
      <c r="J706" s="38">
        <f>'Comm Input'!S1741</f>
        <v>0</v>
      </c>
      <c r="K706" s="38">
        <f>'Comm Input'!T1741</f>
        <v>0</v>
      </c>
      <c r="L706" s="38">
        <f>'Comm Input'!U1741</f>
        <v>0</v>
      </c>
      <c r="M706" s="38">
        <f>'Comm Input'!V1741</f>
        <v>0</v>
      </c>
      <c r="N706" s="488">
        <f>'Comm Input'!W1741</f>
        <v>73.342500000000001</v>
      </c>
      <c r="O706" s="489">
        <f>'Comm Input'!X1741</f>
        <v>0</v>
      </c>
      <c r="P706" s="490">
        <f>'Comm Input'!Y1741</f>
        <v>0</v>
      </c>
      <c r="Q706" s="1165">
        <f>'Comm Input'!Z1741</f>
        <v>73.342500000000001</v>
      </c>
      <c r="R706" s="387">
        <f>'Comm Input'!AA1741</f>
        <v>4.1909999999999998</v>
      </c>
      <c r="S706" s="387">
        <f>'Comm Input'!AB1741</f>
        <v>0</v>
      </c>
      <c r="T706" s="1114">
        <f>'Comm Input'!AC1741</f>
        <v>4.1909999999999998</v>
      </c>
      <c r="U706" s="89">
        <f>'Comm Input'!AD1741</f>
        <v>0</v>
      </c>
      <c r="V706" s="89">
        <f>'Comm Input'!AE1741</f>
        <v>0</v>
      </c>
      <c r="W706" s="23">
        <f>'Comm Input'!AF1741</f>
        <v>0</v>
      </c>
      <c r="X706" s="387">
        <f>'Comm Input'!AG1741</f>
        <v>0</v>
      </c>
      <c r="Y706" s="387">
        <f>'Comm Input'!AH1741</f>
        <v>0</v>
      </c>
      <c r="Z706" s="1087">
        <f>'Comm Input'!AI1741</f>
        <v>0</v>
      </c>
    </row>
    <row r="707" spans="1:28" x14ac:dyDescent="0.25">
      <c r="A707" s="311">
        <f>'Comm Input'!J1742</f>
        <v>0</v>
      </c>
      <c r="B707" s="11">
        <f>'Comm Input'!K1742</f>
        <v>0</v>
      </c>
      <c r="C707">
        <f>'Comm Input'!L1742</f>
        <v>0</v>
      </c>
      <c r="D707">
        <f>'Comm Input'!M1742</f>
        <v>0</v>
      </c>
      <c r="E707" s="49">
        <f>'Comm Input'!N1742</f>
        <v>0</v>
      </c>
      <c r="F707" s="50">
        <f>'Comm Input'!O1742</f>
        <v>0</v>
      </c>
      <c r="G707" s="38">
        <f>'Comm Input'!P1742</f>
        <v>0</v>
      </c>
      <c r="H707" s="38">
        <f>'Comm Input'!Q1742</f>
        <v>0</v>
      </c>
      <c r="I707" s="38">
        <f>'Comm Input'!R1742</f>
        <v>0</v>
      </c>
      <c r="J707" s="38">
        <f>'Comm Input'!S1742</f>
        <v>0</v>
      </c>
      <c r="K707" s="38">
        <f>'Comm Input'!T1742</f>
        <v>0</v>
      </c>
      <c r="L707" s="38">
        <f>'Comm Input'!U1742</f>
        <v>0</v>
      </c>
      <c r="M707" s="38">
        <f>'Comm Input'!V1742</f>
        <v>0</v>
      </c>
      <c r="N707" s="522">
        <f>'Comm Input'!W1742</f>
        <v>0</v>
      </c>
      <c r="O707" s="523">
        <f>'Comm Input'!X1742</f>
        <v>0</v>
      </c>
      <c r="P707" s="28">
        <f>'Comm Input'!Y1742</f>
        <v>0</v>
      </c>
      <c r="Q707" s="538">
        <f>'Comm Input'!Z1742</f>
        <v>0</v>
      </c>
      <c r="R707" s="523">
        <f>'Comm Input'!AA1742</f>
        <v>0</v>
      </c>
      <c r="S707" s="523">
        <f>'Comm Input'!AB1742</f>
        <v>0</v>
      </c>
      <c r="T707" s="28">
        <f>'Comm Input'!AC1742</f>
        <v>0</v>
      </c>
      <c r="U707" s="89">
        <f>'Comm Input'!AD1742</f>
        <v>0</v>
      </c>
      <c r="V707" s="89">
        <f>'Comm Input'!AE1742</f>
        <v>0</v>
      </c>
      <c r="W707" s="23">
        <f>'Comm Input'!AF1742</f>
        <v>0</v>
      </c>
      <c r="X707" s="523">
        <f>'Comm Input'!AG1742</f>
        <v>0</v>
      </c>
      <c r="Y707" s="523">
        <f>'Comm Input'!AH1742</f>
        <v>0</v>
      </c>
      <c r="Z707" s="89">
        <f>'Comm Input'!AI1742</f>
        <v>0</v>
      </c>
      <c r="AA707">
        <f>'Comm Input'!AJ1742</f>
        <v>0</v>
      </c>
      <c r="AB707">
        <f>'Comm Input'!DU1753</f>
        <v>0</v>
      </c>
    </row>
    <row r="708" spans="1:28" x14ac:dyDescent="0.25">
      <c r="A708" s="440" t="str">
        <f>'Comm Input'!J1743</f>
        <v>CES</v>
      </c>
      <c r="B708" s="42" t="str">
        <f>'Comm Input'!K1743</f>
        <v>Broker: EZ WCS</v>
      </c>
      <c r="C708" s="35">
        <f>'Comm Input'!L1743</f>
        <v>0</v>
      </c>
      <c r="D708" s="158">
        <f>'Comm Input'!M1743</f>
        <v>0</v>
      </c>
      <c r="E708" s="117">
        <f>'Comm Input'!N1743</f>
        <v>0</v>
      </c>
      <c r="F708" s="316">
        <f>'Comm Input'!O1743</f>
        <v>0</v>
      </c>
      <c r="G708" s="158">
        <f>'Comm Input'!P1743</f>
        <v>0</v>
      </c>
      <c r="H708" s="158">
        <f>'Comm Input'!Q1743</f>
        <v>0</v>
      </c>
      <c r="I708" s="158">
        <f>'Comm Input'!R1743</f>
        <v>0</v>
      </c>
      <c r="J708" s="319">
        <f>'Comm Input'!S1743</f>
        <v>0</v>
      </c>
      <c r="K708" s="319">
        <f>'Comm Input'!T1743</f>
        <v>0</v>
      </c>
      <c r="L708" s="319" t="str">
        <f>'Comm Input'!U1743</f>
        <v>Bundled</v>
      </c>
      <c r="M708" s="158">
        <f>'Comm Input'!V1743</f>
        <v>0</v>
      </c>
      <c r="N708" s="319">
        <f>'Comm Input'!W1743</f>
        <v>2.7449999999999999E-2</v>
      </c>
      <c r="O708" s="117">
        <f>'Comm Input'!X1743</f>
        <v>0</v>
      </c>
      <c r="P708" s="157">
        <f>'Comm Input'!Y1743</f>
        <v>0</v>
      </c>
      <c r="Q708" s="159">
        <f>'Comm Input'!Z1743</f>
        <v>0</v>
      </c>
      <c r="R708" s="319">
        <f>'Comm Input'!AA1743</f>
        <v>2.5000000000000001E-3</v>
      </c>
      <c r="S708" s="157">
        <f>'Comm Input'!AB1743</f>
        <v>0</v>
      </c>
      <c r="T708" s="126" t="str">
        <f>'Comm Input'!AC1743</f>
        <v>kr</v>
      </c>
      <c r="U708" s="7">
        <f>'Comm Input'!AD1743</f>
        <v>0</v>
      </c>
      <c r="V708" s="7">
        <f>'Comm Input'!AE1743</f>
        <v>0</v>
      </c>
      <c r="W708" s="126">
        <f>'Comm Input'!AF1743</f>
        <v>0</v>
      </c>
      <c r="X708" s="158">
        <f>'Comm Input'!AG1743</f>
        <v>0</v>
      </c>
      <c r="Y708" s="322">
        <f>'Comm Input'!AH1743</f>
        <v>0</v>
      </c>
      <c r="Z708" s="7">
        <f>'Comm Input'!AI1743</f>
        <v>0</v>
      </c>
      <c r="AA708">
        <f>'Comm Input'!AJ1743</f>
        <v>0</v>
      </c>
      <c r="AB708">
        <f>'Comm Input'!DU1754</f>
        <v>0</v>
      </c>
    </row>
    <row r="709" spans="1:28" x14ac:dyDescent="0.25">
      <c r="A709" s="311">
        <f>'Comm Input'!J1744</f>
        <v>0</v>
      </c>
      <c r="B709" s="218" t="str">
        <f>'Comm Input'!K1744</f>
        <v>Double C Bar Ranch, Inc.</v>
      </c>
      <c r="C709" s="17">
        <f>'Comm Input'!L1744</f>
        <v>0.24679999999999999</v>
      </c>
      <c r="D709" t="str">
        <f>'Comm Input'!M1744</f>
        <v>FL0083</v>
      </c>
      <c r="E709" s="628">
        <f>'Comm Input'!N1744</f>
        <v>8060.2</v>
      </c>
      <c r="F709" s="366">
        <f>'Comm Input'!O1744</f>
        <v>0</v>
      </c>
      <c r="G709" s="533">
        <f>'Comm Input'!P1744</f>
        <v>0</v>
      </c>
      <c r="H709" s="535">
        <f>'Comm Input'!Q1744</f>
        <v>0</v>
      </c>
      <c r="I709" s="535">
        <f>'Comm Input'!R1744</f>
        <v>0</v>
      </c>
      <c r="J709" s="535">
        <f>'Comm Input'!S1744</f>
        <v>0</v>
      </c>
      <c r="K709" s="535">
        <f>'Comm Input'!T1744</f>
        <v>0</v>
      </c>
      <c r="L709" s="526">
        <f>'Comm Input'!U1744</f>
        <v>0</v>
      </c>
      <c r="M709" s="526">
        <f>'Comm Input'!V1744</f>
        <v>0</v>
      </c>
      <c r="N709" s="523">
        <f>'Comm Input'!W1744</f>
        <v>221.25248999999999</v>
      </c>
      <c r="O709" s="523">
        <f>'Comm Input'!X1744</f>
        <v>0</v>
      </c>
      <c r="P709" s="538">
        <f>'Comm Input'!Y1744</f>
        <v>0</v>
      </c>
      <c r="Q709" s="538">
        <f>'Comm Input'!Z1744</f>
        <v>0</v>
      </c>
      <c r="R709" s="538">
        <f>'Comm Input'!AA1744</f>
        <v>20.150500000000001</v>
      </c>
      <c r="S709" s="538">
        <f>'Comm Input'!AB1744</f>
        <v>0</v>
      </c>
      <c r="T709" s="11">
        <f>'Comm Input'!AC1744</f>
        <v>0</v>
      </c>
      <c r="U709">
        <f>'Comm Input'!AD1744</f>
        <v>0</v>
      </c>
      <c r="V709">
        <f>'Comm Input'!AE1744</f>
        <v>0</v>
      </c>
      <c r="W709" s="538">
        <f>'Comm Input'!AF1744</f>
        <v>0</v>
      </c>
      <c r="X709" s="538">
        <f>'Comm Input'!AG1744</f>
        <v>0</v>
      </c>
      <c r="Y709" s="538">
        <f>'Comm Input'!AH1744</f>
        <v>0</v>
      </c>
      <c r="Z709">
        <f>'Comm Input'!AI1744</f>
        <v>0</v>
      </c>
      <c r="AA709">
        <f>'Comm Input'!AJ1744</f>
        <v>0</v>
      </c>
      <c r="AB709">
        <f>'Comm Input'!DU1755</f>
        <v>0</v>
      </c>
    </row>
    <row r="710" spans="1:28" x14ac:dyDescent="0.25">
      <c r="A710" s="311">
        <f>'Comm Input'!J1745</f>
        <v>0</v>
      </c>
      <c r="B710" s="11">
        <f>'Comm Input'!K1745</f>
        <v>0</v>
      </c>
      <c r="C710">
        <f>'Comm Input'!L1745</f>
        <v>0</v>
      </c>
      <c r="D710">
        <f>'Comm Input'!M1745</f>
        <v>0</v>
      </c>
      <c r="E710" s="494">
        <f>'Comm Input'!N1745</f>
        <v>0</v>
      </c>
      <c r="F710" s="17">
        <f>'Comm Input'!O1745</f>
        <v>0</v>
      </c>
      <c r="G710" s="38">
        <f>'Comm Input'!P1745</f>
        <v>0</v>
      </c>
      <c r="H710" s="307">
        <f>'Comm Input'!Q1745</f>
        <v>0</v>
      </c>
      <c r="I710" s="307">
        <f>'Comm Input'!R1745</f>
        <v>0</v>
      </c>
      <c r="J710" s="307">
        <f>'Comm Input'!S1745</f>
        <v>0</v>
      </c>
      <c r="K710" s="307">
        <f>'Comm Input'!T1745</f>
        <v>0</v>
      </c>
      <c r="L710" s="38">
        <f>'Comm Input'!U1745</f>
        <v>0</v>
      </c>
      <c r="M710" s="38">
        <f>'Comm Input'!V1745</f>
        <v>0</v>
      </c>
      <c r="N710" s="22">
        <f>'Comm Input'!W1745</f>
        <v>0</v>
      </c>
      <c r="O710" s="22">
        <f>'Comm Input'!X1745</f>
        <v>0</v>
      </c>
      <c r="P710" s="23">
        <f>'Comm Input'!Y1745</f>
        <v>0</v>
      </c>
      <c r="Q710" s="23">
        <f>'Comm Input'!Z1745</f>
        <v>0</v>
      </c>
      <c r="R710" s="23">
        <f>'Comm Input'!AA1745</f>
        <v>0</v>
      </c>
      <c r="S710" s="23">
        <f>'Comm Input'!AB1745</f>
        <v>0</v>
      </c>
      <c r="T710" s="11">
        <f>'Comm Input'!AC1745</f>
        <v>0</v>
      </c>
      <c r="U710">
        <f>'Comm Input'!AD1745</f>
        <v>0</v>
      </c>
      <c r="V710">
        <f>'Comm Input'!AE1745</f>
        <v>0</v>
      </c>
      <c r="W710" s="23">
        <f>'Comm Input'!AF1745</f>
        <v>0</v>
      </c>
      <c r="X710" s="23">
        <f>'Comm Input'!AG1745</f>
        <v>0</v>
      </c>
      <c r="Y710" s="23">
        <f>'Comm Input'!AH1745</f>
        <v>0</v>
      </c>
      <c r="Z710">
        <f>'Comm Input'!AI1745</f>
        <v>0</v>
      </c>
      <c r="AA710">
        <f>'Comm Input'!AJ1745</f>
        <v>0</v>
      </c>
      <c r="AB710">
        <f>'Comm Input'!DU1756</f>
        <v>0</v>
      </c>
    </row>
    <row r="711" spans="1:28" x14ac:dyDescent="0.25">
      <c r="A711" s="311">
        <f>'Comm Input'!J1746</f>
        <v>0</v>
      </c>
      <c r="B711" s="11" t="str">
        <f>'Comm Input'!K1746</f>
        <v>EFFECTIVE 2/2021</v>
      </c>
      <c r="C711" s="17">
        <f>'Comm Input'!L1746</f>
        <v>0.22700000000000001</v>
      </c>
      <c r="D711" t="str">
        <f>'Comm Input'!M1746</f>
        <v>FL8828</v>
      </c>
      <c r="E711" s="494">
        <f>'Comm Input'!N1746</f>
        <v>0</v>
      </c>
      <c r="F711" s="366">
        <f>'Comm Input'!O1746</f>
        <v>0</v>
      </c>
      <c r="G711" s="321">
        <f>'Comm Input'!P1746</f>
        <v>0</v>
      </c>
      <c r="H711" s="307">
        <f>'Comm Input'!Q1746</f>
        <v>0</v>
      </c>
      <c r="I711" s="307">
        <f>'Comm Input'!R1746</f>
        <v>0</v>
      </c>
      <c r="J711" s="307">
        <f>'Comm Input'!S1746</f>
        <v>0</v>
      </c>
      <c r="K711" s="307">
        <f>'Comm Input'!T1746</f>
        <v>0</v>
      </c>
      <c r="L711" s="38">
        <f>'Comm Input'!U1746</f>
        <v>0</v>
      </c>
      <c r="M711" s="38">
        <f>'Comm Input'!V1746</f>
        <v>0</v>
      </c>
      <c r="N711" s="22">
        <f>'Comm Input'!W1746</f>
        <v>0</v>
      </c>
      <c r="O711" s="22">
        <f>'Comm Input'!X1746</f>
        <v>0</v>
      </c>
      <c r="P711" s="23">
        <f>'Comm Input'!Y1746</f>
        <v>0</v>
      </c>
      <c r="Q711" s="23">
        <f>'Comm Input'!Z1746</f>
        <v>0</v>
      </c>
      <c r="R711" s="23">
        <f>'Comm Input'!AA1746</f>
        <v>0</v>
      </c>
      <c r="S711" s="23">
        <f>'Comm Input'!AB1746</f>
        <v>0</v>
      </c>
      <c r="T711" s="11">
        <f>'Comm Input'!AC1746</f>
        <v>0</v>
      </c>
      <c r="U711">
        <f>'Comm Input'!AD1746</f>
        <v>0</v>
      </c>
      <c r="V711">
        <f>'Comm Input'!AE1746</f>
        <v>0</v>
      </c>
      <c r="W711" s="23">
        <f>'Comm Input'!AF1746</f>
        <v>0</v>
      </c>
      <c r="X711" s="23">
        <f>'Comm Input'!AG1746</f>
        <v>0</v>
      </c>
      <c r="Y711" s="23">
        <f>'Comm Input'!AH1746</f>
        <v>0</v>
      </c>
      <c r="Z711">
        <f>'Comm Input'!AI1746</f>
        <v>0</v>
      </c>
      <c r="AA711">
        <f>'Comm Input'!AJ1746</f>
        <v>0</v>
      </c>
      <c r="AB711">
        <f>'Comm Input'!DU1757</f>
        <v>0</v>
      </c>
    </row>
    <row r="712" spans="1:28" x14ac:dyDescent="0.25">
      <c r="A712" s="311">
        <f>'Comm Input'!J1747</f>
        <v>0</v>
      </c>
      <c r="B712" s="11">
        <f>'Comm Input'!K1747</f>
        <v>0</v>
      </c>
      <c r="C712">
        <f>'Comm Input'!L1747</f>
        <v>0</v>
      </c>
      <c r="D712">
        <f>'Comm Input'!M1747</f>
        <v>0</v>
      </c>
      <c r="E712" s="494">
        <f>'Comm Input'!N1747</f>
        <v>0</v>
      </c>
      <c r="F712" s="17">
        <f>'Comm Input'!O1747</f>
        <v>0</v>
      </c>
      <c r="G712" s="38">
        <f>'Comm Input'!P1747</f>
        <v>0</v>
      </c>
      <c r="H712" s="307">
        <f>'Comm Input'!Q1747</f>
        <v>0</v>
      </c>
      <c r="I712" s="307">
        <f>'Comm Input'!R1747</f>
        <v>0</v>
      </c>
      <c r="J712" s="307">
        <f>'Comm Input'!S1747</f>
        <v>0</v>
      </c>
      <c r="K712" s="307">
        <f>'Comm Input'!T1747</f>
        <v>0</v>
      </c>
      <c r="L712" s="38">
        <f>'Comm Input'!U1747</f>
        <v>0</v>
      </c>
      <c r="M712" s="38">
        <f>'Comm Input'!V1747</f>
        <v>0</v>
      </c>
      <c r="N712" s="22">
        <f>'Comm Input'!W1747</f>
        <v>0</v>
      </c>
      <c r="O712" s="22">
        <f>'Comm Input'!X1747</f>
        <v>0</v>
      </c>
      <c r="P712" s="23">
        <f>'Comm Input'!Y1747</f>
        <v>0</v>
      </c>
      <c r="Q712" s="23">
        <f>'Comm Input'!Z1747</f>
        <v>0</v>
      </c>
      <c r="R712" s="23">
        <f>'Comm Input'!AA1747</f>
        <v>0</v>
      </c>
      <c r="S712" s="23">
        <f>'Comm Input'!AB1747</f>
        <v>0</v>
      </c>
      <c r="T712" s="11">
        <f>'Comm Input'!AC1747</f>
        <v>0</v>
      </c>
      <c r="U712">
        <f>'Comm Input'!AD1747</f>
        <v>0</v>
      </c>
      <c r="V712">
        <f>'Comm Input'!AE1747</f>
        <v>0</v>
      </c>
      <c r="W712" s="23">
        <f>'Comm Input'!AF1747</f>
        <v>0</v>
      </c>
      <c r="X712" s="23">
        <f>'Comm Input'!AG1747</f>
        <v>0</v>
      </c>
      <c r="Y712" s="23">
        <f>'Comm Input'!AH1747</f>
        <v>0</v>
      </c>
      <c r="Z712">
        <f>'Comm Input'!AI1747</f>
        <v>0</v>
      </c>
      <c r="AA712">
        <f>'Comm Input'!AJ1747</f>
        <v>0</v>
      </c>
      <c r="AB712">
        <f>'Comm Input'!DU1758</f>
        <v>0</v>
      </c>
    </row>
    <row r="713" spans="1:28" x14ac:dyDescent="0.25">
      <c r="A713" s="311">
        <f>'Comm Input'!J1748</f>
        <v>0</v>
      </c>
      <c r="B713" s="11">
        <f>'Comm Input'!K1748</f>
        <v>0</v>
      </c>
      <c r="C713" s="17">
        <f>'Comm Input'!L1748</f>
        <v>0.18099999999999999</v>
      </c>
      <c r="D713" t="str">
        <f>'Comm Input'!M1748</f>
        <v>FL8810</v>
      </c>
      <c r="E713" s="494">
        <f>'Comm Input'!N1748</f>
        <v>749.52</v>
      </c>
      <c r="F713" s="366">
        <f>'Comm Input'!O1748</f>
        <v>0</v>
      </c>
      <c r="G713" s="321">
        <f>'Comm Input'!P1748</f>
        <v>0</v>
      </c>
      <c r="H713" s="307">
        <f>'Comm Input'!Q1748</f>
        <v>0</v>
      </c>
      <c r="I713" s="307">
        <f>'Comm Input'!R1748</f>
        <v>0</v>
      </c>
      <c r="J713" s="307">
        <f>'Comm Input'!S1748</f>
        <v>0</v>
      </c>
      <c r="K713" s="307">
        <f>'Comm Input'!T1748</f>
        <v>0</v>
      </c>
      <c r="L713" s="38">
        <f>'Comm Input'!U1748</f>
        <v>0</v>
      </c>
      <c r="M713" s="38">
        <f>'Comm Input'!V1748</f>
        <v>0</v>
      </c>
      <c r="N713" s="22">
        <f>'Comm Input'!W1748</f>
        <v>20.574323999999997</v>
      </c>
      <c r="O713" s="22">
        <f>'Comm Input'!X1748</f>
        <v>0</v>
      </c>
      <c r="P713" s="23">
        <f>'Comm Input'!Y1748</f>
        <v>0</v>
      </c>
      <c r="Q713" s="23">
        <f>'Comm Input'!Z1748</f>
        <v>0</v>
      </c>
      <c r="R713" s="23">
        <f>'Comm Input'!AA1748</f>
        <v>1.8737999999999999</v>
      </c>
      <c r="S713" s="23">
        <f>'Comm Input'!AB1748</f>
        <v>0</v>
      </c>
      <c r="T713" s="11">
        <f>'Comm Input'!AC1748</f>
        <v>0</v>
      </c>
      <c r="U713">
        <f>'Comm Input'!AD1748</f>
        <v>0</v>
      </c>
      <c r="V713">
        <f>'Comm Input'!AE1748</f>
        <v>0</v>
      </c>
      <c r="W713" s="23">
        <f>'Comm Input'!AF1748</f>
        <v>0</v>
      </c>
      <c r="X713" s="23">
        <f>'Comm Input'!AG1748</f>
        <v>0</v>
      </c>
      <c r="Y713" s="23">
        <f>'Comm Input'!AH1748</f>
        <v>0</v>
      </c>
      <c r="Z713" s="23">
        <f>'Comm Input'!AI1748</f>
        <v>0</v>
      </c>
      <c r="AA713">
        <f>'Comm Input'!AJ1748</f>
        <v>0</v>
      </c>
      <c r="AB713">
        <f>'Comm Input'!DU1759</f>
        <v>0</v>
      </c>
    </row>
    <row r="714" spans="1:28" x14ac:dyDescent="0.25">
      <c r="A714" s="311">
        <f>'Comm Input'!J1749</f>
        <v>0</v>
      </c>
      <c r="B714" s="11">
        <f>'Comm Input'!K1749</f>
        <v>0</v>
      </c>
      <c r="C714">
        <f>'Comm Input'!L1749</f>
        <v>0</v>
      </c>
      <c r="D714">
        <f>'Comm Input'!M1749</f>
        <v>0</v>
      </c>
      <c r="E714" s="626">
        <f>'Comm Input'!N1749</f>
        <v>0</v>
      </c>
      <c r="F714" s="13">
        <f>'Comm Input'!O1749</f>
        <v>0</v>
      </c>
      <c r="G714" s="38">
        <f>'Comm Input'!P1749</f>
        <v>0</v>
      </c>
      <c r="H714" s="307">
        <f>'Comm Input'!Q1749</f>
        <v>0</v>
      </c>
      <c r="I714" s="307">
        <f>'Comm Input'!R1749</f>
        <v>0</v>
      </c>
      <c r="J714" s="307">
        <f>'Comm Input'!S1749</f>
        <v>0</v>
      </c>
      <c r="K714" s="307">
        <f>'Comm Input'!T1749</f>
        <v>0</v>
      </c>
      <c r="L714" s="38">
        <f>'Comm Input'!U1749</f>
        <v>0</v>
      </c>
      <c r="M714" s="38">
        <f>'Comm Input'!V1749</f>
        <v>0</v>
      </c>
      <c r="N714" s="22">
        <f>'Comm Input'!W1749</f>
        <v>0</v>
      </c>
      <c r="O714" s="22">
        <f>'Comm Input'!X1749</f>
        <v>0</v>
      </c>
      <c r="P714" s="23">
        <f>'Comm Input'!Y1749</f>
        <v>0</v>
      </c>
      <c r="Q714" s="23">
        <f>'Comm Input'!Z1749</f>
        <v>0</v>
      </c>
      <c r="R714" s="23">
        <f>'Comm Input'!AA1749</f>
        <v>0</v>
      </c>
      <c r="S714" s="23">
        <f>'Comm Input'!AB1749</f>
        <v>0</v>
      </c>
      <c r="T714" s="11">
        <f>'Comm Input'!AC1749</f>
        <v>0</v>
      </c>
      <c r="U714">
        <f>'Comm Input'!AD1749</f>
        <v>0</v>
      </c>
      <c r="V714">
        <f>'Comm Input'!AE1749</f>
        <v>0</v>
      </c>
      <c r="W714" s="23">
        <f>'Comm Input'!AF1749</f>
        <v>0</v>
      </c>
      <c r="X714" s="23">
        <f>'Comm Input'!AG1749</f>
        <v>0</v>
      </c>
      <c r="Y714" s="23">
        <f>'Comm Input'!AH1749</f>
        <v>0</v>
      </c>
      <c r="Z714" s="23">
        <f>'Comm Input'!AI1749</f>
        <v>0</v>
      </c>
      <c r="AA714">
        <f>'Comm Input'!AJ1749</f>
        <v>0</v>
      </c>
      <c r="AB714">
        <f>'Comm Input'!DU1760</f>
        <v>0</v>
      </c>
    </row>
    <row r="715" spans="1:28" ht="15.75" thickBot="1" x14ac:dyDescent="0.3">
      <c r="A715" s="311">
        <f>'Comm Input'!J1750</f>
        <v>0</v>
      </c>
      <c r="B715" s="11">
        <f>'Comm Input'!K1750</f>
        <v>0</v>
      </c>
      <c r="C715">
        <f>'Comm Input'!L1750</f>
        <v>0</v>
      </c>
      <c r="D715">
        <f>'Comm Input'!M1750</f>
        <v>0</v>
      </c>
      <c r="E715" s="49">
        <f>'Comm Input'!N1750</f>
        <v>0</v>
      </c>
      <c r="F715" s="50">
        <f>'Comm Input'!O1750</f>
        <v>0</v>
      </c>
      <c r="G715" s="38">
        <f>'Comm Input'!P1750</f>
        <v>0</v>
      </c>
      <c r="H715" s="307">
        <f>'Comm Input'!Q1750</f>
        <v>0</v>
      </c>
      <c r="I715" s="307">
        <f>'Comm Input'!R1750</f>
        <v>0</v>
      </c>
      <c r="J715" s="307">
        <f>'Comm Input'!S1750</f>
        <v>0</v>
      </c>
      <c r="K715" s="307">
        <f>'Comm Input'!T1750</f>
        <v>0</v>
      </c>
      <c r="L715" s="38">
        <f>'Comm Input'!U1750</f>
        <v>0</v>
      </c>
      <c r="M715" s="38">
        <f>'Comm Input'!V1750</f>
        <v>0</v>
      </c>
      <c r="N715" s="38">
        <f>'Comm Input'!W1750</f>
        <v>0</v>
      </c>
      <c r="O715" s="22">
        <f>'Comm Input'!X1750</f>
        <v>0</v>
      </c>
      <c r="P715" s="11">
        <f>'Comm Input'!Y1750</f>
        <v>0</v>
      </c>
      <c r="Q715" s="23">
        <f>'Comm Input'!Z1750</f>
        <v>0</v>
      </c>
      <c r="R715" s="22">
        <f>'Comm Input'!AA1750</f>
        <v>0</v>
      </c>
      <c r="S715" s="22">
        <f>'Comm Input'!AB1750</f>
        <v>0</v>
      </c>
      <c r="T715" s="23">
        <f>'Comm Input'!AC1750</f>
        <v>0</v>
      </c>
      <c r="U715" s="22">
        <f>'Comm Input'!AD1750</f>
        <v>0</v>
      </c>
      <c r="V715" s="22">
        <f>'Comm Input'!AE1750</f>
        <v>0</v>
      </c>
      <c r="W715" s="23">
        <f>'Comm Input'!AF1750</f>
        <v>0</v>
      </c>
      <c r="X715" s="22">
        <f>'Comm Input'!AG1750</f>
        <v>0</v>
      </c>
      <c r="Y715" s="22">
        <f>'Comm Input'!AH1750</f>
        <v>0</v>
      </c>
      <c r="Z715" s="22">
        <f>'Comm Input'!AI1750</f>
        <v>0</v>
      </c>
      <c r="AA715">
        <f>'Comm Input'!AJ1750</f>
        <v>0</v>
      </c>
      <c r="AB715">
        <f>'Comm Input'!DU1761</f>
        <v>0</v>
      </c>
    </row>
    <row r="716" spans="1:28" ht="15.75" thickBot="1" x14ac:dyDescent="0.3">
      <c r="A716" s="311">
        <f>'Comm Input'!J1751</f>
        <v>0</v>
      </c>
      <c r="B716" s="11">
        <f>'Comm Input'!K1751</f>
        <v>0</v>
      </c>
      <c r="C716">
        <f>'Comm Input'!L1751</f>
        <v>0</v>
      </c>
      <c r="D716">
        <f>'Comm Input'!M1751</f>
        <v>0</v>
      </c>
      <c r="E716" s="49">
        <f>'Comm Input'!N1751</f>
        <v>0</v>
      </c>
      <c r="F716" s="50">
        <f>'Comm Input'!O1751</f>
        <v>0</v>
      </c>
      <c r="G716" s="38">
        <f>'Comm Input'!P1751</f>
        <v>0</v>
      </c>
      <c r="H716" s="38">
        <f>'Comm Input'!Q1751</f>
        <v>0</v>
      </c>
      <c r="I716" s="38">
        <f>'Comm Input'!R1751</f>
        <v>0</v>
      </c>
      <c r="J716" s="38">
        <f>'Comm Input'!S1751</f>
        <v>0</v>
      </c>
      <c r="K716" s="38">
        <f>'Comm Input'!T1751</f>
        <v>0</v>
      </c>
      <c r="L716" s="38">
        <f>'Comm Input'!U1751</f>
        <v>0</v>
      </c>
      <c r="M716" s="38">
        <f>'Comm Input'!V1751</f>
        <v>0</v>
      </c>
      <c r="N716" s="488">
        <f>'Comm Input'!W1751</f>
        <v>241.82681399999998</v>
      </c>
      <c r="O716" s="489">
        <f>'Comm Input'!X1751</f>
        <v>0</v>
      </c>
      <c r="P716" s="490">
        <f>'Comm Input'!Y1751</f>
        <v>0</v>
      </c>
      <c r="Q716" s="1165">
        <f>'Comm Input'!Z1751</f>
        <v>241.82681399999998</v>
      </c>
      <c r="R716" s="387">
        <f>'Comm Input'!AA1751</f>
        <v>22.0243</v>
      </c>
      <c r="S716" s="387">
        <f>'Comm Input'!AB1751</f>
        <v>0</v>
      </c>
      <c r="T716" s="1114">
        <f>'Comm Input'!AC1751</f>
        <v>22.0243</v>
      </c>
      <c r="U716" s="89">
        <f>'Comm Input'!AD1751</f>
        <v>0</v>
      </c>
      <c r="V716" s="89">
        <f>'Comm Input'!AE1751</f>
        <v>0</v>
      </c>
      <c r="W716" s="23">
        <f>'Comm Input'!AF1751</f>
        <v>0</v>
      </c>
      <c r="X716" s="387">
        <f>'Comm Input'!AG1751</f>
        <v>0</v>
      </c>
      <c r="Y716" s="387">
        <f>'Comm Input'!AH1751</f>
        <v>0</v>
      </c>
      <c r="Z716" s="1087">
        <f>'Comm Input'!AI1751</f>
        <v>0</v>
      </c>
      <c r="AA716">
        <f>'Comm Input'!AJ1751</f>
        <v>0</v>
      </c>
      <c r="AB716">
        <f>'Comm Input'!DU1762</f>
        <v>0</v>
      </c>
    </row>
    <row r="717" spans="1:28" x14ac:dyDescent="0.25">
      <c r="A717" s="311">
        <f>'Comm Input'!J1752</f>
        <v>0</v>
      </c>
      <c r="B717" s="11">
        <f>'Comm Input'!K1752</f>
        <v>0</v>
      </c>
      <c r="C717">
        <f>'Comm Input'!L1752</f>
        <v>0</v>
      </c>
      <c r="D717">
        <f>'Comm Input'!M1752</f>
        <v>0</v>
      </c>
      <c r="E717" s="49">
        <f>'Comm Input'!N1752</f>
        <v>0</v>
      </c>
      <c r="F717" s="50">
        <f>'Comm Input'!O1752</f>
        <v>0</v>
      </c>
      <c r="G717" s="38">
        <f>'Comm Input'!P1752</f>
        <v>0</v>
      </c>
      <c r="H717" s="38">
        <f>'Comm Input'!Q1752</f>
        <v>0</v>
      </c>
      <c r="I717" s="38">
        <f>'Comm Input'!R1752</f>
        <v>0</v>
      </c>
      <c r="J717" s="38">
        <f>'Comm Input'!S1752</f>
        <v>0</v>
      </c>
      <c r="K717" s="38">
        <f>'Comm Input'!T1752</f>
        <v>0</v>
      </c>
      <c r="L717" s="38">
        <f>'Comm Input'!U1752</f>
        <v>0</v>
      </c>
      <c r="M717" s="38">
        <f>'Comm Input'!V1752</f>
        <v>0</v>
      </c>
      <c r="N717" s="522">
        <f>'Comm Input'!W1752</f>
        <v>0</v>
      </c>
      <c r="O717" s="523">
        <f>'Comm Input'!X1752</f>
        <v>0</v>
      </c>
      <c r="P717" s="28">
        <f>'Comm Input'!Y1752</f>
        <v>0</v>
      </c>
      <c r="Q717" s="538">
        <f>'Comm Input'!Z1752</f>
        <v>0</v>
      </c>
      <c r="R717" s="523">
        <f>'Comm Input'!AA1752</f>
        <v>0</v>
      </c>
      <c r="S717" s="523">
        <f>'Comm Input'!AB1752</f>
        <v>0</v>
      </c>
      <c r="T717" s="28">
        <f>'Comm Input'!AC1752</f>
        <v>0</v>
      </c>
      <c r="U717" s="89">
        <f>'Comm Input'!AD1752</f>
        <v>0</v>
      </c>
      <c r="V717" s="89">
        <f>'Comm Input'!AE1752</f>
        <v>0</v>
      </c>
      <c r="W717" s="23">
        <f>'Comm Input'!AF1752</f>
        <v>0</v>
      </c>
      <c r="X717" s="523">
        <f>'Comm Input'!AG1752</f>
        <v>0</v>
      </c>
      <c r="Y717" s="523">
        <f>'Comm Input'!AH1752</f>
        <v>0</v>
      </c>
      <c r="Z717" s="89">
        <f>'Comm Input'!AI1752</f>
        <v>0</v>
      </c>
      <c r="AA717">
        <f>'Comm Input'!AJ1752</f>
        <v>0</v>
      </c>
      <c r="AB717">
        <f>'Comm Input'!DU1763</f>
        <v>0</v>
      </c>
    </row>
    <row r="718" spans="1:28" x14ac:dyDescent="0.25">
      <c r="A718" s="440" t="str">
        <f>'Comm Input'!J1753</f>
        <v>CES - EOI</v>
      </c>
      <c r="B718" s="42" t="str">
        <f>'Comm Input'!K1753</f>
        <v>Broker: Carolina PEO, Inc.</v>
      </c>
      <c r="C718" s="35">
        <f>'Comm Input'!L1753</f>
        <v>0</v>
      </c>
      <c r="D718" s="158">
        <f>'Comm Input'!M1753</f>
        <v>0</v>
      </c>
      <c r="E718" s="117">
        <f>'Comm Input'!N1753</f>
        <v>0</v>
      </c>
      <c r="F718" s="316">
        <f>'Comm Input'!O1753</f>
        <v>0</v>
      </c>
      <c r="G718" s="158">
        <f>'Comm Input'!P1753</f>
        <v>0</v>
      </c>
      <c r="H718" s="158">
        <f>'Comm Input'!Q1753</f>
        <v>0</v>
      </c>
      <c r="I718" s="158">
        <f>'Comm Input'!R1753</f>
        <v>0</v>
      </c>
      <c r="J718" s="319">
        <f>'Comm Input'!S1753</f>
        <v>0</v>
      </c>
      <c r="K718" s="319">
        <f>'Comm Input'!T1753</f>
        <v>0</v>
      </c>
      <c r="L718" s="319" t="str">
        <f>'Comm Input'!U1753</f>
        <v>Bundled</v>
      </c>
      <c r="M718" s="158">
        <f>'Comm Input'!V1753</f>
        <v>0</v>
      </c>
      <c r="N718" s="319">
        <f>'Comm Input'!W1753</f>
        <v>1.8450000000000001E-2</v>
      </c>
      <c r="O718" s="117">
        <f>'Comm Input'!X1753</f>
        <v>0</v>
      </c>
      <c r="P718" s="157">
        <f>'Comm Input'!Y1753</f>
        <v>0</v>
      </c>
      <c r="Q718" s="159">
        <f>'Comm Input'!Z1753</f>
        <v>0</v>
      </c>
      <c r="R718" s="319">
        <f>'Comm Input'!AA1753</f>
        <v>1E-3</v>
      </c>
      <c r="S718" s="157">
        <f>'Comm Input'!AB1753</f>
        <v>0</v>
      </c>
      <c r="T718" s="126" t="str">
        <f>'Comm Input'!AC1753</f>
        <v>kr</v>
      </c>
      <c r="U718" s="7">
        <f>'Comm Input'!AD1753</f>
        <v>0</v>
      </c>
      <c r="V718" s="7">
        <f>'Comm Input'!AE1753</f>
        <v>0</v>
      </c>
      <c r="W718" s="126">
        <f>'Comm Input'!AF1753</f>
        <v>0</v>
      </c>
      <c r="X718" s="158">
        <f>'Comm Input'!AG1753</f>
        <v>0</v>
      </c>
      <c r="Y718" s="322">
        <f>'Comm Input'!AH1753</f>
        <v>0</v>
      </c>
      <c r="Z718" s="7">
        <f>'Comm Input'!AI1753</f>
        <v>0</v>
      </c>
      <c r="AA718">
        <f>'Comm Input'!AJ1753</f>
        <v>0</v>
      </c>
      <c r="AB718">
        <f>'Comm Input'!DU1764</f>
        <v>0</v>
      </c>
    </row>
    <row r="719" spans="1:28" x14ac:dyDescent="0.25">
      <c r="A719" s="311">
        <f>'Comm Input'!J1754</f>
        <v>0</v>
      </c>
      <c r="B719" s="218" t="str">
        <f>'Comm Input'!K1754</f>
        <v>A1  Personnel - Harvest Select</v>
      </c>
      <c r="C719" s="17">
        <f>'Comm Input'!L1754</f>
        <v>0.19750000000000001</v>
      </c>
      <c r="D719" t="str">
        <f>'Comm Input'!M1754</f>
        <v>AL8021</v>
      </c>
      <c r="E719" s="628">
        <f>'Comm Input'!N1754</f>
        <v>9349.42</v>
      </c>
      <c r="F719" s="366">
        <f>'Comm Input'!O1754</f>
        <v>0</v>
      </c>
      <c r="G719" s="533">
        <f>'Comm Input'!P1754</f>
        <v>0</v>
      </c>
      <c r="H719" s="535">
        <f>'Comm Input'!Q1754</f>
        <v>0</v>
      </c>
      <c r="I719" s="535">
        <f>'Comm Input'!R1754</f>
        <v>0</v>
      </c>
      <c r="J719" s="535">
        <f>'Comm Input'!S1754</f>
        <v>0</v>
      </c>
      <c r="K719" s="535">
        <f>'Comm Input'!T1754</f>
        <v>0</v>
      </c>
      <c r="L719" s="526">
        <f>'Comm Input'!U1754</f>
        <v>0</v>
      </c>
      <c r="M719" s="526">
        <f>'Comm Input'!V1754</f>
        <v>0</v>
      </c>
      <c r="N719" s="523">
        <f>'Comm Input'!W1754</f>
        <v>172.49679900000001</v>
      </c>
      <c r="O719" s="523">
        <f>'Comm Input'!X1754</f>
        <v>0</v>
      </c>
      <c r="P719" s="538">
        <f>'Comm Input'!Y1754</f>
        <v>0</v>
      </c>
      <c r="Q719" s="538">
        <f>'Comm Input'!Z1754</f>
        <v>0</v>
      </c>
      <c r="R719" s="538">
        <f>'Comm Input'!AA1754</f>
        <v>9.3494200000000003</v>
      </c>
      <c r="S719" s="538">
        <f>'Comm Input'!AB1754</f>
        <v>0</v>
      </c>
      <c r="T719" s="11">
        <f>'Comm Input'!AC1754</f>
        <v>0</v>
      </c>
      <c r="U719">
        <f>'Comm Input'!AD1754</f>
        <v>0</v>
      </c>
      <c r="V719">
        <f>'Comm Input'!AE1754</f>
        <v>0</v>
      </c>
      <c r="W719" s="538">
        <f>'Comm Input'!AF1754</f>
        <v>0</v>
      </c>
      <c r="X719" s="538">
        <f>'Comm Input'!AG1754</f>
        <v>0</v>
      </c>
      <c r="Y719" s="538">
        <f>'Comm Input'!AH1754</f>
        <v>0</v>
      </c>
      <c r="Z719">
        <f>'Comm Input'!AI1754</f>
        <v>0</v>
      </c>
      <c r="AA719">
        <f>'Comm Input'!AJ1754</f>
        <v>0</v>
      </c>
      <c r="AB719">
        <f>'Comm Input'!DU1765</f>
        <v>0</v>
      </c>
    </row>
    <row r="720" spans="1:28" x14ac:dyDescent="0.25">
      <c r="A720" s="311">
        <f>'Comm Input'!J1755</f>
        <v>0</v>
      </c>
      <c r="B720" s="11">
        <f>'Comm Input'!K1755</f>
        <v>0</v>
      </c>
      <c r="C720">
        <f>'Comm Input'!L1755</f>
        <v>0</v>
      </c>
      <c r="D720">
        <f>'Comm Input'!M1755</f>
        <v>0</v>
      </c>
      <c r="E720" s="494">
        <f>'Comm Input'!N1755</f>
        <v>0</v>
      </c>
      <c r="F720" s="17">
        <f>'Comm Input'!O1755</f>
        <v>0</v>
      </c>
      <c r="G720" s="38">
        <f>'Comm Input'!P1755</f>
        <v>0</v>
      </c>
      <c r="H720" s="307">
        <f>'Comm Input'!Q1755</f>
        <v>0</v>
      </c>
      <c r="I720" s="307">
        <f>'Comm Input'!R1755</f>
        <v>0</v>
      </c>
      <c r="J720" s="307">
        <f>'Comm Input'!S1755</f>
        <v>0</v>
      </c>
      <c r="K720" s="307">
        <f>'Comm Input'!T1755</f>
        <v>0</v>
      </c>
      <c r="L720" s="38">
        <f>'Comm Input'!U1755</f>
        <v>0</v>
      </c>
      <c r="M720" s="38">
        <f>'Comm Input'!V1755</f>
        <v>0</v>
      </c>
      <c r="N720" s="22">
        <f>'Comm Input'!W1755</f>
        <v>0</v>
      </c>
      <c r="O720" s="22">
        <f>'Comm Input'!X1755</f>
        <v>0</v>
      </c>
      <c r="P720" s="23">
        <f>'Comm Input'!Y1755</f>
        <v>0</v>
      </c>
      <c r="Q720" s="23">
        <f>'Comm Input'!Z1755</f>
        <v>0</v>
      </c>
      <c r="R720" s="23">
        <f>'Comm Input'!AA1755</f>
        <v>0</v>
      </c>
      <c r="S720" s="23">
        <f>'Comm Input'!AB1755</f>
        <v>0</v>
      </c>
      <c r="T720" s="11">
        <f>'Comm Input'!AC1755</f>
        <v>0</v>
      </c>
      <c r="U720">
        <f>'Comm Input'!AD1755</f>
        <v>0</v>
      </c>
      <c r="V720">
        <f>'Comm Input'!AE1755</f>
        <v>0</v>
      </c>
      <c r="W720" s="23">
        <f>'Comm Input'!AF1755</f>
        <v>0</v>
      </c>
      <c r="X720" s="23">
        <f>'Comm Input'!AG1755</f>
        <v>0</v>
      </c>
      <c r="Y720" s="23">
        <f>'Comm Input'!AH1755</f>
        <v>0</v>
      </c>
      <c r="Z720">
        <f>'Comm Input'!AI1755</f>
        <v>0</v>
      </c>
      <c r="AA720">
        <f>'Comm Input'!AJ1755</f>
        <v>0</v>
      </c>
      <c r="AB720">
        <f>'Comm Input'!DU1766</f>
        <v>0</v>
      </c>
    </row>
    <row r="721" spans="1:28" x14ac:dyDescent="0.25">
      <c r="A721" s="311">
        <f>'Comm Input'!J1756</f>
        <v>0</v>
      </c>
      <c r="B721" s="11">
        <f>'Comm Input'!K1757</f>
        <v>0</v>
      </c>
      <c r="C721" s="17">
        <f>'Comm Input'!L1756</f>
        <v>0</v>
      </c>
      <c r="D721">
        <f>'Comm Input'!M1756</f>
        <v>0</v>
      </c>
      <c r="E721" s="494">
        <f>'Comm Input'!N1756</f>
        <v>0</v>
      </c>
      <c r="F721" s="366">
        <f>'Comm Input'!O1756</f>
        <v>0</v>
      </c>
      <c r="G721" s="321">
        <f>'Comm Input'!P1756</f>
        <v>0</v>
      </c>
      <c r="H721" s="307">
        <f>'Comm Input'!Q1756</f>
        <v>0</v>
      </c>
      <c r="I721" s="307">
        <f>'Comm Input'!R1756</f>
        <v>0</v>
      </c>
      <c r="J721" s="307">
        <f>'Comm Input'!S1756</f>
        <v>0</v>
      </c>
      <c r="K721" s="307">
        <f>'Comm Input'!T1756</f>
        <v>0</v>
      </c>
      <c r="L721" s="38">
        <f>'Comm Input'!U1756</f>
        <v>0</v>
      </c>
      <c r="M721" s="38">
        <f>'Comm Input'!V1756</f>
        <v>0</v>
      </c>
      <c r="N721" s="22">
        <f>'Comm Input'!W1756</f>
        <v>0</v>
      </c>
      <c r="O721" s="22">
        <f>'Comm Input'!X1756</f>
        <v>0</v>
      </c>
      <c r="P721" s="23">
        <f>'Comm Input'!Y1756</f>
        <v>0</v>
      </c>
      <c r="Q721" s="23">
        <f>'Comm Input'!Z1756</f>
        <v>0</v>
      </c>
      <c r="R721" s="23">
        <f>'Comm Input'!AA1756</f>
        <v>0</v>
      </c>
      <c r="S721" s="23">
        <f>'Comm Input'!AB1756</f>
        <v>0</v>
      </c>
      <c r="T721" s="11">
        <f>'Comm Input'!AC1756</f>
        <v>0</v>
      </c>
      <c r="U721">
        <f>'Comm Input'!AD1756</f>
        <v>0</v>
      </c>
      <c r="V721">
        <f>'Comm Input'!AE1756</f>
        <v>0</v>
      </c>
      <c r="W721" s="23">
        <f>'Comm Input'!AF1756</f>
        <v>0</v>
      </c>
      <c r="X721" s="23">
        <f>'Comm Input'!AG1756</f>
        <v>0</v>
      </c>
      <c r="Y721" s="23">
        <f>'Comm Input'!AH1756</f>
        <v>0</v>
      </c>
      <c r="Z721">
        <f>'Comm Input'!AI1756</f>
        <v>0</v>
      </c>
      <c r="AA721">
        <f>'Comm Input'!AJ1756</f>
        <v>0</v>
      </c>
      <c r="AB721">
        <f>'Comm Input'!DU1767</f>
        <v>0</v>
      </c>
    </row>
    <row r="722" spans="1:28" x14ac:dyDescent="0.25">
      <c r="A722" s="311">
        <f>'Comm Input'!J1757</f>
        <v>0</v>
      </c>
      <c r="B722" s="11" t="e">
        <f>'Comm Input'!#REF!</f>
        <v>#REF!</v>
      </c>
      <c r="C722">
        <f>'Comm Input'!L1757</f>
        <v>0</v>
      </c>
      <c r="D722">
        <f>'Comm Input'!M1757</f>
        <v>0</v>
      </c>
      <c r="E722" s="494">
        <f>'Comm Input'!N1757</f>
        <v>0</v>
      </c>
      <c r="F722" s="17">
        <f>'Comm Input'!O1757</f>
        <v>0</v>
      </c>
      <c r="G722" s="38">
        <f>'Comm Input'!P1757</f>
        <v>0</v>
      </c>
      <c r="H722" s="307">
        <f>'Comm Input'!Q1757</f>
        <v>0</v>
      </c>
      <c r="I722" s="307">
        <f>'Comm Input'!R1757</f>
        <v>0</v>
      </c>
      <c r="J722" s="307">
        <f>'Comm Input'!S1757</f>
        <v>0</v>
      </c>
      <c r="K722" s="307">
        <f>'Comm Input'!T1757</f>
        <v>0</v>
      </c>
      <c r="L722" s="38">
        <f>'Comm Input'!U1757</f>
        <v>0</v>
      </c>
      <c r="M722" s="38">
        <f>'Comm Input'!V1757</f>
        <v>0</v>
      </c>
      <c r="N722" s="22">
        <f>'Comm Input'!W1757</f>
        <v>0</v>
      </c>
      <c r="O722" s="22">
        <f>'Comm Input'!X1757</f>
        <v>0</v>
      </c>
      <c r="P722" s="23">
        <f>'Comm Input'!Y1757</f>
        <v>0</v>
      </c>
      <c r="Q722" s="23">
        <f>'Comm Input'!Z1757</f>
        <v>0</v>
      </c>
      <c r="R722" s="23">
        <f>'Comm Input'!AA1757</f>
        <v>0</v>
      </c>
      <c r="S722" s="23">
        <f>'Comm Input'!AB1757</f>
        <v>0</v>
      </c>
      <c r="T722" s="11">
        <f>'Comm Input'!AC1757</f>
        <v>0</v>
      </c>
      <c r="U722">
        <f>'Comm Input'!AD1757</f>
        <v>0</v>
      </c>
      <c r="V722">
        <f>'Comm Input'!AE1757</f>
        <v>0</v>
      </c>
      <c r="W722" s="23">
        <f>'Comm Input'!AF1757</f>
        <v>0</v>
      </c>
      <c r="X722" s="23">
        <f>'Comm Input'!AG1757</f>
        <v>0</v>
      </c>
      <c r="Y722" s="23">
        <f>'Comm Input'!AH1757</f>
        <v>0</v>
      </c>
      <c r="Z722">
        <f>'Comm Input'!AI1757</f>
        <v>0</v>
      </c>
      <c r="AA722">
        <f>'Comm Input'!AJ1757</f>
        <v>0</v>
      </c>
      <c r="AB722">
        <f>'Comm Input'!DU1768</f>
        <v>0</v>
      </c>
    </row>
    <row r="723" spans="1:28" x14ac:dyDescent="0.25">
      <c r="A723" s="311">
        <f>'Comm Input'!J1758</f>
        <v>0</v>
      </c>
      <c r="B723">
        <f>'Comm Input'!K1758</f>
        <v>0</v>
      </c>
      <c r="C723" s="17">
        <f>'Comm Input'!L1758</f>
        <v>0</v>
      </c>
      <c r="D723">
        <f>'Comm Input'!M1758</f>
        <v>0</v>
      </c>
      <c r="E723" s="494">
        <f>'Comm Input'!N1758</f>
        <v>0</v>
      </c>
      <c r="F723" s="366">
        <f>'Comm Input'!O1758</f>
        <v>0</v>
      </c>
      <c r="G723" s="321">
        <f>'Comm Input'!P1758</f>
        <v>0</v>
      </c>
      <c r="H723" s="307">
        <f>'Comm Input'!Q1758</f>
        <v>0</v>
      </c>
      <c r="I723" s="307">
        <f>'Comm Input'!R1758</f>
        <v>0</v>
      </c>
      <c r="J723" s="307">
        <f>'Comm Input'!S1758</f>
        <v>0</v>
      </c>
      <c r="K723" s="307">
        <f>'Comm Input'!T1758</f>
        <v>0</v>
      </c>
      <c r="L723" s="38">
        <f>'Comm Input'!U1758</f>
        <v>0</v>
      </c>
      <c r="M723" s="38">
        <f>'Comm Input'!V1758</f>
        <v>0</v>
      </c>
      <c r="N723" s="22">
        <f>'Comm Input'!W1758</f>
        <v>0</v>
      </c>
      <c r="O723" s="22">
        <f>'Comm Input'!X1758</f>
        <v>0</v>
      </c>
      <c r="P723" s="23">
        <f>'Comm Input'!Y1758</f>
        <v>0</v>
      </c>
      <c r="Q723" s="23">
        <f>'Comm Input'!Z1758</f>
        <v>0</v>
      </c>
      <c r="R723" s="23">
        <f>'Comm Input'!AA1758</f>
        <v>0</v>
      </c>
      <c r="S723" s="23">
        <f>'Comm Input'!AB1758</f>
        <v>0</v>
      </c>
      <c r="T723" s="11">
        <f>'Comm Input'!AC1758</f>
        <v>0</v>
      </c>
      <c r="U723">
        <f>'Comm Input'!AD1758</f>
        <v>0</v>
      </c>
      <c r="V723">
        <f>'Comm Input'!AE1758</f>
        <v>0</v>
      </c>
      <c r="W723" s="23">
        <f>'Comm Input'!AF1758</f>
        <v>0</v>
      </c>
      <c r="X723" s="23">
        <f>'Comm Input'!AG1758</f>
        <v>0</v>
      </c>
      <c r="Y723" s="23">
        <f>'Comm Input'!AH1758</f>
        <v>0</v>
      </c>
      <c r="Z723" s="23">
        <f>'Comm Input'!AI1758</f>
        <v>0</v>
      </c>
      <c r="AA723">
        <f>'Comm Input'!AJ1758</f>
        <v>0</v>
      </c>
      <c r="AB723">
        <f>'Comm Input'!DU1769</f>
        <v>0</v>
      </c>
    </row>
    <row r="724" spans="1:28" x14ac:dyDescent="0.25">
      <c r="A724" s="311">
        <f>'Comm Input'!J1759</f>
        <v>0</v>
      </c>
      <c r="B724">
        <f>'Comm Input'!K1759</f>
        <v>0</v>
      </c>
      <c r="C724">
        <f>'Comm Input'!L1759</f>
        <v>0</v>
      </c>
      <c r="D724">
        <f>'Comm Input'!M1759</f>
        <v>0</v>
      </c>
      <c r="E724" s="626">
        <f>'Comm Input'!N1759</f>
        <v>0</v>
      </c>
      <c r="F724" s="13">
        <f>'Comm Input'!O1759</f>
        <v>0</v>
      </c>
      <c r="G724" s="38">
        <f>'Comm Input'!P1759</f>
        <v>0</v>
      </c>
      <c r="H724" s="307">
        <f>'Comm Input'!Q1759</f>
        <v>0</v>
      </c>
      <c r="I724" s="307">
        <f>'Comm Input'!R1759</f>
        <v>0</v>
      </c>
      <c r="J724" s="307">
        <f>'Comm Input'!S1759</f>
        <v>0</v>
      </c>
      <c r="K724" s="307">
        <f>'Comm Input'!T1759</f>
        <v>0</v>
      </c>
      <c r="L724" s="38">
        <f>'Comm Input'!U1759</f>
        <v>0</v>
      </c>
      <c r="M724" s="38">
        <f>'Comm Input'!V1759</f>
        <v>0</v>
      </c>
      <c r="N724" s="22">
        <f>'Comm Input'!W1759</f>
        <v>0</v>
      </c>
      <c r="O724" s="22">
        <f>'Comm Input'!X1759</f>
        <v>0</v>
      </c>
      <c r="P724" s="23">
        <f>'Comm Input'!Y1759</f>
        <v>0</v>
      </c>
      <c r="Q724" s="23">
        <f>'Comm Input'!Z1759</f>
        <v>0</v>
      </c>
      <c r="R724" s="23">
        <f>'Comm Input'!AA1759</f>
        <v>0</v>
      </c>
      <c r="S724" s="23">
        <f>'Comm Input'!AB1759</f>
        <v>0</v>
      </c>
      <c r="T724" s="11">
        <f>'Comm Input'!AC1759</f>
        <v>0</v>
      </c>
      <c r="U724">
        <f>'Comm Input'!AD1759</f>
        <v>0</v>
      </c>
      <c r="V724">
        <f>'Comm Input'!AE1759</f>
        <v>0</v>
      </c>
      <c r="W724" s="23">
        <f>'Comm Input'!AF1759</f>
        <v>0</v>
      </c>
      <c r="X724" s="23">
        <f>'Comm Input'!AG1759</f>
        <v>0</v>
      </c>
      <c r="Y724" s="23">
        <f>'Comm Input'!AH1759</f>
        <v>0</v>
      </c>
      <c r="Z724" s="23">
        <f>'Comm Input'!AI1759</f>
        <v>0</v>
      </c>
      <c r="AA724">
        <f>'Comm Input'!AJ1759</f>
        <v>0</v>
      </c>
      <c r="AB724">
        <f>'Comm Input'!DU1770</f>
        <v>0</v>
      </c>
    </row>
    <row r="725" spans="1:28" ht="15.75" thickBot="1" x14ac:dyDescent="0.3">
      <c r="A725" s="311">
        <f>'Comm Input'!J1760</f>
        <v>0</v>
      </c>
      <c r="B725">
        <f>'Comm Input'!K1760</f>
        <v>0</v>
      </c>
      <c r="C725">
        <f>'Comm Input'!L1760</f>
        <v>0</v>
      </c>
      <c r="D725">
        <f>'Comm Input'!M1760</f>
        <v>0</v>
      </c>
      <c r="E725" s="49">
        <f>'Comm Input'!N1760</f>
        <v>0</v>
      </c>
      <c r="F725" s="50">
        <f>'Comm Input'!O1760</f>
        <v>0</v>
      </c>
      <c r="G725" s="38">
        <f>'Comm Input'!P1760</f>
        <v>0</v>
      </c>
      <c r="H725" s="307">
        <f>'Comm Input'!Q1760</f>
        <v>0</v>
      </c>
      <c r="I725" s="307">
        <f>'Comm Input'!R1760</f>
        <v>0</v>
      </c>
      <c r="J725" s="307">
        <f>'Comm Input'!S1760</f>
        <v>0</v>
      </c>
      <c r="K725" s="307">
        <f>'Comm Input'!T1760</f>
        <v>0</v>
      </c>
      <c r="L725" s="38">
        <f>'Comm Input'!U1760</f>
        <v>0</v>
      </c>
      <c r="M725" s="38">
        <f>'Comm Input'!V1760</f>
        <v>0</v>
      </c>
      <c r="N725" s="38">
        <f>'Comm Input'!W1760</f>
        <v>0</v>
      </c>
      <c r="O725" s="22">
        <f>'Comm Input'!X1760</f>
        <v>0</v>
      </c>
      <c r="P725" s="11">
        <f>'Comm Input'!Y1760</f>
        <v>0</v>
      </c>
      <c r="Q725" s="23">
        <f>'Comm Input'!Z1760</f>
        <v>0</v>
      </c>
      <c r="R725" s="22">
        <f>'Comm Input'!AA1760</f>
        <v>0</v>
      </c>
      <c r="S725" s="22">
        <f>'Comm Input'!AB1760</f>
        <v>0</v>
      </c>
      <c r="T725" s="23">
        <f>'Comm Input'!AC1760</f>
        <v>0</v>
      </c>
      <c r="U725" s="22">
        <f>'Comm Input'!AD1760</f>
        <v>0</v>
      </c>
      <c r="V725" s="22">
        <f>'Comm Input'!AE1760</f>
        <v>0</v>
      </c>
      <c r="W725" s="23">
        <f>'Comm Input'!AF1760</f>
        <v>0</v>
      </c>
      <c r="X725" s="22">
        <f>'Comm Input'!AG1760</f>
        <v>0</v>
      </c>
      <c r="Y725" s="22">
        <f>'Comm Input'!AH1760</f>
        <v>0</v>
      </c>
      <c r="Z725" s="22">
        <f>'Comm Input'!AI1760</f>
        <v>0</v>
      </c>
      <c r="AA725">
        <f>'Comm Input'!AJ1760</f>
        <v>0</v>
      </c>
      <c r="AB725">
        <f>'Comm Input'!DU1771</f>
        <v>0</v>
      </c>
    </row>
    <row r="726" spans="1:28" ht="15.75" thickBot="1" x14ac:dyDescent="0.3">
      <c r="A726" s="311">
        <f>'Comm Input'!J1761</f>
        <v>0</v>
      </c>
      <c r="B726">
        <f>'Comm Input'!K1761</f>
        <v>0</v>
      </c>
      <c r="C726">
        <f>'Comm Input'!L1761</f>
        <v>0</v>
      </c>
      <c r="D726">
        <f>'Comm Input'!M1761</f>
        <v>0</v>
      </c>
      <c r="E726" s="49">
        <f>'Comm Input'!N1761</f>
        <v>0</v>
      </c>
      <c r="F726" s="50">
        <f>'Comm Input'!O1761</f>
        <v>0</v>
      </c>
      <c r="G726" s="38">
        <f>'Comm Input'!P1761</f>
        <v>0</v>
      </c>
      <c r="H726" s="38">
        <f>'Comm Input'!Q1761</f>
        <v>0</v>
      </c>
      <c r="I726" s="38">
        <f>'Comm Input'!R1761</f>
        <v>0</v>
      </c>
      <c r="J726" s="38">
        <f>'Comm Input'!S1761</f>
        <v>0</v>
      </c>
      <c r="K726" s="38">
        <f>'Comm Input'!T1761</f>
        <v>0</v>
      </c>
      <c r="L726" s="38">
        <f>'Comm Input'!U1761</f>
        <v>0</v>
      </c>
      <c r="M726" s="38">
        <f>'Comm Input'!V1761</f>
        <v>0</v>
      </c>
      <c r="N726" s="488">
        <f>'Comm Input'!W1761</f>
        <v>172.49679900000001</v>
      </c>
      <c r="O726" s="489">
        <f>'Comm Input'!X1761</f>
        <v>0</v>
      </c>
      <c r="P726" s="490">
        <f>'Comm Input'!Y1761</f>
        <v>0</v>
      </c>
      <c r="Q726" s="1165">
        <f>'Comm Input'!Z1761</f>
        <v>172.49679900000001</v>
      </c>
      <c r="R726" s="387">
        <f>'Comm Input'!AA1761</f>
        <v>9.3494200000000003</v>
      </c>
      <c r="S726" s="387">
        <f>'Comm Input'!AB1761</f>
        <v>0</v>
      </c>
      <c r="T726" s="1114">
        <f>'Comm Input'!AC1761</f>
        <v>9.3494200000000003</v>
      </c>
      <c r="U726" s="89">
        <f>'Comm Input'!AD1761</f>
        <v>0</v>
      </c>
      <c r="V726" s="89">
        <f>'Comm Input'!AE1761</f>
        <v>0</v>
      </c>
      <c r="W726" s="23">
        <f>'Comm Input'!AF1761</f>
        <v>0</v>
      </c>
      <c r="X726" s="387">
        <f>'Comm Input'!AG1761</f>
        <v>0</v>
      </c>
      <c r="Y726" s="387">
        <f>'Comm Input'!AH1761</f>
        <v>0</v>
      </c>
      <c r="Z726" s="1087">
        <f>'Comm Input'!AI1761</f>
        <v>0</v>
      </c>
      <c r="AA726">
        <f>'Comm Input'!AJ1761</f>
        <v>0</v>
      </c>
      <c r="AB726">
        <f>'Comm Input'!DU1772</f>
        <v>0</v>
      </c>
    </row>
    <row r="727" spans="1:28" x14ac:dyDescent="0.25">
      <c r="A727" s="311">
        <f>'Comm Input'!J1762</f>
        <v>0</v>
      </c>
      <c r="B727">
        <f>'Comm Input'!K1762</f>
        <v>0</v>
      </c>
      <c r="C727">
        <f>'Comm Input'!L1762</f>
        <v>0</v>
      </c>
      <c r="D727">
        <f>'Comm Input'!M1762</f>
        <v>0</v>
      </c>
      <c r="E727" s="49">
        <f>'Comm Input'!N1762</f>
        <v>0</v>
      </c>
      <c r="F727" s="50">
        <f>'Comm Input'!O1762</f>
        <v>0</v>
      </c>
      <c r="G727" s="38">
        <f>'Comm Input'!P1762</f>
        <v>0</v>
      </c>
      <c r="H727" s="38">
        <f>'Comm Input'!Q1762</f>
        <v>0</v>
      </c>
      <c r="I727" s="38">
        <f>'Comm Input'!R1762</f>
        <v>0</v>
      </c>
      <c r="J727" s="38">
        <f>'Comm Input'!S1762</f>
        <v>0</v>
      </c>
      <c r="K727" s="38">
        <f>'Comm Input'!T1762</f>
        <v>0</v>
      </c>
      <c r="L727" s="38">
        <f>'Comm Input'!U1762</f>
        <v>0</v>
      </c>
      <c r="M727" s="38">
        <f>'Comm Input'!V1762</f>
        <v>0</v>
      </c>
      <c r="N727" s="522">
        <f>'Comm Input'!W1762</f>
        <v>0</v>
      </c>
      <c r="O727" s="523">
        <f>'Comm Input'!X1762</f>
        <v>0</v>
      </c>
      <c r="P727" s="28">
        <f>'Comm Input'!Y1762</f>
        <v>0</v>
      </c>
      <c r="Q727" s="538">
        <f>'Comm Input'!Z1762</f>
        <v>0</v>
      </c>
      <c r="R727" s="523">
        <f>'Comm Input'!AA1762</f>
        <v>0</v>
      </c>
      <c r="S727" s="523">
        <f>'Comm Input'!AB1762</f>
        <v>0</v>
      </c>
      <c r="T727" s="28">
        <f>'Comm Input'!AC1762</f>
        <v>0</v>
      </c>
      <c r="U727" s="89">
        <f>'Comm Input'!AD1762</f>
        <v>0</v>
      </c>
      <c r="V727" s="89">
        <f>'Comm Input'!AE1762</f>
        <v>0</v>
      </c>
      <c r="W727" s="23">
        <f>'Comm Input'!AF1762</f>
        <v>0</v>
      </c>
      <c r="X727" s="523">
        <f>'Comm Input'!AG1762</f>
        <v>0</v>
      </c>
      <c r="Y727" s="523">
        <f>'Comm Input'!AH1762</f>
        <v>0</v>
      </c>
      <c r="Z727" s="89">
        <f>'Comm Input'!AI1762</f>
        <v>0</v>
      </c>
      <c r="AA727">
        <f>'Comm Input'!AJ1762</f>
        <v>0</v>
      </c>
      <c r="AB727">
        <f>'Comm Input'!DU1773</f>
        <v>0</v>
      </c>
    </row>
    <row r="728" spans="1:28" x14ac:dyDescent="0.25">
      <c r="A728" s="440" t="str">
        <f>'Comm Input'!J1763</f>
        <v>CES</v>
      </c>
      <c r="B728" s="42" t="str">
        <f>'Comm Input'!K1763</f>
        <v xml:space="preserve">Broker: Axis Group </v>
      </c>
      <c r="C728" s="35">
        <f>'Comm Input'!L1763</f>
        <v>0</v>
      </c>
      <c r="D728" s="158">
        <f>'Comm Input'!M1763</f>
        <v>0</v>
      </c>
      <c r="E728" s="117">
        <f>'Comm Input'!N1763</f>
        <v>0</v>
      </c>
      <c r="F728" s="316">
        <f>'Comm Input'!O1763</f>
        <v>0</v>
      </c>
      <c r="G728" s="158">
        <f>'Comm Input'!P1763</f>
        <v>0</v>
      </c>
      <c r="H728" s="158">
        <f>'Comm Input'!Q1763</f>
        <v>0</v>
      </c>
      <c r="I728" s="158">
        <f>'Comm Input'!R1763</f>
        <v>0</v>
      </c>
      <c r="J728" s="319">
        <f>'Comm Input'!S1763</f>
        <v>0</v>
      </c>
      <c r="K728" s="319">
        <f>'Comm Input'!T1763</f>
        <v>0</v>
      </c>
      <c r="L728" s="319" t="str">
        <f>'Comm Input'!U1763</f>
        <v>Bundled</v>
      </c>
      <c r="M728" s="158">
        <f>'Comm Input'!V1763</f>
        <v>0</v>
      </c>
      <c r="N728" s="319">
        <f>'Comm Input'!W1763</f>
        <v>2.2499999999999999E-2</v>
      </c>
      <c r="O728" s="117">
        <f>'Comm Input'!X1763</f>
        <v>0</v>
      </c>
      <c r="P728" s="157">
        <f>'Comm Input'!Y1763</f>
        <v>0</v>
      </c>
      <c r="Q728" s="159">
        <f>'Comm Input'!Z1763</f>
        <v>0</v>
      </c>
      <c r="R728" s="319">
        <f>'Comm Input'!AA1763</f>
        <v>0</v>
      </c>
      <c r="S728" s="157">
        <f>'Comm Input'!AB1763</f>
        <v>0</v>
      </c>
      <c r="T728" s="126" t="str">
        <f>'Comm Input'!AC1763</f>
        <v>kr</v>
      </c>
      <c r="U728" s="7">
        <f>'Comm Input'!AD1763</f>
        <v>0</v>
      </c>
      <c r="V728" s="7">
        <f>'Comm Input'!AE1763</f>
        <v>0</v>
      </c>
      <c r="W728" s="126">
        <f>'Comm Input'!AF1763</f>
        <v>0</v>
      </c>
      <c r="X728" s="158">
        <f>'Comm Input'!AG1763</f>
        <v>0</v>
      </c>
      <c r="Y728" s="322">
        <f>'Comm Input'!AH1763</f>
        <v>0</v>
      </c>
      <c r="Z728" s="7">
        <f>'Comm Input'!AI1763</f>
        <v>0</v>
      </c>
      <c r="AA728">
        <f>'Comm Input'!AJ1763</f>
        <v>0</v>
      </c>
      <c r="AB728">
        <f>'Comm Input'!DU1774</f>
        <v>0</v>
      </c>
    </row>
    <row r="729" spans="1:28" x14ac:dyDescent="0.25">
      <c r="A729" s="311">
        <f>'Comm Input'!J1764</f>
        <v>0</v>
      </c>
      <c r="B729" s="218" t="str">
        <f>'Comm Input'!K1764</f>
        <v>Coastal Roofing Solutions, LLC</v>
      </c>
      <c r="C729" s="17">
        <f>'Comm Input'!L1764</f>
        <v>0.31730000000000003</v>
      </c>
      <c r="D729" t="str">
        <f>'Comm Input'!M1764</f>
        <v>FL5551</v>
      </c>
      <c r="E729" s="628">
        <f>'Comm Input'!N1764</f>
        <v>27276</v>
      </c>
      <c r="F729" s="366">
        <f>'Comm Input'!O1764</f>
        <v>0</v>
      </c>
      <c r="G729" s="533">
        <f>'Comm Input'!P1764</f>
        <v>0</v>
      </c>
      <c r="H729" s="535">
        <f>'Comm Input'!Q1764</f>
        <v>0</v>
      </c>
      <c r="I729" s="535">
        <f>'Comm Input'!R1764</f>
        <v>0</v>
      </c>
      <c r="J729" s="535">
        <f>'Comm Input'!S1764</f>
        <v>0</v>
      </c>
      <c r="K729" s="535">
        <f>'Comm Input'!T1764</f>
        <v>0</v>
      </c>
      <c r="L729" s="526">
        <f>'Comm Input'!U1764</f>
        <v>0</v>
      </c>
      <c r="M729" s="526">
        <f>'Comm Input'!V1764</f>
        <v>0</v>
      </c>
      <c r="N729" s="523">
        <f>'Comm Input'!W1764</f>
        <v>613.70999999999992</v>
      </c>
      <c r="O729" s="523">
        <f>'Comm Input'!X1764</f>
        <v>0</v>
      </c>
      <c r="P729" s="538">
        <f>'Comm Input'!Y1764</f>
        <v>0</v>
      </c>
      <c r="Q729" s="538">
        <f>'Comm Input'!Z1764</f>
        <v>0</v>
      </c>
      <c r="R729" s="538">
        <f>'Comm Input'!AA1764</f>
        <v>0</v>
      </c>
      <c r="S729" s="538">
        <f>'Comm Input'!AB1764</f>
        <v>0</v>
      </c>
      <c r="T729" s="11">
        <f>'Comm Input'!AC1764</f>
        <v>0</v>
      </c>
      <c r="U729">
        <f>'Comm Input'!AD1764</f>
        <v>0</v>
      </c>
      <c r="V729">
        <f>'Comm Input'!AE1764</f>
        <v>0</v>
      </c>
      <c r="W729" s="538">
        <f>'Comm Input'!AF1764</f>
        <v>0</v>
      </c>
      <c r="X729" s="538">
        <f>'Comm Input'!AG1764</f>
        <v>0</v>
      </c>
      <c r="Y729" s="538">
        <f>'Comm Input'!AH1764</f>
        <v>0</v>
      </c>
      <c r="Z729">
        <f>'Comm Input'!AI1764</f>
        <v>0</v>
      </c>
      <c r="AA729">
        <f>'Comm Input'!AJ1764</f>
        <v>0</v>
      </c>
      <c r="AB729">
        <f>'Comm Input'!DU1775</f>
        <v>0</v>
      </c>
    </row>
    <row r="730" spans="1:28" x14ac:dyDescent="0.25">
      <c r="A730" s="311">
        <f>'Comm Input'!J1765</f>
        <v>0</v>
      </c>
      <c r="B730" s="11">
        <f>'Comm Input'!K1765</f>
        <v>0</v>
      </c>
      <c r="C730">
        <f>'Comm Input'!L1765</f>
        <v>0</v>
      </c>
      <c r="D730">
        <f>'Comm Input'!M1765</f>
        <v>0</v>
      </c>
      <c r="E730" s="494">
        <f>'Comm Input'!N1765</f>
        <v>0</v>
      </c>
      <c r="F730" s="17">
        <f>'Comm Input'!O1765</f>
        <v>0</v>
      </c>
      <c r="G730" s="38">
        <f>'Comm Input'!P1765</f>
        <v>0</v>
      </c>
      <c r="H730" s="307">
        <f>'Comm Input'!Q1765</f>
        <v>0</v>
      </c>
      <c r="I730" s="307">
        <f>'Comm Input'!R1765</f>
        <v>0</v>
      </c>
      <c r="J730" s="307">
        <f>'Comm Input'!S1765</f>
        <v>0</v>
      </c>
      <c r="K730" s="307">
        <f>'Comm Input'!T1765</f>
        <v>0</v>
      </c>
      <c r="L730" s="38">
        <f>'Comm Input'!U1765</f>
        <v>0</v>
      </c>
      <c r="M730" s="38">
        <f>'Comm Input'!V1765</f>
        <v>0</v>
      </c>
      <c r="N730" s="22">
        <f>'Comm Input'!W1765</f>
        <v>0</v>
      </c>
      <c r="O730" s="22">
        <f>'Comm Input'!X1765</f>
        <v>0</v>
      </c>
      <c r="P730" s="23">
        <f>'Comm Input'!Y1765</f>
        <v>0</v>
      </c>
      <c r="Q730" s="23">
        <f>'Comm Input'!Z1765</f>
        <v>0</v>
      </c>
      <c r="R730" s="23">
        <f>'Comm Input'!AA1765</f>
        <v>0</v>
      </c>
      <c r="S730" s="23">
        <f>'Comm Input'!AB1765</f>
        <v>0</v>
      </c>
      <c r="T730" s="11">
        <f>'Comm Input'!AC1765</f>
        <v>0</v>
      </c>
      <c r="U730">
        <f>'Comm Input'!AD1765</f>
        <v>0</v>
      </c>
      <c r="V730">
        <f>'Comm Input'!AE1765</f>
        <v>0</v>
      </c>
      <c r="W730" s="23">
        <f>'Comm Input'!AF1765</f>
        <v>0</v>
      </c>
      <c r="X730" s="23">
        <f>'Comm Input'!AG1765</f>
        <v>0</v>
      </c>
      <c r="Y730" s="23">
        <f>'Comm Input'!AH1765</f>
        <v>0</v>
      </c>
      <c r="Z730">
        <f>'Comm Input'!AI1765</f>
        <v>0</v>
      </c>
      <c r="AA730">
        <f>'Comm Input'!AJ1765</f>
        <v>0</v>
      </c>
      <c r="AB730">
        <f>'Comm Input'!DU1776</f>
        <v>0</v>
      </c>
    </row>
    <row r="731" spans="1:28" x14ac:dyDescent="0.25">
      <c r="A731" s="311">
        <f>'Comm Input'!J1766</f>
        <v>0</v>
      </c>
      <c r="B731" s="11" t="str">
        <f>'Comm Input'!K1766</f>
        <v>EFFECTIVE: 2/2021</v>
      </c>
      <c r="C731" s="17">
        <f>'Comm Input'!L1766</f>
        <v>0</v>
      </c>
      <c r="D731">
        <f>'Comm Input'!M1766</f>
        <v>0</v>
      </c>
      <c r="E731" s="494">
        <f>'Comm Input'!N1766</f>
        <v>0</v>
      </c>
      <c r="F731" s="366">
        <f>'Comm Input'!O1766</f>
        <v>0</v>
      </c>
      <c r="G731" s="321">
        <f>'Comm Input'!P1766</f>
        <v>0</v>
      </c>
      <c r="H731" s="307">
        <f>'Comm Input'!Q1766</f>
        <v>0</v>
      </c>
      <c r="I731" s="307">
        <f>'Comm Input'!R1766</f>
        <v>0</v>
      </c>
      <c r="J731" s="307">
        <f>'Comm Input'!S1766</f>
        <v>0</v>
      </c>
      <c r="K731" s="307">
        <f>'Comm Input'!T1766</f>
        <v>0</v>
      </c>
      <c r="L731" s="38">
        <f>'Comm Input'!U1766</f>
        <v>0</v>
      </c>
      <c r="M731" s="38">
        <f>'Comm Input'!V1766</f>
        <v>0</v>
      </c>
      <c r="N731" s="22">
        <f>'Comm Input'!W1766</f>
        <v>0</v>
      </c>
      <c r="O731" s="22">
        <f>'Comm Input'!X1766</f>
        <v>0</v>
      </c>
      <c r="P731" s="23">
        <f>'Comm Input'!Y1766</f>
        <v>0</v>
      </c>
      <c r="Q731" s="23">
        <f>'Comm Input'!Z1766</f>
        <v>0</v>
      </c>
      <c r="R731" s="23">
        <f>'Comm Input'!AA1766</f>
        <v>0</v>
      </c>
      <c r="S731" s="23">
        <f>'Comm Input'!AB1766</f>
        <v>0</v>
      </c>
      <c r="T731" s="11">
        <f>'Comm Input'!AC1766</f>
        <v>0</v>
      </c>
      <c r="U731">
        <f>'Comm Input'!AD1766</f>
        <v>0</v>
      </c>
      <c r="V731">
        <f>'Comm Input'!AE1766</f>
        <v>0</v>
      </c>
      <c r="W731" s="23">
        <f>'Comm Input'!AF1766</f>
        <v>0</v>
      </c>
      <c r="X731" s="23">
        <f>'Comm Input'!AG1766</f>
        <v>0</v>
      </c>
      <c r="Y731" s="23">
        <f>'Comm Input'!AH1766</f>
        <v>0</v>
      </c>
      <c r="Z731">
        <f>'Comm Input'!AI1766</f>
        <v>0</v>
      </c>
      <c r="AA731">
        <f>'Comm Input'!AJ1766</f>
        <v>0</v>
      </c>
      <c r="AB731">
        <f>'Comm Input'!DU1777</f>
        <v>0</v>
      </c>
    </row>
    <row r="732" spans="1:28" x14ac:dyDescent="0.25">
      <c r="A732" s="311">
        <f>'Comm Input'!J1767</f>
        <v>0</v>
      </c>
      <c r="B732">
        <f>'Comm Input'!K1767</f>
        <v>0</v>
      </c>
      <c r="C732">
        <f>'Comm Input'!L1767</f>
        <v>0</v>
      </c>
      <c r="D732">
        <f>'Comm Input'!M1767</f>
        <v>0</v>
      </c>
      <c r="E732" s="494">
        <f>'Comm Input'!N1767</f>
        <v>0</v>
      </c>
      <c r="F732" s="17">
        <f>'Comm Input'!O1767</f>
        <v>0</v>
      </c>
      <c r="G732" s="38">
        <f>'Comm Input'!P1767</f>
        <v>0</v>
      </c>
      <c r="H732" s="307">
        <f>'Comm Input'!Q1767</f>
        <v>0</v>
      </c>
      <c r="I732" s="307">
        <f>'Comm Input'!R1767</f>
        <v>0</v>
      </c>
      <c r="J732" s="307">
        <f>'Comm Input'!S1767</f>
        <v>0</v>
      </c>
      <c r="K732" s="307">
        <f>'Comm Input'!T1767</f>
        <v>0</v>
      </c>
      <c r="L732" s="38">
        <f>'Comm Input'!U1767</f>
        <v>0</v>
      </c>
      <c r="M732" s="38">
        <f>'Comm Input'!V1767</f>
        <v>0</v>
      </c>
      <c r="N732" s="22">
        <f>'Comm Input'!W1767</f>
        <v>0</v>
      </c>
      <c r="O732" s="22">
        <f>'Comm Input'!X1767</f>
        <v>0</v>
      </c>
      <c r="P732" s="23">
        <f>'Comm Input'!Y1767</f>
        <v>0</v>
      </c>
      <c r="Q732" s="23">
        <f>'Comm Input'!Z1767</f>
        <v>0</v>
      </c>
      <c r="R732" s="23">
        <f>'Comm Input'!AA1767</f>
        <v>0</v>
      </c>
      <c r="S732" s="23">
        <f>'Comm Input'!AB1767</f>
        <v>0</v>
      </c>
      <c r="T732" s="11">
        <f>'Comm Input'!AC1767</f>
        <v>0</v>
      </c>
      <c r="U732">
        <f>'Comm Input'!AD1767</f>
        <v>0</v>
      </c>
      <c r="V732">
        <f>'Comm Input'!AE1767</f>
        <v>0</v>
      </c>
      <c r="W732" s="23">
        <f>'Comm Input'!AF1767</f>
        <v>0</v>
      </c>
      <c r="X732" s="23">
        <f>'Comm Input'!AG1767</f>
        <v>0</v>
      </c>
      <c r="Y732" s="23">
        <f>'Comm Input'!AH1767</f>
        <v>0</v>
      </c>
      <c r="Z732">
        <f>'Comm Input'!AI1767</f>
        <v>0</v>
      </c>
      <c r="AA732">
        <f>'Comm Input'!AJ1767</f>
        <v>0</v>
      </c>
      <c r="AB732">
        <f>'Comm Input'!DU1778</f>
        <v>0</v>
      </c>
    </row>
    <row r="733" spans="1:28" x14ac:dyDescent="0.25">
      <c r="A733" s="311">
        <f>'Comm Input'!J1768</f>
        <v>0</v>
      </c>
      <c r="B733">
        <f>'Comm Input'!K1768</f>
        <v>0</v>
      </c>
      <c r="C733" s="17">
        <f>'Comm Input'!L1768</f>
        <v>0</v>
      </c>
      <c r="D733">
        <f>'Comm Input'!M1768</f>
        <v>0</v>
      </c>
      <c r="E733" s="494">
        <f>'Comm Input'!N1768</f>
        <v>0</v>
      </c>
      <c r="F733" s="366">
        <f>'Comm Input'!O1768</f>
        <v>0</v>
      </c>
      <c r="G733" s="321">
        <f>'Comm Input'!P1768</f>
        <v>0</v>
      </c>
      <c r="H733" s="307">
        <f>'Comm Input'!Q1768</f>
        <v>0</v>
      </c>
      <c r="I733" s="307">
        <f>'Comm Input'!R1768</f>
        <v>0</v>
      </c>
      <c r="J733" s="307">
        <f>'Comm Input'!S1768</f>
        <v>0</v>
      </c>
      <c r="K733" s="307">
        <f>'Comm Input'!T1768</f>
        <v>0</v>
      </c>
      <c r="L733" s="38">
        <f>'Comm Input'!U1768</f>
        <v>0</v>
      </c>
      <c r="M733" s="38">
        <f>'Comm Input'!V1768</f>
        <v>0</v>
      </c>
      <c r="N733" s="22">
        <f>'Comm Input'!W1768</f>
        <v>0</v>
      </c>
      <c r="O733" s="22">
        <f>'Comm Input'!X1768</f>
        <v>0</v>
      </c>
      <c r="P733" s="23">
        <f>'Comm Input'!Y1768</f>
        <v>0</v>
      </c>
      <c r="Q733" s="23">
        <f>'Comm Input'!Z1768</f>
        <v>0</v>
      </c>
      <c r="R733" s="23">
        <f>'Comm Input'!AA1768</f>
        <v>0</v>
      </c>
      <c r="S733" s="23">
        <f>'Comm Input'!AB1768</f>
        <v>0</v>
      </c>
      <c r="T733" s="11">
        <f>'Comm Input'!AC1768</f>
        <v>0</v>
      </c>
      <c r="U733">
        <f>'Comm Input'!AD1768</f>
        <v>0</v>
      </c>
      <c r="V733">
        <f>'Comm Input'!AE1768</f>
        <v>0</v>
      </c>
      <c r="W733" s="23">
        <f>'Comm Input'!AF1768</f>
        <v>0</v>
      </c>
      <c r="X733" s="23">
        <f>'Comm Input'!AG1768</f>
        <v>0</v>
      </c>
      <c r="Y733" s="23">
        <f>'Comm Input'!AH1768</f>
        <v>0</v>
      </c>
      <c r="Z733" s="23">
        <f>'Comm Input'!AI1768</f>
        <v>0</v>
      </c>
      <c r="AA733">
        <f>'Comm Input'!AJ1768</f>
        <v>0</v>
      </c>
      <c r="AB733">
        <f>'Comm Input'!DU1779</f>
        <v>0</v>
      </c>
    </row>
    <row r="734" spans="1:28" x14ac:dyDescent="0.25">
      <c r="A734" s="311">
        <f>'Comm Input'!J1769</f>
        <v>0</v>
      </c>
      <c r="B734">
        <f>'Comm Input'!K1769</f>
        <v>0</v>
      </c>
      <c r="C734">
        <f>'Comm Input'!L1769</f>
        <v>0</v>
      </c>
      <c r="D734">
        <f>'Comm Input'!M1769</f>
        <v>0</v>
      </c>
      <c r="E734" s="626">
        <f>'Comm Input'!N1769</f>
        <v>0</v>
      </c>
      <c r="F734" s="13">
        <f>'Comm Input'!O1769</f>
        <v>0</v>
      </c>
      <c r="G734" s="38">
        <f>'Comm Input'!P1769</f>
        <v>0</v>
      </c>
      <c r="H734" s="307">
        <f>'Comm Input'!Q1769</f>
        <v>0</v>
      </c>
      <c r="I734" s="307">
        <f>'Comm Input'!R1769</f>
        <v>0</v>
      </c>
      <c r="J734" s="307">
        <f>'Comm Input'!S1769</f>
        <v>0</v>
      </c>
      <c r="K734" s="307">
        <f>'Comm Input'!T1769</f>
        <v>0</v>
      </c>
      <c r="L734" s="38">
        <f>'Comm Input'!U1769</f>
        <v>0</v>
      </c>
      <c r="M734" s="38">
        <f>'Comm Input'!V1769</f>
        <v>0</v>
      </c>
      <c r="N734" s="22">
        <f>'Comm Input'!W1769</f>
        <v>0</v>
      </c>
      <c r="O734" s="22">
        <f>'Comm Input'!X1769</f>
        <v>0</v>
      </c>
      <c r="P734" s="23">
        <f>'Comm Input'!Y1769</f>
        <v>0</v>
      </c>
      <c r="Q734" s="23">
        <f>'Comm Input'!Z1769</f>
        <v>0</v>
      </c>
      <c r="R734" s="23">
        <f>'Comm Input'!AA1769</f>
        <v>0</v>
      </c>
      <c r="S734" s="23">
        <f>'Comm Input'!AB1769</f>
        <v>0</v>
      </c>
      <c r="T734" s="11">
        <f>'Comm Input'!AC1769</f>
        <v>0</v>
      </c>
      <c r="U734">
        <f>'Comm Input'!AD1769</f>
        <v>0</v>
      </c>
      <c r="V734">
        <f>'Comm Input'!AE1769</f>
        <v>0</v>
      </c>
      <c r="W734" s="23">
        <f>'Comm Input'!AF1769</f>
        <v>0</v>
      </c>
      <c r="X734" s="23">
        <f>'Comm Input'!AG1769</f>
        <v>0</v>
      </c>
      <c r="Y734" s="23">
        <f>'Comm Input'!AH1769</f>
        <v>0</v>
      </c>
      <c r="Z734" s="23">
        <f>'Comm Input'!AI1769</f>
        <v>0</v>
      </c>
      <c r="AA734">
        <f>'Comm Input'!AJ1769</f>
        <v>0</v>
      </c>
      <c r="AB734">
        <f>'Comm Input'!DU1780</f>
        <v>0</v>
      </c>
    </row>
    <row r="735" spans="1:28" ht="15.75" thickBot="1" x14ac:dyDescent="0.3">
      <c r="A735" s="311">
        <f>'Comm Input'!J1770</f>
        <v>0</v>
      </c>
      <c r="B735">
        <f>'Comm Input'!K1770</f>
        <v>0</v>
      </c>
      <c r="C735">
        <f>'Comm Input'!L1770</f>
        <v>0</v>
      </c>
      <c r="D735">
        <f>'Comm Input'!M1770</f>
        <v>0</v>
      </c>
      <c r="E735" s="49">
        <f>'Comm Input'!N1770</f>
        <v>0</v>
      </c>
      <c r="F735" s="50">
        <f>'Comm Input'!O1770</f>
        <v>0</v>
      </c>
      <c r="G735" s="38">
        <f>'Comm Input'!P1770</f>
        <v>0</v>
      </c>
      <c r="H735" s="307">
        <f>'Comm Input'!Q1770</f>
        <v>0</v>
      </c>
      <c r="I735" s="307">
        <f>'Comm Input'!R1770</f>
        <v>0</v>
      </c>
      <c r="J735" s="307">
        <f>'Comm Input'!S1770</f>
        <v>0</v>
      </c>
      <c r="K735" s="307">
        <f>'Comm Input'!T1770</f>
        <v>0</v>
      </c>
      <c r="L735" s="38">
        <f>'Comm Input'!U1770</f>
        <v>0</v>
      </c>
      <c r="M735" s="38">
        <f>'Comm Input'!V1770</f>
        <v>0</v>
      </c>
      <c r="N735" s="38">
        <f>'Comm Input'!W1770</f>
        <v>0</v>
      </c>
      <c r="O735" s="22">
        <f>'Comm Input'!X1770</f>
        <v>0</v>
      </c>
      <c r="P735" s="11">
        <f>'Comm Input'!Y1770</f>
        <v>0</v>
      </c>
      <c r="Q735" s="23">
        <f>'Comm Input'!Z1770</f>
        <v>0</v>
      </c>
      <c r="R735" s="22">
        <f>'Comm Input'!AA1770</f>
        <v>0</v>
      </c>
      <c r="S735" s="22">
        <f>'Comm Input'!AB1770</f>
        <v>0</v>
      </c>
      <c r="T735" s="23">
        <f>'Comm Input'!AC1770</f>
        <v>0</v>
      </c>
      <c r="U735" s="22">
        <f>'Comm Input'!AD1770</f>
        <v>0</v>
      </c>
      <c r="V735" s="22">
        <f>'Comm Input'!AE1770</f>
        <v>0</v>
      </c>
      <c r="W735" s="23">
        <f>'Comm Input'!AF1770</f>
        <v>0</v>
      </c>
      <c r="X735" s="22">
        <f>'Comm Input'!AG1770</f>
        <v>0</v>
      </c>
      <c r="Y735" s="22">
        <f>'Comm Input'!AH1770</f>
        <v>0</v>
      </c>
      <c r="Z735" s="22">
        <f>'Comm Input'!AI1770</f>
        <v>0</v>
      </c>
      <c r="AA735">
        <f>'Comm Input'!AJ1770</f>
        <v>0</v>
      </c>
      <c r="AB735">
        <f>'Comm Input'!DU1781</f>
        <v>0</v>
      </c>
    </row>
    <row r="736" spans="1:28" ht="15.75" thickBot="1" x14ac:dyDescent="0.3">
      <c r="A736" s="311">
        <f>'Comm Input'!J1771</f>
        <v>0</v>
      </c>
      <c r="B736">
        <f>'Comm Input'!K1771</f>
        <v>0</v>
      </c>
      <c r="C736">
        <f>'Comm Input'!L1771</f>
        <v>0</v>
      </c>
      <c r="D736">
        <f>'Comm Input'!M1771</f>
        <v>0</v>
      </c>
      <c r="E736" s="49">
        <f>'Comm Input'!N1771</f>
        <v>0</v>
      </c>
      <c r="F736" s="50">
        <f>'Comm Input'!O1771</f>
        <v>0</v>
      </c>
      <c r="G736" s="38">
        <f>'Comm Input'!P1771</f>
        <v>0</v>
      </c>
      <c r="H736" s="38">
        <f>'Comm Input'!Q1771</f>
        <v>0</v>
      </c>
      <c r="I736" s="38">
        <f>'Comm Input'!R1771</f>
        <v>0</v>
      </c>
      <c r="J736" s="38">
        <f>'Comm Input'!S1771</f>
        <v>0</v>
      </c>
      <c r="K736" s="38">
        <f>'Comm Input'!T1771</f>
        <v>0</v>
      </c>
      <c r="L736" s="38">
        <f>'Comm Input'!U1771</f>
        <v>0</v>
      </c>
      <c r="M736" s="38">
        <f>'Comm Input'!V1771</f>
        <v>0</v>
      </c>
      <c r="N736" s="488">
        <f>'Comm Input'!W1771</f>
        <v>613.70999999999992</v>
      </c>
      <c r="O736" s="489">
        <f>'Comm Input'!X1771</f>
        <v>0</v>
      </c>
      <c r="P736" s="490">
        <f>'Comm Input'!Y1771</f>
        <v>0</v>
      </c>
      <c r="Q736" s="1165">
        <f>'Comm Input'!Z1771</f>
        <v>613.70999999999992</v>
      </c>
      <c r="R736" s="387">
        <f>'Comm Input'!AA1771</f>
        <v>0</v>
      </c>
      <c r="S736" s="387">
        <f>'Comm Input'!AB1771</f>
        <v>0</v>
      </c>
      <c r="T736" s="1114">
        <f>'Comm Input'!AC1771</f>
        <v>0</v>
      </c>
      <c r="U736" s="89">
        <f>'Comm Input'!AD1771</f>
        <v>0</v>
      </c>
      <c r="V736" s="89">
        <f>'Comm Input'!AE1771</f>
        <v>0</v>
      </c>
      <c r="W736" s="23">
        <f>'Comm Input'!AF1771</f>
        <v>0</v>
      </c>
      <c r="X736" s="387">
        <f>'Comm Input'!AG1771</f>
        <v>0</v>
      </c>
      <c r="Y736" s="387">
        <f>'Comm Input'!AH1771</f>
        <v>0</v>
      </c>
      <c r="Z736" s="1087">
        <f>'Comm Input'!AI1771</f>
        <v>0</v>
      </c>
      <c r="AA736">
        <f>'Comm Input'!AJ1771</f>
        <v>0</v>
      </c>
      <c r="AB736">
        <f>'Comm Input'!DU1782</f>
        <v>0</v>
      </c>
    </row>
    <row r="737" spans="1:28" x14ac:dyDescent="0.25">
      <c r="A737" s="311">
        <f>'Comm Input'!J1772</f>
        <v>0</v>
      </c>
      <c r="B737">
        <f>'Comm Input'!K1772</f>
        <v>0</v>
      </c>
      <c r="C737">
        <f>'Comm Input'!L1772</f>
        <v>0</v>
      </c>
      <c r="D737">
        <f>'Comm Input'!M1772</f>
        <v>0</v>
      </c>
      <c r="E737" s="49">
        <f>'Comm Input'!N1772</f>
        <v>0</v>
      </c>
      <c r="F737" s="50">
        <f>'Comm Input'!O1772</f>
        <v>0</v>
      </c>
      <c r="G737" s="38">
        <f>'Comm Input'!P1772</f>
        <v>0</v>
      </c>
      <c r="H737" s="38">
        <f>'Comm Input'!Q1772</f>
        <v>0</v>
      </c>
      <c r="I737" s="38">
        <f>'Comm Input'!R1772</f>
        <v>0</v>
      </c>
      <c r="J737" s="38">
        <f>'Comm Input'!S1772</f>
        <v>0</v>
      </c>
      <c r="K737" s="38">
        <f>'Comm Input'!T1772</f>
        <v>0</v>
      </c>
      <c r="L737" s="38">
        <f>'Comm Input'!U1772</f>
        <v>0</v>
      </c>
      <c r="M737" s="38">
        <f>'Comm Input'!V1772</f>
        <v>0</v>
      </c>
      <c r="N737" s="522">
        <f>'Comm Input'!W1772</f>
        <v>0</v>
      </c>
      <c r="O737" s="523">
        <f>'Comm Input'!X1772</f>
        <v>0</v>
      </c>
      <c r="P737" s="28">
        <f>'Comm Input'!Y1772</f>
        <v>0</v>
      </c>
      <c r="Q737" s="538">
        <f>'Comm Input'!Z1772</f>
        <v>0</v>
      </c>
      <c r="R737" s="523">
        <f>'Comm Input'!AA1772</f>
        <v>0</v>
      </c>
      <c r="S737" s="523">
        <f>'Comm Input'!AB1772</f>
        <v>0</v>
      </c>
      <c r="T737" s="28">
        <f>'Comm Input'!AC1772</f>
        <v>0</v>
      </c>
      <c r="U737" s="89">
        <f>'Comm Input'!AD1772</f>
        <v>0</v>
      </c>
      <c r="V737" s="89">
        <f>'Comm Input'!AE1772</f>
        <v>0</v>
      </c>
      <c r="W737" s="23">
        <f>'Comm Input'!AF1772</f>
        <v>0</v>
      </c>
      <c r="X737" s="523">
        <f>'Comm Input'!AG1772</f>
        <v>0</v>
      </c>
      <c r="Y737" s="523">
        <f>'Comm Input'!AH1772</f>
        <v>0</v>
      </c>
      <c r="Z737" s="89">
        <f>'Comm Input'!AI1772</f>
        <v>0</v>
      </c>
      <c r="AA737">
        <f>'Comm Input'!AJ1772</f>
        <v>0</v>
      </c>
      <c r="AB737">
        <f>'Comm Input'!DU1783</f>
        <v>0</v>
      </c>
    </row>
    <row r="738" spans="1:28" x14ac:dyDescent="0.25">
      <c r="A738" s="1104" t="str">
        <f>'Comm Input'!J1773</f>
        <v>CES - EOI</v>
      </c>
      <c r="B738" s="1105" t="str">
        <f>'Comm Input'!K1773</f>
        <v>Broker: Employer Solutions Group</v>
      </c>
      <c r="C738" s="35">
        <f>'Comm Input'!L1773</f>
        <v>0</v>
      </c>
      <c r="D738" s="158">
        <f>'Comm Input'!M1773</f>
        <v>0</v>
      </c>
      <c r="E738" s="117">
        <f>'Comm Input'!N1773</f>
        <v>0</v>
      </c>
      <c r="F738" s="316">
        <f>'Comm Input'!O1773</f>
        <v>0</v>
      </c>
      <c r="G738" s="158">
        <f>'Comm Input'!P1773</f>
        <v>0</v>
      </c>
      <c r="H738" s="158">
        <f>'Comm Input'!Q1773</f>
        <v>0</v>
      </c>
      <c r="I738" s="158">
        <f>'Comm Input'!R1773</f>
        <v>0</v>
      </c>
      <c r="J738" s="319">
        <f>'Comm Input'!S1773</f>
        <v>0</v>
      </c>
      <c r="K738" s="319">
        <f>'Comm Input'!T1773</f>
        <v>0</v>
      </c>
      <c r="L738" s="319" t="str">
        <f>'Comm Input'!U1773</f>
        <v>Bundled</v>
      </c>
      <c r="M738" s="158">
        <f>'Comm Input'!V1773</f>
        <v>0</v>
      </c>
      <c r="N738" s="319">
        <f>'Comm Input'!W1773</f>
        <v>0.01</v>
      </c>
      <c r="O738" s="117">
        <f>'Comm Input'!X1773</f>
        <v>0</v>
      </c>
      <c r="P738" s="157">
        <f>'Comm Input'!Y1773</f>
        <v>0</v>
      </c>
      <c r="Q738" s="159">
        <f>'Comm Input'!Z1773</f>
        <v>0</v>
      </c>
      <c r="R738" s="319">
        <f>'Comm Input'!AA1773</f>
        <v>8.0000000000000004E-4</v>
      </c>
      <c r="S738" s="157">
        <f>'Comm Input'!AB1773</f>
        <v>0</v>
      </c>
      <c r="T738" s="126" t="str">
        <f>'Comm Input'!AC1773</f>
        <v>kr</v>
      </c>
      <c r="U738" s="7">
        <f>'Comm Input'!AD1773</f>
        <v>0</v>
      </c>
      <c r="V738" s="7">
        <f>'Comm Input'!AE1773</f>
        <v>0</v>
      </c>
      <c r="W738" s="126">
        <f>'Comm Input'!AF1773</f>
        <v>0</v>
      </c>
      <c r="X738" s="158">
        <f>'Comm Input'!AG1773</f>
        <v>0</v>
      </c>
      <c r="Y738" s="322">
        <f>'Comm Input'!AH1773</f>
        <v>0</v>
      </c>
      <c r="Z738" s="7">
        <f>'Comm Input'!AI1773</f>
        <v>0</v>
      </c>
      <c r="AA738">
        <f>'Comm Input'!AJ1773</f>
        <v>0</v>
      </c>
      <c r="AB738">
        <f>'Comm Input'!DU1784</f>
        <v>0</v>
      </c>
    </row>
    <row r="739" spans="1:28" x14ac:dyDescent="0.25">
      <c r="A739" s="311">
        <f>'Comm Input'!J1774</f>
        <v>0</v>
      </c>
      <c r="B739" s="218" t="str">
        <f>'Comm Input'!K1774</f>
        <v>The Momentum Group - Inland Concrete</v>
      </c>
      <c r="C739" s="17">
        <f>'Comm Input'!L1774</f>
        <v>0.26</v>
      </c>
      <c r="D739" t="str">
        <f>'Comm Input'!M1774</f>
        <v>CA4034</v>
      </c>
      <c r="E739" s="628">
        <f>'Comm Input'!N1774</f>
        <v>112890.66</v>
      </c>
      <c r="F739" s="366">
        <f>'Comm Input'!O1774</f>
        <v>0</v>
      </c>
      <c r="G739" s="533">
        <f>'Comm Input'!P1774</f>
        <v>0</v>
      </c>
      <c r="H739" s="535">
        <f>'Comm Input'!Q1774</f>
        <v>0</v>
      </c>
      <c r="I739" s="535">
        <f>'Comm Input'!R1774</f>
        <v>0</v>
      </c>
      <c r="J739" s="535">
        <f>'Comm Input'!S1774</f>
        <v>0</v>
      </c>
      <c r="K739" s="535">
        <f>'Comm Input'!T1774</f>
        <v>0</v>
      </c>
      <c r="L739" s="526">
        <f>'Comm Input'!U1774</f>
        <v>0</v>
      </c>
      <c r="M739" s="526">
        <f>'Comm Input'!V1774</f>
        <v>0</v>
      </c>
      <c r="N739" s="523">
        <f>'Comm Input'!W1774</f>
        <v>1128.9066</v>
      </c>
      <c r="O739" s="523">
        <f>'Comm Input'!X1774</f>
        <v>0</v>
      </c>
      <c r="P739" s="538">
        <f>'Comm Input'!Y1774</f>
        <v>0</v>
      </c>
      <c r="Q739" s="538">
        <f>'Comm Input'!Z1774</f>
        <v>0</v>
      </c>
      <c r="R739" s="538">
        <f>'Comm Input'!AA1774</f>
        <v>90.312528</v>
      </c>
      <c r="S739" s="538">
        <f>'Comm Input'!AB1774</f>
        <v>0</v>
      </c>
      <c r="T739" s="11">
        <f>'Comm Input'!AC1774</f>
        <v>0</v>
      </c>
      <c r="U739">
        <f>'Comm Input'!AD1774</f>
        <v>0</v>
      </c>
      <c r="V739">
        <f>'Comm Input'!AE1774</f>
        <v>0</v>
      </c>
      <c r="W739" s="538">
        <f>'Comm Input'!AF1774</f>
        <v>0</v>
      </c>
      <c r="X739" s="538">
        <f>'Comm Input'!AG1774</f>
        <v>0</v>
      </c>
      <c r="Y739" s="538">
        <f>'Comm Input'!AH1774</f>
        <v>0</v>
      </c>
      <c r="Z739">
        <f>'Comm Input'!AI1774</f>
        <v>0</v>
      </c>
      <c r="AA739">
        <f>'Comm Input'!AJ1774</f>
        <v>0</v>
      </c>
      <c r="AB739">
        <f>'Comm Input'!DU1785</f>
        <v>0</v>
      </c>
    </row>
    <row r="740" spans="1:28" x14ac:dyDescent="0.25">
      <c r="A740" s="311">
        <f>'Comm Input'!J1775</f>
        <v>0</v>
      </c>
      <c r="B740" s="218" t="str">
        <f>'Comm Input'!K1775</f>
        <v>The Momentum Group - Best Brakes</v>
      </c>
      <c r="C740">
        <f>'Comm Input'!L1775</f>
        <v>0.1875</v>
      </c>
      <c r="D740" t="str">
        <f>'Comm Input'!M1775</f>
        <v>CA8810</v>
      </c>
      <c r="E740" s="494">
        <f>'Comm Input'!N1775</f>
        <v>2260.5</v>
      </c>
      <c r="F740" s="17">
        <f>'Comm Input'!O1775</f>
        <v>0</v>
      </c>
      <c r="G740" s="38">
        <f>'Comm Input'!P1775</f>
        <v>0</v>
      </c>
      <c r="H740" s="307">
        <f>'Comm Input'!Q1775</f>
        <v>0</v>
      </c>
      <c r="I740" s="307">
        <f>'Comm Input'!R1775</f>
        <v>0</v>
      </c>
      <c r="J740" s="307">
        <f>'Comm Input'!S1775</f>
        <v>0</v>
      </c>
      <c r="K740" s="307">
        <f>'Comm Input'!T1775</f>
        <v>0</v>
      </c>
      <c r="L740" s="38">
        <f>'Comm Input'!U1775</f>
        <v>0</v>
      </c>
      <c r="M740" s="38">
        <f>'Comm Input'!V1775</f>
        <v>0</v>
      </c>
      <c r="N740" s="22">
        <f>'Comm Input'!W1775</f>
        <v>22.605</v>
      </c>
      <c r="O740" s="22">
        <f>'Comm Input'!X1775</f>
        <v>0</v>
      </c>
      <c r="P740" s="23">
        <f>'Comm Input'!Y1775</f>
        <v>0</v>
      </c>
      <c r="Q740" s="23">
        <f>'Comm Input'!Z1775</f>
        <v>0</v>
      </c>
      <c r="R740" s="23">
        <f>'Comm Input'!AA1775</f>
        <v>1.8084</v>
      </c>
      <c r="S740" s="23">
        <f>'Comm Input'!AB1775</f>
        <v>0</v>
      </c>
      <c r="T740" s="11">
        <f>'Comm Input'!AC1775</f>
        <v>0</v>
      </c>
      <c r="U740">
        <f>'Comm Input'!AD1775</f>
        <v>0</v>
      </c>
      <c r="V740">
        <f>'Comm Input'!AE1775</f>
        <v>0</v>
      </c>
      <c r="W740" s="23">
        <f>'Comm Input'!AF1775</f>
        <v>0</v>
      </c>
      <c r="X740" s="23">
        <f>'Comm Input'!AG1775</f>
        <v>0</v>
      </c>
      <c r="Y740" s="23">
        <f>'Comm Input'!AH1775</f>
        <v>0</v>
      </c>
      <c r="Z740">
        <f>'Comm Input'!AI1775</f>
        <v>0</v>
      </c>
      <c r="AA740">
        <f>'Comm Input'!AJ1775</f>
        <v>0</v>
      </c>
      <c r="AB740">
        <f>'Comm Input'!DU1786</f>
        <v>0</v>
      </c>
    </row>
    <row r="741" spans="1:28" x14ac:dyDescent="0.25">
      <c r="A741" s="311">
        <f>'Comm Input'!J1776</f>
        <v>0</v>
      </c>
      <c r="B741" s="218" t="str">
        <f>'Comm Input'!K1776</f>
        <v>The Momentum Group - Ivar's Display</v>
      </c>
      <c r="C741" s="17">
        <f>'Comm Input'!L1776</f>
        <v>0.2024</v>
      </c>
      <c r="D741" t="str">
        <f>'Comm Input'!M1776</f>
        <v>CA2812</v>
      </c>
      <c r="E741" s="494">
        <f>'Comm Input'!N1776</f>
        <v>2654.14</v>
      </c>
      <c r="F741" s="366">
        <f>'Comm Input'!O1776</f>
        <v>0</v>
      </c>
      <c r="G741" s="321">
        <f>'Comm Input'!P1776</f>
        <v>0</v>
      </c>
      <c r="H741" s="307">
        <f>'Comm Input'!Q1776</f>
        <v>0</v>
      </c>
      <c r="I741" s="307">
        <f>'Comm Input'!R1776</f>
        <v>0</v>
      </c>
      <c r="J741" s="307">
        <f>'Comm Input'!S1776</f>
        <v>0</v>
      </c>
      <c r="K741" s="307">
        <f>'Comm Input'!T1776</f>
        <v>0</v>
      </c>
      <c r="L741" s="38">
        <f>'Comm Input'!U1776</f>
        <v>0</v>
      </c>
      <c r="M741" s="38">
        <f>'Comm Input'!V1776</f>
        <v>0</v>
      </c>
      <c r="N741" s="22">
        <f>'Comm Input'!W1776</f>
        <v>26.541399999999999</v>
      </c>
      <c r="O741" s="22">
        <f>'Comm Input'!X1776</f>
        <v>0</v>
      </c>
      <c r="P741" s="23">
        <f>'Comm Input'!Y1776</f>
        <v>0</v>
      </c>
      <c r="Q741" s="23">
        <f>'Comm Input'!Z1776</f>
        <v>0</v>
      </c>
      <c r="R741" s="23">
        <f>'Comm Input'!AA1776</f>
        <v>2.1233119999999999</v>
      </c>
      <c r="S741" s="23">
        <f>'Comm Input'!AB1776</f>
        <v>0</v>
      </c>
      <c r="T741" s="11">
        <f>'Comm Input'!AC1776</f>
        <v>0</v>
      </c>
      <c r="U741">
        <f>'Comm Input'!AD1776</f>
        <v>0</v>
      </c>
      <c r="V741">
        <f>'Comm Input'!AE1776</f>
        <v>0</v>
      </c>
      <c r="W741" s="23">
        <f>'Comm Input'!AF1776</f>
        <v>0</v>
      </c>
      <c r="X741" s="23">
        <f>'Comm Input'!AG1776</f>
        <v>0</v>
      </c>
      <c r="Y741" s="23">
        <f>'Comm Input'!AH1776</f>
        <v>0</v>
      </c>
      <c r="Z741">
        <f>'Comm Input'!AI1776</f>
        <v>0</v>
      </c>
      <c r="AA741">
        <f>'Comm Input'!AJ1776</f>
        <v>0</v>
      </c>
      <c r="AB741">
        <f>'Comm Input'!DU1787</f>
        <v>0</v>
      </c>
    </row>
    <row r="742" spans="1:28" x14ac:dyDescent="0.25">
      <c r="A742" s="311">
        <f>'Comm Input'!J1777</f>
        <v>0</v>
      </c>
      <c r="B742" s="218" t="str">
        <f>'Comm Input'!K1777</f>
        <v>The Momentum Group - Sigma</v>
      </c>
      <c r="C742">
        <f>'Comm Input'!L1777</f>
        <v>0.26</v>
      </c>
      <c r="D742" t="str">
        <f>'Comm Input'!M1777</f>
        <v>CA8018</v>
      </c>
      <c r="E742" s="494">
        <f>'Comm Input'!N1777</f>
        <v>30618.67</v>
      </c>
      <c r="F742" s="17">
        <f>'Comm Input'!O1777</f>
        <v>0</v>
      </c>
      <c r="G742" s="38">
        <f>'Comm Input'!P1777</f>
        <v>0</v>
      </c>
      <c r="H742" s="307">
        <f>'Comm Input'!Q1777</f>
        <v>0</v>
      </c>
      <c r="I742" s="307">
        <f>'Comm Input'!R1777</f>
        <v>0</v>
      </c>
      <c r="J742" s="307">
        <f>'Comm Input'!S1777</f>
        <v>0</v>
      </c>
      <c r="K742" s="307">
        <f>'Comm Input'!T1777</f>
        <v>0</v>
      </c>
      <c r="L742" s="38">
        <f>'Comm Input'!U1777</f>
        <v>0</v>
      </c>
      <c r="M742" s="38">
        <f>'Comm Input'!V1777</f>
        <v>0</v>
      </c>
      <c r="N742" s="22">
        <f>'Comm Input'!W1777</f>
        <v>306.18669999999997</v>
      </c>
      <c r="O742" s="22">
        <f>'Comm Input'!X1777</f>
        <v>0</v>
      </c>
      <c r="P742" s="23">
        <f>'Comm Input'!Y1777</f>
        <v>0</v>
      </c>
      <c r="Q742" s="23">
        <f>'Comm Input'!Z1777</f>
        <v>0</v>
      </c>
      <c r="R742" s="23">
        <f>'Comm Input'!AA1777</f>
        <v>24.494935999999999</v>
      </c>
      <c r="S742" s="23">
        <f>'Comm Input'!AB1777</f>
        <v>0</v>
      </c>
      <c r="T742" s="11">
        <f>'Comm Input'!AC1777</f>
        <v>0</v>
      </c>
      <c r="U742">
        <f>'Comm Input'!AD1777</f>
        <v>0</v>
      </c>
      <c r="V742">
        <f>'Comm Input'!AE1777</f>
        <v>0</v>
      </c>
      <c r="W742" s="23">
        <f>'Comm Input'!AF1777</f>
        <v>0</v>
      </c>
      <c r="X742" s="23">
        <f>'Comm Input'!AG1777</f>
        <v>0</v>
      </c>
      <c r="Y742" s="23">
        <f>'Comm Input'!AH1777</f>
        <v>0</v>
      </c>
      <c r="Z742">
        <f>'Comm Input'!AI1777</f>
        <v>0</v>
      </c>
      <c r="AA742">
        <f>'Comm Input'!AJ1777</f>
        <v>0</v>
      </c>
      <c r="AB742">
        <f>'Comm Input'!DU1788</f>
        <v>0</v>
      </c>
    </row>
    <row r="743" spans="1:28" x14ac:dyDescent="0.25">
      <c r="A743" s="311">
        <f>'Comm Input'!J1778</f>
        <v>0</v>
      </c>
      <c r="B743" s="218" t="str">
        <f>'Comm Input'!K1778</f>
        <v>The Momentum Group - Sim-Co</v>
      </c>
      <c r="C743" s="17">
        <f>'Comm Input'!L1778</f>
        <v>0.26</v>
      </c>
      <c r="D743" t="str">
        <f>'Comm Input'!M1778</f>
        <v>CA3560</v>
      </c>
      <c r="E743" s="494">
        <f>'Comm Input'!N1778</f>
        <v>2278</v>
      </c>
      <c r="F743" s="366">
        <f>'Comm Input'!O1778</f>
        <v>0</v>
      </c>
      <c r="G743" s="321">
        <f>'Comm Input'!P1778</f>
        <v>0</v>
      </c>
      <c r="H743" s="307">
        <f>'Comm Input'!Q1778</f>
        <v>0</v>
      </c>
      <c r="I743" s="307">
        <f>'Comm Input'!R1778</f>
        <v>0</v>
      </c>
      <c r="J743" s="307">
        <f>'Comm Input'!S1778</f>
        <v>0</v>
      </c>
      <c r="K743" s="307">
        <f>'Comm Input'!T1778</f>
        <v>0</v>
      </c>
      <c r="L743" s="38">
        <f>'Comm Input'!U1778</f>
        <v>0</v>
      </c>
      <c r="M743" s="38">
        <f>'Comm Input'!V1778</f>
        <v>0</v>
      </c>
      <c r="N743" s="22">
        <f>'Comm Input'!W1778</f>
        <v>22.78</v>
      </c>
      <c r="O743" s="22">
        <f>'Comm Input'!X1778</f>
        <v>0</v>
      </c>
      <c r="P743" s="23">
        <f>'Comm Input'!Y1778</f>
        <v>0</v>
      </c>
      <c r="Q743" s="23">
        <f>'Comm Input'!Z1778</f>
        <v>0</v>
      </c>
      <c r="R743" s="23">
        <f>'Comm Input'!AA1778</f>
        <v>1.8224</v>
      </c>
      <c r="S743" s="23">
        <f>'Comm Input'!AB1778</f>
        <v>0</v>
      </c>
      <c r="T743" s="11">
        <f>'Comm Input'!AC1778</f>
        <v>0</v>
      </c>
      <c r="U743">
        <f>'Comm Input'!AD1778</f>
        <v>0</v>
      </c>
      <c r="V743">
        <f>'Comm Input'!AE1778</f>
        <v>0</v>
      </c>
      <c r="W743" s="23">
        <f>'Comm Input'!AF1778</f>
        <v>0</v>
      </c>
      <c r="X743" s="23">
        <f>'Comm Input'!AG1778</f>
        <v>0</v>
      </c>
      <c r="Y743" s="23">
        <f>'Comm Input'!AH1778</f>
        <v>0</v>
      </c>
      <c r="Z743" s="23">
        <f>'Comm Input'!AI1778</f>
        <v>0</v>
      </c>
      <c r="AA743">
        <f>'Comm Input'!AJ1778</f>
        <v>0</v>
      </c>
      <c r="AB743">
        <f>'Comm Input'!DU1789</f>
        <v>0</v>
      </c>
    </row>
    <row r="744" spans="1:28" x14ac:dyDescent="0.25">
      <c r="A744" s="311">
        <f>'Comm Input'!J1779</f>
        <v>0</v>
      </c>
      <c r="B744" s="218" t="str">
        <f>'Comm Input'!K1779</f>
        <v>The Momentum Group - TuffStuff Fitness</v>
      </c>
      <c r="C744">
        <f>'Comm Input'!L1779</f>
        <v>0.26</v>
      </c>
      <c r="D744" t="str">
        <f>'Comm Input'!M1779</f>
        <v>CA3632</v>
      </c>
      <c r="E744" s="626">
        <f>'Comm Input'!N1779</f>
        <v>9678.49</v>
      </c>
      <c r="F744" s="13">
        <f>'Comm Input'!O1779</f>
        <v>0</v>
      </c>
      <c r="G744" s="38">
        <f>'Comm Input'!P1779</f>
        <v>0</v>
      </c>
      <c r="H744" s="307">
        <f>'Comm Input'!Q1779</f>
        <v>0</v>
      </c>
      <c r="I744" s="307">
        <f>'Comm Input'!R1779</f>
        <v>0</v>
      </c>
      <c r="J744" s="307">
        <f>'Comm Input'!S1779</f>
        <v>0</v>
      </c>
      <c r="K744" s="307">
        <f>'Comm Input'!T1779</f>
        <v>0</v>
      </c>
      <c r="L744" s="38">
        <f>'Comm Input'!U1779</f>
        <v>0</v>
      </c>
      <c r="M744" s="38">
        <f>'Comm Input'!V1779</f>
        <v>0</v>
      </c>
      <c r="N744" s="22">
        <f>'Comm Input'!W1779</f>
        <v>96.784899999999993</v>
      </c>
      <c r="O744" s="22">
        <f>'Comm Input'!X1779</f>
        <v>0</v>
      </c>
      <c r="P744" s="23">
        <f>'Comm Input'!Y1779</f>
        <v>0</v>
      </c>
      <c r="Q744" s="23">
        <f>'Comm Input'!Z1779</f>
        <v>0</v>
      </c>
      <c r="R744" s="23">
        <f>'Comm Input'!AA1779</f>
        <v>7.7427920000000006</v>
      </c>
      <c r="S744" s="23">
        <f>'Comm Input'!AB1779</f>
        <v>0</v>
      </c>
      <c r="T744" s="11">
        <f>'Comm Input'!AC1779</f>
        <v>0</v>
      </c>
      <c r="U744">
        <f>'Comm Input'!AD1779</f>
        <v>0</v>
      </c>
      <c r="V744">
        <f>'Comm Input'!AE1779</f>
        <v>0</v>
      </c>
      <c r="W744" s="23">
        <f>'Comm Input'!AF1779</f>
        <v>0</v>
      </c>
      <c r="X744" s="23">
        <f>'Comm Input'!AG1779</f>
        <v>0</v>
      </c>
      <c r="Y744" s="23">
        <f>'Comm Input'!AH1779</f>
        <v>0</v>
      </c>
      <c r="Z744" s="23">
        <f>'Comm Input'!AI1779</f>
        <v>0</v>
      </c>
      <c r="AA744">
        <f>'Comm Input'!AJ1779</f>
        <v>0</v>
      </c>
      <c r="AB744">
        <f>'Comm Input'!DU1790</f>
        <v>0</v>
      </c>
    </row>
    <row r="745" spans="1:28" ht="15.75" thickBot="1" x14ac:dyDescent="0.3">
      <c r="A745" s="311">
        <f>'Comm Input'!J1780</f>
        <v>0</v>
      </c>
      <c r="B745" s="218" t="str">
        <f>'Comm Input'!K1780</f>
        <v>EFFECTIVE: 6/2022</v>
      </c>
      <c r="C745">
        <f>'Comm Input'!L1780</f>
        <v>0</v>
      </c>
      <c r="D745">
        <f>'Comm Input'!M1780</f>
        <v>0</v>
      </c>
      <c r="E745" s="49">
        <f>'Comm Input'!N1780</f>
        <v>0</v>
      </c>
      <c r="F745" s="50">
        <f>'Comm Input'!O1780</f>
        <v>0</v>
      </c>
      <c r="G745" s="38">
        <f>'Comm Input'!P1780</f>
        <v>0</v>
      </c>
      <c r="H745" s="307">
        <f>'Comm Input'!Q1780</f>
        <v>0</v>
      </c>
      <c r="I745" s="307">
        <f>'Comm Input'!R1780</f>
        <v>0</v>
      </c>
      <c r="J745" s="307">
        <f>'Comm Input'!S1780</f>
        <v>0</v>
      </c>
      <c r="K745" s="307">
        <f>'Comm Input'!T1780</f>
        <v>0</v>
      </c>
      <c r="L745" s="38">
        <f>'Comm Input'!U1780</f>
        <v>0</v>
      </c>
      <c r="M745" s="38">
        <f>'Comm Input'!V1780</f>
        <v>0</v>
      </c>
      <c r="N745" s="38">
        <f>'Comm Input'!W1780</f>
        <v>0</v>
      </c>
      <c r="O745" s="22">
        <f>'Comm Input'!X1780</f>
        <v>0</v>
      </c>
      <c r="P745" s="11">
        <f>'Comm Input'!Y1780</f>
        <v>0</v>
      </c>
      <c r="Q745" s="23">
        <f>'Comm Input'!Z1780</f>
        <v>0</v>
      </c>
      <c r="R745" s="22">
        <f>'Comm Input'!AA1780</f>
        <v>0</v>
      </c>
      <c r="S745" s="22">
        <f>'Comm Input'!AB1780</f>
        <v>0</v>
      </c>
      <c r="T745" s="23">
        <f>'Comm Input'!AC1780</f>
        <v>0</v>
      </c>
      <c r="U745" s="22">
        <f>'Comm Input'!AD1780</f>
        <v>0</v>
      </c>
      <c r="V745" s="22">
        <f>'Comm Input'!AE1780</f>
        <v>0</v>
      </c>
      <c r="W745" s="23">
        <f>'Comm Input'!AF1780</f>
        <v>0</v>
      </c>
      <c r="X745" s="22">
        <f>'Comm Input'!AG1780</f>
        <v>0</v>
      </c>
      <c r="Y745" s="22">
        <f>'Comm Input'!AH1780</f>
        <v>0</v>
      </c>
      <c r="Z745" s="22">
        <f>'Comm Input'!AI1780</f>
        <v>0</v>
      </c>
      <c r="AA745">
        <f>'Comm Input'!AJ1780</f>
        <v>0</v>
      </c>
      <c r="AB745">
        <f>'Comm Input'!DU1791</f>
        <v>0</v>
      </c>
    </row>
    <row r="746" spans="1:28" ht="15.75" thickBot="1" x14ac:dyDescent="0.3">
      <c r="A746" s="311">
        <f>'Comm Input'!J1781</f>
        <v>0</v>
      </c>
      <c r="B746" s="218">
        <f>'Comm Input'!K1781</f>
        <v>0</v>
      </c>
      <c r="C746">
        <f>'Comm Input'!L1781</f>
        <v>0</v>
      </c>
      <c r="D746">
        <f>'Comm Input'!M1781</f>
        <v>0</v>
      </c>
      <c r="E746" s="49">
        <f>'Comm Input'!N1781</f>
        <v>0</v>
      </c>
      <c r="F746" s="50">
        <f>'Comm Input'!O1781</f>
        <v>0</v>
      </c>
      <c r="G746" s="38">
        <f>'Comm Input'!P1781</f>
        <v>0</v>
      </c>
      <c r="H746" s="38">
        <f>'Comm Input'!Q1781</f>
        <v>0</v>
      </c>
      <c r="I746" s="38">
        <f>'Comm Input'!R1781</f>
        <v>0</v>
      </c>
      <c r="J746" s="38">
        <f>'Comm Input'!S1781</f>
        <v>0</v>
      </c>
      <c r="K746" s="38">
        <f>'Comm Input'!T1781</f>
        <v>0</v>
      </c>
      <c r="L746" s="38">
        <f>'Comm Input'!U1781</f>
        <v>0</v>
      </c>
      <c r="M746" s="38">
        <f>'Comm Input'!V1781</f>
        <v>0</v>
      </c>
      <c r="N746" s="488">
        <f>'Comm Input'!W1781</f>
        <v>1603.8045999999999</v>
      </c>
      <c r="O746" s="489">
        <f>'Comm Input'!X1781</f>
        <v>0</v>
      </c>
      <c r="P746" s="490">
        <f>'Comm Input'!Y1781</f>
        <v>0</v>
      </c>
      <c r="Q746" s="1165">
        <f>'Comm Input'!Z1781</f>
        <v>1603.8045999999999</v>
      </c>
      <c r="R746" s="387">
        <f>'Comm Input'!AA1781</f>
        <v>128.30436800000001</v>
      </c>
      <c r="S746" s="387">
        <f>'Comm Input'!AB1781</f>
        <v>0</v>
      </c>
      <c r="T746" s="1114">
        <f>'Comm Input'!AC1781</f>
        <v>128.30436800000001</v>
      </c>
      <c r="U746" s="89">
        <f>'Comm Input'!AD1781</f>
        <v>0</v>
      </c>
      <c r="V746" s="89">
        <f>'Comm Input'!AE1781</f>
        <v>0</v>
      </c>
      <c r="W746" s="23">
        <f>'Comm Input'!AF1781</f>
        <v>0</v>
      </c>
      <c r="X746" s="387">
        <f>'Comm Input'!AG1781</f>
        <v>0</v>
      </c>
      <c r="Y746" s="387">
        <f>'Comm Input'!AH1781</f>
        <v>0</v>
      </c>
      <c r="Z746" s="1087">
        <f>'Comm Input'!AI1781</f>
        <v>0</v>
      </c>
      <c r="AA746">
        <f>'Comm Input'!AJ1781</f>
        <v>0</v>
      </c>
      <c r="AB746">
        <f>'Comm Input'!DU1792</f>
        <v>0</v>
      </c>
    </row>
    <row r="747" spans="1:28" x14ac:dyDescent="0.25">
      <c r="A747" s="311">
        <f>'Comm Input'!J1782</f>
        <v>0</v>
      </c>
      <c r="B747" s="11">
        <f>'Comm Input'!K1782</f>
        <v>0</v>
      </c>
      <c r="C747">
        <f>'Comm Input'!L1782</f>
        <v>0</v>
      </c>
      <c r="D747">
        <f>'Comm Input'!M1782</f>
        <v>0</v>
      </c>
      <c r="E747" s="49">
        <f>'Comm Input'!N1782</f>
        <v>0</v>
      </c>
      <c r="F747" s="50">
        <f>'Comm Input'!O1782</f>
        <v>0</v>
      </c>
      <c r="G747" s="38">
        <f>'Comm Input'!P1782</f>
        <v>0</v>
      </c>
      <c r="H747" s="38">
        <f>'Comm Input'!Q1782</f>
        <v>0</v>
      </c>
      <c r="I747" s="38">
        <f>'Comm Input'!R1782</f>
        <v>0</v>
      </c>
      <c r="J747" s="38">
        <f>'Comm Input'!S1782</f>
        <v>0</v>
      </c>
      <c r="K747" s="38">
        <f>'Comm Input'!T1782</f>
        <v>0</v>
      </c>
      <c r="L747" s="38">
        <f>'Comm Input'!U1782</f>
        <v>0</v>
      </c>
      <c r="M747" s="38">
        <f>'Comm Input'!V1782</f>
        <v>0</v>
      </c>
      <c r="N747" s="522">
        <f>'Comm Input'!W1782</f>
        <v>0</v>
      </c>
      <c r="O747" s="523">
        <f>'Comm Input'!X1782</f>
        <v>0</v>
      </c>
      <c r="P747" s="28">
        <f>'Comm Input'!Y1782</f>
        <v>0</v>
      </c>
      <c r="Q747" s="538">
        <f>'Comm Input'!Z1782</f>
        <v>0</v>
      </c>
      <c r="R747" s="523">
        <f>'Comm Input'!AA1782</f>
        <v>0</v>
      </c>
      <c r="S747" s="523">
        <f>'Comm Input'!AB1782</f>
        <v>0</v>
      </c>
      <c r="T747" s="28">
        <f>'Comm Input'!AC1782</f>
        <v>0</v>
      </c>
      <c r="U747" s="89">
        <f>'Comm Input'!AD1782</f>
        <v>0</v>
      </c>
      <c r="V747" s="89">
        <f>'Comm Input'!AE1782</f>
        <v>0</v>
      </c>
      <c r="W747" s="23">
        <f>'Comm Input'!AF1782</f>
        <v>0</v>
      </c>
      <c r="X747" s="523">
        <f>'Comm Input'!AG1782</f>
        <v>0</v>
      </c>
      <c r="Y747" s="523">
        <f>'Comm Input'!AH1782</f>
        <v>0</v>
      </c>
      <c r="Z747" s="89">
        <f>'Comm Input'!AI1782</f>
        <v>0</v>
      </c>
      <c r="AA747">
        <f>'Comm Input'!AJ1782</f>
        <v>0</v>
      </c>
      <c r="AB747">
        <f>'Comm Input'!DU1793</f>
        <v>0</v>
      </c>
    </row>
    <row r="748" spans="1:28" x14ac:dyDescent="0.25">
      <c r="A748" s="1104" t="str">
        <f>'Comm Input'!J1783</f>
        <v>CES</v>
      </c>
      <c r="B748" s="1105" t="str">
        <f>'Comm Input'!K1783</f>
        <v>Broker: The Workers Comp Couple</v>
      </c>
      <c r="C748" s="35">
        <f>'Comm Input'!L1783</f>
        <v>0</v>
      </c>
      <c r="D748" s="158">
        <f>'Comm Input'!M1783</f>
        <v>0</v>
      </c>
      <c r="E748" s="117">
        <f>'Comm Input'!N1783</f>
        <v>0</v>
      </c>
      <c r="F748" s="316">
        <f>'Comm Input'!O1783</f>
        <v>0</v>
      </c>
      <c r="G748" s="158">
        <f>'Comm Input'!P1783</f>
        <v>0</v>
      </c>
      <c r="H748" s="158">
        <f>'Comm Input'!Q1783</f>
        <v>0</v>
      </c>
      <c r="I748" s="158">
        <f>'Comm Input'!R1783</f>
        <v>0</v>
      </c>
      <c r="J748" s="319">
        <f>'Comm Input'!S1783</f>
        <v>0</v>
      </c>
      <c r="K748" s="319">
        <f>'Comm Input'!T1783</f>
        <v>0</v>
      </c>
      <c r="L748" s="319" t="str">
        <f>'Comm Input'!U1783</f>
        <v>Bundled</v>
      </c>
      <c r="M748" s="158">
        <f>'Comm Input'!V1783</f>
        <v>0</v>
      </c>
      <c r="N748" s="319">
        <f>'Comm Input'!W1783</f>
        <v>0.01</v>
      </c>
      <c r="O748" s="117">
        <f>'Comm Input'!X1783</f>
        <v>0</v>
      </c>
      <c r="P748" s="157">
        <f>'Comm Input'!Y1783</f>
        <v>0</v>
      </c>
      <c r="Q748" s="159">
        <f>'Comm Input'!Z1783</f>
        <v>0</v>
      </c>
      <c r="R748" s="319">
        <f>'Comm Input'!AA1783</f>
        <v>1E-3</v>
      </c>
      <c r="S748" s="157">
        <f>'Comm Input'!AB1783</f>
        <v>0</v>
      </c>
      <c r="T748" s="126" t="str">
        <f>'Comm Input'!AC1783</f>
        <v>kr</v>
      </c>
      <c r="U748" s="7">
        <f>'Comm Input'!AD1783</f>
        <v>0</v>
      </c>
      <c r="V748" s="7">
        <f>'Comm Input'!AE1783</f>
        <v>0</v>
      </c>
      <c r="W748" s="126">
        <f>'Comm Input'!AF1783</f>
        <v>0</v>
      </c>
      <c r="X748" s="158">
        <f>'Comm Input'!AG1783</f>
        <v>0</v>
      </c>
      <c r="Y748" s="322">
        <f>'Comm Input'!AH1783</f>
        <v>0</v>
      </c>
      <c r="Z748" s="7">
        <f>'Comm Input'!AI1783</f>
        <v>0</v>
      </c>
      <c r="AA748">
        <f>'Comm Input'!AJ1783</f>
        <v>0</v>
      </c>
      <c r="AB748">
        <f>'Comm Input'!DU1794</f>
        <v>0</v>
      </c>
    </row>
    <row r="749" spans="1:28" x14ac:dyDescent="0.25">
      <c r="A749" s="311">
        <f>'Comm Input'!J1784</f>
        <v>0</v>
      </c>
      <c r="B749" s="218" t="str">
        <f>'Comm Input'!K1784</f>
        <v>100 Percent Construction LLC</v>
      </c>
      <c r="C749" s="17">
        <f>'Comm Input'!L1784</f>
        <v>0.28000000000000003</v>
      </c>
      <c r="D749" t="str">
        <f>'Comm Input'!M1784</f>
        <v>FL5551</v>
      </c>
      <c r="E749" s="628">
        <f>'Comm Input'!N1784</f>
        <v>16834.810000000001</v>
      </c>
      <c r="F749" s="366">
        <f>'Comm Input'!O1784</f>
        <v>0</v>
      </c>
      <c r="G749" s="533">
        <f>'Comm Input'!P1784</f>
        <v>0</v>
      </c>
      <c r="H749" s="535">
        <f>'Comm Input'!Q1784</f>
        <v>0</v>
      </c>
      <c r="I749" s="535">
        <f>'Comm Input'!R1784</f>
        <v>0</v>
      </c>
      <c r="J749" s="535">
        <f>'Comm Input'!S1784</f>
        <v>0</v>
      </c>
      <c r="K749" s="535">
        <f>'Comm Input'!T1784</f>
        <v>0</v>
      </c>
      <c r="L749" s="526">
        <f>'Comm Input'!U1784</f>
        <v>0</v>
      </c>
      <c r="M749" s="526">
        <f>'Comm Input'!V1784</f>
        <v>0</v>
      </c>
      <c r="N749" s="523">
        <f>'Comm Input'!W1784</f>
        <v>168.34810000000002</v>
      </c>
      <c r="O749" s="523">
        <f>'Comm Input'!X1784</f>
        <v>0</v>
      </c>
      <c r="P749" s="538">
        <f>'Comm Input'!Y1784</f>
        <v>0</v>
      </c>
      <c r="Q749" s="538">
        <f>'Comm Input'!Z1784</f>
        <v>0</v>
      </c>
      <c r="R749" s="538">
        <f>'Comm Input'!AA1784</f>
        <v>16.834810000000001</v>
      </c>
      <c r="S749" s="538">
        <f>'Comm Input'!AB1784</f>
        <v>0</v>
      </c>
      <c r="T749" s="11">
        <f>'Comm Input'!AC1784</f>
        <v>0</v>
      </c>
      <c r="U749">
        <f>'Comm Input'!AD1784</f>
        <v>0</v>
      </c>
      <c r="V749">
        <f>'Comm Input'!AE1784</f>
        <v>0</v>
      </c>
      <c r="W749" s="538">
        <f>'Comm Input'!AF1784</f>
        <v>0</v>
      </c>
      <c r="X749" s="538">
        <f>'Comm Input'!AG1784</f>
        <v>0</v>
      </c>
      <c r="Y749" s="538">
        <f>'Comm Input'!AH1784</f>
        <v>0</v>
      </c>
      <c r="Z749">
        <f>'Comm Input'!AI1784</f>
        <v>0</v>
      </c>
      <c r="AA749">
        <f>'Comm Input'!AJ1784</f>
        <v>0</v>
      </c>
      <c r="AB749">
        <f>'Comm Input'!DU1795</f>
        <v>0</v>
      </c>
    </row>
    <row r="750" spans="1:28" x14ac:dyDescent="0.25">
      <c r="A750" s="311">
        <f>'Comm Input'!J1785</f>
        <v>0</v>
      </c>
      <c r="B750" s="11" t="str">
        <f>'Comm Input'!K1786</f>
        <v>EFFECTIVE: 12/2022</v>
      </c>
      <c r="C750">
        <f>'Comm Input'!L1785</f>
        <v>0</v>
      </c>
      <c r="D750">
        <f>'Comm Input'!M1785</f>
        <v>0</v>
      </c>
      <c r="E750" s="494">
        <f>'Comm Input'!N1785</f>
        <v>0</v>
      </c>
      <c r="F750" s="17">
        <f>'Comm Input'!O1785</f>
        <v>0</v>
      </c>
      <c r="G750" s="38">
        <f>'Comm Input'!P1785</f>
        <v>0</v>
      </c>
      <c r="H750" s="307">
        <f>'Comm Input'!Q1785</f>
        <v>0</v>
      </c>
      <c r="I750" s="307">
        <f>'Comm Input'!R1785</f>
        <v>0</v>
      </c>
      <c r="J750" s="307">
        <f>'Comm Input'!S1785</f>
        <v>0</v>
      </c>
      <c r="K750" s="307">
        <f>'Comm Input'!T1785</f>
        <v>0</v>
      </c>
      <c r="L750" s="38">
        <f>'Comm Input'!U1785</f>
        <v>0</v>
      </c>
      <c r="M750" s="38">
        <f>'Comm Input'!V1785</f>
        <v>0</v>
      </c>
      <c r="N750" s="22">
        <f>'Comm Input'!W1785</f>
        <v>0</v>
      </c>
      <c r="O750" s="22">
        <f>'Comm Input'!X1785</f>
        <v>0</v>
      </c>
      <c r="P750" s="23">
        <f>'Comm Input'!Y1785</f>
        <v>0</v>
      </c>
      <c r="Q750" s="23">
        <f>'Comm Input'!Z1785</f>
        <v>0</v>
      </c>
      <c r="R750" s="23">
        <f>'Comm Input'!AA1785</f>
        <v>0</v>
      </c>
      <c r="S750" s="23">
        <f>'Comm Input'!AB1785</f>
        <v>0</v>
      </c>
      <c r="T750" s="11">
        <f>'Comm Input'!AC1785</f>
        <v>0</v>
      </c>
      <c r="U750">
        <f>'Comm Input'!AD1785</f>
        <v>0</v>
      </c>
      <c r="V750">
        <f>'Comm Input'!AE1785</f>
        <v>0</v>
      </c>
      <c r="W750" s="23">
        <f>'Comm Input'!AF1785</f>
        <v>0</v>
      </c>
      <c r="X750" s="23">
        <f>'Comm Input'!AG1785</f>
        <v>0</v>
      </c>
      <c r="Y750" s="23">
        <f>'Comm Input'!AH1785</f>
        <v>0</v>
      </c>
      <c r="Z750">
        <f>'Comm Input'!AI1785</f>
        <v>0</v>
      </c>
      <c r="AA750">
        <f>'Comm Input'!AJ1785</f>
        <v>0</v>
      </c>
      <c r="AB750">
        <f>'Comm Input'!DU1796</f>
        <v>0</v>
      </c>
    </row>
    <row r="751" spans="1:28" x14ac:dyDescent="0.25">
      <c r="A751" s="311">
        <f>'Comm Input'!J1786</f>
        <v>0</v>
      </c>
      <c r="B751" s="11">
        <f>'Comm Input'!K1787</f>
        <v>0</v>
      </c>
      <c r="C751" s="17">
        <f>'Comm Input'!L1786</f>
        <v>0</v>
      </c>
      <c r="D751">
        <f>'Comm Input'!M1786</f>
        <v>0</v>
      </c>
      <c r="E751" s="494">
        <f>'Comm Input'!N1786</f>
        <v>0</v>
      </c>
      <c r="F751" s="366">
        <f>'Comm Input'!O1786</f>
        <v>0</v>
      </c>
      <c r="G751" s="321">
        <f>'Comm Input'!P1786</f>
        <v>0</v>
      </c>
      <c r="H751" s="307">
        <f>'Comm Input'!Q1786</f>
        <v>0</v>
      </c>
      <c r="I751" s="307">
        <f>'Comm Input'!R1786</f>
        <v>0</v>
      </c>
      <c r="J751" s="307">
        <f>'Comm Input'!S1786</f>
        <v>0</v>
      </c>
      <c r="K751" s="307">
        <f>'Comm Input'!T1786</f>
        <v>0</v>
      </c>
      <c r="L751" s="38">
        <f>'Comm Input'!U1786</f>
        <v>0</v>
      </c>
      <c r="M751" s="38">
        <f>'Comm Input'!V1786</f>
        <v>0</v>
      </c>
      <c r="N751" s="22">
        <f>'Comm Input'!W1786</f>
        <v>0</v>
      </c>
      <c r="O751" s="22">
        <f>'Comm Input'!X1786</f>
        <v>0</v>
      </c>
      <c r="P751" s="23">
        <f>'Comm Input'!Y1786</f>
        <v>0</v>
      </c>
      <c r="Q751" s="23">
        <f>'Comm Input'!Z1786</f>
        <v>0</v>
      </c>
      <c r="R751" s="23">
        <f>'Comm Input'!AA1786</f>
        <v>0</v>
      </c>
      <c r="S751" s="23">
        <f>'Comm Input'!AB1786</f>
        <v>0</v>
      </c>
      <c r="T751" s="11">
        <f>'Comm Input'!AC1786</f>
        <v>0</v>
      </c>
      <c r="U751">
        <f>'Comm Input'!AD1786</f>
        <v>0</v>
      </c>
      <c r="V751">
        <f>'Comm Input'!AE1786</f>
        <v>0</v>
      </c>
      <c r="W751" s="23">
        <f>'Comm Input'!AF1786</f>
        <v>0</v>
      </c>
      <c r="X751" s="23">
        <f>'Comm Input'!AG1786</f>
        <v>0</v>
      </c>
      <c r="Y751" s="23">
        <f>'Comm Input'!AH1786</f>
        <v>0</v>
      </c>
      <c r="Z751">
        <f>'Comm Input'!AI1786</f>
        <v>0</v>
      </c>
      <c r="AA751">
        <f>'Comm Input'!AJ1786</f>
        <v>0</v>
      </c>
      <c r="AB751">
        <f>'Comm Input'!DU1797</f>
        <v>0</v>
      </c>
    </row>
    <row r="752" spans="1:28" x14ac:dyDescent="0.25">
      <c r="A752" s="311">
        <f>'Comm Input'!J1787</f>
        <v>0</v>
      </c>
      <c r="B752" s="11">
        <f>'Comm Input'!K1788</f>
        <v>0</v>
      </c>
      <c r="C752">
        <f>'Comm Input'!L1787</f>
        <v>0</v>
      </c>
      <c r="D752">
        <f>'Comm Input'!M1787</f>
        <v>0</v>
      </c>
      <c r="E752" s="494">
        <f>'Comm Input'!N1787</f>
        <v>0</v>
      </c>
      <c r="F752" s="17">
        <f>'Comm Input'!O1787</f>
        <v>0</v>
      </c>
      <c r="G752" s="38">
        <f>'Comm Input'!P1787</f>
        <v>0</v>
      </c>
      <c r="H752" s="307">
        <f>'Comm Input'!Q1787</f>
        <v>0</v>
      </c>
      <c r="I752" s="307">
        <f>'Comm Input'!R1787</f>
        <v>0</v>
      </c>
      <c r="J752" s="307">
        <f>'Comm Input'!S1787</f>
        <v>0</v>
      </c>
      <c r="K752" s="307">
        <f>'Comm Input'!T1787</f>
        <v>0</v>
      </c>
      <c r="L752" s="38">
        <f>'Comm Input'!U1787</f>
        <v>0</v>
      </c>
      <c r="M752" s="38">
        <f>'Comm Input'!V1787</f>
        <v>0</v>
      </c>
      <c r="N752" s="22">
        <f>'Comm Input'!W1787</f>
        <v>0</v>
      </c>
      <c r="O752" s="22">
        <f>'Comm Input'!X1787</f>
        <v>0</v>
      </c>
      <c r="P752" s="23">
        <f>'Comm Input'!Y1787</f>
        <v>0</v>
      </c>
      <c r="Q752" s="23">
        <f>'Comm Input'!Z1787</f>
        <v>0</v>
      </c>
      <c r="R752" s="23">
        <f>'Comm Input'!AA1787</f>
        <v>0</v>
      </c>
      <c r="S752" s="23">
        <f>'Comm Input'!AB1787</f>
        <v>0</v>
      </c>
      <c r="T752" s="11">
        <f>'Comm Input'!AC1787</f>
        <v>0</v>
      </c>
      <c r="U752">
        <f>'Comm Input'!AD1787</f>
        <v>0</v>
      </c>
      <c r="V752">
        <f>'Comm Input'!AE1787</f>
        <v>0</v>
      </c>
      <c r="W752" s="23">
        <f>'Comm Input'!AF1787</f>
        <v>0</v>
      </c>
      <c r="X752" s="23">
        <f>'Comm Input'!AG1787</f>
        <v>0</v>
      </c>
      <c r="Y752" s="23">
        <f>'Comm Input'!AH1787</f>
        <v>0</v>
      </c>
      <c r="Z752">
        <f>'Comm Input'!AI1787</f>
        <v>0</v>
      </c>
      <c r="AA752">
        <f>'Comm Input'!AJ1787</f>
        <v>0</v>
      </c>
      <c r="AB752">
        <f>'Comm Input'!DU1798</f>
        <v>0</v>
      </c>
    </row>
    <row r="753" spans="1:28" x14ac:dyDescent="0.25">
      <c r="A753" s="311">
        <f>'Comm Input'!J1788</f>
        <v>0</v>
      </c>
      <c r="B753" s="11" t="e">
        <f>'Comm Input'!#REF!</f>
        <v>#REF!</v>
      </c>
      <c r="C753" s="17">
        <f>'Comm Input'!L1788</f>
        <v>0</v>
      </c>
      <c r="D753">
        <f>'Comm Input'!M1788</f>
        <v>0</v>
      </c>
      <c r="E753" s="494">
        <f>'Comm Input'!N1788</f>
        <v>0</v>
      </c>
      <c r="F753" s="366">
        <f>'Comm Input'!O1788</f>
        <v>0</v>
      </c>
      <c r="G753" s="321">
        <f>'Comm Input'!P1788</f>
        <v>0</v>
      </c>
      <c r="H753" s="307">
        <f>'Comm Input'!Q1788</f>
        <v>0</v>
      </c>
      <c r="I753" s="307">
        <f>'Comm Input'!R1788</f>
        <v>0</v>
      </c>
      <c r="J753" s="307">
        <f>'Comm Input'!S1788</f>
        <v>0</v>
      </c>
      <c r="K753" s="307">
        <f>'Comm Input'!T1788</f>
        <v>0</v>
      </c>
      <c r="L753" s="38">
        <f>'Comm Input'!U1788</f>
        <v>0</v>
      </c>
      <c r="M753" s="38">
        <f>'Comm Input'!V1788</f>
        <v>0</v>
      </c>
      <c r="N753" s="22">
        <f>'Comm Input'!W1788</f>
        <v>0</v>
      </c>
      <c r="O753" s="22">
        <f>'Comm Input'!X1788</f>
        <v>0</v>
      </c>
      <c r="P753" s="23">
        <f>'Comm Input'!Y1788</f>
        <v>0</v>
      </c>
      <c r="Q753" s="23">
        <f>'Comm Input'!Z1788</f>
        <v>0</v>
      </c>
      <c r="R753" s="23">
        <f>'Comm Input'!AA1788</f>
        <v>0</v>
      </c>
      <c r="S753" s="23">
        <f>'Comm Input'!AB1788</f>
        <v>0</v>
      </c>
      <c r="T753" s="11">
        <f>'Comm Input'!AC1788</f>
        <v>0</v>
      </c>
      <c r="U753">
        <f>'Comm Input'!AD1788</f>
        <v>0</v>
      </c>
      <c r="V753">
        <f>'Comm Input'!AE1788</f>
        <v>0</v>
      </c>
      <c r="W753" s="23">
        <f>'Comm Input'!AF1788</f>
        <v>0</v>
      </c>
      <c r="X753" s="23">
        <f>'Comm Input'!AG1788</f>
        <v>0</v>
      </c>
      <c r="Y753" s="23">
        <f>'Comm Input'!AH1788</f>
        <v>0</v>
      </c>
      <c r="Z753" s="23">
        <f>'Comm Input'!AI1788</f>
        <v>0</v>
      </c>
      <c r="AA753">
        <f>'Comm Input'!AJ1788</f>
        <v>0</v>
      </c>
      <c r="AB753">
        <f>'Comm Input'!DU1799</f>
        <v>0</v>
      </c>
    </row>
    <row r="754" spans="1:28" x14ac:dyDescent="0.25">
      <c r="A754" s="311">
        <f>'Comm Input'!J1789</f>
        <v>0</v>
      </c>
      <c r="B754" s="11">
        <f>'Comm Input'!K1789</f>
        <v>0</v>
      </c>
      <c r="C754">
        <f>'Comm Input'!L1789</f>
        <v>0</v>
      </c>
      <c r="D754">
        <f>'Comm Input'!M1789</f>
        <v>0</v>
      </c>
      <c r="E754" s="626">
        <f>'Comm Input'!N1789</f>
        <v>0</v>
      </c>
      <c r="F754" s="13">
        <f>'Comm Input'!O1789</f>
        <v>0</v>
      </c>
      <c r="G754" s="38">
        <f>'Comm Input'!P1789</f>
        <v>0</v>
      </c>
      <c r="H754" s="307">
        <f>'Comm Input'!Q1789</f>
        <v>0</v>
      </c>
      <c r="I754" s="307">
        <f>'Comm Input'!R1789</f>
        <v>0</v>
      </c>
      <c r="J754" s="307">
        <f>'Comm Input'!S1789</f>
        <v>0</v>
      </c>
      <c r="K754" s="307">
        <f>'Comm Input'!T1789</f>
        <v>0</v>
      </c>
      <c r="L754" s="38">
        <f>'Comm Input'!U1789</f>
        <v>0</v>
      </c>
      <c r="M754" s="38">
        <f>'Comm Input'!V1789</f>
        <v>0</v>
      </c>
      <c r="N754" s="22">
        <f>'Comm Input'!W1789</f>
        <v>0</v>
      </c>
      <c r="O754" s="22">
        <f>'Comm Input'!X1789</f>
        <v>0</v>
      </c>
      <c r="P754" s="23">
        <f>'Comm Input'!Y1789</f>
        <v>0</v>
      </c>
      <c r="Q754" s="23">
        <f>'Comm Input'!Z1789</f>
        <v>0</v>
      </c>
      <c r="R754" s="23">
        <f>'Comm Input'!AA1789</f>
        <v>0</v>
      </c>
      <c r="S754" s="23">
        <f>'Comm Input'!AB1789</f>
        <v>0</v>
      </c>
      <c r="T754" s="11">
        <f>'Comm Input'!AC1789</f>
        <v>0</v>
      </c>
      <c r="U754">
        <f>'Comm Input'!AD1789</f>
        <v>0</v>
      </c>
      <c r="V754">
        <f>'Comm Input'!AE1789</f>
        <v>0</v>
      </c>
      <c r="W754" s="23">
        <f>'Comm Input'!AF1789</f>
        <v>0</v>
      </c>
      <c r="X754" s="23">
        <f>'Comm Input'!AG1789</f>
        <v>0</v>
      </c>
      <c r="Y754" s="23">
        <f>'Comm Input'!AH1789</f>
        <v>0</v>
      </c>
      <c r="Z754" s="23">
        <f>'Comm Input'!AI1789</f>
        <v>0</v>
      </c>
      <c r="AA754">
        <f>'Comm Input'!AJ1789</f>
        <v>0</v>
      </c>
      <c r="AB754">
        <f>'Comm Input'!DU1800</f>
        <v>0</v>
      </c>
    </row>
    <row r="755" spans="1:28" ht="15.75" thickBot="1" x14ac:dyDescent="0.3">
      <c r="A755" s="311">
        <f>'Comm Input'!J1790</f>
        <v>0</v>
      </c>
      <c r="B755" s="11">
        <f>'Comm Input'!K1790</f>
        <v>0</v>
      </c>
      <c r="C755">
        <f>'Comm Input'!L1790</f>
        <v>0</v>
      </c>
      <c r="D755">
        <f>'Comm Input'!M1790</f>
        <v>0</v>
      </c>
      <c r="E755" s="49">
        <f>'Comm Input'!N1790</f>
        <v>0</v>
      </c>
      <c r="F755" s="50">
        <f>'Comm Input'!O1790</f>
        <v>0</v>
      </c>
      <c r="G755" s="38">
        <f>'Comm Input'!P1790</f>
        <v>0</v>
      </c>
      <c r="H755" s="307">
        <f>'Comm Input'!Q1790</f>
        <v>0</v>
      </c>
      <c r="I755" s="307">
        <f>'Comm Input'!R1790</f>
        <v>0</v>
      </c>
      <c r="J755" s="307">
        <f>'Comm Input'!S1790</f>
        <v>0</v>
      </c>
      <c r="K755" s="307">
        <f>'Comm Input'!T1790</f>
        <v>0</v>
      </c>
      <c r="L755" s="38">
        <f>'Comm Input'!U1790</f>
        <v>0</v>
      </c>
      <c r="M755" s="38">
        <f>'Comm Input'!V1790</f>
        <v>0</v>
      </c>
      <c r="N755" s="38">
        <f>'Comm Input'!W1790</f>
        <v>0</v>
      </c>
      <c r="O755" s="22">
        <f>'Comm Input'!X1790</f>
        <v>0</v>
      </c>
      <c r="P755" s="11">
        <f>'Comm Input'!Y1790</f>
        <v>0</v>
      </c>
      <c r="Q755" s="23">
        <f>'Comm Input'!Z1790</f>
        <v>0</v>
      </c>
      <c r="R755" s="22">
        <f>'Comm Input'!AA1790</f>
        <v>0</v>
      </c>
      <c r="S755" s="22">
        <f>'Comm Input'!AB1790</f>
        <v>0</v>
      </c>
      <c r="T755" s="23">
        <f>'Comm Input'!AC1790</f>
        <v>0</v>
      </c>
      <c r="U755" s="22">
        <f>'Comm Input'!AD1790</f>
        <v>0</v>
      </c>
      <c r="V755" s="22">
        <f>'Comm Input'!AE1790</f>
        <v>0</v>
      </c>
      <c r="W755" s="23">
        <f>'Comm Input'!AF1790</f>
        <v>0</v>
      </c>
      <c r="X755" s="22">
        <f>'Comm Input'!AG1790</f>
        <v>0</v>
      </c>
      <c r="Y755" s="22">
        <f>'Comm Input'!AH1790</f>
        <v>0</v>
      </c>
      <c r="Z755" s="22">
        <f>'Comm Input'!AI1790</f>
        <v>0</v>
      </c>
      <c r="AA755">
        <f>'Comm Input'!AJ1790</f>
        <v>0</v>
      </c>
      <c r="AB755">
        <f>'Comm Input'!DU1801</f>
        <v>0</v>
      </c>
    </row>
    <row r="756" spans="1:28" ht="15.75" thickBot="1" x14ac:dyDescent="0.3">
      <c r="A756" s="311">
        <f>'Comm Input'!J1791</f>
        <v>0</v>
      </c>
      <c r="B756" s="11">
        <f>'Comm Input'!K1791</f>
        <v>0</v>
      </c>
      <c r="C756">
        <f>'Comm Input'!L1791</f>
        <v>0</v>
      </c>
      <c r="D756">
        <f>'Comm Input'!M1791</f>
        <v>0</v>
      </c>
      <c r="E756" s="49">
        <f>'Comm Input'!N1791</f>
        <v>0</v>
      </c>
      <c r="F756" s="50">
        <f>'Comm Input'!O1791</f>
        <v>0</v>
      </c>
      <c r="G756" s="38">
        <f>'Comm Input'!P1791</f>
        <v>0</v>
      </c>
      <c r="H756" s="38">
        <f>'Comm Input'!Q1791</f>
        <v>0</v>
      </c>
      <c r="I756" s="38">
        <f>'Comm Input'!R1791</f>
        <v>0</v>
      </c>
      <c r="J756" s="38">
        <f>'Comm Input'!S1791</f>
        <v>0</v>
      </c>
      <c r="K756" s="38">
        <f>'Comm Input'!T1791</f>
        <v>0</v>
      </c>
      <c r="L756" s="38">
        <f>'Comm Input'!U1791</f>
        <v>0</v>
      </c>
      <c r="M756" s="38">
        <f>'Comm Input'!V1791</f>
        <v>0</v>
      </c>
      <c r="N756" s="488">
        <f>'Comm Input'!W1791</f>
        <v>168.34810000000002</v>
      </c>
      <c r="O756" s="489">
        <f>'Comm Input'!X1791</f>
        <v>0</v>
      </c>
      <c r="P756" s="490">
        <f>'Comm Input'!Y1791</f>
        <v>0</v>
      </c>
      <c r="Q756" s="1165">
        <f>'Comm Input'!Z1791</f>
        <v>168.34810000000002</v>
      </c>
      <c r="R756" s="387">
        <f>'Comm Input'!AA1791</f>
        <v>16.834810000000001</v>
      </c>
      <c r="S756" s="387">
        <f>'Comm Input'!AB1791</f>
        <v>0</v>
      </c>
      <c r="T756" s="1114">
        <f>'Comm Input'!AC1791</f>
        <v>16.834810000000001</v>
      </c>
      <c r="U756" s="89">
        <f>'Comm Input'!AD1791</f>
        <v>0</v>
      </c>
      <c r="V756" s="89">
        <f>'Comm Input'!AE1791</f>
        <v>0</v>
      </c>
      <c r="W756" s="23">
        <f>'Comm Input'!AF1791</f>
        <v>0</v>
      </c>
      <c r="X756" s="387">
        <f>'Comm Input'!AG1791</f>
        <v>0</v>
      </c>
      <c r="Y756" s="387">
        <f>'Comm Input'!AH1791</f>
        <v>0</v>
      </c>
      <c r="Z756" s="1087">
        <f>'Comm Input'!AI1791</f>
        <v>0</v>
      </c>
      <c r="AA756">
        <f>'Comm Input'!AJ1791</f>
        <v>0</v>
      </c>
      <c r="AB756">
        <f>'Comm Input'!DU1802</f>
        <v>0</v>
      </c>
    </row>
    <row r="757" spans="1:28" x14ac:dyDescent="0.25">
      <c r="A757" s="311">
        <f>'Comm Input'!J1792</f>
        <v>0</v>
      </c>
      <c r="B757" s="11">
        <f>'Comm Input'!K1792</f>
        <v>0</v>
      </c>
      <c r="C757">
        <f>'Comm Input'!L1792</f>
        <v>0</v>
      </c>
      <c r="D757">
        <f>'Comm Input'!M1792</f>
        <v>0</v>
      </c>
      <c r="E757" s="49">
        <f>'Comm Input'!N1792</f>
        <v>0</v>
      </c>
      <c r="F757" s="50">
        <f>'Comm Input'!O1792</f>
        <v>0</v>
      </c>
      <c r="G757" s="38">
        <f>'Comm Input'!P1792</f>
        <v>0</v>
      </c>
      <c r="H757" s="38">
        <f>'Comm Input'!Q1792</f>
        <v>0</v>
      </c>
      <c r="I757" s="38">
        <f>'Comm Input'!R1792</f>
        <v>0</v>
      </c>
      <c r="J757" s="38">
        <f>'Comm Input'!S1792</f>
        <v>0</v>
      </c>
      <c r="K757" s="38">
        <f>'Comm Input'!T1792</f>
        <v>0</v>
      </c>
      <c r="L757" s="38">
        <f>'Comm Input'!U1792</f>
        <v>0</v>
      </c>
      <c r="M757" s="38">
        <f>'Comm Input'!V1792</f>
        <v>0</v>
      </c>
      <c r="N757" s="522">
        <f>'Comm Input'!W1792</f>
        <v>0</v>
      </c>
      <c r="O757" s="523">
        <f>'Comm Input'!X1792</f>
        <v>0</v>
      </c>
      <c r="P757" s="28">
        <f>'Comm Input'!Y1792</f>
        <v>0</v>
      </c>
      <c r="Q757" s="538">
        <f>'Comm Input'!Z1792</f>
        <v>0</v>
      </c>
      <c r="R757" s="523">
        <f>'Comm Input'!AA1792</f>
        <v>0</v>
      </c>
      <c r="S757" s="523">
        <f>'Comm Input'!AB1792</f>
        <v>0</v>
      </c>
      <c r="T757" s="28">
        <f>'Comm Input'!AC1792</f>
        <v>0</v>
      </c>
      <c r="U757" s="89">
        <f>'Comm Input'!AD1792</f>
        <v>0</v>
      </c>
      <c r="V757" s="89">
        <f>'Comm Input'!AE1792</f>
        <v>0</v>
      </c>
      <c r="W757" s="23">
        <f>'Comm Input'!AF1792</f>
        <v>0</v>
      </c>
      <c r="X757" s="523">
        <f>'Comm Input'!AG1792</f>
        <v>0</v>
      </c>
      <c r="Y757" s="523">
        <f>'Comm Input'!AH1792</f>
        <v>0</v>
      </c>
      <c r="Z757" s="89">
        <f>'Comm Input'!AI1792</f>
        <v>0</v>
      </c>
      <c r="AA757">
        <f>'Comm Input'!AJ1792</f>
        <v>0</v>
      </c>
      <c r="AB757">
        <f>'Comm Input'!DU1803</f>
        <v>0</v>
      </c>
    </row>
    <row r="758" spans="1:28" x14ac:dyDescent="0.25">
      <c r="A758" s="1104" t="str">
        <f>'Comm Input'!J1793</f>
        <v>CES</v>
      </c>
      <c r="B758" s="1105" t="str">
        <f>'Comm Input'!K1793</f>
        <v>Broker: Axis Group</v>
      </c>
      <c r="C758" s="35">
        <f>'Comm Input'!L1793</f>
        <v>0</v>
      </c>
      <c r="D758" s="158">
        <f>'Comm Input'!M1793</f>
        <v>0</v>
      </c>
      <c r="E758" s="117">
        <f>'Comm Input'!N1793</f>
        <v>0</v>
      </c>
      <c r="F758" s="316">
        <f>'Comm Input'!O1793</f>
        <v>0</v>
      </c>
      <c r="G758" s="158">
        <f>'Comm Input'!P1793</f>
        <v>0</v>
      </c>
      <c r="H758" s="158">
        <f>'Comm Input'!Q1793</f>
        <v>0</v>
      </c>
      <c r="I758" s="158">
        <f>'Comm Input'!R1793</f>
        <v>0</v>
      </c>
      <c r="J758" s="319">
        <f>'Comm Input'!S1793</f>
        <v>0</v>
      </c>
      <c r="K758" s="319">
        <f>'Comm Input'!T1793</f>
        <v>0</v>
      </c>
      <c r="L758" s="319" t="str">
        <f>'Comm Input'!U1793</f>
        <v>Bundled</v>
      </c>
      <c r="M758" s="158">
        <f>'Comm Input'!V1793</f>
        <v>0</v>
      </c>
      <c r="N758" s="319">
        <f>'Comm Input'!W1793</f>
        <v>6.3450000000000006E-2</v>
      </c>
      <c r="O758" s="117">
        <f>'Comm Input'!X1793</f>
        <v>0</v>
      </c>
      <c r="P758" s="157">
        <f>'Comm Input'!Y1793</f>
        <v>0</v>
      </c>
      <c r="Q758" s="159">
        <f>'Comm Input'!Z1793</f>
        <v>0</v>
      </c>
      <c r="R758" s="319">
        <f>'Comm Input'!AA1793</f>
        <v>2.5000000000000001E-3</v>
      </c>
      <c r="S758" s="157">
        <f>'Comm Input'!AB1793</f>
        <v>0</v>
      </c>
      <c r="T758" s="126" t="str">
        <f>'Comm Input'!AC1793</f>
        <v>kr</v>
      </c>
      <c r="U758" s="7">
        <f>'Comm Input'!AD1793</f>
        <v>0</v>
      </c>
      <c r="V758" s="7">
        <f>'Comm Input'!AE1793</f>
        <v>0</v>
      </c>
      <c r="W758" s="126">
        <f>'Comm Input'!AF1793</f>
        <v>0</v>
      </c>
      <c r="X758" s="158">
        <f>'Comm Input'!AG1793</f>
        <v>0</v>
      </c>
      <c r="Y758" s="322">
        <f>'Comm Input'!AH1793</f>
        <v>0</v>
      </c>
      <c r="Z758" s="7">
        <f>'Comm Input'!AI1793</f>
        <v>0</v>
      </c>
      <c r="AA758">
        <f>'Comm Input'!AJ1793</f>
        <v>0</v>
      </c>
      <c r="AB758">
        <f>'Comm Input'!DU1804</f>
        <v>0</v>
      </c>
    </row>
    <row r="759" spans="1:28" x14ac:dyDescent="0.25">
      <c r="A759" s="311">
        <f>'Comm Input'!J1794</f>
        <v>0</v>
      </c>
      <c r="B759" s="218" t="str">
        <f>'Comm Input'!K1794</f>
        <v>Clean Cut Power Wash &amp; Seal, LLC</v>
      </c>
      <c r="C759" s="17">
        <f>'Comm Input'!L1794</f>
        <v>0.3992</v>
      </c>
      <c r="D759" t="str">
        <f>'Comm Input'!M1794</f>
        <v>FL5551</v>
      </c>
      <c r="E759" s="628">
        <f>'Comm Input'!N1794</f>
        <v>2750</v>
      </c>
      <c r="F759" s="366">
        <f>'Comm Input'!O1794</f>
        <v>0</v>
      </c>
      <c r="G759" s="533">
        <f>'Comm Input'!P1794</f>
        <v>0</v>
      </c>
      <c r="H759" s="535">
        <f>'Comm Input'!Q1794</f>
        <v>0</v>
      </c>
      <c r="I759" s="535">
        <f>'Comm Input'!R1794</f>
        <v>0</v>
      </c>
      <c r="J759" s="535">
        <f>'Comm Input'!S1794</f>
        <v>0</v>
      </c>
      <c r="K759" s="535">
        <f>'Comm Input'!T1794</f>
        <v>0</v>
      </c>
      <c r="L759" s="526">
        <f>'Comm Input'!U1794</f>
        <v>0</v>
      </c>
      <c r="M759" s="526">
        <f>'Comm Input'!V1794</f>
        <v>0</v>
      </c>
      <c r="N759" s="523">
        <f>'Comm Input'!W1794</f>
        <v>174.48750000000001</v>
      </c>
      <c r="O759" s="523">
        <f>'Comm Input'!X1794</f>
        <v>0</v>
      </c>
      <c r="P759" s="538">
        <f>'Comm Input'!Y1794</f>
        <v>0</v>
      </c>
      <c r="Q759" s="538">
        <f>'Comm Input'!Z1794</f>
        <v>0</v>
      </c>
      <c r="R759" s="538">
        <f>'Comm Input'!AA1794</f>
        <v>6.875</v>
      </c>
      <c r="S759" s="538">
        <f>'Comm Input'!AB1794</f>
        <v>0</v>
      </c>
      <c r="T759" s="11">
        <f>'Comm Input'!AC1794</f>
        <v>0</v>
      </c>
      <c r="U759">
        <f>'Comm Input'!AD1794</f>
        <v>0</v>
      </c>
      <c r="V759">
        <f>'Comm Input'!AE1794</f>
        <v>0</v>
      </c>
      <c r="W759" s="538">
        <f>'Comm Input'!AF1794</f>
        <v>0</v>
      </c>
      <c r="X759" s="538">
        <f>'Comm Input'!AG1794</f>
        <v>0</v>
      </c>
      <c r="Y759" s="538">
        <f>'Comm Input'!AH1794</f>
        <v>0</v>
      </c>
      <c r="Z759">
        <f>'Comm Input'!AI1794</f>
        <v>0</v>
      </c>
      <c r="AA759">
        <f>'Comm Input'!AJ1794</f>
        <v>0</v>
      </c>
      <c r="AB759">
        <f>'Comm Input'!DU1805</f>
        <v>0</v>
      </c>
    </row>
    <row r="760" spans="1:28" x14ac:dyDescent="0.25">
      <c r="A760" s="311">
        <f>'Comm Input'!J1795</f>
        <v>0</v>
      </c>
      <c r="B760" s="11">
        <f>'Comm Input'!K1795</f>
        <v>0</v>
      </c>
      <c r="C760">
        <f>'Comm Input'!L1795</f>
        <v>0</v>
      </c>
      <c r="D760">
        <f>'Comm Input'!M1795</f>
        <v>0</v>
      </c>
      <c r="E760" s="494">
        <f>'Comm Input'!N1795</f>
        <v>0</v>
      </c>
      <c r="F760" s="17">
        <f>'Comm Input'!O1795</f>
        <v>0</v>
      </c>
      <c r="G760" s="38">
        <f>'Comm Input'!P1795</f>
        <v>0</v>
      </c>
      <c r="H760" s="307">
        <f>'Comm Input'!Q1795</f>
        <v>0</v>
      </c>
      <c r="I760" s="307">
        <f>'Comm Input'!R1795</f>
        <v>0</v>
      </c>
      <c r="J760" s="307">
        <f>'Comm Input'!S1795</f>
        <v>0</v>
      </c>
      <c r="K760" s="307">
        <f>'Comm Input'!T1795</f>
        <v>0</v>
      </c>
      <c r="L760" s="38">
        <f>'Comm Input'!U1795</f>
        <v>0</v>
      </c>
      <c r="M760" s="38">
        <f>'Comm Input'!V1795</f>
        <v>0</v>
      </c>
      <c r="N760" s="22">
        <f>'Comm Input'!W1795</f>
        <v>0</v>
      </c>
      <c r="O760" s="22">
        <f>'Comm Input'!X1795</f>
        <v>0</v>
      </c>
      <c r="P760" s="23">
        <f>'Comm Input'!Y1795</f>
        <v>0</v>
      </c>
      <c r="Q760" s="23">
        <f>'Comm Input'!Z1795</f>
        <v>0</v>
      </c>
      <c r="R760" s="23">
        <f>'Comm Input'!AA1795</f>
        <v>0</v>
      </c>
      <c r="S760" s="23">
        <f>'Comm Input'!AB1795</f>
        <v>0</v>
      </c>
      <c r="T760" s="11">
        <f>'Comm Input'!AC1795</f>
        <v>0</v>
      </c>
      <c r="U760">
        <f>'Comm Input'!AD1795</f>
        <v>0</v>
      </c>
      <c r="V760">
        <f>'Comm Input'!AE1795</f>
        <v>0</v>
      </c>
      <c r="W760" s="23">
        <f>'Comm Input'!AF1795</f>
        <v>0</v>
      </c>
      <c r="X760" s="23">
        <f>'Comm Input'!AG1795</f>
        <v>0</v>
      </c>
      <c r="Y760" s="23">
        <f>'Comm Input'!AH1795</f>
        <v>0</v>
      </c>
      <c r="Z760">
        <f>'Comm Input'!AI1795</f>
        <v>0</v>
      </c>
      <c r="AA760">
        <f>'Comm Input'!AJ1795</f>
        <v>0</v>
      </c>
      <c r="AB760">
        <f>'Comm Input'!DU1806</f>
        <v>0</v>
      </c>
    </row>
    <row r="761" spans="1:28" x14ac:dyDescent="0.25">
      <c r="A761" s="311">
        <f>'Comm Input'!J1796</f>
        <v>0</v>
      </c>
      <c r="B761" s="11" t="str">
        <f>'Comm Input'!K1796</f>
        <v>EFFECTIVE: 8/2021</v>
      </c>
      <c r="C761" s="17">
        <f>'Comm Input'!L1796</f>
        <v>0.28739999999999999</v>
      </c>
      <c r="D761" t="str">
        <f>'Comm Input'!M1796</f>
        <v>FL9014</v>
      </c>
      <c r="E761" s="494">
        <f>'Comm Input'!N1796</f>
        <v>0</v>
      </c>
      <c r="F761" s="366">
        <f>'Comm Input'!O1796</f>
        <v>0</v>
      </c>
      <c r="G761" s="321">
        <f>'Comm Input'!P1796</f>
        <v>0</v>
      </c>
      <c r="H761" s="307">
        <f>'Comm Input'!Q1796</f>
        <v>0</v>
      </c>
      <c r="I761" s="307">
        <f>'Comm Input'!R1796</f>
        <v>0</v>
      </c>
      <c r="J761" s="307">
        <f>'Comm Input'!S1796</f>
        <v>0</v>
      </c>
      <c r="K761" s="307">
        <f>'Comm Input'!T1796</f>
        <v>0</v>
      </c>
      <c r="L761" s="38">
        <f>'Comm Input'!U1796</f>
        <v>0</v>
      </c>
      <c r="M761" s="38">
        <f>'Comm Input'!V1796</f>
        <v>0</v>
      </c>
      <c r="N761" s="22">
        <f>'Comm Input'!W1796</f>
        <v>0</v>
      </c>
      <c r="O761" s="22">
        <f>'Comm Input'!X1796</f>
        <v>0</v>
      </c>
      <c r="P761" s="23">
        <f>'Comm Input'!Y1796</f>
        <v>0</v>
      </c>
      <c r="Q761" s="23">
        <f>'Comm Input'!Z1796</f>
        <v>0</v>
      </c>
      <c r="R761" s="23">
        <f>'Comm Input'!AA1796</f>
        <v>0</v>
      </c>
      <c r="S761" s="23">
        <f>'Comm Input'!AB1796</f>
        <v>0</v>
      </c>
      <c r="T761" s="11">
        <f>'Comm Input'!AC1796</f>
        <v>0</v>
      </c>
      <c r="U761">
        <f>'Comm Input'!AD1796</f>
        <v>0</v>
      </c>
      <c r="V761">
        <f>'Comm Input'!AE1796</f>
        <v>0</v>
      </c>
      <c r="W761" s="23">
        <f>'Comm Input'!AF1796</f>
        <v>0</v>
      </c>
      <c r="X761" s="23">
        <f>'Comm Input'!AG1796</f>
        <v>0</v>
      </c>
      <c r="Y761" s="23">
        <f>'Comm Input'!AH1796</f>
        <v>0</v>
      </c>
      <c r="Z761">
        <f>'Comm Input'!AI1796</f>
        <v>0</v>
      </c>
      <c r="AA761">
        <f>'Comm Input'!AJ1796</f>
        <v>0</v>
      </c>
      <c r="AB761">
        <f>'Comm Input'!DU1807</f>
        <v>0</v>
      </c>
    </row>
    <row r="762" spans="1:28" x14ac:dyDescent="0.25">
      <c r="A762" s="311">
        <f>'Comm Input'!J1797</f>
        <v>0</v>
      </c>
      <c r="B762" s="11">
        <f>'Comm Input'!K1797</f>
        <v>0</v>
      </c>
      <c r="C762">
        <f>'Comm Input'!L1797</f>
        <v>0</v>
      </c>
      <c r="D762">
        <f>'Comm Input'!M1797</f>
        <v>0</v>
      </c>
      <c r="E762" s="494">
        <f>'Comm Input'!N1797</f>
        <v>0</v>
      </c>
      <c r="F762" s="17">
        <f>'Comm Input'!O1797</f>
        <v>0</v>
      </c>
      <c r="G762" s="38">
        <f>'Comm Input'!P1797</f>
        <v>0</v>
      </c>
      <c r="H762" s="307">
        <f>'Comm Input'!Q1797</f>
        <v>0</v>
      </c>
      <c r="I762" s="307">
        <f>'Comm Input'!R1797</f>
        <v>0</v>
      </c>
      <c r="J762" s="307">
        <f>'Comm Input'!S1797</f>
        <v>0</v>
      </c>
      <c r="K762" s="307">
        <f>'Comm Input'!T1797</f>
        <v>0</v>
      </c>
      <c r="L762" s="38">
        <f>'Comm Input'!U1797</f>
        <v>0</v>
      </c>
      <c r="M762" s="38">
        <f>'Comm Input'!V1797</f>
        <v>0</v>
      </c>
      <c r="N762" s="22">
        <f>'Comm Input'!W1797</f>
        <v>0</v>
      </c>
      <c r="O762" s="22">
        <f>'Comm Input'!X1797</f>
        <v>0</v>
      </c>
      <c r="P762" s="23">
        <f>'Comm Input'!Y1797</f>
        <v>0</v>
      </c>
      <c r="Q762" s="23">
        <f>'Comm Input'!Z1797</f>
        <v>0</v>
      </c>
      <c r="R762" s="23">
        <f>'Comm Input'!AA1797</f>
        <v>0</v>
      </c>
      <c r="S762" s="23">
        <f>'Comm Input'!AB1797</f>
        <v>0</v>
      </c>
      <c r="T762" s="11">
        <f>'Comm Input'!AC1797</f>
        <v>0</v>
      </c>
      <c r="U762">
        <f>'Comm Input'!AD1797</f>
        <v>0</v>
      </c>
      <c r="V762">
        <f>'Comm Input'!AE1797</f>
        <v>0</v>
      </c>
      <c r="W762" s="23">
        <f>'Comm Input'!AF1797</f>
        <v>0</v>
      </c>
      <c r="X762" s="23">
        <f>'Comm Input'!AG1797</f>
        <v>0</v>
      </c>
      <c r="Y762" s="23">
        <f>'Comm Input'!AH1797</f>
        <v>0</v>
      </c>
      <c r="Z762">
        <f>'Comm Input'!AI1797</f>
        <v>0</v>
      </c>
      <c r="AA762">
        <f>'Comm Input'!AJ1797</f>
        <v>0</v>
      </c>
      <c r="AB762">
        <f>'Comm Input'!DU1808</f>
        <v>0</v>
      </c>
    </row>
    <row r="763" spans="1:28" x14ac:dyDescent="0.25">
      <c r="A763" s="311">
        <f>'Comm Input'!J1798</f>
        <v>0</v>
      </c>
      <c r="B763" s="11">
        <f>'Comm Input'!K1798</f>
        <v>0</v>
      </c>
      <c r="C763" s="17">
        <f>'Comm Input'!L1798</f>
        <v>0</v>
      </c>
      <c r="D763">
        <f>'Comm Input'!M1798</f>
        <v>0</v>
      </c>
      <c r="E763" s="494">
        <f>'Comm Input'!N1798</f>
        <v>0</v>
      </c>
      <c r="F763" s="366">
        <f>'Comm Input'!O1798</f>
        <v>0</v>
      </c>
      <c r="G763" s="321">
        <f>'Comm Input'!P1798</f>
        <v>0</v>
      </c>
      <c r="H763" s="307">
        <f>'Comm Input'!Q1798</f>
        <v>0</v>
      </c>
      <c r="I763" s="307">
        <f>'Comm Input'!R1798</f>
        <v>0</v>
      </c>
      <c r="J763" s="307">
        <f>'Comm Input'!S1798</f>
        <v>0</v>
      </c>
      <c r="K763" s="307">
        <f>'Comm Input'!T1798</f>
        <v>0</v>
      </c>
      <c r="L763" s="38">
        <f>'Comm Input'!U1798</f>
        <v>0</v>
      </c>
      <c r="M763" s="38">
        <f>'Comm Input'!V1798</f>
        <v>0</v>
      </c>
      <c r="N763" s="22">
        <f>'Comm Input'!W1798</f>
        <v>0</v>
      </c>
      <c r="O763" s="22">
        <f>'Comm Input'!X1798</f>
        <v>0</v>
      </c>
      <c r="P763" s="23">
        <f>'Comm Input'!Y1798</f>
        <v>0</v>
      </c>
      <c r="Q763" s="23">
        <f>'Comm Input'!Z1798</f>
        <v>0</v>
      </c>
      <c r="R763" s="23">
        <f>'Comm Input'!AA1798</f>
        <v>0</v>
      </c>
      <c r="S763" s="23">
        <f>'Comm Input'!AB1798</f>
        <v>0</v>
      </c>
      <c r="T763" s="11">
        <f>'Comm Input'!AC1798</f>
        <v>0</v>
      </c>
      <c r="U763">
        <f>'Comm Input'!AD1798</f>
        <v>0</v>
      </c>
      <c r="V763">
        <f>'Comm Input'!AE1798</f>
        <v>0</v>
      </c>
      <c r="W763" s="23">
        <f>'Comm Input'!AF1798</f>
        <v>0</v>
      </c>
      <c r="X763" s="23">
        <f>'Comm Input'!AG1798</f>
        <v>0</v>
      </c>
      <c r="Y763" s="23">
        <f>'Comm Input'!AH1798</f>
        <v>0</v>
      </c>
      <c r="Z763" s="23">
        <f>'Comm Input'!AI1798</f>
        <v>0</v>
      </c>
      <c r="AA763">
        <f>'Comm Input'!AJ1798</f>
        <v>0</v>
      </c>
      <c r="AB763">
        <f>'Comm Input'!DU1809</f>
        <v>0</v>
      </c>
    </row>
    <row r="764" spans="1:28" x14ac:dyDescent="0.25">
      <c r="A764" s="311">
        <f>'Comm Input'!J1799</f>
        <v>0</v>
      </c>
      <c r="B764" s="11">
        <f>'Comm Input'!K1799</f>
        <v>0</v>
      </c>
      <c r="C764">
        <f>'Comm Input'!L1799</f>
        <v>0</v>
      </c>
      <c r="D764">
        <f>'Comm Input'!M1799</f>
        <v>0</v>
      </c>
      <c r="E764" s="626">
        <f>'Comm Input'!N1799</f>
        <v>0</v>
      </c>
      <c r="F764" s="13">
        <f>'Comm Input'!O1799</f>
        <v>0</v>
      </c>
      <c r="G764" s="38">
        <f>'Comm Input'!P1799</f>
        <v>0</v>
      </c>
      <c r="H764" s="307">
        <f>'Comm Input'!Q1799</f>
        <v>0</v>
      </c>
      <c r="I764" s="307">
        <f>'Comm Input'!R1799</f>
        <v>0</v>
      </c>
      <c r="J764" s="307">
        <f>'Comm Input'!S1799</f>
        <v>0</v>
      </c>
      <c r="K764" s="307">
        <f>'Comm Input'!T1799</f>
        <v>0</v>
      </c>
      <c r="L764" s="38">
        <f>'Comm Input'!U1799</f>
        <v>0</v>
      </c>
      <c r="M764" s="38">
        <f>'Comm Input'!V1799</f>
        <v>0</v>
      </c>
      <c r="N764" s="22">
        <f>'Comm Input'!W1799</f>
        <v>0</v>
      </c>
      <c r="O764" s="22">
        <f>'Comm Input'!X1799</f>
        <v>0</v>
      </c>
      <c r="P764" s="23">
        <f>'Comm Input'!Y1799</f>
        <v>0</v>
      </c>
      <c r="Q764" s="23">
        <f>'Comm Input'!Z1799</f>
        <v>0</v>
      </c>
      <c r="R764" s="23">
        <f>'Comm Input'!AA1799</f>
        <v>0</v>
      </c>
      <c r="S764" s="23">
        <f>'Comm Input'!AB1799</f>
        <v>0</v>
      </c>
      <c r="T764" s="11">
        <f>'Comm Input'!AC1799</f>
        <v>0</v>
      </c>
      <c r="U764">
        <f>'Comm Input'!AD1799</f>
        <v>0</v>
      </c>
      <c r="V764">
        <f>'Comm Input'!AE1799</f>
        <v>0</v>
      </c>
      <c r="W764" s="23">
        <f>'Comm Input'!AF1799</f>
        <v>0</v>
      </c>
      <c r="X764" s="23">
        <f>'Comm Input'!AG1799</f>
        <v>0</v>
      </c>
      <c r="Y764" s="23">
        <f>'Comm Input'!AH1799</f>
        <v>0</v>
      </c>
      <c r="Z764" s="23">
        <f>'Comm Input'!AI1799</f>
        <v>0</v>
      </c>
      <c r="AA764">
        <f>'Comm Input'!AJ1799</f>
        <v>0</v>
      </c>
      <c r="AB764">
        <f>'Comm Input'!DU1810</f>
        <v>0</v>
      </c>
    </row>
    <row r="765" spans="1:28" ht="15.75" thickBot="1" x14ac:dyDescent="0.3">
      <c r="A765" s="311">
        <f>'Comm Input'!J1800</f>
        <v>0</v>
      </c>
      <c r="B765">
        <f>'Comm Input'!K1800</f>
        <v>0</v>
      </c>
      <c r="C765">
        <f>'Comm Input'!L1800</f>
        <v>0</v>
      </c>
      <c r="D765">
        <f>'Comm Input'!M1800</f>
        <v>0</v>
      </c>
      <c r="E765" s="49">
        <f>'Comm Input'!N1800</f>
        <v>0</v>
      </c>
      <c r="F765" s="50">
        <f>'Comm Input'!O1800</f>
        <v>0</v>
      </c>
      <c r="G765" s="38">
        <f>'Comm Input'!P1800</f>
        <v>0</v>
      </c>
      <c r="H765" s="307">
        <f>'Comm Input'!Q1800</f>
        <v>0</v>
      </c>
      <c r="I765" s="307">
        <f>'Comm Input'!R1800</f>
        <v>0</v>
      </c>
      <c r="J765" s="307">
        <f>'Comm Input'!S1800</f>
        <v>0</v>
      </c>
      <c r="K765" s="307">
        <f>'Comm Input'!T1800</f>
        <v>0</v>
      </c>
      <c r="L765" s="38">
        <f>'Comm Input'!U1800</f>
        <v>0</v>
      </c>
      <c r="M765" s="38">
        <f>'Comm Input'!V1800</f>
        <v>0</v>
      </c>
      <c r="N765" s="38">
        <f>'Comm Input'!W1800</f>
        <v>0</v>
      </c>
      <c r="O765" s="22">
        <f>'Comm Input'!X1800</f>
        <v>0</v>
      </c>
      <c r="P765" s="11">
        <f>'Comm Input'!Y1800</f>
        <v>0</v>
      </c>
      <c r="Q765" s="23">
        <f>'Comm Input'!Z1800</f>
        <v>0</v>
      </c>
      <c r="R765" s="22">
        <f>'Comm Input'!AA1800</f>
        <v>0</v>
      </c>
      <c r="S765" s="22">
        <f>'Comm Input'!AB1800</f>
        <v>0</v>
      </c>
      <c r="T765" s="23">
        <f>'Comm Input'!AC1800</f>
        <v>0</v>
      </c>
      <c r="U765" s="22">
        <f>'Comm Input'!AD1800</f>
        <v>0</v>
      </c>
      <c r="V765" s="22">
        <f>'Comm Input'!AE1800</f>
        <v>0</v>
      </c>
      <c r="W765" s="23">
        <f>'Comm Input'!AF1800</f>
        <v>0</v>
      </c>
      <c r="X765" s="22">
        <f>'Comm Input'!AG1800</f>
        <v>0</v>
      </c>
      <c r="Y765" s="22">
        <f>'Comm Input'!AH1800</f>
        <v>0</v>
      </c>
      <c r="Z765" s="22">
        <f>'Comm Input'!AI1800</f>
        <v>0</v>
      </c>
      <c r="AA765">
        <f>'Comm Input'!AJ1800</f>
        <v>0</v>
      </c>
      <c r="AB765">
        <f>'Comm Input'!DU1811</f>
        <v>0</v>
      </c>
    </row>
    <row r="766" spans="1:28" ht="15.75" thickBot="1" x14ac:dyDescent="0.3">
      <c r="A766" s="311">
        <f>'Comm Input'!J1801</f>
        <v>0</v>
      </c>
      <c r="B766">
        <f>'Comm Input'!K1801</f>
        <v>0</v>
      </c>
      <c r="C766">
        <f>'Comm Input'!L1801</f>
        <v>0</v>
      </c>
      <c r="D766">
        <f>'Comm Input'!M1801</f>
        <v>0</v>
      </c>
      <c r="E766" s="49">
        <f>'Comm Input'!N1801</f>
        <v>0</v>
      </c>
      <c r="F766" s="50">
        <f>'Comm Input'!O1801</f>
        <v>0</v>
      </c>
      <c r="G766" s="38">
        <f>'Comm Input'!P1801</f>
        <v>0</v>
      </c>
      <c r="H766" s="38">
        <f>'Comm Input'!Q1801</f>
        <v>0</v>
      </c>
      <c r="I766" s="38">
        <f>'Comm Input'!R1801</f>
        <v>0</v>
      </c>
      <c r="J766" s="38">
        <f>'Comm Input'!S1801</f>
        <v>0</v>
      </c>
      <c r="K766" s="38">
        <f>'Comm Input'!T1801</f>
        <v>0</v>
      </c>
      <c r="L766" s="38">
        <f>'Comm Input'!U1801</f>
        <v>0</v>
      </c>
      <c r="M766" s="38">
        <f>'Comm Input'!V1801</f>
        <v>0</v>
      </c>
      <c r="N766" s="488">
        <f>'Comm Input'!W1801</f>
        <v>174.48750000000001</v>
      </c>
      <c r="O766" s="489">
        <f>'Comm Input'!X1801</f>
        <v>0</v>
      </c>
      <c r="P766" s="490">
        <f>'Comm Input'!Y1801</f>
        <v>0</v>
      </c>
      <c r="Q766" s="1165">
        <f>'Comm Input'!Z1801</f>
        <v>174.48750000000001</v>
      </c>
      <c r="R766" s="387">
        <f>'Comm Input'!AA1801</f>
        <v>6.875</v>
      </c>
      <c r="S766" s="387">
        <f>'Comm Input'!AB1801</f>
        <v>0</v>
      </c>
      <c r="T766" s="1114">
        <f>'Comm Input'!AC1801</f>
        <v>6.875</v>
      </c>
      <c r="U766" s="89">
        <f>'Comm Input'!AD1801</f>
        <v>0</v>
      </c>
      <c r="V766" s="89">
        <f>'Comm Input'!AE1801</f>
        <v>0</v>
      </c>
      <c r="W766" s="23">
        <f>'Comm Input'!AF1801</f>
        <v>0</v>
      </c>
      <c r="X766" s="387">
        <f>'Comm Input'!AG1801</f>
        <v>0</v>
      </c>
      <c r="Y766" s="387">
        <f>'Comm Input'!AH1801</f>
        <v>0</v>
      </c>
      <c r="Z766" s="1087">
        <f>'Comm Input'!AI1801</f>
        <v>0</v>
      </c>
      <c r="AA766">
        <f>'Comm Input'!AJ1801</f>
        <v>0</v>
      </c>
      <c r="AB766">
        <f>'Comm Input'!DU1812</f>
        <v>0</v>
      </c>
    </row>
    <row r="767" spans="1:28" x14ac:dyDescent="0.25">
      <c r="A767" s="311">
        <f>'Comm Input'!J1802</f>
        <v>0</v>
      </c>
      <c r="B767">
        <f>'Comm Input'!K1802</f>
        <v>0</v>
      </c>
      <c r="C767">
        <f>'Comm Input'!L1802</f>
        <v>0</v>
      </c>
      <c r="D767">
        <f>'Comm Input'!M1802</f>
        <v>0</v>
      </c>
      <c r="E767" s="49">
        <f>'Comm Input'!N1802</f>
        <v>0</v>
      </c>
      <c r="F767" s="50">
        <f>'Comm Input'!O1802</f>
        <v>0</v>
      </c>
      <c r="G767" s="38">
        <f>'Comm Input'!P1802</f>
        <v>0</v>
      </c>
      <c r="H767" s="38">
        <f>'Comm Input'!Q1802</f>
        <v>0</v>
      </c>
      <c r="I767" s="38">
        <f>'Comm Input'!R1802</f>
        <v>0</v>
      </c>
      <c r="J767" s="38">
        <f>'Comm Input'!S1802</f>
        <v>0</v>
      </c>
      <c r="K767" s="38">
        <f>'Comm Input'!T1802</f>
        <v>0</v>
      </c>
      <c r="L767" s="38">
        <f>'Comm Input'!U1802</f>
        <v>0</v>
      </c>
      <c r="M767" s="38">
        <f>'Comm Input'!V1802</f>
        <v>0</v>
      </c>
      <c r="N767" s="522">
        <f>'Comm Input'!W1802</f>
        <v>0</v>
      </c>
      <c r="O767" s="523">
        <f>'Comm Input'!X1802</f>
        <v>0</v>
      </c>
      <c r="P767" s="28">
        <f>'Comm Input'!Y1802</f>
        <v>0</v>
      </c>
      <c r="Q767" s="538">
        <f>'Comm Input'!Z1802</f>
        <v>0</v>
      </c>
      <c r="R767" s="523">
        <f>'Comm Input'!AA1802</f>
        <v>0</v>
      </c>
      <c r="S767" s="523">
        <f>'Comm Input'!AB1802</f>
        <v>0</v>
      </c>
      <c r="T767" s="28">
        <f>'Comm Input'!AC1802</f>
        <v>0</v>
      </c>
      <c r="U767" s="89">
        <f>'Comm Input'!AD1802</f>
        <v>0</v>
      </c>
      <c r="V767" s="89">
        <f>'Comm Input'!AE1802</f>
        <v>0</v>
      </c>
      <c r="W767" s="23">
        <f>'Comm Input'!AF1802</f>
        <v>0</v>
      </c>
      <c r="X767" s="523">
        <f>'Comm Input'!AG1802</f>
        <v>0</v>
      </c>
      <c r="Y767" s="523">
        <f>'Comm Input'!AH1802</f>
        <v>0</v>
      </c>
      <c r="Z767" s="89">
        <f>'Comm Input'!AI1802</f>
        <v>0</v>
      </c>
      <c r="AA767">
        <f>'Comm Input'!AJ1802</f>
        <v>0</v>
      </c>
    </row>
    <row r="768" spans="1:28" x14ac:dyDescent="0.25">
      <c r="A768" s="440" t="str">
        <f>'Comm Input'!J1803</f>
        <v>CES</v>
      </c>
      <c r="B768" s="42" t="str">
        <f>'Comm Input'!K1803</f>
        <v>Broker: PCS Leasing</v>
      </c>
      <c r="C768" s="35">
        <f>'Comm Input'!L1803</f>
        <v>0</v>
      </c>
      <c r="D768" s="158">
        <f>'Comm Input'!M1803</f>
        <v>0</v>
      </c>
      <c r="E768" s="117">
        <f>'Comm Input'!N1803</f>
        <v>0</v>
      </c>
      <c r="F768" s="316">
        <f>'Comm Input'!O1803</f>
        <v>0</v>
      </c>
      <c r="G768" s="158">
        <f>'Comm Input'!P1803</f>
        <v>0</v>
      </c>
      <c r="H768" s="158">
        <f>'Comm Input'!Q1803</f>
        <v>0</v>
      </c>
      <c r="I768" s="158">
        <f>'Comm Input'!R1803</f>
        <v>0</v>
      </c>
      <c r="J768" s="319">
        <f>'Comm Input'!S1803</f>
        <v>0</v>
      </c>
      <c r="K768" s="319">
        <f>'Comm Input'!T1803</f>
        <v>0</v>
      </c>
      <c r="L768" s="319" t="str">
        <f>'Comm Input'!U1803</f>
        <v>Bundled</v>
      </c>
      <c r="M768" s="158" t="str">
        <f>'Comm Input'!V1803</f>
        <v>Comm</v>
      </c>
      <c r="N768" s="319">
        <f>'Comm Input'!W1803</f>
        <v>0</v>
      </c>
      <c r="O768" s="117">
        <f>'Comm Input'!X1803</f>
        <v>0</v>
      </c>
      <c r="P768" s="157">
        <f>'Comm Input'!Y1803</f>
        <v>0</v>
      </c>
      <c r="Q768" s="159">
        <f>'Comm Input'!Z1803</f>
        <v>0</v>
      </c>
      <c r="R768" s="319">
        <f>'Comm Input'!AA1803</f>
        <v>1.25E-3</v>
      </c>
      <c r="S768" s="157">
        <f>'Comm Input'!AB1803</f>
        <v>0</v>
      </c>
      <c r="T768" s="126" t="str">
        <f>'Comm Input'!AC1803</f>
        <v>kr</v>
      </c>
      <c r="U768" s="7">
        <f>'Comm Input'!AD1803</f>
        <v>0</v>
      </c>
      <c r="V768" s="7">
        <f>'Comm Input'!AE1803</f>
        <v>0</v>
      </c>
      <c r="W768" s="126">
        <f>'Comm Input'!AF1803</f>
        <v>0</v>
      </c>
      <c r="X768" s="158">
        <f>'Comm Input'!AG1803</f>
        <v>0</v>
      </c>
      <c r="Y768" s="322">
        <f>'Comm Input'!AH1803</f>
        <v>0</v>
      </c>
      <c r="Z768" s="7">
        <f>'Comm Input'!AI1803</f>
        <v>0</v>
      </c>
      <c r="AA768">
        <f>'Comm Input'!AJ1803</f>
        <v>0</v>
      </c>
    </row>
    <row r="769" spans="1:27" x14ac:dyDescent="0.25">
      <c r="A769" s="311" t="str">
        <f>'Comm Input'!J1804</f>
        <v>Note: Broker earns 1/2 of SUTA cutoffs</v>
      </c>
      <c r="B769" s="378" t="str">
        <f>'Comm Input'!K1804</f>
        <v>Storm Restoration Services (SRS)</v>
      </c>
      <c r="C769" s="17">
        <f>'Comm Input'!L1804</f>
        <v>0.28639999999999999</v>
      </c>
      <c r="D769" t="str">
        <f>'Comm Input'!M1804</f>
        <v>FL5551</v>
      </c>
      <c r="E769" s="628">
        <f>'Comm Input'!N1804</f>
        <v>974.52</v>
      </c>
      <c r="F769" s="366">
        <f>'Comm Input'!O1804</f>
        <v>0</v>
      </c>
      <c r="G769" s="533">
        <f>'Comm Input'!P1804</f>
        <v>0</v>
      </c>
      <c r="H769" s="535">
        <f>'Comm Input'!Q1804</f>
        <v>0</v>
      </c>
      <c r="I769" s="535">
        <f>'Comm Input'!R1804</f>
        <v>0</v>
      </c>
      <c r="J769" s="535">
        <f>'Comm Input'!S1804</f>
        <v>0</v>
      </c>
      <c r="K769" s="535">
        <f>'Comm Input'!T1804</f>
        <v>0</v>
      </c>
      <c r="L769" s="526">
        <f>'Comm Input'!U1804</f>
        <v>0</v>
      </c>
      <c r="M769" s="526">
        <f>'Comm Input'!V1804</f>
        <v>1.2E-2</v>
      </c>
      <c r="N769" s="523">
        <f>'Comm Input'!W1804</f>
        <v>11.694240000000001</v>
      </c>
      <c r="O769" s="523">
        <f>'Comm Input'!X1804</f>
        <v>0</v>
      </c>
      <c r="P769" s="538">
        <f>'Comm Input'!Y1804</f>
        <v>0</v>
      </c>
      <c r="Q769" s="538">
        <f>'Comm Input'!Z1804</f>
        <v>0</v>
      </c>
      <c r="R769" s="538">
        <f>'Comm Input'!AA1804</f>
        <v>1.2181500000000001</v>
      </c>
      <c r="S769" s="538">
        <f>'Comm Input'!AB1804</f>
        <v>0</v>
      </c>
      <c r="T769" s="11">
        <f>'Comm Input'!AC1804</f>
        <v>0</v>
      </c>
      <c r="U769">
        <f>'Comm Input'!AD1804</f>
        <v>0</v>
      </c>
      <c r="V769">
        <f>'Comm Input'!AE1804</f>
        <v>0</v>
      </c>
      <c r="W769" s="538">
        <f>'Comm Input'!AF1804</f>
        <v>0</v>
      </c>
      <c r="X769" s="538">
        <f>'Comm Input'!AG1804</f>
        <v>0</v>
      </c>
      <c r="Y769" s="538">
        <f>'Comm Input'!AH1804</f>
        <v>0</v>
      </c>
      <c r="Z769">
        <f>'Comm Input'!AI1804</f>
        <v>0</v>
      </c>
      <c r="AA769">
        <f>'Comm Input'!AJ1804</f>
        <v>0</v>
      </c>
    </row>
    <row r="770" spans="1:27" x14ac:dyDescent="0.25">
      <c r="A770" s="311">
        <f>'Comm Input'!J1805</f>
        <v>0</v>
      </c>
      <c r="B770">
        <f>'Comm Input'!K1805</f>
        <v>0</v>
      </c>
      <c r="C770">
        <f>'Comm Input'!L1805</f>
        <v>0</v>
      </c>
      <c r="D770">
        <f>'Comm Input'!M1805</f>
        <v>0</v>
      </c>
      <c r="E770" s="494">
        <f>'Comm Input'!N1805</f>
        <v>0</v>
      </c>
      <c r="F770" s="17">
        <f>'Comm Input'!O1805</f>
        <v>0</v>
      </c>
      <c r="G770" s="38">
        <f>'Comm Input'!P1805</f>
        <v>0</v>
      </c>
      <c r="H770" s="307">
        <f>'Comm Input'!Q1805</f>
        <v>0</v>
      </c>
      <c r="I770" s="307">
        <f>'Comm Input'!R1805</f>
        <v>0</v>
      </c>
      <c r="J770" s="307">
        <f>'Comm Input'!S1805</f>
        <v>0</v>
      </c>
      <c r="K770" s="307">
        <f>'Comm Input'!T1805</f>
        <v>0</v>
      </c>
      <c r="L770" s="38">
        <f>'Comm Input'!U1805</f>
        <v>0</v>
      </c>
      <c r="M770" s="38">
        <f>'Comm Input'!V1805</f>
        <v>7.0499999999999998E-3</v>
      </c>
      <c r="N770" s="22">
        <f>'Comm Input'!W1805</f>
        <v>0</v>
      </c>
      <c r="O770" s="22">
        <f>'Comm Input'!X1805</f>
        <v>0</v>
      </c>
      <c r="P770" s="23">
        <f>'Comm Input'!Y1805</f>
        <v>0</v>
      </c>
      <c r="Q770" s="23">
        <f>'Comm Input'!Z1805</f>
        <v>0</v>
      </c>
      <c r="R770" s="23">
        <f>'Comm Input'!AA1805</f>
        <v>0</v>
      </c>
      <c r="S770" s="23">
        <f>'Comm Input'!AB1805</f>
        <v>0</v>
      </c>
      <c r="T770" s="11">
        <f>'Comm Input'!AC1805</f>
        <v>0</v>
      </c>
      <c r="U770">
        <f>'Comm Input'!AD1805</f>
        <v>0</v>
      </c>
      <c r="V770">
        <f>'Comm Input'!AE1805</f>
        <v>0</v>
      </c>
      <c r="W770" s="23">
        <f>'Comm Input'!AF1805</f>
        <v>0</v>
      </c>
      <c r="X770" s="23">
        <f>'Comm Input'!AG1805</f>
        <v>0</v>
      </c>
      <c r="Y770" s="23">
        <f>'Comm Input'!AH1805</f>
        <v>0</v>
      </c>
      <c r="Z770">
        <f>'Comm Input'!AI1805</f>
        <v>0</v>
      </c>
      <c r="AA770">
        <f>'Comm Input'!AJ1805</f>
        <v>0</v>
      </c>
    </row>
    <row r="771" spans="1:27" x14ac:dyDescent="0.25">
      <c r="A771" s="311">
        <f>'Comm Input'!J1806</f>
        <v>4511.7008999999998</v>
      </c>
      <c r="B771">
        <f>'Comm Input'!K1806</f>
        <v>0</v>
      </c>
      <c r="C771" s="17">
        <f>'Comm Input'!L1806</f>
        <v>0.14399999999999999</v>
      </c>
      <c r="D771" t="str">
        <f>'Comm Input'!M1806</f>
        <v>FL5606</v>
      </c>
      <c r="E771" s="494">
        <f>'Comm Input'!N1806</f>
        <v>0</v>
      </c>
      <c r="F771" s="366">
        <f>'Comm Input'!O1806</f>
        <v>0</v>
      </c>
      <c r="G771" s="321">
        <f>'Comm Input'!P1806</f>
        <v>0</v>
      </c>
      <c r="H771" s="307">
        <f>'Comm Input'!Q1806</f>
        <v>0</v>
      </c>
      <c r="I771" s="307">
        <f>'Comm Input'!R1806</f>
        <v>0</v>
      </c>
      <c r="J771" s="307">
        <f>'Comm Input'!S1806</f>
        <v>0</v>
      </c>
      <c r="K771" s="307">
        <f>'Comm Input'!T1806</f>
        <v>0</v>
      </c>
      <c r="L771" s="38">
        <f>'Comm Input'!U1806</f>
        <v>0</v>
      </c>
      <c r="M771" s="38">
        <f>'Comm Input'!V1806</f>
        <v>8.8999999999999999E-3</v>
      </c>
      <c r="N771" s="22">
        <f>'Comm Input'!W1806</f>
        <v>0</v>
      </c>
      <c r="O771" s="22">
        <f>'Comm Input'!X1806</f>
        <v>0</v>
      </c>
      <c r="P771" s="23">
        <f>'Comm Input'!Y1806</f>
        <v>0</v>
      </c>
      <c r="Q771" s="23">
        <f>'Comm Input'!Z1806</f>
        <v>0</v>
      </c>
      <c r="R771" s="23">
        <f>'Comm Input'!AA1806</f>
        <v>0</v>
      </c>
      <c r="S771" s="23">
        <f>'Comm Input'!AB1806</f>
        <v>0</v>
      </c>
      <c r="T771" s="11">
        <f>'Comm Input'!AC1806</f>
        <v>0</v>
      </c>
      <c r="U771">
        <f>'Comm Input'!AD1806</f>
        <v>0</v>
      </c>
      <c r="V771">
        <f>'Comm Input'!AE1806</f>
        <v>0</v>
      </c>
      <c r="W771" s="23">
        <f>'Comm Input'!AF1806</f>
        <v>0</v>
      </c>
      <c r="X771" s="23">
        <f>'Comm Input'!AG1806</f>
        <v>0</v>
      </c>
      <c r="Y771" s="23">
        <f>'Comm Input'!AH1806</f>
        <v>0</v>
      </c>
      <c r="Z771">
        <f>'Comm Input'!AI1806</f>
        <v>0</v>
      </c>
      <c r="AA771">
        <f>'Comm Input'!AJ1806</f>
        <v>0</v>
      </c>
    </row>
    <row r="772" spans="1:27" x14ac:dyDescent="0.25">
      <c r="A772" s="311">
        <f>'Comm Input'!J1807</f>
        <v>279.10252800000001</v>
      </c>
      <c r="B772">
        <f>'Comm Input'!K1807</f>
        <v>0</v>
      </c>
      <c r="C772">
        <f>'Comm Input'!L1807</f>
        <v>0</v>
      </c>
      <c r="D772">
        <f>'Comm Input'!M1807</f>
        <v>0</v>
      </c>
      <c r="E772" s="494">
        <f>'Comm Input'!N1807</f>
        <v>0</v>
      </c>
      <c r="F772" s="17">
        <f>'Comm Input'!O1807</f>
        <v>0</v>
      </c>
      <c r="G772" s="38">
        <f>'Comm Input'!P1807</f>
        <v>0</v>
      </c>
      <c r="H772" s="307">
        <f>'Comm Input'!Q1807</f>
        <v>0</v>
      </c>
      <c r="I772" s="307">
        <f>'Comm Input'!R1807</f>
        <v>0</v>
      </c>
      <c r="J772" s="307">
        <f>'Comm Input'!S1807</f>
        <v>0</v>
      </c>
      <c r="K772" s="307">
        <f>'Comm Input'!T1807</f>
        <v>0</v>
      </c>
      <c r="L772" s="38">
        <f>'Comm Input'!U1807</f>
        <v>0</v>
      </c>
      <c r="M772" s="38">
        <f>'Comm Input'!V1807</f>
        <v>8.8999999999999999E-3</v>
      </c>
      <c r="N772" s="22">
        <f>'Comm Input'!W1807</f>
        <v>0</v>
      </c>
      <c r="O772" s="22">
        <f>'Comm Input'!X1807</f>
        <v>0</v>
      </c>
      <c r="P772" s="23">
        <f>'Comm Input'!Y1807</f>
        <v>0</v>
      </c>
      <c r="Q772" s="23">
        <f>'Comm Input'!Z1807</f>
        <v>0</v>
      </c>
      <c r="R772" s="23">
        <f>'Comm Input'!AA1807</f>
        <v>0</v>
      </c>
      <c r="S772" s="23">
        <f>'Comm Input'!AB1807</f>
        <v>0</v>
      </c>
      <c r="T772" s="11">
        <f>'Comm Input'!AC1807</f>
        <v>0</v>
      </c>
      <c r="U772">
        <f>'Comm Input'!AD1807</f>
        <v>0</v>
      </c>
      <c r="V772">
        <f>'Comm Input'!AE1807</f>
        <v>0</v>
      </c>
      <c r="W772" s="23">
        <f>'Comm Input'!AF1807</f>
        <v>0</v>
      </c>
      <c r="X772" s="23">
        <f>'Comm Input'!AG1807</f>
        <v>0</v>
      </c>
      <c r="Y772" s="23">
        <f>'Comm Input'!AH1807</f>
        <v>0</v>
      </c>
      <c r="Z772">
        <f>'Comm Input'!AI1807</f>
        <v>0</v>
      </c>
      <c r="AA772">
        <f>'Comm Input'!AJ1807</f>
        <v>0</v>
      </c>
    </row>
    <row r="773" spans="1:27" x14ac:dyDescent="0.25">
      <c r="A773" s="311">
        <f>'Comm Input'!J1808</f>
        <v>4790.8034280000002</v>
      </c>
      <c r="B773">
        <f>'Comm Input'!K1808</f>
        <v>0</v>
      </c>
      <c r="C773" s="17">
        <f>'Comm Input'!L1808</f>
        <v>0.1575</v>
      </c>
      <c r="D773" t="str">
        <f>'Comm Input'!M1808</f>
        <v>FL 8810</v>
      </c>
      <c r="E773" s="494">
        <f>'Comm Input'!N1808</f>
        <v>28645.72</v>
      </c>
      <c r="F773" s="366">
        <f>'Comm Input'!O1808</f>
        <v>0</v>
      </c>
      <c r="G773" s="321">
        <f>'Comm Input'!P1808</f>
        <v>0</v>
      </c>
      <c r="H773" s="307">
        <f>'Comm Input'!Q1808</f>
        <v>0</v>
      </c>
      <c r="I773" s="307">
        <f>'Comm Input'!R1808</f>
        <v>0</v>
      </c>
      <c r="J773" s="307">
        <f>'Comm Input'!S1808</f>
        <v>0</v>
      </c>
      <c r="K773" s="307">
        <f>'Comm Input'!T1808</f>
        <v>0</v>
      </c>
      <c r="L773" s="38">
        <f>'Comm Input'!U1808</f>
        <v>0</v>
      </c>
      <c r="M773" s="38">
        <f>'Comm Input'!V1808</f>
        <v>9.75E-3</v>
      </c>
      <c r="N773" s="22">
        <f>'Comm Input'!W1808</f>
        <v>279.29577</v>
      </c>
      <c r="O773" s="22">
        <f>'Comm Input'!X1808</f>
        <v>0</v>
      </c>
      <c r="P773" s="23">
        <f>'Comm Input'!Y1808</f>
        <v>0</v>
      </c>
      <c r="Q773" s="23">
        <f>'Comm Input'!Z1808</f>
        <v>0</v>
      </c>
      <c r="R773" s="23">
        <f>'Comm Input'!AA1808</f>
        <v>35.80715</v>
      </c>
      <c r="S773" s="23">
        <f>'Comm Input'!AB1808</f>
        <v>0</v>
      </c>
      <c r="T773" s="11">
        <f>'Comm Input'!AC1808</f>
        <v>0</v>
      </c>
      <c r="U773">
        <f>'Comm Input'!AD1808</f>
        <v>0</v>
      </c>
      <c r="V773">
        <f>'Comm Input'!AE1808</f>
        <v>0</v>
      </c>
      <c r="W773" s="23">
        <f>'Comm Input'!AF1808</f>
        <v>0</v>
      </c>
      <c r="X773" s="23">
        <f>'Comm Input'!AG1808</f>
        <v>0</v>
      </c>
      <c r="Y773" s="23">
        <f>'Comm Input'!AH1808</f>
        <v>0</v>
      </c>
      <c r="Z773" s="23">
        <f>'Comm Input'!AI1808</f>
        <v>0</v>
      </c>
      <c r="AA773">
        <f>'Comm Input'!AJ1808</f>
        <v>0</v>
      </c>
    </row>
    <row r="774" spans="1:27" x14ac:dyDescent="0.25">
      <c r="A774" s="311">
        <f>'Comm Input'!J1809</f>
        <v>34411.043428000004</v>
      </c>
      <c r="B774" t="str">
        <f>'Comm Input'!K1809</f>
        <v>SUTA CREDIT</v>
      </c>
      <c r="C774">
        <f>'Comm Input'!L1809</f>
        <v>437</v>
      </c>
      <c r="D774">
        <f>'Comm Input'!M1809</f>
        <v>0</v>
      </c>
      <c r="E774" s="494">
        <f>'Comm Input'!N1809</f>
        <v>0</v>
      </c>
      <c r="F774" s="13">
        <f>'Comm Input'!O1809</f>
        <v>0</v>
      </c>
      <c r="G774" s="38">
        <f>'Comm Input'!P1809</f>
        <v>0</v>
      </c>
      <c r="H774" s="307">
        <f>'Comm Input'!Q1809</f>
        <v>0</v>
      </c>
      <c r="I774" s="307">
        <f>'Comm Input'!R1809</f>
        <v>0</v>
      </c>
      <c r="J774" s="307">
        <f>'Comm Input'!S1809</f>
        <v>0</v>
      </c>
      <c r="K774" s="307">
        <f>'Comm Input'!T1809</f>
        <v>0</v>
      </c>
      <c r="L774" s="38">
        <f>'Comm Input'!U1809</f>
        <v>0</v>
      </c>
      <c r="M774" s="38">
        <f>'Comm Input'!V1809</f>
        <v>9.75E-3</v>
      </c>
      <c r="N774" s="22">
        <f>'Comm Input'!W1809</f>
        <v>437</v>
      </c>
      <c r="O774" s="22">
        <f>'Comm Input'!X1809</f>
        <v>0</v>
      </c>
      <c r="P774" s="23">
        <f>'Comm Input'!Y1809</f>
        <v>0</v>
      </c>
      <c r="Q774" s="23">
        <f>'Comm Input'!Z1809</f>
        <v>0</v>
      </c>
      <c r="R774" s="23">
        <f>'Comm Input'!AA1809</f>
        <v>0.54625000000000001</v>
      </c>
      <c r="S774" s="23">
        <f>'Comm Input'!AB1809</f>
        <v>0</v>
      </c>
      <c r="T774" s="11">
        <f>'Comm Input'!AC1809</f>
        <v>0</v>
      </c>
      <c r="U774">
        <f>'Comm Input'!AD1809</f>
        <v>0</v>
      </c>
      <c r="V774">
        <f>'Comm Input'!AE1809</f>
        <v>0</v>
      </c>
      <c r="W774" s="23">
        <f>'Comm Input'!AF1809</f>
        <v>0</v>
      </c>
      <c r="X774" s="23">
        <f>'Comm Input'!AG1809</f>
        <v>0</v>
      </c>
      <c r="Y774" s="23">
        <f>'Comm Input'!AH1809</f>
        <v>0</v>
      </c>
      <c r="Z774" s="23">
        <f>'Comm Input'!AI1809</f>
        <v>0</v>
      </c>
      <c r="AA774">
        <f>'Comm Input'!AJ1809</f>
        <v>0</v>
      </c>
    </row>
    <row r="775" spans="1:27" ht="15.75" thickBot="1" x14ac:dyDescent="0.3">
      <c r="A775" s="311">
        <f>'Comm Input'!J1810</f>
        <v>0</v>
      </c>
      <c r="B775">
        <f>'Comm Input'!K1810</f>
        <v>0</v>
      </c>
      <c r="C775">
        <f>'Comm Input'!L1810</f>
        <v>0</v>
      </c>
      <c r="D775">
        <f>'Comm Input'!M1810</f>
        <v>0</v>
      </c>
      <c r="E775" s="49">
        <f>'Comm Input'!N1810</f>
        <v>0</v>
      </c>
      <c r="F775" s="50">
        <f>'Comm Input'!O1810</f>
        <v>0</v>
      </c>
      <c r="G775" s="38">
        <f>'Comm Input'!P1810</f>
        <v>0</v>
      </c>
      <c r="H775" s="307">
        <f>'Comm Input'!Q1810</f>
        <v>0</v>
      </c>
      <c r="I775" s="307">
        <f>'Comm Input'!R1810</f>
        <v>0</v>
      </c>
      <c r="J775" s="307">
        <f>'Comm Input'!S1810</f>
        <v>0</v>
      </c>
      <c r="K775" s="307">
        <f>'Comm Input'!T1810</f>
        <v>0</v>
      </c>
      <c r="L775" s="38">
        <f>'Comm Input'!U1810</f>
        <v>0</v>
      </c>
      <c r="M775" s="38">
        <f>'Comm Input'!V1810</f>
        <v>0</v>
      </c>
      <c r="N775" s="38">
        <f>'Comm Input'!W1810</f>
        <v>0</v>
      </c>
      <c r="O775" s="22">
        <f>'Comm Input'!X1810</f>
        <v>0</v>
      </c>
      <c r="P775" s="11">
        <f>'Comm Input'!Y1810</f>
        <v>0</v>
      </c>
      <c r="Q775" s="23">
        <f>'Comm Input'!Z1810</f>
        <v>0</v>
      </c>
      <c r="R775" s="22">
        <f>'Comm Input'!AA1810</f>
        <v>0</v>
      </c>
      <c r="S775" s="22">
        <f>'Comm Input'!AB1810</f>
        <v>0</v>
      </c>
      <c r="T775" s="23">
        <f>'Comm Input'!AC1810</f>
        <v>0</v>
      </c>
      <c r="U775" s="22">
        <f>'Comm Input'!AD1810</f>
        <v>0</v>
      </c>
      <c r="V775" s="22">
        <f>'Comm Input'!AE1810</f>
        <v>0</v>
      </c>
      <c r="W775" s="23">
        <f>'Comm Input'!AF1810</f>
        <v>0</v>
      </c>
      <c r="X775" s="22">
        <f>'Comm Input'!AG1810</f>
        <v>0</v>
      </c>
      <c r="Y775" s="22">
        <f>'Comm Input'!AH1810</f>
        <v>0</v>
      </c>
      <c r="Z775" s="22">
        <f>'Comm Input'!AI1810</f>
        <v>0</v>
      </c>
      <c r="AA775">
        <f>'Comm Input'!AJ1810</f>
        <v>0</v>
      </c>
    </row>
    <row r="776" spans="1:27" ht="15.75" thickBot="1" x14ac:dyDescent="0.3">
      <c r="A776" s="311">
        <f>'Comm Input'!J1811</f>
        <v>0</v>
      </c>
      <c r="B776">
        <f>'Comm Input'!K1811</f>
        <v>0</v>
      </c>
      <c r="C776">
        <f>'Comm Input'!L1811</f>
        <v>0</v>
      </c>
      <c r="D776">
        <f>'Comm Input'!M1811</f>
        <v>0</v>
      </c>
      <c r="E776" s="49">
        <f>'Comm Input'!N1811</f>
        <v>0</v>
      </c>
      <c r="F776" s="50">
        <f>'Comm Input'!O1811</f>
        <v>0</v>
      </c>
      <c r="G776" s="38">
        <f>'Comm Input'!P1811</f>
        <v>0</v>
      </c>
      <c r="H776" s="38">
        <f>'Comm Input'!Q1811</f>
        <v>0</v>
      </c>
      <c r="I776" s="38">
        <f>'Comm Input'!R1811</f>
        <v>0</v>
      </c>
      <c r="J776" s="38">
        <f>'Comm Input'!S1811</f>
        <v>0</v>
      </c>
      <c r="K776" s="38">
        <f>'Comm Input'!T1811</f>
        <v>0</v>
      </c>
      <c r="L776" s="38">
        <f>'Comm Input'!U1811</f>
        <v>0</v>
      </c>
      <c r="M776" s="38">
        <f>'Comm Input'!V1811</f>
        <v>0</v>
      </c>
      <c r="N776" s="488">
        <f>'Comm Input'!W1811</f>
        <v>727.99000999999998</v>
      </c>
      <c r="O776" s="489">
        <f>'Comm Input'!X1811</f>
        <v>0</v>
      </c>
      <c r="P776" s="490">
        <f>'Comm Input'!Y1811</f>
        <v>0</v>
      </c>
      <c r="Q776" s="1165">
        <f>'Comm Input'!Z1811</f>
        <v>727.99000999999998</v>
      </c>
      <c r="R776" s="387">
        <f>'Comm Input'!AA1811</f>
        <v>37.571550000000002</v>
      </c>
      <c r="S776" s="387">
        <f>'Comm Input'!AB1811</f>
        <v>0</v>
      </c>
      <c r="T776" s="1114">
        <f>'Comm Input'!AC1811</f>
        <v>37.571550000000002</v>
      </c>
      <c r="U776" s="89">
        <f>'Comm Input'!AD1811</f>
        <v>0</v>
      </c>
      <c r="V776" s="89">
        <f>'Comm Input'!AE1811</f>
        <v>0</v>
      </c>
      <c r="W776" s="23">
        <f>'Comm Input'!AF1811</f>
        <v>0</v>
      </c>
      <c r="X776" s="387">
        <f>'Comm Input'!AG1811</f>
        <v>0</v>
      </c>
      <c r="Y776" s="387">
        <f>'Comm Input'!AH1811</f>
        <v>0</v>
      </c>
      <c r="Z776" s="1087">
        <f>'Comm Input'!AI1811</f>
        <v>0</v>
      </c>
      <c r="AA776">
        <f>'Comm Input'!AJ1811</f>
        <v>0</v>
      </c>
    </row>
    <row r="777" spans="1:27" x14ac:dyDescent="0.25">
      <c r="A777" s="311">
        <f>'Comm Input'!J1812</f>
        <v>0</v>
      </c>
      <c r="B777">
        <f>'Comm Input'!K1812</f>
        <v>0</v>
      </c>
      <c r="C777">
        <f>'Comm Input'!L1812</f>
        <v>0</v>
      </c>
      <c r="D777">
        <f>'Comm Input'!M1812</f>
        <v>0</v>
      </c>
      <c r="E777" s="49">
        <f>'Comm Input'!N1812</f>
        <v>0</v>
      </c>
      <c r="F777" s="50">
        <f>'Comm Input'!O1812</f>
        <v>0</v>
      </c>
      <c r="G777" s="38">
        <f>'Comm Input'!P1812</f>
        <v>0</v>
      </c>
      <c r="H777" s="38">
        <f>'Comm Input'!Q1812</f>
        <v>0</v>
      </c>
      <c r="I777" s="38">
        <f>'Comm Input'!R1812</f>
        <v>0</v>
      </c>
      <c r="J777" s="38">
        <f>'Comm Input'!S1812</f>
        <v>0</v>
      </c>
      <c r="K777" s="38">
        <f>'Comm Input'!T1812</f>
        <v>0</v>
      </c>
      <c r="L777" s="38">
        <f>'Comm Input'!U1812</f>
        <v>0</v>
      </c>
      <c r="M777" s="38">
        <f>'Comm Input'!V1812</f>
        <v>0</v>
      </c>
      <c r="N777" s="522">
        <f>'Comm Input'!W1812</f>
        <v>0</v>
      </c>
      <c r="O777" s="523">
        <f>'Comm Input'!X1812</f>
        <v>0</v>
      </c>
      <c r="P777" s="28">
        <f>'Comm Input'!Y1812</f>
        <v>0</v>
      </c>
      <c r="Q777" s="538">
        <f>'Comm Input'!Z1812</f>
        <v>0</v>
      </c>
      <c r="R777" s="523">
        <f>'Comm Input'!AA1812</f>
        <v>0</v>
      </c>
      <c r="S777" s="523">
        <f>'Comm Input'!AB1812</f>
        <v>0</v>
      </c>
      <c r="T777" s="28">
        <f>'Comm Input'!AC1812</f>
        <v>0</v>
      </c>
      <c r="U777" s="89">
        <f>'Comm Input'!AD1812</f>
        <v>0</v>
      </c>
      <c r="V777" s="89">
        <f>'Comm Input'!AE1812</f>
        <v>0</v>
      </c>
      <c r="W777" s="23">
        <f>'Comm Input'!AF1812</f>
        <v>0</v>
      </c>
      <c r="X777" s="523">
        <f>'Comm Input'!AG1812</f>
        <v>0</v>
      </c>
      <c r="Y777" s="523">
        <f>'Comm Input'!AH1812</f>
        <v>0</v>
      </c>
      <c r="Z777" s="89">
        <f>'Comm Input'!AI1812</f>
        <v>0</v>
      </c>
      <c r="AA777">
        <f>'Comm Input'!AJ1812</f>
        <v>0</v>
      </c>
    </row>
    <row r="778" spans="1:27" x14ac:dyDescent="0.25">
      <c r="A778" s="440" t="str">
        <f>'Comm Input'!J1813</f>
        <v>CES</v>
      </c>
      <c r="B778" s="42" t="str">
        <f>'Comm Input'!K1813</f>
        <v>Broker: Creative Employer Services</v>
      </c>
      <c r="C778" s="35">
        <f>'Comm Input'!L1813</f>
        <v>0</v>
      </c>
      <c r="D778" s="158">
        <f>'Comm Input'!M1813</f>
        <v>0</v>
      </c>
      <c r="E778" s="117">
        <f>'Comm Input'!N1813</f>
        <v>0</v>
      </c>
      <c r="F778" s="316">
        <f>'Comm Input'!O1813</f>
        <v>0</v>
      </c>
      <c r="G778" s="158">
        <f>'Comm Input'!P1813</f>
        <v>0</v>
      </c>
      <c r="H778" s="158">
        <f>'Comm Input'!Q1813</f>
        <v>0</v>
      </c>
      <c r="I778" s="158">
        <f>'Comm Input'!R1813</f>
        <v>0</v>
      </c>
      <c r="J778" s="319">
        <f>'Comm Input'!S1813</f>
        <v>0</v>
      </c>
      <c r="K778" s="319">
        <f>'Comm Input'!T1813</f>
        <v>0</v>
      </c>
      <c r="L778" s="319" t="str">
        <f>'Comm Input'!U1813</f>
        <v>Bundled</v>
      </c>
      <c r="M778" s="158">
        <f>'Comm Input'!V1813</f>
        <v>0</v>
      </c>
      <c r="N778" s="319">
        <f>'Comm Input'!W1813</f>
        <v>2.8500000000000001E-2</v>
      </c>
      <c r="O778" s="117">
        <f>'Comm Input'!X1813</f>
        <v>0</v>
      </c>
      <c r="P778" s="157">
        <f>'Comm Input'!Y1813</f>
        <v>0</v>
      </c>
      <c r="Q778" s="159">
        <f>'Comm Input'!Z1813</f>
        <v>0</v>
      </c>
      <c r="R778" s="319">
        <f>'Comm Input'!AA1813</f>
        <v>2E-3</v>
      </c>
      <c r="S778" s="157">
        <f>'Comm Input'!AB1813</f>
        <v>0</v>
      </c>
      <c r="T778" s="126" t="str">
        <f>'Comm Input'!AC1813</f>
        <v>kr</v>
      </c>
      <c r="U778" s="7">
        <f>'Comm Input'!AD1813</f>
        <v>0</v>
      </c>
      <c r="V778" s="7">
        <f>'Comm Input'!AE1813</f>
        <v>0</v>
      </c>
      <c r="W778" s="126">
        <f>'Comm Input'!AF1813</f>
        <v>0</v>
      </c>
      <c r="X778" s="158">
        <f>'Comm Input'!AG1813</f>
        <v>0</v>
      </c>
      <c r="Y778" s="322">
        <f>'Comm Input'!AH1813</f>
        <v>0</v>
      </c>
      <c r="Z778" s="7">
        <f>'Comm Input'!AI1813</f>
        <v>0</v>
      </c>
      <c r="AA778">
        <f>'Comm Input'!AJ1813</f>
        <v>0</v>
      </c>
    </row>
    <row r="779" spans="1:27" x14ac:dyDescent="0.25">
      <c r="A779" s="311">
        <f>'Comm Input'!J1814</f>
        <v>0</v>
      </c>
      <c r="B779" s="378" t="str">
        <f>'Comm Input'!K1814</f>
        <v>Zollars Landscaping &amp; Irrigation, LLC</v>
      </c>
      <c r="C779" s="17">
        <f>'Comm Input'!L1814</f>
        <v>0.255</v>
      </c>
      <c r="D779" t="str">
        <f>'Comm Input'!M1814</f>
        <v>FL0042</v>
      </c>
      <c r="E779" s="628">
        <f>'Comm Input'!N1814</f>
        <v>2900</v>
      </c>
      <c r="F779" s="366">
        <f>'Comm Input'!O1814</f>
        <v>0</v>
      </c>
      <c r="G779" s="533">
        <f>'Comm Input'!P1814</f>
        <v>0</v>
      </c>
      <c r="H779" s="535">
        <f>'Comm Input'!Q1814</f>
        <v>0</v>
      </c>
      <c r="I779" s="535">
        <f>'Comm Input'!R1814</f>
        <v>0</v>
      </c>
      <c r="J779" s="535">
        <f>'Comm Input'!S1814</f>
        <v>0</v>
      </c>
      <c r="K779" s="535">
        <f>'Comm Input'!T1814</f>
        <v>0</v>
      </c>
      <c r="L779" s="526">
        <f>'Comm Input'!U1814</f>
        <v>0</v>
      </c>
      <c r="M779" s="526">
        <f>'Comm Input'!V1814</f>
        <v>0</v>
      </c>
      <c r="N779" s="523">
        <f>'Comm Input'!W1814</f>
        <v>82.65</v>
      </c>
      <c r="O779" s="523">
        <f>'Comm Input'!X1814</f>
        <v>0</v>
      </c>
      <c r="P779" s="538">
        <f>'Comm Input'!Y1814</f>
        <v>0</v>
      </c>
      <c r="Q779" s="538">
        <f>'Comm Input'!Z1814</f>
        <v>0</v>
      </c>
      <c r="R779" s="538">
        <f>'Comm Input'!AA1814</f>
        <v>5.8</v>
      </c>
      <c r="S779" s="538">
        <f>'Comm Input'!AB1814</f>
        <v>0</v>
      </c>
      <c r="T779" s="11">
        <f>'Comm Input'!AC1814</f>
        <v>0</v>
      </c>
      <c r="U779">
        <f>'Comm Input'!AD1814</f>
        <v>0</v>
      </c>
      <c r="V779">
        <f>'Comm Input'!AE1814</f>
        <v>0</v>
      </c>
      <c r="W779" s="538">
        <f>'Comm Input'!AF1814</f>
        <v>0</v>
      </c>
      <c r="X779" s="538">
        <f>'Comm Input'!AG1814</f>
        <v>0</v>
      </c>
      <c r="Y779" s="538">
        <f>'Comm Input'!AH1814</f>
        <v>0</v>
      </c>
      <c r="Z779">
        <f>'Comm Input'!AI1814</f>
        <v>0</v>
      </c>
      <c r="AA779">
        <f>'Comm Input'!AJ1814</f>
        <v>0</v>
      </c>
    </row>
    <row r="780" spans="1:27" x14ac:dyDescent="0.25">
      <c r="A780" s="311">
        <f>'Comm Input'!J1815</f>
        <v>0</v>
      </c>
      <c r="B780">
        <f>'Comm Input'!K1815</f>
        <v>0</v>
      </c>
      <c r="C780">
        <f>'Comm Input'!L1815</f>
        <v>0</v>
      </c>
      <c r="D780">
        <f>'Comm Input'!M1815</f>
        <v>0</v>
      </c>
      <c r="E780" s="494">
        <f>'Comm Input'!N1815</f>
        <v>0</v>
      </c>
      <c r="F780" s="17">
        <f>'Comm Input'!O1815</f>
        <v>0</v>
      </c>
      <c r="G780" s="38">
        <f>'Comm Input'!P1815</f>
        <v>0</v>
      </c>
      <c r="H780" s="307">
        <f>'Comm Input'!Q1815</f>
        <v>0</v>
      </c>
      <c r="I780" s="307">
        <f>'Comm Input'!R1815</f>
        <v>0</v>
      </c>
      <c r="J780" s="307">
        <f>'Comm Input'!S1815</f>
        <v>0</v>
      </c>
      <c r="K780" s="307">
        <f>'Comm Input'!T1815</f>
        <v>0</v>
      </c>
      <c r="L780" s="38">
        <f>'Comm Input'!U1815</f>
        <v>0</v>
      </c>
      <c r="M780" s="38">
        <f>'Comm Input'!V1815</f>
        <v>0</v>
      </c>
      <c r="N780" s="22">
        <f>'Comm Input'!W1815</f>
        <v>0</v>
      </c>
      <c r="O780" s="22">
        <f>'Comm Input'!X1815</f>
        <v>0</v>
      </c>
      <c r="P780" s="23">
        <f>'Comm Input'!Y1815</f>
        <v>0</v>
      </c>
      <c r="Q780" s="23">
        <f>'Comm Input'!Z1815</f>
        <v>0</v>
      </c>
      <c r="R780" s="23">
        <f>'Comm Input'!AA1815</f>
        <v>0</v>
      </c>
      <c r="S780" s="23">
        <f>'Comm Input'!AB1815</f>
        <v>0</v>
      </c>
      <c r="T780" s="11">
        <f>'Comm Input'!AC1815</f>
        <v>0</v>
      </c>
      <c r="U780">
        <f>'Comm Input'!AD1815</f>
        <v>0</v>
      </c>
      <c r="V780">
        <f>'Comm Input'!AE1815</f>
        <v>0</v>
      </c>
      <c r="W780" s="23">
        <f>'Comm Input'!AF1815</f>
        <v>0</v>
      </c>
      <c r="X780" s="23">
        <f>'Comm Input'!AG1815</f>
        <v>0</v>
      </c>
      <c r="Y780" s="23">
        <f>'Comm Input'!AH1815</f>
        <v>0</v>
      </c>
      <c r="Z780">
        <f>'Comm Input'!AI1815</f>
        <v>0</v>
      </c>
      <c r="AA780">
        <f>'Comm Input'!AJ1815</f>
        <v>0</v>
      </c>
    </row>
    <row r="781" spans="1:27" x14ac:dyDescent="0.25">
      <c r="A781" s="311">
        <f>'Comm Input'!J1816</f>
        <v>0</v>
      </c>
      <c r="B781" t="str">
        <f>'Comm Input'!K1816</f>
        <v>EFFECTIVE: 9/2022</v>
      </c>
      <c r="C781" s="17">
        <f>'Comm Input'!L1816</f>
        <v>0</v>
      </c>
      <c r="D781">
        <f>'Comm Input'!M1816</f>
        <v>0</v>
      </c>
      <c r="E781" s="494">
        <f>'Comm Input'!N1816</f>
        <v>0</v>
      </c>
      <c r="F781" s="366">
        <f>'Comm Input'!O1816</f>
        <v>0</v>
      </c>
      <c r="G781" s="321">
        <f>'Comm Input'!P1816</f>
        <v>0</v>
      </c>
      <c r="H781" s="307">
        <f>'Comm Input'!Q1816</f>
        <v>0</v>
      </c>
      <c r="I781" s="307">
        <f>'Comm Input'!R1816</f>
        <v>0</v>
      </c>
      <c r="J781" s="307">
        <f>'Comm Input'!S1816</f>
        <v>0</v>
      </c>
      <c r="K781" s="307">
        <f>'Comm Input'!T1816</f>
        <v>0</v>
      </c>
      <c r="L781" s="38">
        <f>'Comm Input'!U1816</f>
        <v>0</v>
      </c>
      <c r="M781" s="38">
        <f>'Comm Input'!V1816</f>
        <v>0</v>
      </c>
      <c r="N781" s="22">
        <f>'Comm Input'!W1816</f>
        <v>0</v>
      </c>
      <c r="O781" s="22">
        <f>'Comm Input'!X1816</f>
        <v>0</v>
      </c>
      <c r="P781" s="23">
        <f>'Comm Input'!Y1816</f>
        <v>0</v>
      </c>
      <c r="Q781" s="23">
        <f>'Comm Input'!Z1816</f>
        <v>0</v>
      </c>
      <c r="R781" s="23">
        <f>'Comm Input'!AA1816</f>
        <v>0</v>
      </c>
      <c r="S781" s="23">
        <f>'Comm Input'!AB1816</f>
        <v>0</v>
      </c>
      <c r="T781" s="11">
        <f>'Comm Input'!AC1816</f>
        <v>0</v>
      </c>
      <c r="U781">
        <f>'Comm Input'!AD1816</f>
        <v>0</v>
      </c>
      <c r="V781">
        <f>'Comm Input'!AE1816</f>
        <v>0</v>
      </c>
      <c r="W781" s="23">
        <f>'Comm Input'!AF1816</f>
        <v>0</v>
      </c>
      <c r="X781" s="23">
        <f>'Comm Input'!AG1816</f>
        <v>0</v>
      </c>
      <c r="Y781" s="23">
        <f>'Comm Input'!AH1816</f>
        <v>0</v>
      </c>
      <c r="Z781">
        <f>'Comm Input'!AI1816</f>
        <v>0</v>
      </c>
      <c r="AA781">
        <f>'Comm Input'!AJ1816</f>
        <v>0</v>
      </c>
    </row>
    <row r="782" spans="1:27" x14ac:dyDescent="0.25">
      <c r="A782" s="311">
        <f>'Comm Input'!J1817</f>
        <v>0</v>
      </c>
      <c r="B782" t="str">
        <f>'Comm Input'!K1817</f>
        <v>SUTA CREDIT</v>
      </c>
      <c r="C782">
        <f>'Comm Input'!L1817</f>
        <v>0</v>
      </c>
      <c r="D782">
        <f>'Comm Input'!M1817</f>
        <v>0</v>
      </c>
      <c r="E782" s="494">
        <f>'Comm Input'!N1817</f>
        <v>0</v>
      </c>
      <c r="F782" s="17">
        <f>'Comm Input'!O1817</f>
        <v>0</v>
      </c>
      <c r="G782" s="38">
        <f>'Comm Input'!P1817</f>
        <v>0</v>
      </c>
      <c r="H782" s="307">
        <f>'Comm Input'!Q1817</f>
        <v>0</v>
      </c>
      <c r="I782" s="307">
        <f>'Comm Input'!R1817</f>
        <v>0</v>
      </c>
      <c r="J782" s="307">
        <f>'Comm Input'!S1817</f>
        <v>0</v>
      </c>
      <c r="K782" s="307">
        <f>'Comm Input'!T1817</f>
        <v>0</v>
      </c>
      <c r="L782" s="38">
        <f>'Comm Input'!U1817</f>
        <v>0</v>
      </c>
      <c r="M782" s="38">
        <f>'Comm Input'!V1817</f>
        <v>0</v>
      </c>
      <c r="N782" s="22">
        <f>'Comm Input'!W1817</f>
        <v>0</v>
      </c>
      <c r="O782" s="22">
        <f>'Comm Input'!X1817</f>
        <v>0</v>
      </c>
      <c r="P782" s="23">
        <f>'Comm Input'!Y1817</f>
        <v>0</v>
      </c>
      <c r="Q782" s="23">
        <f>'Comm Input'!Z1817</f>
        <v>0</v>
      </c>
      <c r="R782" s="23">
        <f>'Comm Input'!AA1817</f>
        <v>0</v>
      </c>
      <c r="S782" s="23">
        <f>'Comm Input'!AB1817</f>
        <v>0</v>
      </c>
      <c r="T782" s="11">
        <f>'Comm Input'!AC1817</f>
        <v>0</v>
      </c>
      <c r="U782">
        <f>'Comm Input'!AD1817</f>
        <v>0</v>
      </c>
      <c r="V782">
        <f>'Comm Input'!AE1817</f>
        <v>0</v>
      </c>
      <c r="W782" s="23">
        <f>'Comm Input'!AF1817</f>
        <v>0</v>
      </c>
      <c r="X782" s="23">
        <f>'Comm Input'!AG1817</f>
        <v>0</v>
      </c>
      <c r="Y782" s="23">
        <f>'Comm Input'!AH1817</f>
        <v>0</v>
      </c>
      <c r="Z782">
        <f>'Comm Input'!AI1817</f>
        <v>0</v>
      </c>
      <c r="AA782">
        <f>'Comm Input'!AJ1817</f>
        <v>0</v>
      </c>
    </row>
    <row r="783" spans="1:27" x14ac:dyDescent="0.25">
      <c r="A783" s="311">
        <f>'Comm Input'!J1818</f>
        <v>0</v>
      </c>
      <c r="B783">
        <f>'Comm Input'!K1818</f>
        <v>0</v>
      </c>
      <c r="C783" s="17">
        <f>'Comm Input'!L1818</f>
        <v>0</v>
      </c>
      <c r="D783">
        <f>'Comm Input'!M1818</f>
        <v>0</v>
      </c>
      <c r="E783" s="494">
        <f>'Comm Input'!N1818</f>
        <v>0</v>
      </c>
      <c r="F783" s="366">
        <f>'Comm Input'!O1818</f>
        <v>0</v>
      </c>
      <c r="G783" s="321">
        <f>'Comm Input'!P1818</f>
        <v>0</v>
      </c>
      <c r="H783" s="307">
        <f>'Comm Input'!Q1818</f>
        <v>0</v>
      </c>
      <c r="I783" s="307">
        <f>'Comm Input'!R1818</f>
        <v>0</v>
      </c>
      <c r="J783" s="307">
        <f>'Comm Input'!S1818</f>
        <v>0</v>
      </c>
      <c r="K783" s="307">
        <f>'Comm Input'!T1818</f>
        <v>0</v>
      </c>
      <c r="L783" s="38">
        <f>'Comm Input'!U1818</f>
        <v>0</v>
      </c>
      <c r="M783" s="38">
        <f>'Comm Input'!V1818</f>
        <v>0</v>
      </c>
      <c r="N783" s="22">
        <f>'Comm Input'!W1818</f>
        <v>0</v>
      </c>
      <c r="O783" s="22">
        <f>'Comm Input'!X1818</f>
        <v>0</v>
      </c>
      <c r="P783" s="23">
        <f>'Comm Input'!Y1818</f>
        <v>0</v>
      </c>
      <c r="Q783" s="23">
        <f>'Comm Input'!Z1818</f>
        <v>0</v>
      </c>
      <c r="R783" s="23">
        <f>'Comm Input'!AA1818</f>
        <v>0</v>
      </c>
      <c r="S783" s="23">
        <f>'Comm Input'!AB1818</f>
        <v>0</v>
      </c>
      <c r="T783" s="11">
        <f>'Comm Input'!AC1818</f>
        <v>0</v>
      </c>
      <c r="U783">
        <f>'Comm Input'!AD1818</f>
        <v>0</v>
      </c>
      <c r="V783">
        <f>'Comm Input'!AE1818</f>
        <v>0</v>
      </c>
      <c r="W783" s="23">
        <f>'Comm Input'!AF1818</f>
        <v>0</v>
      </c>
      <c r="X783" s="23">
        <f>'Comm Input'!AG1818</f>
        <v>0</v>
      </c>
      <c r="Y783" s="23">
        <f>'Comm Input'!AH1818</f>
        <v>0</v>
      </c>
      <c r="Z783" s="23">
        <f>'Comm Input'!AI1818</f>
        <v>0</v>
      </c>
      <c r="AA783">
        <f>'Comm Input'!AJ1818</f>
        <v>0</v>
      </c>
    </row>
    <row r="784" spans="1:27" x14ac:dyDescent="0.25">
      <c r="A784" s="311">
        <f>'Comm Input'!J1819</f>
        <v>0</v>
      </c>
      <c r="B784">
        <f>'Comm Input'!K1819</f>
        <v>0</v>
      </c>
      <c r="C784">
        <f>'Comm Input'!L1819</f>
        <v>0</v>
      </c>
      <c r="D784">
        <f>'Comm Input'!M1819</f>
        <v>0</v>
      </c>
      <c r="E784" s="626">
        <f>'Comm Input'!N1819</f>
        <v>0</v>
      </c>
      <c r="F784" s="13">
        <f>'Comm Input'!O1819</f>
        <v>0</v>
      </c>
      <c r="G784" s="38">
        <f>'Comm Input'!P1819</f>
        <v>0</v>
      </c>
      <c r="H784" s="307">
        <f>'Comm Input'!Q1819</f>
        <v>0</v>
      </c>
      <c r="I784" s="307">
        <f>'Comm Input'!R1819</f>
        <v>0</v>
      </c>
      <c r="J784" s="307">
        <f>'Comm Input'!S1819</f>
        <v>0</v>
      </c>
      <c r="K784" s="307">
        <f>'Comm Input'!T1819</f>
        <v>0</v>
      </c>
      <c r="L784" s="38">
        <f>'Comm Input'!U1819</f>
        <v>0</v>
      </c>
      <c r="M784" s="38">
        <f>'Comm Input'!V1819</f>
        <v>0</v>
      </c>
      <c r="N784" s="22">
        <f>'Comm Input'!W1819</f>
        <v>0</v>
      </c>
      <c r="O784" s="22">
        <f>'Comm Input'!X1819</f>
        <v>0</v>
      </c>
      <c r="P784" s="23">
        <f>'Comm Input'!Y1819</f>
        <v>0</v>
      </c>
      <c r="Q784" s="23">
        <f>'Comm Input'!Z1819</f>
        <v>0</v>
      </c>
      <c r="R784" s="23">
        <f>'Comm Input'!AA1819</f>
        <v>0</v>
      </c>
      <c r="S784" s="23">
        <f>'Comm Input'!AB1819</f>
        <v>0</v>
      </c>
      <c r="T784" s="11">
        <f>'Comm Input'!AC1819</f>
        <v>0</v>
      </c>
      <c r="U784">
        <f>'Comm Input'!AD1819</f>
        <v>0</v>
      </c>
      <c r="V784">
        <f>'Comm Input'!AE1819</f>
        <v>0</v>
      </c>
      <c r="W784" s="23">
        <f>'Comm Input'!AF1819</f>
        <v>0</v>
      </c>
      <c r="X784" s="23">
        <f>'Comm Input'!AG1819</f>
        <v>0</v>
      </c>
      <c r="Y784" s="23">
        <f>'Comm Input'!AH1819</f>
        <v>0</v>
      </c>
      <c r="Z784" s="23">
        <f>'Comm Input'!AI1819</f>
        <v>0</v>
      </c>
      <c r="AA784">
        <f>'Comm Input'!AJ1819</f>
        <v>0</v>
      </c>
    </row>
    <row r="785" spans="1:27" ht="15.75" thickBot="1" x14ac:dyDescent="0.3">
      <c r="A785" s="311">
        <f>'Comm Input'!J1820</f>
        <v>0</v>
      </c>
      <c r="B785">
        <f>'Comm Input'!K1820</f>
        <v>0</v>
      </c>
      <c r="C785">
        <f>'Comm Input'!L1820</f>
        <v>0</v>
      </c>
      <c r="D785">
        <f>'Comm Input'!M1820</f>
        <v>0</v>
      </c>
      <c r="E785" s="49">
        <f>'Comm Input'!N1820</f>
        <v>0</v>
      </c>
      <c r="F785" s="50">
        <f>'Comm Input'!O1820</f>
        <v>0</v>
      </c>
      <c r="G785" s="38">
        <f>'Comm Input'!P1820</f>
        <v>0</v>
      </c>
      <c r="H785" s="307">
        <f>'Comm Input'!Q1820</f>
        <v>0</v>
      </c>
      <c r="I785" s="307">
        <f>'Comm Input'!R1820</f>
        <v>0</v>
      </c>
      <c r="J785" s="307">
        <f>'Comm Input'!S1820</f>
        <v>0</v>
      </c>
      <c r="K785" s="307">
        <f>'Comm Input'!T1820</f>
        <v>0</v>
      </c>
      <c r="L785" s="38">
        <f>'Comm Input'!U1820</f>
        <v>0</v>
      </c>
      <c r="M785" s="38">
        <f>'Comm Input'!V1820</f>
        <v>0</v>
      </c>
      <c r="N785" s="38">
        <f>'Comm Input'!W1820</f>
        <v>0</v>
      </c>
      <c r="O785" s="22">
        <f>'Comm Input'!X1820</f>
        <v>0</v>
      </c>
      <c r="P785" s="11">
        <f>'Comm Input'!Y1820</f>
        <v>0</v>
      </c>
      <c r="Q785" s="23">
        <f>'Comm Input'!Z1820</f>
        <v>0</v>
      </c>
      <c r="R785" s="22">
        <f>'Comm Input'!AA1820</f>
        <v>0</v>
      </c>
      <c r="S785" s="22">
        <f>'Comm Input'!AB1820</f>
        <v>0</v>
      </c>
      <c r="T785" s="23">
        <f>'Comm Input'!AC1820</f>
        <v>0</v>
      </c>
      <c r="U785" s="22">
        <f>'Comm Input'!AD1820</f>
        <v>0</v>
      </c>
      <c r="V785" s="22">
        <f>'Comm Input'!AE1820</f>
        <v>0</v>
      </c>
      <c r="W785" s="23">
        <f>'Comm Input'!AF1820</f>
        <v>0</v>
      </c>
      <c r="X785" s="22">
        <f>'Comm Input'!AG1820</f>
        <v>0</v>
      </c>
      <c r="Y785" s="22">
        <f>'Comm Input'!AH1820</f>
        <v>0</v>
      </c>
      <c r="Z785" s="22">
        <f>'Comm Input'!AI1820</f>
        <v>0</v>
      </c>
      <c r="AA785">
        <f>'Comm Input'!AJ1820</f>
        <v>0</v>
      </c>
    </row>
    <row r="786" spans="1:27" ht="15.75" thickBot="1" x14ac:dyDescent="0.3">
      <c r="A786" s="311">
        <f>'Comm Input'!J1821</f>
        <v>0</v>
      </c>
      <c r="B786">
        <f>'Comm Input'!K1821</f>
        <v>0</v>
      </c>
      <c r="C786">
        <f>'Comm Input'!L1821</f>
        <v>0</v>
      </c>
      <c r="D786">
        <f>'Comm Input'!M1821</f>
        <v>0</v>
      </c>
      <c r="E786" s="49">
        <f>'Comm Input'!N1821</f>
        <v>0</v>
      </c>
      <c r="F786" s="50">
        <f>'Comm Input'!O1821</f>
        <v>0</v>
      </c>
      <c r="G786" s="38">
        <f>'Comm Input'!P1821</f>
        <v>0</v>
      </c>
      <c r="H786" s="38">
        <f>'Comm Input'!Q1821</f>
        <v>0</v>
      </c>
      <c r="I786" s="38">
        <f>'Comm Input'!R1821</f>
        <v>0</v>
      </c>
      <c r="J786" s="38">
        <f>'Comm Input'!S1821</f>
        <v>0</v>
      </c>
      <c r="K786" s="38">
        <f>'Comm Input'!T1821</f>
        <v>0</v>
      </c>
      <c r="L786" s="38">
        <f>'Comm Input'!U1821</f>
        <v>0</v>
      </c>
      <c r="M786" s="38">
        <f>'Comm Input'!V1821</f>
        <v>0</v>
      </c>
      <c r="N786" s="488">
        <f>'Comm Input'!W1821</f>
        <v>82.65</v>
      </c>
      <c r="O786" s="489">
        <f>'Comm Input'!X1821</f>
        <v>0</v>
      </c>
      <c r="P786" s="490">
        <f>'Comm Input'!Y1821</f>
        <v>0</v>
      </c>
      <c r="Q786" s="1165">
        <f>'Comm Input'!Z1821</f>
        <v>82.65</v>
      </c>
      <c r="R786" s="387">
        <f>'Comm Input'!AA1821</f>
        <v>5.8</v>
      </c>
      <c r="S786" s="387">
        <f>'Comm Input'!AB1821</f>
        <v>0</v>
      </c>
      <c r="T786" s="1114">
        <f>'Comm Input'!AC1821</f>
        <v>5.8</v>
      </c>
      <c r="U786" s="89">
        <f>'Comm Input'!AD1821</f>
        <v>0</v>
      </c>
      <c r="V786" s="89">
        <f>'Comm Input'!AE1821</f>
        <v>0</v>
      </c>
      <c r="W786" s="23">
        <f>'Comm Input'!AF1821</f>
        <v>0</v>
      </c>
      <c r="X786" s="387">
        <f>'Comm Input'!AG1821</f>
        <v>0</v>
      </c>
      <c r="Y786" s="387">
        <f>'Comm Input'!AH1821</f>
        <v>0</v>
      </c>
      <c r="Z786" s="1087">
        <f>'Comm Input'!AI1821</f>
        <v>0</v>
      </c>
      <c r="AA786">
        <f>'Comm Input'!AJ1821</f>
        <v>0</v>
      </c>
    </row>
    <row r="787" spans="1:27" x14ac:dyDescent="0.25">
      <c r="A787" s="311">
        <f>'Comm Input'!J1822</f>
        <v>0</v>
      </c>
      <c r="B787">
        <f>'Comm Input'!K1822</f>
        <v>0</v>
      </c>
      <c r="C787">
        <f>'Comm Input'!L1822</f>
        <v>0</v>
      </c>
      <c r="D787">
        <f>'Comm Input'!M1822</f>
        <v>0</v>
      </c>
      <c r="E787" s="49">
        <f>'Comm Input'!N1822</f>
        <v>0</v>
      </c>
      <c r="F787" s="50">
        <f>'Comm Input'!O1822</f>
        <v>0</v>
      </c>
      <c r="G787" s="38">
        <f>'Comm Input'!P1822</f>
        <v>0</v>
      </c>
      <c r="H787" s="38">
        <f>'Comm Input'!Q1822</f>
        <v>0</v>
      </c>
      <c r="I787" s="38">
        <f>'Comm Input'!R1822</f>
        <v>0</v>
      </c>
      <c r="J787" s="38">
        <f>'Comm Input'!S1822</f>
        <v>0</v>
      </c>
      <c r="K787" s="38">
        <f>'Comm Input'!T1822</f>
        <v>0</v>
      </c>
      <c r="L787" s="38">
        <f>'Comm Input'!U1822</f>
        <v>0</v>
      </c>
      <c r="M787" s="38">
        <f>'Comm Input'!V1822</f>
        <v>0</v>
      </c>
      <c r="N787" s="522">
        <f>'Comm Input'!W1822</f>
        <v>0</v>
      </c>
      <c r="O787" s="523">
        <f>'Comm Input'!X1822</f>
        <v>0</v>
      </c>
      <c r="P787" s="28">
        <f>'Comm Input'!Y1822</f>
        <v>0</v>
      </c>
      <c r="Q787" s="538">
        <f>'Comm Input'!Z1822</f>
        <v>0</v>
      </c>
      <c r="R787" s="523">
        <f>'Comm Input'!AA1822</f>
        <v>0</v>
      </c>
      <c r="S787" s="523">
        <f>'Comm Input'!AB1822</f>
        <v>0</v>
      </c>
      <c r="T787" s="28">
        <f>'Comm Input'!AC1822</f>
        <v>0</v>
      </c>
      <c r="U787" s="89">
        <f>'Comm Input'!AD1822</f>
        <v>0</v>
      </c>
      <c r="V787" s="89">
        <f>'Comm Input'!AE1822</f>
        <v>0</v>
      </c>
      <c r="W787" s="23">
        <f>'Comm Input'!AF1822</f>
        <v>0</v>
      </c>
      <c r="X787" s="523">
        <f>'Comm Input'!AG1822</f>
        <v>0</v>
      </c>
      <c r="Y787" s="523">
        <f>'Comm Input'!AH1822</f>
        <v>0</v>
      </c>
      <c r="Z787" s="89">
        <f>'Comm Input'!AI1822</f>
        <v>0</v>
      </c>
      <c r="AA787">
        <f>'Comm Input'!AJ1822</f>
        <v>0</v>
      </c>
    </row>
    <row r="788" spans="1:27" x14ac:dyDescent="0.25">
      <c r="A788" s="440" t="str">
        <f>'Comm Input'!J1823</f>
        <v>CES</v>
      </c>
      <c r="B788" s="42" t="str">
        <f>'Comm Input'!K1823</f>
        <v>Broker: PEO Depot</v>
      </c>
      <c r="C788" s="35">
        <f>'Comm Input'!L1823</f>
        <v>0</v>
      </c>
      <c r="D788" s="158">
        <f>'Comm Input'!M1823</f>
        <v>0</v>
      </c>
      <c r="E788" s="117">
        <f>'Comm Input'!N1823</f>
        <v>0</v>
      </c>
      <c r="F788" s="316">
        <f>'Comm Input'!O1823</f>
        <v>0</v>
      </c>
      <c r="G788" s="158">
        <f>'Comm Input'!P1823</f>
        <v>0</v>
      </c>
      <c r="H788" s="158">
        <f>'Comm Input'!Q1823</f>
        <v>0</v>
      </c>
      <c r="I788" s="158">
        <f>'Comm Input'!R1823</f>
        <v>0</v>
      </c>
      <c r="J788" s="319">
        <f>'Comm Input'!S1823</f>
        <v>0</v>
      </c>
      <c r="K788" s="319">
        <f>'Comm Input'!T1823</f>
        <v>0</v>
      </c>
      <c r="L788" s="319" t="str">
        <f>'Comm Input'!U1823</f>
        <v>Bundled</v>
      </c>
      <c r="M788" s="158">
        <f>'Comm Input'!V1823</f>
        <v>0</v>
      </c>
      <c r="N788" s="319">
        <f>'Comm Input'!W1823</f>
        <v>5.0000000000000001E-3</v>
      </c>
      <c r="O788" s="117">
        <f>'Comm Input'!X1823</f>
        <v>0</v>
      </c>
      <c r="P788" s="157">
        <f>'Comm Input'!Y1823</f>
        <v>0</v>
      </c>
      <c r="Q788" s="159">
        <f>'Comm Input'!Z1823</f>
        <v>0</v>
      </c>
      <c r="R788" s="319">
        <f>'Comm Input'!AA1823</f>
        <v>0</v>
      </c>
      <c r="S788" s="157">
        <f>'Comm Input'!AB1823</f>
        <v>0</v>
      </c>
      <c r="T788" s="126">
        <f>'Comm Input'!AC1823</f>
        <v>0</v>
      </c>
      <c r="U788" s="7">
        <f>'Comm Input'!AD1823</f>
        <v>0</v>
      </c>
      <c r="V788" s="7">
        <f>'Comm Input'!AE1823</f>
        <v>0</v>
      </c>
      <c r="W788" s="126">
        <f>'Comm Input'!AF1823</f>
        <v>0</v>
      </c>
      <c r="X788" s="158">
        <f>'Comm Input'!AG1823</f>
        <v>0</v>
      </c>
      <c r="Y788" s="322">
        <f>'Comm Input'!AH1823</f>
        <v>0</v>
      </c>
      <c r="Z788" s="7">
        <f>'Comm Input'!AI1823</f>
        <v>0</v>
      </c>
      <c r="AA788">
        <f>'Comm Input'!AJ1823</f>
        <v>0</v>
      </c>
    </row>
    <row r="789" spans="1:27" x14ac:dyDescent="0.25">
      <c r="A789" s="311">
        <f>'Comm Input'!J1824</f>
        <v>0</v>
      </c>
      <c r="B789" s="378" t="str">
        <f>'Comm Input'!K1824</f>
        <v>Stenn Solutions dba Employernomics</v>
      </c>
      <c r="C789" s="17">
        <f>'Comm Input'!L1824</f>
        <v>0.16619999999999999</v>
      </c>
      <c r="D789" t="str">
        <f>'Comm Input'!M1824</f>
        <v>FL8810</v>
      </c>
      <c r="E789" s="628">
        <f>'Comm Input'!N1824</f>
        <v>6350</v>
      </c>
      <c r="F789" s="366">
        <f>'Comm Input'!O1824</f>
        <v>0</v>
      </c>
      <c r="G789" s="533">
        <f>'Comm Input'!P1824</f>
        <v>0</v>
      </c>
      <c r="H789" s="535">
        <f>'Comm Input'!Q1824</f>
        <v>0</v>
      </c>
      <c r="I789" s="535">
        <f>'Comm Input'!R1824</f>
        <v>0</v>
      </c>
      <c r="J789" s="535">
        <f>'Comm Input'!S1824</f>
        <v>0</v>
      </c>
      <c r="K789" s="535">
        <f>'Comm Input'!T1824</f>
        <v>0</v>
      </c>
      <c r="L789" s="526">
        <f>'Comm Input'!U1824</f>
        <v>0</v>
      </c>
      <c r="M789" s="526">
        <f>'Comm Input'!V1824</f>
        <v>0</v>
      </c>
      <c r="N789" s="523">
        <f>'Comm Input'!W1824</f>
        <v>31.75</v>
      </c>
      <c r="O789" s="523">
        <f>'Comm Input'!X1824</f>
        <v>0</v>
      </c>
      <c r="P789" s="538">
        <f>'Comm Input'!Y1824</f>
        <v>0</v>
      </c>
      <c r="Q789" s="538">
        <f>'Comm Input'!Z1824</f>
        <v>0</v>
      </c>
      <c r="R789" s="538">
        <f>'Comm Input'!AA1824</f>
        <v>0</v>
      </c>
      <c r="S789" s="538">
        <f>'Comm Input'!AB1824</f>
        <v>0</v>
      </c>
      <c r="T789" s="11">
        <f>'Comm Input'!AC1824</f>
        <v>0</v>
      </c>
      <c r="U789">
        <f>'Comm Input'!AD1824</f>
        <v>0</v>
      </c>
      <c r="V789">
        <f>'Comm Input'!AE1824</f>
        <v>0</v>
      </c>
      <c r="W789" s="538">
        <f>'Comm Input'!AF1824</f>
        <v>0</v>
      </c>
      <c r="X789" s="538">
        <f>'Comm Input'!AG1824</f>
        <v>0</v>
      </c>
      <c r="Y789" s="538">
        <f>'Comm Input'!AH1824</f>
        <v>0</v>
      </c>
      <c r="Z789">
        <f>'Comm Input'!AI1824</f>
        <v>0</v>
      </c>
      <c r="AA789">
        <f>'Comm Input'!AJ1824</f>
        <v>0</v>
      </c>
    </row>
    <row r="790" spans="1:27" x14ac:dyDescent="0.25">
      <c r="A790" s="311">
        <f>'Comm Input'!J1825</f>
        <v>0</v>
      </c>
      <c r="B790">
        <f>'Comm Input'!K1825</f>
        <v>0</v>
      </c>
      <c r="C790">
        <f>'Comm Input'!L1825</f>
        <v>0</v>
      </c>
      <c r="D790">
        <f>'Comm Input'!M1825</f>
        <v>0</v>
      </c>
      <c r="E790" s="494">
        <f>'Comm Input'!N1825</f>
        <v>0</v>
      </c>
      <c r="F790" s="17">
        <f>'Comm Input'!O1825</f>
        <v>0</v>
      </c>
      <c r="G790" s="38">
        <f>'Comm Input'!P1825</f>
        <v>0</v>
      </c>
      <c r="H790" s="307">
        <f>'Comm Input'!Q1825</f>
        <v>0</v>
      </c>
      <c r="I790" s="307">
        <f>'Comm Input'!R1825</f>
        <v>0</v>
      </c>
      <c r="J790" s="307">
        <f>'Comm Input'!S1825</f>
        <v>0</v>
      </c>
      <c r="K790" s="307">
        <f>'Comm Input'!T1825</f>
        <v>0</v>
      </c>
      <c r="L790" s="38">
        <f>'Comm Input'!U1825</f>
        <v>0</v>
      </c>
      <c r="M790" s="38">
        <f>'Comm Input'!V1825</f>
        <v>0</v>
      </c>
      <c r="N790" s="22">
        <f>'Comm Input'!W1825</f>
        <v>0</v>
      </c>
      <c r="O790" s="22">
        <f>'Comm Input'!X1825</f>
        <v>0</v>
      </c>
      <c r="P790" s="23">
        <f>'Comm Input'!Y1825</f>
        <v>0</v>
      </c>
      <c r="Q790" s="23">
        <f>'Comm Input'!Z1825</f>
        <v>0</v>
      </c>
      <c r="R790" s="23">
        <f>'Comm Input'!AA1825</f>
        <v>0</v>
      </c>
      <c r="S790" s="23">
        <f>'Comm Input'!AB1825</f>
        <v>0</v>
      </c>
      <c r="T790" s="11">
        <f>'Comm Input'!AC1825</f>
        <v>0</v>
      </c>
      <c r="U790">
        <f>'Comm Input'!AD1825</f>
        <v>0</v>
      </c>
      <c r="V790">
        <f>'Comm Input'!AE1825</f>
        <v>0</v>
      </c>
      <c r="W790" s="23">
        <f>'Comm Input'!AF1825</f>
        <v>0</v>
      </c>
      <c r="X790" s="23">
        <f>'Comm Input'!AG1825</f>
        <v>0</v>
      </c>
      <c r="Y790" s="23">
        <f>'Comm Input'!AH1825</f>
        <v>0</v>
      </c>
      <c r="Z790">
        <f>'Comm Input'!AI1825</f>
        <v>0</v>
      </c>
      <c r="AA790">
        <f>'Comm Input'!AJ1825</f>
        <v>0</v>
      </c>
    </row>
    <row r="791" spans="1:27" x14ac:dyDescent="0.25">
      <c r="A791" s="311">
        <f>'Comm Input'!J1826</f>
        <v>0</v>
      </c>
      <c r="B791" t="str">
        <f>'Comm Input'!K1826</f>
        <v>EFFECTIVE: 8/2021</v>
      </c>
      <c r="C791" s="17">
        <f>'Comm Input'!L1826</f>
        <v>0.15060000000000001</v>
      </c>
      <c r="D791" t="str">
        <f>'Comm Input'!M1826</f>
        <v>OH8723</v>
      </c>
      <c r="E791" s="494">
        <f>'Comm Input'!N1826</f>
        <v>818.79</v>
      </c>
      <c r="F791" s="366">
        <f>'Comm Input'!O1826</f>
        <v>0</v>
      </c>
      <c r="G791" s="321">
        <f>'Comm Input'!P1826</f>
        <v>0</v>
      </c>
      <c r="H791" s="307">
        <f>'Comm Input'!Q1826</f>
        <v>0</v>
      </c>
      <c r="I791" s="307">
        <f>'Comm Input'!R1826</f>
        <v>0</v>
      </c>
      <c r="J791" s="307">
        <f>'Comm Input'!S1826</f>
        <v>0</v>
      </c>
      <c r="K791" s="307">
        <f>'Comm Input'!T1826</f>
        <v>0</v>
      </c>
      <c r="L791" s="38">
        <f>'Comm Input'!U1826</f>
        <v>0</v>
      </c>
      <c r="M791" s="38">
        <f>'Comm Input'!V1826</f>
        <v>0</v>
      </c>
      <c r="N791" s="22">
        <f>'Comm Input'!W1826</f>
        <v>4.0939499999999995</v>
      </c>
      <c r="O791" s="22">
        <f>'Comm Input'!X1826</f>
        <v>0</v>
      </c>
      <c r="P791" s="23">
        <f>'Comm Input'!Y1826</f>
        <v>0</v>
      </c>
      <c r="Q791" s="23">
        <f>'Comm Input'!Z1826</f>
        <v>0</v>
      </c>
      <c r="R791" s="23">
        <f>'Comm Input'!AA1826</f>
        <v>0</v>
      </c>
      <c r="S791" s="23">
        <f>'Comm Input'!AB1826</f>
        <v>0</v>
      </c>
      <c r="T791" s="11">
        <f>'Comm Input'!AC1826</f>
        <v>0</v>
      </c>
      <c r="U791">
        <f>'Comm Input'!AD1826</f>
        <v>0</v>
      </c>
      <c r="V791">
        <f>'Comm Input'!AE1826</f>
        <v>0</v>
      </c>
      <c r="W791" s="23">
        <f>'Comm Input'!AF1826</f>
        <v>0</v>
      </c>
      <c r="X791" s="23">
        <f>'Comm Input'!AG1826</f>
        <v>0</v>
      </c>
      <c r="Y791" s="23">
        <f>'Comm Input'!AH1826</f>
        <v>0</v>
      </c>
      <c r="Z791">
        <f>'Comm Input'!AI1826</f>
        <v>0</v>
      </c>
      <c r="AA791">
        <f>'Comm Input'!AJ1826</f>
        <v>0</v>
      </c>
    </row>
    <row r="792" spans="1:27" x14ac:dyDescent="0.25">
      <c r="A792" s="311">
        <f>'Comm Input'!J1827</f>
        <v>0</v>
      </c>
      <c r="B792">
        <f>'Comm Input'!K1827</f>
        <v>0</v>
      </c>
      <c r="C792">
        <f>'Comm Input'!L1827</f>
        <v>0</v>
      </c>
      <c r="D792">
        <f>'Comm Input'!M1827</f>
        <v>0</v>
      </c>
      <c r="E792" s="494">
        <f>'Comm Input'!N1827</f>
        <v>0</v>
      </c>
      <c r="F792" s="17">
        <f>'Comm Input'!O1827</f>
        <v>0</v>
      </c>
      <c r="G792" s="38">
        <f>'Comm Input'!P1827</f>
        <v>0</v>
      </c>
      <c r="H792" s="307">
        <f>'Comm Input'!Q1827</f>
        <v>0</v>
      </c>
      <c r="I792" s="307">
        <f>'Comm Input'!R1827</f>
        <v>0</v>
      </c>
      <c r="J792" s="307">
        <f>'Comm Input'!S1827</f>
        <v>0</v>
      </c>
      <c r="K792" s="307">
        <f>'Comm Input'!T1827</f>
        <v>0</v>
      </c>
      <c r="L792" s="38">
        <f>'Comm Input'!U1827</f>
        <v>0</v>
      </c>
      <c r="M792" s="38">
        <f>'Comm Input'!V1827</f>
        <v>0</v>
      </c>
      <c r="N792" s="22">
        <f>'Comm Input'!W1827</f>
        <v>0</v>
      </c>
      <c r="O792" s="22">
        <f>'Comm Input'!X1827</f>
        <v>0</v>
      </c>
      <c r="P792" s="23">
        <f>'Comm Input'!Y1827</f>
        <v>0</v>
      </c>
      <c r="Q792" s="23">
        <f>'Comm Input'!Z1827</f>
        <v>0</v>
      </c>
      <c r="R792" s="23">
        <f>'Comm Input'!AA1827</f>
        <v>0</v>
      </c>
      <c r="S792" s="23">
        <f>'Comm Input'!AB1827</f>
        <v>0</v>
      </c>
      <c r="T792" s="11">
        <f>'Comm Input'!AC1827</f>
        <v>0</v>
      </c>
      <c r="U792">
        <f>'Comm Input'!AD1827</f>
        <v>0</v>
      </c>
      <c r="V792">
        <f>'Comm Input'!AE1827</f>
        <v>0</v>
      </c>
      <c r="W792" s="23">
        <f>'Comm Input'!AF1827</f>
        <v>0</v>
      </c>
      <c r="X792" s="23">
        <f>'Comm Input'!AG1827</f>
        <v>0</v>
      </c>
      <c r="Y792" s="23">
        <f>'Comm Input'!AH1827</f>
        <v>0</v>
      </c>
      <c r="Z792">
        <f>'Comm Input'!AI1827</f>
        <v>0</v>
      </c>
      <c r="AA792">
        <f>'Comm Input'!AJ1827</f>
        <v>0</v>
      </c>
    </row>
    <row r="793" spans="1:27" x14ac:dyDescent="0.25">
      <c r="A793" s="311">
        <f>'Comm Input'!J1828</f>
        <v>0</v>
      </c>
      <c r="B793">
        <f>'Comm Input'!K1828</f>
        <v>0</v>
      </c>
      <c r="C793" s="17">
        <f>'Comm Input'!L1828</f>
        <v>0</v>
      </c>
      <c r="D793">
        <f>'Comm Input'!M1828</f>
        <v>0</v>
      </c>
      <c r="E793" s="494">
        <f>'Comm Input'!N1828</f>
        <v>0</v>
      </c>
      <c r="F793" s="366">
        <f>'Comm Input'!O1828</f>
        <v>0</v>
      </c>
      <c r="G793" s="321">
        <f>'Comm Input'!P1828</f>
        <v>0</v>
      </c>
      <c r="H793" s="307">
        <f>'Comm Input'!Q1828</f>
        <v>0</v>
      </c>
      <c r="I793" s="307">
        <f>'Comm Input'!R1828</f>
        <v>0</v>
      </c>
      <c r="J793" s="307">
        <f>'Comm Input'!S1828</f>
        <v>0</v>
      </c>
      <c r="K793" s="307">
        <f>'Comm Input'!T1828</f>
        <v>0</v>
      </c>
      <c r="L793" s="38">
        <f>'Comm Input'!U1828</f>
        <v>0</v>
      </c>
      <c r="M793" s="38">
        <f>'Comm Input'!V1828</f>
        <v>0</v>
      </c>
      <c r="N793" s="22">
        <f>'Comm Input'!W1828</f>
        <v>0</v>
      </c>
      <c r="O793" s="22">
        <f>'Comm Input'!X1828</f>
        <v>0</v>
      </c>
      <c r="P793" s="23">
        <f>'Comm Input'!Y1828</f>
        <v>0</v>
      </c>
      <c r="Q793" s="23">
        <f>'Comm Input'!Z1828</f>
        <v>0</v>
      </c>
      <c r="R793" s="23">
        <f>'Comm Input'!AA1828</f>
        <v>0</v>
      </c>
      <c r="S793" s="23">
        <f>'Comm Input'!AB1828</f>
        <v>0</v>
      </c>
      <c r="T793" s="11">
        <f>'Comm Input'!AC1828</f>
        <v>0</v>
      </c>
      <c r="U793">
        <f>'Comm Input'!AD1828</f>
        <v>0</v>
      </c>
      <c r="V793">
        <f>'Comm Input'!AE1828</f>
        <v>0</v>
      </c>
      <c r="W793" s="23">
        <f>'Comm Input'!AF1828</f>
        <v>0</v>
      </c>
      <c r="X793" s="23">
        <f>'Comm Input'!AG1828</f>
        <v>0</v>
      </c>
      <c r="Y793" s="23">
        <f>'Comm Input'!AH1828</f>
        <v>0</v>
      </c>
      <c r="Z793" s="23">
        <f>'Comm Input'!AI1828</f>
        <v>0</v>
      </c>
      <c r="AA793">
        <f>'Comm Input'!AJ1828</f>
        <v>0</v>
      </c>
    </row>
    <row r="794" spans="1:27" x14ac:dyDescent="0.25">
      <c r="A794" s="311">
        <f>'Comm Input'!J1829</f>
        <v>0</v>
      </c>
      <c r="B794">
        <f>'Comm Input'!K1829</f>
        <v>0</v>
      </c>
      <c r="C794">
        <f>'Comm Input'!L1829</f>
        <v>0</v>
      </c>
      <c r="D794">
        <f>'Comm Input'!M1829</f>
        <v>0</v>
      </c>
      <c r="E794" s="626">
        <f>'Comm Input'!N1829</f>
        <v>0</v>
      </c>
      <c r="F794" s="13">
        <f>'Comm Input'!O1829</f>
        <v>0</v>
      </c>
      <c r="G794" s="38">
        <f>'Comm Input'!P1829</f>
        <v>0</v>
      </c>
      <c r="H794" s="307">
        <f>'Comm Input'!Q1829</f>
        <v>0</v>
      </c>
      <c r="I794" s="307">
        <f>'Comm Input'!R1829</f>
        <v>0</v>
      </c>
      <c r="J794" s="307">
        <f>'Comm Input'!S1829</f>
        <v>0</v>
      </c>
      <c r="K794" s="307">
        <f>'Comm Input'!T1829</f>
        <v>0</v>
      </c>
      <c r="L794" s="38">
        <f>'Comm Input'!U1829</f>
        <v>0</v>
      </c>
      <c r="M794" s="38">
        <f>'Comm Input'!V1829</f>
        <v>0</v>
      </c>
      <c r="N794" s="22">
        <f>'Comm Input'!W1829</f>
        <v>0</v>
      </c>
      <c r="O794" s="22">
        <f>'Comm Input'!X1829</f>
        <v>0</v>
      </c>
      <c r="P794" s="23">
        <f>'Comm Input'!Y1829</f>
        <v>0</v>
      </c>
      <c r="Q794" s="23">
        <f>'Comm Input'!Z1829</f>
        <v>0</v>
      </c>
      <c r="R794" s="23">
        <f>'Comm Input'!AA1829</f>
        <v>0</v>
      </c>
      <c r="S794" s="23">
        <f>'Comm Input'!AB1829</f>
        <v>0</v>
      </c>
      <c r="T794" s="11">
        <f>'Comm Input'!AC1829</f>
        <v>0</v>
      </c>
      <c r="U794">
        <f>'Comm Input'!AD1829</f>
        <v>0</v>
      </c>
      <c r="V794">
        <f>'Comm Input'!AE1829</f>
        <v>0</v>
      </c>
      <c r="W794" s="23">
        <f>'Comm Input'!AF1829</f>
        <v>0</v>
      </c>
      <c r="X794" s="23">
        <f>'Comm Input'!AG1829</f>
        <v>0</v>
      </c>
      <c r="Y794" s="23">
        <f>'Comm Input'!AH1829</f>
        <v>0</v>
      </c>
      <c r="Z794" s="23">
        <f>'Comm Input'!AI1829</f>
        <v>0</v>
      </c>
      <c r="AA794">
        <f>'Comm Input'!AJ1829</f>
        <v>0</v>
      </c>
    </row>
    <row r="795" spans="1:27" ht="15.75" thickBot="1" x14ac:dyDescent="0.3">
      <c r="A795" s="311">
        <f>'Comm Input'!J1830</f>
        <v>0</v>
      </c>
      <c r="B795">
        <f>'Comm Input'!K1830</f>
        <v>0</v>
      </c>
      <c r="C795">
        <f>'Comm Input'!L1830</f>
        <v>0</v>
      </c>
      <c r="D795">
        <f>'Comm Input'!M1830</f>
        <v>0</v>
      </c>
      <c r="E795" s="49">
        <f>'Comm Input'!N1830</f>
        <v>0</v>
      </c>
      <c r="F795" s="50">
        <f>'Comm Input'!O1830</f>
        <v>0</v>
      </c>
      <c r="G795" s="38">
        <f>'Comm Input'!P1830</f>
        <v>0</v>
      </c>
      <c r="H795" s="307">
        <f>'Comm Input'!Q1830</f>
        <v>0</v>
      </c>
      <c r="I795" s="307">
        <f>'Comm Input'!R1830</f>
        <v>0</v>
      </c>
      <c r="J795" s="307">
        <f>'Comm Input'!S1830</f>
        <v>0</v>
      </c>
      <c r="K795" s="307">
        <f>'Comm Input'!T1830</f>
        <v>0</v>
      </c>
      <c r="L795" s="38">
        <f>'Comm Input'!U1830</f>
        <v>0</v>
      </c>
      <c r="M795" s="38">
        <f>'Comm Input'!V1830</f>
        <v>0</v>
      </c>
      <c r="N795" s="38">
        <f>'Comm Input'!W1830</f>
        <v>0</v>
      </c>
      <c r="O795" s="22">
        <f>'Comm Input'!X1830</f>
        <v>0</v>
      </c>
      <c r="P795" s="11">
        <f>'Comm Input'!Y1830</f>
        <v>0</v>
      </c>
      <c r="Q795" s="23">
        <f>'Comm Input'!Z1830</f>
        <v>0</v>
      </c>
      <c r="R795" s="22">
        <f>'Comm Input'!AA1830</f>
        <v>0</v>
      </c>
      <c r="S795" s="22">
        <f>'Comm Input'!AB1830</f>
        <v>0</v>
      </c>
      <c r="T795" s="23">
        <f>'Comm Input'!AC1830</f>
        <v>0</v>
      </c>
      <c r="U795" s="22">
        <f>'Comm Input'!AD1830</f>
        <v>0</v>
      </c>
      <c r="V795" s="22">
        <f>'Comm Input'!AE1830</f>
        <v>0</v>
      </c>
      <c r="W795" s="23">
        <f>'Comm Input'!AF1830</f>
        <v>0</v>
      </c>
      <c r="X795" s="22">
        <f>'Comm Input'!AG1830</f>
        <v>0</v>
      </c>
      <c r="Y795" s="22">
        <f>'Comm Input'!AH1830</f>
        <v>0</v>
      </c>
      <c r="Z795" s="22">
        <f>'Comm Input'!AI1830</f>
        <v>0</v>
      </c>
      <c r="AA795">
        <f>'Comm Input'!AJ1830</f>
        <v>0</v>
      </c>
    </row>
    <row r="796" spans="1:27" ht="15.75" thickBot="1" x14ac:dyDescent="0.3">
      <c r="A796" s="311">
        <f>'Comm Input'!J1831</f>
        <v>0</v>
      </c>
      <c r="B796">
        <f>'Comm Input'!K1831</f>
        <v>0</v>
      </c>
      <c r="C796">
        <f>'Comm Input'!L1831</f>
        <v>0</v>
      </c>
      <c r="D796">
        <f>'Comm Input'!M1831</f>
        <v>0</v>
      </c>
      <c r="E796" s="49">
        <f>'Comm Input'!N1831</f>
        <v>0</v>
      </c>
      <c r="F796" s="50">
        <f>'Comm Input'!O1831</f>
        <v>0</v>
      </c>
      <c r="G796" s="38">
        <f>'Comm Input'!P1831</f>
        <v>0</v>
      </c>
      <c r="H796" s="38">
        <f>'Comm Input'!Q1831</f>
        <v>0</v>
      </c>
      <c r="I796" s="38">
        <f>'Comm Input'!R1831</f>
        <v>0</v>
      </c>
      <c r="J796" s="38">
        <f>'Comm Input'!S1831</f>
        <v>0</v>
      </c>
      <c r="K796" s="38">
        <f>'Comm Input'!T1831</f>
        <v>0</v>
      </c>
      <c r="L796" s="38">
        <f>'Comm Input'!U1831</f>
        <v>0</v>
      </c>
      <c r="M796" s="38">
        <f>'Comm Input'!V1831</f>
        <v>0</v>
      </c>
      <c r="N796" s="488">
        <f>'Comm Input'!W1831</f>
        <v>35.84395</v>
      </c>
      <c r="O796" s="489">
        <f>'Comm Input'!X1831</f>
        <v>0</v>
      </c>
      <c r="P796" s="490">
        <f>'Comm Input'!Y1831</f>
        <v>0</v>
      </c>
      <c r="Q796" s="1165">
        <f>'Comm Input'!Z1831</f>
        <v>35.84395</v>
      </c>
      <c r="R796" s="387">
        <f>'Comm Input'!AA1831</f>
        <v>0</v>
      </c>
      <c r="S796" s="387">
        <f>'Comm Input'!AB1831</f>
        <v>0</v>
      </c>
      <c r="T796" s="1114">
        <f>'Comm Input'!AC1831</f>
        <v>0</v>
      </c>
      <c r="U796" s="89">
        <f>'Comm Input'!AD1831</f>
        <v>0</v>
      </c>
      <c r="V796" s="89">
        <f>'Comm Input'!AE1831</f>
        <v>0</v>
      </c>
      <c r="W796" s="23">
        <f>'Comm Input'!AF1831</f>
        <v>0</v>
      </c>
      <c r="X796" s="387">
        <f>'Comm Input'!AG1831</f>
        <v>0</v>
      </c>
      <c r="Y796" s="387">
        <f>'Comm Input'!AH1831</f>
        <v>0</v>
      </c>
      <c r="Z796" s="1087">
        <f>'Comm Input'!AI1831</f>
        <v>0</v>
      </c>
      <c r="AA796">
        <f>'Comm Input'!AJ1831</f>
        <v>0</v>
      </c>
    </row>
    <row r="797" spans="1:27" x14ac:dyDescent="0.25">
      <c r="A797" s="311">
        <f>'Comm Input'!J1832</f>
        <v>0</v>
      </c>
      <c r="B797">
        <f>'Comm Input'!K1832</f>
        <v>0</v>
      </c>
      <c r="C797">
        <f>'Comm Input'!L1832</f>
        <v>0</v>
      </c>
      <c r="D797">
        <f>'Comm Input'!M1832</f>
        <v>0</v>
      </c>
      <c r="E797" s="49">
        <f>'Comm Input'!N1832</f>
        <v>0</v>
      </c>
      <c r="F797" s="50">
        <f>'Comm Input'!O1832</f>
        <v>0</v>
      </c>
      <c r="G797" s="38">
        <f>'Comm Input'!P1832</f>
        <v>0</v>
      </c>
      <c r="H797" s="38">
        <f>'Comm Input'!Q1832</f>
        <v>0</v>
      </c>
      <c r="I797" s="38">
        <f>'Comm Input'!R1832</f>
        <v>0</v>
      </c>
      <c r="J797" s="38">
        <f>'Comm Input'!S1832</f>
        <v>0</v>
      </c>
      <c r="K797" s="38">
        <f>'Comm Input'!T1832</f>
        <v>0</v>
      </c>
      <c r="L797" s="38">
        <f>'Comm Input'!U1832</f>
        <v>0</v>
      </c>
      <c r="M797" s="38">
        <f>'Comm Input'!V1832</f>
        <v>0</v>
      </c>
      <c r="N797" s="522">
        <f>'Comm Input'!W1832</f>
        <v>0</v>
      </c>
      <c r="O797" s="523">
        <f>'Comm Input'!X1832</f>
        <v>0</v>
      </c>
      <c r="P797" s="28">
        <f>'Comm Input'!Y1832</f>
        <v>0</v>
      </c>
      <c r="Q797" s="538">
        <f>'Comm Input'!Z1832</f>
        <v>0</v>
      </c>
      <c r="R797" s="523">
        <f>'Comm Input'!AA1832</f>
        <v>0</v>
      </c>
      <c r="S797" s="523">
        <f>'Comm Input'!AB1832</f>
        <v>0</v>
      </c>
      <c r="T797" s="28">
        <f>'Comm Input'!AC1832</f>
        <v>0</v>
      </c>
      <c r="U797" s="89">
        <f>'Comm Input'!AD1832</f>
        <v>0</v>
      </c>
      <c r="V797" s="89">
        <f>'Comm Input'!AE1832</f>
        <v>0</v>
      </c>
      <c r="W797" s="23">
        <f>'Comm Input'!AF1832</f>
        <v>0</v>
      </c>
      <c r="X797" s="523">
        <f>'Comm Input'!AG1832</f>
        <v>0</v>
      </c>
      <c r="Y797" s="523">
        <f>'Comm Input'!AH1832</f>
        <v>0</v>
      </c>
      <c r="Z797" s="89">
        <f>'Comm Input'!AI1832</f>
        <v>0</v>
      </c>
      <c r="AA797">
        <f>'Comm Input'!AJ1832</f>
        <v>0</v>
      </c>
    </row>
    <row r="798" spans="1:27" x14ac:dyDescent="0.25">
      <c r="A798" s="311">
        <f>'Comm Input'!J1833</f>
        <v>0</v>
      </c>
      <c r="B798">
        <f>'Comm Input'!K1833</f>
        <v>0</v>
      </c>
      <c r="C798">
        <f>'Comm Input'!L1833</f>
        <v>0</v>
      </c>
      <c r="D798">
        <f>'Comm Input'!M1833</f>
        <v>0</v>
      </c>
      <c r="E798" s="49">
        <f>'Comm Input'!N1833</f>
        <v>0</v>
      </c>
      <c r="F798" s="50">
        <f>'Comm Input'!O1833</f>
        <v>0</v>
      </c>
      <c r="G798" s="38">
        <f>'Comm Input'!P1833</f>
        <v>0</v>
      </c>
      <c r="H798" s="38">
        <f>'Comm Input'!Q1833</f>
        <v>0</v>
      </c>
      <c r="I798" s="38">
        <f>'Comm Input'!R1833</f>
        <v>0</v>
      </c>
      <c r="J798" s="38">
        <f>'Comm Input'!S1833</f>
        <v>0</v>
      </c>
      <c r="K798" s="38">
        <f>'Comm Input'!T1833</f>
        <v>0</v>
      </c>
      <c r="L798" s="38">
        <f>'Comm Input'!U1833</f>
        <v>0</v>
      </c>
      <c r="M798" s="38">
        <f>'Comm Input'!V1833</f>
        <v>0</v>
      </c>
      <c r="N798" s="522">
        <f>'Comm Input'!W1833</f>
        <v>0</v>
      </c>
      <c r="O798" s="523">
        <f>'Comm Input'!X1833</f>
        <v>0</v>
      </c>
      <c r="P798" s="28">
        <f>'Comm Input'!Y1833</f>
        <v>0</v>
      </c>
      <c r="Q798" s="538">
        <f>'Comm Input'!Z1833</f>
        <v>0</v>
      </c>
      <c r="R798" s="523">
        <f>'Comm Input'!AA1833</f>
        <v>0</v>
      </c>
      <c r="S798" s="523">
        <f>'Comm Input'!AB1833</f>
        <v>0</v>
      </c>
      <c r="T798" s="28">
        <f>'Comm Input'!AC1833</f>
        <v>0</v>
      </c>
      <c r="U798" s="89">
        <f>'Comm Input'!AD1833</f>
        <v>0</v>
      </c>
      <c r="V798" s="89">
        <f>'Comm Input'!AE1833</f>
        <v>0</v>
      </c>
      <c r="W798" s="23">
        <f>'Comm Input'!AF1833</f>
        <v>0</v>
      </c>
      <c r="X798" s="523">
        <f>'Comm Input'!AG1833</f>
        <v>0</v>
      </c>
      <c r="Y798" s="523">
        <f>'Comm Input'!AH1833</f>
        <v>0</v>
      </c>
      <c r="Z798" s="89">
        <f>'Comm Input'!AI1833</f>
        <v>0</v>
      </c>
      <c r="AA798">
        <f>'Comm Input'!AJ1833</f>
        <v>0</v>
      </c>
    </row>
    <row r="799" spans="1:27" x14ac:dyDescent="0.25">
      <c r="A799" s="440" t="str">
        <f>'Comm Input'!J1834</f>
        <v>CES (Auto Feeds From FLOW)</v>
      </c>
      <c r="B799" s="42" t="str">
        <f>'Comm Input'!K1834</f>
        <v>Broker: BSS</v>
      </c>
      <c r="C799" s="35">
        <f>'Comm Input'!L1834</f>
        <v>0</v>
      </c>
      <c r="D799" s="158">
        <f>'Comm Input'!M1834</f>
        <v>0</v>
      </c>
      <c r="E799" s="117">
        <f>'Comm Input'!N1834</f>
        <v>0</v>
      </c>
      <c r="F799" s="316">
        <f>'Comm Input'!O1834</f>
        <v>0</v>
      </c>
      <c r="G799" s="158">
        <f>'Comm Input'!P1834</f>
        <v>0</v>
      </c>
      <c r="H799" s="158">
        <f>'Comm Input'!Q1834</f>
        <v>0</v>
      </c>
      <c r="I799" s="158">
        <f>'Comm Input'!R1834</f>
        <v>0</v>
      </c>
      <c r="J799" s="319">
        <f>'Comm Input'!S1834</f>
        <v>0</v>
      </c>
      <c r="K799" s="319">
        <f>'Comm Input'!T1834</f>
        <v>0</v>
      </c>
      <c r="L799" s="319" t="str">
        <f>'Comm Input'!U1834</f>
        <v>Bundled</v>
      </c>
      <c r="M799" s="158">
        <f>'Comm Input'!V1834</f>
        <v>0</v>
      </c>
      <c r="N799" s="319">
        <f>'Comm Input'!W1834</f>
        <v>0.23</v>
      </c>
      <c r="O799" s="117">
        <f>'Comm Input'!X1834</f>
        <v>0</v>
      </c>
      <c r="P799" s="157">
        <f>'Comm Input'!Y1834</f>
        <v>0</v>
      </c>
      <c r="Q799" s="159">
        <f>'Comm Input'!Z1834</f>
        <v>0</v>
      </c>
      <c r="R799" s="319">
        <f>'Comm Input'!AA1834</f>
        <v>0</v>
      </c>
      <c r="S799" s="157">
        <f>'Comm Input'!AB1834</f>
        <v>0</v>
      </c>
      <c r="T799" s="126">
        <f>'Comm Input'!AC1834</f>
        <v>0</v>
      </c>
      <c r="U799" s="7">
        <f>'Comm Input'!AD1834</f>
        <v>0</v>
      </c>
      <c r="V799" s="7">
        <f>'Comm Input'!AE1834</f>
        <v>0</v>
      </c>
      <c r="W799" s="126">
        <f>'Comm Input'!AF1834</f>
        <v>0</v>
      </c>
      <c r="X799" s="158">
        <f>'Comm Input'!AG1834</f>
        <v>0</v>
      </c>
      <c r="Y799" s="322">
        <f>'Comm Input'!AH1834</f>
        <v>0</v>
      </c>
      <c r="Z799" s="7">
        <f>'Comm Input'!AI1834</f>
        <v>0</v>
      </c>
      <c r="AA799">
        <f>'Comm Input'!AJ1834</f>
        <v>0</v>
      </c>
    </row>
    <row r="800" spans="1:27" x14ac:dyDescent="0.25">
      <c r="A800" s="311">
        <f>'Comm Input'!J1835</f>
        <v>0</v>
      </c>
      <c r="B800" s="378" t="str">
        <f>'Comm Input'!K1835</f>
        <v>Coastal Group, Inc.</v>
      </c>
      <c r="C800" s="17" t="str">
        <f>'Comm Input'!L1835</f>
        <v>XX</v>
      </c>
      <c r="D800" t="str">
        <f>'Comm Input'!M1835</f>
        <v>FLXXXX</v>
      </c>
      <c r="E800" s="528">
        <f>'Comm Input'!N1835</f>
        <v>0</v>
      </c>
      <c r="F800" s="17">
        <f>'Comm Input'!O1835</f>
        <v>0</v>
      </c>
      <c r="G800" s="527">
        <f>'Comm Input'!P1835</f>
        <v>0</v>
      </c>
      <c r="H800" s="535">
        <f>'Comm Input'!Q1835</f>
        <v>0</v>
      </c>
      <c r="I800" s="535">
        <f>'Comm Input'!R1835</f>
        <v>0</v>
      </c>
      <c r="J800" s="535">
        <f>'Comm Input'!S1835</f>
        <v>0</v>
      </c>
      <c r="K800" s="535">
        <f>'Comm Input'!T1835</f>
        <v>0</v>
      </c>
      <c r="L800" s="526">
        <f>'Comm Input'!U1835</f>
        <v>0</v>
      </c>
      <c r="M800" s="526">
        <f>'Comm Input'!V1835</f>
        <v>0</v>
      </c>
      <c r="N800" s="523">
        <f>'Comm Input'!W1835</f>
        <v>3945.5832999999998</v>
      </c>
      <c r="O800" s="523">
        <f>'Comm Input'!X1835</f>
        <v>0</v>
      </c>
      <c r="P800" s="538">
        <f>'Comm Input'!Y1835</f>
        <v>0</v>
      </c>
      <c r="Q800" s="538">
        <f>'Comm Input'!Z1835</f>
        <v>0</v>
      </c>
      <c r="R800" s="538">
        <f>'Comm Input'!AA1835</f>
        <v>0</v>
      </c>
      <c r="S800" s="538">
        <f>'Comm Input'!AB1835</f>
        <v>0</v>
      </c>
      <c r="T800" s="11">
        <f>'Comm Input'!AC1835</f>
        <v>0</v>
      </c>
      <c r="U800">
        <f>'Comm Input'!AD1835</f>
        <v>0</v>
      </c>
      <c r="V800">
        <f>'Comm Input'!AE1835</f>
        <v>0</v>
      </c>
      <c r="W800" s="538">
        <f>'Comm Input'!AF1835</f>
        <v>0</v>
      </c>
      <c r="X800" s="538">
        <f>'Comm Input'!AG1835</f>
        <v>0</v>
      </c>
      <c r="Y800" s="538">
        <f>'Comm Input'!AH1835</f>
        <v>0</v>
      </c>
      <c r="Z800">
        <f>'Comm Input'!AI1835</f>
        <v>0</v>
      </c>
      <c r="AA800">
        <f>'Comm Input'!AJ1835</f>
        <v>0</v>
      </c>
    </row>
    <row r="801" spans="1:27" x14ac:dyDescent="0.25">
      <c r="A801" s="311" t="str">
        <f>'Comm Input'!J1836</f>
        <v>revenue to fund this expense is</v>
      </c>
      <c r="B801" t="str">
        <f>'Comm Input'!K1836</f>
        <v>Gore and Associates Mgmt Co</v>
      </c>
      <c r="C801">
        <f>'Comm Input'!L1836</f>
        <v>0</v>
      </c>
      <c r="D801">
        <f>'Comm Input'!M1836</f>
        <v>0</v>
      </c>
      <c r="E801" s="529">
        <f>'Comm Input'!N1836</f>
        <v>0</v>
      </c>
      <c r="F801" s="17">
        <f>'Comm Input'!O1836</f>
        <v>0</v>
      </c>
      <c r="G801" s="525">
        <f>'Comm Input'!P1836</f>
        <v>0</v>
      </c>
      <c r="H801" s="307">
        <f>'Comm Input'!Q1836</f>
        <v>0</v>
      </c>
      <c r="I801" s="307">
        <f>'Comm Input'!R1836</f>
        <v>0</v>
      </c>
      <c r="J801" s="307">
        <f>'Comm Input'!S1836</f>
        <v>0</v>
      </c>
      <c r="K801" s="307">
        <f>'Comm Input'!T1836</f>
        <v>0</v>
      </c>
      <c r="L801" s="38">
        <f>'Comm Input'!U1836</f>
        <v>0</v>
      </c>
      <c r="M801" s="38">
        <f>'Comm Input'!V1836</f>
        <v>0</v>
      </c>
      <c r="N801" s="22">
        <f>'Comm Input'!W1836</f>
        <v>0</v>
      </c>
      <c r="O801" s="22">
        <f>'Comm Input'!X1836</f>
        <v>0</v>
      </c>
      <c r="P801" s="23">
        <f>'Comm Input'!Y1836</f>
        <v>0</v>
      </c>
      <c r="Q801" s="23">
        <f>'Comm Input'!Z1836</f>
        <v>0</v>
      </c>
      <c r="R801" s="23">
        <f>'Comm Input'!AA1836</f>
        <v>0</v>
      </c>
      <c r="S801" s="23">
        <f>'Comm Input'!AB1836</f>
        <v>0</v>
      </c>
      <c r="T801" s="11">
        <f>'Comm Input'!AC1836</f>
        <v>0</v>
      </c>
      <c r="U801">
        <f>'Comm Input'!AD1836</f>
        <v>0</v>
      </c>
      <c r="V801">
        <f>'Comm Input'!AE1836</f>
        <v>0</v>
      </c>
      <c r="W801" s="23">
        <f>'Comm Input'!AF1836</f>
        <v>0</v>
      </c>
      <c r="X801" s="23">
        <f>'Comm Input'!AG1836</f>
        <v>0</v>
      </c>
      <c r="Y801" s="23">
        <f>'Comm Input'!AH1836</f>
        <v>0</v>
      </c>
      <c r="Z801">
        <f>'Comm Input'!AI1836</f>
        <v>0</v>
      </c>
      <c r="AA801">
        <f>'Comm Input'!AJ1836</f>
        <v>0</v>
      </c>
    </row>
    <row r="802" spans="1:27" x14ac:dyDescent="0.25">
      <c r="A802" s="311" t="str">
        <f>'Comm Input'!J1837</f>
        <v>ACH'd to CES by USA AIU</v>
      </c>
      <c r="B802" t="str">
        <f>'Comm Input'!K1837</f>
        <v>Staffing 2000, Inc.</v>
      </c>
      <c r="C802" s="17">
        <f>'Comm Input'!L1837</f>
        <v>0</v>
      </c>
      <c r="D802" t="str">
        <f>'Comm Input'!M1837</f>
        <v>FLXXXX</v>
      </c>
      <c r="E802" s="529">
        <f>'Comm Input'!N1837</f>
        <v>0</v>
      </c>
      <c r="F802" s="17">
        <f>'Comm Input'!O1837</f>
        <v>0</v>
      </c>
      <c r="G802" s="525">
        <f>'Comm Input'!P1837</f>
        <v>0</v>
      </c>
      <c r="H802" s="307">
        <f>'Comm Input'!Q1837</f>
        <v>0</v>
      </c>
      <c r="I802" s="307">
        <f>'Comm Input'!R1837</f>
        <v>0</v>
      </c>
      <c r="J802" s="307">
        <f>'Comm Input'!S1837</f>
        <v>0</v>
      </c>
      <c r="K802" s="307">
        <f>'Comm Input'!T1837</f>
        <v>0</v>
      </c>
      <c r="L802" s="38">
        <f>'Comm Input'!U1837</f>
        <v>0</v>
      </c>
      <c r="M802" s="38">
        <f>'Comm Input'!V1837</f>
        <v>0</v>
      </c>
      <c r="N802" s="22">
        <f>'Comm Input'!W1837</f>
        <v>0</v>
      </c>
      <c r="O802" s="22">
        <f>'Comm Input'!X1837</f>
        <v>0</v>
      </c>
      <c r="P802" s="23">
        <f>'Comm Input'!Y1837</f>
        <v>0</v>
      </c>
      <c r="Q802" s="23">
        <f>'Comm Input'!Z1837</f>
        <v>0</v>
      </c>
      <c r="R802" s="23">
        <f>'Comm Input'!AA1837</f>
        <v>0</v>
      </c>
      <c r="S802" s="23">
        <f>'Comm Input'!AB1837</f>
        <v>0</v>
      </c>
      <c r="T802" s="11">
        <f>'Comm Input'!AC1837</f>
        <v>0</v>
      </c>
      <c r="U802">
        <f>'Comm Input'!AD1837</f>
        <v>0</v>
      </c>
      <c r="V802">
        <f>'Comm Input'!AE1837</f>
        <v>0</v>
      </c>
      <c r="W802" s="23">
        <f>'Comm Input'!AF1837</f>
        <v>0</v>
      </c>
      <c r="X802" s="23">
        <f>'Comm Input'!AG1837</f>
        <v>0</v>
      </c>
      <c r="Y802" s="23">
        <f>'Comm Input'!AH1837</f>
        <v>0</v>
      </c>
      <c r="Z802">
        <f>'Comm Input'!AI1837</f>
        <v>0</v>
      </c>
      <c r="AA802">
        <f>'Comm Input'!AJ1837</f>
        <v>0</v>
      </c>
    </row>
    <row r="803" spans="1:27" x14ac:dyDescent="0.25">
      <c r="A803" s="311">
        <f>'Comm Input'!J1838</f>
        <v>0</v>
      </c>
      <c r="B803">
        <f>'Comm Input'!K1838</f>
        <v>0</v>
      </c>
      <c r="C803">
        <f>'Comm Input'!L1838</f>
        <v>0</v>
      </c>
      <c r="D803">
        <f>'Comm Input'!M1838</f>
        <v>0</v>
      </c>
      <c r="E803" s="529">
        <f>'Comm Input'!N1838</f>
        <v>0</v>
      </c>
      <c r="F803" s="17">
        <f>'Comm Input'!O1838</f>
        <v>0</v>
      </c>
      <c r="G803" s="525">
        <f>'Comm Input'!P1838</f>
        <v>0</v>
      </c>
      <c r="H803" s="307">
        <f>'Comm Input'!Q1838</f>
        <v>0</v>
      </c>
      <c r="I803" s="307">
        <f>'Comm Input'!R1838</f>
        <v>0</v>
      </c>
      <c r="J803" s="307">
        <f>'Comm Input'!S1838</f>
        <v>0</v>
      </c>
      <c r="K803" s="307">
        <f>'Comm Input'!T1838</f>
        <v>0</v>
      </c>
      <c r="L803" s="38">
        <f>'Comm Input'!U1838</f>
        <v>0</v>
      </c>
      <c r="M803" s="38">
        <f>'Comm Input'!V1838</f>
        <v>0</v>
      </c>
      <c r="N803" s="22">
        <f>'Comm Input'!W1838</f>
        <v>0</v>
      </c>
      <c r="O803" s="22">
        <f>'Comm Input'!X1838</f>
        <v>0</v>
      </c>
      <c r="P803" s="23">
        <f>'Comm Input'!Y1838</f>
        <v>0</v>
      </c>
      <c r="Q803" s="23">
        <f>'Comm Input'!Z1838</f>
        <v>0</v>
      </c>
      <c r="R803" s="23">
        <f>'Comm Input'!AA1838</f>
        <v>0</v>
      </c>
      <c r="S803" s="23">
        <f>'Comm Input'!AB1838</f>
        <v>0</v>
      </c>
      <c r="T803" s="11">
        <f>'Comm Input'!AC1838</f>
        <v>0</v>
      </c>
      <c r="U803">
        <f>'Comm Input'!AD1838</f>
        <v>0</v>
      </c>
      <c r="V803">
        <f>'Comm Input'!AE1838</f>
        <v>0</v>
      </c>
      <c r="W803" s="23">
        <f>'Comm Input'!AF1838</f>
        <v>0</v>
      </c>
      <c r="X803" s="23">
        <f>'Comm Input'!AG1838</f>
        <v>0</v>
      </c>
      <c r="Y803" s="23">
        <f>'Comm Input'!AH1838</f>
        <v>0</v>
      </c>
      <c r="Z803">
        <f>'Comm Input'!AI1838</f>
        <v>0</v>
      </c>
      <c r="AA803">
        <f>'Comm Input'!AJ1838</f>
        <v>0</v>
      </c>
    </row>
    <row r="804" spans="1:27" x14ac:dyDescent="0.25">
      <c r="A804" s="311">
        <f>'Comm Input'!J1839</f>
        <v>0</v>
      </c>
      <c r="B804">
        <f>'Comm Input'!K1839</f>
        <v>0</v>
      </c>
      <c r="C804" s="17">
        <f>'Comm Input'!L1839</f>
        <v>0</v>
      </c>
      <c r="D804">
        <f>'Comm Input'!M1839</f>
        <v>0</v>
      </c>
      <c r="E804" s="529">
        <f>'Comm Input'!N1839</f>
        <v>0</v>
      </c>
      <c r="F804" s="17">
        <f>'Comm Input'!O1839</f>
        <v>0</v>
      </c>
      <c r="G804" s="525">
        <f>'Comm Input'!P1839</f>
        <v>0</v>
      </c>
      <c r="H804" s="307">
        <f>'Comm Input'!Q1839</f>
        <v>0</v>
      </c>
      <c r="I804" s="307">
        <f>'Comm Input'!R1839</f>
        <v>0</v>
      </c>
      <c r="J804" s="307">
        <f>'Comm Input'!S1839</f>
        <v>0</v>
      </c>
      <c r="K804" s="307">
        <f>'Comm Input'!T1839</f>
        <v>0</v>
      </c>
      <c r="L804" s="38">
        <f>'Comm Input'!U1839</f>
        <v>0</v>
      </c>
      <c r="M804" s="38">
        <f>'Comm Input'!V1839</f>
        <v>0</v>
      </c>
      <c r="N804" s="22">
        <f>'Comm Input'!W1839</f>
        <v>0</v>
      </c>
      <c r="O804" s="22">
        <f>'Comm Input'!X1839</f>
        <v>0</v>
      </c>
      <c r="P804" s="23">
        <f>'Comm Input'!Y1839</f>
        <v>0</v>
      </c>
      <c r="Q804" s="23">
        <f>'Comm Input'!Z1839</f>
        <v>0</v>
      </c>
      <c r="R804" s="23">
        <f>'Comm Input'!AA1839</f>
        <v>0</v>
      </c>
      <c r="S804" s="23">
        <f>'Comm Input'!AB1839</f>
        <v>0</v>
      </c>
      <c r="T804" s="11">
        <f>'Comm Input'!AC1839</f>
        <v>0</v>
      </c>
      <c r="U804">
        <f>'Comm Input'!AD1839</f>
        <v>0</v>
      </c>
      <c r="V804">
        <f>'Comm Input'!AE1839</f>
        <v>0</v>
      </c>
      <c r="W804" s="23">
        <f>'Comm Input'!AF1839</f>
        <v>0</v>
      </c>
      <c r="X804" s="23">
        <f>'Comm Input'!AG1839</f>
        <v>0</v>
      </c>
      <c r="Y804" s="23">
        <f>'Comm Input'!AH1839</f>
        <v>0</v>
      </c>
      <c r="Z804" s="23">
        <f>'Comm Input'!AI1839</f>
        <v>0</v>
      </c>
      <c r="AA804">
        <f>'Comm Input'!AJ1839</f>
        <v>0</v>
      </c>
    </row>
    <row r="805" spans="1:27" x14ac:dyDescent="0.25">
      <c r="A805" s="311">
        <f>'Comm Input'!J1840</f>
        <v>0</v>
      </c>
      <c r="B805">
        <f>'Comm Input'!K1840</f>
        <v>0</v>
      </c>
      <c r="C805">
        <f>'Comm Input'!L1840</f>
        <v>0</v>
      </c>
      <c r="D805">
        <f>'Comm Input'!M1840</f>
        <v>0</v>
      </c>
      <c r="E805" s="593">
        <f>'Comm Input'!N1840</f>
        <v>0</v>
      </c>
      <c r="F805" s="13">
        <f>'Comm Input'!O1840</f>
        <v>0</v>
      </c>
      <c r="G805" s="525">
        <f>'Comm Input'!P1840</f>
        <v>0</v>
      </c>
      <c r="H805" s="307">
        <f>'Comm Input'!Q1840</f>
        <v>0</v>
      </c>
      <c r="I805" s="307">
        <f>'Comm Input'!R1840</f>
        <v>0</v>
      </c>
      <c r="J805" s="307">
        <f>'Comm Input'!S1840</f>
        <v>0</v>
      </c>
      <c r="K805" s="307">
        <f>'Comm Input'!T1840</f>
        <v>0</v>
      </c>
      <c r="L805" s="38">
        <f>'Comm Input'!U1840</f>
        <v>0</v>
      </c>
      <c r="M805" s="38">
        <f>'Comm Input'!V1840</f>
        <v>0</v>
      </c>
      <c r="N805" s="22">
        <f>'Comm Input'!W1840</f>
        <v>0</v>
      </c>
      <c r="O805" s="22">
        <f>'Comm Input'!X1840</f>
        <v>0</v>
      </c>
      <c r="P805" s="23">
        <f>'Comm Input'!Y1840</f>
        <v>0</v>
      </c>
      <c r="Q805" s="23">
        <f>'Comm Input'!Z1840</f>
        <v>0</v>
      </c>
      <c r="R805" s="23">
        <f>'Comm Input'!AA1840</f>
        <v>0</v>
      </c>
      <c r="S805" s="23">
        <f>'Comm Input'!AB1840</f>
        <v>0</v>
      </c>
      <c r="T805" s="11">
        <f>'Comm Input'!AC1840</f>
        <v>0</v>
      </c>
      <c r="U805">
        <f>'Comm Input'!AD1840</f>
        <v>0</v>
      </c>
      <c r="V805">
        <f>'Comm Input'!AE1840</f>
        <v>0</v>
      </c>
      <c r="W805" s="23">
        <f>'Comm Input'!AF1840</f>
        <v>0</v>
      </c>
      <c r="X805" s="23">
        <f>'Comm Input'!AG1840</f>
        <v>0</v>
      </c>
      <c r="Y805" s="23">
        <f>'Comm Input'!AH1840</f>
        <v>0</v>
      </c>
      <c r="Z805" s="23">
        <f>'Comm Input'!AI1840</f>
        <v>0</v>
      </c>
      <c r="AA805">
        <f>'Comm Input'!AJ1840</f>
        <v>0</v>
      </c>
    </row>
    <row r="806" spans="1:27" ht="15.75" thickBot="1" x14ac:dyDescent="0.3">
      <c r="A806" s="311">
        <f>'Comm Input'!J1841</f>
        <v>0</v>
      </c>
      <c r="B806">
        <f>'Comm Input'!K1841</f>
        <v>0</v>
      </c>
      <c r="C806">
        <f>'Comm Input'!L1841</f>
        <v>0</v>
      </c>
      <c r="D806">
        <f>'Comm Input'!M1841</f>
        <v>0</v>
      </c>
      <c r="E806" s="49">
        <f>'Comm Input'!N1841</f>
        <v>0</v>
      </c>
      <c r="F806" s="50">
        <f>'Comm Input'!O1841</f>
        <v>0</v>
      </c>
      <c r="G806" s="38">
        <f>'Comm Input'!P1841</f>
        <v>0</v>
      </c>
      <c r="H806" s="307">
        <f>'Comm Input'!Q1841</f>
        <v>0</v>
      </c>
      <c r="I806" s="307">
        <f>'Comm Input'!R1841</f>
        <v>0</v>
      </c>
      <c r="J806" s="307">
        <f>'Comm Input'!S1841</f>
        <v>0</v>
      </c>
      <c r="K806" s="307">
        <f>'Comm Input'!T1841</f>
        <v>0</v>
      </c>
      <c r="L806" s="38">
        <f>'Comm Input'!U1841</f>
        <v>0</v>
      </c>
      <c r="M806" s="38">
        <f>'Comm Input'!V1841</f>
        <v>0</v>
      </c>
      <c r="N806" s="38">
        <f>'Comm Input'!W1841</f>
        <v>0</v>
      </c>
      <c r="O806" s="22">
        <f>'Comm Input'!X1841</f>
        <v>0</v>
      </c>
      <c r="P806" s="11">
        <f>'Comm Input'!Y1841</f>
        <v>0</v>
      </c>
      <c r="Q806" s="23">
        <f>'Comm Input'!Z1841</f>
        <v>0</v>
      </c>
      <c r="R806" s="22">
        <f>'Comm Input'!AA1841</f>
        <v>0</v>
      </c>
      <c r="S806" s="22">
        <f>'Comm Input'!AB1841</f>
        <v>0</v>
      </c>
      <c r="T806" s="23">
        <f>'Comm Input'!AC1841</f>
        <v>0</v>
      </c>
      <c r="U806" s="22">
        <f>'Comm Input'!AD1841</f>
        <v>0</v>
      </c>
      <c r="V806" s="22">
        <f>'Comm Input'!AE1841</f>
        <v>0</v>
      </c>
      <c r="W806" s="23">
        <f>'Comm Input'!AF1841</f>
        <v>0</v>
      </c>
      <c r="X806" s="22">
        <f>'Comm Input'!AG1841</f>
        <v>0</v>
      </c>
      <c r="Y806" s="22">
        <f>'Comm Input'!AH1841</f>
        <v>0</v>
      </c>
      <c r="Z806" s="22">
        <f>'Comm Input'!AI1841</f>
        <v>0</v>
      </c>
      <c r="AA806">
        <f>'Comm Input'!AJ1841</f>
        <v>0</v>
      </c>
    </row>
    <row r="807" spans="1:27" ht="15.75" thickBot="1" x14ac:dyDescent="0.3">
      <c r="A807" s="311">
        <f>'Comm Input'!J1842</f>
        <v>0</v>
      </c>
      <c r="B807">
        <f>'Comm Input'!K1842</f>
        <v>0</v>
      </c>
      <c r="C807">
        <f>'Comm Input'!L1842</f>
        <v>0</v>
      </c>
      <c r="D807">
        <f>'Comm Input'!M1842</f>
        <v>0</v>
      </c>
      <c r="E807" s="49">
        <f>'Comm Input'!N1842</f>
        <v>0</v>
      </c>
      <c r="F807" s="50">
        <f>'Comm Input'!O1842</f>
        <v>0</v>
      </c>
      <c r="G807" s="38">
        <f>'Comm Input'!P1842</f>
        <v>0</v>
      </c>
      <c r="H807" s="38">
        <f>'Comm Input'!Q1842</f>
        <v>0</v>
      </c>
      <c r="I807" s="38">
        <f>'Comm Input'!R1842</f>
        <v>0</v>
      </c>
      <c r="J807" s="38">
        <f>'Comm Input'!S1842</f>
        <v>0</v>
      </c>
      <c r="K807" s="38">
        <f>'Comm Input'!T1842</f>
        <v>0</v>
      </c>
      <c r="L807" s="38">
        <f>'Comm Input'!U1842</f>
        <v>0</v>
      </c>
      <c r="M807" s="38">
        <f>'Comm Input'!V1842</f>
        <v>0</v>
      </c>
      <c r="N807" s="488">
        <f>'Comm Input'!W1842</f>
        <v>3945.5832999999998</v>
      </c>
      <c r="O807" s="489">
        <f>'Comm Input'!X1842</f>
        <v>0</v>
      </c>
      <c r="P807" s="1086">
        <f>'Comm Input'!Y1842</f>
        <v>0</v>
      </c>
      <c r="Q807" s="1109">
        <f>'Comm Input'!Z1842</f>
        <v>3945.5832999999998</v>
      </c>
      <c r="R807" s="387">
        <f>'Comm Input'!AA1842</f>
        <v>0</v>
      </c>
      <c r="S807" s="387">
        <f>'Comm Input'!AB1842</f>
        <v>0</v>
      </c>
      <c r="T807" s="1114">
        <f>'Comm Input'!AC1842</f>
        <v>0</v>
      </c>
      <c r="U807" s="89">
        <f>'Comm Input'!AD1842</f>
        <v>0</v>
      </c>
      <c r="V807" s="89">
        <f>'Comm Input'!AE1842</f>
        <v>0</v>
      </c>
      <c r="W807" s="23">
        <f>'Comm Input'!AF1842</f>
        <v>0</v>
      </c>
      <c r="X807" s="387">
        <f>'Comm Input'!AG1842</f>
        <v>0</v>
      </c>
      <c r="Y807" s="387">
        <f>'Comm Input'!AH1842</f>
        <v>0</v>
      </c>
      <c r="Z807" s="1087">
        <f>'Comm Input'!AI1842</f>
        <v>0</v>
      </c>
      <c r="AA807">
        <f>'Comm Input'!AJ1842</f>
        <v>0</v>
      </c>
    </row>
    <row r="808" spans="1:27" x14ac:dyDescent="0.25">
      <c r="A808" s="311">
        <f>'Comm Input'!J1843</f>
        <v>0</v>
      </c>
      <c r="B808">
        <f>'Comm Input'!K1843</f>
        <v>0</v>
      </c>
      <c r="C808">
        <f>'Comm Input'!L1843</f>
        <v>0</v>
      </c>
      <c r="D808">
        <f>'Comm Input'!M1843</f>
        <v>0</v>
      </c>
      <c r="E808" s="49">
        <f>'Comm Input'!N1843</f>
        <v>0</v>
      </c>
      <c r="F808" s="50">
        <f>'Comm Input'!O1843</f>
        <v>0</v>
      </c>
      <c r="G808" s="38">
        <f>'Comm Input'!P1843</f>
        <v>0</v>
      </c>
      <c r="H808" s="38">
        <f>'Comm Input'!Q1843</f>
        <v>0</v>
      </c>
      <c r="I808" s="38">
        <f>'Comm Input'!R1843</f>
        <v>0</v>
      </c>
      <c r="J808" s="38">
        <f>'Comm Input'!S1843</f>
        <v>0</v>
      </c>
      <c r="K808" s="38">
        <f>'Comm Input'!T1843</f>
        <v>0</v>
      </c>
      <c r="L808" s="38">
        <f>'Comm Input'!U1843</f>
        <v>0</v>
      </c>
      <c r="M808" s="38">
        <f>'Comm Input'!V1843</f>
        <v>0</v>
      </c>
      <c r="N808" s="522">
        <f>'Comm Input'!W1843</f>
        <v>0</v>
      </c>
      <c r="O808" s="523">
        <f>'Comm Input'!X1843</f>
        <v>0</v>
      </c>
      <c r="P808" s="28">
        <f>'Comm Input'!Y1843</f>
        <v>0</v>
      </c>
      <c r="Q808" s="538">
        <f>'Comm Input'!Z1843</f>
        <v>0</v>
      </c>
      <c r="R808" s="523">
        <f>'Comm Input'!AA1843</f>
        <v>0</v>
      </c>
      <c r="S808" s="523">
        <f>'Comm Input'!AB1843</f>
        <v>0</v>
      </c>
      <c r="T808" s="28">
        <f>'Comm Input'!AC1843</f>
        <v>0</v>
      </c>
      <c r="U808" s="89">
        <f>'Comm Input'!AD1843</f>
        <v>0</v>
      </c>
      <c r="V808" s="89">
        <f>'Comm Input'!AE1843</f>
        <v>0</v>
      </c>
      <c r="W808" s="538">
        <f>'Comm Input'!AF1843</f>
        <v>0</v>
      </c>
      <c r="X808" s="523">
        <f>'Comm Input'!AG1843</f>
        <v>0</v>
      </c>
      <c r="Y808" s="523">
        <f>'Comm Input'!AH1843</f>
        <v>0</v>
      </c>
      <c r="Z808" s="89">
        <f>'Comm Input'!AI1843</f>
        <v>0</v>
      </c>
      <c r="AA808">
        <f>'Comm Input'!AJ1843</f>
        <v>0</v>
      </c>
    </row>
    <row r="809" spans="1:27" x14ac:dyDescent="0.25">
      <c r="A809" s="440" t="str">
        <f>'Comm Input'!J1844</f>
        <v>CES</v>
      </c>
      <c r="B809" s="42" t="str">
        <f>'Comm Input'!K1844</f>
        <v>Broker: Axis Group</v>
      </c>
      <c r="C809" s="35">
        <f>'Comm Input'!L1844</f>
        <v>0</v>
      </c>
      <c r="D809" s="158">
        <f>'Comm Input'!M1844</f>
        <v>0</v>
      </c>
      <c r="E809" s="117">
        <f>'Comm Input'!N1844</f>
        <v>0</v>
      </c>
      <c r="F809" s="316">
        <f>'Comm Input'!O1844</f>
        <v>0</v>
      </c>
      <c r="G809" s="158">
        <f>'Comm Input'!P1844</f>
        <v>0</v>
      </c>
      <c r="H809" s="158">
        <f>'Comm Input'!Q1844</f>
        <v>0</v>
      </c>
      <c r="I809" s="158">
        <f>'Comm Input'!R1844</f>
        <v>0</v>
      </c>
      <c r="J809" s="319">
        <f>'Comm Input'!S1844</f>
        <v>0</v>
      </c>
      <c r="K809" s="319">
        <f>'Comm Input'!T1844</f>
        <v>0</v>
      </c>
      <c r="L809" s="319" t="str">
        <f>'Comm Input'!U1844</f>
        <v>Bundled</v>
      </c>
      <c r="M809" s="158">
        <f>'Comm Input'!V1844</f>
        <v>0</v>
      </c>
      <c r="N809" s="650">
        <f>'Comm Input'!W1844</f>
        <v>2.6249999999999999E-2</v>
      </c>
      <c r="O809" s="711">
        <f>'Comm Input'!X1844</f>
        <v>0</v>
      </c>
      <c r="P809" s="712">
        <f>'Comm Input'!Y1844</f>
        <v>0</v>
      </c>
      <c r="Q809" s="1110">
        <f>'Comm Input'!Z1844</f>
        <v>0</v>
      </c>
      <c r="R809" s="650">
        <f>'Comm Input'!AA1844</f>
        <v>2.5000000000000001E-3</v>
      </c>
      <c r="S809" s="712">
        <f>'Comm Input'!AB1844</f>
        <v>0</v>
      </c>
      <c r="T809" s="201" t="str">
        <f>'Comm Input'!AC1844</f>
        <v>kr</v>
      </c>
      <c r="U809" s="171">
        <f>'Comm Input'!AD1844</f>
        <v>0</v>
      </c>
      <c r="V809" s="171">
        <f>'Comm Input'!AE1844</f>
        <v>0</v>
      </c>
      <c r="W809" s="201">
        <f>'Comm Input'!AF1844</f>
        <v>0</v>
      </c>
      <c r="X809" s="709">
        <f>'Comm Input'!AG1844</f>
        <v>0</v>
      </c>
      <c r="Y809" s="1085">
        <f>'Comm Input'!AH1844</f>
        <v>0</v>
      </c>
      <c r="Z809" s="171">
        <f>'Comm Input'!AI1844</f>
        <v>0</v>
      </c>
      <c r="AA809">
        <f>'Comm Input'!AJ1846</f>
        <v>0</v>
      </c>
    </row>
    <row r="810" spans="1:27" x14ac:dyDescent="0.25">
      <c r="A810" s="311">
        <f>'Comm Input'!J1845</f>
        <v>0</v>
      </c>
      <c r="B810" s="378" t="str">
        <f>'Comm Input'!K1845</f>
        <v>Industrus LLC dba The Roof Experts</v>
      </c>
      <c r="C810" s="17">
        <f>'Comm Input'!L1845</f>
        <v>0.3125</v>
      </c>
      <c r="D810" t="str">
        <f>'Comm Input'!M1845</f>
        <v>FL5551</v>
      </c>
      <c r="E810" s="628">
        <f>'Comm Input'!N1845</f>
        <v>5536</v>
      </c>
      <c r="F810" s="366">
        <f>'Comm Input'!O1845</f>
        <v>0</v>
      </c>
      <c r="G810" s="533">
        <f>'Comm Input'!P1845</f>
        <v>0</v>
      </c>
      <c r="H810" s="535">
        <f>'Comm Input'!Q1845</f>
        <v>0</v>
      </c>
      <c r="I810" s="535">
        <f>'Comm Input'!R1845</f>
        <v>0</v>
      </c>
      <c r="J810" s="535">
        <f>'Comm Input'!S1845</f>
        <v>0</v>
      </c>
      <c r="K810" s="535">
        <f>'Comm Input'!T1845</f>
        <v>0</v>
      </c>
      <c r="L810" s="526">
        <f>'Comm Input'!U1845</f>
        <v>0</v>
      </c>
      <c r="M810" s="526">
        <f>'Comm Input'!V1845</f>
        <v>0</v>
      </c>
      <c r="N810" s="523">
        <f>'Comm Input'!W1845</f>
        <v>145.32</v>
      </c>
      <c r="O810" s="523">
        <f>'Comm Input'!X1845</f>
        <v>0</v>
      </c>
      <c r="P810" s="538">
        <f>'Comm Input'!Y1845</f>
        <v>0</v>
      </c>
      <c r="Q810" s="538">
        <f>'Comm Input'!Z1845</f>
        <v>0</v>
      </c>
      <c r="R810" s="538">
        <f>'Comm Input'!AA1845</f>
        <v>13.84</v>
      </c>
      <c r="S810" s="538">
        <f>'Comm Input'!AB1845</f>
        <v>0</v>
      </c>
      <c r="T810" s="11">
        <f>'Comm Input'!AC1845</f>
        <v>0</v>
      </c>
      <c r="U810">
        <f>'Comm Input'!AD1845</f>
        <v>0</v>
      </c>
      <c r="V810">
        <f>'Comm Input'!AE1845</f>
        <v>0</v>
      </c>
      <c r="W810" s="538">
        <f>'Comm Input'!AF1845</f>
        <v>0</v>
      </c>
      <c r="X810" s="538">
        <f>'Comm Input'!AG1845</f>
        <v>0</v>
      </c>
      <c r="Y810" s="538">
        <f>'Comm Input'!AH1845</f>
        <v>0</v>
      </c>
      <c r="Z810">
        <f>'Comm Input'!AI1845</f>
        <v>0</v>
      </c>
      <c r="AA810" s="868"/>
    </row>
    <row r="811" spans="1:27" x14ac:dyDescent="0.25">
      <c r="A811" s="311">
        <f>'Comm Input'!J1846</f>
        <v>0</v>
      </c>
      <c r="B811">
        <f>'Comm Input'!K1846</f>
        <v>0</v>
      </c>
      <c r="C811">
        <f>'Comm Input'!L1846</f>
        <v>0</v>
      </c>
      <c r="D811">
        <f>'Comm Input'!M1846</f>
        <v>0</v>
      </c>
      <c r="E811" s="494">
        <f>'Comm Input'!N1846</f>
        <v>0</v>
      </c>
      <c r="F811" s="17">
        <f>'Comm Input'!O1846</f>
        <v>0</v>
      </c>
      <c r="G811" s="38">
        <f>'Comm Input'!P1846</f>
        <v>0</v>
      </c>
      <c r="H811" s="307">
        <f>'Comm Input'!Q1846</f>
        <v>0</v>
      </c>
      <c r="I811" s="307">
        <f>'Comm Input'!R1846</f>
        <v>0</v>
      </c>
      <c r="J811" s="307">
        <f>'Comm Input'!S1846</f>
        <v>0</v>
      </c>
      <c r="K811" s="307">
        <f>'Comm Input'!T1846</f>
        <v>0</v>
      </c>
      <c r="L811" s="38">
        <f>'Comm Input'!U1846</f>
        <v>0</v>
      </c>
      <c r="M811" s="38">
        <f>'Comm Input'!V1846</f>
        <v>0</v>
      </c>
      <c r="N811" s="22">
        <f>'Comm Input'!W1846</f>
        <v>0</v>
      </c>
      <c r="O811" s="22">
        <f>'Comm Input'!X1846</f>
        <v>0</v>
      </c>
      <c r="P811" s="23">
        <f>'Comm Input'!Y1846</f>
        <v>0</v>
      </c>
      <c r="Q811" s="23">
        <f>'Comm Input'!Z1846</f>
        <v>0</v>
      </c>
      <c r="R811" s="23">
        <f>'Comm Input'!AA1846</f>
        <v>0</v>
      </c>
      <c r="S811" s="23">
        <f>'Comm Input'!AB1846</f>
        <v>0</v>
      </c>
      <c r="T811" s="11">
        <f>'Comm Input'!AC1846</f>
        <v>0</v>
      </c>
      <c r="U811">
        <f>'Comm Input'!AD1846</f>
        <v>0</v>
      </c>
      <c r="V811">
        <f>'Comm Input'!AE1846</f>
        <v>0</v>
      </c>
      <c r="W811" s="23">
        <f>'Comm Input'!AF1846</f>
        <v>0</v>
      </c>
      <c r="X811" s="23">
        <f>'Comm Input'!AG1846</f>
        <v>0</v>
      </c>
      <c r="Y811" s="23">
        <f>'Comm Input'!AH1846</f>
        <v>0</v>
      </c>
      <c r="Z811">
        <f>'Comm Input'!AI1846</f>
        <v>0</v>
      </c>
    </row>
    <row r="812" spans="1:27" x14ac:dyDescent="0.25">
      <c r="A812" s="311">
        <f>'Comm Input'!J1847</f>
        <v>0</v>
      </c>
      <c r="B812" t="str">
        <f>'Comm Input'!K1847</f>
        <v>EFFECTIVE: 8/2022</v>
      </c>
      <c r="C812" s="17">
        <f>'Comm Input'!L1847</f>
        <v>0.18110000000000001</v>
      </c>
      <c r="D812" t="str">
        <f>'Comm Input'!M1847</f>
        <v>FL8810</v>
      </c>
      <c r="E812" s="494">
        <f>'Comm Input'!N1847</f>
        <v>217</v>
      </c>
      <c r="F812" s="366">
        <f>'Comm Input'!O1847</f>
        <v>0</v>
      </c>
      <c r="G812" s="321">
        <f>'Comm Input'!P1847</f>
        <v>0</v>
      </c>
      <c r="H812" s="307">
        <f>'Comm Input'!Q1847</f>
        <v>0</v>
      </c>
      <c r="I812" s="307">
        <f>'Comm Input'!R1847</f>
        <v>0</v>
      </c>
      <c r="J812" s="307">
        <f>'Comm Input'!S1847</f>
        <v>0</v>
      </c>
      <c r="K812" s="307">
        <f>'Comm Input'!T1847</f>
        <v>0</v>
      </c>
      <c r="L812" s="38">
        <f>'Comm Input'!U1847</f>
        <v>0</v>
      </c>
      <c r="M812" s="38">
        <f>'Comm Input'!V1847</f>
        <v>0</v>
      </c>
      <c r="N812" s="22">
        <f>'Comm Input'!W1847</f>
        <v>5.69625</v>
      </c>
      <c r="O812" s="22">
        <f>'Comm Input'!X1847</f>
        <v>0</v>
      </c>
      <c r="P812" s="23">
        <f>'Comm Input'!Y1847</f>
        <v>0</v>
      </c>
      <c r="Q812" s="23">
        <f>'Comm Input'!Z1847</f>
        <v>0</v>
      </c>
      <c r="R812" s="23">
        <f>'Comm Input'!AA1847</f>
        <v>0.54249999999999998</v>
      </c>
      <c r="S812" s="23">
        <f>'Comm Input'!AB1847</f>
        <v>0</v>
      </c>
      <c r="T812" s="11">
        <f>'Comm Input'!AC1847</f>
        <v>0</v>
      </c>
      <c r="U812">
        <f>'Comm Input'!AD1847</f>
        <v>0</v>
      </c>
      <c r="V812">
        <f>'Comm Input'!AE1847</f>
        <v>0</v>
      </c>
      <c r="W812" s="23">
        <f>'Comm Input'!AF1847</f>
        <v>0</v>
      </c>
      <c r="X812" s="23">
        <f>'Comm Input'!AG1847</f>
        <v>0</v>
      </c>
      <c r="Y812" s="23">
        <f>'Comm Input'!AH1847</f>
        <v>0</v>
      </c>
      <c r="Z812">
        <f>'Comm Input'!AI1847</f>
        <v>0</v>
      </c>
    </row>
    <row r="813" spans="1:27" x14ac:dyDescent="0.25">
      <c r="A813" s="311">
        <f>'Comm Input'!J1848</f>
        <v>0</v>
      </c>
      <c r="B813">
        <f>'Comm Input'!K1848</f>
        <v>0</v>
      </c>
      <c r="C813">
        <f>'Comm Input'!L1848</f>
        <v>0</v>
      </c>
      <c r="D813">
        <f>'Comm Input'!M1848</f>
        <v>0</v>
      </c>
      <c r="E813" s="494">
        <f>'Comm Input'!N1848</f>
        <v>0</v>
      </c>
      <c r="F813" s="17">
        <f>'Comm Input'!O1848</f>
        <v>0</v>
      </c>
      <c r="G813" s="38">
        <f>'Comm Input'!P1848</f>
        <v>0</v>
      </c>
      <c r="H813" s="307">
        <f>'Comm Input'!Q1848</f>
        <v>0</v>
      </c>
      <c r="I813" s="307">
        <f>'Comm Input'!R1848</f>
        <v>0</v>
      </c>
      <c r="J813" s="307">
        <f>'Comm Input'!S1848</f>
        <v>0</v>
      </c>
      <c r="K813" s="307">
        <f>'Comm Input'!T1848</f>
        <v>0</v>
      </c>
      <c r="L813" s="38">
        <f>'Comm Input'!U1848</f>
        <v>0</v>
      </c>
      <c r="M813" s="38">
        <f>'Comm Input'!V1848</f>
        <v>0</v>
      </c>
      <c r="N813" s="22">
        <f>'Comm Input'!W1848</f>
        <v>0</v>
      </c>
      <c r="O813" s="22">
        <f>'Comm Input'!X1848</f>
        <v>0</v>
      </c>
      <c r="P813" s="23">
        <f>'Comm Input'!Y1848</f>
        <v>0</v>
      </c>
      <c r="Q813" s="23">
        <f>'Comm Input'!Z1848</f>
        <v>0</v>
      </c>
      <c r="R813" s="23">
        <f>'Comm Input'!AA1848</f>
        <v>0</v>
      </c>
      <c r="S813" s="23">
        <f>'Comm Input'!AB1848</f>
        <v>0</v>
      </c>
      <c r="T813" s="11">
        <f>'Comm Input'!AC1848</f>
        <v>0</v>
      </c>
      <c r="U813">
        <f>'Comm Input'!AD1848</f>
        <v>0</v>
      </c>
      <c r="V813">
        <f>'Comm Input'!AE1848</f>
        <v>0</v>
      </c>
      <c r="W813" s="23">
        <f>'Comm Input'!AF1848</f>
        <v>0</v>
      </c>
      <c r="X813" s="23">
        <f>'Comm Input'!AG1848</f>
        <v>0</v>
      </c>
      <c r="Y813" s="23">
        <f>'Comm Input'!AH1848</f>
        <v>0</v>
      </c>
      <c r="Z813">
        <f>'Comm Input'!AI1848</f>
        <v>0</v>
      </c>
    </row>
    <row r="814" spans="1:27" x14ac:dyDescent="0.25">
      <c r="A814" s="311">
        <f>'Comm Input'!J1849</f>
        <v>0</v>
      </c>
      <c r="B814">
        <f>'Comm Input'!K1849</f>
        <v>0</v>
      </c>
      <c r="C814" s="17">
        <f>'Comm Input'!L1849</f>
        <v>0</v>
      </c>
      <c r="D814">
        <f>'Comm Input'!M1849</f>
        <v>0</v>
      </c>
      <c r="E814" s="494">
        <f>'Comm Input'!N1849</f>
        <v>0</v>
      </c>
      <c r="F814" s="366">
        <f>'Comm Input'!O1849</f>
        <v>0</v>
      </c>
      <c r="G814" s="321">
        <f>'Comm Input'!P1849</f>
        <v>0</v>
      </c>
      <c r="H814" s="307">
        <f>'Comm Input'!Q1849</f>
        <v>0</v>
      </c>
      <c r="I814" s="307">
        <f>'Comm Input'!R1849</f>
        <v>0</v>
      </c>
      <c r="J814" s="307">
        <f>'Comm Input'!S1849</f>
        <v>0</v>
      </c>
      <c r="K814" s="307">
        <f>'Comm Input'!T1849</f>
        <v>0</v>
      </c>
      <c r="L814" s="38">
        <f>'Comm Input'!U1849</f>
        <v>0</v>
      </c>
      <c r="M814" s="38">
        <f>'Comm Input'!V1849</f>
        <v>0</v>
      </c>
      <c r="N814" s="22">
        <f>'Comm Input'!W1849</f>
        <v>0</v>
      </c>
      <c r="O814" s="22">
        <f>'Comm Input'!X1849</f>
        <v>0</v>
      </c>
      <c r="P814" s="23">
        <f>'Comm Input'!Y1849</f>
        <v>0</v>
      </c>
      <c r="Q814" s="23">
        <f>'Comm Input'!Z1849</f>
        <v>0</v>
      </c>
      <c r="R814" s="23">
        <f>'Comm Input'!AA1849</f>
        <v>0</v>
      </c>
      <c r="S814" s="23">
        <f>'Comm Input'!AB1849</f>
        <v>0</v>
      </c>
      <c r="T814" s="11">
        <f>'Comm Input'!AC1849</f>
        <v>0</v>
      </c>
      <c r="U814">
        <f>'Comm Input'!AD1849</f>
        <v>0</v>
      </c>
      <c r="V814">
        <f>'Comm Input'!AE1849</f>
        <v>0</v>
      </c>
      <c r="W814" s="23">
        <f>'Comm Input'!AF1849</f>
        <v>0</v>
      </c>
      <c r="X814" s="23">
        <f>'Comm Input'!AG1849</f>
        <v>0</v>
      </c>
      <c r="Y814" s="23">
        <f>'Comm Input'!AH1849</f>
        <v>0</v>
      </c>
      <c r="Z814" s="23">
        <f>'Comm Input'!AI1849</f>
        <v>0</v>
      </c>
    </row>
    <row r="815" spans="1:27" x14ac:dyDescent="0.25">
      <c r="A815" s="311">
        <f>'Comm Input'!J1850</f>
        <v>0</v>
      </c>
      <c r="B815">
        <f>'Comm Input'!K1850</f>
        <v>0</v>
      </c>
      <c r="C815">
        <f>'Comm Input'!L1850</f>
        <v>0</v>
      </c>
      <c r="D815">
        <f>'Comm Input'!M1850</f>
        <v>0</v>
      </c>
      <c r="E815" s="626">
        <f>'Comm Input'!N1850</f>
        <v>0</v>
      </c>
      <c r="F815" s="13">
        <f>'Comm Input'!O1850</f>
        <v>0</v>
      </c>
      <c r="G815" s="38">
        <f>'Comm Input'!P1850</f>
        <v>0</v>
      </c>
      <c r="H815" s="307">
        <f>'Comm Input'!Q1850</f>
        <v>0</v>
      </c>
      <c r="I815" s="307">
        <f>'Comm Input'!R1850</f>
        <v>0</v>
      </c>
      <c r="J815" s="307">
        <f>'Comm Input'!S1850</f>
        <v>0</v>
      </c>
      <c r="K815" s="307">
        <f>'Comm Input'!T1850</f>
        <v>0</v>
      </c>
      <c r="L815" s="38">
        <f>'Comm Input'!U1850</f>
        <v>0</v>
      </c>
      <c r="M815" s="38">
        <f>'Comm Input'!V1850</f>
        <v>0</v>
      </c>
      <c r="N815" s="22">
        <f>'Comm Input'!W1850</f>
        <v>0</v>
      </c>
      <c r="O815" s="22">
        <f>'Comm Input'!X1850</f>
        <v>0</v>
      </c>
      <c r="P815" s="23">
        <f>'Comm Input'!Y1850</f>
        <v>0</v>
      </c>
      <c r="Q815" s="23">
        <f>'Comm Input'!Z1850</f>
        <v>0</v>
      </c>
      <c r="R815" s="23">
        <f>'Comm Input'!AA1850</f>
        <v>0</v>
      </c>
      <c r="S815" s="23">
        <f>'Comm Input'!AB1850</f>
        <v>0</v>
      </c>
      <c r="T815" s="11">
        <f>'Comm Input'!AC1850</f>
        <v>0</v>
      </c>
      <c r="U815">
        <f>'Comm Input'!AD1850</f>
        <v>0</v>
      </c>
      <c r="V815">
        <f>'Comm Input'!AE1850</f>
        <v>0</v>
      </c>
      <c r="W815" s="23">
        <f>'Comm Input'!AF1850</f>
        <v>0</v>
      </c>
      <c r="X815" s="23">
        <f>'Comm Input'!AG1850</f>
        <v>0</v>
      </c>
      <c r="Y815" s="23">
        <f>'Comm Input'!AH1850</f>
        <v>0</v>
      </c>
      <c r="Z815" s="23">
        <f>'Comm Input'!AI1850</f>
        <v>0</v>
      </c>
    </row>
    <row r="816" spans="1:27" ht="15.75" thickBot="1" x14ac:dyDescent="0.3">
      <c r="A816" s="311">
        <f>'Comm Input'!J1851</f>
        <v>0</v>
      </c>
      <c r="B816">
        <f>'Comm Input'!K1851</f>
        <v>0</v>
      </c>
      <c r="C816">
        <f>'Comm Input'!L1851</f>
        <v>0</v>
      </c>
      <c r="D816">
        <f>'Comm Input'!M1851</f>
        <v>0</v>
      </c>
      <c r="E816" s="49">
        <f>'Comm Input'!N1851</f>
        <v>0</v>
      </c>
      <c r="F816" s="50">
        <f>'Comm Input'!O1851</f>
        <v>0</v>
      </c>
      <c r="G816" s="38">
        <f>'Comm Input'!P1851</f>
        <v>0</v>
      </c>
      <c r="H816" s="307">
        <f>'Comm Input'!Q1851</f>
        <v>0</v>
      </c>
      <c r="I816" s="307">
        <f>'Comm Input'!R1851</f>
        <v>0</v>
      </c>
      <c r="J816" s="307">
        <f>'Comm Input'!S1851</f>
        <v>0</v>
      </c>
      <c r="K816" s="307">
        <f>'Comm Input'!T1851</f>
        <v>0</v>
      </c>
      <c r="L816" s="38">
        <f>'Comm Input'!U1851</f>
        <v>0</v>
      </c>
      <c r="M816" s="38">
        <f>'Comm Input'!V1851</f>
        <v>0</v>
      </c>
      <c r="N816" s="38">
        <f>'Comm Input'!W1851</f>
        <v>0</v>
      </c>
      <c r="O816" s="22">
        <f>'Comm Input'!X1851</f>
        <v>0</v>
      </c>
      <c r="P816" s="11">
        <f>'Comm Input'!Y1851</f>
        <v>0</v>
      </c>
      <c r="Q816" s="23">
        <f>'Comm Input'!Z1851</f>
        <v>0</v>
      </c>
      <c r="R816" s="22">
        <f>'Comm Input'!AA1851</f>
        <v>0</v>
      </c>
      <c r="S816" s="22">
        <f>'Comm Input'!AB1851</f>
        <v>0</v>
      </c>
      <c r="T816" s="23">
        <f>'Comm Input'!AC1851</f>
        <v>0</v>
      </c>
      <c r="U816" s="22">
        <f>'Comm Input'!AD1851</f>
        <v>0</v>
      </c>
      <c r="V816" s="22">
        <f>'Comm Input'!AE1851</f>
        <v>0</v>
      </c>
      <c r="W816" s="23">
        <f>'Comm Input'!AF1851</f>
        <v>0</v>
      </c>
      <c r="X816" s="22">
        <f>'Comm Input'!AG1851</f>
        <v>0</v>
      </c>
      <c r="Y816" s="22">
        <f>'Comm Input'!AH1851</f>
        <v>0</v>
      </c>
      <c r="Z816" s="22">
        <f>'Comm Input'!AI1851</f>
        <v>0</v>
      </c>
    </row>
    <row r="817" spans="1:27" ht="15.75" thickBot="1" x14ac:dyDescent="0.3">
      <c r="A817" s="311">
        <f>'Comm Input'!J1852</f>
        <v>0</v>
      </c>
      <c r="B817">
        <f>'Comm Input'!K1852</f>
        <v>0</v>
      </c>
      <c r="C817">
        <f>'Comm Input'!L1852</f>
        <v>0</v>
      </c>
      <c r="D817">
        <f>'Comm Input'!M1852</f>
        <v>0</v>
      </c>
      <c r="E817" s="49">
        <f>'Comm Input'!N1852</f>
        <v>0</v>
      </c>
      <c r="F817" s="50">
        <f>'Comm Input'!O1852</f>
        <v>0</v>
      </c>
      <c r="G817" s="38">
        <f>'Comm Input'!P1852</f>
        <v>0</v>
      </c>
      <c r="H817" s="38">
        <f>'Comm Input'!Q1852</f>
        <v>0</v>
      </c>
      <c r="I817" s="38">
        <f>'Comm Input'!R1852</f>
        <v>0</v>
      </c>
      <c r="J817" s="38">
        <f>'Comm Input'!S1852</f>
        <v>0</v>
      </c>
      <c r="K817" s="38">
        <f>'Comm Input'!T1852</f>
        <v>0</v>
      </c>
      <c r="L817" s="38">
        <f>'Comm Input'!U1852</f>
        <v>0</v>
      </c>
      <c r="M817" s="38">
        <f>'Comm Input'!V1852</f>
        <v>0</v>
      </c>
      <c r="N817" s="488">
        <f>'Comm Input'!W1852</f>
        <v>151.01624999999999</v>
      </c>
      <c r="O817" s="489">
        <f>'Comm Input'!X1852</f>
        <v>0</v>
      </c>
      <c r="P817" s="490">
        <f>'Comm Input'!Y1852</f>
        <v>0</v>
      </c>
      <c r="Q817" s="1165">
        <f>'Comm Input'!Z1852</f>
        <v>151.01624999999999</v>
      </c>
      <c r="R817" s="387">
        <f>'Comm Input'!AA1852</f>
        <v>14.3825</v>
      </c>
      <c r="S817" s="387">
        <f>'Comm Input'!AB1852</f>
        <v>0</v>
      </c>
      <c r="T817" s="1114">
        <f>'Comm Input'!AC1852</f>
        <v>14.3825</v>
      </c>
      <c r="U817" s="89">
        <f>'Comm Input'!AD1852</f>
        <v>0</v>
      </c>
      <c r="V817" s="89">
        <f>'Comm Input'!AE1852</f>
        <v>0</v>
      </c>
      <c r="W817" s="23">
        <f>'Comm Input'!AF1852</f>
        <v>0</v>
      </c>
      <c r="X817" s="387">
        <f>'Comm Input'!AG1852</f>
        <v>0</v>
      </c>
      <c r="Y817" s="387">
        <f>'Comm Input'!AH1852</f>
        <v>0</v>
      </c>
      <c r="Z817" s="1087">
        <f>'Comm Input'!AI1852</f>
        <v>0</v>
      </c>
    </row>
    <row r="818" spans="1:27" x14ac:dyDescent="0.25">
      <c r="A818" s="311">
        <f>'Comm Input'!J1853</f>
        <v>0</v>
      </c>
      <c r="B818">
        <f>'Comm Input'!K1853</f>
        <v>0</v>
      </c>
      <c r="C818">
        <f>'Comm Input'!L1853</f>
        <v>0</v>
      </c>
      <c r="D818">
        <f>'Comm Input'!M1853</f>
        <v>0</v>
      </c>
      <c r="E818" s="49">
        <f>'Comm Input'!N1853</f>
        <v>0</v>
      </c>
      <c r="F818" s="50">
        <f>'Comm Input'!O1853</f>
        <v>0</v>
      </c>
      <c r="G818" s="38">
        <f>'Comm Input'!P1853</f>
        <v>0</v>
      </c>
      <c r="H818" s="38">
        <f>'Comm Input'!Q1853</f>
        <v>0</v>
      </c>
      <c r="I818" s="38">
        <f>'Comm Input'!R1853</f>
        <v>0</v>
      </c>
      <c r="J818" s="38">
        <f>'Comm Input'!S1853</f>
        <v>0</v>
      </c>
      <c r="K818" s="38">
        <f>'Comm Input'!T1853</f>
        <v>0</v>
      </c>
      <c r="L818" s="38">
        <f>'Comm Input'!U1853</f>
        <v>0</v>
      </c>
      <c r="M818" s="38">
        <f>'Comm Input'!V1853</f>
        <v>0</v>
      </c>
      <c r="N818" s="522">
        <f>'Comm Input'!W1853</f>
        <v>0</v>
      </c>
      <c r="O818" s="523">
        <f>'Comm Input'!X1853</f>
        <v>0</v>
      </c>
      <c r="P818" s="28">
        <f>'Comm Input'!Y1853</f>
        <v>0</v>
      </c>
      <c r="Q818" s="538">
        <f>'Comm Input'!Z1853</f>
        <v>0</v>
      </c>
      <c r="R818" s="523">
        <f>'Comm Input'!AA1853</f>
        <v>0</v>
      </c>
      <c r="S818" s="523">
        <f>'Comm Input'!AB1853</f>
        <v>0</v>
      </c>
      <c r="T818" s="28">
        <f>'Comm Input'!AC1853</f>
        <v>0</v>
      </c>
      <c r="U818" s="89">
        <f>'Comm Input'!AD1853</f>
        <v>0</v>
      </c>
      <c r="V818" s="89">
        <f>'Comm Input'!AE1853</f>
        <v>0</v>
      </c>
      <c r="W818" s="23">
        <f>'Comm Input'!AF1853</f>
        <v>0</v>
      </c>
      <c r="X818" s="523">
        <f>'Comm Input'!AG1853</f>
        <v>0</v>
      </c>
      <c r="Y818" s="523">
        <f>'Comm Input'!AH1853</f>
        <v>0</v>
      </c>
      <c r="Z818" s="89">
        <f>'Comm Input'!AI1853</f>
        <v>0</v>
      </c>
    </row>
    <row r="819" spans="1:27" x14ac:dyDescent="0.25">
      <c r="A819" s="440" t="str">
        <f>'Comm Input'!J1854</f>
        <v>CES</v>
      </c>
      <c r="B819" s="42" t="str">
        <f>'Comm Input'!K1854</f>
        <v>Broker: Liberty Blue Options</v>
      </c>
      <c r="C819" s="35">
        <f>'Comm Input'!L1854</f>
        <v>0</v>
      </c>
      <c r="D819" s="158">
        <f>'Comm Input'!M1854</f>
        <v>0</v>
      </c>
      <c r="E819" s="117">
        <f>'Comm Input'!N1854</f>
        <v>0</v>
      </c>
      <c r="F819" s="316">
        <f>'Comm Input'!O1854</f>
        <v>0</v>
      </c>
      <c r="G819" s="158">
        <f>'Comm Input'!P1854</f>
        <v>0</v>
      </c>
      <c r="H819" s="158">
        <f>'Comm Input'!Q1854</f>
        <v>0</v>
      </c>
      <c r="I819" s="158">
        <f>'Comm Input'!R1854</f>
        <v>0</v>
      </c>
      <c r="J819" s="319">
        <f>'Comm Input'!S1854</f>
        <v>0</v>
      </c>
      <c r="K819" s="319">
        <f>'Comm Input'!T1854</f>
        <v>0</v>
      </c>
      <c r="L819" s="319" t="str">
        <f>'Comm Input'!U1854</f>
        <v>Bundled</v>
      </c>
      <c r="M819" s="158">
        <f>'Comm Input'!V1854</f>
        <v>0</v>
      </c>
      <c r="N819" s="319">
        <f>'Comm Input'!W1854</f>
        <v>1.495E-2</v>
      </c>
      <c r="O819" s="117" t="str">
        <f>'Comm Input'!X1854</f>
        <v>PCS</v>
      </c>
      <c r="P819" s="157">
        <f>'Comm Input'!Y1854</f>
        <v>0</v>
      </c>
      <c r="Q819" s="159">
        <f>'Comm Input'!Z1854</f>
        <v>0</v>
      </c>
      <c r="R819" s="319">
        <f>'Comm Input'!AA1854</f>
        <v>0</v>
      </c>
      <c r="S819" s="157">
        <f>'Comm Input'!AB1854</f>
        <v>0</v>
      </c>
      <c r="T819" s="126">
        <f>'Comm Input'!AC1854</f>
        <v>0</v>
      </c>
      <c r="U819" s="7">
        <f>'Comm Input'!AD1854</f>
        <v>1E-3</v>
      </c>
      <c r="V819" s="7">
        <f>'Comm Input'!AE1854</f>
        <v>0</v>
      </c>
      <c r="W819" s="126" t="str">
        <f>'Comm Input'!AF1854</f>
        <v>kr</v>
      </c>
      <c r="X819" s="158">
        <f>'Comm Input'!AG1854</f>
        <v>0</v>
      </c>
      <c r="Y819" s="322">
        <f>'Comm Input'!AH1854</f>
        <v>0</v>
      </c>
      <c r="Z819" s="7">
        <f>'Comm Input'!AI1854</f>
        <v>0</v>
      </c>
      <c r="AA819">
        <f>'Comm Input'!AJ1865</f>
        <v>0</v>
      </c>
    </row>
    <row r="820" spans="1:27" x14ac:dyDescent="0.25">
      <c r="A820" s="311" t="str">
        <f>'Comm Input'!J1855</f>
        <v>broker earns 1/2 of cutoffs</v>
      </c>
      <c r="B820" s="378" t="str">
        <f>'Comm Input'!K1855</f>
        <v>Lunex Power Inc</v>
      </c>
      <c r="C820" s="17">
        <f>'Comm Input'!L1855</f>
        <v>0.1656</v>
      </c>
      <c r="D820" t="str">
        <f>'Comm Input'!M1855</f>
        <v>MA8810</v>
      </c>
      <c r="E820" s="628">
        <f>'Comm Input'!N1855</f>
        <v>34834.51</v>
      </c>
      <c r="F820" s="366">
        <f>'Comm Input'!O1855</f>
        <v>0</v>
      </c>
      <c r="G820" s="533">
        <f>'Comm Input'!P1855</f>
        <v>0</v>
      </c>
      <c r="H820" s="535">
        <f>'Comm Input'!Q1855</f>
        <v>0</v>
      </c>
      <c r="I820" s="535">
        <f>'Comm Input'!R1855</f>
        <v>0</v>
      </c>
      <c r="J820" s="535">
        <f>'Comm Input'!S1855</f>
        <v>0</v>
      </c>
      <c r="K820" s="535">
        <f>'Comm Input'!T1855</f>
        <v>0</v>
      </c>
      <c r="L820" s="526">
        <f>'Comm Input'!U1855</f>
        <v>0</v>
      </c>
      <c r="M820" s="526">
        <f>'Comm Input'!V1855</f>
        <v>0</v>
      </c>
      <c r="N820" s="523">
        <f>'Comm Input'!W1855</f>
        <v>520.77592449999997</v>
      </c>
      <c r="O820" s="523">
        <f>'Comm Input'!X1855</f>
        <v>0</v>
      </c>
      <c r="P820" s="538">
        <f>'Comm Input'!Y1855</f>
        <v>0</v>
      </c>
      <c r="Q820" s="538">
        <f>'Comm Input'!Z1855</f>
        <v>0</v>
      </c>
      <c r="R820" s="538">
        <f>'Comm Input'!AA1855</f>
        <v>0</v>
      </c>
      <c r="S820" s="538">
        <f>'Comm Input'!AB1855</f>
        <v>0</v>
      </c>
      <c r="T820" s="11">
        <f>'Comm Input'!AC1855</f>
        <v>0</v>
      </c>
      <c r="U820">
        <f>'Comm Input'!AD1855</f>
        <v>34.834510000000002</v>
      </c>
      <c r="V820">
        <f>'Comm Input'!AE1855</f>
        <v>0</v>
      </c>
      <c r="W820" s="538">
        <f>'Comm Input'!AF1855</f>
        <v>0</v>
      </c>
      <c r="X820" s="538">
        <f>'Comm Input'!AG1855</f>
        <v>0</v>
      </c>
      <c r="Y820" s="538">
        <f>'Comm Input'!AH1855</f>
        <v>0</v>
      </c>
      <c r="Z820">
        <f>'Comm Input'!AI1855</f>
        <v>0</v>
      </c>
    </row>
    <row r="821" spans="1:27" x14ac:dyDescent="0.25">
      <c r="A821" s="311">
        <f>'Comm Input'!J1856</f>
        <v>0</v>
      </c>
      <c r="B821">
        <f>'Comm Input'!K1856</f>
        <v>0</v>
      </c>
      <c r="C821">
        <f>'Comm Input'!L1856</f>
        <v>0</v>
      </c>
      <c r="D821">
        <f>'Comm Input'!M1856</f>
        <v>0</v>
      </c>
      <c r="E821" s="494">
        <f>'Comm Input'!N1856</f>
        <v>0</v>
      </c>
      <c r="F821" s="17">
        <f>'Comm Input'!O1856</f>
        <v>0</v>
      </c>
      <c r="G821" s="38">
        <f>'Comm Input'!P1856</f>
        <v>0</v>
      </c>
      <c r="H821" s="307">
        <f>'Comm Input'!Q1856</f>
        <v>0</v>
      </c>
      <c r="I821" s="307">
        <f>'Comm Input'!R1856</f>
        <v>0</v>
      </c>
      <c r="J821" s="307">
        <f>'Comm Input'!S1856</f>
        <v>0</v>
      </c>
      <c r="K821" s="307">
        <f>'Comm Input'!T1856</f>
        <v>0</v>
      </c>
      <c r="L821" s="38">
        <f>'Comm Input'!U1856</f>
        <v>0</v>
      </c>
      <c r="M821" s="38">
        <f>'Comm Input'!V1856</f>
        <v>0</v>
      </c>
      <c r="N821" s="22">
        <f>'Comm Input'!W1856</f>
        <v>0</v>
      </c>
      <c r="O821" s="22">
        <f>'Comm Input'!X1856</f>
        <v>0</v>
      </c>
      <c r="P821" s="23">
        <f>'Comm Input'!Y1856</f>
        <v>0</v>
      </c>
      <c r="Q821" s="23">
        <f>'Comm Input'!Z1856</f>
        <v>0</v>
      </c>
      <c r="R821" s="23">
        <f>'Comm Input'!AA1856</f>
        <v>0</v>
      </c>
      <c r="S821" s="23">
        <f>'Comm Input'!AB1856</f>
        <v>0</v>
      </c>
      <c r="T821" s="11">
        <f>'Comm Input'!AC1856</f>
        <v>0</v>
      </c>
      <c r="U821">
        <f>'Comm Input'!AD1856</f>
        <v>0</v>
      </c>
      <c r="V821">
        <f>'Comm Input'!AE1856</f>
        <v>0</v>
      </c>
      <c r="W821" s="23">
        <f>'Comm Input'!AF1856</f>
        <v>0</v>
      </c>
      <c r="X821" s="23">
        <f>'Comm Input'!AG1856</f>
        <v>0</v>
      </c>
      <c r="Y821" s="23">
        <f>'Comm Input'!AH1856</f>
        <v>0</v>
      </c>
      <c r="Z821">
        <f>'Comm Input'!AI1856</f>
        <v>0</v>
      </c>
    </row>
    <row r="822" spans="1:27" x14ac:dyDescent="0.25">
      <c r="A822" s="311">
        <f>'Comm Input'!J1857</f>
        <v>0</v>
      </c>
      <c r="B822" t="str">
        <f>'Comm Input'!K1857</f>
        <v>EFFECTIVE: 8/2022</v>
      </c>
      <c r="C822" s="17" t="str">
        <f>'Comm Input'!L1857</f>
        <v>SUTA CREDIT</v>
      </c>
      <c r="D822">
        <f>'Comm Input'!L1858</f>
        <v>584.89</v>
      </c>
      <c r="E822" s="494">
        <f>'Comm Input'!N1857</f>
        <v>0</v>
      </c>
      <c r="F822" s="366">
        <f>'Comm Input'!O1857</f>
        <v>0</v>
      </c>
      <c r="G822" s="321">
        <f>'Comm Input'!P1857</f>
        <v>0</v>
      </c>
      <c r="H822" s="307">
        <f>'Comm Input'!Q1857</f>
        <v>0</v>
      </c>
      <c r="I822" s="307">
        <f>'Comm Input'!R1857</f>
        <v>0</v>
      </c>
      <c r="J822" s="307">
        <f>'Comm Input'!S1857</f>
        <v>0</v>
      </c>
      <c r="K822" s="307">
        <f>'Comm Input'!T1857</f>
        <v>0</v>
      </c>
      <c r="L822" s="38">
        <f>'Comm Input'!U1857</f>
        <v>0</v>
      </c>
      <c r="M822" s="38">
        <f>'Comm Input'!V1857</f>
        <v>0</v>
      </c>
      <c r="N822" s="22">
        <f>'Comm Input'!W1857</f>
        <v>0</v>
      </c>
      <c r="O822" s="22">
        <f>'Comm Input'!X1857</f>
        <v>0</v>
      </c>
      <c r="P822" s="23">
        <f>'Comm Input'!Y1857</f>
        <v>0</v>
      </c>
      <c r="Q822" s="23">
        <f>'Comm Input'!Z1857</f>
        <v>0</v>
      </c>
      <c r="R822" s="23">
        <f>'Comm Input'!AA1857</f>
        <v>0</v>
      </c>
      <c r="S822" s="23">
        <f>'Comm Input'!AB1857</f>
        <v>0</v>
      </c>
      <c r="T822" s="11">
        <f>'Comm Input'!AC1857</f>
        <v>0</v>
      </c>
      <c r="U822">
        <f>'Comm Input'!AD1857</f>
        <v>0</v>
      </c>
      <c r="V822">
        <f>'Comm Input'!AE1857</f>
        <v>0</v>
      </c>
      <c r="W822" s="23">
        <f>'Comm Input'!AF1857</f>
        <v>0</v>
      </c>
      <c r="X822" s="23">
        <f>'Comm Input'!AG1857</f>
        <v>0</v>
      </c>
      <c r="Y822" s="23">
        <f>'Comm Input'!AH1857</f>
        <v>0</v>
      </c>
      <c r="Z822">
        <f>'Comm Input'!AI1857</f>
        <v>0</v>
      </c>
    </row>
    <row r="823" spans="1:27" x14ac:dyDescent="0.25">
      <c r="A823" s="311">
        <f>'Comm Input'!J1858</f>
        <v>0</v>
      </c>
      <c r="B823">
        <f>'Comm Input'!K1858</f>
        <v>0</v>
      </c>
      <c r="C823" t="e">
        <f>'Comm Input'!#REF!</f>
        <v>#REF!</v>
      </c>
      <c r="D823">
        <f>'Comm Input'!M1858</f>
        <v>0</v>
      </c>
      <c r="E823" s="494">
        <f>'Comm Input'!N1858</f>
        <v>0</v>
      </c>
      <c r="F823" s="17">
        <f>'Comm Input'!O1858</f>
        <v>0</v>
      </c>
      <c r="G823" s="38">
        <f>'Comm Input'!P1858</f>
        <v>0</v>
      </c>
      <c r="H823" s="307">
        <f>'Comm Input'!Q1858</f>
        <v>0</v>
      </c>
      <c r="I823" s="307">
        <f>'Comm Input'!R1858</f>
        <v>0</v>
      </c>
      <c r="J823" s="307">
        <f>'Comm Input'!S1858</f>
        <v>0</v>
      </c>
      <c r="K823" s="307">
        <f>'Comm Input'!T1858</f>
        <v>0</v>
      </c>
      <c r="L823" s="38">
        <f>'Comm Input'!U1858</f>
        <v>0</v>
      </c>
      <c r="M823" s="38">
        <f>'Comm Input'!V1858</f>
        <v>0</v>
      </c>
      <c r="N823" s="22">
        <f>'Comm Input'!W1858</f>
        <v>175.46699999999998</v>
      </c>
      <c r="O823" s="22">
        <f>'Comm Input'!X1858</f>
        <v>0</v>
      </c>
      <c r="P823" s="23">
        <f>'Comm Input'!Y1858</f>
        <v>0</v>
      </c>
      <c r="Q823" s="23">
        <f>'Comm Input'!Z1858</f>
        <v>0</v>
      </c>
      <c r="R823" s="23">
        <f>'Comm Input'!AA1858</f>
        <v>0</v>
      </c>
      <c r="S823" s="23">
        <f>'Comm Input'!AB1858</f>
        <v>0</v>
      </c>
      <c r="T823" s="11">
        <f>'Comm Input'!AC1858</f>
        <v>0</v>
      </c>
      <c r="U823">
        <f>'Comm Input'!AD1858</f>
        <v>0</v>
      </c>
      <c r="V823">
        <f>'Comm Input'!AE1858</f>
        <v>0</v>
      </c>
      <c r="W823" s="23">
        <f>'Comm Input'!AF1858</f>
        <v>0</v>
      </c>
      <c r="X823" s="23">
        <f>'Comm Input'!AG1858</f>
        <v>0</v>
      </c>
      <c r="Y823" s="23">
        <f>'Comm Input'!AH1858</f>
        <v>0</v>
      </c>
      <c r="Z823">
        <f>'Comm Input'!AI1858</f>
        <v>0</v>
      </c>
    </row>
    <row r="824" spans="1:27" x14ac:dyDescent="0.25">
      <c r="A824" s="311">
        <f>'Comm Input'!J1859</f>
        <v>0</v>
      </c>
      <c r="B824">
        <f>'Comm Input'!K1859</f>
        <v>0</v>
      </c>
      <c r="C824" s="17">
        <f>'Comm Input'!L1859</f>
        <v>0</v>
      </c>
      <c r="D824">
        <f>'Comm Input'!M1859</f>
        <v>0</v>
      </c>
      <c r="E824" s="494">
        <f>'Comm Input'!N1859</f>
        <v>0</v>
      </c>
      <c r="F824" s="366">
        <f>'Comm Input'!O1859</f>
        <v>0</v>
      </c>
      <c r="G824" s="321">
        <f>'Comm Input'!P1859</f>
        <v>0</v>
      </c>
      <c r="H824" s="307">
        <f>'Comm Input'!Q1859</f>
        <v>0</v>
      </c>
      <c r="I824" s="307">
        <f>'Comm Input'!R1859</f>
        <v>0</v>
      </c>
      <c r="J824" s="307">
        <f>'Comm Input'!S1859</f>
        <v>0</v>
      </c>
      <c r="K824" s="307">
        <f>'Comm Input'!T1859</f>
        <v>0</v>
      </c>
      <c r="L824" s="38">
        <f>'Comm Input'!U1859</f>
        <v>0</v>
      </c>
      <c r="M824" s="38">
        <f>'Comm Input'!V1859</f>
        <v>0</v>
      </c>
      <c r="N824" s="22">
        <f>'Comm Input'!W1859</f>
        <v>0</v>
      </c>
      <c r="O824" s="22">
        <f>'Comm Input'!X1859</f>
        <v>0</v>
      </c>
      <c r="P824" s="23">
        <f>'Comm Input'!Y1859</f>
        <v>0</v>
      </c>
      <c r="Q824" s="23">
        <f>'Comm Input'!Z1859</f>
        <v>0</v>
      </c>
      <c r="R824" s="23">
        <f>'Comm Input'!AA1859</f>
        <v>0</v>
      </c>
      <c r="S824" s="23">
        <f>'Comm Input'!AB1859</f>
        <v>0</v>
      </c>
      <c r="T824" s="11">
        <f>'Comm Input'!AC1859</f>
        <v>0</v>
      </c>
      <c r="U824">
        <f>'Comm Input'!AD1859</f>
        <v>0</v>
      </c>
      <c r="V824">
        <f>'Comm Input'!AE1859</f>
        <v>0</v>
      </c>
      <c r="W824" s="23">
        <f>'Comm Input'!AF1859</f>
        <v>0</v>
      </c>
      <c r="X824" s="23">
        <f>'Comm Input'!AG1859</f>
        <v>0</v>
      </c>
      <c r="Y824" s="23">
        <f>'Comm Input'!AH1859</f>
        <v>0</v>
      </c>
      <c r="Z824" s="23">
        <f>'Comm Input'!AI1859</f>
        <v>0</v>
      </c>
    </row>
    <row r="825" spans="1:27" x14ac:dyDescent="0.25">
      <c r="A825" s="311">
        <f>'Comm Input'!J1860</f>
        <v>0</v>
      </c>
      <c r="B825">
        <f>'Comm Input'!K1860</f>
        <v>0</v>
      </c>
      <c r="C825">
        <f>'Comm Input'!L1860</f>
        <v>0</v>
      </c>
      <c r="D825">
        <f>'Comm Input'!M1860</f>
        <v>0</v>
      </c>
      <c r="E825" s="626">
        <f>'Comm Input'!N1860</f>
        <v>0</v>
      </c>
      <c r="F825" s="13">
        <f>'Comm Input'!O1860</f>
        <v>0</v>
      </c>
      <c r="G825" s="38">
        <f>'Comm Input'!P1860</f>
        <v>0</v>
      </c>
      <c r="H825" s="307">
        <f>'Comm Input'!Q1860</f>
        <v>0</v>
      </c>
      <c r="I825" s="307">
        <f>'Comm Input'!R1860</f>
        <v>0</v>
      </c>
      <c r="J825" s="307">
        <f>'Comm Input'!S1860</f>
        <v>0</v>
      </c>
      <c r="K825" s="307">
        <f>'Comm Input'!T1860</f>
        <v>0</v>
      </c>
      <c r="L825" s="38">
        <f>'Comm Input'!U1860</f>
        <v>0</v>
      </c>
      <c r="M825" s="38">
        <f>'Comm Input'!V1860</f>
        <v>0</v>
      </c>
      <c r="N825" s="22">
        <f>'Comm Input'!W1860</f>
        <v>0</v>
      </c>
      <c r="O825" s="22">
        <f>'Comm Input'!X1860</f>
        <v>0</v>
      </c>
      <c r="P825" s="23">
        <f>'Comm Input'!Y1860</f>
        <v>0</v>
      </c>
      <c r="Q825" s="23">
        <f>'Comm Input'!Z1860</f>
        <v>0</v>
      </c>
      <c r="R825" s="23">
        <f>'Comm Input'!AA1860</f>
        <v>0</v>
      </c>
      <c r="S825" s="23">
        <f>'Comm Input'!AB1860</f>
        <v>0</v>
      </c>
      <c r="T825" s="11">
        <f>'Comm Input'!AC1860</f>
        <v>0</v>
      </c>
      <c r="U825">
        <f>'Comm Input'!AD1860</f>
        <v>0</v>
      </c>
      <c r="V825">
        <f>'Comm Input'!AE1860</f>
        <v>0</v>
      </c>
      <c r="W825" s="23">
        <f>'Comm Input'!AF1860</f>
        <v>0</v>
      </c>
      <c r="X825" s="23">
        <f>'Comm Input'!AG1860</f>
        <v>0</v>
      </c>
      <c r="Y825" s="23">
        <f>'Comm Input'!AH1860</f>
        <v>0</v>
      </c>
      <c r="Z825" s="23">
        <f>'Comm Input'!AI1860</f>
        <v>0</v>
      </c>
    </row>
    <row r="826" spans="1:27" ht="15.75" thickBot="1" x14ac:dyDescent="0.3">
      <c r="A826" s="311">
        <f>'Comm Input'!J1861</f>
        <v>0</v>
      </c>
      <c r="B826">
        <f>'Comm Input'!K1861</f>
        <v>0</v>
      </c>
      <c r="C826">
        <f>'Comm Input'!L1861</f>
        <v>0</v>
      </c>
      <c r="D826">
        <f>'Comm Input'!M1861</f>
        <v>0</v>
      </c>
      <c r="E826" s="49">
        <f>'Comm Input'!N1861</f>
        <v>0</v>
      </c>
      <c r="F826" s="50">
        <f>'Comm Input'!O1861</f>
        <v>0</v>
      </c>
      <c r="G826" s="38">
        <f>'Comm Input'!P1861</f>
        <v>0</v>
      </c>
      <c r="H826" s="307">
        <f>'Comm Input'!Q1861</f>
        <v>0</v>
      </c>
      <c r="I826" s="307">
        <f>'Comm Input'!R1861</f>
        <v>0</v>
      </c>
      <c r="J826" s="307">
        <f>'Comm Input'!S1861</f>
        <v>0</v>
      </c>
      <c r="K826" s="307">
        <f>'Comm Input'!T1861</f>
        <v>0</v>
      </c>
      <c r="L826" s="38">
        <f>'Comm Input'!U1861</f>
        <v>0</v>
      </c>
      <c r="M826" s="38">
        <f>'Comm Input'!V1861</f>
        <v>0</v>
      </c>
      <c r="N826" s="38">
        <f>'Comm Input'!W1861</f>
        <v>0</v>
      </c>
      <c r="O826" s="22">
        <f>'Comm Input'!X1861</f>
        <v>0</v>
      </c>
      <c r="P826" s="11">
        <f>'Comm Input'!Y1861</f>
        <v>0</v>
      </c>
      <c r="Q826" s="23">
        <f>'Comm Input'!Z1861</f>
        <v>0</v>
      </c>
      <c r="R826" s="22">
        <f>'Comm Input'!AA1861</f>
        <v>0</v>
      </c>
      <c r="S826" s="22">
        <f>'Comm Input'!AB1861</f>
        <v>0</v>
      </c>
      <c r="T826" s="23">
        <f>'Comm Input'!AC1861</f>
        <v>0</v>
      </c>
      <c r="U826" s="22">
        <f>'Comm Input'!AD1861</f>
        <v>0</v>
      </c>
      <c r="V826" s="22">
        <f>'Comm Input'!AE1861</f>
        <v>0</v>
      </c>
      <c r="W826" s="23">
        <f>'Comm Input'!AF1861</f>
        <v>0</v>
      </c>
      <c r="X826" s="22">
        <f>'Comm Input'!AG1861</f>
        <v>0</v>
      </c>
      <c r="Y826" s="22">
        <f>'Comm Input'!AH1861</f>
        <v>0</v>
      </c>
      <c r="Z826" s="22">
        <f>'Comm Input'!AI1861</f>
        <v>0</v>
      </c>
    </row>
    <row r="827" spans="1:27" ht="15.75" thickBot="1" x14ac:dyDescent="0.3">
      <c r="A827" s="311">
        <f>'Comm Input'!J1862</f>
        <v>0</v>
      </c>
      <c r="B827">
        <f>'Comm Input'!K1862</f>
        <v>0</v>
      </c>
      <c r="C827">
        <f>'Comm Input'!L1862</f>
        <v>0</v>
      </c>
      <c r="D827">
        <f>'Comm Input'!M1862</f>
        <v>0</v>
      </c>
      <c r="E827" s="49">
        <f>'Comm Input'!N1862</f>
        <v>0</v>
      </c>
      <c r="F827" s="50">
        <f>'Comm Input'!O1862</f>
        <v>0</v>
      </c>
      <c r="G827" s="38">
        <f>'Comm Input'!P1862</f>
        <v>0</v>
      </c>
      <c r="H827" s="38">
        <f>'Comm Input'!Q1862</f>
        <v>0</v>
      </c>
      <c r="I827" s="38">
        <f>'Comm Input'!R1862</f>
        <v>0</v>
      </c>
      <c r="J827" s="38">
        <f>'Comm Input'!S1862</f>
        <v>0</v>
      </c>
      <c r="K827" s="38">
        <f>'Comm Input'!T1862</f>
        <v>0</v>
      </c>
      <c r="L827" s="38">
        <f>'Comm Input'!U1862</f>
        <v>0</v>
      </c>
      <c r="M827" s="38">
        <f>'Comm Input'!V1862</f>
        <v>0</v>
      </c>
      <c r="N827" s="488">
        <f>'Comm Input'!W1862</f>
        <v>696.24292449999996</v>
      </c>
      <c r="O827" s="489">
        <f>'Comm Input'!X1862</f>
        <v>0</v>
      </c>
      <c r="P827" s="490">
        <f>'Comm Input'!Y1862</f>
        <v>0</v>
      </c>
      <c r="Q827" s="1165">
        <f>'Comm Input'!Z1862</f>
        <v>696.24292449999996</v>
      </c>
      <c r="R827" s="387">
        <f>'Comm Input'!AA1862</f>
        <v>0</v>
      </c>
      <c r="S827" s="387">
        <f>'Comm Input'!AB1862</f>
        <v>0</v>
      </c>
      <c r="T827" s="1114">
        <f>'Comm Input'!AC1862</f>
        <v>0</v>
      </c>
      <c r="U827" s="89">
        <f>'Comm Input'!AD1862</f>
        <v>34.834510000000002</v>
      </c>
      <c r="V827" s="89">
        <f>'Comm Input'!AE1862</f>
        <v>0</v>
      </c>
      <c r="W827" s="23">
        <f>'Comm Input'!AF1862</f>
        <v>34.834510000000002</v>
      </c>
      <c r="X827" s="387">
        <f>'Comm Input'!AG1862</f>
        <v>0</v>
      </c>
      <c r="Y827" s="387">
        <f>'Comm Input'!AH1862</f>
        <v>0</v>
      </c>
      <c r="Z827" s="1087">
        <f>'Comm Input'!AI1862</f>
        <v>0</v>
      </c>
    </row>
    <row r="828" spans="1:27" x14ac:dyDescent="0.25">
      <c r="A828" s="311">
        <f>'Comm Input'!J1863</f>
        <v>0</v>
      </c>
      <c r="B828">
        <f>'Comm Input'!K1863</f>
        <v>0</v>
      </c>
      <c r="C828">
        <f>'Comm Input'!L1863</f>
        <v>0</v>
      </c>
      <c r="D828">
        <f>'Comm Input'!M1863</f>
        <v>0</v>
      </c>
      <c r="E828" s="49">
        <f>'Comm Input'!N1863</f>
        <v>0</v>
      </c>
      <c r="F828" s="50">
        <f>'Comm Input'!O1863</f>
        <v>0</v>
      </c>
      <c r="G828" s="38">
        <f>'Comm Input'!P1863</f>
        <v>0</v>
      </c>
      <c r="H828" s="38">
        <f>'Comm Input'!Q1863</f>
        <v>0</v>
      </c>
      <c r="I828" s="38">
        <f>'Comm Input'!R1863</f>
        <v>0</v>
      </c>
      <c r="J828" s="38">
        <f>'Comm Input'!S1863</f>
        <v>0</v>
      </c>
      <c r="K828" s="38">
        <f>'Comm Input'!T1863</f>
        <v>0</v>
      </c>
      <c r="L828" s="38">
        <f>'Comm Input'!U1863</f>
        <v>0</v>
      </c>
      <c r="M828" s="38">
        <f>'Comm Input'!V1863</f>
        <v>0</v>
      </c>
      <c r="N828" s="522">
        <f>'Comm Input'!W1863</f>
        <v>0</v>
      </c>
      <c r="O828" s="523">
        <f>'Comm Input'!X1863</f>
        <v>0</v>
      </c>
      <c r="P828" s="28">
        <f>'Comm Input'!Y1863</f>
        <v>0</v>
      </c>
      <c r="Q828" s="538">
        <f>'Comm Input'!Z1863</f>
        <v>0</v>
      </c>
      <c r="R828" s="523">
        <f>'Comm Input'!AA1863</f>
        <v>0</v>
      </c>
      <c r="S828" s="523">
        <f>'Comm Input'!AB1863</f>
        <v>0</v>
      </c>
      <c r="T828" s="28">
        <f>'Comm Input'!AC1863</f>
        <v>0</v>
      </c>
      <c r="U828" s="89">
        <f>'Comm Input'!AD1863</f>
        <v>0</v>
      </c>
      <c r="V828" s="89">
        <f>'Comm Input'!AE1863</f>
        <v>0</v>
      </c>
      <c r="W828" s="23">
        <f>'Comm Input'!AF1863</f>
        <v>0</v>
      </c>
      <c r="X828" s="523">
        <f>'Comm Input'!AG1863</f>
        <v>0</v>
      </c>
      <c r="Y828" s="523">
        <f>'Comm Input'!AH1863</f>
        <v>0</v>
      </c>
      <c r="Z828" s="89">
        <f>'Comm Input'!AI1863</f>
        <v>0</v>
      </c>
    </row>
    <row r="829" spans="1:27" x14ac:dyDescent="0.25">
      <c r="A829" s="440" t="str">
        <f>'Comm Input'!J1864</f>
        <v>CES</v>
      </c>
      <c r="B829" s="42" t="str">
        <f>'Comm Input'!K1864</f>
        <v>Broker: PEO Depot</v>
      </c>
      <c r="C829" s="35">
        <f>'Comm Input'!L1864</f>
        <v>0</v>
      </c>
      <c r="D829" s="158">
        <f>'Comm Input'!M1864</f>
        <v>0</v>
      </c>
      <c r="E829" s="117">
        <f>'Comm Input'!N1864</f>
        <v>0</v>
      </c>
      <c r="F829" s="316">
        <f>'Comm Input'!O1864</f>
        <v>0</v>
      </c>
      <c r="G829" s="158">
        <f>'Comm Input'!P1864</f>
        <v>0</v>
      </c>
      <c r="H829" s="158">
        <f>'Comm Input'!Q1864</f>
        <v>0</v>
      </c>
      <c r="I829" s="158">
        <f>'Comm Input'!R1864</f>
        <v>0</v>
      </c>
      <c r="J829" s="319">
        <f>'Comm Input'!S1864</f>
        <v>0</v>
      </c>
      <c r="K829" s="319">
        <f>'Comm Input'!T1864</f>
        <v>0</v>
      </c>
      <c r="L829" s="319" t="str">
        <f>'Comm Input'!U1864</f>
        <v>Bundled</v>
      </c>
      <c r="M829" s="158">
        <f>'Comm Input'!V1864</f>
        <v>0</v>
      </c>
      <c r="N829" s="319">
        <f>'Comm Input'!W1864</f>
        <v>2.5000000000000001E-2</v>
      </c>
      <c r="O829" s="117">
        <f>'Comm Input'!X1864</f>
        <v>0</v>
      </c>
      <c r="P829" s="157">
        <f>'Comm Input'!Y1864</f>
        <v>0</v>
      </c>
      <c r="Q829" s="159">
        <f>'Comm Input'!Z1864</f>
        <v>0</v>
      </c>
      <c r="R829" s="319">
        <f>'Comm Input'!AA1864</f>
        <v>2E-3</v>
      </c>
      <c r="S829" s="157">
        <f>'Comm Input'!AB1864</f>
        <v>0</v>
      </c>
      <c r="T829" s="126" t="str">
        <f>'Comm Input'!AC1864</f>
        <v>kr</v>
      </c>
      <c r="U829" s="7">
        <f>'Comm Input'!AD1864</f>
        <v>0</v>
      </c>
      <c r="V829" s="7">
        <f>'Comm Input'!AE1864</f>
        <v>0</v>
      </c>
      <c r="W829" s="126">
        <f>'Comm Input'!AF1864</f>
        <v>0</v>
      </c>
      <c r="X829" s="158">
        <f>'Comm Input'!AG1864</f>
        <v>0</v>
      </c>
      <c r="Y829" s="322">
        <f>'Comm Input'!AH1864</f>
        <v>0</v>
      </c>
      <c r="Z829" s="7">
        <f>'Comm Input'!AI1864</f>
        <v>0</v>
      </c>
    </row>
    <row r="830" spans="1:27" x14ac:dyDescent="0.25">
      <c r="A830" s="311">
        <f>'Comm Input'!J1865</f>
        <v>0</v>
      </c>
      <c r="B830" s="378" t="str">
        <f>'Comm Input'!K1865</f>
        <v>JMR Roofing</v>
      </c>
      <c r="C830" s="17">
        <f>'Comm Input'!L1865</f>
        <v>0.3075</v>
      </c>
      <c r="D830" t="str">
        <f>'Comm Input'!M1865</f>
        <v>FL5551</v>
      </c>
      <c r="E830" s="628">
        <f>'Comm Input'!N1865</f>
        <v>0</v>
      </c>
      <c r="F830" s="366">
        <f>'Comm Input'!O1865</f>
        <v>0</v>
      </c>
      <c r="G830" s="533">
        <f>'Comm Input'!P1865</f>
        <v>0</v>
      </c>
      <c r="H830" s="535">
        <f>'Comm Input'!Q1865</f>
        <v>0</v>
      </c>
      <c r="I830" s="535">
        <f>'Comm Input'!R1865</f>
        <v>0</v>
      </c>
      <c r="J830" s="535">
        <f>'Comm Input'!S1865</f>
        <v>0</v>
      </c>
      <c r="K830" s="535">
        <f>'Comm Input'!T1865</f>
        <v>0</v>
      </c>
      <c r="L830" s="526">
        <f>'Comm Input'!U1865</f>
        <v>0</v>
      </c>
      <c r="M830" s="526">
        <f>'Comm Input'!V1865</f>
        <v>0</v>
      </c>
      <c r="N830" s="523">
        <f>'Comm Input'!W1865</f>
        <v>0</v>
      </c>
      <c r="O830" s="523">
        <f>'Comm Input'!X1865</f>
        <v>0</v>
      </c>
      <c r="P830" s="538">
        <f>'Comm Input'!Y1865</f>
        <v>0</v>
      </c>
      <c r="Q830" s="538">
        <f>'Comm Input'!Z1865</f>
        <v>0</v>
      </c>
      <c r="R830" s="538">
        <f>'Comm Input'!AA1865</f>
        <v>0</v>
      </c>
      <c r="S830" s="538">
        <f>'Comm Input'!AB1865</f>
        <v>0</v>
      </c>
      <c r="T830" s="11">
        <f>'Comm Input'!AC1865</f>
        <v>0</v>
      </c>
      <c r="U830">
        <f>'Comm Input'!AD1865</f>
        <v>0</v>
      </c>
      <c r="V830">
        <f>'Comm Input'!AE1865</f>
        <v>0</v>
      </c>
      <c r="W830" s="538">
        <f>'Comm Input'!AF1865</f>
        <v>0</v>
      </c>
      <c r="X830" s="538">
        <f>'Comm Input'!AG1865</f>
        <v>0</v>
      </c>
      <c r="Y830" s="538">
        <f>'Comm Input'!AH1865</f>
        <v>0</v>
      </c>
      <c r="Z830">
        <f>'Comm Input'!AI1865</f>
        <v>0</v>
      </c>
    </row>
    <row r="831" spans="1:27" x14ac:dyDescent="0.25">
      <c r="A831" s="311">
        <f>'Comm Input'!J1866</f>
        <v>0</v>
      </c>
      <c r="B831">
        <f>'Comm Input'!K1866</f>
        <v>0</v>
      </c>
      <c r="C831">
        <f>'Comm Input'!L1866</f>
        <v>0</v>
      </c>
      <c r="D831">
        <f>'Comm Input'!M1866</f>
        <v>0</v>
      </c>
      <c r="E831" s="494">
        <f>'Comm Input'!N1866</f>
        <v>0</v>
      </c>
      <c r="F831" s="17">
        <f>'Comm Input'!O1866</f>
        <v>0</v>
      </c>
      <c r="G831" s="38">
        <f>'Comm Input'!P1866</f>
        <v>0</v>
      </c>
      <c r="H831" s="307">
        <f>'Comm Input'!Q1866</f>
        <v>0</v>
      </c>
      <c r="I831" s="307">
        <f>'Comm Input'!R1866</f>
        <v>0</v>
      </c>
      <c r="J831" s="307">
        <f>'Comm Input'!S1866</f>
        <v>0</v>
      </c>
      <c r="K831" s="307">
        <f>'Comm Input'!T1866</f>
        <v>0</v>
      </c>
      <c r="L831" s="38">
        <f>'Comm Input'!U1866</f>
        <v>0</v>
      </c>
      <c r="M831" s="38">
        <f>'Comm Input'!V1866</f>
        <v>0</v>
      </c>
      <c r="N831" s="22">
        <f>'Comm Input'!W1866</f>
        <v>0</v>
      </c>
      <c r="O831" s="22">
        <f>'Comm Input'!X1866</f>
        <v>0</v>
      </c>
      <c r="P831" s="23">
        <f>'Comm Input'!Y1866</f>
        <v>0</v>
      </c>
      <c r="Q831" s="23">
        <f>'Comm Input'!Z1866</f>
        <v>0</v>
      </c>
      <c r="R831" s="23">
        <f>'Comm Input'!AA1866</f>
        <v>0</v>
      </c>
      <c r="S831" s="23">
        <f>'Comm Input'!AB1866</f>
        <v>0</v>
      </c>
      <c r="T831" s="11">
        <f>'Comm Input'!AC1866</f>
        <v>0</v>
      </c>
      <c r="U831">
        <f>'Comm Input'!AD1866</f>
        <v>0</v>
      </c>
      <c r="V831">
        <f>'Comm Input'!AE1866</f>
        <v>0</v>
      </c>
      <c r="W831" s="23">
        <f>'Comm Input'!AF1866</f>
        <v>0</v>
      </c>
      <c r="X831" s="23">
        <f>'Comm Input'!AG1866</f>
        <v>0</v>
      </c>
      <c r="Y831" s="23">
        <f>'Comm Input'!AH1866</f>
        <v>0</v>
      </c>
      <c r="Z831">
        <f>'Comm Input'!AI1866</f>
        <v>0</v>
      </c>
    </row>
    <row r="832" spans="1:27" x14ac:dyDescent="0.25">
      <c r="A832" s="311">
        <f>'Comm Input'!J1867</f>
        <v>0</v>
      </c>
      <c r="B832" t="str">
        <f>'Comm Input'!K1867</f>
        <v>EFFECTIVE: 1/2022</v>
      </c>
      <c r="C832" s="17">
        <f>'Comm Input'!L1867</f>
        <v>0</v>
      </c>
      <c r="D832">
        <f>'Comm Input'!M1867</f>
        <v>0</v>
      </c>
      <c r="E832" s="494">
        <f>'Comm Input'!N1867</f>
        <v>0</v>
      </c>
      <c r="F832" s="366">
        <f>'Comm Input'!O1867</f>
        <v>0</v>
      </c>
      <c r="G832" s="321">
        <f>'Comm Input'!P1867</f>
        <v>0</v>
      </c>
      <c r="H832" s="307">
        <f>'Comm Input'!Q1867</f>
        <v>0</v>
      </c>
      <c r="I832" s="307">
        <f>'Comm Input'!R1867</f>
        <v>0</v>
      </c>
      <c r="J832" s="307">
        <f>'Comm Input'!S1867</f>
        <v>0</v>
      </c>
      <c r="K832" s="307">
        <f>'Comm Input'!T1867</f>
        <v>0</v>
      </c>
      <c r="L832" s="38">
        <f>'Comm Input'!U1867</f>
        <v>0</v>
      </c>
      <c r="M832" s="38">
        <f>'Comm Input'!V1867</f>
        <v>0</v>
      </c>
      <c r="N832" s="22">
        <f>'Comm Input'!W1867</f>
        <v>0</v>
      </c>
      <c r="O832" s="22">
        <f>'Comm Input'!X1867</f>
        <v>0</v>
      </c>
      <c r="P832" s="23">
        <f>'Comm Input'!Y1867</f>
        <v>0</v>
      </c>
      <c r="Q832" s="23">
        <f>'Comm Input'!Z1867</f>
        <v>0</v>
      </c>
      <c r="R832" s="23">
        <f>'Comm Input'!AA1867</f>
        <v>0</v>
      </c>
      <c r="S832" s="23">
        <f>'Comm Input'!AB1867</f>
        <v>0</v>
      </c>
      <c r="T832" s="11">
        <f>'Comm Input'!AC1867</f>
        <v>0</v>
      </c>
      <c r="U832">
        <f>'Comm Input'!AD1867</f>
        <v>0</v>
      </c>
      <c r="V832">
        <f>'Comm Input'!AE1867</f>
        <v>0</v>
      </c>
      <c r="W832" s="23">
        <f>'Comm Input'!AF1867</f>
        <v>0</v>
      </c>
      <c r="X832" s="23">
        <f>'Comm Input'!AG1867</f>
        <v>0</v>
      </c>
      <c r="Y832" s="23">
        <f>'Comm Input'!AH1867</f>
        <v>0</v>
      </c>
      <c r="Z832">
        <f>'Comm Input'!AI1867</f>
        <v>0</v>
      </c>
    </row>
    <row r="833" spans="1:27" x14ac:dyDescent="0.25">
      <c r="A833" s="311">
        <f>'Comm Input'!J1868</f>
        <v>0</v>
      </c>
      <c r="B833">
        <f>'Comm Input'!K1868</f>
        <v>0</v>
      </c>
      <c r="C833">
        <f>'Comm Input'!L1868</f>
        <v>0</v>
      </c>
      <c r="D833">
        <f>'Comm Input'!M1868</f>
        <v>0</v>
      </c>
      <c r="E833" s="494">
        <f>'Comm Input'!N1868</f>
        <v>0</v>
      </c>
      <c r="F833" s="17">
        <f>'Comm Input'!O1868</f>
        <v>0</v>
      </c>
      <c r="G833" s="38">
        <f>'Comm Input'!P1868</f>
        <v>0</v>
      </c>
      <c r="H833" s="307">
        <f>'Comm Input'!Q1868</f>
        <v>0</v>
      </c>
      <c r="I833" s="307">
        <f>'Comm Input'!R1868</f>
        <v>0</v>
      </c>
      <c r="J833" s="307">
        <f>'Comm Input'!S1868</f>
        <v>0</v>
      </c>
      <c r="K833" s="307">
        <f>'Comm Input'!T1868</f>
        <v>0</v>
      </c>
      <c r="L833" s="38">
        <f>'Comm Input'!U1868</f>
        <v>0</v>
      </c>
      <c r="M833" s="38">
        <f>'Comm Input'!V1868</f>
        <v>0</v>
      </c>
      <c r="N833" s="22">
        <f>'Comm Input'!W1868</f>
        <v>0</v>
      </c>
      <c r="O833" s="22">
        <f>'Comm Input'!X1868</f>
        <v>0</v>
      </c>
      <c r="P833" s="23">
        <f>'Comm Input'!Y1868</f>
        <v>0</v>
      </c>
      <c r="Q833" s="23">
        <f>'Comm Input'!Z1868</f>
        <v>0</v>
      </c>
      <c r="R833" s="23">
        <f>'Comm Input'!AA1868</f>
        <v>0</v>
      </c>
      <c r="S833" s="23">
        <f>'Comm Input'!AB1868</f>
        <v>0</v>
      </c>
      <c r="T833" s="11">
        <f>'Comm Input'!AC1868</f>
        <v>0</v>
      </c>
      <c r="U833">
        <f>'Comm Input'!AD1868</f>
        <v>0</v>
      </c>
      <c r="V833">
        <f>'Comm Input'!AE1868</f>
        <v>0</v>
      </c>
      <c r="W833" s="23">
        <f>'Comm Input'!AF1868</f>
        <v>0</v>
      </c>
      <c r="X833" s="23">
        <f>'Comm Input'!AG1868</f>
        <v>0</v>
      </c>
      <c r="Y833" s="23">
        <f>'Comm Input'!AH1868</f>
        <v>0</v>
      </c>
      <c r="Z833">
        <f>'Comm Input'!AI1868</f>
        <v>0</v>
      </c>
    </row>
    <row r="834" spans="1:27" x14ac:dyDescent="0.25">
      <c r="A834" s="311">
        <f>'Comm Input'!J1869</f>
        <v>0</v>
      </c>
      <c r="B834">
        <f>'Comm Input'!K1869</f>
        <v>0</v>
      </c>
      <c r="C834" s="17">
        <f>'Comm Input'!L1869</f>
        <v>0</v>
      </c>
      <c r="D834">
        <f>'Comm Input'!M1869</f>
        <v>0</v>
      </c>
      <c r="E834" s="494">
        <f>'Comm Input'!N1869</f>
        <v>0</v>
      </c>
      <c r="F834" s="366">
        <f>'Comm Input'!O1869</f>
        <v>0</v>
      </c>
      <c r="G834" s="321">
        <f>'Comm Input'!P1869</f>
        <v>0</v>
      </c>
      <c r="H834" s="307">
        <f>'Comm Input'!Q1869</f>
        <v>0</v>
      </c>
      <c r="I834" s="307">
        <f>'Comm Input'!R1869</f>
        <v>0</v>
      </c>
      <c r="J834" s="307">
        <f>'Comm Input'!S1869</f>
        <v>0</v>
      </c>
      <c r="K834" s="307">
        <f>'Comm Input'!T1869</f>
        <v>0</v>
      </c>
      <c r="L834" s="38">
        <f>'Comm Input'!U1869</f>
        <v>0</v>
      </c>
      <c r="M834" s="38">
        <f>'Comm Input'!V1869</f>
        <v>0</v>
      </c>
      <c r="N834" s="22">
        <f>'Comm Input'!W1869</f>
        <v>0</v>
      </c>
      <c r="O834" s="22">
        <f>'Comm Input'!X1869</f>
        <v>0</v>
      </c>
      <c r="P834" s="23">
        <f>'Comm Input'!Y1869</f>
        <v>0</v>
      </c>
      <c r="Q834" s="23">
        <f>'Comm Input'!Z1869</f>
        <v>0</v>
      </c>
      <c r="R834" s="23">
        <f>'Comm Input'!AA1869</f>
        <v>0</v>
      </c>
      <c r="S834" s="23">
        <f>'Comm Input'!AB1869</f>
        <v>0</v>
      </c>
      <c r="T834" s="11">
        <f>'Comm Input'!AC1869</f>
        <v>0</v>
      </c>
      <c r="U834">
        <f>'Comm Input'!AD1869</f>
        <v>0</v>
      </c>
      <c r="V834">
        <f>'Comm Input'!AE1869</f>
        <v>0</v>
      </c>
      <c r="W834" s="23">
        <f>'Comm Input'!AF1869</f>
        <v>0</v>
      </c>
      <c r="X834" s="23">
        <f>'Comm Input'!AG1869</f>
        <v>0</v>
      </c>
      <c r="Y834" s="23">
        <f>'Comm Input'!AH1869</f>
        <v>0</v>
      </c>
      <c r="Z834" s="23">
        <f>'Comm Input'!AI1869</f>
        <v>0</v>
      </c>
    </row>
    <row r="835" spans="1:27" x14ac:dyDescent="0.25">
      <c r="A835" s="311">
        <f>'Comm Input'!J1870</f>
        <v>0</v>
      </c>
      <c r="B835">
        <f>'Comm Input'!K1870</f>
        <v>0</v>
      </c>
      <c r="C835">
        <f>'Comm Input'!L1870</f>
        <v>0</v>
      </c>
      <c r="D835">
        <f>'Comm Input'!M1870</f>
        <v>0</v>
      </c>
      <c r="E835" s="626">
        <f>'Comm Input'!N1870</f>
        <v>0</v>
      </c>
      <c r="F835" s="13">
        <f>'Comm Input'!O1870</f>
        <v>0</v>
      </c>
      <c r="G835" s="38">
        <f>'Comm Input'!P1870</f>
        <v>0</v>
      </c>
      <c r="H835" s="307">
        <f>'Comm Input'!Q1870</f>
        <v>0</v>
      </c>
      <c r="I835" s="307">
        <f>'Comm Input'!R1870</f>
        <v>0</v>
      </c>
      <c r="J835" s="307">
        <f>'Comm Input'!S1870</f>
        <v>0</v>
      </c>
      <c r="K835" s="307">
        <f>'Comm Input'!T1870</f>
        <v>0</v>
      </c>
      <c r="L835" s="38">
        <f>'Comm Input'!U1870</f>
        <v>0</v>
      </c>
      <c r="M835" s="38">
        <f>'Comm Input'!V1870</f>
        <v>0</v>
      </c>
      <c r="N835" s="22">
        <f>'Comm Input'!W1870</f>
        <v>0</v>
      </c>
      <c r="O835" s="22">
        <f>'Comm Input'!X1870</f>
        <v>0</v>
      </c>
      <c r="P835" s="23">
        <f>'Comm Input'!Y1870</f>
        <v>0</v>
      </c>
      <c r="Q835" s="23">
        <f>'Comm Input'!Z1870</f>
        <v>0</v>
      </c>
      <c r="R835" s="23">
        <f>'Comm Input'!AA1870</f>
        <v>0</v>
      </c>
      <c r="S835" s="23">
        <f>'Comm Input'!AB1870</f>
        <v>0</v>
      </c>
      <c r="T835" s="11">
        <f>'Comm Input'!AC1870</f>
        <v>0</v>
      </c>
      <c r="U835">
        <f>'Comm Input'!AD1870</f>
        <v>0</v>
      </c>
      <c r="V835">
        <f>'Comm Input'!AE1870</f>
        <v>0</v>
      </c>
      <c r="W835" s="23">
        <f>'Comm Input'!AF1870</f>
        <v>0</v>
      </c>
      <c r="X835" s="23">
        <f>'Comm Input'!AG1870</f>
        <v>0</v>
      </c>
      <c r="Y835" s="23">
        <f>'Comm Input'!AH1870</f>
        <v>0</v>
      </c>
      <c r="Z835" s="23">
        <f>'Comm Input'!AI1870</f>
        <v>0</v>
      </c>
    </row>
    <row r="836" spans="1:27" ht="15.75" thickBot="1" x14ac:dyDescent="0.3">
      <c r="A836" s="311">
        <f>'Comm Input'!J1871</f>
        <v>0</v>
      </c>
      <c r="B836">
        <f>'Comm Input'!K1871</f>
        <v>0</v>
      </c>
      <c r="C836">
        <f>'Comm Input'!L1871</f>
        <v>0</v>
      </c>
      <c r="D836">
        <f>'Comm Input'!M1871</f>
        <v>0</v>
      </c>
      <c r="E836" s="49">
        <f>'Comm Input'!N1871</f>
        <v>0</v>
      </c>
      <c r="F836" s="50">
        <f>'Comm Input'!O1871</f>
        <v>0</v>
      </c>
      <c r="G836" s="38">
        <f>'Comm Input'!P1871</f>
        <v>0</v>
      </c>
      <c r="H836" s="307">
        <f>'Comm Input'!Q1871</f>
        <v>0</v>
      </c>
      <c r="I836" s="307">
        <f>'Comm Input'!R1871</f>
        <v>0</v>
      </c>
      <c r="J836" s="307">
        <f>'Comm Input'!S1871</f>
        <v>0</v>
      </c>
      <c r="K836" s="307">
        <f>'Comm Input'!T1871</f>
        <v>0</v>
      </c>
      <c r="L836" s="38">
        <f>'Comm Input'!U1871</f>
        <v>0</v>
      </c>
      <c r="M836" s="38">
        <f>'Comm Input'!V1871</f>
        <v>0</v>
      </c>
      <c r="N836" s="38">
        <f>'Comm Input'!W1871</f>
        <v>0</v>
      </c>
      <c r="O836" s="22">
        <f>'Comm Input'!X1871</f>
        <v>0</v>
      </c>
      <c r="P836" s="11">
        <f>'Comm Input'!Y1871</f>
        <v>0</v>
      </c>
      <c r="Q836" s="23">
        <f>'Comm Input'!Z1871</f>
        <v>0</v>
      </c>
      <c r="R836" s="22">
        <f>'Comm Input'!AA1871</f>
        <v>0</v>
      </c>
      <c r="S836" s="22">
        <f>'Comm Input'!AB1871</f>
        <v>0</v>
      </c>
      <c r="T836" s="23">
        <f>'Comm Input'!AC1871</f>
        <v>0</v>
      </c>
      <c r="U836" s="22">
        <f>'Comm Input'!AD1871</f>
        <v>0</v>
      </c>
      <c r="V836" s="22">
        <f>'Comm Input'!AE1871</f>
        <v>0</v>
      </c>
      <c r="W836" s="23">
        <f>'Comm Input'!AF1871</f>
        <v>0</v>
      </c>
      <c r="X836" s="22">
        <f>'Comm Input'!AG1871</f>
        <v>0</v>
      </c>
      <c r="Y836" s="22">
        <f>'Comm Input'!AH1871</f>
        <v>0</v>
      </c>
      <c r="Z836" s="22">
        <f>'Comm Input'!AI1871</f>
        <v>0</v>
      </c>
    </row>
    <row r="837" spans="1:27" ht="15.75" thickBot="1" x14ac:dyDescent="0.3">
      <c r="A837" s="311">
        <f>'Comm Input'!J1872</f>
        <v>0</v>
      </c>
      <c r="B837">
        <f>'Comm Input'!K1872</f>
        <v>0</v>
      </c>
      <c r="C837">
        <f>'Comm Input'!L1872</f>
        <v>0</v>
      </c>
      <c r="D837">
        <f>'Comm Input'!M1872</f>
        <v>0</v>
      </c>
      <c r="E837" s="49">
        <f>'Comm Input'!N1872</f>
        <v>0</v>
      </c>
      <c r="F837" s="50">
        <f>'Comm Input'!O1872</f>
        <v>0</v>
      </c>
      <c r="G837" s="38">
        <f>'Comm Input'!P1872</f>
        <v>0</v>
      </c>
      <c r="H837" s="38">
        <f>'Comm Input'!Q1872</f>
        <v>0</v>
      </c>
      <c r="I837" s="38">
        <f>'Comm Input'!R1872</f>
        <v>0</v>
      </c>
      <c r="J837" s="38">
        <f>'Comm Input'!S1872</f>
        <v>0</v>
      </c>
      <c r="K837" s="38">
        <f>'Comm Input'!T1872</f>
        <v>0</v>
      </c>
      <c r="L837" s="38">
        <f>'Comm Input'!U1872</f>
        <v>0</v>
      </c>
      <c r="M837" s="38">
        <f>'Comm Input'!V1872</f>
        <v>0</v>
      </c>
      <c r="N837" s="488">
        <f>'Comm Input'!W1872</f>
        <v>0</v>
      </c>
      <c r="O837" s="489">
        <f>'Comm Input'!X1872</f>
        <v>0</v>
      </c>
      <c r="P837" s="490">
        <f>'Comm Input'!Y1872</f>
        <v>0</v>
      </c>
      <c r="Q837" s="1165">
        <f>'Comm Input'!Z1872</f>
        <v>0</v>
      </c>
      <c r="R837" s="387">
        <f>'Comm Input'!AA1872</f>
        <v>0</v>
      </c>
      <c r="S837" s="387">
        <f>'Comm Input'!AB1872</f>
        <v>0</v>
      </c>
      <c r="T837" s="1114">
        <f>'Comm Input'!AC1872</f>
        <v>0</v>
      </c>
      <c r="U837" s="89">
        <f>'Comm Input'!AD1872</f>
        <v>0</v>
      </c>
      <c r="V837" s="89">
        <f>'Comm Input'!AE1872</f>
        <v>0</v>
      </c>
      <c r="W837" s="23">
        <f>'Comm Input'!AF1872</f>
        <v>0</v>
      </c>
      <c r="X837" s="387">
        <f>'Comm Input'!AG1872</f>
        <v>0</v>
      </c>
      <c r="Y837" s="387">
        <f>'Comm Input'!AH1872</f>
        <v>0</v>
      </c>
      <c r="Z837" s="1087">
        <f>'Comm Input'!AI1872</f>
        <v>0</v>
      </c>
    </row>
    <row r="838" spans="1:27" x14ac:dyDescent="0.25">
      <c r="A838" s="311">
        <f>'Comm Input'!J1873</f>
        <v>0</v>
      </c>
      <c r="B838">
        <f>'Comm Input'!K1873</f>
        <v>0</v>
      </c>
      <c r="C838">
        <f>'Comm Input'!L1873</f>
        <v>0</v>
      </c>
      <c r="D838">
        <f>'Comm Input'!M1873</f>
        <v>0</v>
      </c>
      <c r="E838" s="49">
        <f>'Comm Input'!N1873</f>
        <v>0</v>
      </c>
      <c r="F838" s="50">
        <f>'Comm Input'!O1873</f>
        <v>0</v>
      </c>
      <c r="G838" s="38">
        <f>'Comm Input'!P1873</f>
        <v>0</v>
      </c>
      <c r="H838" s="38">
        <f>'Comm Input'!Q1873</f>
        <v>0</v>
      </c>
      <c r="I838" s="38">
        <f>'Comm Input'!R1873</f>
        <v>0</v>
      </c>
      <c r="J838" s="38">
        <f>'Comm Input'!S1873</f>
        <v>0</v>
      </c>
      <c r="K838" s="38">
        <f>'Comm Input'!T1873</f>
        <v>0</v>
      </c>
      <c r="L838" s="38">
        <f>'Comm Input'!U1873</f>
        <v>0</v>
      </c>
      <c r="M838" s="38">
        <f>'Comm Input'!V1873</f>
        <v>0</v>
      </c>
      <c r="N838" s="522">
        <f>'Comm Input'!W1873</f>
        <v>0</v>
      </c>
      <c r="O838" s="523">
        <f>'Comm Input'!X1873</f>
        <v>0</v>
      </c>
      <c r="P838" s="28">
        <f>'Comm Input'!Y1873</f>
        <v>0</v>
      </c>
      <c r="Q838" s="538">
        <f>'Comm Input'!Z1873</f>
        <v>0</v>
      </c>
      <c r="R838" s="523">
        <f>'Comm Input'!AA1873</f>
        <v>0</v>
      </c>
      <c r="S838" s="523">
        <f>'Comm Input'!AB1873</f>
        <v>0</v>
      </c>
      <c r="T838" s="28">
        <f>'Comm Input'!AC1873</f>
        <v>0</v>
      </c>
      <c r="U838" s="89">
        <f>'Comm Input'!AD1873</f>
        <v>0</v>
      </c>
      <c r="V838" s="89">
        <f>'Comm Input'!AE1873</f>
        <v>0</v>
      </c>
      <c r="W838" s="23">
        <f>'Comm Input'!AF1873</f>
        <v>0</v>
      </c>
      <c r="X838" s="523">
        <f>'Comm Input'!AG1873</f>
        <v>0</v>
      </c>
      <c r="Y838" s="523">
        <f>'Comm Input'!AH1873</f>
        <v>0</v>
      </c>
      <c r="Z838" s="89">
        <f>'Comm Input'!AI1873</f>
        <v>0</v>
      </c>
    </row>
    <row r="839" spans="1:27" x14ac:dyDescent="0.25">
      <c r="A839" s="440" t="str">
        <f>'Comm Input'!J1874</f>
        <v>CES</v>
      </c>
      <c r="B839" s="42" t="str">
        <f>'Comm Input'!K1874</f>
        <v>Broker: PEO Advisors II</v>
      </c>
      <c r="C839" s="35">
        <f>'Comm Input'!L1874</f>
        <v>0</v>
      </c>
      <c r="D839" s="158">
        <f>'Comm Input'!M1874</f>
        <v>0</v>
      </c>
      <c r="E839" s="117">
        <f>'Comm Input'!N1874</f>
        <v>0</v>
      </c>
      <c r="F839" s="316">
        <f>'Comm Input'!O1874</f>
        <v>0</v>
      </c>
      <c r="G839" s="158">
        <f>'Comm Input'!P1874</f>
        <v>0</v>
      </c>
      <c r="H839" s="158">
        <f>'Comm Input'!Q1874</f>
        <v>0</v>
      </c>
      <c r="I839" s="158">
        <f>'Comm Input'!R1874</f>
        <v>0</v>
      </c>
      <c r="J839" s="319">
        <f>'Comm Input'!S1874</f>
        <v>0</v>
      </c>
      <c r="K839" s="319">
        <f>'Comm Input'!T1874</f>
        <v>0</v>
      </c>
      <c r="L839" s="319" t="str">
        <f>'Comm Input'!U1874</f>
        <v>Bundled</v>
      </c>
      <c r="M839" s="158">
        <f>'Comm Input'!V1874</f>
        <v>0</v>
      </c>
      <c r="N839" s="319">
        <f>'Comm Input'!W1874</f>
        <v>1.4999999999999999E-2</v>
      </c>
      <c r="O839" s="117">
        <f>'Comm Input'!X1874</f>
        <v>0</v>
      </c>
      <c r="P839" s="157">
        <f>'Comm Input'!Y1874</f>
        <v>0</v>
      </c>
      <c r="Q839" s="159">
        <f>'Comm Input'!Z1874</f>
        <v>0</v>
      </c>
      <c r="R839" s="319">
        <f>'Comm Input'!AA1874</f>
        <v>1.5E-3</v>
      </c>
      <c r="S839" s="157">
        <f>'Comm Input'!AB1874</f>
        <v>0</v>
      </c>
      <c r="T839" s="126" t="str">
        <f>'Comm Input'!AC1874</f>
        <v>kr</v>
      </c>
      <c r="U839" s="7">
        <f>'Comm Input'!AD1874</f>
        <v>0</v>
      </c>
      <c r="V839" s="7">
        <f>'Comm Input'!AE1874</f>
        <v>0</v>
      </c>
      <c r="W839" s="126">
        <f>'Comm Input'!AF1874</f>
        <v>0</v>
      </c>
      <c r="X839" s="158">
        <f>'Comm Input'!AG1874</f>
        <v>0</v>
      </c>
      <c r="Y839" s="322">
        <f>'Comm Input'!AH1874</f>
        <v>0</v>
      </c>
      <c r="Z839" s="7">
        <f>'Comm Input'!AI1874</f>
        <v>0</v>
      </c>
    </row>
    <row r="840" spans="1:27" ht="19.5" customHeight="1" x14ac:dyDescent="0.25">
      <c r="A840" s="311">
        <f>'Comm Input'!J1875</f>
        <v>0</v>
      </c>
      <c r="B840" s="378" t="str">
        <f>'Comm Input'!K1875</f>
        <v>Elite Restoration Corp</v>
      </c>
      <c r="C840" s="17">
        <f>'Comm Input'!L1875</f>
        <v>0.28749999999999998</v>
      </c>
      <c r="D840" t="str">
        <f>'Comm Input'!M1875</f>
        <v>FL5551</v>
      </c>
      <c r="E840" s="628">
        <f>'Comm Input'!N1875</f>
        <v>8000</v>
      </c>
      <c r="F840" s="366">
        <f>'Comm Input'!O1875</f>
        <v>0</v>
      </c>
      <c r="G840" s="533">
        <f>'Comm Input'!P1875</f>
        <v>0</v>
      </c>
      <c r="H840" s="535">
        <f>'Comm Input'!Q1875</f>
        <v>0</v>
      </c>
      <c r="I840" s="535">
        <f>'Comm Input'!R1875</f>
        <v>0</v>
      </c>
      <c r="J840" s="535">
        <f>'Comm Input'!S1875</f>
        <v>0</v>
      </c>
      <c r="K840" s="535">
        <f>'Comm Input'!T1875</f>
        <v>0</v>
      </c>
      <c r="L840" s="526">
        <f>'Comm Input'!U1875</f>
        <v>0</v>
      </c>
      <c r="M840" s="526">
        <f>'Comm Input'!V1875</f>
        <v>0</v>
      </c>
      <c r="N840" s="523">
        <f>'Comm Input'!W1875</f>
        <v>120</v>
      </c>
      <c r="O840" s="523">
        <f>'Comm Input'!X1875</f>
        <v>0</v>
      </c>
      <c r="P840" s="538">
        <f>'Comm Input'!Y1875</f>
        <v>0</v>
      </c>
      <c r="Q840" s="538">
        <f>'Comm Input'!Z1875</f>
        <v>0</v>
      </c>
      <c r="R840" s="538">
        <f>'Comm Input'!AA1875</f>
        <v>12</v>
      </c>
      <c r="S840" s="538">
        <f>'Comm Input'!AB1875</f>
        <v>0</v>
      </c>
      <c r="T840" s="11">
        <f>'Comm Input'!AC1875</f>
        <v>0</v>
      </c>
      <c r="U840">
        <f>'Comm Input'!AD1875</f>
        <v>0</v>
      </c>
      <c r="V840">
        <f>'Comm Input'!AE1875</f>
        <v>0</v>
      </c>
      <c r="W840" s="538">
        <f>'Comm Input'!AF1875</f>
        <v>0</v>
      </c>
      <c r="X840" s="538">
        <f>'Comm Input'!AG1875</f>
        <v>0</v>
      </c>
      <c r="Y840" s="538">
        <f>'Comm Input'!AH1875</f>
        <v>0</v>
      </c>
      <c r="Z840">
        <f>'Comm Input'!AI1875</f>
        <v>0</v>
      </c>
    </row>
    <row r="841" spans="1:27" x14ac:dyDescent="0.25">
      <c r="A841" s="311">
        <f>'Comm Input'!J1876</f>
        <v>0</v>
      </c>
      <c r="B841">
        <f>'Comm Input'!K1876</f>
        <v>0</v>
      </c>
      <c r="C841">
        <f>'Comm Input'!L1876</f>
        <v>0</v>
      </c>
      <c r="D841">
        <f>'Comm Input'!M1876</f>
        <v>0</v>
      </c>
      <c r="E841" s="494">
        <f>'Comm Input'!N1876</f>
        <v>0</v>
      </c>
      <c r="F841" s="17">
        <f>'Comm Input'!O1876</f>
        <v>0</v>
      </c>
      <c r="G841" s="38">
        <f>'Comm Input'!P1876</f>
        <v>0</v>
      </c>
      <c r="H841" s="307">
        <f>'Comm Input'!Q1876</f>
        <v>0</v>
      </c>
      <c r="I841" s="307">
        <f>'Comm Input'!R1876</f>
        <v>0</v>
      </c>
      <c r="J841" s="307">
        <f>'Comm Input'!S1876</f>
        <v>0</v>
      </c>
      <c r="K841" s="307">
        <f>'Comm Input'!T1876</f>
        <v>0</v>
      </c>
      <c r="L841" s="38">
        <f>'Comm Input'!U1876</f>
        <v>0</v>
      </c>
      <c r="M841" s="38">
        <f>'Comm Input'!V1876</f>
        <v>0</v>
      </c>
      <c r="N841" s="22">
        <f>'Comm Input'!W1876</f>
        <v>0</v>
      </c>
      <c r="O841" s="22">
        <f>'Comm Input'!X1876</f>
        <v>0</v>
      </c>
      <c r="P841" s="23">
        <f>'Comm Input'!Y1876</f>
        <v>0</v>
      </c>
      <c r="Q841" s="23">
        <f>'Comm Input'!Z1876</f>
        <v>0</v>
      </c>
      <c r="R841" s="23">
        <f>'Comm Input'!AA1876</f>
        <v>0</v>
      </c>
      <c r="S841" s="23">
        <f>'Comm Input'!AB1876</f>
        <v>0</v>
      </c>
      <c r="T841" s="11">
        <f>'Comm Input'!AC1876</f>
        <v>0</v>
      </c>
      <c r="U841">
        <f>'Comm Input'!AD1876</f>
        <v>0</v>
      </c>
      <c r="V841">
        <f>'Comm Input'!AE1876</f>
        <v>0</v>
      </c>
      <c r="W841" s="23">
        <f>'Comm Input'!AF1876</f>
        <v>0</v>
      </c>
      <c r="X841" s="23">
        <f>'Comm Input'!AG1876</f>
        <v>0</v>
      </c>
      <c r="Y841" s="23">
        <f>'Comm Input'!AH1876</f>
        <v>0</v>
      </c>
      <c r="Z841">
        <f>'Comm Input'!AI1876</f>
        <v>0</v>
      </c>
    </row>
    <row r="842" spans="1:27" x14ac:dyDescent="0.25">
      <c r="A842" s="311">
        <f>'Comm Input'!J1877</f>
        <v>0</v>
      </c>
      <c r="B842" t="str">
        <f>'Comm Input'!K1877</f>
        <v>EFFECTIVE: 3/2022</v>
      </c>
      <c r="C842" s="17">
        <f>'Comm Input'!L1877</f>
        <v>0.30009999999999998</v>
      </c>
      <c r="D842" t="str">
        <f>'Comm Input'!M1877</f>
        <v>FL5645</v>
      </c>
      <c r="E842" s="494">
        <f>'Comm Input'!N1877</f>
        <v>0</v>
      </c>
      <c r="F842" s="366">
        <f>'Comm Input'!O1877</f>
        <v>0</v>
      </c>
      <c r="G842" s="321">
        <f>'Comm Input'!P1877</f>
        <v>0</v>
      </c>
      <c r="H842" s="307">
        <f>'Comm Input'!Q1877</f>
        <v>0</v>
      </c>
      <c r="I842" s="307">
        <f>'Comm Input'!R1877</f>
        <v>0</v>
      </c>
      <c r="J842" s="307">
        <f>'Comm Input'!S1877</f>
        <v>0</v>
      </c>
      <c r="K842" s="307">
        <f>'Comm Input'!T1877</f>
        <v>0</v>
      </c>
      <c r="L842" s="38">
        <f>'Comm Input'!U1877</f>
        <v>0</v>
      </c>
      <c r="M842" s="38">
        <f>'Comm Input'!V1877</f>
        <v>0</v>
      </c>
      <c r="N842" s="22">
        <f>'Comm Input'!W1877</f>
        <v>0</v>
      </c>
      <c r="O842" s="22">
        <f>'Comm Input'!X1877</f>
        <v>0</v>
      </c>
      <c r="P842" s="23">
        <f>'Comm Input'!Y1877</f>
        <v>0</v>
      </c>
      <c r="Q842" s="23">
        <f>'Comm Input'!Z1877</f>
        <v>0</v>
      </c>
      <c r="R842" s="23">
        <f>'Comm Input'!AA1877</f>
        <v>0</v>
      </c>
      <c r="S842" s="23">
        <f>'Comm Input'!AB1877</f>
        <v>0</v>
      </c>
      <c r="T842" s="11">
        <f>'Comm Input'!AC1877</f>
        <v>0</v>
      </c>
      <c r="U842">
        <f>'Comm Input'!AD1877</f>
        <v>0</v>
      </c>
      <c r="V842">
        <f>'Comm Input'!AE1877</f>
        <v>0</v>
      </c>
      <c r="W842" s="23">
        <f>'Comm Input'!AF1877</f>
        <v>0</v>
      </c>
      <c r="X842" s="23">
        <f>'Comm Input'!AG1877</f>
        <v>0</v>
      </c>
      <c r="Y842" s="23">
        <f>'Comm Input'!AH1877</f>
        <v>0</v>
      </c>
      <c r="Z842">
        <f>'Comm Input'!AI1877</f>
        <v>0</v>
      </c>
    </row>
    <row r="843" spans="1:27" x14ac:dyDescent="0.25">
      <c r="A843" s="311" t="str">
        <f>'Comm Input'!J1878</f>
        <v>Note: Broker earns 1/2 SUTA cutoffs</v>
      </c>
      <c r="B843">
        <f>'Comm Input'!K1878</f>
        <v>0</v>
      </c>
      <c r="C843" t="str">
        <f>'Comm Input'!L1878</f>
        <v>SUTA CREDIT</v>
      </c>
      <c r="D843">
        <f>'Comm Input'!M1878</f>
        <v>106.32</v>
      </c>
      <c r="E843" s="494">
        <f>'Comm Input'!N1878</f>
        <v>0</v>
      </c>
      <c r="F843" s="17">
        <f>'Comm Input'!O1878</f>
        <v>0</v>
      </c>
      <c r="G843" s="38">
        <f>'Comm Input'!P1878</f>
        <v>0</v>
      </c>
      <c r="H843" s="307">
        <f>'Comm Input'!Q1878</f>
        <v>0</v>
      </c>
      <c r="I843" s="307">
        <f>'Comm Input'!R1878</f>
        <v>0</v>
      </c>
      <c r="J843" s="307">
        <f>'Comm Input'!S1878</f>
        <v>0</v>
      </c>
      <c r="K843" s="307">
        <f>'Comm Input'!T1878</f>
        <v>0</v>
      </c>
      <c r="L843" s="38">
        <f>'Comm Input'!U1878</f>
        <v>0</v>
      </c>
      <c r="M843" s="38">
        <f>'Comm Input'!V1878</f>
        <v>0</v>
      </c>
      <c r="N843" s="22">
        <f>'Comm Input'!W1878</f>
        <v>106.32</v>
      </c>
      <c r="O843" s="22">
        <f>'Comm Input'!X1878</f>
        <v>0</v>
      </c>
      <c r="P843" s="23">
        <f>'Comm Input'!Y1878</f>
        <v>0</v>
      </c>
      <c r="Q843" s="23">
        <f>'Comm Input'!Z1878</f>
        <v>0</v>
      </c>
      <c r="R843" s="23">
        <f>'Comm Input'!AA1878</f>
        <v>0</v>
      </c>
      <c r="S843" s="23">
        <f>'Comm Input'!AB1878</f>
        <v>0</v>
      </c>
      <c r="T843" s="11">
        <f>'Comm Input'!AC1878</f>
        <v>0</v>
      </c>
      <c r="U843">
        <f>'Comm Input'!AD1878</f>
        <v>0</v>
      </c>
      <c r="V843">
        <f>'Comm Input'!AE1878</f>
        <v>0</v>
      </c>
      <c r="W843" s="23">
        <f>'Comm Input'!AF1878</f>
        <v>0</v>
      </c>
      <c r="X843" s="23">
        <f>'Comm Input'!AG1878</f>
        <v>0</v>
      </c>
      <c r="Y843" s="23">
        <f>'Comm Input'!AH1878</f>
        <v>0</v>
      </c>
      <c r="Z843">
        <f>'Comm Input'!AI1878</f>
        <v>0</v>
      </c>
    </row>
    <row r="844" spans="1:27" x14ac:dyDescent="0.25">
      <c r="A844" s="311">
        <f>'Comm Input'!J1879</f>
        <v>0</v>
      </c>
      <c r="B844">
        <f>'Comm Input'!K1879</f>
        <v>0</v>
      </c>
      <c r="C844" s="17">
        <f>'Comm Input'!L1879</f>
        <v>0</v>
      </c>
      <c r="D844">
        <f>'Comm Input'!M1879</f>
        <v>0</v>
      </c>
      <c r="E844" s="494">
        <f>'Comm Input'!N1879</f>
        <v>0</v>
      </c>
      <c r="F844" s="366">
        <f>'Comm Input'!O1879</f>
        <v>0</v>
      </c>
      <c r="G844" s="321">
        <f>'Comm Input'!P1879</f>
        <v>0</v>
      </c>
      <c r="H844" s="307">
        <f>'Comm Input'!Q1879</f>
        <v>0</v>
      </c>
      <c r="I844" s="307">
        <f>'Comm Input'!R1879</f>
        <v>0</v>
      </c>
      <c r="J844" s="307">
        <f>'Comm Input'!S1879</f>
        <v>0</v>
      </c>
      <c r="K844" s="307">
        <f>'Comm Input'!T1879</f>
        <v>0</v>
      </c>
      <c r="L844" s="38">
        <f>'Comm Input'!U1879</f>
        <v>0</v>
      </c>
      <c r="M844" s="38">
        <f>'Comm Input'!V1879</f>
        <v>0</v>
      </c>
      <c r="N844" s="22">
        <f>'Comm Input'!W1879</f>
        <v>0</v>
      </c>
      <c r="O844" s="22">
        <f>'Comm Input'!X1879</f>
        <v>0</v>
      </c>
      <c r="P844" s="23">
        <f>'Comm Input'!Y1879</f>
        <v>0</v>
      </c>
      <c r="Q844" s="23">
        <f>'Comm Input'!Z1879</f>
        <v>0</v>
      </c>
      <c r="R844" s="23">
        <f>'Comm Input'!AA1879</f>
        <v>0</v>
      </c>
      <c r="S844" s="23">
        <f>'Comm Input'!AB1879</f>
        <v>0</v>
      </c>
      <c r="T844" s="11">
        <f>'Comm Input'!AC1879</f>
        <v>0</v>
      </c>
      <c r="U844">
        <f>'Comm Input'!AD1879</f>
        <v>0</v>
      </c>
      <c r="V844">
        <f>'Comm Input'!AE1879</f>
        <v>0</v>
      </c>
      <c r="W844" s="23">
        <f>'Comm Input'!AF1879</f>
        <v>0</v>
      </c>
      <c r="X844" s="23">
        <f>'Comm Input'!AG1879</f>
        <v>0</v>
      </c>
      <c r="Y844" s="23">
        <f>'Comm Input'!AH1879</f>
        <v>0</v>
      </c>
      <c r="Z844" s="23">
        <f>'Comm Input'!AI1879</f>
        <v>0</v>
      </c>
      <c r="AA844">
        <f>'Comm Input'!AJ1889</f>
        <v>0</v>
      </c>
    </row>
    <row r="845" spans="1:27" x14ac:dyDescent="0.25">
      <c r="A845" s="311">
        <f>'Comm Input'!J1880</f>
        <v>0</v>
      </c>
      <c r="B845">
        <f>'Comm Input'!K1880</f>
        <v>0</v>
      </c>
      <c r="C845">
        <f>'Comm Input'!L1880</f>
        <v>0</v>
      </c>
      <c r="D845">
        <f>'Comm Input'!M1880</f>
        <v>0</v>
      </c>
      <c r="E845" s="626">
        <f>'Comm Input'!N1880</f>
        <v>0</v>
      </c>
      <c r="F845" s="13">
        <f>'Comm Input'!O1880</f>
        <v>0</v>
      </c>
      <c r="G845" s="38">
        <f>'Comm Input'!P1880</f>
        <v>0</v>
      </c>
      <c r="H845" s="307">
        <f>'Comm Input'!Q1880</f>
        <v>0</v>
      </c>
      <c r="I845" s="307">
        <f>'Comm Input'!R1880</f>
        <v>0</v>
      </c>
      <c r="J845" s="307">
        <f>'Comm Input'!S1880</f>
        <v>0</v>
      </c>
      <c r="K845" s="307">
        <f>'Comm Input'!T1880</f>
        <v>0</v>
      </c>
      <c r="L845" s="38">
        <f>'Comm Input'!U1880</f>
        <v>0</v>
      </c>
      <c r="M845" s="38">
        <f>'Comm Input'!V1880</f>
        <v>0</v>
      </c>
      <c r="N845" s="22">
        <f>'Comm Input'!W1880</f>
        <v>0</v>
      </c>
      <c r="O845" s="22">
        <f>'Comm Input'!X1880</f>
        <v>0</v>
      </c>
      <c r="P845" s="23">
        <f>'Comm Input'!Y1880</f>
        <v>0</v>
      </c>
      <c r="Q845" s="23">
        <f>'Comm Input'!Z1880</f>
        <v>0</v>
      </c>
      <c r="R845" s="23">
        <f>'Comm Input'!AA1880</f>
        <v>0</v>
      </c>
      <c r="S845" s="23">
        <f>'Comm Input'!AB1880</f>
        <v>0</v>
      </c>
      <c r="T845" s="11">
        <f>'Comm Input'!AC1880</f>
        <v>0</v>
      </c>
      <c r="U845">
        <f>'Comm Input'!AD1880</f>
        <v>0</v>
      </c>
      <c r="V845">
        <f>'Comm Input'!AE1880</f>
        <v>0</v>
      </c>
      <c r="W845" s="23">
        <f>'Comm Input'!AF1880</f>
        <v>0</v>
      </c>
      <c r="X845" s="23">
        <f>'Comm Input'!AG1880</f>
        <v>0</v>
      </c>
      <c r="Y845" s="23">
        <f>'Comm Input'!AH1880</f>
        <v>0</v>
      </c>
      <c r="Z845" s="23">
        <f>'Comm Input'!AI1880</f>
        <v>0</v>
      </c>
      <c r="AA845">
        <f>'Comm Input'!AJ1890</f>
        <v>0</v>
      </c>
    </row>
    <row r="846" spans="1:27" ht="15.75" thickBot="1" x14ac:dyDescent="0.3">
      <c r="A846" s="311">
        <f>'Comm Input'!J1881</f>
        <v>0</v>
      </c>
      <c r="B846">
        <f>'Comm Input'!K1881</f>
        <v>0</v>
      </c>
      <c r="C846">
        <f>'Comm Input'!L1881</f>
        <v>0</v>
      </c>
      <c r="D846">
        <f>'Comm Input'!M1881</f>
        <v>0</v>
      </c>
      <c r="E846" s="49">
        <f>'Comm Input'!N1881</f>
        <v>0</v>
      </c>
      <c r="F846" s="50">
        <f>'Comm Input'!O1881</f>
        <v>0</v>
      </c>
      <c r="G846" s="38">
        <f>'Comm Input'!P1881</f>
        <v>0</v>
      </c>
      <c r="H846" s="307">
        <f>'Comm Input'!Q1881</f>
        <v>0</v>
      </c>
      <c r="I846" s="307">
        <f>'Comm Input'!R1881</f>
        <v>0</v>
      </c>
      <c r="J846" s="307">
        <f>'Comm Input'!S1881</f>
        <v>0</v>
      </c>
      <c r="K846" s="307">
        <f>'Comm Input'!T1881</f>
        <v>0</v>
      </c>
      <c r="L846" s="38">
        <f>'Comm Input'!U1881</f>
        <v>0</v>
      </c>
      <c r="M846" s="38">
        <f>'Comm Input'!V1881</f>
        <v>0</v>
      </c>
      <c r="N846" s="38">
        <f>'Comm Input'!W1881</f>
        <v>0</v>
      </c>
      <c r="O846" s="22">
        <f>'Comm Input'!X1881</f>
        <v>0</v>
      </c>
      <c r="P846" s="11">
        <f>'Comm Input'!Y1881</f>
        <v>0</v>
      </c>
      <c r="Q846" s="23">
        <f>'Comm Input'!Z1881</f>
        <v>0</v>
      </c>
      <c r="R846" s="22">
        <f>'Comm Input'!AA1881</f>
        <v>0</v>
      </c>
      <c r="S846" s="22">
        <f>'Comm Input'!AB1881</f>
        <v>0</v>
      </c>
      <c r="T846" s="23">
        <f>'Comm Input'!AC1881</f>
        <v>0</v>
      </c>
      <c r="U846" s="22">
        <f>'Comm Input'!AD1881</f>
        <v>0</v>
      </c>
      <c r="V846" s="22">
        <f>'Comm Input'!AE1881</f>
        <v>0</v>
      </c>
      <c r="W846" s="23">
        <f>'Comm Input'!AF1881</f>
        <v>0</v>
      </c>
      <c r="X846" s="22">
        <f>'Comm Input'!AG1881</f>
        <v>0</v>
      </c>
      <c r="Y846" s="22">
        <f>'Comm Input'!AH1881</f>
        <v>0</v>
      </c>
      <c r="Z846" s="22">
        <f>'Comm Input'!AI1881</f>
        <v>0</v>
      </c>
      <c r="AA846">
        <f>'Comm Input'!AJ1891</f>
        <v>0</v>
      </c>
    </row>
    <row r="847" spans="1:27" ht="15.75" thickBot="1" x14ac:dyDescent="0.3">
      <c r="A847" s="311">
        <f>'Comm Input'!J1882</f>
        <v>0</v>
      </c>
      <c r="B847">
        <f>'Comm Input'!K1882</f>
        <v>0</v>
      </c>
      <c r="C847">
        <f>'Comm Input'!L1882</f>
        <v>0</v>
      </c>
      <c r="D847">
        <f>'Comm Input'!M1882</f>
        <v>0</v>
      </c>
      <c r="E847" s="49">
        <f>'Comm Input'!N1882</f>
        <v>0</v>
      </c>
      <c r="F847" s="50">
        <f>'Comm Input'!O1882</f>
        <v>0</v>
      </c>
      <c r="G847" s="38">
        <f>'Comm Input'!P1882</f>
        <v>0</v>
      </c>
      <c r="H847" s="38">
        <f>'Comm Input'!Q1882</f>
        <v>0</v>
      </c>
      <c r="I847" s="38">
        <f>'Comm Input'!R1882</f>
        <v>0</v>
      </c>
      <c r="J847" s="38">
        <f>'Comm Input'!S1882</f>
        <v>0</v>
      </c>
      <c r="K847" s="38">
        <f>'Comm Input'!T1882</f>
        <v>0</v>
      </c>
      <c r="L847" s="38">
        <f>'Comm Input'!U1882</f>
        <v>0</v>
      </c>
      <c r="M847" s="38">
        <f>'Comm Input'!V1882</f>
        <v>0</v>
      </c>
      <c r="N847" s="488">
        <f>'Comm Input'!W1882</f>
        <v>226.32</v>
      </c>
      <c r="O847" s="489">
        <f>'Comm Input'!X1882</f>
        <v>0</v>
      </c>
      <c r="P847" s="490">
        <f>'Comm Input'!Y1882</f>
        <v>0</v>
      </c>
      <c r="Q847" s="1165">
        <f>'Comm Input'!Z1882</f>
        <v>226.32</v>
      </c>
      <c r="R847" s="387">
        <f>'Comm Input'!AA1882</f>
        <v>12</v>
      </c>
      <c r="S847" s="387">
        <f>'Comm Input'!AB1882</f>
        <v>0</v>
      </c>
      <c r="T847" s="1114">
        <f>'Comm Input'!AC1882</f>
        <v>12</v>
      </c>
      <c r="U847" s="89">
        <f>'Comm Input'!AD1882</f>
        <v>0</v>
      </c>
      <c r="V847" s="89">
        <f>'Comm Input'!AE1882</f>
        <v>0</v>
      </c>
      <c r="W847" s="23">
        <f>'Comm Input'!AF1882</f>
        <v>0</v>
      </c>
      <c r="X847" s="387">
        <f>'Comm Input'!AG1882</f>
        <v>0</v>
      </c>
      <c r="Y847" s="387">
        <f>'Comm Input'!AH1882</f>
        <v>0</v>
      </c>
      <c r="Z847" s="1087">
        <f>'Comm Input'!AI1882</f>
        <v>0</v>
      </c>
      <c r="AA847">
        <f>'Comm Input'!AJ1892</f>
        <v>0</v>
      </c>
    </row>
    <row r="848" spans="1:27" x14ac:dyDescent="0.25">
      <c r="A848" s="311">
        <f>'Comm Input'!J1883</f>
        <v>0</v>
      </c>
      <c r="B848">
        <f>'Comm Input'!K1883</f>
        <v>0</v>
      </c>
      <c r="C848">
        <f>'Comm Input'!L1883</f>
        <v>0</v>
      </c>
      <c r="D848">
        <f>'Comm Input'!M1883</f>
        <v>0</v>
      </c>
      <c r="E848" s="49">
        <f>'Comm Input'!N1883</f>
        <v>0</v>
      </c>
      <c r="F848" s="50">
        <f>'Comm Input'!O1883</f>
        <v>0</v>
      </c>
      <c r="G848" s="38">
        <f>'Comm Input'!P1883</f>
        <v>0</v>
      </c>
      <c r="H848" s="38">
        <f>'Comm Input'!Q1883</f>
        <v>0</v>
      </c>
      <c r="I848" s="38">
        <f>'Comm Input'!R1883</f>
        <v>0</v>
      </c>
      <c r="J848" s="38">
        <f>'Comm Input'!S1883</f>
        <v>0</v>
      </c>
      <c r="K848" s="38">
        <f>'Comm Input'!T1883</f>
        <v>0</v>
      </c>
      <c r="L848" s="38">
        <f>'Comm Input'!U1883</f>
        <v>0</v>
      </c>
      <c r="M848" s="38">
        <f>'Comm Input'!V1883</f>
        <v>0</v>
      </c>
      <c r="N848" s="522">
        <f>'Comm Input'!W1883</f>
        <v>0</v>
      </c>
      <c r="O848" s="523">
        <f>'Comm Input'!X1883</f>
        <v>0</v>
      </c>
      <c r="P848" s="28">
        <f>'Comm Input'!Y1883</f>
        <v>0</v>
      </c>
      <c r="Q848" s="538">
        <f>'Comm Input'!Z1883</f>
        <v>0</v>
      </c>
      <c r="R848" s="523">
        <f>'Comm Input'!AA1883</f>
        <v>0</v>
      </c>
      <c r="S848" s="523">
        <f>'Comm Input'!AB1883</f>
        <v>0</v>
      </c>
      <c r="T848" s="28">
        <f>'Comm Input'!AC1883</f>
        <v>0</v>
      </c>
      <c r="U848" s="89">
        <f>'Comm Input'!AD1883</f>
        <v>0</v>
      </c>
      <c r="V848" s="89">
        <f>'Comm Input'!AE1883</f>
        <v>0</v>
      </c>
      <c r="W848" s="23">
        <f>'Comm Input'!AF1883</f>
        <v>0</v>
      </c>
      <c r="X848" s="523">
        <f>'Comm Input'!AG1883</f>
        <v>0</v>
      </c>
      <c r="Y848" s="523">
        <f>'Comm Input'!AH1883</f>
        <v>0</v>
      </c>
      <c r="Z848" s="89">
        <f>'Comm Input'!AI1883</f>
        <v>0</v>
      </c>
      <c r="AA848">
        <f>'Comm Input'!AJ1893</f>
        <v>0</v>
      </c>
    </row>
    <row r="849" spans="1:27" x14ac:dyDescent="0.25">
      <c r="A849" s="440" t="str">
        <f>'Comm Input'!J1884</f>
        <v>CES</v>
      </c>
      <c r="B849" s="42" t="str">
        <f>'Comm Input'!K1884</f>
        <v>Broker: Axis Group</v>
      </c>
      <c r="C849" s="35">
        <f>'Comm Input'!L1884</f>
        <v>0</v>
      </c>
      <c r="D849" s="158">
        <f>'Comm Input'!M1884</f>
        <v>0</v>
      </c>
      <c r="E849" s="117">
        <f>'Comm Input'!N1884</f>
        <v>0</v>
      </c>
      <c r="F849" s="316">
        <f>'Comm Input'!O1884</f>
        <v>0</v>
      </c>
      <c r="G849" s="158">
        <f>'Comm Input'!P1884</f>
        <v>0</v>
      </c>
      <c r="H849" s="158">
        <f>'Comm Input'!Q1884</f>
        <v>0</v>
      </c>
      <c r="I849" s="158">
        <f>'Comm Input'!R1884</f>
        <v>0</v>
      </c>
      <c r="J849" s="319">
        <f>'Comm Input'!S1884</f>
        <v>0</v>
      </c>
      <c r="K849" s="319">
        <f>'Comm Input'!T1884</f>
        <v>0</v>
      </c>
      <c r="L849" s="319" t="str">
        <f>'Comm Input'!U1884</f>
        <v>Bundled</v>
      </c>
      <c r="M849" s="158">
        <f>'Comm Input'!V1884</f>
        <v>0</v>
      </c>
      <c r="N849" s="319">
        <f>'Comm Input'!W1884</f>
        <v>2.75E-2</v>
      </c>
      <c r="O849" s="117">
        <f>'Comm Input'!X1884</f>
        <v>0</v>
      </c>
      <c r="P849" s="157">
        <f>'Comm Input'!Y1884</f>
        <v>0</v>
      </c>
      <c r="Q849" s="159">
        <f>'Comm Input'!Z1884</f>
        <v>0</v>
      </c>
      <c r="R849" s="319">
        <f>'Comm Input'!AA1884</f>
        <v>2.5000000000000001E-3</v>
      </c>
      <c r="S849" s="157">
        <f>'Comm Input'!AB1884</f>
        <v>0</v>
      </c>
      <c r="T849" s="126" t="str">
        <f>'Comm Input'!AC1884</f>
        <v>kr</v>
      </c>
      <c r="U849" s="7">
        <f>'Comm Input'!AD1884</f>
        <v>0</v>
      </c>
      <c r="V849" s="7">
        <f>'Comm Input'!AE1884</f>
        <v>0</v>
      </c>
      <c r="W849" s="126">
        <f>'Comm Input'!AF1884</f>
        <v>0</v>
      </c>
      <c r="X849" s="158">
        <f>'Comm Input'!AG1884</f>
        <v>0</v>
      </c>
      <c r="Y849" s="322">
        <f>'Comm Input'!AH1884</f>
        <v>0</v>
      </c>
      <c r="Z849" s="7">
        <f>'Comm Input'!AI1884</f>
        <v>0</v>
      </c>
      <c r="AA849">
        <f>'Comm Input'!AJ1894</f>
        <v>0</v>
      </c>
    </row>
    <row r="850" spans="1:27" x14ac:dyDescent="0.25">
      <c r="A850" s="311">
        <f>'Comm Input'!J1885</f>
        <v>0</v>
      </c>
      <c r="B850" s="378" t="str">
        <f>'Comm Input'!K1885</f>
        <v>Legion Roofing</v>
      </c>
      <c r="C850" s="17">
        <f>'Comm Input'!L1885</f>
        <v>0.3125</v>
      </c>
      <c r="D850" t="str">
        <f>'Comm Input'!M1885</f>
        <v>FL5551</v>
      </c>
      <c r="E850" s="628">
        <f>'Comm Input'!N1885</f>
        <v>0</v>
      </c>
      <c r="F850" s="366">
        <f>'Comm Input'!O1885</f>
        <v>0</v>
      </c>
      <c r="G850" s="533">
        <f>'Comm Input'!P1885</f>
        <v>0</v>
      </c>
      <c r="H850" s="535">
        <f>'Comm Input'!Q1885</f>
        <v>0</v>
      </c>
      <c r="I850" s="535">
        <f>'Comm Input'!R1885</f>
        <v>0</v>
      </c>
      <c r="J850" s="535">
        <f>'Comm Input'!S1885</f>
        <v>0</v>
      </c>
      <c r="K850" s="535">
        <f>'Comm Input'!T1885</f>
        <v>0</v>
      </c>
      <c r="L850" s="526">
        <f>'Comm Input'!U1885</f>
        <v>0</v>
      </c>
      <c r="M850" s="526">
        <f>'Comm Input'!V1885</f>
        <v>0</v>
      </c>
      <c r="N850" s="523">
        <f>'Comm Input'!W1885</f>
        <v>0</v>
      </c>
      <c r="O850" s="523">
        <f>'Comm Input'!X1885</f>
        <v>0</v>
      </c>
      <c r="P850" s="538">
        <f>'Comm Input'!Y1885</f>
        <v>0</v>
      </c>
      <c r="Q850" s="538">
        <f>'Comm Input'!Z1885</f>
        <v>0</v>
      </c>
      <c r="R850" s="538">
        <f>'Comm Input'!AA1885</f>
        <v>0</v>
      </c>
      <c r="S850" s="538">
        <f>'Comm Input'!AB1885</f>
        <v>0</v>
      </c>
      <c r="T850" s="11">
        <f>'Comm Input'!AC1885</f>
        <v>0</v>
      </c>
      <c r="U850">
        <f>'Comm Input'!AD1885</f>
        <v>0</v>
      </c>
      <c r="V850">
        <f>'Comm Input'!AE1885</f>
        <v>0</v>
      </c>
      <c r="W850" s="538">
        <f>'Comm Input'!AF1885</f>
        <v>0</v>
      </c>
      <c r="X850" s="538">
        <f>'Comm Input'!AG1885</f>
        <v>0</v>
      </c>
      <c r="Y850" s="538">
        <f>'Comm Input'!AH1885</f>
        <v>0</v>
      </c>
      <c r="Z850">
        <f>'Comm Input'!AI1885</f>
        <v>0</v>
      </c>
      <c r="AA850">
        <f>'Comm Input'!AJ1895</f>
        <v>0</v>
      </c>
    </row>
    <row r="851" spans="1:27" x14ac:dyDescent="0.25">
      <c r="A851" s="311">
        <f>'Comm Input'!J1886</f>
        <v>0</v>
      </c>
      <c r="B851">
        <f>'Comm Input'!K1886</f>
        <v>0</v>
      </c>
      <c r="C851">
        <f>'Comm Input'!L1886</f>
        <v>0</v>
      </c>
      <c r="D851">
        <f>'Comm Input'!M1886</f>
        <v>0</v>
      </c>
      <c r="E851" s="494">
        <f>'Comm Input'!N1886</f>
        <v>0</v>
      </c>
      <c r="F851" s="17">
        <f>'Comm Input'!O1886</f>
        <v>0</v>
      </c>
      <c r="G851" s="38">
        <f>'Comm Input'!P1886</f>
        <v>0</v>
      </c>
      <c r="H851" s="307">
        <f>'Comm Input'!Q1886</f>
        <v>0</v>
      </c>
      <c r="I851" s="307">
        <f>'Comm Input'!R1886</f>
        <v>0</v>
      </c>
      <c r="J851" s="307">
        <f>'Comm Input'!S1886</f>
        <v>0</v>
      </c>
      <c r="K851" s="307">
        <f>'Comm Input'!T1886</f>
        <v>0</v>
      </c>
      <c r="L851" s="38">
        <f>'Comm Input'!U1886</f>
        <v>0</v>
      </c>
      <c r="M851" s="38">
        <f>'Comm Input'!V1886</f>
        <v>0</v>
      </c>
      <c r="N851" s="22">
        <f>'Comm Input'!W1886</f>
        <v>0</v>
      </c>
      <c r="O851" s="22">
        <f>'Comm Input'!X1886</f>
        <v>0</v>
      </c>
      <c r="P851" s="23">
        <f>'Comm Input'!Y1886</f>
        <v>0</v>
      </c>
      <c r="Q851" s="23">
        <f>'Comm Input'!Z1886</f>
        <v>0</v>
      </c>
      <c r="R851" s="23">
        <f>'Comm Input'!AA1886</f>
        <v>0</v>
      </c>
      <c r="S851" s="23">
        <f>'Comm Input'!AB1886</f>
        <v>0</v>
      </c>
      <c r="T851" s="11">
        <f>'Comm Input'!AC1886</f>
        <v>0</v>
      </c>
      <c r="U851">
        <f>'Comm Input'!AD1886</f>
        <v>0</v>
      </c>
      <c r="V851">
        <f>'Comm Input'!AE1886</f>
        <v>0</v>
      </c>
      <c r="W851" s="23">
        <f>'Comm Input'!AF1886</f>
        <v>0</v>
      </c>
      <c r="X851" s="23">
        <f>'Comm Input'!AG1886</f>
        <v>0</v>
      </c>
      <c r="Y851" s="23">
        <f>'Comm Input'!AH1886</f>
        <v>0</v>
      </c>
      <c r="Z851">
        <f>'Comm Input'!AI1886</f>
        <v>0</v>
      </c>
      <c r="AA851">
        <f>'Comm Input'!AJ1896</f>
        <v>0</v>
      </c>
    </row>
    <row r="852" spans="1:27" x14ac:dyDescent="0.25">
      <c r="A852" s="311">
        <f>'Comm Input'!J1887</f>
        <v>0</v>
      </c>
      <c r="B852" t="str">
        <f>'Comm Input'!K1887</f>
        <v>EFFECTIVE: 1/2022</v>
      </c>
      <c r="C852" s="17">
        <f>'Comm Input'!L1887</f>
        <v>0</v>
      </c>
      <c r="D852" t="str">
        <f>'Comm Input'!M1887</f>
        <v>FL8810</v>
      </c>
      <c r="E852" s="494">
        <f>'Comm Input'!N1887</f>
        <v>9500</v>
      </c>
      <c r="F852" s="366">
        <f>'Comm Input'!O1887</f>
        <v>0</v>
      </c>
      <c r="G852" s="321">
        <f>'Comm Input'!P1887</f>
        <v>0</v>
      </c>
      <c r="H852" s="307">
        <f>'Comm Input'!Q1887</f>
        <v>0</v>
      </c>
      <c r="I852" s="307">
        <f>'Comm Input'!R1887</f>
        <v>0</v>
      </c>
      <c r="J852" s="307">
        <f>'Comm Input'!S1887</f>
        <v>0</v>
      </c>
      <c r="K852" s="307">
        <f>'Comm Input'!T1887</f>
        <v>0</v>
      </c>
      <c r="L852" s="38">
        <f>'Comm Input'!U1887</f>
        <v>0</v>
      </c>
      <c r="M852" s="38">
        <f>'Comm Input'!V1887</f>
        <v>0</v>
      </c>
      <c r="N852" s="22">
        <f>'Comm Input'!W1887</f>
        <v>261.25</v>
      </c>
      <c r="O852" s="22">
        <f>'Comm Input'!X1887</f>
        <v>0</v>
      </c>
      <c r="P852" s="23">
        <f>'Comm Input'!Y1887</f>
        <v>0</v>
      </c>
      <c r="Q852" s="23">
        <f>'Comm Input'!Z1887</f>
        <v>0</v>
      </c>
      <c r="R852" s="23">
        <f>'Comm Input'!AA1887</f>
        <v>23.75</v>
      </c>
      <c r="S852" s="23">
        <f>'Comm Input'!AB1887</f>
        <v>0</v>
      </c>
      <c r="T852" s="11">
        <f>'Comm Input'!AC1887</f>
        <v>0</v>
      </c>
      <c r="U852">
        <f>'Comm Input'!AD1887</f>
        <v>0</v>
      </c>
      <c r="V852">
        <f>'Comm Input'!AE1887</f>
        <v>0</v>
      </c>
      <c r="W852" s="23">
        <f>'Comm Input'!AF1887</f>
        <v>0</v>
      </c>
      <c r="X852" s="23">
        <f>'Comm Input'!AG1887</f>
        <v>0</v>
      </c>
      <c r="Y852" s="23">
        <f>'Comm Input'!AH1887</f>
        <v>0</v>
      </c>
      <c r="Z852">
        <f>'Comm Input'!AI1887</f>
        <v>0</v>
      </c>
      <c r="AA852">
        <f>'Comm Input'!AJ1897</f>
        <v>0</v>
      </c>
    </row>
    <row r="853" spans="1:27" x14ac:dyDescent="0.25">
      <c r="A853" s="311">
        <f>'Comm Input'!J1888</f>
        <v>0</v>
      </c>
      <c r="B853">
        <f>'Comm Input'!K1888</f>
        <v>0</v>
      </c>
      <c r="C853">
        <f>'Comm Input'!L1888</f>
        <v>0</v>
      </c>
      <c r="D853">
        <f>'Comm Input'!M1888</f>
        <v>0</v>
      </c>
      <c r="E853" s="494">
        <f>'Comm Input'!N1888</f>
        <v>0</v>
      </c>
      <c r="F853" s="17">
        <f>'Comm Input'!O1888</f>
        <v>0</v>
      </c>
      <c r="G853" s="38">
        <f>'Comm Input'!P1888</f>
        <v>0</v>
      </c>
      <c r="H853" s="307">
        <f>'Comm Input'!Q1888</f>
        <v>0</v>
      </c>
      <c r="I853" s="307">
        <f>'Comm Input'!R1888</f>
        <v>0</v>
      </c>
      <c r="J853" s="307">
        <f>'Comm Input'!S1888</f>
        <v>0</v>
      </c>
      <c r="K853" s="307">
        <f>'Comm Input'!T1888</f>
        <v>0</v>
      </c>
      <c r="L853" s="38">
        <f>'Comm Input'!U1888</f>
        <v>0</v>
      </c>
      <c r="M853" s="38">
        <f>'Comm Input'!V1888</f>
        <v>0</v>
      </c>
      <c r="N853" s="22">
        <f>'Comm Input'!W1888</f>
        <v>0</v>
      </c>
      <c r="O853" s="22">
        <f>'Comm Input'!X1888</f>
        <v>0</v>
      </c>
      <c r="P853" s="23">
        <f>'Comm Input'!Y1888</f>
        <v>0</v>
      </c>
      <c r="Q853" s="23">
        <f>'Comm Input'!Z1888</f>
        <v>0</v>
      </c>
      <c r="R853" s="23">
        <f>'Comm Input'!AA1888</f>
        <v>0</v>
      </c>
      <c r="S853" s="23">
        <f>'Comm Input'!AB1888</f>
        <v>0</v>
      </c>
      <c r="T853" s="11">
        <f>'Comm Input'!AC1888</f>
        <v>0</v>
      </c>
      <c r="U853">
        <f>'Comm Input'!AD1888</f>
        <v>0</v>
      </c>
      <c r="V853">
        <f>'Comm Input'!AE1888</f>
        <v>0</v>
      </c>
      <c r="W853" s="23">
        <f>'Comm Input'!AF1888</f>
        <v>0</v>
      </c>
      <c r="X853" s="23">
        <f>'Comm Input'!AG1888</f>
        <v>0</v>
      </c>
      <c r="Y853" s="23">
        <f>'Comm Input'!AH1888</f>
        <v>0</v>
      </c>
      <c r="Z853">
        <f>'Comm Input'!AI1888</f>
        <v>0</v>
      </c>
      <c r="AA853">
        <f>'Comm Input'!AJ1898</f>
        <v>0</v>
      </c>
    </row>
    <row r="854" spans="1:27" x14ac:dyDescent="0.25">
      <c r="A854" s="311">
        <f>'Comm Input'!J1889</f>
        <v>0</v>
      </c>
      <c r="B854">
        <f>'Comm Input'!K1889</f>
        <v>0</v>
      </c>
      <c r="C854" s="17">
        <f>'Comm Input'!L1889</f>
        <v>0</v>
      </c>
      <c r="D854">
        <f>'Comm Input'!M1889</f>
        <v>0</v>
      </c>
      <c r="E854" s="494">
        <f>'Comm Input'!N1889</f>
        <v>0</v>
      </c>
      <c r="F854" s="366">
        <f>'Comm Input'!O1889</f>
        <v>0</v>
      </c>
      <c r="G854" s="321">
        <f>'Comm Input'!P1889</f>
        <v>0</v>
      </c>
      <c r="H854" s="307">
        <f>'Comm Input'!Q1889</f>
        <v>0</v>
      </c>
      <c r="I854" s="307">
        <f>'Comm Input'!R1889</f>
        <v>0</v>
      </c>
      <c r="J854" s="307">
        <f>'Comm Input'!S1889</f>
        <v>0</v>
      </c>
      <c r="K854" s="307">
        <f>'Comm Input'!T1889</f>
        <v>0</v>
      </c>
      <c r="L854" s="38">
        <f>'Comm Input'!U1889</f>
        <v>0</v>
      </c>
      <c r="M854" s="38">
        <f>'Comm Input'!V1889</f>
        <v>0</v>
      </c>
      <c r="N854" s="22">
        <f>'Comm Input'!W1889</f>
        <v>0</v>
      </c>
      <c r="O854" s="22">
        <f>'Comm Input'!X1889</f>
        <v>0</v>
      </c>
      <c r="P854" s="23">
        <f>'Comm Input'!Y1889</f>
        <v>0</v>
      </c>
      <c r="Q854" s="23">
        <f>'Comm Input'!Z1889</f>
        <v>0</v>
      </c>
      <c r="R854" s="23">
        <f>'Comm Input'!AA1889</f>
        <v>0</v>
      </c>
      <c r="S854" s="23">
        <f>'Comm Input'!AB1889</f>
        <v>0</v>
      </c>
      <c r="T854" s="11">
        <f>'Comm Input'!AC1889</f>
        <v>0</v>
      </c>
      <c r="U854">
        <f>'Comm Input'!AD1889</f>
        <v>0</v>
      </c>
      <c r="V854">
        <f>'Comm Input'!AE1889</f>
        <v>0</v>
      </c>
      <c r="W854" s="23">
        <f>'Comm Input'!AF1889</f>
        <v>0</v>
      </c>
      <c r="X854" s="23">
        <f>'Comm Input'!AG1889</f>
        <v>0</v>
      </c>
      <c r="Y854" s="23">
        <f>'Comm Input'!AH1889</f>
        <v>0</v>
      </c>
      <c r="Z854" s="23">
        <f>'Comm Input'!AI1889</f>
        <v>0</v>
      </c>
      <c r="AA854">
        <f>'Comm Input'!AJ1899</f>
        <v>0</v>
      </c>
    </row>
    <row r="855" spans="1:27" x14ac:dyDescent="0.25">
      <c r="A855" s="311">
        <f>'Comm Input'!J1890</f>
        <v>0</v>
      </c>
      <c r="B855">
        <f>'Comm Input'!K1890</f>
        <v>0</v>
      </c>
      <c r="C855">
        <f>'Comm Input'!L1890</f>
        <v>0</v>
      </c>
      <c r="D855">
        <f>'Comm Input'!M1890</f>
        <v>0</v>
      </c>
      <c r="E855" s="626">
        <f>'Comm Input'!N1890</f>
        <v>0</v>
      </c>
      <c r="F855" s="13">
        <f>'Comm Input'!O1890</f>
        <v>0</v>
      </c>
      <c r="G855" s="38">
        <f>'Comm Input'!P1890</f>
        <v>0</v>
      </c>
      <c r="H855" s="307">
        <f>'Comm Input'!Q1890</f>
        <v>0</v>
      </c>
      <c r="I855" s="307">
        <f>'Comm Input'!R1890</f>
        <v>0</v>
      </c>
      <c r="J855" s="307">
        <f>'Comm Input'!S1890</f>
        <v>0</v>
      </c>
      <c r="K855" s="307">
        <f>'Comm Input'!T1890</f>
        <v>0</v>
      </c>
      <c r="L855" s="38">
        <f>'Comm Input'!U1890</f>
        <v>0</v>
      </c>
      <c r="M855" s="38">
        <f>'Comm Input'!V1890</f>
        <v>0</v>
      </c>
      <c r="N855" s="22">
        <f>'Comm Input'!W1890</f>
        <v>0</v>
      </c>
      <c r="O855" s="22">
        <f>'Comm Input'!X1890</f>
        <v>0</v>
      </c>
      <c r="P855" s="23">
        <f>'Comm Input'!Y1890</f>
        <v>0</v>
      </c>
      <c r="Q855" s="23">
        <f>'Comm Input'!Z1890</f>
        <v>0</v>
      </c>
      <c r="R855" s="23">
        <f>'Comm Input'!AA1890</f>
        <v>0</v>
      </c>
      <c r="S855" s="23">
        <f>'Comm Input'!AB1890</f>
        <v>0</v>
      </c>
      <c r="T855" s="11">
        <f>'Comm Input'!AC1890</f>
        <v>0</v>
      </c>
      <c r="U855">
        <f>'Comm Input'!AD1890</f>
        <v>0</v>
      </c>
      <c r="V855">
        <f>'Comm Input'!AE1890</f>
        <v>0</v>
      </c>
      <c r="W855" s="23">
        <f>'Comm Input'!AF1890</f>
        <v>0</v>
      </c>
      <c r="X855" s="23">
        <f>'Comm Input'!AG1890</f>
        <v>0</v>
      </c>
      <c r="Y855" s="23">
        <f>'Comm Input'!AH1890</f>
        <v>0</v>
      </c>
      <c r="Z855" s="23">
        <f>'Comm Input'!AI1890</f>
        <v>0</v>
      </c>
      <c r="AA855">
        <f>'Comm Input'!AJ1900</f>
        <v>0</v>
      </c>
    </row>
    <row r="856" spans="1:27" ht="15.75" thickBot="1" x14ac:dyDescent="0.3">
      <c r="A856" s="311">
        <f>'Comm Input'!J1891</f>
        <v>0</v>
      </c>
      <c r="B856">
        <f>'Comm Input'!K1891</f>
        <v>0</v>
      </c>
      <c r="C856">
        <f>'Comm Input'!L1891</f>
        <v>0</v>
      </c>
      <c r="D856">
        <f>'Comm Input'!M1891</f>
        <v>0</v>
      </c>
      <c r="E856" s="49">
        <f>'Comm Input'!N1891</f>
        <v>0</v>
      </c>
      <c r="F856" s="50">
        <f>'Comm Input'!O1891</f>
        <v>0</v>
      </c>
      <c r="G856" s="38">
        <f>'Comm Input'!P1891</f>
        <v>0</v>
      </c>
      <c r="H856" s="307">
        <f>'Comm Input'!Q1891</f>
        <v>0</v>
      </c>
      <c r="I856" s="307">
        <f>'Comm Input'!R1891</f>
        <v>0</v>
      </c>
      <c r="J856" s="307">
        <f>'Comm Input'!S1891</f>
        <v>0</v>
      </c>
      <c r="K856" s="307">
        <f>'Comm Input'!T1891</f>
        <v>0</v>
      </c>
      <c r="L856" s="38">
        <f>'Comm Input'!U1891</f>
        <v>0</v>
      </c>
      <c r="M856" s="38">
        <f>'Comm Input'!V1891</f>
        <v>0</v>
      </c>
      <c r="N856" s="38">
        <f>'Comm Input'!W1891</f>
        <v>0</v>
      </c>
      <c r="O856" s="22">
        <f>'Comm Input'!X1891</f>
        <v>0</v>
      </c>
      <c r="P856" s="11">
        <f>'Comm Input'!Y1891</f>
        <v>0</v>
      </c>
      <c r="Q856" s="23">
        <f>'Comm Input'!Z1891</f>
        <v>0</v>
      </c>
      <c r="R856" s="22">
        <f>'Comm Input'!AA1891</f>
        <v>0</v>
      </c>
      <c r="S856" s="22">
        <f>'Comm Input'!AB1891</f>
        <v>0</v>
      </c>
      <c r="T856" s="23">
        <f>'Comm Input'!AC1891</f>
        <v>0</v>
      </c>
      <c r="U856" s="22">
        <f>'Comm Input'!AD1891</f>
        <v>0</v>
      </c>
      <c r="V856" s="22">
        <f>'Comm Input'!AE1891</f>
        <v>0</v>
      </c>
      <c r="W856" s="23">
        <f>'Comm Input'!AF1891</f>
        <v>0</v>
      </c>
      <c r="X856" s="22">
        <f>'Comm Input'!AG1891</f>
        <v>0</v>
      </c>
      <c r="Y856" s="22">
        <f>'Comm Input'!AH1891</f>
        <v>0</v>
      </c>
      <c r="Z856" s="22">
        <f>'Comm Input'!AI1891</f>
        <v>0</v>
      </c>
      <c r="AA856">
        <f>'Comm Input'!AJ1901</f>
        <v>0</v>
      </c>
    </row>
    <row r="857" spans="1:27" ht="15.75" thickBot="1" x14ac:dyDescent="0.3">
      <c r="A857" s="311">
        <f>'Comm Input'!J1892</f>
        <v>0</v>
      </c>
      <c r="B857">
        <f>'Comm Input'!K1892</f>
        <v>0</v>
      </c>
      <c r="C857">
        <f>'Comm Input'!L1892</f>
        <v>0</v>
      </c>
      <c r="D857">
        <f>'Comm Input'!M1892</f>
        <v>0</v>
      </c>
      <c r="E857" s="49">
        <f>'Comm Input'!N1892</f>
        <v>0</v>
      </c>
      <c r="F857" s="50">
        <f>'Comm Input'!O1892</f>
        <v>0</v>
      </c>
      <c r="G857" s="38">
        <f>'Comm Input'!P1892</f>
        <v>0</v>
      </c>
      <c r="H857" s="38">
        <f>'Comm Input'!Q1892</f>
        <v>0</v>
      </c>
      <c r="I857" s="38">
        <f>'Comm Input'!R1892</f>
        <v>0</v>
      </c>
      <c r="J857" s="38">
        <f>'Comm Input'!S1892</f>
        <v>0</v>
      </c>
      <c r="K857" s="38">
        <f>'Comm Input'!T1892</f>
        <v>0</v>
      </c>
      <c r="L857" s="38">
        <f>'Comm Input'!U1892</f>
        <v>0</v>
      </c>
      <c r="M857" s="38">
        <f>'Comm Input'!V1892</f>
        <v>0</v>
      </c>
      <c r="N857" s="488">
        <f>'Comm Input'!W1892</f>
        <v>261.25</v>
      </c>
      <c r="O857" s="489">
        <f>'Comm Input'!X1892</f>
        <v>0</v>
      </c>
      <c r="P857" s="490">
        <f>'Comm Input'!Y1892</f>
        <v>0</v>
      </c>
      <c r="Q857" s="1165">
        <f>'Comm Input'!Z1892</f>
        <v>261.25</v>
      </c>
      <c r="R857" s="387">
        <f>'Comm Input'!AA1892</f>
        <v>23.75</v>
      </c>
      <c r="S857" s="387">
        <f>'Comm Input'!AB1892</f>
        <v>0</v>
      </c>
      <c r="T857" s="1114">
        <f>'Comm Input'!AC1892</f>
        <v>23.75</v>
      </c>
      <c r="U857" s="89">
        <f>'Comm Input'!AD1892</f>
        <v>0</v>
      </c>
      <c r="V857" s="89">
        <f>'Comm Input'!AE1892</f>
        <v>0</v>
      </c>
      <c r="W857" s="23">
        <f>'Comm Input'!AF1892</f>
        <v>0</v>
      </c>
      <c r="X857" s="387">
        <f>'Comm Input'!AG1892</f>
        <v>0</v>
      </c>
      <c r="Y857" s="387">
        <f>'Comm Input'!AH1892</f>
        <v>0</v>
      </c>
      <c r="Z857" s="1087">
        <f>'Comm Input'!AI1892</f>
        <v>0</v>
      </c>
      <c r="AA857">
        <f>'Comm Input'!AJ1902</f>
        <v>0</v>
      </c>
    </row>
    <row r="858" spans="1:27" x14ac:dyDescent="0.25">
      <c r="A858" s="311">
        <f>'Comm Input'!J1893</f>
        <v>0</v>
      </c>
      <c r="B858">
        <f>'Comm Input'!K1893</f>
        <v>0</v>
      </c>
      <c r="C858">
        <f>'Comm Input'!L1893</f>
        <v>0</v>
      </c>
      <c r="D858">
        <f>'Comm Input'!M1893</f>
        <v>0</v>
      </c>
      <c r="E858" s="49">
        <f>'Comm Input'!N1893</f>
        <v>0</v>
      </c>
      <c r="F858" s="50">
        <f>'Comm Input'!O1893</f>
        <v>0</v>
      </c>
      <c r="G858" s="38">
        <f>'Comm Input'!P1893</f>
        <v>0</v>
      </c>
      <c r="H858" s="38">
        <f>'Comm Input'!Q1893</f>
        <v>0</v>
      </c>
      <c r="I858" s="38">
        <f>'Comm Input'!R1893</f>
        <v>0</v>
      </c>
      <c r="J858" s="38">
        <f>'Comm Input'!S1893</f>
        <v>0</v>
      </c>
      <c r="K858" s="38">
        <f>'Comm Input'!T1893</f>
        <v>0</v>
      </c>
      <c r="L858" s="38">
        <f>'Comm Input'!U1893</f>
        <v>0</v>
      </c>
      <c r="M858" s="38">
        <f>'Comm Input'!V1893</f>
        <v>0</v>
      </c>
      <c r="N858" s="522">
        <f>'Comm Input'!W1893</f>
        <v>0</v>
      </c>
      <c r="O858" s="523">
        <f>'Comm Input'!X1893</f>
        <v>0</v>
      </c>
      <c r="P858" s="28">
        <f>'Comm Input'!Y1893</f>
        <v>0</v>
      </c>
      <c r="Q858" s="538">
        <f>'Comm Input'!Z1893</f>
        <v>0</v>
      </c>
      <c r="R858" s="523">
        <f>'Comm Input'!AA1893</f>
        <v>0</v>
      </c>
      <c r="S858" s="523">
        <f>'Comm Input'!AB1893</f>
        <v>0</v>
      </c>
      <c r="T858" s="28">
        <f>'Comm Input'!AC1893</f>
        <v>0</v>
      </c>
      <c r="U858" s="89">
        <f>'Comm Input'!AD1893</f>
        <v>0</v>
      </c>
      <c r="V858" s="89">
        <f>'Comm Input'!AE1893</f>
        <v>0</v>
      </c>
      <c r="W858" s="23">
        <f>'Comm Input'!AF1893</f>
        <v>0</v>
      </c>
      <c r="X858" s="523">
        <f>'Comm Input'!AG1893</f>
        <v>0</v>
      </c>
      <c r="Y858" s="523">
        <f>'Comm Input'!AH1893</f>
        <v>0</v>
      </c>
      <c r="Z858" s="89">
        <f>'Comm Input'!AI1893</f>
        <v>0</v>
      </c>
      <c r="AA858">
        <f>'Comm Input'!AJ1903</f>
        <v>0</v>
      </c>
    </row>
    <row r="859" spans="1:27" x14ac:dyDescent="0.25">
      <c r="A859" s="440" t="str">
        <f>'Comm Input'!J1894</f>
        <v>CES</v>
      </c>
      <c r="B859" s="42" t="str">
        <f>'Comm Input'!K1894</f>
        <v>Broker: Liberty Blue Options</v>
      </c>
      <c r="C859" s="35">
        <f>'Comm Input'!L1894</f>
        <v>0</v>
      </c>
      <c r="D859" s="158">
        <f>'Comm Input'!M1894</f>
        <v>0</v>
      </c>
      <c r="E859" s="117">
        <f>'Comm Input'!N1894</f>
        <v>0</v>
      </c>
      <c r="F859" s="316">
        <f>'Comm Input'!O1894</f>
        <v>0</v>
      </c>
      <c r="G859" s="158">
        <f>'Comm Input'!P1894</f>
        <v>0</v>
      </c>
      <c r="H859" s="158">
        <f>'Comm Input'!Q1894</f>
        <v>0</v>
      </c>
      <c r="I859" s="158">
        <f>'Comm Input'!R1894</f>
        <v>0</v>
      </c>
      <c r="J859" s="319">
        <f>'Comm Input'!S1894</f>
        <v>0</v>
      </c>
      <c r="K859" s="319">
        <f>'Comm Input'!T1894</f>
        <v>0</v>
      </c>
      <c r="L859" s="319" t="str">
        <f>'Comm Input'!U1894</f>
        <v>Bundled</v>
      </c>
      <c r="M859" s="158">
        <f>'Comm Input'!V1894</f>
        <v>0</v>
      </c>
      <c r="N859" s="319">
        <f>'Comm Input'!W1894</f>
        <v>7.0000000000000001E-3</v>
      </c>
      <c r="O859" s="117">
        <f>'Comm Input'!X1894</f>
        <v>0</v>
      </c>
      <c r="P859" s="157">
        <f>'Comm Input'!Y1894</f>
        <v>0</v>
      </c>
      <c r="Q859" s="159">
        <f>'Comm Input'!Z1894</f>
        <v>0</v>
      </c>
      <c r="R859" s="319">
        <f>'Comm Input'!AA1894</f>
        <v>3.0000000000000001E-3</v>
      </c>
      <c r="S859" s="157">
        <f>'Comm Input'!AB1894</f>
        <v>0</v>
      </c>
      <c r="T859" s="126" t="str">
        <f>'Comm Input'!AC1894</f>
        <v>creative</v>
      </c>
      <c r="U859" s="7">
        <f>'Comm Input'!AD1894</f>
        <v>1E-3</v>
      </c>
      <c r="V859" s="7">
        <f>'Comm Input'!AE1894</f>
        <v>0</v>
      </c>
      <c r="W859" s="126" t="str">
        <f>'Comm Input'!AF1894</f>
        <v>kr</v>
      </c>
      <c r="X859" s="158">
        <f>'Comm Input'!AG1894</f>
        <v>0</v>
      </c>
      <c r="Y859" s="322">
        <f>'Comm Input'!AH1894</f>
        <v>0</v>
      </c>
      <c r="Z859" s="7">
        <f>'Comm Input'!AI1894</f>
        <v>0</v>
      </c>
      <c r="AA859">
        <f>'Comm Input'!AJ1904</f>
        <v>0</v>
      </c>
    </row>
    <row r="860" spans="1:27" x14ac:dyDescent="0.25">
      <c r="A860" s="311" t="str">
        <f>'Comm Input'!J1895</f>
        <v>broker earns 1/2 of cutoffs</v>
      </c>
      <c r="B860" s="378" t="str">
        <f>'Comm Input'!K1895</f>
        <v>Dakota Grogan</v>
      </c>
      <c r="C860" s="17">
        <f>'Comm Input'!L1895</f>
        <v>0.20300000000000001</v>
      </c>
      <c r="D860" t="str">
        <f>'Comm Input'!M1895</f>
        <v>TN5645</v>
      </c>
      <c r="E860" s="628">
        <f>'Comm Input'!N1895</f>
        <v>39122.720000000001</v>
      </c>
      <c r="F860" s="366">
        <f>'Comm Input'!O1895</f>
        <v>0</v>
      </c>
      <c r="G860" s="533">
        <f>'Comm Input'!P1895</f>
        <v>0</v>
      </c>
      <c r="H860" s="535">
        <f>'Comm Input'!Q1895</f>
        <v>0</v>
      </c>
      <c r="I860" s="535">
        <f>'Comm Input'!R1895</f>
        <v>0</v>
      </c>
      <c r="J860" s="535">
        <f>'Comm Input'!S1895</f>
        <v>0</v>
      </c>
      <c r="K860" s="535">
        <f>'Comm Input'!T1895</f>
        <v>0</v>
      </c>
      <c r="L860" s="526">
        <f>'Comm Input'!U1895</f>
        <v>0</v>
      </c>
      <c r="M860" s="526">
        <f>'Comm Input'!V1895</f>
        <v>0</v>
      </c>
      <c r="N860" s="523">
        <f>'Comm Input'!W1895</f>
        <v>273.85903999999999</v>
      </c>
      <c r="O860" s="523">
        <f>'Comm Input'!X1895</f>
        <v>0</v>
      </c>
      <c r="P860" s="538">
        <f>'Comm Input'!Y1895</f>
        <v>0</v>
      </c>
      <c r="Q860" s="538">
        <f>'Comm Input'!Z1895</f>
        <v>0</v>
      </c>
      <c r="R860" s="538">
        <f>'Comm Input'!AA1895</f>
        <v>117.36816</v>
      </c>
      <c r="S860" s="538">
        <f>'Comm Input'!AB1895</f>
        <v>0</v>
      </c>
      <c r="T860" s="11">
        <f>'Comm Input'!AC1895</f>
        <v>0</v>
      </c>
      <c r="U860">
        <f>'Comm Input'!AD1895</f>
        <v>39.122720000000001</v>
      </c>
      <c r="V860">
        <f>'Comm Input'!AE1895</f>
        <v>0</v>
      </c>
      <c r="W860" s="538">
        <f>'Comm Input'!AF1895</f>
        <v>0</v>
      </c>
      <c r="X860" s="538">
        <f>'Comm Input'!AG1895</f>
        <v>0</v>
      </c>
      <c r="Y860" s="538">
        <f>'Comm Input'!AH1895</f>
        <v>0</v>
      </c>
      <c r="Z860">
        <f>'Comm Input'!AI1895</f>
        <v>0</v>
      </c>
      <c r="AA860">
        <f>'Comm Input'!AJ1905</f>
        <v>0</v>
      </c>
    </row>
    <row r="861" spans="1:27" x14ac:dyDescent="0.25">
      <c r="A861" s="311">
        <f>'Comm Input'!J1896</f>
        <v>0</v>
      </c>
      <c r="B861">
        <f>'Comm Input'!K1896</f>
        <v>0</v>
      </c>
      <c r="C861">
        <f>'Comm Input'!L1896</f>
        <v>0</v>
      </c>
      <c r="D861">
        <f>'Comm Input'!M1896</f>
        <v>0</v>
      </c>
      <c r="E861" s="494">
        <f>'Comm Input'!N1896</f>
        <v>0</v>
      </c>
      <c r="F861" s="17">
        <f>'Comm Input'!O1896</f>
        <v>0</v>
      </c>
      <c r="G861" s="38">
        <f>'Comm Input'!P1896</f>
        <v>0</v>
      </c>
      <c r="H861" s="307">
        <f>'Comm Input'!Q1896</f>
        <v>0</v>
      </c>
      <c r="I861" s="307">
        <f>'Comm Input'!R1896</f>
        <v>0</v>
      </c>
      <c r="J861" s="307">
        <f>'Comm Input'!S1896</f>
        <v>0</v>
      </c>
      <c r="K861" s="307">
        <f>'Comm Input'!T1896</f>
        <v>0</v>
      </c>
      <c r="L861" s="38">
        <f>'Comm Input'!U1896</f>
        <v>0</v>
      </c>
      <c r="M861" s="38">
        <f>'Comm Input'!V1896</f>
        <v>0</v>
      </c>
      <c r="N861" s="22">
        <f>'Comm Input'!W1896</f>
        <v>0</v>
      </c>
      <c r="O861" s="22">
        <f>'Comm Input'!X1896</f>
        <v>0</v>
      </c>
      <c r="P861" s="23">
        <f>'Comm Input'!Y1896</f>
        <v>0</v>
      </c>
      <c r="Q861" s="23">
        <f>'Comm Input'!Z1896</f>
        <v>0</v>
      </c>
      <c r="R861" s="23">
        <f>'Comm Input'!AA1896</f>
        <v>0</v>
      </c>
      <c r="S861" s="23">
        <f>'Comm Input'!AB1896</f>
        <v>0</v>
      </c>
      <c r="T861" s="11">
        <f>'Comm Input'!AC1896</f>
        <v>0</v>
      </c>
      <c r="U861">
        <f>'Comm Input'!AD1896</f>
        <v>0</v>
      </c>
      <c r="V861">
        <f>'Comm Input'!AE1896</f>
        <v>0</v>
      </c>
      <c r="W861" s="23">
        <f>'Comm Input'!AF1896</f>
        <v>0</v>
      </c>
      <c r="X861" s="23">
        <f>'Comm Input'!AG1896</f>
        <v>0</v>
      </c>
      <c r="Y861" s="23">
        <f>'Comm Input'!AH1896</f>
        <v>0</v>
      </c>
      <c r="Z861">
        <f>'Comm Input'!AI1896</f>
        <v>0</v>
      </c>
      <c r="AA861">
        <f>'Comm Input'!AJ1906</f>
        <v>0</v>
      </c>
    </row>
    <row r="862" spans="1:27" x14ac:dyDescent="0.25">
      <c r="A862" s="311">
        <f>'Comm Input'!J1897</f>
        <v>0</v>
      </c>
      <c r="B862" t="str">
        <f>'Comm Input'!K1897</f>
        <v>EFFECTIVE: 7/2022</v>
      </c>
      <c r="C862" s="17" t="str">
        <f>'Comm Input'!L1897</f>
        <v>SUTA CREDIT</v>
      </c>
      <c r="D862">
        <f>'Comm Input'!M1897</f>
        <v>564.58000000000004</v>
      </c>
      <c r="E862" s="494">
        <f>'Comm Input'!N1897</f>
        <v>0</v>
      </c>
      <c r="F862" s="366">
        <f>'Comm Input'!O1897</f>
        <v>0</v>
      </c>
      <c r="G862" s="321">
        <f>'Comm Input'!P1897</f>
        <v>0</v>
      </c>
      <c r="H862" s="307">
        <f>'Comm Input'!Q1897</f>
        <v>0</v>
      </c>
      <c r="I862" s="307">
        <f>'Comm Input'!R1897</f>
        <v>0</v>
      </c>
      <c r="J862" s="307">
        <f>'Comm Input'!S1897</f>
        <v>0</v>
      </c>
      <c r="K862" s="307">
        <f>'Comm Input'!T1897</f>
        <v>0</v>
      </c>
      <c r="L862" s="38">
        <f>'Comm Input'!U1897</f>
        <v>0</v>
      </c>
      <c r="M862" s="38">
        <f>'Comm Input'!V1897</f>
        <v>0</v>
      </c>
      <c r="N862" s="22">
        <f>'Comm Input'!W1897</f>
        <v>395.20600000000002</v>
      </c>
      <c r="O862" s="22">
        <f>'Comm Input'!X1897</f>
        <v>0</v>
      </c>
      <c r="P862" s="23">
        <f>'Comm Input'!Y1897</f>
        <v>0</v>
      </c>
      <c r="Q862" s="23">
        <f>'Comm Input'!Z1897</f>
        <v>0</v>
      </c>
      <c r="R862" s="23">
        <f>'Comm Input'!AA1897</f>
        <v>169.374</v>
      </c>
      <c r="S862" s="23">
        <f>'Comm Input'!AB1897</f>
        <v>0</v>
      </c>
      <c r="T862" s="11">
        <f>'Comm Input'!AC1897</f>
        <v>0</v>
      </c>
      <c r="U862">
        <f>'Comm Input'!AD1897</f>
        <v>0</v>
      </c>
      <c r="V862">
        <f>'Comm Input'!AE1897</f>
        <v>0</v>
      </c>
      <c r="W862" s="23">
        <f>'Comm Input'!AF1897</f>
        <v>0</v>
      </c>
      <c r="X862" s="23">
        <f>'Comm Input'!AG1897</f>
        <v>0</v>
      </c>
      <c r="Y862" s="23">
        <f>'Comm Input'!AH1897</f>
        <v>0</v>
      </c>
      <c r="Z862">
        <f>'Comm Input'!AI1897</f>
        <v>0</v>
      </c>
      <c r="AA862">
        <f>'Comm Input'!AJ1907</f>
        <v>0</v>
      </c>
    </row>
    <row r="863" spans="1:27" x14ac:dyDescent="0.25">
      <c r="A863" s="311">
        <f>'Comm Input'!J1898</f>
        <v>0</v>
      </c>
      <c r="B863">
        <f>'Comm Input'!K1898</f>
        <v>0</v>
      </c>
      <c r="C863">
        <f>'Comm Input'!L1898</f>
        <v>0</v>
      </c>
      <c r="D863">
        <f>'Comm Input'!M1898</f>
        <v>0</v>
      </c>
      <c r="E863" s="494">
        <f>'Comm Input'!N1898</f>
        <v>0</v>
      </c>
      <c r="F863" s="17">
        <f>'Comm Input'!O1898</f>
        <v>0</v>
      </c>
      <c r="G863" s="38">
        <f>'Comm Input'!P1898</f>
        <v>0</v>
      </c>
      <c r="H863" s="307">
        <f>'Comm Input'!Q1898</f>
        <v>0</v>
      </c>
      <c r="I863" s="307">
        <f>'Comm Input'!R1898</f>
        <v>0</v>
      </c>
      <c r="J863" s="307">
        <f>'Comm Input'!S1898</f>
        <v>0</v>
      </c>
      <c r="K863" s="307">
        <f>'Comm Input'!T1898</f>
        <v>0</v>
      </c>
      <c r="L863" s="38">
        <f>'Comm Input'!U1898</f>
        <v>0</v>
      </c>
      <c r="M863" s="38">
        <f>'Comm Input'!V1898</f>
        <v>0</v>
      </c>
      <c r="N863" s="22">
        <f>'Comm Input'!W1898</f>
        <v>0</v>
      </c>
      <c r="O863" s="22">
        <f>'Comm Input'!X1898</f>
        <v>0</v>
      </c>
      <c r="P863" s="23">
        <f>'Comm Input'!Y1898</f>
        <v>0</v>
      </c>
      <c r="Q863" s="23">
        <f>'Comm Input'!Z1898</f>
        <v>0</v>
      </c>
      <c r="R863" s="23">
        <f>'Comm Input'!AA1898</f>
        <v>0</v>
      </c>
      <c r="S863" s="23">
        <f>'Comm Input'!AB1898</f>
        <v>0</v>
      </c>
      <c r="T863" s="11">
        <f>'Comm Input'!AC1898</f>
        <v>0</v>
      </c>
      <c r="U863">
        <f>'Comm Input'!AD1898</f>
        <v>0</v>
      </c>
      <c r="V863">
        <f>'Comm Input'!AE1898</f>
        <v>0</v>
      </c>
      <c r="W863" s="23">
        <f>'Comm Input'!AF1898</f>
        <v>0</v>
      </c>
      <c r="X863" s="23">
        <f>'Comm Input'!AG1898</f>
        <v>0</v>
      </c>
      <c r="Y863" s="23">
        <f>'Comm Input'!AH1898</f>
        <v>0</v>
      </c>
      <c r="Z863">
        <f>'Comm Input'!AI1898</f>
        <v>0</v>
      </c>
      <c r="AA863">
        <f>'Comm Input'!AJ1908</f>
        <v>0</v>
      </c>
    </row>
    <row r="864" spans="1:27" x14ac:dyDescent="0.25">
      <c r="A864" s="311">
        <f>'Comm Input'!J1899</f>
        <v>0</v>
      </c>
      <c r="B864">
        <f>'Comm Input'!K1899</f>
        <v>0</v>
      </c>
      <c r="C864" s="17">
        <f>'Comm Input'!L1899</f>
        <v>0</v>
      </c>
      <c r="D864">
        <f>'Comm Input'!M1899</f>
        <v>0</v>
      </c>
      <c r="E864" s="494">
        <f>'Comm Input'!N1899</f>
        <v>0</v>
      </c>
      <c r="F864" s="366">
        <f>'Comm Input'!O1899</f>
        <v>0</v>
      </c>
      <c r="G864" s="321">
        <f>'Comm Input'!P1899</f>
        <v>0</v>
      </c>
      <c r="H864" s="307">
        <f>'Comm Input'!Q1899</f>
        <v>0</v>
      </c>
      <c r="I864" s="307">
        <f>'Comm Input'!R1899</f>
        <v>0</v>
      </c>
      <c r="J864" s="307">
        <f>'Comm Input'!S1899</f>
        <v>0</v>
      </c>
      <c r="K864" s="307">
        <f>'Comm Input'!T1899</f>
        <v>0</v>
      </c>
      <c r="L864" s="38">
        <f>'Comm Input'!U1899</f>
        <v>0</v>
      </c>
      <c r="M864" s="38">
        <f>'Comm Input'!V1899</f>
        <v>0</v>
      </c>
      <c r="N864" s="22">
        <f>'Comm Input'!W1899</f>
        <v>0</v>
      </c>
      <c r="O864" s="22">
        <f>'Comm Input'!X1899</f>
        <v>0</v>
      </c>
      <c r="P864" s="23">
        <f>'Comm Input'!Y1899</f>
        <v>0</v>
      </c>
      <c r="Q864" s="23">
        <f>'Comm Input'!Z1899</f>
        <v>0</v>
      </c>
      <c r="R864" s="23">
        <f>'Comm Input'!AA1899</f>
        <v>0</v>
      </c>
      <c r="S864" s="23">
        <f>'Comm Input'!AB1899</f>
        <v>0</v>
      </c>
      <c r="T864" s="11">
        <f>'Comm Input'!AC1899</f>
        <v>0</v>
      </c>
      <c r="U864">
        <f>'Comm Input'!AD1899</f>
        <v>0</v>
      </c>
      <c r="V864">
        <f>'Comm Input'!AE1899</f>
        <v>0</v>
      </c>
      <c r="W864" s="23">
        <f>'Comm Input'!AF1899</f>
        <v>0</v>
      </c>
      <c r="X864" s="23">
        <f>'Comm Input'!AG1899</f>
        <v>0</v>
      </c>
      <c r="Y864" s="23">
        <f>'Comm Input'!AH1899</f>
        <v>0</v>
      </c>
      <c r="Z864" s="23">
        <f>'Comm Input'!AI1899</f>
        <v>0</v>
      </c>
      <c r="AA864">
        <f>'Comm Input'!AJ1909</f>
        <v>0</v>
      </c>
    </row>
    <row r="865" spans="1:28" x14ac:dyDescent="0.25">
      <c r="A865" s="311">
        <f>'Comm Input'!J1900</f>
        <v>0</v>
      </c>
      <c r="B865">
        <f>'Comm Input'!K1900</f>
        <v>0</v>
      </c>
      <c r="C865">
        <f>'Comm Input'!L1900</f>
        <v>0</v>
      </c>
      <c r="D865">
        <f>'Comm Input'!M1900</f>
        <v>0</v>
      </c>
      <c r="E865" s="626">
        <f>'Comm Input'!N1900</f>
        <v>0</v>
      </c>
      <c r="F865" s="13">
        <f>'Comm Input'!O1900</f>
        <v>0</v>
      </c>
      <c r="G865" s="38">
        <f>'Comm Input'!P1900</f>
        <v>0</v>
      </c>
      <c r="H865" s="307">
        <f>'Comm Input'!Q1900</f>
        <v>0</v>
      </c>
      <c r="I865" s="307">
        <f>'Comm Input'!R1900</f>
        <v>0</v>
      </c>
      <c r="J865" s="307">
        <f>'Comm Input'!S1900</f>
        <v>0</v>
      </c>
      <c r="K865" s="307">
        <f>'Comm Input'!T1900</f>
        <v>0</v>
      </c>
      <c r="L865" s="38">
        <f>'Comm Input'!U1900</f>
        <v>0</v>
      </c>
      <c r="M865" s="38">
        <f>'Comm Input'!V1900</f>
        <v>0</v>
      </c>
      <c r="N865" s="22">
        <f>'Comm Input'!W1900</f>
        <v>0</v>
      </c>
      <c r="O865" s="22">
        <f>'Comm Input'!X1900</f>
        <v>0</v>
      </c>
      <c r="P865" s="23">
        <f>'Comm Input'!Y1900</f>
        <v>0</v>
      </c>
      <c r="Q865" s="23">
        <f>'Comm Input'!Z1900</f>
        <v>0</v>
      </c>
      <c r="R865" s="23">
        <f>'Comm Input'!AA1900</f>
        <v>0</v>
      </c>
      <c r="S865" s="23">
        <f>'Comm Input'!AB1900</f>
        <v>0</v>
      </c>
      <c r="T865" s="11">
        <f>'Comm Input'!AC1900</f>
        <v>0</v>
      </c>
      <c r="U865">
        <f>'Comm Input'!AD1900</f>
        <v>0</v>
      </c>
      <c r="V865">
        <f>'Comm Input'!AE1900</f>
        <v>0</v>
      </c>
      <c r="W865" s="23">
        <f>'Comm Input'!AF1900</f>
        <v>0</v>
      </c>
      <c r="X865" s="23">
        <f>'Comm Input'!AG1900</f>
        <v>0</v>
      </c>
      <c r="Y865" s="23">
        <f>'Comm Input'!AH1900</f>
        <v>0</v>
      </c>
      <c r="Z865" s="23">
        <f>'Comm Input'!AI1900</f>
        <v>0</v>
      </c>
      <c r="AA865">
        <f>'Comm Input'!AJ1910</f>
        <v>0</v>
      </c>
    </row>
    <row r="866" spans="1:28" ht="15.75" thickBot="1" x14ac:dyDescent="0.3">
      <c r="A866" s="311">
        <f>'Comm Input'!J1901</f>
        <v>0</v>
      </c>
      <c r="B866">
        <f>'Comm Input'!K1901</f>
        <v>0</v>
      </c>
      <c r="C866">
        <f>'Comm Input'!L1901</f>
        <v>0</v>
      </c>
      <c r="D866">
        <f>'Comm Input'!M1901</f>
        <v>0</v>
      </c>
      <c r="E866" s="49">
        <f>'Comm Input'!N1901</f>
        <v>0</v>
      </c>
      <c r="F866" s="50">
        <f>'Comm Input'!O1901</f>
        <v>0</v>
      </c>
      <c r="G866" s="38">
        <f>'Comm Input'!P1901</f>
        <v>0</v>
      </c>
      <c r="H866" s="307">
        <f>'Comm Input'!Q1901</f>
        <v>0</v>
      </c>
      <c r="I866" s="307">
        <f>'Comm Input'!R1901</f>
        <v>0</v>
      </c>
      <c r="J866" s="307">
        <f>'Comm Input'!S1901</f>
        <v>0</v>
      </c>
      <c r="K866" s="307">
        <f>'Comm Input'!T1901</f>
        <v>0</v>
      </c>
      <c r="L866" s="38">
        <f>'Comm Input'!U1901</f>
        <v>0</v>
      </c>
      <c r="M866" s="38">
        <f>'Comm Input'!V1901</f>
        <v>0</v>
      </c>
      <c r="N866" s="38">
        <f>'Comm Input'!W1901</f>
        <v>0</v>
      </c>
      <c r="O866" s="22">
        <f>'Comm Input'!X1901</f>
        <v>0</v>
      </c>
      <c r="P866" s="11">
        <f>'Comm Input'!Y1901</f>
        <v>0</v>
      </c>
      <c r="Q866" s="23">
        <f>'Comm Input'!Z1901</f>
        <v>0</v>
      </c>
      <c r="R866" s="22">
        <f>'Comm Input'!AA1901</f>
        <v>0</v>
      </c>
      <c r="S866" s="22">
        <f>'Comm Input'!AB1901</f>
        <v>0</v>
      </c>
      <c r="T866" s="23">
        <f>'Comm Input'!AC1901</f>
        <v>0</v>
      </c>
      <c r="U866" s="22">
        <f>'Comm Input'!AD1901</f>
        <v>0</v>
      </c>
      <c r="V866" s="22">
        <f>'Comm Input'!AE1901</f>
        <v>0</v>
      </c>
      <c r="W866" s="23">
        <f>'Comm Input'!AF1901</f>
        <v>0</v>
      </c>
      <c r="X866" s="22">
        <f>'Comm Input'!AG1901</f>
        <v>0</v>
      </c>
      <c r="Y866" s="22">
        <f>'Comm Input'!AH1901</f>
        <v>0</v>
      </c>
      <c r="Z866" s="22">
        <f>'Comm Input'!AI1901</f>
        <v>0</v>
      </c>
      <c r="AA866">
        <f>'Comm Input'!AJ1911</f>
        <v>0</v>
      </c>
    </row>
    <row r="867" spans="1:28" ht="15.75" thickBot="1" x14ac:dyDescent="0.3">
      <c r="A867" s="311">
        <f>'Comm Input'!J1902</f>
        <v>0</v>
      </c>
      <c r="B867">
        <f>'Comm Input'!K1902</f>
        <v>0</v>
      </c>
      <c r="C867">
        <f>'Comm Input'!L1902</f>
        <v>0</v>
      </c>
      <c r="D867">
        <f>'Comm Input'!M1902</f>
        <v>0</v>
      </c>
      <c r="E867" s="49">
        <f>'Comm Input'!N1902</f>
        <v>0</v>
      </c>
      <c r="F867" s="50">
        <f>'Comm Input'!O1902</f>
        <v>0</v>
      </c>
      <c r="G867" s="38">
        <f>'Comm Input'!P1902</f>
        <v>0</v>
      </c>
      <c r="H867" s="38">
        <f>'Comm Input'!Q1902</f>
        <v>0</v>
      </c>
      <c r="I867" s="38">
        <f>'Comm Input'!R1902</f>
        <v>0</v>
      </c>
      <c r="J867" s="38">
        <f>'Comm Input'!S1902</f>
        <v>0</v>
      </c>
      <c r="K867" s="38">
        <f>'Comm Input'!T1902</f>
        <v>0</v>
      </c>
      <c r="L867" s="38">
        <f>'Comm Input'!U1902</f>
        <v>0</v>
      </c>
      <c r="M867" s="38">
        <f>'Comm Input'!V1902</f>
        <v>0</v>
      </c>
      <c r="N867" s="488">
        <f>'Comm Input'!W1902</f>
        <v>669.06503999999995</v>
      </c>
      <c r="O867" s="489">
        <f>'Comm Input'!X1902</f>
        <v>0</v>
      </c>
      <c r="P867" s="490">
        <f>'Comm Input'!Y1902</f>
        <v>0</v>
      </c>
      <c r="Q867" s="1165">
        <f>'Comm Input'!Z1902</f>
        <v>669.06503999999995</v>
      </c>
      <c r="R867" s="387">
        <f>'Comm Input'!AA1902</f>
        <v>286.74216000000001</v>
      </c>
      <c r="S867" s="387">
        <f>'Comm Input'!AB1902</f>
        <v>0</v>
      </c>
      <c r="T867" s="1114">
        <f>'Comm Input'!AC1902</f>
        <v>286.74216000000001</v>
      </c>
      <c r="U867" s="89">
        <f>'Comm Input'!AD1902</f>
        <v>39.122720000000001</v>
      </c>
      <c r="V867" s="89">
        <f>'Comm Input'!AE1902</f>
        <v>0</v>
      </c>
      <c r="W867" s="23">
        <f>'Comm Input'!AF1902</f>
        <v>39.122720000000001</v>
      </c>
      <c r="X867" s="387">
        <f>'Comm Input'!AG1902</f>
        <v>0</v>
      </c>
      <c r="Y867" s="387">
        <f>'Comm Input'!AH1902</f>
        <v>0</v>
      </c>
      <c r="Z867" s="1087">
        <f>'Comm Input'!AI1902</f>
        <v>0</v>
      </c>
      <c r="AA867">
        <f>'Comm Input'!AJ1912</f>
        <v>0</v>
      </c>
    </row>
    <row r="868" spans="1:28" x14ac:dyDescent="0.25">
      <c r="A868" s="311">
        <f>'Comm Input'!J1903</f>
        <v>0</v>
      </c>
      <c r="B868">
        <f>'Comm Input'!K1903</f>
        <v>0</v>
      </c>
      <c r="C868">
        <f>'Comm Input'!L1903</f>
        <v>0</v>
      </c>
      <c r="D868">
        <f>'Comm Input'!M1903</f>
        <v>0</v>
      </c>
      <c r="E868" s="49">
        <f>'Comm Input'!N1903</f>
        <v>0</v>
      </c>
      <c r="F868" s="50">
        <f>'Comm Input'!O1903</f>
        <v>0</v>
      </c>
      <c r="G868" s="38">
        <f>'Comm Input'!P1903</f>
        <v>0</v>
      </c>
      <c r="H868" s="38">
        <f>'Comm Input'!Q1903</f>
        <v>0</v>
      </c>
      <c r="I868" s="38">
        <f>'Comm Input'!R1903</f>
        <v>0</v>
      </c>
      <c r="J868" s="38">
        <f>'Comm Input'!S1903</f>
        <v>0</v>
      </c>
      <c r="K868" s="38">
        <f>'Comm Input'!T1903</f>
        <v>0</v>
      </c>
      <c r="L868" s="38">
        <f>'Comm Input'!U1903</f>
        <v>0</v>
      </c>
      <c r="M868" s="38">
        <f>'Comm Input'!V1903</f>
        <v>0</v>
      </c>
      <c r="N868" s="522">
        <f>'Comm Input'!W1903</f>
        <v>0</v>
      </c>
      <c r="O868" s="523">
        <f>'Comm Input'!X1903</f>
        <v>0</v>
      </c>
      <c r="P868" s="28">
        <f>'Comm Input'!Y1903</f>
        <v>0</v>
      </c>
      <c r="Q868" s="538">
        <f>'Comm Input'!Z1903</f>
        <v>0</v>
      </c>
      <c r="R868" s="523">
        <f>'Comm Input'!AA1903</f>
        <v>0</v>
      </c>
      <c r="S868" s="523">
        <f>'Comm Input'!AB1903</f>
        <v>0</v>
      </c>
      <c r="T868" s="28">
        <f>'Comm Input'!AC1903</f>
        <v>0</v>
      </c>
      <c r="U868" s="89">
        <f>'Comm Input'!AD1903</f>
        <v>0</v>
      </c>
      <c r="V868" s="89">
        <f>'Comm Input'!AE1903</f>
        <v>0</v>
      </c>
      <c r="W868" s="23">
        <f>'Comm Input'!AF1903</f>
        <v>0</v>
      </c>
      <c r="X868" s="523">
        <f>'Comm Input'!AG1903</f>
        <v>0</v>
      </c>
      <c r="Y868" s="523">
        <f>'Comm Input'!AH1903</f>
        <v>0</v>
      </c>
      <c r="Z868" s="89">
        <f>'Comm Input'!AI1903</f>
        <v>0</v>
      </c>
    </row>
    <row r="869" spans="1:28" x14ac:dyDescent="0.25">
      <c r="A869" s="440" t="str">
        <f>'Comm Input'!J1904</f>
        <v>CES</v>
      </c>
      <c r="B869" s="42" t="str">
        <f>'Comm Input'!K1904</f>
        <v>Broker: Liberty Blue Options</v>
      </c>
      <c r="C869" s="35">
        <f>'Comm Input'!L1904</f>
        <v>0</v>
      </c>
      <c r="D869" s="158">
        <f>'Comm Input'!M1904</f>
        <v>0</v>
      </c>
      <c r="E869" s="117">
        <f>'Comm Input'!N1904</f>
        <v>0</v>
      </c>
      <c r="F869" s="316">
        <f>'Comm Input'!O1904</f>
        <v>0</v>
      </c>
      <c r="G869" s="158">
        <f>'Comm Input'!P1904</f>
        <v>0</v>
      </c>
      <c r="H869" s="158">
        <f>'Comm Input'!Q1904</f>
        <v>0</v>
      </c>
      <c r="I869" s="158">
        <f>'Comm Input'!R1904</f>
        <v>0</v>
      </c>
      <c r="J869" s="319">
        <f>'Comm Input'!S1904</f>
        <v>0</v>
      </c>
      <c r="K869" s="319">
        <f>'Comm Input'!T1904</f>
        <v>0</v>
      </c>
      <c r="L869" s="319" t="str">
        <f>'Comm Input'!U1904</f>
        <v>Bundled</v>
      </c>
      <c r="M869" s="158">
        <f>'Comm Input'!V1904</f>
        <v>0</v>
      </c>
      <c r="N869" s="319">
        <f>'Comm Input'!W1904</f>
        <v>5.7200000000000001E-2</v>
      </c>
      <c r="O869" s="117" t="str">
        <f>'Comm Input'!X1904</f>
        <v>PCS</v>
      </c>
      <c r="P869" s="157">
        <f>'Comm Input'!Y1904</f>
        <v>0</v>
      </c>
      <c r="Q869" s="159">
        <f>'Comm Input'!Z1904</f>
        <v>0</v>
      </c>
      <c r="R869" s="319">
        <f>'Comm Input'!AA1904</f>
        <v>0.13489999999999999</v>
      </c>
      <c r="S869" s="157">
        <f>'Comm Input'!AB1904</f>
        <v>0</v>
      </c>
      <c r="T869" s="126" t="str">
        <f>'Comm Input'!AC1904</f>
        <v>LIB</v>
      </c>
      <c r="U869" s="7">
        <f>'Comm Input'!AD1904</f>
        <v>0.02</v>
      </c>
      <c r="V869" s="7">
        <f>'Comm Input'!AE1904</f>
        <v>0</v>
      </c>
      <c r="W869" s="126" t="str">
        <f>'Comm Input'!AF1904</f>
        <v>kr</v>
      </c>
      <c r="X869" s="158">
        <f>'Comm Input'!AG1904</f>
        <v>0</v>
      </c>
      <c r="Y869" s="322">
        <f>'Comm Input'!AH1904</f>
        <v>0</v>
      </c>
      <c r="Z869" s="7">
        <f>'Comm Input'!AI1904</f>
        <v>0</v>
      </c>
      <c r="AA869" s="89">
        <f>'Comm Input'!AJ1914</f>
        <v>0</v>
      </c>
      <c r="AB869" s="89">
        <f>'Comm Input'!AK1893</f>
        <v>0</v>
      </c>
    </row>
    <row r="870" spans="1:28" x14ac:dyDescent="0.25">
      <c r="A870" s="311" t="str">
        <f>'Comm Input'!J1905</f>
        <v>broker earns 1/2 of cutoffs</v>
      </c>
      <c r="B870" s="378" t="str">
        <f>'Comm Input'!K1905</f>
        <v>Reliable Tree</v>
      </c>
      <c r="C870" s="17">
        <f>'Comm Input'!L1905</f>
        <v>0.6</v>
      </c>
      <c r="D870" t="str">
        <f>'Comm Input'!M1905</f>
        <v>FL0106</v>
      </c>
      <c r="E870" s="628">
        <f>'Comm Input'!N1905</f>
        <v>5000</v>
      </c>
      <c r="F870" s="366">
        <f>'Comm Input'!O1905</f>
        <v>0</v>
      </c>
      <c r="G870" s="533">
        <f>'Comm Input'!P1905</f>
        <v>0</v>
      </c>
      <c r="H870" s="535">
        <f>'Comm Input'!Q1905</f>
        <v>0</v>
      </c>
      <c r="I870" s="535">
        <f>'Comm Input'!R1905</f>
        <v>0</v>
      </c>
      <c r="J870" s="535">
        <f>'Comm Input'!S1905</f>
        <v>0</v>
      </c>
      <c r="K870" s="535">
        <f>'Comm Input'!T1905</f>
        <v>0</v>
      </c>
      <c r="L870" s="526">
        <f>'Comm Input'!U1905</f>
        <v>0</v>
      </c>
      <c r="M870" s="526">
        <f>'Comm Input'!V1905</f>
        <v>0</v>
      </c>
      <c r="N870" s="523">
        <f>'Comm Input'!W1905</f>
        <v>286</v>
      </c>
      <c r="O870" s="523">
        <f>'Comm Input'!X1905</f>
        <v>0</v>
      </c>
      <c r="P870" s="538">
        <f>'Comm Input'!Y1905</f>
        <v>0</v>
      </c>
      <c r="Q870" s="538">
        <f>'Comm Input'!Z1905</f>
        <v>0</v>
      </c>
      <c r="R870" s="538">
        <f>'Comm Input'!AA1905</f>
        <v>674.5</v>
      </c>
      <c r="S870" s="538">
        <f>'Comm Input'!AB1905</f>
        <v>0</v>
      </c>
      <c r="T870" s="11">
        <f>'Comm Input'!AC1905</f>
        <v>0</v>
      </c>
      <c r="U870">
        <f>'Comm Input'!AD1905</f>
        <v>100</v>
      </c>
      <c r="V870">
        <f>'Comm Input'!AE1905</f>
        <v>0</v>
      </c>
      <c r="W870" s="538">
        <f>'Comm Input'!AF1905</f>
        <v>0</v>
      </c>
      <c r="X870" s="538">
        <f>'Comm Input'!AG1905</f>
        <v>0</v>
      </c>
      <c r="Y870" s="538">
        <f>'Comm Input'!AH1905</f>
        <v>0</v>
      </c>
      <c r="Z870">
        <f>'Comm Input'!AI1905</f>
        <v>0</v>
      </c>
      <c r="AA870" s="89">
        <f>'Comm Input'!AJ1915</f>
        <v>0</v>
      </c>
      <c r="AB870" s="89">
        <f>'Comm Input'!AK1894</f>
        <v>0</v>
      </c>
    </row>
    <row r="871" spans="1:28" x14ac:dyDescent="0.25">
      <c r="A871" s="311">
        <f>'Comm Input'!J1906</f>
        <v>0</v>
      </c>
      <c r="B871">
        <f>'Comm Input'!K1906</f>
        <v>0</v>
      </c>
      <c r="C871">
        <f>'Comm Input'!L1906</f>
        <v>0</v>
      </c>
      <c r="D871">
        <f>'Comm Input'!M1906</f>
        <v>0</v>
      </c>
      <c r="E871" s="494">
        <f>'Comm Input'!N1906</f>
        <v>0</v>
      </c>
      <c r="F871" s="17">
        <f>'Comm Input'!O1906</f>
        <v>0</v>
      </c>
      <c r="G871" s="38">
        <f>'Comm Input'!P1906</f>
        <v>0</v>
      </c>
      <c r="H871" s="307">
        <f>'Comm Input'!Q1906</f>
        <v>0</v>
      </c>
      <c r="I871" s="307">
        <f>'Comm Input'!R1906</f>
        <v>0</v>
      </c>
      <c r="J871" s="307">
        <f>'Comm Input'!S1906</f>
        <v>0</v>
      </c>
      <c r="K871" s="307">
        <f>'Comm Input'!T1906</f>
        <v>0</v>
      </c>
      <c r="L871" s="38">
        <f>'Comm Input'!U1906</f>
        <v>0</v>
      </c>
      <c r="M871" s="38">
        <f>'Comm Input'!V1906</f>
        <v>0</v>
      </c>
      <c r="N871" s="22">
        <f>'Comm Input'!W1906</f>
        <v>0</v>
      </c>
      <c r="O871" s="22">
        <f>'Comm Input'!X1906</f>
        <v>0</v>
      </c>
      <c r="P871" s="23">
        <f>'Comm Input'!Y1906</f>
        <v>0</v>
      </c>
      <c r="Q871" s="23">
        <f>'Comm Input'!Z1906</f>
        <v>0</v>
      </c>
      <c r="R871" s="23">
        <f>'Comm Input'!AA1906</f>
        <v>0</v>
      </c>
      <c r="S871" s="23">
        <f>'Comm Input'!AB1906</f>
        <v>0</v>
      </c>
      <c r="T871" s="11">
        <f>'Comm Input'!AC1906</f>
        <v>0</v>
      </c>
      <c r="U871">
        <f>'Comm Input'!AD1906</f>
        <v>0</v>
      </c>
      <c r="V871">
        <f>'Comm Input'!AE1906</f>
        <v>0</v>
      </c>
      <c r="W871" s="23">
        <f>'Comm Input'!AF1906</f>
        <v>0</v>
      </c>
      <c r="X871" s="23">
        <f>'Comm Input'!AG1906</f>
        <v>0</v>
      </c>
      <c r="Y871" s="23">
        <f>'Comm Input'!AH1906</f>
        <v>0</v>
      </c>
      <c r="Z871">
        <f>'Comm Input'!AI1906</f>
        <v>0</v>
      </c>
    </row>
    <row r="872" spans="1:28" x14ac:dyDescent="0.25">
      <c r="A872" s="311">
        <f>'Comm Input'!J1907</f>
        <v>0</v>
      </c>
      <c r="B872" t="str">
        <f>'Comm Input'!K1907</f>
        <v>EFFECTIVE: 1/2022</v>
      </c>
      <c r="C872" s="50" t="str">
        <f>'Comm Input'!L1907</f>
        <v>SUTA CREDIT</v>
      </c>
      <c r="D872" s="173">
        <f>'Comm Input'!M1907</f>
        <v>126</v>
      </c>
      <c r="E872" s="494">
        <f>'Comm Input'!N1907</f>
        <v>0</v>
      </c>
      <c r="F872" s="366">
        <f>'Comm Input'!O1907</f>
        <v>0</v>
      </c>
      <c r="G872" s="321">
        <f>'Comm Input'!P1907</f>
        <v>0</v>
      </c>
      <c r="H872" s="307">
        <f>'Comm Input'!Q1907</f>
        <v>0</v>
      </c>
      <c r="I872" s="307">
        <f>'Comm Input'!R1907</f>
        <v>0</v>
      </c>
      <c r="J872" s="307">
        <f>'Comm Input'!S1907</f>
        <v>0</v>
      </c>
      <c r="K872" s="307">
        <f>'Comm Input'!T1907</f>
        <v>0</v>
      </c>
      <c r="L872" s="38">
        <f>'Comm Input'!U1907</f>
        <v>0</v>
      </c>
      <c r="M872" s="38">
        <f>'Comm Input'!V1907</f>
        <v>0</v>
      </c>
      <c r="N872" s="22">
        <f>'Comm Input'!W1907</f>
        <v>37.799999999999997</v>
      </c>
      <c r="O872" s="22">
        <f>'Comm Input'!X1907</f>
        <v>0</v>
      </c>
      <c r="P872" s="23">
        <f>'Comm Input'!Y1907</f>
        <v>0</v>
      </c>
      <c r="Q872" s="23">
        <f>'Comm Input'!Z1907</f>
        <v>0</v>
      </c>
      <c r="R872" s="23">
        <f>'Comm Input'!AA1907</f>
        <v>88.199999999999989</v>
      </c>
      <c r="S872" s="23">
        <f>'Comm Input'!AB1907</f>
        <v>0</v>
      </c>
      <c r="T872" s="11">
        <f>'Comm Input'!AC1907</f>
        <v>0</v>
      </c>
      <c r="U872">
        <f>'Comm Input'!AD1907</f>
        <v>0</v>
      </c>
      <c r="V872">
        <f>'Comm Input'!AE1907</f>
        <v>0</v>
      </c>
      <c r="W872" s="23">
        <f>'Comm Input'!AF1907</f>
        <v>0</v>
      </c>
      <c r="X872" s="23">
        <f>'Comm Input'!AG1907</f>
        <v>0</v>
      </c>
      <c r="Y872" s="23">
        <f>'Comm Input'!AH1907</f>
        <v>0</v>
      </c>
      <c r="Z872">
        <f>'Comm Input'!AI1907</f>
        <v>0</v>
      </c>
    </row>
    <row r="873" spans="1:28" x14ac:dyDescent="0.25">
      <c r="A873" s="311">
        <f>'Comm Input'!J1908</f>
        <v>0</v>
      </c>
      <c r="B873">
        <f>'Comm Input'!K1908</f>
        <v>0</v>
      </c>
      <c r="C873">
        <f>'Comm Input'!L1908</f>
        <v>0</v>
      </c>
      <c r="D873">
        <f>'Comm Input'!M1908</f>
        <v>0</v>
      </c>
      <c r="E873" s="494">
        <f>'Comm Input'!N1908</f>
        <v>0</v>
      </c>
      <c r="F873" s="17">
        <f>'Comm Input'!O1908</f>
        <v>0</v>
      </c>
      <c r="G873" s="38">
        <f>'Comm Input'!P1908</f>
        <v>0</v>
      </c>
      <c r="H873" s="307">
        <f>'Comm Input'!Q1908</f>
        <v>0</v>
      </c>
      <c r="I873" s="307">
        <f>'Comm Input'!R1908</f>
        <v>0</v>
      </c>
      <c r="J873" s="307">
        <f>'Comm Input'!S1908</f>
        <v>0</v>
      </c>
      <c r="K873" s="307">
        <f>'Comm Input'!T1908</f>
        <v>0</v>
      </c>
      <c r="L873" s="38">
        <f>'Comm Input'!U1908</f>
        <v>0</v>
      </c>
      <c r="M873" s="38">
        <f>'Comm Input'!V1908</f>
        <v>0</v>
      </c>
      <c r="N873" s="22">
        <f>'Comm Input'!W1908</f>
        <v>0</v>
      </c>
      <c r="O873" s="22">
        <f>'Comm Input'!X1908</f>
        <v>0</v>
      </c>
      <c r="P873" s="23">
        <f>'Comm Input'!Y1908</f>
        <v>0</v>
      </c>
      <c r="Q873" s="23">
        <f>'Comm Input'!Z1908</f>
        <v>0</v>
      </c>
      <c r="R873" s="23">
        <f>'Comm Input'!AA1908</f>
        <v>0</v>
      </c>
      <c r="S873" s="23">
        <f>'Comm Input'!AB1908</f>
        <v>0</v>
      </c>
      <c r="T873" s="11">
        <f>'Comm Input'!AC1908</f>
        <v>0</v>
      </c>
      <c r="U873">
        <f>'Comm Input'!AD1908</f>
        <v>0</v>
      </c>
      <c r="V873">
        <f>'Comm Input'!AE1908</f>
        <v>0</v>
      </c>
      <c r="W873" s="23">
        <f>'Comm Input'!AF1908</f>
        <v>0</v>
      </c>
      <c r="X873" s="23">
        <f>'Comm Input'!AG1908</f>
        <v>0</v>
      </c>
      <c r="Y873" s="23">
        <f>'Comm Input'!AH1908</f>
        <v>0</v>
      </c>
      <c r="Z873">
        <f>'Comm Input'!AI1908</f>
        <v>0</v>
      </c>
    </row>
    <row r="874" spans="1:28" x14ac:dyDescent="0.25">
      <c r="A874" s="311">
        <f>'Comm Input'!J1909</f>
        <v>0</v>
      </c>
      <c r="B874">
        <f>'Comm Input'!K1909</f>
        <v>0</v>
      </c>
      <c r="C874" s="17">
        <f>'Comm Input'!L1909</f>
        <v>0</v>
      </c>
      <c r="D874">
        <f>'Comm Input'!M1909</f>
        <v>0</v>
      </c>
      <c r="E874" s="494">
        <f>'Comm Input'!N1909</f>
        <v>0</v>
      </c>
      <c r="F874" s="366">
        <f>'Comm Input'!O1909</f>
        <v>0</v>
      </c>
      <c r="G874" s="321">
        <f>'Comm Input'!P1909</f>
        <v>0</v>
      </c>
      <c r="H874" s="307">
        <f>'Comm Input'!Q1909</f>
        <v>0</v>
      </c>
      <c r="I874" s="307">
        <f>'Comm Input'!R1909</f>
        <v>0</v>
      </c>
      <c r="J874" s="307">
        <f>'Comm Input'!S1909</f>
        <v>0</v>
      </c>
      <c r="K874" s="307">
        <f>'Comm Input'!T1909</f>
        <v>0</v>
      </c>
      <c r="L874" s="38">
        <f>'Comm Input'!U1909</f>
        <v>0</v>
      </c>
      <c r="M874" s="38">
        <f>'Comm Input'!V1909</f>
        <v>0</v>
      </c>
      <c r="N874" s="22">
        <f>'Comm Input'!W1909</f>
        <v>0</v>
      </c>
      <c r="O874" s="22">
        <f>'Comm Input'!X1909</f>
        <v>0</v>
      </c>
      <c r="P874" s="23">
        <f>'Comm Input'!Y1909</f>
        <v>0</v>
      </c>
      <c r="Q874" s="23">
        <f>'Comm Input'!Z1909</f>
        <v>0</v>
      </c>
      <c r="R874" s="23">
        <f>'Comm Input'!AA1909</f>
        <v>0</v>
      </c>
      <c r="S874" s="23">
        <f>'Comm Input'!AB1909</f>
        <v>0</v>
      </c>
      <c r="T874" s="11">
        <f>'Comm Input'!AC1909</f>
        <v>0</v>
      </c>
      <c r="U874">
        <f>'Comm Input'!AD1909</f>
        <v>0</v>
      </c>
      <c r="V874">
        <f>'Comm Input'!AE1909</f>
        <v>0</v>
      </c>
      <c r="W874" s="23">
        <f>'Comm Input'!AF1909</f>
        <v>0</v>
      </c>
      <c r="X874" s="23">
        <f>'Comm Input'!AG1909</f>
        <v>0</v>
      </c>
      <c r="Y874" s="23">
        <f>'Comm Input'!AH1909</f>
        <v>0</v>
      </c>
      <c r="Z874" s="23">
        <f>'Comm Input'!AI1909</f>
        <v>0</v>
      </c>
    </row>
    <row r="875" spans="1:28" x14ac:dyDescent="0.25">
      <c r="A875" s="311">
        <f>'Comm Input'!J1910</f>
        <v>0</v>
      </c>
      <c r="B875">
        <f>'Comm Input'!K1910</f>
        <v>0</v>
      </c>
      <c r="C875">
        <f>'Comm Input'!L1910</f>
        <v>0</v>
      </c>
      <c r="D875">
        <f>'Comm Input'!M1910</f>
        <v>0</v>
      </c>
      <c r="E875" s="626">
        <f>'Comm Input'!N1910</f>
        <v>0</v>
      </c>
      <c r="F875" s="13">
        <f>'Comm Input'!O1910</f>
        <v>0</v>
      </c>
      <c r="G875" s="38">
        <f>'Comm Input'!P1910</f>
        <v>0</v>
      </c>
      <c r="H875" s="307">
        <f>'Comm Input'!Q1910</f>
        <v>0</v>
      </c>
      <c r="I875" s="307">
        <f>'Comm Input'!R1910</f>
        <v>0</v>
      </c>
      <c r="J875" s="307">
        <f>'Comm Input'!S1910</f>
        <v>0</v>
      </c>
      <c r="K875" s="307">
        <f>'Comm Input'!T1910</f>
        <v>0</v>
      </c>
      <c r="L875" s="38">
        <f>'Comm Input'!U1910</f>
        <v>0</v>
      </c>
      <c r="M875" s="38">
        <f>'Comm Input'!V1910</f>
        <v>0</v>
      </c>
      <c r="N875" s="22">
        <f>'Comm Input'!W1910</f>
        <v>0</v>
      </c>
      <c r="O875" s="22">
        <f>'Comm Input'!X1910</f>
        <v>0</v>
      </c>
      <c r="P875" s="23">
        <f>'Comm Input'!Y1910</f>
        <v>0</v>
      </c>
      <c r="Q875" s="23">
        <f>'Comm Input'!Z1910</f>
        <v>0</v>
      </c>
      <c r="R875" s="23">
        <f>'Comm Input'!AA1910</f>
        <v>0</v>
      </c>
      <c r="S875" s="23">
        <f>'Comm Input'!AB1910</f>
        <v>0</v>
      </c>
      <c r="T875" s="11">
        <f>'Comm Input'!AC1910</f>
        <v>0</v>
      </c>
      <c r="U875">
        <f>'Comm Input'!AD1910</f>
        <v>0</v>
      </c>
      <c r="V875">
        <f>'Comm Input'!AE1910</f>
        <v>0</v>
      </c>
      <c r="W875" s="23">
        <f>'Comm Input'!AF1910</f>
        <v>0</v>
      </c>
      <c r="X875" s="23">
        <f>'Comm Input'!AG1910</f>
        <v>0</v>
      </c>
      <c r="Y875" s="23">
        <f>'Comm Input'!AH1910</f>
        <v>0</v>
      </c>
      <c r="Z875" s="23">
        <f>'Comm Input'!AI1910</f>
        <v>0</v>
      </c>
    </row>
    <row r="876" spans="1:28" ht="15.75" thickBot="1" x14ac:dyDescent="0.3">
      <c r="A876" s="311">
        <f>'Comm Input'!J1911</f>
        <v>0</v>
      </c>
      <c r="B876">
        <f>'Comm Input'!K1911</f>
        <v>0</v>
      </c>
      <c r="C876">
        <f>'Comm Input'!L1911</f>
        <v>0</v>
      </c>
      <c r="D876">
        <f>'Comm Input'!M1911</f>
        <v>0</v>
      </c>
      <c r="E876" s="49">
        <f>'Comm Input'!N1911</f>
        <v>0</v>
      </c>
      <c r="F876" s="50">
        <f>'Comm Input'!O1911</f>
        <v>0</v>
      </c>
      <c r="G876" s="38">
        <f>'Comm Input'!P1911</f>
        <v>0</v>
      </c>
      <c r="H876" s="307">
        <f>'Comm Input'!Q1911</f>
        <v>0</v>
      </c>
      <c r="I876" s="307">
        <f>'Comm Input'!R1911</f>
        <v>0</v>
      </c>
      <c r="J876" s="307">
        <f>'Comm Input'!S1911</f>
        <v>0</v>
      </c>
      <c r="K876" s="307">
        <f>'Comm Input'!T1911</f>
        <v>0</v>
      </c>
      <c r="L876" s="38">
        <f>'Comm Input'!U1911</f>
        <v>0</v>
      </c>
      <c r="M876" s="38">
        <f>'Comm Input'!V1911</f>
        <v>0</v>
      </c>
      <c r="N876" s="38">
        <f>'Comm Input'!W1911</f>
        <v>0</v>
      </c>
      <c r="O876" s="22">
        <f>'Comm Input'!X1911</f>
        <v>0</v>
      </c>
      <c r="P876" s="11">
        <f>'Comm Input'!Y1911</f>
        <v>0</v>
      </c>
      <c r="Q876" s="23">
        <f>'Comm Input'!Z1911</f>
        <v>0</v>
      </c>
      <c r="R876" s="22">
        <f>'Comm Input'!AA1911</f>
        <v>0</v>
      </c>
      <c r="S876" s="22">
        <f>'Comm Input'!AB1911</f>
        <v>0</v>
      </c>
      <c r="T876" s="23">
        <f>'Comm Input'!AC1911</f>
        <v>0</v>
      </c>
      <c r="U876" s="22">
        <f>'Comm Input'!AD1911</f>
        <v>0</v>
      </c>
      <c r="V876" s="22">
        <f>'Comm Input'!AE1911</f>
        <v>0</v>
      </c>
      <c r="W876" s="23">
        <f>'Comm Input'!AF1911</f>
        <v>0</v>
      </c>
      <c r="X876" s="22">
        <f>'Comm Input'!AG1911</f>
        <v>0</v>
      </c>
      <c r="Y876" s="22">
        <f>'Comm Input'!AH1911</f>
        <v>0</v>
      </c>
      <c r="Z876" s="22">
        <f>'Comm Input'!AI1911</f>
        <v>0</v>
      </c>
    </row>
    <row r="877" spans="1:28" ht="15.75" thickBot="1" x14ac:dyDescent="0.3">
      <c r="A877" s="311">
        <f>'Comm Input'!J1912</f>
        <v>0</v>
      </c>
      <c r="B877">
        <f>'Comm Input'!K1912</f>
        <v>0</v>
      </c>
      <c r="C877">
        <f>'Comm Input'!L1912</f>
        <v>0</v>
      </c>
      <c r="D877">
        <f>'Comm Input'!M1912</f>
        <v>0</v>
      </c>
      <c r="E877" s="49">
        <f>'Comm Input'!N1912</f>
        <v>0</v>
      </c>
      <c r="F877" s="50">
        <f>'Comm Input'!O1912</f>
        <v>0</v>
      </c>
      <c r="G877" s="38">
        <f>'Comm Input'!P1912</f>
        <v>0</v>
      </c>
      <c r="H877" s="38">
        <f>'Comm Input'!Q1912</f>
        <v>0</v>
      </c>
      <c r="I877" s="38">
        <f>'Comm Input'!R1912</f>
        <v>0</v>
      </c>
      <c r="J877" s="38">
        <f>'Comm Input'!S1912</f>
        <v>0</v>
      </c>
      <c r="K877" s="38">
        <f>'Comm Input'!T1912</f>
        <v>0</v>
      </c>
      <c r="L877" s="38">
        <f>'Comm Input'!U1912</f>
        <v>0</v>
      </c>
      <c r="M877" s="38">
        <f>'Comm Input'!V1912</f>
        <v>0</v>
      </c>
      <c r="N877" s="488">
        <f>'Comm Input'!W1912</f>
        <v>323.8</v>
      </c>
      <c r="O877" s="489">
        <f>'Comm Input'!X1912</f>
        <v>0</v>
      </c>
      <c r="P877" s="490">
        <f>'Comm Input'!Y1912</f>
        <v>0</v>
      </c>
      <c r="Q877" s="1165">
        <f>'Comm Input'!Z1912</f>
        <v>323.8</v>
      </c>
      <c r="R877" s="387">
        <f>'Comm Input'!AA1912</f>
        <v>762.7</v>
      </c>
      <c r="S877" s="387">
        <f>'Comm Input'!AB1912</f>
        <v>0</v>
      </c>
      <c r="T877" s="1114">
        <f>'Comm Input'!AC1912</f>
        <v>762.7</v>
      </c>
      <c r="U877" s="89">
        <f>'Comm Input'!AD1912</f>
        <v>100</v>
      </c>
      <c r="V877" s="89">
        <f>'Comm Input'!AE1912</f>
        <v>0</v>
      </c>
      <c r="W877" s="23">
        <f>'Comm Input'!AF1912</f>
        <v>100</v>
      </c>
      <c r="X877" s="387">
        <f>'Comm Input'!AG1912</f>
        <v>0</v>
      </c>
      <c r="Y877" s="387">
        <f>'Comm Input'!AH1912</f>
        <v>0</v>
      </c>
      <c r="Z877" s="1087">
        <f>'Comm Input'!AI1912</f>
        <v>0</v>
      </c>
    </row>
    <row r="878" spans="1:28" x14ac:dyDescent="0.25">
      <c r="A878" s="311">
        <f>'Comm Input'!J1913</f>
        <v>0</v>
      </c>
      <c r="B878">
        <f>'Comm Input'!K1913</f>
        <v>0</v>
      </c>
      <c r="C878">
        <f>'Comm Input'!L1913</f>
        <v>0</v>
      </c>
      <c r="D878">
        <f>'Comm Input'!M1913</f>
        <v>0</v>
      </c>
      <c r="E878" s="49">
        <f>'Comm Input'!N1913</f>
        <v>0</v>
      </c>
      <c r="F878" s="50">
        <f>'Comm Input'!O1913</f>
        <v>0</v>
      </c>
      <c r="G878" s="38">
        <f>'Comm Input'!P1913</f>
        <v>0</v>
      </c>
      <c r="H878" s="38">
        <f>'Comm Input'!Q1913</f>
        <v>0</v>
      </c>
      <c r="I878" s="38">
        <f>'Comm Input'!R1913</f>
        <v>0</v>
      </c>
      <c r="J878" s="38">
        <f>'Comm Input'!S1913</f>
        <v>0</v>
      </c>
      <c r="K878" s="38">
        <f>'Comm Input'!T1913</f>
        <v>0</v>
      </c>
      <c r="L878" s="38">
        <f>'Comm Input'!U1913</f>
        <v>0</v>
      </c>
      <c r="M878" s="38">
        <f>'Comm Input'!V1913</f>
        <v>0</v>
      </c>
      <c r="N878" s="522">
        <f>'Comm Input'!W1913</f>
        <v>0</v>
      </c>
      <c r="O878" s="523">
        <f>'Comm Input'!X1913</f>
        <v>0</v>
      </c>
      <c r="P878" s="28">
        <f>'Comm Input'!Y1913</f>
        <v>0</v>
      </c>
      <c r="Q878" s="538">
        <f>'Comm Input'!Z1913</f>
        <v>0</v>
      </c>
      <c r="R878" s="523">
        <f>'Comm Input'!AA1913</f>
        <v>0</v>
      </c>
      <c r="S878" s="523">
        <f>'Comm Input'!AB1913</f>
        <v>0</v>
      </c>
      <c r="T878" s="28">
        <f>'Comm Input'!AC1913</f>
        <v>0</v>
      </c>
      <c r="U878" s="89">
        <f>'Comm Input'!AD1913</f>
        <v>0</v>
      </c>
      <c r="V878" s="89">
        <f>'Comm Input'!AE1913</f>
        <v>0</v>
      </c>
      <c r="W878" s="23">
        <f>'Comm Input'!AF1913</f>
        <v>0</v>
      </c>
      <c r="X878" s="523">
        <f>'Comm Input'!AG1913</f>
        <v>0</v>
      </c>
      <c r="Y878" s="523">
        <f>'Comm Input'!AH1913</f>
        <v>0</v>
      </c>
      <c r="Z878" s="89">
        <f>'Comm Input'!AI1913</f>
        <v>0</v>
      </c>
    </row>
    <row r="879" spans="1:28" x14ac:dyDescent="0.25">
      <c r="A879" s="440" t="str">
        <f>'Comm Input'!J1914</f>
        <v>CES-EOI</v>
      </c>
      <c r="B879" s="42" t="str">
        <f>'Comm Input'!K1914</f>
        <v>Broker: Employer Solutions Group</v>
      </c>
      <c r="C879" s="35">
        <f>'Comm Input'!L1914</f>
        <v>0</v>
      </c>
      <c r="D879" s="158">
        <f>'Comm Input'!M1914</f>
        <v>0</v>
      </c>
      <c r="E879" s="117">
        <f>'Comm Input'!N1914</f>
        <v>0</v>
      </c>
      <c r="F879" s="316">
        <f>'Comm Input'!O1914</f>
        <v>0</v>
      </c>
      <c r="G879" s="158">
        <f>'Comm Input'!P1914</f>
        <v>0</v>
      </c>
      <c r="H879" s="158">
        <f>'Comm Input'!Q1914</f>
        <v>0</v>
      </c>
      <c r="I879" s="158">
        <f>'Comm Input'!R1914</f>
        <v>0</v>
      </c>
      <c r="J879" s="319">
        <f>'Comm Input'!S1914</f>
        <v>0</v>
      </c>
      <c r="K879" s="319">
        <f>'Comm Input'!T1914</f>
        <v>0</v>
      </c>
      <c r="L879" s="319" t="str">
        <f>'Comm Input'!U1914</f>
        <v>Bundled</v>
      </c>
      <c r="M879" s="158">
        <f>'Comm Input'!V1914</f>
        <v>0</v>
      </c>
      <c r="N879" s="319">
        <f>'Comm Input'!W1914</f>
        <v>0.01</v>
      </c>
      <c r="O879" s="117">
        <f>'Comm Input'!X1914</f>
        <v>0</v>
      </c>
      <c r="P879" s="157">
        <f>'Comm Input'!Y1914</f>
        <v>0</v>
      </c>
      <c r="Q879" s="159">
        <f>'Comm Input'!Z1914</f>
        <v>0</v>
      </c>
      <c r="R879" s="319">
        <f>'Comm Input'!AA1914</f>
        <v>6.9999999999999999E-4</v>
      </c>
      <c r="S879" s="157">
        <f>'Comm Input'!AB1914</f>
        <v>0</v>
      </c>
      <c r="T879" s="126" t="str">
        <f>'Comm Input'!AC1914</f>
        <v>kr</v>
      </c>
      <c r="U879" s="7">
        <f>'Comm Input'!AD1914</f>
        <v>0</v>
      </c>
      <c r="V879" s="7">
        <f>'Comm Input'!AE1914</f>
        <v>0</v>
      </c>
      <c r="W879" s="126">
        <f>'Comm Input'!AF1914</f>
        <v>0</v>
      </c>
      <c r="X879" s="158">
        <f>'Comm Input'!AG1914</f>
        <v>0</v>
      </c>
      <c r="Y879" s="322">
        <f>'Comm Input'!AH1914</f>
        <v>0</v>
      </c>
      <c r="Z879" s="7">
        <f>'Comm Input'!AI1914</f>
        <v>0</v>
      </c>
    </row>
    <row r="880" spans="1:28" x14ac:dyDescent="0.25">
      <c r="A880" s="311">
        <f>'Comm Input'!J1915</f>
        <v>0</v>
      </c>
      <c r="B880" s="378" t="str">
        <f>'Comm Input'!K1915</f>
        <v>Twin Cities - P&amp;M Truss</v>
      </c>
      <c r="C880" s="17">
        <f>'Comm Input'!L1915</f>
        <v>0</v>
      </c>
      <c r="D880" t="str">
        <f>'Comm Input'!M1915</f>
        <v>MN2802</v>
      </c>
      <c r="E880" s="628">
        <f>'Comm Input'!N1915</f>
        <v>188547.9</v>
      </c>
      <c r="F880" s="366">
        <f>'Comm Input'!O1915</f>
        <v>0</v>
      </c>
      <c r="G880" s="533">
        <f>'Comm Input'!P1915</f>
        <v>0</v>
      </c>
      <c r="H880" s="535">
        <f>'Comm Input'!Q1915</f>
        <v>0</v>
      </c>
      <c r="I880" s="535">
        <f>'Comm Input'!R1915</f>
        <v>0</v>
      </c>
      <c r="J880" s="535">
        <f>'Comm Input'!S1915</f>
        <v>0</v>
      </c>
      <c r="K880" s="535">
        <f>'Comm Input'!T1915</f>
        <v>0</v>
      </c>
      <c r="L880" s="526">
        <f>'Comm Input'!U1915</f>
        <v>0</v>
      </c>
      <c r="M880" s="526">
        <f>'Comm Input'!V1915</f>
        <v>0</v>
      </c>
      <c r="N880" s="523">
        <f>'Comm Input'!W1915</f>
        <v>1885.479</v>
      </c>
      <c r="O880" s="523">
        <f>'Comm Input'!X1915</f>
        <v>0</v>
      </c>
      <c r="P880" s="538">
        <f>'Comm Input'!Y1915</f>
        <v>0</v>
      </c>
      <c r="Q880" s="538">
        <f>'Comm Input'!Z1915</f>
        <v>0</v>
      </c>
      <c r="R880" s="538">
        <f>'Comm Input'!AA1915</f>
        <v>131.98353</v>
      </c>
      <c r="S880" s="538">
        <f>'Comm Input'!AB1915</f>
        <v>0</v>
      </c>
      <c r="T880" s="11">
        <f>'Comm Input'!AC1915</f>
        <v>0</v>
      </c>
      <c r="U880">
        <f>'Comm Input'!AD1915</f>
        <v>0</v>
      </c>
      <c r="V880">
        <f>'Comm Input'!AE1915</f>
        <v>0</v>
      </c>
      <c r="W880" s="538">
        <f>'Comm Input'!AF1915</f>
        <v>0</v>
      </c>
      <c r="X880" s="538">
        <f>'Comm Input'!AG1915</f>
        <v>0</v>
      </c>
      <c r="Y880" s="538">
        <f>'Comm Input'!AH1915</f>
        <v>0</v>
      </c>
      <c r="Z880">
        <f>'Comm Input'!AI1915</f>
        <v>0</v>
      </c>
    </row>
    <row r="881" spans="1:26" x14ac:dyDescent="0.25">
      <c r="A881" s="311">
        <f>'Comm Input'!J1916</f>
        <v>0</v>
      </c>
      <c r="B881" t="str">
        <f>'Comm Input'!K1916</f>
        <v>Twin Cities - Alloy Welding &amp; Mfg</v>
      </c>
      <c r="C881">
        <f>'Comm Input'!L1916</f>
        <v>0</v>
      </c>
      <c r="D881" t="str">
        <f>'Comm Input'!M1916</f>
        <v>MN3632</v>
      </c>
      <c r="E881" s="494">
        <f>'Comm Input'!N1916</f>
        <v>3350.6</v>
      </c>
      <c r="F881" s="17">
        <f>'Comm Input'!O1916</f>
        <v>0</v>
      </c>
      <c r="G881" s="38">
        <f>'Comm Input'!P1916</f>
        <v>0</v>
      </c>
      <c r="H881" s="307">
        <f>'Comm Input'!Q1916</f>
        <v>0</v>
      </c>
      <c r="I881" s="307">
        <f>'Comm Input'!R1916</f>
        <v>0</v>
      </c>
      <c r="J881" s="307">
        <f>'Comm Input'!S1916</f>
        <v>0</v>
      </c>
      <c r="K881" s="307">
        <f>'Comm Input'!T1916</f>
        <v>0</v>
      </c>
      <c r="L881" s="38">
        <f>'Comm Input'!U1916</f>
        <v>0</v>
      </c>
      <c r="M881" s="38">
        <f>'Comm Input'!V1916</f>
        <v>0</v>
      </c>
      <c r="N881" s="22">
        <f>'Comm Input'!W1916</f>
        <v>33.506</v>
      </c>
      <c r="O881" s="22">
        <f>'Comm Input'!X1916</f>
        <v>0</v>
      </c>
      <c r="P881" s="23">
        <f>'Comm Input'!Y1916</f>
        <v>0</v>
      </c>
      <c r="Q881" s="23">
        <f>'Comm Input'!Z1916</f>
        <v>0</v>
      </c>
      <c r="R881" s="23">
        <f>'Comm Input'!AA1916</f>
        <v>2.3454199999999998</v>
      </c>
      <c r="S881" s="23">
        <f>'Comm Input'!AB1916</f>
        <v>0</v>
      </c>
      <c r="T881" s="11">
        <f>'Comm Input'!AC1916</f>
        <v>0</v>
      </c>
      <c r="U881">
        <f>'Comm Input'!AD1916</f>
        <v>0</v>
      </c>
      <c r="V881">
        <f>'Comm Input'!AE1916</f>
        <v>0</v>
      </c>
      <c r="W881" s="23">
        <f>'Comm Input'!AF1916</f>
        <v>0</v>
      </c>
      <c r="X881" s="23">
        <f>'Comm Input'!AG1916</f>
        <v>0</v>
      </c>
      <c r="Y881" s="23">
        <f>'Comm Input'!AH1916</f>
        <v>0</v>
      </c>
      <c r="Z881">
        <f>'Comm Input'!AI1916</f>
        <v>0</v>
      </c>
    </row>
    <row r="882" spans="1:26" x14ac:dyDescent="0.25">
      <c r="A882" s="311">
        <f>'Comm Input'!J1917</f>
        <v>0</v>
      </c>
      <c r="B882" t="str">
        <f>'Comm Input'!K1917</f>
        <v>Twin Cities - Restoration Technologies, Inc.</v>
      </c>
      <c r="C882" s="17">
        <f>'Comm Input'!L1917</f>
        <v>0</v>
      </c>
      <c r="D882" t="str">
        <f>'Comm Input'!M1917</f>
        <v>MN5221</v>
      </c>
      <c r="E882" s="494">
        <f>'Comm Input'!N1917</f>
        <v>0</v>
      </c>
      <c r="F882" s="366">
        <f>'Comm Input'!O1917</f>
        <v>0</v>
      </c>
      <c r="G882" s="321">
        <f>'Comm Input'!P1917</f>
        <v>0</v>
      </c>
      <c r="H882" s="307">
        <f>'Comm Input'!Q1917</f>
        <v>0</v>
      </c>
      <c r="I882" s="307">
        <f>'Comm Input'!R1917</f>
        <v>0</v>
      </c>
      <c r="J882" s="307">
        <f>'Comm Input'!S1917</f>
        <v>0</v>
      </c>
      <c r="K882" s="307">
        <f>'Comm Input'!T1917</f>
        <v>0</v>
      </c>
      <c r="L882" s="38">
        <f>'Comm Input'!U1917</f>
        <v>0</v>
      </c>
      <c r="M882" s="38">
        <f>'Comm Input'!V1917</f>
        <v>0</v>
      </c>
      <c r="N882" s="22">
        <f>'Comm Input'!W1917</f>
        <v>0</v>
      </c>
      <c r="O882" s="22">
        <f>'Comm Input'!X1917</f>
        <v>0</v>
      </c>
      <c r="P882" s="23">
        <f>'Comm Input'!Y1917</f>
        <v>0</v>
      </c>
      <c r="Q882" s="23">
        <f>'Comm Input'!Z1917</f>
        <v>0</v>
      </c>
      <c r="R882" s="23">
        <f>'Comm Input'!AA1917</f>
        <v>0</v>
      </c>
      <c r="S882" s="23">
        <f>'Comm Input'!AB1917</f>
        <v>0</v>
      </c>
      <c r="T882" s="11">
        <f>'Comm Input'!AC1917</f>
        <v>0</v>
      </c>
      <c r="U882">
        <f>'Comm Input'!AD1917</f>
        <v>0</v>
      </c>
      <c r="V882">
        <f>'Comm Input'!AE1917</f>
        <v>0</v>
      </c>
      <c r="W882" s="23">
        <f>'Comm Input'!AF1917</f>
        <v>0</v>
      </c>
      <c r="X882" s="23">
        <f>'Comm Input'!AG1917</f>
        <v>0</v>
      </c>
      <c r="Y882" s="23">
        <f>'Comm Input'!AH1917</f>
        <v>0</v>
      </c>
      <c r="Z882">
        <f>'Comm Input'!AI1917</f>
        <v>0</v>
      </c>
    </row>
    <row r="883" spans="1:26" x14ac:dyDescent="0.25">
      <c r="A883" s="311">
        <f>'Comm Input'!J1918</f>
        <v>0</v>
      </c>
      <c r="B883" t="str">
        <f>'Comm Input'!K1918</f>
        <v>Twin Cities - Minnesota Bolt &amp; Nut Compay</v>
      </c>
      <c r="C883">
        <f>'Comm Input'!L1918</f>
        <v>0</v>
      </c>
      <c r="D883" t="str">
        <f>'Comm Input'!M1918</f>
        <v>MN8029</v>
      </c>
      <c r="E883" s="494">
        <f>'Comm Input'!N1918</f>
        <v>9020</v>
      </c>
      <c r="F883" s="17">
        <f>'Comm Input'!O1918</f>
        <v>0</v>
      </c>
      <c r="G883" s="38">
        <f>'Comm Input'!P1918</f>
        <v>0</v>
      </c>
      <c r="H883" s="307">
        <f>'Comm Input'!Q1918</f>
        <v>0</v>
      </c>
      <c r="I883" s="307">
        <f>'Comm Input'!R1918</f>
        <v>0</v>
      </c>
      <c r="J883" s="307">
        <f>'Comm Input'!S1918</f>
        <v>0</v>
      </c>
      <c r="K883" s="307">
        <f>'Comm Input'!T1918</f>
        <v>0</v>
      </c>
      <c r="L883" s="38">
        <f>'Comm Input'!U1918</f>
        <v>0</v>
      </c>
      <c r="M883" s="38">
        <f>'Comm Input'!V1918</f>
        <v>0</v>
      </c>
      <c r="N883" s="22">
        <f>'Comm Input'!W1918</f>
        <v>90.2</v>
      </c>
      <c r="O883" s="22">
        <f>'Comm Input'!X1918</f>
        <v>0</v>
      </c>
      <c r="P883" s="23">
        <f>'Comm Input'!Y1918</f>
        <v>0</v>
      </c>
      <c r="Q883" s="23">
        <f>'Comm Input'!Z1918</f>
        <v>0</v>
      </c>
      <c r="R883" s="23">
        <f>'Comm Input'!AA1918</f>
        <v>6.3140000000000001</v>
      </c>
      <c r="S883" s="23">
        <f>'Comm Input'!AB1918</f>
        <v>0</v>
      </c>
      <c r="T883" s="11">
        <f>'Comm Input'!AC1918</f>
        <v>0</v>
      </c>
      <c r="U883">
        <f>'Comm Input'!AD1918</f>
        <v>0</v>
      </c>
      <c r="V883">
        <f>'Comm Input'!AE1918</f>
        <v>0</v>
      </c>
      <c r="W883" s="23">
        <f>'Comm Input'!AF1918</f>
        <v>0</v>
      </c>
      <c r="X883" s="23">
        <f>'Comm Input'!AG1918</f>
        <v>0</v>
      </c>
      <c r="Y883" s="23">
        <f>'Comm Input'!AH1918</f>
        <v>0</v>
      </c>
      <c r="Z883">
        <f>'Comm Input'!AI1918</f>
        <v>0</v>
      </c>
    </row>
    <row r="884" spans="1:26" x14ac:dyDescent="0.25">
      <c r="A884" s="311">
        <f>'Comm Input'!J1919</f>
        <v>0</v>
      </c>
      <c r="B884" t="str">
        <f>'Comm Input'!K1919</f>
        <v>Twin Cities - Artisan Beer Warehouse</v>
      </c>
      <c r="C884" s="17">
        <f>'Comm Input'!L1919</f>
        <v>0</v>
      </c>
      <c r="D884" t="str">
        <f>'Comm Input'!M1919</f>
        <v>MN7390</v>
      </c>
      <c r="E884" s="494">
        <f>'Comm Input'!N1919</f>
        <v>8955.5</v>
      </c>
      <c r="F884" s="366">
        <f>'Comm Input'!O1919</f>
        <v>0</v>
      </c>
      <c r="G884" s="321">
        <f>'Comm Input'!P1919</f>
        <v>0</v>
      </c>
      <c r="H884" s="307">
        <f>'Comm Input'!Q1919</f>
        <v>0</v>
      </c>
      <c r="I884" s="307">
        <f>'Comm Input'!R1919</f>
        <v>0</v>
      </c>
      <c r="J884" s="307">
        <f>'Comm Input'!S1919</f>
        <v>0</v>
      </c>
      <c r="K884" s="307">
        <f>'Comm Input'!T1919</f>
        <v>0</v>
      </c>
      <c r="L884" s="38">
        <f>'Comm Input'!U1919</f>
        <v>0</v>
      </c>
      <c r="M884" s="38">
        <f>'Comm Input'!V1919</f>
        <v>0</v>
      </c>
      <c r="N884" s="22">
        <f>'Comm Input'!W1919</f>
        <v>89.555000000000007</v>
      </c>
      <c r="O884" s="22">
        <f>'Comm Input'!X1919</f>
        <v>0</v>
      </c>
      <c r="P884" s="23">
        <f>'Comm Input'!Y1919</f>
        <v>0</v>
      </c>
      <c r="Q884" s="23">
        <f>'Comm Input'!Z1919</f>
        <v>0</v>
      </c>
      <c r="R884" s="23">
        <f>'Comm Input'!AA1919</f>
        <v>6.2688499999999996</v>
      </c>
      <c r="S884" s="23">
        <f>'Comm Input'!AB1919</f>
        <v>0</v>
      </c>
      <c r="T884" s="11">
        <f>'Comm Input'!AC1919</f>
        <v>0</v>
      </c>
      <c r="U884">
        <f>'Comm Input'!AD1919</f>
        <v>0</v>
      </c>
      <c r="V884">
        <f>'Comm Input'!AE1919</f>
        <v>0</v>
      </c>
      <c r="W884" s="23">
        <f>'Comm Input'!AF1919</f>
        <v>0</v>
      </c>
      <c r="X884" s="23">
        <f>'Comm Input'!AG1919</f>
        <v>0</v>
      </c>
      <c r="Y884" s="23">
        <f>'Comm Input'!AH1919</f>
        <v>0</v>
      </c>
      <c r="Z884" s="23">
        <f>'Comm Input'!AI1919</f>
        <v>0</v>
      </c>
    </row>
    <row r="885" spans="1:26" x14ac:dyDescent="0.25">
      <c r="A885" s="311">
        <f>'Comm Input'!J1920</f>
        <v>0</v>
      </c>
      <c r="B885" t="str">
        <f>'Comm Input'!K1920</f>
        <v xml:space="preserve">Twin cities - Johnson Brothers </v>
      </c>
      <c r="C885">
        <f>'Comm Input'!L1920</f>
        <v>0</v>
      </c>
      <c r="D885" t="str">
        <f>'Comm Input'!M1920</f>
        <v>MN7390</v>
      </c>
      <c r="E885" s="626">
        <f>'Comm Input'!N1920</f>
        <v>5793.44</v>
      </c>
      <c r="F885" s="13">
        <f>'Comm Input'!O1920</f>
        <v>0</v>
      </c>
      <c r="G885" s="38">
        <f>'Comm Input'!P1920</f>
        <v>0</v>
      </c>
      <c r="H885" s="307">
        <f>'Comm Input'!Q1920</f>
        <v>0</v>
      </c>
      <c r="I885" s="307">
        <f>'Comm Input'!R1920</f>
        <v>0</v>
      </c>
      <c r="J885" s="307">
        <f>'Comm Input'!S1920</f>
        <v>0</v>
      </c>
      <c r="K885" s="307">
        <f>'Comm Input'!T1920</f>
        <v>0</v>
      </c>
      <c r="L885" s="38">
        <f>'Comm Input'!U1920</f>
        <v>0</v>
      </c>
      <c r="M885" s="38">
        <f>'Comm Input'!V1920</f>
        <v>0</v>
      </c>
      <c r="N885" s="22">
        <f>'Comm Input'!W1920</f>
        <v>57.934399999999997</v>
      </c>
      <c r="O885" s="22">
        <f>'Comm Input'!X1920</f>
        <v>0</v>
      </c>
      <c r="P885" s="23">
        <f>'Comm Input'!Y1920</f>
        <v>0</v>
      </c>
      <c r="Q885" s="23">
        <f>'Comm Input'!Z1920</f>
        <v>0</v>
      </c>
      <c r="R885" s="23">
        <f>'Comm Input'!AA1920</f>
        <v>4.0554079999999999</v>
      </c>
      <c r="S885" s="23">
        <f>'Comm Input'!AB1920</f>
        <v>0</v>
      </c>
      <c r="T885" s="11">
        <f>'Comm Input'!AC1920</f>
        <v>0</v>
      </c>
      <c r="U885">
        <f>'Comm Input'!AD1920</f>
        <v>0</v>
      </c>
      <c r="V885">
        <f>'Comm Input'!AE1920</f>
        <v>0</v>
      </c>
      <c r="W885" s="23">
        <f>'Comm Input'!AF1920</f>
        <v>0</v>
      </c>
      <c r="X885" s="23">
        <f>'Comm Input'!AG1920</f>
        <v>0</v>
      </c>
      <c r="Y885" s="23">
        <f>'Comm Input'!AH1920</f>
        <v>0</v>
      </c>
      <c r="Z885" s="23">
        <f>'Comm Input'!AI1920</f>
        <v>0</v>
      </c>
    </row>
    <row r="886" spans="1:26" x14ac:dyDescent="0.25">
      <c r="A886" s="311">
        <f>'Comm Input'!J1921</f>
        <v>0</v>
      </c>
      <c r="B886" t="str">
        <f>'Comm Input'!K1921</f>
        <v>Twin Cities - International Parts Supply</v>
      </c>
      <c r="C886">
        <f>'Comm Input'!L1921</f>
        <v>0</v>
      </c>
      <c r="D886" t="str">
        <f>'Comm Input'!M1921</f>
        <v>MN3632</v>
      </c>
      <c r="E886" s="626">
        <f>'Comm Input'!N1921</f>
        <v>3040</v>
      </c>
      <c r="F886" s="13">
        <f>'Comm Input'!O1921</f>
        <v>0</v>
      </c>
      <c r="G886" s="38">
        <f>'Comm Input'!P1921</f>
        <v>0</v>
      </c>
      <c r="H886" s="307">
        <f>'Comm Input'!Q1921</f>
        <v>0</v>
      </c>
      <c r="I886" s="307">
        <f>'Comm Input'!R1921</f>
        <v>0</v>
      </c>
      <c r="J886" s="307">
        <f>'Comm Input'!S1921</f>
        <v>0</v>
      </c>
      <c r="K886" s="307">
        <f>'Comm Input'!T1921</f>
        <v>0</v>
      </c>
      <c r="L886" s="38">
        <f>'Comm Input'!U1921</f>
        <v>0</v>
      </c>
      <c r="M886" s="38">
        <f>'Comm Input'!V1921</f>
        <v>0</v>
      </c>
      <c r="N886" s="22">
        <f>'Comm Input'!W1921</f>
        <v>30.400000000000002</v>
      </c>
      <c r="O886" s="22">
        <f>'Comm Input'!X1921</f>
        <v>0</v>
      </c>
      <c r="P886" s="23">
        <f>'Comm Input'!Y1921</f>
        <v>0</v>
      </c>
      <c r="Q886" s="23">
        <f>'Comm Input'!Z1921</f>
        <v>0</v>
      </c>
      <c r="R886" s="23">
        <f>'Comm Input'!AA1921</f>
        <v>2.1280000000000001</v>
      </c>
      <c r="S886" s="23">
        <f>'Comm Input'!AB1921</f>
        <v>0</v>
      </c>
      <c r="T886" s="11">
        <f>'Comm Input'!AC1921</f>
        <v>0</v>
      </c>
      <c r="U886">
        <f>'Comm Input'!AD1921</f>
        <v>0</v>
      </c>
      <c r="V886">
        <f>'Comm Input'!AE1921</f>
        <v>0</v>
      </c>
      <c r="W886" s="23">
        <f>'Comm Input'!AF1921</f>
        <v>0</v>
      </c>
      <c r="X886" s="23">
        <f>'Comm Input'!AG1921</f>
        <v>0</v>
      </c>
      <c r="Y886" s="23">
        <f>'Comm Input'!AH1921</f>
        <v>0</v>
      </c>
      <c r="Z886" s="23">
        <f>'Comm Input'!AI1921</f>
        <v>0</v>
      </c>
    </row>
    <row r="887" spans="1:26" x14ac:dyDescent="0.25">
      <c r="A887" s="311" t="str">
        <f>'Comm Input'!J1922</f>
        <v>EFFECTIVE: 3/2022</v>
      </c>
      <c r="B887" t="str">
        <f>'Comm Input'!J1922</f>
        <v>EFFECTIVE: 3/2022</v>
      </c>
      <c r="C887">
        <f>'Comm Input'!L1922</f>
        <v>0</v>
      </c>
      <c r="D887">
        <f>'Comm Input'!M1922</f>
        <v>0</v>
      </c>
      <c r="E887" s="626">
        <f>'Comm Input'!N1922</f>
        <v>0</v>
      </c>
      <c r="F887" s="13">
        <f>'Comm Input'!O1922</f>
        <v>0</v>
      </c>
      <c r="G887" s="38">
        <f>'Comm Input'!P1922</f>
        <v>0</v>
      </c>
      <c r="H887" s="307">
        <f>'Comm Input'!Q1922</f>
        <v>0</v>
      </c>
      <c r="I887" s="307">
        <f>'Comm Input'!R1922</f>
        <v>0</v>
      </c>
      <c r="J887" s="307">
        <f>'Comm Input'!S1922</f>
        <v>0</v>
      </c>
      <c r="K887" s="307">
        <f>'Comm Input'!T1922</f>
        <v>0</v>
      </c>
      <c r="L887" s="38">
        <f>'Comm Input'!U1922</f>
        <v>0</v>
      </c>
      <c r="M887" s="38">
        <f>'Comm Input'!V1922</f>
        <v>0</v>
      </c>
      <c r="N887" s="22">
        <f>'Comm Input'!W1922</f>
        <v>0</v>
      </c>
      <c r="O887" s="22">
        <f>'Comm Input'!X1922</f>
        <v>0</v>
      </c>
      <c r="P887" s="23">
        <f>'Comm Input'!Y1922</f>
        <v>0</v>
      </c>
      <c r="Q887" s="23">
        <f>'Comm Input'!Z1922</f>
        <v>0</v>
      </c>
      <c r="R887" s="23">
        <f>'Comm Input'!AA1922</f>
        <v>0</v>
      </c>
      <c r="S887" s="23">
        <f>'Comm Input'!AB1922</f>
        <v>0</v>
      </c>
      <c r="T887" s="11">
        <f>'Comm Input'!AC1922</f>
        <v>0</v>
      </c>
      <c r="U887">
        <f>'Comm Input'!AD1922</f>
        <v>0</v>
      </c>
      <c r="V887">
        <f>'Comm Input'!AE1922</f>
        <v>0</v>
      </c>
      <c r="W887" s="23">
        <f>'Comm Input'!AF1922</f>
        <v>0</v>
      </c>
      <c r="X887" s="23">
        <f>'Comm Input'!AG1922</f>
        <v>0</v>
      </c>
      <c r="Y887" s="23">
        <f>'Comm Input'!AH1922</f>
        <v>0</v>
      </c>
      <c r="Z887" s="23">
        <f>'Comm Input'!AI1922</f>
        <v>0</v>
      </c>
    </row>
    <row r="888" spans="1:26" x14ac:dyDescent="0.25">
      <c r="A888" s="311">
        <f>'Comm Input'!J1923</f>
        <v>0</v>
      </c>
      <c r="B888">
        <f>'Comm Input'!K1923</f>
        <v>0</v>
      </c>
      <c r="C888">
        <f>'Comm Input'!L1923</f>
        <v>0</v>
      </c>
      <c r="D888">
        <f>'Comm Input'!M1923</f>
        <v>0</v>
      </c>
      <c r="E888" s="626">
        <f>'Comm Input'!N1923</f>
        <v>0</v>
      </c>
      <c r="F888" s="13">
        <f>'Comm Input'!O1923</f>
        <v>0</v>
      </c>
      <c r="G888" s="38">
        <f>'Comm Input'!P1923</f>
        <v>0</v>
      </c>
      <c r="H888" s="307">
        <f>'Comm Input'!Q1923</f>
        <v>0</v>
      </c>
      <c r="I888" s="307">
        <f>'Comm Input'!R1923</f>
        <v>0</v>
      </c>
      <c r="J888" s="307">
        <f>'Comm Input'!S1923</f>
        <v>0</v>
      </c>
      <c r="K888" s="307">
        <f>'Comm Input'!T1923</f>
        <v>0</v>
      </c>
      <c r="L888" s="38">
        <f>'Comm Input'!U1923</f>
        <v>0</v>
      </c>
      <c r="M888" s="38">
        <f>'Comm Input'!V1923</f>
        <v>0</v>
      </c>
      <c r="N888" s="22">
        <f>'Comm Input'!W1923</f>
        <v>0</v>
      </c>
      <c r="O888" s="22">
        <f>'Comm Input'!X1923</f>
        <v>0</v>
      </c>
      <c r="P888" s="23">
        <f>'Comm Input'!Y1923</f>
        <v>0</v>
      </c>
      <c r="Q888" s="23">
        <f>'Comm Input'!Z1923</f>
        <v>0</v>
      </c>
      <c r="R888" s="23">
        <f>'Comm Input'!AA1923</f>
        <v>0</v>
      </c>
      <c r="S888" s="23">
        <f>'Comm Input'!AB1923</f>
        <v>0</v>
      </c>
      <c r="T888" s="11">
        <f>'Comm Input'!AC1923</f>
        <v>0</v>
      </c>
      <c r="U888">
        <f>'Comm Input'!AD1923</f>
        <v>0</v>
      </c>
      <c r="V888">
        <f>'Comm Input'!AE1923</f>
        <v>0</v>
      </c>
      <c r="W888" s="23">
        <f>'Comm Input'!AF1923</f>
        <v>0</v>
      </c>
      <c r="X888" s="23">
        <f>'Comm Input'!AG1923</f>
        <v>0</v>
      </c>
      <c r="Y888" s="23">
        <f>'Comm Input'!AH1923</f>
        <v>0</v>
      </c>
      <c r="Z888" s="23">
        <f>'Comm Input'!AI1923</f>
        <v>0</v>
      </c>
    </row>
    <row r="889" spans="1:26" x14ac:dyDescent="0.25">
      <c r="A889" s="311">
        <f>'Comm Input'!J1924</f>
        <v>0</v>
      </c>
      <c r="B889">
        <f>'Comm Input'!K1924</f>
        <v>0</v>
      </c>
      <c r="C889">
        <f>'Comm Input'!L1924</f>
        <v>0</v>
      </c>
      <c r="D889">
        <f>'Comm Input'!M1924</f>
        <v>0</v>
      </c>
      <c r="E889" s="626">
        <f>'Comm Input'!N1924</f>
        <v>0</v>
      </c>
      <c r="F889" s="13">
        <f>'Comm Input'!O1924</f>
        <v>0</v>
      </c>
      <c r="G889" s="38">
        <f>'Comm Input'!P1924</f>
        <v>0</v>
      </c>
      <c r="H889" s="307">
        <f>'Comm Input'!Q1924</f>
        <v>0</v>
      </c>
      <c r="I889" s="307">
        <f>'Comm Input'!R1924</f>
        <v>0</v>
      </c>
      <c r="J889" s="307">
        <f>'Comm Input'!S1924</f>
        <v>0</v>
      </c>
      <c r="K889" s="307">
        <f>'Comm Input'!T1924</f>
        <v>0</v>
      </c>
      <c r="L889" s="38">
        <f>'Comm Input'!U1924</f>
        <v>0</v>
      </c>
      <c r="M889" s="38">
        <f>'Comm Input'!V1924</f>
        <v>0</v>
      </c>
      <c r="N889" s="22">
        <f>'Comm Input'!W1924</f>
        <v>0</v>
      </c>
      <c r="O889" s="22">
        <f>'Comm Input'!X1924</f>
        <v>0</v>
      </c>
      <c r="P889" s="23">
        <f>'Comm Input'!Y1924</f>
        <v>0</v>
      </c>
      <c r="Q889" s="23">
        <f>'Comm Input'!Z1924</f>
        <v>0</v>
      </c>
      <c r="R889" s="23">
        <f>'Comm Input'!AA1924</f>
        <v>0</v>
      </c>
      <c r="S889" s="23">
        <f>'Comm Input'!AB1924</f>
        <v>0</v>
      </c>
      <c r="T889" s="11">
        <f>'Comm Input'!AC1924</f>
        <v>0</v>
      </c>
      <c r="U889">
        <f>'Comm Input'!AD1924</f>
        <v>0</v>
      </c>
      <c r="V889">
        <f>'Comm Input'!AE1924</f>
        <v>0</v>
      </c>
      <c r="W889" s="23">
        <f>'Comm Input'!AF1924</f>
        <v>0</v>
      </c>
      <c r="X889" s="23">
        <f>'Comm Input'!AG1924</f>
        <v>0</v>
      </c>
      <c r="Y889" s="23">
        <f>'Comm Input'!AH1924</f>
        <v>0</v>
      </c>
      <c r="Z889" s="23">
        <f>'Comm Input'!AI1924</f>
        <v>0</v>
      </c>
    </row>
    <row r="890" spans="1:26" x14ac:dyDescent="0.25">
      <c r="A890" s="311" t="str">
        <f>'Comm Input'!J1925</f>
        <v>MN8048 (if any) pays only 0.15%</v>
      </c>
      <c r="B890">
        <f>'Comm Input'!K1925</f>
        <v>0</v>
      </c>
      <c r="C890">
        <f>'Comm Input'!L1925</f>
        <v>0</v>
      </c>
      <c r="D890" t="str">
        <f>'Comm Input'!M1925</f>
        <v>MN8048</v>
      </c>
      <c r="E890" s="626">
        <f>'Comm Input'!N1925</f>
        <v>0</v>
      </c>
      <c r="F890" s="13">
        <f>'Comm Input'!O1925</f>
        <v>0</v>
      </c>
      <c r="G890" s="38">
        <f>'Comm Input'!P1925</f>
        <v>0</v>
      </c>
      <c r="H890" s="307">
        <f>'Comm Input'!Q1925</f>
        <v>0</v>
      </c>
      <c r="I890" s="307">
        <f>'Comm Input'!R1925</f>
        <v>0</v>
      </c>
      <c r="J890" s="307">
        <f>'Comm Input'!S1925</f>
        <v>0</v>
      </c>
      <c r="K890" s="307">
        <f>'Comm Input'!T1925</f>
        <v>0</v>
      </c>
      <c r="L890" s="38">
        <f>'Comm Input'!U1925</f>
        <v>0</v>
      </c>
      <c r="M890" s="38">
        <f>'Comm Input'!V1925</f>
        <v>1.5E-3</v>
      </c>
      <c r="N890" s="22">
        <f>'Comm Input'!W1925</f>
        <v>0</v>
      </c>
      <c r="O890" s="22">
        <f>'Comm Input'!X1925</f>
        <v>0</v>
      </c>
      <c r="P890" s="23">
        <f>'Comm Input'!Y1925</f>
        <v>0</v>
      </c>
      <c r="Q890" s="23">
        <f>'Comm Input'!Z1925</f>
        <v>0</v>
      </c>
      <c r="R890" s="23">
        <f>'Comm Input'!AA1925</f>
        <v>0</v>
      </c>
      <c r="S890" s="23">
        <f>'Comm Input'!AB1925</f>
        <v>0</v>
      </c>
      <c r="T890" s="11">
        <f>'Comm Input'!AC1925</f>
        <v>0</v>
      </c>
      <c r="U890">
        <f>'Comm Input'!AD1925</f>
        <v>0</v>
      </c>
      <c r="V890">
        <f>'Comm Input'!AE1925</f>
        <v>0</v>
      </c>
      <c r="W890" s="23">
        <f>'Comm Input'!AF1925</f>
        <v>0</v>
      </c>
      <c r="X890" s="23">
        <f>'Comm Input'!AG1925</f>
        <v>0</v>
      </c>
      <c r="Y890" s="23">
        <f>'Comm Input'!AH1925</f>
        <v>0</v>
      </c>
      <c r="Z890" s="23">
        <f>'Comm Input'!AI1925</f>
        <v>0</v>
      </c>
    </row>
    <row r="891" spans="1:26" ht="15.75" thickBot="1" x14ac:dyDescent="0.3">
      <c r="A891" s="311">
        <f>'Comm Input'!J1926</f>
        <v>0</v>
      </c>
      <c r="B891">
        <f>'Comm Input'!K1926</f>
        <v>0</v>
      </c>
      <c r="C891">
        <f>'Comm Input'!L1926</f>
        <v>0</v>
      </c>
      <c r="D891">
        <f>'Comm Input'!M1926</f>
        <v>0</v>
      </c>
      <c r="E891" s="626">
        <f>'Comm Input'!N1926</f>
        <v>0</v>
      </c>
      <c r="F891" s="13">
        <f>'Comm Input'!O1926</f>
        <v>0</v>
      </c>
      <c r="G891" s="38">
        <f>'Comm Input'!P1926</f>
        <v>0</v>
      </c>
      <c r="H891" s="307">
        <f>'Comm Input'!Q1926</f>
        <v>0</v>
      </c>
      <c r="I891" s="307">
        <f>'Comm Input'!R1926</f>
        <v>0</v>
      </c>
      <c r="J891" s="307">
        <f>'Comm Input'!S1926</f>
        <v>0</v>
      </c>
      <c r="K891" s="307">
        <f>'Comm Input'!T1926</f>
        <v>0</v>
      </c>
      <c r="L891" s="38">
        <f>'Comm Input'!U1926</f>
        <v>0</v>
      </c>
      <c r="M891" s="38">
        <f>'Comm Input'!V1926</f>
        <v>0</v>
      </c>
      <c r="N891" s="22">
        <f>'Comm Input'!W1926</f>
        <v>0</v>
      </c>
      <c r="O891" s="22">
        <f>'Comm Input'!X1926</f>
        <v>0</v>
      </c>
      <c r="P891" s="23">
        <f>'Comm Input'!Y1926</f>
        <v>0</v>
      </c>
      <c r="Q891" s="23">
        <f>'Comm Input'!Z1926</f>
        <v>0</v>
      </c>
      <c r="R891" s="23">
        <f>'Comm Input'!AA1926</f>
        <v>0</v>
      </c>
      <c r="S891" s="23">
        <f>'Comm Input'!AB1926</f>
        <v>0</v>
      </c>
      <c r="T891" s="11">
        <f>'Comm Input'!AC1926</f>
        <v>0</v>
      </c>
      <c r="U891">
        <f>'Comm Input'!AD1926</f>
        <v>0</v>
      </c>
      <c r="V891">
        <f>'Comm Input'!AE1926</f>
        <v>0</v>
      </c>
      <c r="W891" s="23">
        <f>'Comm Input'!AF1926</f>
        <v>0</v>
      </c>
      <c r="X891" s="23">
        <f>'Comm Input'!AG1926</f>
        <v>0</v>
      </c>
      <c r="Y891" s="23">
        <f>'Comm Input'!AH1926</f>
        <v>0</v>
      </c>
      <c r="Z891" s="23">
        <f>'Comm Input'!AI1926</f>
        <v>0</v>
      </c>
    </row>
    <row r="892" spans="1:26" ht="15.75" thickBot="1" x14ac:dyDescent="0.3">
      <c r="A892" s="311">
        <f>'Comm Input'!J1927</f>
        <v>0</v>
      </c>
      <c r="B892">
        <f>'Comm Input'!K1927</f>
        <v>0</v>
      </c>
      <c r="C892">
        <f>'Comm Input'!L1927</f>
        <v>0</v>
      </c>
      <c r="D892">
        <f>'Comm Input'!M1927</f>
        <v>0</v>
      </c>
      <c r="E892" s="49">
        <f>'Comm Input'!N1927</f>
        <v>0</v>
      </c>
      <c r="F892" s="50">
        <f>'Comm Input'!O1927</f>
        <v>0</v>
      </c>
      <c r="G892" s="38">
        <f>'Comm Input'!P1927</f>
        <v>0</v>
      </c>
      <c r="H892" s="38">
        <f>'Comm Input'!Q1927</f>
        <v>0</v>
      </c>
      <c r="I892" s="38">
        <f>'Comm Input'!R1927</f>
        <v>0</v>
      </c>
      <c r="J892" s="38">
        <f>'Comm Input'!S1927</f>
        <v>0</v>
      </c>
      <c r="K892" s="38">
        <f>'Comm Input'!T1927</f>
        <v>0</v>
      </c>
      <c r="L892" s="38">
        <f>'Comm Input'!U1927</f>
        <v>0</v>
      </c>
      <c r="M892" s="38">
        <f>'Comm Input'!V1927</f>
        <v>0</v>
      </c>
      <c r="N892" s="488">
        <f>'Comm Input'!W1927</f>
        <v>2156.6744000000003</v>
      </c>
      <c r="O892" s="489">
        <f>'Comm Input'!X1927</f>
        <v>0</v>
      </c>
      <c r="P892" s="490">
        <f>'Comm Input'!Y1927</f>
        <v>0</v>
      </c>
      <c r="Q892" s="1165">
        <f>'Comm Input'!Z1927</f>
        <v>2156.6744000000003</v>
      </c>
      <c r="R892" s="387">
        <f>'Comm Input'!AA1927</f>
        <v>150.96720799999997</v>
      </c>
      <c r="S892" s="387">
        <f>'Comm Input'!AB1927</f>
        <v>0</v>
      </c>
      <c r="T892" s="1114">
        <f>'Comm Input'!AC1927</f>
        <v>150.96720799999997</v>
      </c>
      <c r="U892" s="89">
        <f>'Comm Input'!AD1927</f>
        <v>0</v>
      </c>
      <c r="V892" s="89">
        <f>'Comm Input'!AE1927</f>
        <v>0</v>
      </c>
      <c r="W892" s="23">
        <f>'Comm Input'!AF1927</f>
        <v>0</v>
      </c>
      <c r="X892" s="387">
        <f>'Comm Input'!AG1927</f>
        <v>0</v>
      </c>
      <c r="Y892" s="387">
        <f>'Comm Input'!AH1927</f>
        <v>0</v>
      </c>
      <c r="Z892" s="1087">
        <f>'Comm Input'!AI1927</f>
        <v>0</v>
      </c>
    </row>
    <row r="893" spans="1:26" x14ac:dyDescent="0.25">
      <c r="A893" s="311">
        <f>'Comm Input'!J1928</f>
        <v>0</v>
      </c>
      <c r="B893">
        <f>'Comm Input'!K1928</f>
        <v>0</v>
      </c>
      <c r="C893">
        <f>'Comm Input'!L1928</f>
        <v>0</v>
      </c>
      <c r="D893">
        <f>'Comm Input'!M1928</f>
        <v>0</v>
      </c>
      <c r="E893" s="49">
        <f>'Comm Input'!N1928</f>
        <v>0</v>
      </c>
      <c r="F893" s="50">
        <f>'Comm Input'!O1928</f>
        <v>0</v>
      </c>
      <c r="G893" s="38">
        <f>'Comm Input'!P1928</f>
        <v>0</v>
      </c>
      <c r="H893" s="38">
        <f>'Comm Input'!Q1928</f>
        <v>0</v>
      </c>
      <c r="I893" s="38">
        <f>'Comm Input'!R1928</f>
        <v>0</v>
      </c>
      <c r="J893" s="38">
        <f>'Comm Input'!S1928</f>
        <v>0</v>
      </c>
      <c r="K893" s="38">
        <f>'Comm Input'!T1928</f>
        <v>0</v>
      </c>
      <c r="L893" s="38">
        <f>'Comm Input'!U1928</f>
        <v>0</v>
      </c>
      <c r="M893" s="38">
        <f>'Comm Input'!V1928</f>
        <v>0</v>
      </c>
      <c r="N893" s="522">
        <f>'Comm Input'!W1928</f>
        <v>0</v>
      </c>
      <c r="O893" s="523">
        <f>'Comm Input'!X1928</f>
        <v>0</v>
      </c>
      <c r="P893" s="28">
        <f>'Comm Input'!Y1928</f>
        <v>0</v>
      </c>
      <c r="Q893" s="538">
        <f>'Comm Input'!Z1928</f>
        <v>0</v>
      </c>
      <c r="R893" s="523">
        <f>'Comm Input'!AA1928</f>
        <v>0</v>
      </c>
      <c r="S893" s="523">
        <f>'Comm Input'!AB1928</f>
        <v>0</v>
      </c>
      <c r="T893" s="28">
        <f>'Comm Input'!AC1928</f>
        <v>0</v>
      </c>
      <c r="U893" s="89">
        <f>'Comm Input'!AD1928</f>
        <v>0</v>
      </c>
      <c r="V893" s="89">
        <f>'Comm Input'!AE1928</f>
        <v>0</v>
      </c>
      <c r="W893" s="23">
        <f>'Comm Input'!AF1928</f>
        <v>0</v>
      </c>
      <c r="X893" s="523">
        <f>'Comm Input'!AG1928</f>
        <v>0</v>
      </c>
      <c r="Y893" s="523">
        <f>'Comm Input'!AH1928</f>
        <v>0</v>
      </c>
      <c r="Z893" s="89">
        <f>'Comm Input'!AI1928</f>
        <v>0</v>
      </c>
    </row>
    <row r="894" spans="1:26" x14ac:dyDescent="0.25">
      <c r="A894" s="440" t="str">
        <f>'Comm Input'!J1929</f>
        <v>CES</v>
      </c>
      <c r="B894" s="42" t="str">
        <f>'Comm Input'!K1929</f>
        <v xml:space="preserve">Broker: PEO Advisors </v>
      </c>
      <c r="C894" s="35">
        <f>'Comm Input'!L1929</f>
        <v>0</v>
      </c>
      <c r="D894" s="158">
        <f>'Comm Input'!M1929</f>
        <v>0</v>
      </c>
      <c r="E894" s="117">
        <f>'Comm Input'!N1929</f>
        <v>0</v>
      </c>
      <c r="F894" s="316">
        <f>'Comm Input'!O1929</f>
        <v>0</v>
      </c>
      <c r="G894" s="158">
        <f>'Comm Input'!P1929</f>
        <v>0</v>
      </c>
      <c r="H894" s="158">
        <f>'Comm Input'!Q1929</f>
        <v>0</v>
      </c>
      <c r="I894" s="158">
        <f>'Comm Input'!R1929</f>
        <v>0</v>
      </c>
      <c r="J894" s="319">
        <f>'Comm Input'!S1929</f>
        <v>0</v>
      </c>
      <c r="K894" s="319">
        <f>'Comm Input'!T1929</f>
        <v>0</v>
      </c>
      <c r="L894" s="319" t="str">
        <f>'Comm Input'!U1929</f>
        <v>Bundled</v>
      </c>
      <c r="M894" s="158">
        <f>'Comm Input'!V1929</f>
        <v>0</v>
      </c>
      <c r="N894" s="319">
        <f>'Comm Input'!W1929</f>
        <v>2.5000000000000001E-2</v>
      </c>
      <c r="O894" s="117">
        <f>'Comm Input'!X1929</f>
        <v>0</v>
      </c>
      <c r="P894" s="157">
        <f>'Comm Input'!Y1929</f>
        <v>0</v>
      </c>
      <c r="Q894" s="159">
        <f>'Comm Input'!Z1929</f>
        <v>0</v>
      </c>
      <c r="R894" s="319">
        <f>'Comm Input'!AA1929</f>
        <v>2.5000000000000001E-3</v>
      </c>
      <c r="S894" s="157">
        <f>'Comm Input'!AB1929</f>
        <v>0</v>
      </c>
      <c r="T894" s="126" t="str">
        <f>'Comm Input'!AC1929</f>
        <v>kr</v>
      </c>
      <c r="U894" s="7">
        <f>'Comm Input'!AD1929</f>
        <v>0</v>
      </c>
      <c r="V894" s="7">
        <f>'Comm Input'!AE1929</f>
        <v>0</v>
      </c>
      <c r="W894" s="126">
        <f>'Comm Input'!AF1929</f>
        <v>0</v>
      </c>
      <c r="X894" s="158">
        <f>'Comm Input'!AG1929</f>
        <v>0</v>
      </c>
      <c r="Y894" s="322">
        <f>'Comm Input'!AH1929</f>
        <v>0</v>
      </c>
      <c r="Z894" s="7">
        <f>'Comm Input'!AI1929</f>
        <v>0</v>
      </c>
    </row>
    <row r="895" spans="1:26" x14ac:dyDescent="0.25">
      <c r="A895" s="311">
        <f>'Comm Input'!J1930</f>
        <v>0</v>
      </c>
      <c r="B895" s="378" t="str">
        <f>'Comm Input'!K1930</f>
        <v>JV Roofing dba Vilchis Inc.</v>
      </c>
      <c r="C895" s="17">
        <f>'Comm Input'!L1930</f>
        <v>0.31</v>
      </c>
      <c r="D895" t="str">
        <f>'Comm Input'!M1930</f>
        <v>FL5551</v>
      </c>
      <c r="E895" s="628">
        <f>'Comm Input'!N1930</f>
        <v>27403.75</v>
      </c>
      <c r="F895" s="366">
        <f>'Comm Input'!O1930</f>
        <v>0</v>
      </c>
      <c r="G895" s="533">
        <f>'Comm Input'!P1930</f>
        <v>0</v>
      </c>
      <c r="H895" s="535">
        <f>'Comm Input'!Q1930</f>
        <v>0</v>
      </c>
      <c r="I895" s="535">
        <f>'Comm Input'!R1930</f>
        <v>0</v>
      </c>
      <c r="J895" s="535">
        <f>'Comm Input'!S1930</f>
        <v>0</v>
      </c>
      <c r="K895" s="535">
        <f>'Comm Input'!T1930</f>
        <v>0</v>
      </c>
      <c r="L895" s="526">
        <f>'Comm Input'!U1930</f>
        <v>0</v>
      </c>
      <c r="M895" s="526">
        <f>'Comm Input'!V1930</f>
        <v>0</v>
      </c>
      <c r="N895" s="523">
        <f>'Comm Input'!W1930</f>
        <v>685.09375</v>
      </c>
      <c r="O895" s="523">
        <f>'Comm Input'!X1930</f>
        <v>0</v>
      </c>
      <c r="P895" s="538">
        <f>'Comm Input'!Y1930</f>
        <v>0</v>
      </c>
      <c r="Q895" s="538">
        <f>'Comm Input'!Z1930</f>
        <v>0</v>
      </c>
      <c r="R895" s="538">
        <f>'Comm Input'!AA1930</f>
        <v>68.509375000000006</v>
      </c>
      <c r="S895" s="538">
        <f>'Comm Input'!AB1930</f>
        <v>0</v>
      </c>
      <c r="T895" s="11">
        <f>'Comm Input'!AC1930</f>
        <v>0</v>
      </c>
      <c r="U895">
        <f>'Comm Input'!AD1930</f>
        <v>0</v>
      </c>
      <c r="V895">
        <f>'Comm Input'!AE1930</f>
        <v>0</v>
      </c>
      <c r="W895" s="538">
        <f>'Comm Input'!AF1930</f>
        <v>0</v>
      </c>
      <c r="X895" s="538">
        <f>'Comm Input'!AG1930</f>
        <v>0</v>
      </c>
      <c r="Y895" s="538">
        <f>'Comm Input'!AH1930</f>
        <v>0</v>
      </c>
      <c r="Z895">
        <f>'Comm Input'!AI1930</f>
        <v>0</v>
      </c>
    </row>
    <row r="896" spans="1:26" x14ac:dyDescent="0.25">
      <c r="A896" s="311">
        <f>'Comm Input'!J1931</f>
        <v>0</v>
      </c>
      <c r="B896">
        <f>'Comm Input'!K1931</f>
        <v>0</v>
      </c>
      <c r="C896">
        <f>'Comm Input'!L1931</f>
        <v>0</v>
      </c>
      <c r="D896">
        <f>'Comm Input'!M1931</f>
        <v>0</v>
      </c>
      <c r="E896" s="494">
        <f>'Comm Input'!N1931</f>
        <v>0</v>
      </c>
      <c r="F896" s="17">
        <f>'Comm Input'!O1931</f>
        <v>0</v>
      </c>
      <c r="G896" s="38">
        <f>'Comm Input'!P1931</f>
        <v>0</v>
      </c>
      <c r="H896" s="307">
        <f>'Comm Input'!Q1931</f>
        <v>0</v>
      </c>
      <c r="I896" s="307">
        <f>'Comm Input'!R1931</f>
        <v>0</v>
      </c>
      <c r="J896" s="307">
        <f>'Comm Input'!S1931</f>
        <v>0</v>
      </c>
      <c r="K896" s="307">
        <f>'Comm Input'!T1931</f>
        <v>0</v>
      </c>
      <c r="L896" s="38">
        <f>'Comm Input'!U1931</f>
        <v>0</v>
      </c>
      <c r="M896" s="38">
        <f>'Comm Input'!V1931</f>
        <v>0</v>
      </c>
      <c r="N896" s="22">
        <f>'Comm Input'!W1931</f>
        <v>0</v>
      </c>
      <c r="O896" s="22">
        <f>'Comm Input'!X1931</f>
        <v>0</v>
      </c>
      <c r="P896" s="23">
        <f>'Comm Input'!Y1931</f>
        <v>0</v>
      </c>
      <c r="Q896" s="23">
        <f>'Comm Input'!Z1931</f>
        <v>0</v>
      </c>
      <c r="R896" s="23">
        <f>'Comm Input'!AA1931</f>
        <v>0</v>
      </c>
      <c r="S896" s="23">
        <f>'Comm Input'!AB1931</f>
        <v>0</v>
      </c>
      <c r="T896" s="11">
        <f>'Comm Input'!AC1931</f>
        <v>0</v>
      </c>
      <c r="U896">
        <f>'Comm Input'!AD1931</f>
        <v>0</v>
      </c>
      <c r="V896">
        <f>'Comm Input'!AE1931</f>
        <v>0</v>
      </c>
      <c r="W896" s="23">
        <f>'Comm Input'!AF1931</f>
        <v>0</v>
      </c>
      <c r="X896" s="23">
        <f>'Comm Input'!AG1931</f>
        <v>0</v>
      </c>
      <c r="Y896" s="23">
        <f>'Comm Input'!AH1931</f>
        <v>0</v>
      </c>
      <c r="Z896">
        <f>'Comm Input'!AI1931</f>
        <v>0</v>
      </c>
    </row>
    <row r="897" spans="1:26" x14ac:dyDescent="0.25">
      <c r="A897" s="311">
        <f>'Comm Input'!J1932</f>
        <v>0</v>
      </c>
      <c r="B897" t="str">
        <f>'Comm Input'!K1932</f>
        <v>EFFECTIVE: 5/2022</v>
      </c>
      <c r="C897" s="17">
        <f>'Comm Input'!L1932</f>
        <v>0</v>
      </c>
      <c r="D897">
        <f>'Comm Input'!M1932</f>
        <v>0</v>
      </c>
      <c r="E897" s="494">
        <f>'Comm Input'!N1932</f>
        <v>0</v>
      </c>
      <c r="F897" s="366">
        <f>'Comm Input'!O1932</f>
        <v>0</v>
      </c>
      <c r="G897" s="321">
        <f>'Comm Input'!P1932</f>
        <v>0</v>
      </c>
      <c r="H897" s="307">
        <f>'Comm Input'!Q1932</f>
        <v>0</v>
      </c>
      <c r="I897" s="307">
        <f>'Comm Input'!R1932</f>
        <v>0</v>
      </c>
      <c r="J897" s="307">
        <f>'Comm Input'!S1932</f>
        <v>0</v>
      </c>
      <c r="K897" s="307">
        <f>'Comm Input'!T1932</f>
        <v>0</v>
      </c>
      <c r="L897" s="38">
        <f>'Comm Input'!U1932</f>
        <v>0</v>
      </c>
      <c r="M897" s="38">
        <f>'Comm Input'!V1932</f>
        <v>0</v>
      </c>
      <c r="N897" s="22">
        <f>'Comm Input'!W1932</f>
        <v>0</v>
      </c>
      <c r="O897" s="22">
        <f>'Comm Input'!X1932</f>
        <v>0</v>
      </c>
      <c r="P897" s="23">
        <f>'Comm Input'!Y1932</f>
        <v>0</v>
      </c>
      <c r="Q897" s="23">
        <f>'Comm Input'!Z1932</f>
        <v>0</v>
      </c>
      <c r="R897" s="23">
        <f>'Comm Input'!AA1932</f>
        <v>0</v>
      </c>
      <c r="S897" s="23">
        <f>'Comm Input'!AB1932</f>
        <v>0</v>
      </c>
      <c r="T897" s="11">
        <f>'Comm Input'!AC1932</f>
        <v>0</v>
      </c>
      <c r="U897">
        <f>'Comm Input'!AD1932</f>
        <v>0</v>
      </c>
      <c r="V897">
        <f>'Comm Input'!AE1932</f>
        <v>0</v>
      </c>
      <c r="W897" s="23">
        <f>'Comm Input'!AF1932</f>
        <v>0</v>
      </c>
      <c r="X897" s="23">
        <f>'Comm Input'!AG1932</f>
        <v>0</v>
      </c>
      <c r="Y897" s="23">
        <f>'Comm Input'!AH1932</f>
        <v>0</v>
      </c>
      <c r="Z897">
        <f>'Comm Input'!AI1932</f>
        <v>0</v>
      </c>
    </row>
    <row r="898" spans="1:26" x14ac:dyDescent="0.25">
      <c r="A898" s="311">
        <f>'Comm Input'!J1933</f>
        <v>0</v>
      </c>
      <c r="B898">
        <f>'Comm Input'!K1933</f>
        <v>0</v>
      </c>
      <c r="C898">
        <f>'Comm Input'!L1933</f>
        <v>0</v>
      </c>
      <c r="D898">
        <f>'Comm Input'!M1933</f>
        <v>0</v>
      </c>
      <c r="E898" s="494">
        <f>'Comm Input'!N1933</f>
        <v>0</v>
      </c>
      <c r="F898" s="17">
        <f>'Comm Input'!O1933</f>
        <v>0</v>
      </c>
      <c r="G898" s="38">
        <f>'Comm Input'!P1933</f>
        <v>0</v>
      </c>
      <c r="H898" s="307">
        <f>'Comm Input'!Q1933</f>
        <v>0</v>
      </c>
      <c r="I898" s="307">
        <f>'Comm Input'!R1933</f>
        <v>0</v>
      </c>
      <c r="J898" s="307">
        <f>'Comm Input'!S1933</f>
        <v>0</v>
      </c>
      <c r="K898" s="307">
        <f>'Comm Input'!T1933</f>
        <v>0</v>
      </c>
      <c r="L898" s="38">
        <f>'Comm Input'!U1933</f>
        <v>0</v>
      </c>
      <c r="M898" s="38">
        <f>'Comm Input'!V1933</f>
        <v>0</v>
      </c>
      <c r="N898" s="22">
        <f>'Comm Input'!W1933</f>
        <v>0</v>
      </c>
      <c r="O898" s="22">
        <f>'Comm Input'!X1933</f>
        <v>0</v>
      </c>
      <c r="P898" s="23">
        <f>'Comm Input'!Y1933</f>
        <v>0</v>
      </c>
      <c r="Q898" s="23">
        <f>'Comm Input'!Z1933</f>
        <v>0</v>
      </c>
      <c r="R898" s="23">
        <f>'Comm Input'!AA1933</f>
        <v>0</v>
      </c>
      <c r="S898" s="23">
        <f>'Comm Input'!AB1933</f>
        <v>0</v>
      </c>
      <c r="T898" s="11">
        <f>'Comm Input'!AC1933</f>
        <v>0</v>
      </c>
      <c r="U898">
        <f>'Comm Input'!AD1933</f>
        <v>0</v>
      </c>
      <c r="V898">
        <f>'Comm Input'!AE1933</f>
        <v>0</v>
      </c>
      <c r="W898" s="23">
        <f>'Comm Input'!AF1933</f>
        <v>0</v>
      </c>
      <c r="X898" s="23">
        <f>'Comm Input'!AG1933</f>
        <v>0</v>
      </c>
      <c r="Y898" s="23">
        <f>'Comm Input'!AH1933</f>
        <v>0</v>
      </c>
      <c r="Z898">
        <f>'Comm Input'!AI1933</f>
        <v>0</v>
      </c>
    </row>
    <row r="899" spans="1:26" x14ac:dyDescent="0.25">
      <c r="A899" s="311" t="str">
        <f>'Comm Input'!J1934</f>
        <v>Note: Broker earns 1/2 SUTA cutoffs</v>
      </c>
      <c r="B899">
        <f>'Comm Input'!K1934</f>
        <v>0</v>
      </c>
      <c r="C899" s="17" t="str">
        <f>'Comm Input'!L1934</f>
        <v>SUTA CREDIT</v>
      </c>
      <c r="D899">
        <f>'Comm Input'!M1934</f>
        <v>402.35</v>
      </c>
      <c r="E899" s="494">
        <f>'Comm Input'!N1934</f>
        <v>0</v>
      </c>
      <c r="F899" s="366">
        <f>'Comm Input'!O1934</f>
        <v>0</v>
      </c>
      <c r="G899" s="321">
        <f>'Comm Input'!P1934</f>
        <v>0</v>
      </c>
      <c r="H899" s="307">
        <f>'Comm Input'!Q1934</f>
        <v>0</v>
      </c>
      <c r="I899" s="307">
        <f>'Comm Input'!R1934</f>
        <v>0</v>
      </c>
      <c r="J899" s="307">
        <f>'Comm Input'!S1934</f>
        <v>0</v>
      </c>
      <c r="K899" s="307">
        <f>'Comm Input'!T1934</f>
        <v>0</v>
      </c>
      <c r="L899" s="38">
        <f>'Comm Input'!U1934</f>
        <v>0</v>
      </c>
      <c r="M899" s="38">
        <f>'Comm Input'!V1934</f>
        <v>0</v>
      </c>
      <c r="N899" s="22">
        <f>'Comm Input'!W1934</f>
        <v>402.35</v>
      </c>
      <c r="O899" s="22">
        <f>'Comm Input'!X1934</f>
        <v>0</v>
      </c>
      <c r="P899" s="23">
        <f>'Comm Input'!Y1934</f>
        <v>0</v>
      </c>
      <c r="Q899" s="23">
        <f>'Comm Input'!Z1934</f>
        <v>0</v>
      </c>
      <c r="R899" s="23">
        <f>'Comm Input'!AA1934</f>
        <v>0</v>
      </c>
      <c r="S899" s="23">
        <f>'Comm Input'!AB1934</f>
        <v>0</v>
      </c>
      <c r="T899" s="11">
        <f>'Comm Input'!AC1934</f>
        <v>0</v>
      </c>
      <c r="U899">
        <f>'Comm Input'!AD1934</f>
        <v>0</v>
      </c>
      <c r="V899">
        <f>'Comm Input'!AE1934</f>
        <v>0</v>
      </c>
      <c r="W899" s="23">
        <f>'Comm Input'!AF1934</f>
        <v>0</v>
      </c>
      <c r="X899" s="23">
        <f>'Comm Input'!AG1934</f>
        <v>0</v>
      </c>
      <c r="Y899" s="23">
        <f>'Comm Input'!AH1934</f>
        <v>0</v>
      </c>
      <c r="Z899" s="23">
        <f>'Comm Input'!AI1934</f>
        <v>0</v>
      </c>
    </row>
    <row r="900" spans="1:26" x14ac:dyDescent="0.25">
      <c r="A900" s="311">
        <f>'Comm Input'!J1935</f>
        <v>0</v>
      </c>
      <c r="B900">
        <f>'Comm Input'!K1935</f>
        <v>0</v>
      </c>
      <c r="C900">
        <f>'Comm Input'!L1935</f>
        <v>0</v>
      </c>
      <c r="D900">
        <f>'Comm Input'!M1935</f>
        <v>0</v>
      </c>
      <c r="E900" s="626">
        <f>'Comm Input'!N1935</f>
        <v>0</v>
      </c>
      <c r="F900" s="13">
        <f>'Comm Input'!O1935</f>
        <v>0</v>
      </c>
      <c r="G900" s="38">
        <f>'Comm Input'!P1935</f>
        <v>0</v>
      </c>
      <c r="H900" s="307">
        <f>'Comm Input'!Q1935</f>
        <v>0</v>
      </c>
      <c r="I900" s="307">
        <f>'Comm Input'!R1935</f>
        <v>0</v>
      </c>
      <c r="J900" s="307">
        <f>'Comm Input'!S1935</f>
        <v>0</v>
      </c>
      <c r="K900" s="307">
        <f>'Comm Input'!T1935</f>
        <v>0</v>
      </c>
      <c r="L900" s="38">
        <f>'Comm Input'!U1935</f>
        <v>0</v>
      </c>
      <c r="M900" s="38">
        <f>'Comm Input'!V1935</f>
        <v>0</v>
      </c>
      <c r="N900" s="22">
        <f>'Comm Input'!W1935</f>
        <v>0</v>
      </c>
      <c r="O900" s="22">
        <f>'Comm Input'!X1935</f>
        <v>0</v>
      </c>
      <c r="P900" s="23">
        <f>'Comm Input'!Y1935</f>
        <v>0</v>
      </c>
      <c r="Q900" s="23">
        <f>'Comm Input'!Z1935</f>
        <v>0</v>
      </c>
      <c r="R900" s="23">
        <f>'Comm Input'!AA1935</f>
        <v>0</v>
      </c>
      <c r="S900" s="23">
        <f>'Comm Input'!AB1935</f>
        <v>0</v>
      </c>
      <c r="T900" s="11">
        <f>'Comm Input'!AC1935</f>
        <v>0</v>
      </c>
      <c r="U900">
        <f>'Comm Input'!AD1935</f>
        <v>0</v>
      </c>
      <c r="V900">
        <f>'Comm Input'!AE1935</f>
        <v>0</v>
      </c>
      <c r="W900" s="23">
        <f>'Comm Input'!AF1935</f>
        <v>0</v>
      </c>
      <c r="X900" s="23">
        <f>'Comm Input'!AG1935</f>
        <v>0</v>
      </c>
      <c r="Y900" s="23">
        <f>'Comm Input'!AH1935</f>
        <v>0</v>
      </c>
      <c r="Z900" s="23">
        <f>'Comm Input'!AI1935</f>
        <v>0</v>
      </c>
    </row>
    <row r="901" spans="1:26" ht="15.75" thickBot="1" x14ac:dyDescent="0.3">
      <c r="A901" s="311">
        <f>'Comm Input'!J1936</f>
        <v>0</v>
      </c>
      <c r="B901">
        <f>'Comm Input'!K1936</f>
        <v>0</v>
      </c>
      <c r="C901">
        <f>'Comm Input'!L1936</f>
        <v>0</v>
      </c>
      <c r="D901">
        <f>'Comm Input'!M1936</f>
        <v>0</v>
      </c>
      <c r="E901" s="49">
        <f>'Comm Input'!N1936</f>
        <v>0</v>
      </c>
      <c r="F901" s="50">
        <f>'Comm Input'!O1936</f>
        <v>0</v>
      </c>
      <c r="G901" s="38">
        <f>'Comm Input'!P1936</f>
        <v>0</v>
      </c>
      <c r="H901" s="307">
        <f>'Comm Input'!Q1936</f>
        <v>0</v>
      </c>
      <c r="I901" s="307">
        <f>'Comm Input'!R1936</f>
        <v>0</v>
      </c>
      <c r="J901" s="307">
        <f>'Comm Input'!S1936</f>
        <v>0</v>
      </c>
      <c r="K901" s="307">
        <f>'Comm Input'!T1936</f>
        <v>0</v>
      </c>
      <c r="L901" s="38">
        <f>'Comm Input'!U1936</f>
        <v>0</v>
      </c>
      <c r="M901" s="38">
        <f>'Comm Input'!V1936</f>
        <v>0</v>
      </c>
      <c r="N901" s="38">
        <f>'Comm Input'!W1936</f>
        <v>0</v>
      </c>
      <c r="O901" s="22">
        <f>'Comm Input'!X1936</f>
        <v>0</v>
      </c>
      <c r="P901" s="11">
        <f>'Comm Input'!Y1936</f>
        <v>0</v>
      </c>
      <c r="Q901" s="23">
        <f>'Comm Input'!Z1936</f>
        <v>0</v>
      </c>
      <c r="R901" s="22">
        <f>'Comm Input'!AA1936</f>
        <v>0</v>
      </c>
      <c r="S901" s="22">
        <f>'Comm Input'!AB1936</f>
        <v>0</v>
      </c>
      <c r="T901" s="23">
        <f>'Comm Input'!AC1936</f>
        <v>0</v>
      </c>
      <c r="U901" s="22">
        <f>'Comm Input'!AD1936</f>
        <v>0</v>
      </c>
      <c r="V901" s="22">
        <f>'Comm Input'!AE1936</f>
        <v>0</v>
      </c>
      <c r="W901" s="23">
        <f>'Comm Input'!AF1936</f>
        <v>0</v>
      </c>
      <c r="X901" s="22">
        <f>'Comm Input'!AG1936</f>
        <v>0</v>
      </c>
      <c r="Y901" s="22">
        <f>'Comm Input'!AH1936</f>
        <v>0</v>
      </c>
      <c r="Z901" s="22">
        <f>'Comm Input'!AI1936</f>
        <v>0</v>
      </c>
    </row>
    <row r="902" spans="1:26" ht="15.75" thickBot="1" x14ac:dyDescent="0.3">
      <c r="A902" s="311">
        <f>'Comm Input'!J1937</f>
        <v>0</v>
      </c>
      <c r="B902">
        <f>'Comm Input'!K1937</f>
        <v>0</v>
      </c>
      <c r="C902">
        <f>'Comm Input'!L1937</f>
        <v>0</v>
      </c>
      <c r="D902">
        <f>'Comm Input'!M1937</f>
        <v>0</v>
      </c>
      <c r="E902" s="49">
        <f>'Comm Input'!N1937</f>
        <v>0</v>
      </c>
      <c r="F902" s="50">
        <f>'Comm Input'!O1937</f>
        <v>0</v>
      </c>
      <c r="G902" s="38">
        <f>'Comm Input'!P1937</f>
        <v>0</v>
      </c>
      <c r="H902" s="38">
        <f>'Comm Input'!Q1937</f>
        <v>0</v>
      </c>
      <c r="I902" s="38">
        <f>'Comm Input'!R1937</f>
        <v>0</v>
      </c>
      <c r="J902" s="38">
        <f>'Comm Input'!S1937</f>
        <v>0</v>
      </c>
      <c r="K902" s="38">
        <f>'Comm Input'!T1937</f>
        <v>0</v>
      </c>
      <c r="L902" s="38">
        <f>'Comm Input'!U1937</f>
        <v>0</v>
      </c>
      <c r="M902" s="38">
        <f>'Comm Input'!V1937</f>
        <v>0</v>
      </c>
      <c r="N902" s="488">
        <f>'Comm Input'!W1937</f>
        <v>1087.4437499999999</v>
      </c>
      <c r="O902" s="489">
        <f>'Comm Input'!X1937</f>
        <v>0</v>
      </c>
      <c r="P902" s="490">
        <f>'Comm Input'!Y1937</f>
        <v>0</v>
      </c>
      <c r="Q902" s="1165">
        <f>'Comm Input'!Z1937</f>
        <v>1087.4437499999999</v>
      </c>
      <c r="R902" s="387">
        <f>'Comm Input'!AA1937</f>
        <v>68.509375000000006</v>
      </c>
      <c r="S902" s="387">
        <f>'Comm Input'!AB1937</f>
        <v>0</v>
      </c>
      <c r="T902" s="1114">
        <f>'Comm Input'!AC1937</f>
        <v>68.509375000000006</v>
      </c>
      <c r="U902" s="89">
        <f>'Comm Input'!AD1937</f>
        <v>0</v>
      </c>
      <c r="V902" s="89">
        <f>'Comm Input'!AE1937</f>
        <v>0</v>
      </c>
      <c r="W902" s="23">
        <f>'Comm Input'!AF1937</f>
        <v>0</v>
      </c>
      <c r="X902" s="387">
        <f>'Comm Input'!AG1937</f>
        <v>0</v>
      </c>
      <c r="Y902" s="387">
        <f>'Comm Input'!AH1937</f>
        <v>0</v>
      </c>
      <c r="Z902" s="1087">
        <f>'Comm Input'!AI1937</f>
        <v>0</v>
      </c>
    </row>
    <row r="903" spans="1:26" x14ac:dyDescent="0.25">
      <c r="A903" s="311">
        <f>'Comm Input'!J1938</f>
        <v>0</v>
      </c>
      <c r="B903">
        <f>'Comm Input'!K1938</f>
        <v>0</v>
      </c>
      <c r="C903">
        <f>'Comm Input'!L1938</f>
        <v>0</v>
      </c>
      <c r="D903">
        <f>'Comm Input'!M1938</f>
        <v>0</v>
      </c>
      <c r="E903" s="49">
        <f>'Comm Input'!N1938</f>
        <v>0</v>
      </c>
      <c r="F903" s="50">
        <f>'Comm Input'!O1938</f>
        <v>0</v>
      </c>
      <c r="G903" s="38">
        <f>'Comm Input'!P1938</f>
        <v>0</v>
      </c>
      <c r="H903" s="38">
        <f>'Comm Input'!Q1938</f>
        <v>0</v>
      </c>
      <c r="I903" s="38">
        <f>'Comm Input'!R1938</f>
        <v>0</v>
      </c>
      <c r="J903" s="38">
        <f>'Comm Input'!S1938</f>
        <v>0</v>
      </c>
      <c r="K903" s="38">
        <f>'Comm Input'!T1938</f>
        <v>0</v>
      </c>
      <c r="L903" s="38">
        <f>'Comm Input'!U1938</f>
        <v>0</v>
      </c>
      <c r="M903" s="38">
        <f>'Comm Input'!V1938</f>
        <v>0</v>
      </c>
      <c r="N903" s="522">
        <f>'Comm Input'!W1938</f>
        <v>0</v>
      </c>
      <c r="O903" s="523">
        <f>'Comm Input'!X1938</f>
        <v>0</v>
      </c>
      <c r="P903" s="28">
        <f>'Comm Input'!Y1938</f>
        <v>0</v>
      </c>
      <c r="Q903" s="538">
        <f>'Comm Input'!Z1938</f>
        <v>0</v>
      </c>
      <c r="R903" s="523">
        <f>'Comm Input'!AA1938</f>
        <v>0</v>
      </c>
      <c r="S903" s="523">
        <f>'Comm Input'!AB1938</f>
        <v>0</v>
      </c>
      <c r="T903" s="28">
        <f>'Comm Input'!AC1938</f>
        <v>0</v>
      </c>
      <c r="U903" s="89">
        <f>'Comm Input'!AD1938</f>
        <v>0</v>
      </c>
      <c r="V903" s="89">
        <f>'Comm Input'!AE1938</f>
        <v>0</v>
      </c>
      <c r="W903" s="23">
        <f>'Comm Input'!AF1938</f>
        <v>0</v>
      </c>
      <c r="X903" s="523">
        <f>'Comm Input'!AG1938</f>
        <v>0</v>
      </c>
      <c r="Y903" s="523">
        <f>'Comm Input'!AH1938</f>
        <v>0</v>
      </c>
      <c r="Z903" s="89">
        <f>'Comm Input'!AI1938</f>
        <v>0</v>
      </c>
    </row>
    <row r="904" spans="1:26" x14ac:dyDescent="0.25">
      <c r="A904" s="440" t="str">
        <f>'Comm Input'!J1939</f>
        <v>CES</v>
      </c>
      <c r="B904" s="42" t="str">
        <f>'Comm Input'!K1939</f>
        <v>Broker: Frank Vitale Insurance Agency</v>
      </c>
      <c r="C904" s="35">
        <f>'Comm Input'!L1939</f>
        <v>0</v>
      </c>
      <c r="D904" s="158">
        <f>'Comm Input'!M1939</f>
        <v>0</v>
      </c>
      <c r="E904" s="117">
        <f>'Comm Input'!N1939</f>
        <v>0</v>
      </c>
      <c r="F904" s="316">
        <f>'Comm Input'!O1939</f>
        <v>0</v>
      </c>
      <c r="G904" s="158">
        <f>'Comm Input'!P1939</f>
        <v>0</v>
      </c>
      <c r="H904" s="158">
        <f>'Comm Input'!Q1939</f>
        <v>0</v>
      </c>
      <c r="I904" s="158">
        <f>'Comm Input'!R1939</f>
        <v>0</v>
      </c>
      <c r="J904" s="319">
        <f>'Comm Input'!S1939</f>
        <v>0</v>
      </c>
      <c r="K904" s="319">
        <f>'Comm Input'!T1939</f>
        <v>0</v>
      </c>
      <c r="L904" s="319" t="str">
        <f>'Comm Input'!U1939</f>
        <v>Bundled</v>
      </c>
      <c r="M904" s="158">
        <f>'Comm Input'!V1939</f>
        <v>0</v>
      </c>
      <c r="N904" s="319" t="str">
        <f>'Comm Input'!W1939</f>
        <v>Commission Varies Per Code</v>
      </c>
      <c r="O904" s="117">
        <f>'Comm Input'!X1939</f>
        <v>0</v>
      </c>
      <c r="P904" s="157">
        <f>'Comm Input'!Y1939</f>
        <v>0</v>
      </c>
      <c r="Q904" s="159">
        <f>'Comm Input'!Z1939</f>
        <v>0</v>
      </c>
      <c r="R904" s="319">
        <f>'Comm Input'!AA1939</f>
        <v>2.5000000000000001E-3</v>
      </c>
      <c r="S904" s="157">
        <f>'Comm Input'!AB1939</f>
        <v>0</v>
      </c>
      <c r="T904" s="126" t="str">
        <f>'Comm Input'!AC1939</f>
        <v>aiu</v>
      </c>
      <c r="U904" s="7">
        <f>'Comm Input'!AD1939</f>
        <v>2.5000000000000001E-3</v>
      </c>
      <c r="V904" s="7">
        <f>'Comm Input'!AE1939</f>
        <v>0</v>
      </c>
      <c r="W904" s="126" t="str">
        <f>'Comm Input'!AF1939</f>
        <v>kr</v>
      </c>
      <c r="X904" s="158">
        <f>'Comm Input'!AG1939</f>
        <v>0</v>
      </c>
      <c r="Y904" s="322">
        <f>'Comm Input'!AH1939</f>
        <v>0</v>
      </c>
      <c r="Z904" s="7">
        <f>'Comm Input'!AI1939</f>
        <v>0</v>
      </c>
    </row>
    <row r="905" spans="1:26" x14ac:dyDescent="0.25">
      <c r="A905" s="311">
        <f>'Comm Input'!J1940</f>
        <v>0</v>
      </c>
      <c r="B905" s="378" t="str">
        <f>'Comm Input'!K1940</f>
        <v>John Neff DBA JD Tree Service</v>
      </c>
      <c r="C905" s="17">
        <f>'Comm Input'!L1940</f>
        <v>0</v>
      </c>
      <c r="D905" t="str">
        <f>'Comm Input'!M1940</f>
        <v>CA0042</v>
      </c>
      <c r="E905" s="628">
        <f>'Comm Input'!N1940</f>
        <v>0</v>
      </c>
      <c r="F905" s="366">
        <f>'Comm Input'!O1940</f>
        <v>0</v>
      </c>
      <c r="G905" s="533">
        <f>'Comm Input'!P1940</f>
        <v>0</v>
      </c>
      <c r="H905" s="535">
        <f>'Comm Input'!Q1940</f>
        <v>0</v>
      </c>
      <c r="I905" s="535">
        <f>'Comm Input'!R1940</f>
        <v>0</v>
      </c>
      <c r="J905" s="535">
        <f>'Comm Input'!S1940</f>
        <v>0</v>
      </c>
      <c r="K905" s="535">
        <f>'Comm Input'!V1940</f>
        <v>2.8799999999999999E-2</v>
      </c>
      <c r="L905" s="526">
        <f>'Comm Input'!U1940</f>
        <v>0</v>
      </c>
      <c r="M905" s="526" t="e">
        <f>'Comm Input'!#REF!</f>
        <v>#REF!</v>
      </c>
      <c r="N905" s="523">
        <f>'Comm Input'!W1940</f>
        <v>0</v>
      </c>
      <c r="O905" s="523">
        <f>'Comm Input'!X1940</f>
        <v>0</v>
      </c>
      <c r="P905" s="538">
        <f>'Comm Input'!Y1940</f>
        <v>0</v>
      </c>
      <c r="Q905" s="538">
        <f>'Comm Input'!Z1940</f>
        <v>0</v>
      </c>
      <c r="R905" s="538">
        <f>'Comm Input'!AA1940</f>
        <v>0</v>
      </c>
      <c r="S905" s="538">
        <f>'Comm Input'!AB1940</f>
        <v>0</v>
      </c>
      <c r="T905" s="11">
        <f>'Comm Input'!AC1940</f>
        <v>0</v>
      </c>
      <c r="U905">
        <f>'Comm Input'!AD1940</f>
        <v>0</v>
      </c>
      <c r="V905">
        <f>'Comm Input'!AE1940</f>
        <v>0</v>
      </c>
      <c r="W905" s="538">
        <f>'Comm Input'!AF1940</f>
        <v>0</v>
      </c>
      <c r="X905" s="538">
        <f>'Comm Input'!AG1940</f>
        <v>0</v>
      </c>
      <c r="Y905" s="538">
        <f>'Comm Input'!AH1940</f>
        <v>0</v>
      </c>
      <c r="Z905">
        <f>'Comm Input'!AI1940</f>
        <v>0</v>
      </c>
    </row>
    <row r="906" spans="1:26" x14ac:dyDescent="0.25">
      <c r="A906" s="311">
        <f>'Comm Input'!J1941</f>
        <v>0</v>
      </c>
      <c r="B906">
        <f>'Comm Input'!K1941</f>
        <v>0</v>
      </c>
      <c r="C906">
        <f>'Comm Input'!L1941</f>
        <v>0</v>
      </c>
      <c r="D906">
        <f>'Comm Input'!M1941</f>
        <v>0</v>
      </c>
      <c r="E906" s="494">
        <f>'Comm Input'!N1941</f>
        <v>0</v>
      </c>
      <c r="F906" s="17">
        <f>'Comm Input'!O1941</f>
        <v>0</v>
      </c>
      <c r="G906" s="38">
        <f>'Comm Input'!P1941</f>
        <v>0</v>
      </c>
      <c r="H906" s="307">
        <f>'Comm Input'!Q1941</f>
        <v>0</v>
      </c>
      <c r="I906" s="307">
        <f>'Comm Input'!R1941</f>
        <v>0</v>
      </c>
      <c r="J906" s="307">
        <f>'Comm Input'!S1941</f>
        <v>0</v>
      </c>
      <c r="K906" s="307">
        <f>'Comm Input'!V1941</f>
        <v>0</v>
      </c>
      <c r="L906" s="38">
        <f>'Comm Input'!U1941</f>
        <v>0</v>
      </c>
      <c r="M906" s="38" t="e">
        <f>'Comm Input'!#REF!</f>
        <v>#REF!</v>
      </c>
      <c r="N906" s="22">
        <f>'Comm Input'!W1941</f>
        <v>0</v>
      </c>
      <c r="O906" s="22">
        <f>'Comm Input'!X1941</f>
        <v>0</v>
      </c>
      <c r="P906" s="23">
        <f>'Comm Input'!Y1941</f>
        <v>0</v>
      </c>
      <c r="Q906" s="23">
        <f>'Comm Input'!Z1941</f>
        <v>0</v>
      </c>
      <c r="R906" s="23">
        <f>'Comm Input'!AA1941</f>
        <v>0</v>
      </c>
      <c r="S906" s="23">
        <f>'Comm Input'!AB1941</f>
        <v>0</v>
      </c>
      <c r="T906" s="11">
        <f>'Comm Input'!AC1941</f>
        <v>0</v>
      </c>
      <c r="U906">
        <f>'Comm Input'!AD1941</f>
        <v>0</v>
      </c>
      <c r="V906">
        <f>'Comm Input'!AE1941</f>
        <v>0</v>
      </c>
      <c r="W906" s="23">
        <f>'Comm Input'!AF1941</f>
        <v>0</v>
      </c>
      <c r="X906" s="23">
        <f>'Comm Input'!AG1941</f>
        <v>0</v>
      </c>
      <c r="Y906" s="23">
        <f>'Comm Input'!AH1941</f>
        <v>0</v>
      </c>
      <c r="Z906">
        <f>'Comm Input'!AI1941</f>
        <v>0</v>
      </c>
    </row>
    <row r="907" spans="1:26" x14ac:dyDescent="0.25">
      <c r="A907" s="311">
        <f>'Comm Input'!J1942</f>
        <v>0</v>
      </c>
      <c r="B907" t="str">
        <f>'Comm Input'!K1942</f>
        <v>EFFECTIVE: 07/2022</v>
      </c>
      <c r="C907" s="17">
        <f>'Comm Input'!L1942</f>
        <v>0</v>
      </c>
      <c r="D907" t="str">
        <f>'Comm Input'!M1942</f>
        <v>CA0106</v>
      </c>
      <c r="E907" s="494">
        <f>'Comm Input'!N1942</f>
        <v>2704</v>
      </c>
      <c r="F907" s="366">
        <f>'Comm Input'!O1942</f>
        <v>0</v>
      </c>
      <c r="G907" s="321">
        <f>'Comm Input'!P1942</f>
        <v>0</v>
      </c>
      <c r="H907" s="307">
        <f>'Comm Input'!Q1942</f>
        <v>0</v>
      </c>
      <c r="I907" s="307">
        <f>'Comm Input'!R1942</f>
        <v>0</v>
      </c>
      <c r="J907" s="307">
        <f>'Comm Input'!S1942</f>
        <v>0</v>
      </c>
      <c r="K907" s="307">
        <f>'Comm Input'!V1942</f>
        <v>3.4099999999999998E-2</v>
      </c>
      <c r="L907" s="38">
        <f>'Comm Input'!U1942</f>
        <v>0</v>
      </c>
      <c r="M907" s="38" t="e">
        <f>'Comm Input'!#REF!</f>
        <v>#REF!</v>
      </c>
      <c r="N907" s="22">
        <f>'Comm Input'!W1942</f>
        <v>92.206400000000002</v>
      </c>
      <c r="O907" s="22">
        <f>'Comm Input'!X1942</f>
        <v>0</v>
      </c>
      <c r="P907" s="23">
        <f>'Comm Input'!Y1942</f>
        <v>0</v>
      </c>
      <c r="Q907" s="23">
        <f>'Comm Input'!Z1942</f>
        <v>0</v>
      </c>
      <c r="R907" s="23">
        <f>'Comm Input'!AA1942</f>
        <v>6.76</v>
      </c>
      <c r="S907" s="23">
        <f>'Comm Input'!AB1942</f>
        <v>0</v>
      </c>
      <c r="T907" s="11">
        <f>'Comm Input'!AC1942</f>
        <v>0</v>
      </c>
      <c r="U907">
        <f>'Comm Input'!AD1942</f>
        <v>6.76</v>
      </c>
      <c r="V907">
        <f>'Comm Input'!AE1942</f>
        <v>0</v>
      </c>
      <c r="W907" s="23">
        <f>'Comm Input'!AF1942</f>
        <v>0</v>
      </c>
      <c r="X907" s="23">
        <f>'Comm Input'!AG1942</f>
        <v>0</v>
      </c>
      <c r="Y907" s="23">
        <f>'Comm Input'!AH1942</f>
        <v>0</v>
      </c>
      <c r="Z907">
        <f>'Comm Input'!AI1942</f>
        <v>0</v>
      </c>
    </row>
    <row r="908" spans="1:26" x14ac:dyDescent="0.25">
      <c r="A908" s="311">
        <f>'Comm Input'!J1943</f>
        <v>0</v>
      </c>
      <c r="B908">
        <f>'Comm Input'!K1943</f>
        <v>0</v>
      </c>
      <c r="C908">
        <f>'Comm Input'!L1943</f>
        <v>0</v>
      </c>
      <c r="D908">
        <f>'Comm Input'!M1943</f>
        <v>0</v>
      </c>
      <c r="E908" s="494">
        <f>'Comm Input'!N1943</f>
        <v>0</v>
      </c>
      <c r="F908" s="17">
        <f>'Comm Input'!O1943</f>
        <v>0</v>
      </c>
      <c r="G908" s="38">
        <f>'Comm Input'!P1943</f>
        <v>0</v>
      </c>
      <c r="H908" s="307">
        <f>'Comm Input'!Q1943</f>
        <v>0</v>
      </c>
      <c r="I908" s="307">
        <f>'Comm Input'!R1943</f>
        <v>0</v>
      </c>
      <c r="J908" s="307">
        <f>'Comm Input'!S1943</f>
        <v>0</v>
      </c>
      <c r="K908" s="307">
        <f>'Comm Input'!T1943</f>
        <v>0</v>
      </c>
      <c r="L908" s="38">
        <f>'Comm Input'!U1943</f>
        <v>0</v>
      </c>
      <c r="M908" s="38">
        <f>'Comm Input'!V1943</f>
        <v>0</v>
      </c>
      <c r="N908" s="22">
        <f>'Comm Input'!W1943</f>
        <v>0</v>
      </c>
      <c r="O908" s="22">
        <f>'Comm Input'!X1943</f>
        <v>0</v>
      </c>
      <c r="P908" s="23">
        <f>'Comm Input'!Y1943</f>
        <v>0</v>
      </c>
      <c r="Q908" s="23">
        <f>'Comm Input'!Z1943</f>
        <v>0</v>
      </c>
      <c r="R908" s="23">
        <f>'Comm Input'!AA1943</f>
        <v>0</v>
      </c>
      <c r="S908" s="23">
        <f>'Comm Input'!AB1943</f>
        <v>0</v>
      </c>
      <c r="T908" s="11">
        <f>'Comm Input'!AC1943</f>
        <v>0</v>
      </c>
      <c r="U908">
        <f>'Comm Input'!AD1943</f>
        <v>0</v>
      </c>
      <c r="V908">
        <f>'Comm Input'!AE1943</f>
        <v>0</v>
      </c>
      <c r="W908" s="23">
        <f>'Comm Input'!AF1943</f>
        <v>0</v>
      </c>
      <c r="X908" s="23">
        <f>'Comm Input'!AG1943</f>
        <v>0</v>
      </c>
      <c r="Y908" s="23">
        <f>'Comm Input'!AH1943</f>
        <v>0</v>
      </c>
      <c r="Z908">
        <f>'Comm Input'!AI1943</f>
        <v>0</v>
      </c>
    </row>
    <row r="909" spans="1:26" x14ac:dyDescent="0.25">
      <c r="A909" s="311">
        <f>'Comm Input'!J1944</f>
        <v>0</v>
      </c>
      <c r="B909">
        <f>'Comm Input'!K1944</f>
        <v>0</v>
      </c>
      <c r="C909" s="17">
        <f>'Comm Input'!L1944</f>
        <v>0</v>
      </c>
      <c r="D909">
        <f>'Comm Input'!M1944</f>
        <v>0</v>
      </c>
      <c r="E909" s="494">
        <f>'Comm Input'!N1944</f>
        <v>0</v>
      </c>
      <c r="F909" s="366">
        <f>'Comm Input'!O1944</f>
        <v>0</v>
      </c>
      <c r="G909" s="321">
        <f>'Comm Input'!P1944</f>
        <v>0</v>
      </c>
      <c r="H909" s="307">
        <f>'Comm Input'!Q1944</f>
        <v>0</v>
      </c>
      <c r="I909" s="307">
        <f>'Comm Input'!R1944</f>
        <v>0</v>
      </c>
      <c r="J909" s="307">
        <f>'Comm Input'!S1944</f>
        <v>0</v>
      </c>
      <c r="K909" s="307">
        <f>'Comm Input'!T1944</f>
        <v>0</v>
      </c>
      <c r="L909" s="38">
        <f>'Comm Input'!U1944</f>
        <v>0</v>
      </c>
      <c r="M909" s="38">
        <f>'Comm Input'!V1944</f>
        <v>0</v>
      </c>
      <c r="N909" s="22">
        <f>'Comm Input'!W1944</f>
        <v>0</v>
      </c>
      <c r="O909" s="22">
        <f>'Comm Input'!X1944</f>
        <v>0</v>
      </c>
      <c r="P909" s="23">
        <f>'Comm Input'!Y1944</f>
        <v>0</v>
      </c>
      <c r="Q909" s="23">
        <f>'Comm Input'!Z1944</f>
        <v>0</v>
      </c>
      <c r="R909" s="23">
        <f>'Comm Input'!AA1944</f>
        <v>0</v>
      </c>
      <c r="S909" s="23">
        <f>'Comm Input'!AB1944</f>
        <v>0</v>
      </c>
      <c r="T909" s="11">
        <f>'Comm Input'!AC1944</f>
        <v>0</v>
      </c>
      <c r="U909">
        <f>'Comm Input'!AD1944</f>
        <v>0</v>
      </c>
      <c r="V909">
        <f>'Comm Input'!AE1944</f>
        <v>0</v>
      </c>
      <c r="W909" s="23">
        <f>'Comm Input'!AF1944</f>
        <v>0</v>
      </c>
      <c r="X909" s="23">
        <f>'Comm Input'!AG1944</f>
        <v>0</v>
      </c>
      <c r="Y909" s="23">
        <f>'Comm Input'!AH1944</f>
        <v>0</v>
      </c>
      <c r="Z909" s="23">
        <f>'Comm Input'!AI1944</f>
        <v>0</v>
      </c>
    </row>
    <row r="910" spans="1:26" x14ac:dyDescent="0.25">
      <c r="A910" s="311">
        <f>'Comm Input'!J1945</f>
        <v>0</v>
      </c>
      <c r="B910">
        <f>'Comm Input'!K1945</f>
        <v>0</v>
      </c>
      <c r="C910">
        <f>'Comm Input'!L1945</f>
        <v>0</v>
      </c>
      <c r="D910">
        <f>'Comm Input'!M1945</f>
        <v>0</v>
      </c>
      <c r="E910" s="626">
        <f>'Comm Input'!N1945</f>
        <v>0</v>
      </c>
      <c r="F910" s="13">
        <f>'Comm Input'!O1945</f>
        <v>0</v>
      </c>
      <c r="G910" s="38">
        <f>'Comm Input'!P1945</f>
        <v>0</v>
      </c>
      <c r="H910" s="307">
        <f>'Comm Input'!Q1945</f>
        <v>0</v>
      </c>
      <c r="I910" s="307">
        <f>'Comm Input'!R1945</f>
        <v>0</v>
      </c>
      <c r="J910" s="307">
        <f>'Comm Input'!S1945</f>
        <v>0</v>
      </c>
      <c r="K910" s="307">
        <f>'Comm Input'!T1945</f>
        <v>0</v>
      </c>
      <c r="L910" s="38">
        <f>'Comm Input'!U1945</f>
        <v>0</v>
      </c>
      <c r="M910" s="38">
        <f>'Comm Input'!V1945</f>
        <v>0</v>
      </c>
      <c r="N910" s="22">
        <f>'Comm Input'!W1945</f>
        <v>0</v>
      </c>
      <c r="O910" s="22">
        <f>'Comm Input'!X1945</f>
        <v>0</v>
      </c>
      <c r="P910" s="23">
        <f>'Comm Input'!Y1945</f>
        <v>0</v>
      </c>
      <c r="Q910" s="23">
        <f>'Comm Input'!Z1945</f>
        <v>0</v>
      </c>
      <c r="R910" s="23">
        <f>'Comm Input'!AA1945</f>
        <v>0</v>
      </c>
      <c r="S910" s="23">
        <f>'Comm Input'!AB1945</f>
        <v>0</v>
      </c>
      <c r="T910" s="11">
        <f>'Comm Input'!AC1945</f>
        <v>0</v>
      </c>
      <c r="U910">
        <f>'Comm Input'!AD1945</f>
        <v>0</v>
      </c>
      <c r="V910">
        <f>'Comm Input'!AE1945</f>
        <v>0</v>
      </c>
      <c r="W910" s="23">
        <f>'Comm Input'!AF1945</f>
        <v>0</v>
      </c>
      <c r="X910" s="23">
        <f>'Comm Input'!AG1945</f>
        <v>0</v>
      </c>
      <c r="Y910" s="23">
        <f>'Comm Input'!AH1945</f>
        <v>0</v>
      </c>
      <c r="Z910" s="23">
        <f>'Comm Input'!AI1945</f>
        <v>0</v>
      </c>
    </row>
    <row r="911" spans="1:26" ht="15.75" thickBot="1" x14ac:dyDescent="0.3">
      <c r="A911" s="311">
        <f>'Comm Input'!J1946</f>
        <v>0</v>
      </c>
      <c r="B911">
        <f>'Comm Input'!K1946</f>
        <v>0</v>
      </c>
      <c r="C911">
        <f>'Comm Input'!L1946</f>
        <v>0</v>
      </c>
      <c r="D911">
        <f>'Comm Input'!M1946</f>
        <v>0</v>
      </c>
      <c r="E911" s="49">
        <f>'Comm Input'!N1946</f>
        <v>0</v>
      </c>
      <c r="F911" s="50">
        <f>'Comm Input'!O1946</f>
        <v>0</v>
      </c>
      <c r="G911" s="38">
        <f>'Comm Input'!P1946</f>
        <v>0</v>
      </c>
      <c r="H911" s="307">
        <f>'Comm Input'!Q1946</f>
        <v>0</v>
      </c>
      <c r="I911" s="307">
        <f>'Comm Input'!R1946</f>
        <v>0</v>
      </c>
      <c r="J911" s="307">
        <f>'Comm Input'!S1946</f>
        <v>0</v>
      </c>
      <c r="K911" s="307">
        <f>'Comm Input'!T1946</f>
        <v>0</v>
      </c>
      <c r="L911" s="38">
        <f>'Comm Input'!U1946</f>
        <v>0</v>
      </c>
      <c r="M911" s="38">
        <f>'Comm Input'!V1946</f>
        <v>0</v>
      </c>
      <c r="N911" s="38">
        <f>'Comm Input'!W1946</f>
        <v>0</v>
      </c>
      <c r="O911" s="22">
        <f>'Comm Input'!X1946</f>
        <v>0</v>
      </c>
      <c r="P911" s="11">
        <f>'Comm Input'!Y1946</f>
        <v>0</v>
      </c>
      <c r="Q911" s="23">
        <f>'Comm Input'!Z1946</f>
        <v>0</v>
      </c>
      <c r="R911" s="22">
        <f>'Comm Input'!AA1946</f>
        <v>0</v>
      </c>
      <c r="S911" s="22">
        <f>'Comm Input'!AB1946</f>
        <v>0</v>
      </c>
      <c r="T911" s="23">
        <f>'Comm Input'!AC1946</f>
        <v>0</v>
      </c>
      <c r="U911" s="22">
        <f>'Comm Input'!AD1946</f>
        <v>0</v>
      </c>
      <c r="V911" s="22">
        <f>'Comm Input'!AE1946</f>
        <v>0</v>
      </c>
      <c r="W911" s="23">
        <f>'Comm Input'!AF1946</f>
        <v>0</v>
      </c>
      <c r="X911" s="22">
        <f>'Comm Input'!AG1946</f>
        <v>0</v>
      </c>
      <c r="Y911" s="22">
        <f>'Comm Input'!AH1946</f>
        <v>0</v>
      </c>
      <c r="Z911" s="22">
        <f>'Comm Input'!AI1946</f>
        <v>0</v>
      </c>
    </row>
    <row r="912" spans="1:26" ht="15.75" thickBot="1" x14ac:dyDescent="0.3">
      <c r="A912" s="311">
        <f>'Comm Input'!J1947</f>
        <v>0</v>
      </c>
      <c r="B912">
        <f>'Comm Input'!K1947</f>
        <v>0</v>
      </c>
      <c r="C912">
        <f>'Comm Input'!L1947</f>
        <v>0</v>
      </c>
      <c r="D912">
        <f>'Comm Input'!M1947</f>
        <v>0</v>
      </c>
      <c r="E912" s="49">
        <f>'Comm Input'!N1947</f>
        <v>0</v>
      </c>
      <c r="F912" s="50">
        <f>'Comm Input'!O1947</f>
        <v>0</v>
      </c>
      <c r="G912" s="38">
        <f>'Comm Input'!P1947</f>
        <v>0</v>
      </c>
      <c r="H912" s="38">
        <f>'Comm Input'!Q1947</f>
        <v>0</v>
      </c>
      <c r="I912" s="38">
        <f>'Comm Input'!R1947</f>
        <v>0</v>
      </c>
      <c r="J912" s="38">
        <f>'Comm Input'!S1947</f>
        <v>0</v>
      </c>
      <c r="K912" s="38">
        <f>'Comm Input'!T1947</f>
        <v>0</v>
      </c>
      <c r="L912" s="38">
        <f>'Comm Input'!U1947</f>
        <v>0</v>
      </c>
      <c r="M912" s="38">
        <f>'Comm Input'!V1947</f>
        <v>0</v>
      </c>
      <c r="N912" s="488">
        <f>'Comm Input'!W1947</f>
        <v>92.206400000000002</v>
      </c>
      <c r="O912" s="489">
        <f>'Comm Input'!X1947</f>
        <v>0</v>
      </c>
      <c r="P912" s="490">
        <f>'Comm Input'!Y1947</f>
        <v>0</v>
      </c>
      <c r="Q912" s="1165">
        <f>'Comm Input'!Z1947</f>
        <v>92.206400000000002</v>
      </c>
      <c r="R912" s="387">
        <f>'Comm Input'!AA1947</f>
        <v>6.76</v>
      </c>
      <c r="S912" s="387">
        <f>'Comm Input'!AB1947</f>
        <v>0</v>
      </c>
      <c r="T912" s="1114">
        <f>'Comm Input'!AC1947</f>
        <v>6.76</v>
      </c>
      <c r="U912" s="89">
        <f>'Comm Input'!AD1947</f>
        <v>6.76</v>
      </c>
      <c r="V912" s="89">
        <f>'Comm Input'!AE1947</f>
        <v>0</v>
      </c>
      <c r="W912" s="23">
        <f>'Comm Input'!AF1947</f>
        <v>6.76</v>
      </c>
      <c r="X912" s="387">
        <f>'Comm Input'!AG1947</f>
        <v>0</v>
      </c>
      <c r="Y912" s="387">
        <f>'Comm Input'!AH1947</f>
        <v>0</v>
      </c>
      <c r="Z912" s="1087">
        <f>'Comm Input'!AI1947</f>
        <v>0</v>
      </c>
    </row>
    <row r="913" spans="1:26" ht="15.75" thickBot="1" x14ac:dyDescent="0.3">
      <c r="A913" s="311">
        <f>'Comm Input'!J1948</f>
        <v>0</v>
      </c>
      <c r="B913">
        <f>'Comm Input'!K1948</f>
        <v>0</v>
      </c>
      <c r="C913">
        <f>'Comm Input'!L1948</f>
        <v>0</v>
      </c>
      <c r="D913">
        <f>'Comm Input'!M1948</f>
        <v>0</v>
      </c>
      <c r="E913" s="49">
        <f>'Comm Input'!N1948</f>
        <v>0</v>
      </c>
      <c r="F913" s="50">
        <f>'Comm Input'!O1948</f>
        <v>0</v>
      </c>
      <c r="G913" s="38">
        <f>'Comm Input'!P1948</f>
        <v>0</v>
      </c>
      <c r="H913" s="38">
        <f>'Comm Input'!Q1948</f>
        <v>0</v>
      </c>
      <c r="I913" s="38">
        <f>'Comm Input'!R1948</f>
        <v>0</v>
      </c>
      <c r="J913" s="38">
        <f>'Comm Input'!S1948</f>
        <v>0</v>
      </c>
      <c r="K913" s="38">
        <f>'Comm Input'!T1948</f>
        <v>0</v>
      </c>
      <c r="L913" s="38">
        <f>'Comm Input'!U1948</f>
        <v>0</v>
      </c>
      <c r="M913" s="38">
        <f>'Comm Input'!V1948</f>
        <v>0</v>
      </c>
      <c r="N913" s="488">
        <f>'Comm Input'!W1948</f>
        <v>0</v>
      </c>
      <c r="O913" s="489">
        <f>'Comm Input'!X1948</f>
        <v>0</v>
      </c>
      <c r="P913" s="490">
        <f>'Comm Input'!Y1948</f>
        <v>0</v>
      </c>
      <c r="Q913" s="1165">
        <f>'Comm Input'!Z1948</f>
        <v>0</v>
      </c>
      <c r="R913" s="387">
        <f>'Comm Input'!AA1948</f>
        <v>0</v>
      </c>
      <c r="S913" s="387">
        <f>'Comm Input'!AB1948</f>
        <v>0</v>
      </c>
      <c r="T913" s="1114">
        <f>'Comm Input'!AC1948</f>
        <v>0</v>
      </c>
      <c r="U913" s="89">
        <f>'Comm Input'!AD1948</f>
        <v>0</v>
      </c>
      <c r="V913" s="89">
        <f>'Comm Input'!AE1948</f>
        <v>0</v>
      </c>
      <c r="W913" s="23">
        <f>'Comm Input'!AF1948</f>
        <v>0</v>
      </c>
      <c r="X913" s="387">
        <f>'Comm Input'!AG1948</f>
        <v>0</v>
      </c>
      <c r="Y913" s="387">
        <f>'Comm Input'!AH1948</f>
        <v>0</v>
      </c>
      <c r="Z913" s="1087">
        <f>'Comm Input'!AI1948</f>
        <v>0</v>
      </c>
    </row>
    <row r="914" spans="1:26" x14ac:dyDescent="0.25">
      <c r="A914" s="440" t="str">
        <f>'Comm Input'!J1949</f>
        <v>CES</v>
      </c>
      <c r="B914" s="42" t="str">
        <f>'Comm Input'!K1949</f>
        <v>Broker: Creative Employer Services</v>
      </c>
      <c r="C914" s="35">
        <f>'Comm Input'!L1949</f>
        <v>0</v>
      </c>
      <c r="D914" s="158">
        <f>'Comm Input'!M1949</f>
        <v>0</v>
      </c>
      <c r="E914" s="117">
        <f>'Comm Input'!N1949</f>
        <v>0</v>
      </c>
      <c r="F914" s="316">
        <f>'Comm Input'!O1949</f>
        <v>0</v>
      </c>
      <c r="G914" s="158">
        <f>'Comm Input'!P1949</f>
        <v>0</v>
      </c>
      <c r="H914" s="158">
        <f>'Comm Input'!Q1949</f>
        <v>0</v>
      </c>
      <c r="I914" s="158">
        <f>'Comm Input'!R1949</f>
        <v>0</v>
      </c>
      <c r="J914" s="319">
        <f>'Comm Input'!S1949</f>
        <v>0</v>
      </c>
      <c r="K914" s="319">
        <f>'Comm Input'!T1949</f>
        <v>0</v>
      </c>
      <c r="L914" s="319" t="str">
        <f>'Comm Input'!U1949</f>
        <v>Bundled</v>
      </c>
      <c r="M914" s="158">
        <f>'Comm Input'!V1949</f>
        <v>0</v>
      </c>
      <c r="N914" s="319">
        <f>'Comm Input'!W1949</f>
        <v>2.2499999999999999E-2</v>
      </c>
      <c r="O914" s="117">
        <f>'Comm Input'!X1949</f>
        <v>0</v>
      </c>
      <c r="P914" s="157">
        <f>'Comm Input'!Y1949</f>
        <v>0</v>
      </c>
      <c r="Q914" s="158">
        <f>'Comm Input'!Z1949</f>
        <v>0</v>
      </c>
      <c r="R914" s="319">
        <f>'Comm Input'!AA1949</f>
        <v>2E-3</v>
      </c>
      <c r="S914" s="157">
        <f>'Comm Input'!AB1949</f>
        <v>0</v>
      </c>
      <c r="T914" s="7" t="str">
        <f>'Comm Input'!AC1949</f>
        <v>kr</v>
      </c>
      <c r="U914" s="319">
        <f>'Comm Input'!AD1949</f>
        <v>0</v>
      </c>
      <c r="V914" s="7">
        <f>'Comm Input'!AE1949</f>
        <v>0</v>
      </c>
      <c r="W914" s="7">
        <f>'Comm Input'!AF1949</f>
        <v>0</v>
      </c>
      <c r="X914" s="158">
        <f>'Comm Input'!AG1949</f>
        <v>0</v>
      </c>
      <c r="Y914" s="322">
        <f>'Comm Input'!AH1949</f>
        <v>0</v>
      </c>
      <c r="Z914" s="7">
        <f>'Comm Input'!AI1949</f>
        <v>0</v>
      </c>
    </row>
    <row r="915" spans="1:26" x14ac:dyDescent="0.25">
      <c r="A915" s="311">
        <f>'Comm Input'!J1950</f>
        <v>0</v>
      </c>
      <c r="B915" s="378" t="str">
        <f>'Comm Input'!K1950</f>
        <v>Florida Metal Roofing, Inc.</v>
      </c>
      <c r="C915" s="17">
        <f>'Comm Input'!L1950</f>
        <v>0.30499999999999999</v>
      </c>
      <c r="D915" t="str">
        <f>'Comm Input'!M1950</f>
        <v>FL5551</v>
      </c>
      <c r="E915" s="628">
        <f>'Comm Input'!N1950</f>
        <v>2068</v>
      </c>
      <c r="F915" s="366">
        <f>'Comm Input'!O1950</f>
        <v>0</v>
      </c>
      <c r="G915" s="533">
        <f>'Comm Input'!P1950</f>
        <v>0</v>
      </c>
      <c r="H915" s="535">
        <f>'Comm Input'!Q1950</f>
        <v>0</v>
      </c>
      <c r="I915" s="535">
        <f>'Comm Input'!R1950</f>
        <v>0</v>
      </c>
      <c r="J915" s="535">
        <f>'Comm Input'!S1950</f>
        <v>0</v>
      </c>
      <c r="K915" s="535">
        <f>'Comm Input'!T1950</f>
        <v>0</v>
      </c>
      <c r="L915" s="526">
        <f>'Comm Input'!U1950</f>
        <v>0</v>
      </c>
      <c r="M915" s="526">
        <f>'Comm Input'!V1950</f>
        <v>0</v>
      </c>
      <c r="N915" s="523">
        <f>'Comm Input'!W1950</f>
        <v>46.53</v>
      </c>
      <c r="O915" s="523">
        <f>'Comm Input'!X1950</f>
        <v>0</v>
      </c>
      <c r="P915" s="538">
        <f>'Comm Input'!Y1950</f>
        <v>0</v>
      </c>
      <c r="Q915" s="523">
        <f>'Comm Input'!Z1950</f>
        <v>0</v>
      </c>
      <c r="R915" s="538">
        <f>'Comm Input'!AA1950</f>
        <v>4.1360000000000001</v>
      </c>
      <c r="S915" s="538">
        <f>'Comm Input'!AB1950</f>
        <v>0</v>
      </c>
      <c r="T915">
        <f>'Comm Input'!AC1950</f>
        <v>0</v>
      </c>
      <c r="U915" s="538">
        <f>'Comm Input'!AD1950</f>
        <v>0</v>
      </c>
      <c r="V915">
        <f>'Comm Input'!AE1950</f>
        <v>0</v>
      </c>
      <c r="W915" s="541">
        <f>'Comm Input'!AF1950</f>
        <v>0</v>
      </c>
      <c r="X915" s="538">
        <f>'Comm Input'!AG1950</f>
        <v>0</v>
      </c>
      <c r="Y915" s="538">
        <f>'Comm Input'!AH1950</f>
        <v>0</v>
      </c>
      <c r="Z915">
        <f>'Comm Input'!AI1950</f>
        <v>0</v>
      </c>
    </row>
    <row r="916" spans="1:26" x14ac:dyDescent="0.25">
      <c r="A916" s="311">
        <f>'Comm Input'!J1951</f>
        <v>0</v>
      </c>
      <c r="B916">
        <f>'Comm Input'!K1951</f>
        <v>0</v>
      </c>
      <c r="C916">
        <f>'Comm Input'!L1951</f>
        <v>0</v>
      </c>
      <c r="D916">
        <f>'Comm Input'!M1951</f>
        <v>0</v>
      </c>
      <c r="E916" s="494">
        <f>'Comm Input'!N1951</f>
        <v>0</v>
      </c>
      <c r="F916" s="17">
        <f>'Comm Input'!O1951</f>
        <v>0</v>
      </c>
      <c r="G916" s="38">
        <f>'Comm Input'!P1951</f>
        <v>0</v>
      </c>
      <c r="H916" s="307">
        <f>'Comm Input'!Q1951</f>
        <v>0</v>
      </c>
      <c r="I916" s="307">
        <f>'Comm Input'!R1951</f>
        <v>0</v>
      </c>
      <c r="J916" s="307">
        <f>'Comm Input'!S1951</f>
        <v>0</v>
      </c>
      <c r="K916" s="307">
        <f>'Comm Input'!T1951</f>
        <v>0</v>
      </c>
      <c r="L916" s="38">
        <f>'Comm Input'!U1951</f>
        <v>0</v>
      </c>
      <c r="M916" s="38">
        <f>'Comm Input'!V1951</f>
        <v>0</v>
      </c>
      <c r="N916" s="22">
        <f>'Comm Input'!W1951</f>
        <v>0</v>
      </c>
      <c r="O916" s="22">
        <f>'Comm Input'!X1951</f>
        <v>0</v>
      </c>
      <c r="P916" s="23">
        <f>'Comm Input'!Y1951</f>
        <v>0</v>
      </c>
      <c r="Q916" s="22">
        <f>'Comm Input'!Z1951</f>
        <v>0</v>
      </c>
      <c r="R916" s="23">
        <f>'Comm Input'!AA1951</f>
        <v>0</v>
      </c>
      <c r="S916" s="23">
        <f>'Comm Input'!AB1951</f>
        <v>0</v>
      </c>
      <c r="T916">
        <f>'Comm Input'!AC1951</f>
        <v>0</v>
      </c>
      <c r="U916" s="23">
        <f>'Comm Input'!AD1951</f>
        <v>0</v>
      </c>
      <c r="V916">
        <f>'Comm Input'!AE1951</f>
        <v>0</v>
      </c>
      <c r="W916" s="49">
        <f>'Comm Input'!AF1951</f>
        <v>0</v>
      </c>
      <c r="X916" s="23">
        <f>'Comm Input'!AG1951</f>
        <v>0</v>
      </c>
      <c r="Y916" s="23">
        <f>'Comm Input'!AH1951</f>
        <v>0</v>
      </c>
      <c r="Z916">
        <f>'Comm Input'!AI1951</f>
        <v>0</v>
      </c>
    </row>
    <row r="917" spans="1:26" x14ac:dyDescent="0.25">
      <c r="A917" s="311">
        <f>'Comm Input'!J1952</f>
        <v>0</v>
      </c>
      <c r="B917" t="str">
        <f>'Comm Input'!K1952</f>
        <v>EFFECTIVE:  11/2022</v>
      </c>
      <c r="C917" s="17">
        <f>'Comm Input'!L1952</f>
        <v>0</v>
      </c>
      <c r="D917">
        <f>'Comm Input'!M1952</f>
        <v>0</v>
      </c>
      <c r="E917" s="494">
        <f>'Comm Input'!N1952</f>
        <v>0</v>
      </c>
      <c r="F917" s="366">
        <f>'Comm Input'!O1952</f>
        <v>0</v>
      </c>
      <c r="G917" s="321">
        <f>'Comm Input'!P1952</f>
        <v>0</v>
      </c>
      <c r="H917" s="307">
        <f>'Comm Input'!Q1952</f>
        <v>0</v>
      </c>
      <c r="I917" s="307">
        <f>'Comm Input'!R1952</f>
        <v>0</v>
      </c>
      <c r="J917" s="307">
        <f>'Comm Input'!S1952</f>
        <v>0</v>
      </c>
      <c r="K917" s="307">
        <f>'Comm Input'!T1952</f>
        <v>0</v>
      </c>
      <c r="L917" s="38">
        <f>'Comm Input'!U1952</f>
        <v>0</v>
      </c>
      <c r="M917" s="38">
        <f>'Comm Input'!V1952</f>
        <v>0</v>
      </c>
      <c r="N917" s="22">
        <f>'Comm Input'!W1952</f>
        <v>0</v>
      </c>
      <c r="O917" s="22">
        <f>'Comm Input'!X1952</f>
        <v>0</v>
      </c>
      <c r="P917" s="23">
        <f>'Comm Input'!Y1952</f>
        <v>0</v>
      </c>
      <c r="Q917" s="22">
        <f>'Comm Input'!Z1952</f>
        <v>0</v>
      </c>
      <c r="R917" s="23">
        <f>'Comm Input'!AA1952</f>
        <v>0</v>
      </c>
      <c r="S917" s="23">
        <f>'Comm Input'!AB1952</f>
        <v>0</v>
      </c>
      <c r="T917">
        <f>'Comm Input'!AC1952</f>
        <v>0</v>
      </c>
      <c r="U917" s="23">
        <f>'Comm Input'!AD1952</f>
        <v>0</v>
      </c>
      <c r="V917">
        <f>'Comm Input'!AE1952</f>
        <v>0</v>
      </c>
      <c r="W917" s="49">
        <f>'Comm Input'!AF1952</f>
        <v>0</v>
      </c>
      <c r="X917" s="23">
        <f>'Comm Input'!AG1952</f>
        <v>0</v>
      </c>
      <c r="Y917" s="23">
        <f>'Comm Input'!AH1952</f>
        <v>0</v>
      </c>
      <c r="Z917">
        <f>'Comm Input'!AI1952</f>
        <v>0</v>
      </c>
    </row>
    <row r="918" spans="1:26" x14ac:dyDescent="0.25">
      <c r="A918" s="311">
        <f>'Comm Input'!J1953</f>
        <v>0</v>
      </c>
      <c r="B918">
        <f>'Comm Input'!K1953</f>
        <v>0</v>
      </c>
      <c r="C918">
        <f>'Comm Input'!L1953</f>
        <v>0</v>
      </c>
      <c r="D918">
        <f>'Comm Input'!M1953</f>
        <v>0</v>
      </c>
      <c r="E918" s="494">
        <f>'Comm Input'!N1953</f>
        <v>0</v>
      </c>
      <c r="F918" s="17">
        <f>'Comm Input'!O1953</f>
        <v>0</v>
      </c>
      <c r="G918" s="38">
        <f>'Comm Input'!P1953</f>
        <v>0</v>
      </c>
      <c r="H918" s="307">
        <f>'Comm Input'!Q1953</f>
        <v>0</v>
      </c>
      <c r="I918" s="307">
        <f>'Comm Input'!R1953</f>
        <v>0</v>
      </c>
      <c r="J918" s="307">
        <f>'Comm Input'!S1953</f>
        <v>0</v>
      </c>
      <c r="K918" s="307">
        <f>'Comm Input'!T1953</f>
        <v>0</v>
      </c>
      <c r="L918" s="38">
        <f>'Comm Input'!U1953</f>
        <v>0</v>
      </c>
      <c r="M918" s="38">
        <f>'Comm Input'!V1953</f>
        <v>0</v>
      </c>
      <c r="N918" s="22">
        <f>'Comm Input'!W1953</f>
        <v>0</v>
      </c>
      <c r="O918" s="22">
        <f>'Comm Input'!X1953</f>
        <v>0</v>
      </c>
      <c r="P918" s="23">
        <f>'Comm Input'!Y1953</f>
        <v>0</v>
      </c>
      <c r="Q918" s="22">
        <f>'Comm Input'!Z1953</f>
        <v>0</v>
      </c>
      <c r="R918" s="23">
        <f>'Comm Input'!AA1953</f>
        <v>0</v>
      </c>
      <c r="S918" s="23">
        <f>'Comm Input'!AB1953</f>
        <v>0</v>
      </c>
      <c r="T918">
        <f>'Comm Input'!AC1953</f>
        <v>0</v>
      </c>
      <c r="U918" s="23">
        <f>'Comm Input'!AD1953</f>
        <v>0</v>
      </c>
      <c r="V918">
        <f>'Comm Input'!AE1953</f>
        <v>0</v>
      </c>
      <c r="W918" s="49">
        <f>'Comm Input'!AF1953</f>
        <v>0</v>
      </c>
      <c r="X918" s="23">
        <f>'Comm Input'!AG1953</f>
        <v>0</v>
      </c>
      <c r="Y918" s="23">
        <f>'Comm Input'!AH1953</f>
        <v>0</v>
      </c>
      <c r="Z918">
        <f>'Comm Input'!AI1953</f>
        <v>0</v>
      </c>
    </row>
    <row r="919" spans="1:26" x14ac:dyDescent="0.25">
      <c r="A919" s="311">
        <f>'Comm Input'!J1954</f>
        <v>0</v>
      </c>
      <c r="B919">
        <f>'Comm Input'!K1954</f>
        <v>0</v>
      </c>
      <c r="C919" t="str">
        <f>'Comm Input'!L1954</f>
        <v>SUTA CREDIT</v>
      </c>
      <c r="D919" s="1365">
        <f>'Comm Input'!M1954</f>
        <v>53.11</v>
      </c>
      <c r="E919" s="178">
        <f>'Comm Input'!N1954</f>
        <v>0</v>
      </c>
      <c r="F919" s="17">
        <f>'Comm Input'!O1954</f>
        <v>0</v>
      </c>
      <c r="G919" s="38">
        <f>'Comm Input'!P1954</f>
        <v>0</v>
      </c>
      <c r="H919" s="307">
        <f>'Comm Input'!Q1954</f>
        <v>0</v>
      </c>
      <c r="I919" s="307">
        <f>'Comm Input'!R1954</f>
        <v>0</v>
      </c>
      <c r="J919" s="307">
        <f>'Comm Input'!S1954</f>
        <v>0</v>
      </c>
      <c r="K919" s="307">
        <f>'Comm Input'!T1954</f>
        <v>0</v>
      </c>
      <c r="L919" s="38">
        <f>'Comm Input'!U1954</f>
        <v>0</v>
      </c>
      <c r="M919" s="38">
        <f>'Comm Input'!V1954</f>
        <v>0</v>
      </c>
      <c r="N919" s="882">
        <f>'Comm Input'!W1954</f>
        <v>53.11</v>
      </c>
      <c r="O919" s="22">
        <f>'Comm Input'!X1954</f>
        <v>0</v>
      </c>
      <c r="P919" s="23">
        <f>'Comm Input'!Y1954</f>
        <v>0</v>
      </c>
      <c r="Q919" s="22">
        <f>'Comm Input'!Z1954</f>
        <v>0</v>
      </c>
      <c r="R919" s="23">
        <f>'Comm Input'!AA1954</f>
        <v>0</v>
      </c>
      <c r="S919" s="23">
        <f>'Comm Input'!AB1954</f>
        <v>0</v>
      </c>
      <c r="T919">
        <f>'Comm Input'!AC1954</f>
        <v>0</v>
      </c>
      <c r="U919">
        <f>'Comm Input'!AD1954</f>
        <v>0</v>
      </c>
      <c r="V919">
        <f>'Comm Input'!AE1954</f>
        <v>0</v>
      </c>
      <c r="W919" s="49">
        <f>'Comm Input'!AF1954</f>
        <v>0</v>
      </c>
      <c r="X919" s="23">
        <f>'Comm Input'!AG1954</f>
        <v>0</v>
      </c>
      <c r="Y919" s="23">
        <f>'Comm Input'!AH1954</f>
        <v>0</v>
      </c>
      <c r="Z919" s="23">
        <f>'Comm Input'!AI1954</f>
        <v>0</v>
      </c>
    </row>
    <row r="920" spans="1:26" x14ac:dyDescent="0.25">
      <c r="A920" s="311">
        <f>'Comm Input'!J1955</f>
        <v>0</v>
      </c>
      <c r="B920">
        <f>'Comm Input'!K1955</f>
        <v>0</v>
      </c>
      <c r="C920">
        <f>'Comm Input'!L1955</f>
        <v>0</v>
      </c>
      <c r="D920">
        <f>'Comm Input'!M1955</f>
        <v>0</v>
      </c>
      <c r="E920" s="626">
        <f>'Comm Input'!N1955</f>
        <v>0</v>
      </c>
      <c r="F920" s="13">
        <f>'Comm Input'!O1955</f>
        <v>0</v>
      </c>
      <c r="G920" s="38">
        <f>'Comm Input'!P1955</f>
        <v>0</v>
      </c>
      <c r="H920" s="307">
        <f>'Comm Input'!Q1955</f>
        <v>0</v>
      </c>
      <c r="I920" s="307">
        <f>'Comm Input'!R1955</f>
        <v>0</v>
      </c>
      <c r="J920" s="307">
        <f>'Comm Input'!S1955</f>
        <v>0</v>
      </c>
      <c r="K920" s="307">
        <f>'Comm Input'!T1955</f>
        <v>0</v>
      </c>
      <c r="L920" s="38">
        <f>'Comm Input'!U1955</f>
        <v>0</v>
      </c>
      <c r="M920" s="38">
        <f>'Comm Input'!V1955</f>
        <v>0</v>
      </c>
      <c r="N920" s="22">
        <f>'Comm Input'!W1955</f>
        <v>0</v>
      </c>
      <c r="O920" s="22">
        <f>'Comm Input'!X1955</f>
        <v>0</v>
      </c>
      <c r="P920" s="23">
        <f>'Comm Input'!Y1955</f>
        <v>0</v>
      </c>
      <c r="Q920" s="22">
        <f>'Comm Input'!Z1955</f>
        <v>0</v>
      </c>
      <c r="R920" s="23">
        <f>'Comm Input'!AA1955</f>
        <v>0</v>
      </c>
      <c r="S920" s="23">
        <f>'Comm Input'!AB1955</f>
        <v>0</v>
      </c>
      <c r="T920">
        <f>'Comm Input'!AC1955</f>
        <v>0</v>
      </c>
      <c r="U920" s="23">
        <f>'Comm Input'!AD1955</f>
        <v>0</v>
      </c>
      <c r="V920">
        <f>'Comm Input'!AE1955</f>
        <v>0</v>
      </c>
      <c r="W920" s="49">
        <f>'Comm Input'!AF1955</f>
        <v>0</v>
      </c>
      <c r="X920" s="23">
        <f>'Comm Input'!AG1955</f>
        <v>0</v>
      </c>
      <c r="Y920" s="23">
        <f>'Comm Input'!AH1955</f>
        <v>0</v>
      </c>
      <c r="Z920" s="23">
        <f>'Comm Input'!AI1955</f>
        <v>0</v>
      </c>
    </row>
    <row r="921" spans="1:26" ht="15.75" thickBot="1" x14ac:dyDescent="0.3">
      <c r="A921" s="311">
        <f>'Comm Input'!J1956</f>
        <v>0</v>
      </c>
      <c r="B921">
        <f>'Comm Input'!K1956</f>
        <v>0</v>
      </c>
      <c r="C921">
        <f>'Comm Input'!L1956</f>
        <v>0</v>
      </c>
      <c r="D921">
        <f>'Comm Input'!M1956</f>
        <v>0</v>
      </c>
      <c r="E921" s="49">
        <f>'Comm Input'!N1956</f>
        <v>0</v>
      </c>
      <c r="F921" s="50">
        <f>'Comm Input'!O1956</f>
        <v>0</v>
      </c>
      <c r="G921" s="38">
        <f>'Comm Input'!P1956</f>
        <v>0</v>
      </c>
      <c r="H921" s="307">
        <f>'Comm Input'!Q1956</f>
        <v>0</v>
      </c>
      <c r="I921" s="307">
        <f>'Comm Input'!R1956</f>
        <v>0</v>
      </c>
      <c r="J921" s="307">
        <f>'Comm Input'!S1956</f>
        <v>0</v>
      </c>
      <c r="K921" s="307">
        <f>'Comm Input'!T1956</f>
        <v>0</v>
      </c>
      <c r="L921" s="38">
        <f>'Comm Input'!U1956</f>
        <v>0</v>
      </c>
      <c r="M921" s="38">
        <f>'Comm Input'!V1956</f>
        <v>0</v>
      </c>
      <c r="N921" s="38">
        <f>'Comm Input'!W1956</f>
        <v>0</v>
      </c>
      <c r="O921" s="22">
        <f>'Comm Input'!X1956</f>
        <v>0</v>
      </c>
      <c r="P921" s="11">
        <f>'Comm Input'!Y1956</f>
        <v>0</v>
      </c>
      <c r="Q921" s="22">
        <f>'Comm Input'!Z1956</f>
        <v>0</v>
      </c>
      <c r="R921" s="22">
        <f>'Comm Input'!AA1956</f>
        <v>0</v>
      </c>
      <c r="S921" s="22">
        <f>'Comm Input'!AB1956</f>
        <v>0</v>
      </c>
      <c r="T921" s="22">
        <f>'Comm Input'!AC1956</f>
        <v>0</v>
      </c>
      <c r="U921" s="22">
        <f>'Comm Input'!AD1956</f>
        <v>0</v>
      </c>
      <c r="V921" s="22">
        <f>'Comm Input'!AE1956</f>
        <v>0</v>
      </c>
      <c r="W921" s="49">
        <f>'Comm Input'!AF1956</f>
        <v>0</v>
      </c>
      <c r="X921" s="22">
        <f>'Comm Input'!AG1956</f>
        <v>0</v>
      </c>
      <c r="Y921" s="22">
        <f>'Comm Input'!AH1956</f>
        <v>0</v>
      </c>
      <c r="Z921" s="22">
        <f>'Comm Input'!AI1956</f>
        <v>0</v>
      </c>
    </row>
    <row r="922" spans="1:26" ht="15.75" thickBot="1" x14ac:dyDescent="0.3">
      <c r="A922" s="311">
        <f>'Comm Input'!J1957</f>
        <v>0</v>
      </c>
      <c r="B922">
        <f>'Comm Input'!K1957</f>
        <v>0</v>
      </c>
      <c r="C922">
        <f>'Comm Input'!L1957</f>
        <v>0</v>
      </c>
      <c r="D922">
        <f>'Comm Input'!M1957</f>
        <v>0</v>
      </c>
      <c r="E922" s="49">
        <f>'Comm Input'!N1957</f>
        <v>0</v>
      </c>
      <c r="F922" s="50">
        <f>'Comm Input'!O1957</f>
        <v>0</v>
      </c>
      <c r="G922" s="38">
        <f>'Comm Input'!P1957</f>
        <v>0</v>
      </c>
      <c r="H922" s="38">
        <f>'Comm Input'!Q1957</f>
        <v>0</v>
      </c>
      <c r="I922" s="38">
        <f>'Comm Input'!R1957</f>
        <v>0</v>
      </c>
      <c r="J922" s="38">
        <f>'Comm Input'!S1957</f>
        <v>0</v>
      </c>
      <c r="K922" s="38">
        <f>'Comm Input'!T1957</f>
        <v>0</v>
      </c>
      <c r="L922" s="38">
        <f>'Comm Input'!U1957</f>
        <v>0</v>
      </c>
      <c r="M922" s="38">
        <f>'Comm Input'!V1957</f>
        <v>0</v>
      </c>
      <c r="N922" s="488">
        <f>'Comm Input'!W1957</f>
        <v>99.64</v>
      </c>
      <c r="O922" s="489">
        <f>'Comm Input'!X1957</f>
        <v>0</v>
      </c>
      <c r="P922" s="490">
        <f>'Comm Input'!Y1957</f>
        <v>0</v>
      </c>
      <c r="Q922" s="829">
        <f>'Comm Input'!Z1957</f>
        <v>99.64</v>
      </c>
      <c r="R922" s="387">
        <f>'Comm Input'!AA1957</f>
        <v>4.1360000000000001</v>
      </c>
      <c r="S922" s="387">
        <f>'Comm Input'!AB1957</f>
        <v>0</v>
      </c>
      <c r="T922" s="1087">
        <f>'Comm Input'!AC1957</f>
        <v>4.1360000000000001</v>
      </c>
      <c r="U922" s="387">
        <f>'Comm Input'!AD1957</f>
        <v>0</v>
      </c>
      <c r="V922" s="523">
        <f>'Comm Input'!AE1957</f>
        <v>0</v>
      </c>
      <c r="W922" s="89">
        <f>'Comm Input'!AF1957</f>
        <v>0</v>
      </c>
      <c r="X922" s="387">
        <f>'Comm Input'!AG1957</f>
        <v>0</v>
      </c>
      <c r="Y922" s="387">
        <f>'Comm Input'!AH1957</f>
        <v>0</v>
      </c>
      <c r="Z922" s="1087">
        <f>'Comm Input'!AI1957</f>
        <v>0</v>
      </c>
    </row>
    <row r="923" spans="1:26" x14ac:dyDescent="0.25">
      <c r="A923" s="311">
        <f>'Comm Input'!J1958</f>
        <v>0</v>
      </c>
      <c r="B923">
        <f>'Comm Input'!K1958</f>
        <v>0</v>
      </c>
      <c r="C923">
        <f>'Comm Input'!L1958</f>
        <v>0</v>
      </c>
      <c r="D923">
        <f>'Comm Input'!M1958</f>
        <v>0</v>
      </c>
      <c r="E923" s="49">
        <f>'Comm Input'!N1958</f>
        <v>0</v>
      </c>
      <c r="F923" s="50">
        <f>'Comm Input'!O1958</f>
        <v>0</v>
      </c>
      <c r="G923" s="38">
        <f>'Comm Input'!P1958</f>
        <v>0</v>
      </c>
      <c r="H923" s="38">
        <f>'Comm Input'!Q1958</f>
        <v>0</v>
      </c>
      <c r="I923" s="38">
        <f>'Comm Input'!R1958</f>
        <v>0</v>
      </c>
      <c r="J923" s="38">
        <f>'Comm Input'!S1958</f>
        <v>0</v>
      </c>
      <c r="K923" s="38">
        <f>'Comm Input'!T1958</f>
        <v>0</v>
      </c>
      <c r="L923" s="38">
        <f>'Comm Input'!U1958</f>
        <v>0</v>
      </c>
      <c r="M923" s="38">
        <f>'Comm Input'!V1958</f>
        <v>0</v>
      </c>
      <c r="N923" s="522">
        <f>'Comm Input'!W1958</f>
        <v>0</v>
      </c>
      <c r="O923" s="523">
        <f>'Comm Input'!X1958</f>
        <v>0</v>
      </c>
      <c r="P923" s="28">
        <f>'Comm Input'!Y1958</f>
        <v>0</v>
      </c>
      <c r="Q923" s="523">
        <f>'Comm Input'!Z1958</f>
        <v>0</v>
      </c>
      <c r="R923" s="523">
        <f>'Comm Input'!AA1958</f>
        <v>0</v>
      </c>
      <c r="S923" s="523">
        <f>'Comm Input'!AB1958</f>
        <v>0</v>
      </c>
      <c r="T923" s="89">
        <f>'Comm Input'!AC1958</f>
        <v>0</v>
      </c>
      <c r="U923" s="523">
        <f>'Comm Input'!AD1958</f>
        <v>0</v>
      </c>
      <c r="V923" s="523">
        <f>'Comm Input'!AE1958</f>
        <v>0</v>
      </c>
      <c r="W923" s="89">
        <f>'Comm Input'!AF1958</f>
        <v>0</v>
      </c>
      <c r="X923" s="523">
        <f>'Comm Input'!AG1958</f>
        <v>0</v>
      </c>
      <c r="Y923" s="523">
        <f>'Comm Input'!AH1958</f>
        <v>0</v>
      </c>
      <c r="Z923" s="89">
        <f>'Comm Input'!AI1958</f>
        <v>0</v>
      </c>
    </row>
    <row r="924" spans="1:26" x14ac:dyDescent="0.25">
      <c r="A924" s="440" t="str">
        <f>'Comm Input'!J1959</f>
        <v>CES</v>
      </c>
      <c r="B924" s="42" t="str">
        <f>'Comm Input'!K1959</f>
        <v>Broker: PEO Advisors</v>
      </c>
      <c r="C924" s="35">
        <f>'Comm Input'!L1959</f>
        <v>0</v>
      </c>
      <c r="D924" s="158">
        <f>'Comm Input'!M1959</f>
        <v>0</v>
      </c>
      <c r="E924" s="117">
        <f>'Comm Input'!N1959</f>
        <v>0</v>
      </c>
      <c r="F924" s="316">
        <f>'Comm Input'!O1959</f>
        <v>0</v>
      </c>
      <c r="G924" s="158">
        <f>'Comm Input'!P1959</f>
        <v>0</v>
      </c>
      <c r="H924" s="158">
        <f>'Comm Input'!Q1959</f>
        <v>0</v>
      </c>
      <c r="I924" s="158">
        <f>'Comm Input'!R1959</f>
        <v>0</v>
      </c>
      <c r="J924" s="319">
        <f>'Comm Input'!S1959</f>
        <v>0</v>
      </c>
      <c r="K924" s="319">
        <f>'Comm Input'!T1959</f>
        <v>0</v>
      </c>
      <c r="L924" s="319" t="str">
        <f>'Comm Input'!U1959</f>
        <v>Bundled</v>
      </c>
      <c r="M924" s="158">
        <f>'Comm Input'!V1959</f>
        <v>0</v>
      </c>
      <c r="N924" s="319">
        <f>'Comm Input'!W1959</f>
        <v>2.93E-2</v>
      </c>
      <c r="O924" s="117">
        <f>'Comm Input'!X1959</f>
        <v>0</v>
      </c>
      <c r="P924" s="157">
        <f>'Comm Input'!Y1959</f>
        <v>0</v>
      </c>
      <c r="Q924" s="158">
        <f>'Comm Input'!Z1959</f>
        <v>0</v>
      </c>
      <c r="R924" s="319">
        <f>'Comm Input'!AA1959</f>
        <v>2.2000000000000001E-3</v>
      </c>
      <c r="S924" s="157">
        <f>'Comm Input'!AB1959</f>
        <v>0</v>
      </c>
      <c r="T924" s="7" t="str">
        <f>'Comm Input'!AC1959</f>
        <v>kr</v>
      </c>
      <c r="U924" s="319">
        <f>'Comm Input'!AD1959</f>
        <v>0</v>
      </c>
      <c r="V924" s="7">
        <f>'Comm Input'!AE1959</f>
        <v>0</v>
      </c>
      <c r="W924" s="7">
        <f>'Comm Input'!AF1959</f>
        <v>0</v>
      </c>
      <c r="X924" s="158">
        <f>'Comm Input'!AG1959</f>
        <v>0</v>
      </c>
      <c r="Y924" s="322">
        <f>'Comm Input'!AH1959</f>
        <v>0</v>
      </c>
      <c r="Z924" s="7">
        <f>'Comm Input'!AI1959</f>
        <v>0</v>
      </c>
    </row>
    <row r="925" spans="1:26" x14ac:dyDescent="0.25">
      <c r="A925" s="311">
        <f>'Comm Input'!J1960</f>
        <v>0</v>
      </c>
      <c r="B925" s="378" t="str">
        <f>'Comm Input'!K1960</f>
        <v>Conrad Phillips dba Revolution Restoration</v>
      </c>
      <c r="C925" s="17">
        <f>'Comm Input'!L1960</f>
        <v>0.3503</v>
      </c>
      <c r="D925" t="str">
        <f>'Comm Input'!M1960</f>
        <v>TN551</v>
      </c>
      <c r="E925" s="628">
        <f>'Comm Input'!N1960</f>
        <v>0</v>
      </c>
      <c r="F925" s="366">
        <f>'Comm Input'!O1960</f>
        <v>0</v>
      </c>
      <c r="G925" s="533">
        <f>'Comm Input'!P1960</f>
        <v>0</v>
      </c>
      <c r="H925" s="535">
        <f>'Comm Input'!Q1960</f>
        <v>0</v>
      </c>
      <c r="I925" s="535">
        <f>'Comm Input'!R1960</f>
        <v>0</v>
      </c>
      <c r="J925" s="535">
        <f>'Comm Input'!S1960</f>
        <v>0</v>
      </c>
      <c r="K925" s="535">
        <f>'Comm Input'!T1960</f>
        <v>0</v>
      </c>
      <c r="L925" s="526">
        <f>'Comm Input'!U1960</f>
        <v>0</v>
      </c>
      <c r="M925" s="526">
        <f>'Comm Input'!V1960</f>
        <v>0</v>
      </c>
      <c r="N925" s="523">
        <f>'Comm Input'!W1960</f>
        <v>0</v>
      </c>
      <c r="O925" s="523">
        <f>'Comm Input'!X1960</f>
        <v>0</v>
      </c>
      <c r="P925" s="538">
        <f>'Comm Input'!Y1960</f>
        <v>0</v>
      </c>
      <c r="Q925" s="523">
        <f>'Comm Input'!Z1960</f>
        <v>0</v>
      </c>
      <c r="R925" s="538">
        <f>'Comm Input'!AA1960</f>
        <v>0</v>
      </c>
      <c r="S925" s="538">
        <f>'Comm Input'!AB1960</f>
        <v>0</v>
      </c>
      <c r="T925">
        <f>'Comm Input'!AC1960</f>
        <v>0</v>
      </c>
      <c r="U925" s="538">
        <f>'Comm Input'!AD1960</f>
        <v>0</v>
      </c>
      <c r="V925">
        <f>'Comm Input'!AE1960</f>
        <v>0</v>
      </c>
      <c r="W925" s="541">
        <f>'Comm Input'!AF1960</f>
        <v>0</v>
      </c>
      <c r="X925" s="538">
        <f>'Comm Input'!AG1960</f>
        <v>0</v>
      </c>
      <c r="Y925" s="538">
        <f>'Comm Input'!AH1960</f>
        <v>0</v>
      </c>
      <c r="Z925">
        <f>'Comm Input'!AI1960</f>
        <v>0</v>
      </c>
    </row>
    <row r="926" spans="1:26" x14ac:dyDescent="0.25">
      <c r="A926" s="311">
        <f>'Comm Input'!J1961</f>
        <v>0</v>
      </c>
      <c r="B926">
        <f>'Comm Input'!K1961</f>
        <v>0</v>
      </c>
      <c r="C926">
        <f>'Comm Input'!L1961</f>
        <v>0</v>
      </c>
      <c r="D926">
        <f>'Comm Input'!M1961</f>
        <v>0</v>
      </c>
      <c r="E926" s="494">
        <f>'Comm Input'!N1961</f>
        <v>0</v>
      </c>
      <c r="F926" s="17">
        <f>'Comm Input'!O1961</f>
        <v>0</v>
      </c>
      <c r="G926" s="38">
        <f>'Comm Input'!P1961</f>
        <v>0</v>
      </c>
      <c r="H926" s="307">
        <f>'Comm Input'!Q1961</f>
        <v>0</v>
      </c>
      <c r="I926" s="307">
        <f>'Comm Input'!R1961</f>
        <v>0</v>
      </c>
      <c r="J926" s="307">
        <f>'Comm Input'!S1961</f>
        <v>0</v>
      </c>
      <c r="K926" s="307">
        <f>'Comm Input'!T1961</f>
        <v>0</v>
      </c>
      <c r="L926" s="38">
        <f>'Comm Input'!U1961</f>
        <v>0</v>
      </c>
      <c r="M926" s="38">
        <f>'Comm Input'!V1961</f>
        <v>0</v>
      </c>
      <c r="N926" s="22">
        <f>'Comm Input'!W1961</f>
        <v>0</v>
      </c>
      <c r="O926" s="22">
        <f>'Comm Input'!X1961</f>
        <v>0</v>
      </c>
      <c r="P926" s="23">
        <f>'Comm Input'!Y1961</f>
        <v>0</v>
      </c>
      <c r="Q926" s="22">
        <f>'Comm Input'!Z1961</f>
        <v>0</v>
      </c>
      <c r="R926" s="23">
        <f>'Comm Input'!AA1961</f>
        <v>0</v>
      </c>
      <c r="S926" s="23">
        <f>'Comm Input'!AB1961</f>
        <v>0</v>
      </c>
      <c r="T926">
        <f>'Comm Input'!AC1961</f>
        <v>0</v>
      </c>
      <c r="U926" s="23">
        <f>'Comm Input'!AD1961</f>
        <v>0</v>
      </c>
      <c r="V926">
        <f>'Comm Input'!AE1961</f>
        <v>0</v>
      </c>
      <c r="W926" s="49">
        <f>'Comm Input'!AF1961</f>
        <v>0</v>
      </c>
      <c r="X926" s="23">
        <f>'Comm Input'!AG1961</f>
        <v>0</v>
      </c>
      <c r="Y926" s="23">
        <f>'Comm Input'!AH1961</f>
        <v>0</v>
      </c>
      <c r="Z926">
        <f>'Comm Input'!AI1961</f>
        <v>0</v>
      </c>
    </row>
    <row r="927" spans="1:26" x14ac:dyDescent="0.25">
      <c r="A927" s="311">
        <f>'Comm Input'!J1962</f>
        <v>0</v>
      </c>
      <c r="B927" t="str">
        <f>'Comm Input'!K1962</f>
        <v>EFFECTIVE: 12/2022</v>
      </c>
      <c r="C927" s="17">
        <f>'Comm Input'!L1962</f>
        <v>0.189</v>
      </c>
      <c r="D927" t="str">
        <f>'Comm Input'!M1962</f>
        <v>TN8810</v>
      </c>
      <c r="E927" s="494">
        <f>'Comm Input'!N1962</f>
        <v>2800</v>
      </c>
      <c r="F927" s="366">
        <f>'Comm Input'!O1962</f>
        <v>0</v>
      </c>
      <c r="G927" s="321">
        <f>'Comm Input'!P1962</f>
        <v>0</v>
      </c>
      <c r="H927" s="307">
        <f>'Comm Input'!Q1962</f>
        <v>0</v>
      </c>
      <c r="I927" s="307">
        <f>'Comm Input'!R1962</f>
        <v>0</v>
      </c>
      <c r="J927" s="307">
        <f>'Comm Input'!S1962</f>
        <v>0</v>
      </c>
      <c r="K927" s="307">
        <f>'Comm Input'!T1962</f>
        <v>0</v>
      </c>
      <c r="L927" s="38">
        <f>'Comm Input'!U1962</f>
        <v>0</v>
      </c>
      <c r="M927" s="38">
        <f>'Comm Input'!V1962</f>
        <v>0</v>
      </c>
      <c r="N927" s="22">
        <f>'Comm Input'!W1962</f>
        <v>82.039999999999992</v>
      </c>
      <c r="O927" s="22">
        <f>'Comm Input'!X1962</f>
        <v>0</v>
      </c>
      <c r="P927" s="23">
        <f>'Comm Input'!Y1962</f>
        <v>0</v>
      </c>
      <c r="Q927" s="22">
        <f>'Comm Input'!Z1962</f>
        <v>0</v>
      </c>
      <c r="R927" s="23">
        <f>'Comm Input'!AA1962</f>
        <v>6.16</v>
      </c>
      <c r="S927" s="23">
        <f>'Comm Input'!AB1962</f>
        <v>0</v>
      </c>
      <c r="T927">
        <f>'Comm Input'!AC1962</f>
        <v>0</v>
      </c>
      <c r="U927" s="23">
        <f>'Comm Input'!AD1962</f>
        <v>0</v>
      </c>
      <c r="V927">
        <f>'Comm Input'!AE1962</f>
        <v>0</v>
      </c>
      <c r="W927" s="49">
        <f>'Comm Input'!AF1962</f>
        <v>0</v>
      </c>
      <c r="X927" s="23">
        <f>'Comm Input'!AG1962</f>
        <v>0</v>
      </c>
      <c r="Y927" s="23">
        <f>'Comm Input'!AH1962</f>
        <v>0</v>
      </c>
      <c r="Z927">
        <f>'Comm Input'!AI1962</f>
        <v>0</v>
      </c>
    </row>
    <row r="928" spans="1:26" x14ac:dyDescent="0.25">
      <c r="A928" s="311" t="str">
        <f>'Comm Input'!J1963</f>
        <v>Note: Broker earns 1/2 SUTA cutoffs</v>
      </c>
      <c r="B928">
        <f>'Comm Input'!K1963</f>
        <v>0</v>
      </c>
      <c r="C928" t="str">
        <f>'Comm Input'!L1963</f>
        <v>SUTA CREDIT</v>
      </c>
      <c r="D928" s="1365">
        <f>'Comm Input'!M1963</f>
        <v>0</v>
      </c>
      <c r="E928" s="178">
        <f>'Comm Input'!N1963</f>
        <v>0</v>
      </c>
      <c r="F928" s="17">
        <f>'Comm Input'!O1963</f>
        <v>0</v>
      </c>
      <c r="G928" s="38">
        <f>'Comm Input'!P1963</f>
        <v>0</v>
      </c>
      <c r="H928" s="307">
        <f>'Comm Input'!Q1963</f>
        <v>0</v>
      </c>
      <c r="I928" s="307">
        <f>'Comm Input'!R1963</f>
        <v>0</v>
      </c>
      <c r="J928" s="307">
        <f>'Comm Input'!S1963</f>
        <v>0</v>
      </c>
      <c r="K928" s="307">
        <f>'Comm Input'!T1963</f>
        <v>0</v>
      </c>
      <c r="L928" s="38">
        <f>'Comm Input'!U1963</f>
        <v>0</v>
      </c>
      <c r="M928" s="38">
        <f>'Comm Input'!V1963</f>
        <v>0</v>
      </c>
      <c r="N928" s="882">
        <f>'Comm Input'!W1963</f>
        <v>0</v>
      </c>
      <c r="O928" s="22">
        <f>'Comm Input'!X1963</f>
        <v>0</v>
      </c>
      <c r="P928" s="23">
        <f>'Comm Input'!Y1963</f>
        <v>0</v>
      </c>
      <c r="Q928" s="22">
        <f>'Comm Input'!Z1963</f>
        <v>0</v>
      </c>
      <c r="R928" s="23">
        <f>'Comm Input'!AA1963</f>
        <v>0</v>
      </c>
      <c r="S928" s="23">
        <f>'Comm Input'!AB1963</f>
        <v>0</v>
      </c>
      <c r="T928">
        <f>'Comm Input'!AC1963</f>
        <v>0</v>
      </c>
      <c r="U928" s="23">
        <f>'Comm Input'!AD1963</f>
        <v>0</v>
      </c>
      <c r="V928">
        <f>'Comm Input'!AE1963</f>
        <v>0</v>
      </c>
      <c r="W928" s="49">
        <f>'Comm Input'!AF1963</f>
        <v>0</v>
      </c>
      <c r="X928" s="23">
        <f>'Comm Input'!AG1963</f>
        <v>0</v>
      </c>
      <c r="Y928" s="23">
        <f>'Comm Input'!AH1963</f>
        <v>0</v>
      </c>
      <c r="Z928">
        <f>'Comm Input'!AI1963</f>
        <v>0</v>
      </c>
    </row>
    <row r="929" spans="1:26" x14ac:dyDescent="0.25">
      <c r="A929" s="311">
        <f>'Comm Input'!J1964</f>
        <v>0</v>
      </c>
      <c r="B929">
        <f>'Comm Input'!K1964</f>
        <v>0</v>
      </c>
      <c r="C929">
        <f>'Comm Input'!L1964</f>
        <v>0</v>
      </c>
      <c r="D929" s="1352">
        <f>'Comm Input'!M1964</f>
        <v>0</v>
      </c>
      <c r="E929" s="494">
        <f>'Comm Input'!N1964</f>
        <v>0</v>
      </c>
      <c r="F929" s="17">
        <f>'Comm Input'!O1964</f>
        <v>0</v>
      </c>
      <c r="G929" s="38">
        <f>'Comm Input'!P1964</f>
        <v>0</v>
      </c>
      <c r="H929" s="307">
        <f>'Comm Input'!Q1964</f>
        <v>0</v>
      </c>
      <c r="I929" s="307">
        <f>'Comm Input'!R1964</f>
        <v>0</v>
      </c>
      <c r="J929" s="307">
        <f>'Comm Input'!S1964</f>
        <v>0</v>
      </c>
      <c r="K929" s="307">
        <f>'Comm Input'!T1964</f>
        <v>0</v>
      </c>
      <c r="L929" s="38">
        <f>'Comm Input'!U1964</f>
        <v>0</v>
      </c>
      <c r="M929" s="38">
        <f>'Comm Input'!V1964</f>
        <v>0</v>
      </c>
      <c r="N929" s="22">
        <f>'Comm Input'!W1964</f>
        <v>0</v>
      </c>
      <c r="O929" s="22">
        <f>'Comm Input'!X1964</f>
        <v>0</v>
      </c>
      <c r="P929" s="23">
        <f>'Comm Input'!Y1964</f>
        <v>0</v>
      </c>
      <c r="Q929" s="22">
        <f>'Comm Input'!Z1964</f>
        <v>0</v>
      </c>
      <c r="R929" s="23">
        <f>'Comm Input'!AA1964</f>
        <v>0</v>
      </c>
      <c r="S929" s="23">
        <f>'Comm Input'!AB1964</f>
        <v>0</v>
      </c>
      <c r="T929">
        <f>'Comm Input'!AC1964</f>
        <v>0</v>
      </c>
      <c r="U929" s="23">
        <f>'Comm Input'!AD1964</f>
        <v>0</v>
      </c>
      <c r="V929">
        <f>'Comm Input'!AE1964</f>
        <v>0</v>
      </c>
      <c r="W929" s="49">
        <f>'Comm Input'!AF1964</f>
        <v>0</v>
      </c>
      <c r="X929" s="23">
        <f>'Comm Input'!AG1964</f>
        <v>0</v>
      </c>
      <c r="Y929" s="23">
        <f>'Comm Input'!AH1964</f>
        <v>0</v>
      </c>
      <c r="Z929" s="23">
        <f>'Comm Input'!AI1964</f>
        <v>0</v>
      </c>
    </row>
    <row r="930" spans="1:26" x14ac:dyDescent="0.25">
      <c r="A930" s="311">
        <f>'Comm Input'!J1965</f>
        <v>0</v>
      </c>
      <c r="B930">
        <f>'Comm Input'!K1965</f>
        <v>0</v>
      </c>
      <c r="C930">
        <f>'Comm Input'!L1965</f>
        <v>0</v>
      </c>
      <c r="D930">
        <f>'Comm Input'!M1965</f>
        <v>0</v>
      </c>
      <c r="E930" s="626">
        <f>'Comm Input'!N1965</f>
        <v>0</v>
      </c>
      <c r="F930" s="13">
        <f>'Comm Input'!O1965</f>
        <v>0</v>
      </c>
      <c r="G930" s="38">
        <f>'Comm Input'!P1965</f>
        <v>0</v>
      </c>
      <c r="H930" s="307">
        <f>'Comm Input'!Q1965</f>
        <v>0</v>
      </c>
      <c r="I930" s="307">
        <f>'Comm Input'!R1965</f>
        <v>0</v>
      </c>
      <c r="J930" s="307">
        <f>'Comm Input'!S1965</f>
        <v>0</v>
      </c>
      <c r="K930" s="307">
        <f>'Comm Input'!T1965</f>
        <v>0</v>
      </c>
      <c r="L930" s="38">
        <f>'Comm Input'!U1965</f>
        <v>0</v>
      </c>
      <c r="M930" s="38">
        <f>'Comm Input'!V1965</f>
        <v>0</v>
      </c>
      <c r="N930" s="22">
        <f>'Comm Input'!W1965</f>
        <v>0</v>
      </c>
      <c r="O930" s="22">
        <f>'Comm Input'!X1965</f>
        <v>0</v>
      </c>
      <c r="P930" s="23">
        <f>'Comm Input'!Y1965</f>
        <v>0</v>
      </c>
      <c r="Q930" s="22">
        <f>'Comm Input'!Z1965</f>
        <v>0</v>
      </c>
      <c r="R930" s="23">
        <f>'Comm Input'!AA1965</f>
        <v>0</v>
      </c>
      <c r="S930" s="23">
        <f>'Comm Input'!AB1965</f>
        <v>0</v>
      </c>
      <c r="T930">
        <f>'Comm Input'!AC1965</f>
        <v>0</v>
      </c>
      <c r="U930" s="23">
        <f>'Comm Input'!AD1965</f>
        <v>0</v>
      </c>
      <c r="V930">
        <f>'Comm Input'!AE1965</f>
        <v>0</v>
      </c>
      <c r="W930" s="49">
        <f>'Comm Input'!AF1965</f>
        <v>0</v>
      </c>
      <c r="X930" s="23">
        <f>'Comm Input'!AG1965</f>
        <v>0</v>
      </c>
      <c r="Y930" s="23">
        <f>'Comm Input'!AH1965</f>
        <v>0</v>
      </c>
      <c r="Z930" s="23">
        <f>'Comm Input'!AI1965</f>
        <v>0</v>
      </c>
    </row>
    <row r="931" spans="1:26" ht="15.75" thickBot="1" x14ac:dyDescent="0.3">
      <c r="A931" s="311">
        <f>'Comm Input'!J1966</f>
        <v>0</v>
      </c>
      <c r="B931">
        <f>'Comm Input'!K1966</f>
        <v>0</v>
      </c>
      <c r="C931">
        <f>'Comm Input'!L1966</f>
        <v>0</v>
      </c>
      <c r="D931">
        <f>'Comm Input'!M1966</f>
        <v>0</v>
      </c>
      <c r="E931" s="49">
        <f>'Comm Input'!N1966</f>
        <v>0</v>
      </c>
      <c r="F931" s="50">
        <f>'Comm Input'!O1966</f>
        <v>0</v>
      </c>
      <c r="G931" s="38">
        <f>'Comm Input'!P1966</f>
        <v>0</v>
      </c>
      <c r="H931" s="307">
        <f>'Comm Input'!Q1966</f>
        <v>0</v>
      </c>
      <c r="I931" s="307">
        <f>'Comm Input'!R1966</f>
        <v>0</v>
      </c>
      <c r="J931" s="307">
        <f>'Comm Input'!S1966</f>
        <v>0</v>
      </c>
      <c r="K931" s="307">
        <f>'Comm Input'!T1966</f>
        <v>0</v>
      </c>
      <c r="L931" s="38">
        <f>'Comm Input'!U1966</f>
        <v>0</v>
      </c>
      <c r="M931" s="38">
        <f>'Comm Input'!V1966</f>
        <v>0</v>
      </c>
      <c r="N931" s="38">
        <f>'Comm Input'!W1966</f>
        <v>0</v>
      </c>
      <c r="O931" s="22">
        <f>'Comm Input'!X1966</f>
        <v>0</v>
      </c>
      <c r="P931" s="11">
        <f>'Comm Input'!Y1966</f>
        <v>0</v>
      </c>
      <c r="Q931" s="22">
        <f>'Comm Input'!Z1966</f>
        <v>0</v>
      </c>
      <c r="R931" s="22">
        <f>'Comm Input'!AA1966</f>
        <v>0</v>
      </c>
      <c r="S931" s="22">
        <f>'Comm Input'!AB1966</f>
        <v>0</v>
      </c>
      <c r="T931" s="22">
        <f>'Comm Input'!AC1966</f>
        <v>0</v>
      </c>
      <c r="U931" s="22">
        <f>'Comm Input'!AD1966</f>
        <v>0</v>
      </c>
      <c r="V931" s="22">
        <f>'Comm Input'!AE1966</f>
        <v>0</v>
      </c>
      <c r="W931" s="49">
        <f>'Comm Input'!AF1966</f>
        <v>0</v>
      </c>
      <c r="X931" s="22">
        <f>'Comm Input'!AG1966</f>
        <v>0</v>
      </c>
      <c r="Y931" s="22">
        <f>'Comm Input'!AH1966</f>
        <v>0</v>
      </c>
      <c r="Z931" s="22">
        <f>'Comm Input'!AI1966</f>
        <v>0</v>
      </c>
    </row>
    <row r="932" spans="1:26" ht="15.75" thickBot="1" x14ac:dyDescent="0.3">
      <c r="A932" s="311">
        <f>'Comm Input'!J1967</f>
        <v>0</v>
      </c>
      <c r="B932">
        <f>'Comm Input'!K1967</f>
        <v>0</v>
      </c>
      <c r="C932">
        <f>'Comm Input'!L1967</f>
        <v>0</v>
      </c>
      <c r="D932">
        <f>'Comm Input'!M1967</f>
        <v>0</v>
      </c>
      <c r="E932" s="49">
        <f>'Comm Input'!N1967</f>
        <v>0</v>
      </c>
      <c r="F932" s="50">
        <f>'Comm Input'!O1967</f>
        <v>0</v>
      </c>
      <c r="G932" s="38">
        <f>'Comm Input'!P1967</f>
        <v>0</v>
      </c>
      <c r="H932" s="38">
        <f>'Comm Input'!Q1967</f>
        <v>0</v>
      </c>
      <c r="I932" s="38">
        <f>'Comm Input'!R1967</f>
        <v>0</v>
      </c>
      <c r="J932" s="38">
        <f>'Comm Input'!S1967</f>
        <v>0</v>
      </c>
      <c r="K932" s="38">
        <f>'Comm Input'!T1967</f>
        <v>0</v>
      </c>
      <c r="L932" s="38">
        <f>'Comm Input'!U1967</f>
        <v>0</v>
      </c>
      <c r="M932" s="38">
        <f>'Comm Input'!V1967</f>
        <v>0</v>
      </c>
      <c r="N932" s="488">
        <f>'Comm Input'!W1967</f>
        <v>82.039999999999992</v>
      </c>
      <c r="O932" s="489">
        <f>'Comm Input'!X1967</f>
        <v>0</v>
      </c>
      <c r="P932" s="490">
        <f>'Comm Input'!Y1967</f>
        <v>0</v>
      </c>
      <c r="Q932" s="829">
        <f>'Comm Input'!Z1967</f>
        <v>82.039999999999992</v>
      </c>
      <c r="R932" s="387">
        <f>'Comm Input'!AA1967</f>
        <v>6.16</v>
      </c>
      <c r="S932" s="387">
        <f>'Comm Input'!AB1967</f>
        <v>0</v>
      </c>
      <c r="T932" s="1087">
        <f>'Comm Input'!AC1967</f>
        <v>6.16</v>
      </c>
      <c r="U932" s="387">
        <f>'Comm Input'!AD1967</f>
        <v>0</v>
      </c>
      <c r="V932" s="523">
        <f>'Comm Input'!AE1967</f>
        <v>0</v>
      </c>
      <c r="W932" s="89">
        <f>'Comm Input'!AF1967</f>
        <v>0</v>
      </c>
      <c r="X932" s="387">
        <f>'Comm Input'!AG1967</f>
        <v>0</v>
      </c>
      <c r="Y932" s="387">
        <f>'Comm Input'!AH1967</f>
        <v>0</v>
      </c>
      <c r="Z932" s="1087">
        <f>'Comm Input'!AI1967</f>
        <v>0</v>
      </c>
    </row>
    <row r="933" spans="1:26" x14ac:dyDescent="0.25">
      <c r="A933" s="311">
        <f>'Comm Input'!J1968</f>
        <v>0</v>
      </c>
      <c r="B933">
        <f>'Comm Input'!K1968</f>
        <v>0</v>
      </c>
      <c r="C933">
        <f>'Comm Input'!L1968</f>
        <v>0</v>
      </c>
      <c r="D933">
        <f>'Comm Input'!M1968</f>
        <v>0</v>
      </c>
      <c r="E933" s="49">
        <f>'Comm Input'!N1968</f>
        <v>0</v>
      </c>
      <c r="F933" s="50">
        <f>'Comm Input'!O1968</f>
        <v>0</v>
      </c>
      <c r="G933" s="38">
        <f>'Comm Input'!P1968</f>
        <v>0</v>
      </c>
      <c r="H933" s="38">
        <f>'Comm Input'!Q1968</f>
        <v>0</v>
      </c>
      <c r="I933" s="38">
        <f>'Comm Input'!R1968</f>
        <v>0</v>
      </c>
      <c r="J933" s="38">
        <f>'Comm Input'!S1968</f>
        <v>0</v>
      </c>
      <c r="K933" s="38">
        <f>'Comm Input'!T1968</f>
        <v>0</v>
      </c>
      <c r="L933" s="38">
        <f>'Comm Input'!U1968</f>
        <v>0</v>
      </c>
      <c r="M933" s="38">
        <f>'Comm Input'!V1968</f>
        <v>0</v>
      </c>
      <c r="N933" s="522">
        <f>'Comm Input'!W1968</f>
        <v>0</v>
      </c>
      <c r="O933" s="523">
        <f>'Comm Input'!X1968</f>
        <v>0</v>
      </c>
      <c r="P933" s="28">
        <f>'Comm Input'!Y1968</f>
        <v>0</v>
      </c>
      <c r="Q933" s="523">
        <f>'Comm Input'!Z1968</f>
        <v>0</v>
      </c>
      <c r="R933" s="523">
        <f>'Comm Input'!AA1968</f>
        <v>0</v>
      </c>
      <c r="S933" s="523">
        <f>'Comm Input'!AB1968</f>
        <v>0</v>
      </c>
      <c r="T933" s="89">
        <f>'Comm Input'!AC1968</f>
        <v>0</v>
      </c>
      <c r="U933" s="523">
        <f>'Comm Input'!AD1968</f>
        <v>0</v>
      </c>
      <c r="V933" s="523">
        <f>'Comm Input'!AE1968</f>
        <v>0</v>
      </c>
      <c r="W933" s="89">
        <f>'Comm Input'!AF1968</f>
        <v>0</v>
      </c>
      <c r="X933" s="523">
        <f>'Comm Input'!AG1968</f>
        <v>0</v>
      </c>
      <c r="Y933" s="523">
        <f>'Comm Input'!AH1968</f>
        <v>0</v>
      </c>
      <c r="Z933" s="89">
        <f>'Comm Input'!AI1968</f>
        <v>0</v>
      </c>
    </row>
    <row r="934" spans="1:26" x14ac:dyDescent="0.25">
      <c r="A934" s="440" t="str">
        <f>'Comm Input'!J1969</f>
        <v>CES</v>
      </c>
      <c r="B934" s="42" t="str">
        <f>'Comm Input'!K1969</f>
        <v>Liberty Blue Options</v>
      </c>
      <c r="C934" s="35">
        <f>'Comm Input'!L1969</f>
        <v>0</v>
      </c>
      <c r="D934" s="158">
        <f>'Comm Input'!M1969</f>
        <v>0</v>
      </c>
      <c r="E934" s="117">
        <f>'Comm Input'!N1969</f>
        <v>0</v>
      </c>
      <c r="F934" s="316">
        <f>'Comm Input'!O1969</f>
        <v>0</v>
      </c>
      <c r="G934" s="158">
        <f>'Comm Input'!P1969</f>
        <v>0</v>
      </c>
      <c r="H934" s="158">
        <f>'Comm Input'!Q1969</f>
        <v>0</v>
      </c>
      <c r="I934" s="158">
        <f>'Comm Input'!R1969</f>
        <v>0</v>
      </c>
      <c r="J934" s="319">
        <f>'Comm Input'!S1969</f>
        <v>0</v>
      </c>
      <c r="K934" s="319">
        <f>'Comm Input'!T1969</f>
        <v>0</v>
      </c>
      <c r="L934" s="319" t="str">
        <f>'Comm Input'!U1969</f>
        <v>Bundled</v>
      </c>
      <c r="M934" s="158">
        <f>'Comm Input'!V1969</f>
        <v>0</v>
      </c>
      <c r="N934" s="319">
        <f>'Comm Input'!W1969</f>
        <v>3.0759999999999999E-2</v>
      </c>
      <c r="O934" s="117">
        <f>'Comm Input'!X1969</f>
        <v>0</v>
      </c>
      <c r="P934" s="157">
        <f>'Comm Input'!Y1969</f>
        <v>0</v>
      </c>
      <c r="Q934" s="158">
        <f>'Comm Input'!Z1969</f>
        <v>0</v>
      </c>
      <c r="R934" s="319">
        <f>'Comm Input'!AA1969</f>
        <v>1.3180000000000001E-2</v>
      </c>
      <c r="S934" s="157">
        <f>'Comm Input'!AB1969</f>
        <v>0</v>
      </c>
      <c r="T934" s="7" t="str">
        <f>'Comm Input'!AC1969</f>
        <v>creative</v>
      </c>
      <c r="U934" s="319">
        <f>'Comm Input'!AD1969</f>
        <v>4.0000000000000001E-3</v>
      </c>
      <c r="V934" s="7">
        <f>'Comm Input'!AE1969</f>
        <v>0</v>
      </c>
      <c r="W934" s="7" t="str">
        <f>'Comm Input'!AF1969</f>
        <v>kr</v>
      </c>
      <c r="X934" s="158">
        <f>'Comm Input'!AG1969</f>
        <v>0</v>
      </c>
      <c r="Y934" s="322">
        <f>'Comm Input'!AH1969</f>
        <v>0</v>
      </c>
      <c r="Z934" s="7">
        <f>'Comm Input'!AI1969</f>
        <v>0</v>
      </c>
    </row>
    <row r="935" spans="1:26" x14ac:dyDescent="0.25">
      <c r="A935" s="311">
        <f>'Comm Input'!J1970</f>
        <v>0</v>
      </c>
      <c r="B935" s="378" t="str">
        <f>'Comm Input'!K1970</f>
        <v>Harrison Roofing of Central Florida, LLC</v>
      </c>
      <c r="C935" s="17">
        <f>'Comm Input'!L1970</f>
        <v>0.37490000000000001</v>
      </c>
      <c r="D935" t="str">
        <f>'Comm Input'!M1970</f>
        <v>FL5551</v>
      </c>
      <c r="E935" s="628">
        <f>'Comm Input'!N1970</f>
        <v>264</v>
      </c>
      <c r="F935" s="366">
        <f>'Comm Input'!O1970</f>
        <v>0</v>
      </c>
      <c r="G935" s="533">
        <f>'Comm Input'!P1970</f>
        <v>0</v>
      </c>
      <c r="H935" s="535">
        <f>'Comm Input'!Q1970</f>
        <v>0</v>
      </c>
      <c r="I935" s="535">
        <f>'Comm Input'!R1970</f>
        <v>0</v>
      </c>
      <c r="J935" s="535">
        <f>'Comm Input'!S1970</f>
        <v>0</v>
      </c>
      <c r="K935" s="535">
        <f>'Comm Input'!T1970</f>
        <v>0</v>
      </c>
      <c r="L935" s="526">
        <f>'Comm Input'!U1970</f>
        <v>0</v>
      </c>
      <c r="M935" s="526">
        <f>'Comm Input'!V1970</f>
        <v>0</v>
      </c>
      <c r="N935" s="523">
        <f>'Comm Input'!W1970</f>
        <v>8.1206399999999999</v>
      </c>
      <c r="O935" s="523">
        <f>'Comm Input'!X1970</f>
        <v>0</v>
      </c>
      <c r="P935" s="538">
        <f>'Comm Input'!Y1970</f>
        <v>0</v>
      </c>
      <c r="Q935" s="523">
        <f>'Comm Input'!Z1970</f>
        <v>0</v>
      </c>
      <c r="R935" s="538">
        <f>'Comm Input'!AA1970</f>
        <v>3.4795200000000004</v>
      </c>
      <c r="S935" s="538">
        <f>'Comm Input'!AB1970</f>
        <v>0</v>
      </c>
      <c r="T935">
        <f>'Comm Input'!AC1970</f>
        <v>0</v>
      </c>
      <c r="U935" s="538">
        <f>'Comm Input'!AD1970</f>
        <v>1.056</v>
      </c>
      <c r="V935">
        <f>'Comm Input'!AE1970</f>
        <v>0</v>
      </c>
      <c r="W935" s="541">
        <f>'Comm Input'!AF1970</f>
        <v>0</v>
      </c>
      <c r="X935" s="538">
        <f>'Comm Input'!AG1970</f>
        <v>0</v>
      </c>
      <c r="Y935" s="538">
        <f>'Comm Input'!AH1970</f>
        <v>0</v>
      </c>
      <c r="Z935">
        <f>'Comm Input'!AI1970</f>
        <v>0</v>
      </c>
    </row>
    <row r="936" spans="1:26" x14ac:dyDescent="0.25">
      <c r="A936" s="311">
        <f>'Comm Input'!J1971</f>
        <v>0</v>
      </c>
      <c r="B936">
        <f>'Comm Input'!K1971</f>
        <v>0</v>
      </c>
      <c r="C936">
        <f>'Comm Input'!L1971</f>
        <v>0</v>
      </c>
      <c r="D936">
        <f>'Comm Input'!M1971</f>
        <v>0</v>
      </c>
      <c r="E936" s="494">
        <f>'Comm Input'!N1971</f>
        <v>0</v>
      </c>
      <c r="F936" s="17">
        <f>'Comm Input'!O1971</f>
        <v>0</v>
      </c>
      <c r="G936" s="38">
        <f>'Comm Input'!P1971</f>
        <v>0</v>
      </c>
      <c r="H936" s="307">
        <f>'Comm Input'!Q1971</f>
        <v>0</v>
      </c>
      <c r="I936" s="307">
        <f>'Comm Input'!R1971</f>
        <v>0</v>
      </c>
      <c r="J936" s="307">
        <f>'Comm Input'!S1971</f>
        <v>0</v>
      </c>
      <c r="K936" s="307">
        <f>'Comm Input'!T1971</f>
        <v>0</v>
      </c>
      <c r="L936" s="38">
        <f>'Comm Input'!U1971</f>
        <v>0</v>
      </c>
      <c r="M936" s="38">
        <f>'Comm Input'!V1971</f>
        <v>0</v>
      </c>
      <c r="N936" s="22">
        <f>'Comm Input'!W1971</f>
        <v>0</v>
      </c>
      <c r="O936" s="22">
        <f>'Comm Input'!X1971</f>
        <v>0</v>
      </c>
      <c r="P936" s="23">
        <f>'Comm Input'!Y1971</f>
        <v>0</v>
      </c>
      <c r="Q936" s="22">
        <f>'Comm Input'!Z1971</f>
        <v>0</v>
      </c>
      <c r="R936" s="23">
        <f>'Comm Input'!AA1971</f>
        <v>0</v>
      </c>
      <c r="S936" s="23">
        <f>'Comm Input'!AB1971</f>
        <v>0</v>
      </c>
      <c r="T936">
        <f>'Comm Input'!AC1971</f>
        <v>0</v>
      </c>
      <c r="U936" s="23">
        <f>'Comm Input'!AD1971</f>
        <v>0</v>
      </c>
      <c r="V936">
        <f>'Comm Input'!AE1971</f>
        <v>0</v>
      </c>
      <c r="W936" s="49">
        <f>'Comm Input'!AF1971</f>
        <v>0</v>
      </c>
      <c r="X936" s="23">
        <f>'Comm Input'!AG1971</f>
        <v>0</v>
      </c>
      <c r="Y936" s="23">
        <f>'Comm Input'!AH1971</f>
        <v>0</v>
      </c>
      <c r="Z936">
        <f>'Comm Input'!AI1971</f>
        <v>0</v>
      </c>
    </row>
    <row r="937" spans="1:26" x14ac:dyDescent="0.25">
      <c r="A937" s="311">
        <f>'Comm Input'!J1972</f>
        <v>0</v>
      </c>
      <c r="B937" t="str">
        <f>'Comm Input'!K1972</f>
        <v>EFFECTIVE: 11/2022</v>
      </c>
      <c r="C937" s="17">
        <f>'Comm Input'!L1972</f>
        <v>0</v>
      </c>
      <c r="D937">
        <f>'Comm Input'!M1972</f>
        <v>0</v>
      </c>
      <c r="E937" s="494">
        <f>'Comm Input'!N1972</f>
        <v>0</v>
      </c>
      <c r="F937" s="366">
        <f>'Comm Input'!O1972</f>
        <v>0</v>
      </c>
      <c r="G937" s="321">
        <f>'Comm Input'!P1972</f>
        <v>0</v>
      </c>
      <c r="H937" s="307">
        <f>'Comm Input'!Q1972</f>
        <v>0</v>
      </c>
      <c r="I937" s="307">
        <f>'Comm Input'!R1972</f>
        <v>0</v>
      </c>
      <c r="J937" s="307">
        <f>'Comm Input'!S1972</f>
        <v>0</v>
      </c>
      <c r="K937" s="307">
        <f>'Comm Input'!T1972</f>
        <v>0</v>
      </c>
      <c r="L937" s="38">
        <f>'Comm Input'!U1972</f>
        <v>0</v>
      </c>
      <c r="M937" s="38">
        <f>'Comm Input'!V1972</f>
        <v>0</v>
      </c>
      <c r="N937" s="22">
        <f>'Comm Input'!W1972</f>
        <v>0</v>
      </c>
      <c r="O937" s="22">
        <f>'Comm Input'!X1972</f>
        <v>0</v>
      </c>
      <c r="P937" s="23">
        <f>'Comm Input'!Y1972</f>
        <v>0</v>
      </c>
      <c r="Q937" s="22">
        <f>'Comm Input'!Z1972</f>
        <v>0</v>
      </c>
      <c r="R937" s="23">
        <f>'Comm Input'!AA1972</f>
        <v>0</v>
      </c>
      <c r="S937" s="23">
        <f>'Comm Input'!AB1972</f>
        <v>0</v>
      </c>
      <c r="T937">
        <f>'Comm Input'!AC1972</f>
        <v>0</v>
      </c>
      <c r="U937" s="23">
        <f>'Comm Input'!AD1972</f>
        <v>0</v>
      </c>
      <c r="V937">
        <f>'Comm Input'!AE1972</f>
        <v>0</v>
      </c>
      <c r="W937" s="49">
        <f>'Comm Input'!AF1972</f>
        <v>0</v>
      </c>
      <c r="X937" s="23">
        <f>'Comm Input'!AG1972</f>
        <v>0</v>
      </c>
      <c r="Y937" s="23">
        <f>'Comm Input'!AH1972</f>
        <v>0</v>
      </c>
      <c r="Z937">
        <f>'Comm Input'!AI1972</f>
        <v>0</v>
      </c>
    </row>
    <row r="938" spans="1:26" x14ac:dyDescent="0.25">
      <c r="A938" s="311" t="str">
        <f>'Comm Input'!J1973</f>
        <v>Note: Broker earns 1/2 SUTA cutoffs</v>
      </c>
      <c r="B938">
        <f>'Comm Input'!K1973</f>
        <v>0</v>
      </c>
      <c r="C938" t="str">
        <f>'Comm Input'!L1973</f>
        <v>SUTA CREDIT</v>
      </c>
      <c r="D938" s="1365">
        <f>'Comm Input'!M1973</f>
        <v>0</v>
      </c>
      <c r="E938" s="178">
        <f>'Comm Input'!N1973</f>
        <v>0</v>
      </c>
      <c r="F938" s="17">
        <f>'Comm Input'!O1973</f>
        <v>0</v>
      </c>
      <c r="G938" s="38">
        <f>'Comm Input'!P1973</f>
        <v>0</v>
      </c>
      <c r="H938" s="307">
        <f>'Comm Input'!Q1973</f>
        <v>0</v>
      </c>
      <c r="I938" s="307">
        <f>'Comm Input'!R1973</f>
        <v>0</v>
      </c>
      <c r="J938" s="307">
        <f>'Comm Input'!S1973</f>
        <v>0</v>
      </c>
      <c r="K938" s="307">
        <f>'Comm Input'!T1973</f>
        <v>0</v>
      </c>
      <c r="L938" s="38">
        <f>'Comm Input'!U1973</f>
        <v>0</v>
      </c>
      <c r="M938" s="38">
        <f>'Comm Input'!V1973</f>
        <v>0</v>
      </c>
      <c r="N938" s="882">
        <f>'Comm Input'!W1973</f>
        <v>0</v>
      </c>
      <c r="O938" s="22">
        <f>'Comm Input'!X1973</f>
        <v>0</v>
      </c>
      <c r="P938" s="23">
        <f>'Comm Input'!Y1973</f>
        <v>0</v>
      </c>
      <c r="Q938" s="22">
        <f>'Comm Input'!Z1973</f>
        <v>0</v>
      </c>
      <c r="R938" s="23">
        <f>'Comm Input'!AA1973</f>
        <v>0</v>
      </c>
      <c r="S938" s="23">
        <f>'Comm Input'!AB1973</f>
        <v>0</v>
      </c>
      <c r="T938">
        <f>'Comm Input'!AC1973</f>
        <v>0</v>
      </c>
      <c r="U938" s="23">
        <f>'Comm Input'!AD1973</f>
        <v>0</v>
      </c>
      <c r="V938">
        <f>'Comm Input'!AE1973</f>
        <v>0</v>
      </c>
      <c r="W938" s="49">
        <f>'Comm Input'!AF1973</f>
        <v>0</v>
      </c>
      <c r="X938" s="23">
        <f>'Comm Input'!AG1973</f>
        <v>0</v>
      </c>
      <c r="Y938" s="23">
        <f>'Comm Input'!AH1973</f>
        <v>0</v>
      </c>
      <c r="Z938">
        <f>'Comm Input'!AI1973</f>
        <v>0</v>
      </c>
    </row>
    <row r="939" spans="1:26" x14ac:dyDescent="0.25">
      <c r="A939" s="311">
        <f>'Comm Input'!J1974</f>
        <v>0</v>
      </c>
      <c r="B939">
        <f>'Comm Input'!K1974</f>
        <v>0</v>
      </c>
      <c r="C939">
        <f>'Comm Input'!L1974</f>
        <v>0</v>
      </c>
      <c r="D939" s="1352">
        <f>'Comm Input'!M1974</f>
        <v>0</v>
      </c>
      <c r="E939" s="494">
        <f>'Comm Input'!N1974</f>
        <v>0</v>
      </c>
      <c r="F939" s="17">
        <f>'Comm Input'!O1974</f>
        <v>0</v>
      </c>
      <c r="G939" s="38">
        <f>'Comm Input'!P1974</f>
        <v>0</v>
      </c>
      <c r="H939" s="307">
        <f>'Comm Input'!Q1974</f>
        <v>0</v>
      </c>
      <c r="I939" s="307">
        <f>'Comm Input'!R1974</f>
        <v>0</v>
      </c>
      <c r="J939" s="307">
        <f>'Comm Input'!S1974</f>
        <v>0</v>
      </c>
      <c r="K939" s="307">
        <f>'Comm Input'!T1974</f>
        <v>0</v>
      </c>
      <c r="L939" s="38">
        <f>'Comm Input'!U1974</f>
        <v>0</v>
      </c>
      <c r="M939" s="38">
        <f>'Comm Input'!V1974</f>
        <v>0</v>
      </c>
      <c r="N939" s="22">
        <f>'Comm Input'!W1974</f>
        <v>0</v>
      </c>
      <c r="O939" s="22">
        <f>'Comm Input'!X1974</f>
        <v>0</v>
      </c>
      <c r="P939" s="23">
        <f>'Comm Input'!Y1974</f>
        <v>0</v>
      </c>
      <c r="Q939" s="22">
        <f>'Comm Input'!Z1974</f>
        <v>0</v>
      </c>
      <c r="R939" s="23">
        <f>'Comm Input'!AA1974</f>
        <v>0</v>
      </c>
      <c r="S939" s="23">
        <f>'Comm Input'!AB1974</f>
        <v>0</v>
      </c>
      <c r="T939">
        <f>'Comm Input'!AC1974</f>
        <v>0</v>
      </c>
      <c r="U939" s="23">
        <f>'Comm Input'!AD1974</f>
        <v>0</v>
      </c>
      <c r="V939">
        <f>'Comm Input'!AE1974</f>
        <v>0</v>
      </c>
      <c r="W939" s="49">
        <f>'Comm Input'!AF1974</f>
        <v>0</v>
      </c>
      <c r="X939" s="23">
        <f>'Comm Input'!AG1974</f>
        <v>0</v>
      </c>
      <c r="Y939" s="23">
        <f>'Comm Input'!AH1974</f>
        <v>0</v>
      </c>
      <c r="Z939" s="23">
        <f>'Comm Input'!AI1974</f>
        <v>0</v>
      </c>
    </row>
    <row r="940" spans="1:26" x14ac:dyDescent="0.25">
      <c r="A940" s="311">
        <f>'Comm Input'!J1975</f>
        <v>0</v>
      </c>
      <c r="B940">
        <f>'Comm Input'!K1975</f>
        <v>0</v>
      </c>
      <c r="C940">
        <f>'Comm Input'!L1975</f>
        <v>0</v>
      </c>
      <c r="D940">
        <f>'Comm Input'!M1975</f>
        <v>0</v>
      </c>
      <c r="E940" s="626">
        <f>'Comm Input'!N1975</f>
        <v>0</v>
      </c>
      <c r="F940" s="13">
        <f>'Comm Input'!O1975</f>
        <v>0</v>
      </c>
      <c r="G940" s="38">
        <f>'Comm Input'!P1975</f>
        <v>0</v>
      </c>
      <c r="H940" s="307">
        <f>'Comm Input'!Q1975</f>
        <v>0</v>
      </c>
      <c r="I940" s="307">
        <f>'Comm Input'!R1975</f>
        <v>0</v>
      </c>
      <c r="J940" s="307">
        <f>'Comm Input'!S1975</f>
        <v>0</v>
      </c>
      <c r="K940" s="307">
        <f>'Comm Input'!T1975</f>
        <v>0</v>
      </c>
      <c r="L940" s="38">
        <f>'Comm Input'!U1975</f>
        <v>0</v>
      </c>
      <c r="M940" s="38">
        <f>'Comm Input'!V1975</f>
        <v>0</v>
      </c>
      <c r="N940" s="22">
        <f>'Comm Input'!W1975</f>
        <v>0</v>
      </c>
      <c r="O940" s="22">
        <f>'Comm Input'!X1975</f>
        <v>0</v>
      </c>
      <c r="P940" s="23">
        <f>'Comm Input'!Y1975</f>
        <v>0</v>
      </c>
      <c r="Q940" s="22">
        <f>'Comm Input'!Z1975</f>
        <v>0</v>
      </c>
      <c r="R940" s="23">
        <f>'Comm Input'!AA1975</f>
        <v>0</v>
      </c>
      <c r="S940" s="23">
        <f>'Comm Input'!AB1975</f>
        <v>0</v>
      </c>
      <c r="T940">
        <f>'Comm Input'!AC1975</f>
        <v>0</v>
      </c>
      <c r="U940" s="23">
        <f>'Comm Input'!AD1975</f>
        <v>0</v>
      </c>
      <c r="V940">
        <f>'Comm Input'!AE1975</f>
        <v>0</v>
      </c>
      <c r="W940" s="49">
        <f>'Comm Input'!AF1975</f>
        <v>0</v>
      </c>
      <c r="X940" s="23">
        <f>'Comm Input'!AG1975</f>
        <v>0</v>
      </c>
      <c r="Y940" s="23">
        <f>'Comm Input'!AH1975</f>
        <v>0</v>
      </c>
      <c r="Z940" s="23">
        <f>'Comm Input'!AI1975</f>
        <v>0</v>
      </c>
    </row>
    <row r="941" spans="1:26" ht="15.75" thickBot="1" x14ac:dyDescent="0.3">
      <c r="A941" s="311">
        <f>'Comm Input'!J1976</f>
        <v>0</v>
      </c>
      <c r="B941">
        <f>'Comm Input'!K1976</f>
        <v>0</v>
      </c>
      <c r="C941">
        <f>'Comm Input'!L1976</f>
        <v>0</v>
      </c>
      <c r="D941">
        <f>'Comm Input'!M1976</f>
        <v>0</v>
      </c>
      <c r="E941" s="49">
        <f>'Comm Input'!N1976</f>
        <v>0</v>
      </c>
      <c r="F941" s="50">
        <f>'Comm Input'!O1976</f>
        <v>0</v>
      </c>
      <c r="G941" s="38">
        <f>'Comm Input'!P1976</f>
        <v>0</v>
      </c>
      <c r="H941" s="307">
        <f>'Comm Input'!Q1976</f>
        <v>0</v>
      </c>
      <c r="I941" s="307">
        <f>'Comm Input'!R1976</f>
        <v>0</v>
      </c>
      <c r="J941" s="307">
        <f>'Comm Input'!S1976</f>
        <v>0</v>
      </c>
      <c r="K941" s="307">
        <f>'Comm Input'!T1976</f>
        <v>0</v>
      </c>
      <c r="L941" s="38">
        <f>'Comm Input'!U1976</f>
        <v>0</v>
      </c>
      <c r="M941" s="38">
        <f>'Comm Input'!V1976</f>
        <v>0</v>
      </c>
      <c r="N941" s="38">
        <f>'Comm Input'!W1976</f>
        <v>0</v>
      </c>
      <c r="O941" s="22">
        <f>'Comm Input'!X1976</f>
        <v>0</v>
      </c>
      <c r="P941" s="11">
        <f>'Comm Input'!Y1976</f>
        <v>0</v>
      </c>
      <c r="Q941" s="22">
        <f>'Comm Input'!Z1976</f>
        <v>0</v>
      </c>
      <c r="R941" s="22">
        <f>'Comm Input'!AA1976</f>
        <v>0</v>
      </c>
      <c r="S941" s="22">
        <f>'Comm Input'!AB1976</f>
        <v>0</v>
      </c>
      <c r="T941" s="22">
        <f>'Comm Input'!AC1976</f>
        <v>0</v>
      </c>
      <c r="U941" s="22">
        <f>'Comm Input'!AD1976</f>
        <v>0</v>
      </c>
      <c r="V941" s="22">
        <f>'Comm Input'!AE1976</f>
        <v>0</v>
      </c>
      <c r="W941" s="49">
        <f>'Comm Input'!AF1976</f>
        <v>0</v>
      </c>
      <c r="X941" s="22">
        <f>'Comm Input'!AG1976</f>
        <v>0</v>
      </c>
      <c r="Y941" s="22">
        <f>'Comm Input'!AH1976</f>
        <v>0</v>
      </c>
      <c r="Z941" s="22">
        <f>'Comm Input'!AI1976</f>
        <v>0</v>
      </c>
    </row>
    <row r="942" spans="1:26" ht="15.75" thickBot="1" x14ac:dyDescent="0.3">
      <c r="A942" s="311">
        <f>'Comm Input'!J1977</f>
        <v>0</v>
      </c>
      <c r="B942">
        <f>'Comm Input'!K1977</f>
        <v>0</v>
      </c>
      <c r="C942">
        <f>'Comm Input'!L1977</f>
        <v>0</v>
      </c>
      <c r="D942">
        <f>'Comm Input'!M1977</f>
        <v>0</v>
      </c>
      <c r="E942" s="49">
        <f>'Comm Input'!N1977</f>
        <v>0</v>
      </c>
      <c r="F942" s="50">
        <f>'Comm Input'!O1977</f>
        <v>0</v>
      </c>
      <c r="G942" s="38">
        <f>'Comm Input'!P1977</f>
        <v>0</v>
      </c>
      <c r="H942" s="38">
        <f>'Comm Input'!Q1977</f>
        <v>0</v>
      </c>
      <c r="I942" s="38">
        <f>'Comm Input'!R1977</f>
        <v>0</v>
      </c>
      <c r="J942" s="38">
        <f>'Comm Input'!S1977</f>
        <v>0</v>
      </c>
      <c r="K942" s="38">
        <f>'Comm Input'!T1977</f>
        <v>0</v>
      </c>
      <c r="L942" s="38">
        <f>'Comm Input'!U1977</f>
        <v>0</v>
      </c>
      <c r="M942" s="38">
        <f>'Comm Input'!V1977</f>
        <v>0</v>
      </c>
      <c r="N942" s="488">
        <f>'Comm Input'!W1977</f>
        <v>8.1206399999999999</v>
      </c>
      <c r="O942" s="489">
        <f>'Comm Input'!X1977</f>
        <v>0</v>
      </c>
      <c r="P942" s="490">
        <f>'Comm Input'!Y1977</f>
        <v>0</v>
      </c>
      <c r="Q942" s="829">
        <f>'Comm Input'!Z1977</f>
        <v>8.1206399999999999</v>
      </c>
      <c r="R942" s="387">
        <f>'Comm Input'!AA1977</f>
        <v>3.4795200000000004</v>
      </c>
      <c r="S942" s="387">
        <f>'Comm Input'!AB1977</f>
        <v>0</v>
      </c>
      <c r="T942" s="1087">
        <f>'Comm Input'!AC1977</f>
        <v>3.4795200000000004</v>
      </c>
      <c r="U942" s="387">
        <f>'Comm Input'!AD1977</f>
        <v>1.056</v>
      </c>
      <c r="V942" s="523">
        <f>'Comm Input'!AE1977</f>
        <v>0</v>
      </c>
      <c r="W942" s="89">
        <f>'Comm Input'!AF1977</f>
        <v>1.056</v>
      </c>
      <c r="X942" s="387">
        <f>'Comm Input'!AG1977</f>
        <v>0</v>
      </c>
      <c r="Y942" s="387">
        <f>'Comm Input'!AH1977</f>
        <v>0</v>
      </c>
      <c r="Z942" s="1087">
        <f>'Comm Input'!AI1977</f>
        <v>0</v>
      </c>
    </row>
    <row r="943" spans="1:26" x14ac:dyDescent="0.25">
      <c r="A943" s="311">
        <f>'Comm Input'!J1978</f>
        <v>0</v>
      </c>
      <c r="B943">
        <f>'Comm Input'!K1978</f>
        <v>0</v>
      </c>
      <c r="C943">
        <f>'Comm Input'!L1978</f>
        <v>0</v>
      </c>
      <c r="D943">
        <f>'Comm Input'!M1978</f>
        <v>0</v>
      </c>
      <c r="E943" s="49">
        <f>'Comm Input'!N1978</f>
        <v>0</v>
      </c>
      <c r="F943" s="50">
        <f>'Comm Input'!O1978</f>
        <v>0</v>
      </c>
      <c r="G943" s="38">
        <f>'Comm Input'!P1978</f>
        <v>0</v>
      </c>
      <c r="H943" s="38">
        <f>'Comm Input'!Q1978</f>
        <v>0</v>
      </c>
      <c r="I943" s="38">
        <f>'Comm Input'!R1978</f>
        <v>0</v>
      </c>
      <c r="J943" s="38">
        <f>'Comm Input'!S1978</f>
        <v>0</v>
      </c>
      <c r="K943" s="38">
        <f>'Comm Input'!T1978</f>
        <v>0</v>
      </c>
      <c r="L943" s="38">
        <f>'Comm Input'!U1978</f>
        <v>0</v>
      </c>
      <c r="M943" s="38">
        <f>'Comm Input'!V1978</f>
        <v>0</v>
      </c>
      <c r="N943" s="522">
        <f>'Comm Input'!W1978</f>
        <v>0</v>
      </c>
      <c r="O943" s="523">
        <f>'Comm Input'!X1978</f>
        <v>0</v>
      </c>
      <c r="P943" s="28">
        <f>'Comm Input'!Y1978</f>
        <v>0</v>
      </c>
      <c r="Q943" s="720">
        <f>'Comm Input'!Z1978</f>
        <v>0</v>
      </c>
      <c r="R943" s="523">
        <f>'Comm Input'!AA1978</f>
        <v>0</v>
      </c>
      <c r="S943" s="523">
        <f>'Comm Input'!AB1978</f>
        <v>0</v>
      </c>
      <c r="T943" s="993">
        <f>'Comm Input'!AC1978</f>
        <v>0</v>
      </c>
      <c r="U943" s="523">
        <f>'Comm Input'!AD1978</f>
        <v>0</v>
      </c>
      <c r="V943" s="523">
        <f>'Comm Input'!AE1978</f>
        <v>0</v>
      </c>
      <c r="W943" s="89">
        <f>'Comm Input'!AF1978</f>
        <v>0</v>
      </c>
      <c r="X943" s="523">
        <f>'Comm Input'!AG1978</f>
        <v>0</v>
      </c>
      <c r="Y943" s="523">
        <f>'Comm Input'!AH1978</f>
        <v>0</v>
      </c>
      <c r="Z943" s="993">
        <f>'Comm Input'!AI1978</f>
        <v>0</v>
      </c>
    </row>
    <row r="944" spans="1:26" x14ac:dyDescent="0.25">
      <c r="A944" s="440" t="str">
        <f>'Comm Input'!J1979</f>
        <v>CES</v>
      </c>
      <c r="B944" s="42" t="str">
        <f>'Comm Input'!K1979</f>
        <v>Broker: PEO Advisors</v>
      </c>
      <c r="C944" s="35">
        <f>'Comm Input'!L1979</f>
        <v>0</v>
      </c>
      <c r="D944" s="158">
        <f>'Comm Input'!M1979</f>
        <v>0</v>
      </c>
      <c r="E944" s="117">
        <f>'Comm Input'!N1979</f>
        <v>0</v>
      </c>
      <c r="F944" s="316">
        <f>'Comm Input'!O1979</f>
        <v>0</v>
      </c>
      <c r="G944" s="158">
        <f>'Comm Input'!P1979</f>
        <v>0</v>
      </c>
      <c r="H944" s="158">
        <f>'Comm Input'!Q1979</f>
        <v>0</v>
      </c>
      <c r="I944" s="158">
        <f>'Comm Input'!R1979</f>
        <v>0</v>
      </c>
      <c r="J944" s="319">
        <f>'Comm Input'!S1979</f>
        <v>0</v>
      </c>
      <c r="K944" s="319">
        <f>'Comm Input'!T1979</f>
        <v>0</v>
      </c>
      <c r="L944" s="319" t="str">
        <f>'Comm Input'!U1979</f>
        <v>Bundled</v>
      </c>
      <c r="M944" s="158">
        <f>'Comm Input'!V1979</f>
        <v>0</v>
      </c>
      <c r="N944" s="319">
        <f>'Comm Input'!W1979</f>
        <v>0.02</v>
      </c>
      <c r="O944" s="117">
        <f>'Comm Input'!X1979</f>
        <v>0</v>
      </c>
      <c r="P944" s="157">
        <f>'Comm Input'!Y1979</f>
        <v>0</v>
      </c>
      <c r="Q944" s="158">
        <f>'Comm Input'!Z1979</f>
        <v>0</v>
      </c>
      <c r="R944" s="319">
        <f>'Comm Input'!AA1979</f>
        <v>2E-3</v>
      </c>
      <c r="S944" s="157">
        <f>'Comm Input'!AB1979</f>
        <v>0</v>
      </c>
      <c r="T944" s="7" t="str">
        <f>'Comm Input'!AC1979</f>
        <v>kr</v>
      </c>
      <c r="U944" s="319">
        <f>'Comm Input'!AD1979</f>
        <v>0</v>
      </c>
      <c r="V944" s="7">
        <f>'Comm Input'!AE1979</f>
        <v>0</v>
      </c>
      <c r="W944" s="7">
        <f>'Comm Input'!AF1979</f>
        <v>0</v>
      </c>
      <c r="X944" s="158">
        <f>'Comm Input'!AG1979</f>
        <v>0</v>
      </c>
      <c r="Y944" s="322">
        <f>'Comm Input'!AH1979</f>
        <v>0</v>
      </c>
      <c r="Z944" s="7">
        <f>'Comm Input'!AI1979</f>
        <v>0</v>
      </c>
    </row>
    <row r="945" spans="1:26" x14ac:dyDescent="0.25">
      <c r="A945" s="311">
        <f>'Comm Input'!J1980</f>
        <v>0</v>
      </c>
      <c r="B945" s="378" t="str">
        <f>'Comm Input'!K1980</f>
        <v>Lightning Fast Roofing &amp; Solar</v>
      </c>
      <c r="C945" s="17">
        <f>'Comm Input'!L1980</f>
        <v>0.3</v>
      </c>
      <c r="D945" t="str">
        <f>'Comm Input'!M1980</f>
        <v>FL5551</v>
      </c>
      <c r="E945" s="628">
        <f>'Comm Input'!N1980</f>
        <v>858</v>
      </c>
      <c r="F945" s="366">
        <f>'Comm Input'!O1980</f>
        <v>0</v>
      </c>
      <c r="G945" s="533">
        <f>'Comm Input'!P1980</f>
        <v>0</v>
      </c>
      <c r="H945" s="535">
        <f>'Comm Input'!Q1980</f>
        <v>0</v>
      </c>
      <c r="I945" s="535">
        <f>'Comm Input'!R1980</f>
        <v>0</v>
      </c>
      <c r="J945" s="535">
        <f>'Comm Input'!S1980</f>
        <v>0</v>
      </c>
      <c r="K945" s="535">
        <f>'Comm Input'!T1980</f>
        <v>0</v>
      </c>
      <c r="L945" s="526">
        <f>'Comm Input'!U1980</f>
        <v>0</v>
      </c>
      <c r="M945" s="526">
        <f>'Comm Input'!V1980</f>
        <v>0</v>
      </c>
      <c r="N945" s="523">
        <f>'Comm Input'!W1980</f>
        <v>17.16</v>
      </c>
      <c r="O945" s="523">
        <f>'Comm Input'!X1980</f>
        <v>0</v>
      </c>
      <c r="P945" s="538">
        <f>'Comm Input'!Y1980</f>
        <v>0</v>
      </c>
      <c r="Q945" s="523">
        <f>'Comm Input'!Z1980</f>
        <v>0</v>
      </c>
      <c r="R945" s="538">
        <f>'Comm Input'!AA1980</f>
        <v>1.716</v>
      </c>
      <c r="S945" s="538">
        <f>'Comm Input'!AB1980</f>
        <v>0</v>
      </c>
      <c r="T945">
        <f>'Comm Input'!AC1980</f>
        <v>0</v>
      </c>
      <c r="U945" s="538">
        <f>'Comm Input'!AD1980</f>
        <v>0</v>
      </c>
      <c r="V945">
        <f>'Comm Input'!AE1980</f>
        <v>0</v>
      </c>
      <c r="W945" s="541">
        <f>'Comm Input'!AF1980</f>
        <v>0</v>
      </c>
      <c r="X945" s="538">
        <f>'Comm Input'!AG1980</f>
        <v>0</v>
      </c>
      <c r="Y945" s="538">
        <f>'Comm Input'!AH1980</f>
        <v>0</v>
      </c>
      <c r="Z945">
        <f>'Comm Input'!AI1980</f>
        <v>0</v>
      </c>
    </row>
    <row r="946" spans="1:26" x14ac:dyDescent="0.25">
      <c r="A946" s="311">
        <f>'Comm Input'!J1981</f>
        <v>0</v>
      </c>
      <c r="B946">
        <f>'Comm Input'!K1981</f>
        <v>0</v>
      </c>
      <c r="C946">
        <f>'Comm Input'!L1981</f>
        <v>0</v>
      </c>
      <c r="D946">
        <f>'Comm Input'!M1981</f>
        <v>0</v>
      </c>
      <c r="E946" s="494">
        <f>'Comm Input'!N1981</f>
        <v>0</v>
      </c>
      <c r="F946" s="17">
        <f>'Comm Input'!O1981</f>
        <v>0</v>
      </c>
      <c r="G946" s="38">
        <f>'Comm Input'!P1981</f>
        <v>0</v>
      </c>
      <c r="H946" s="307">
        <f>'Comm Input'!Q1981</f>
        <v>0</v>
      </c>
      <c r="I946" s="307">
        <f>'Comm Input'!R1981</f>
        <v>0</v>
      </c>
      <c r="J946" s="307">
        <f>'Comm Input'!S1981</f>
        <v>0</v>
      </c>
      <c r="K946" s="307">
        <f>'Comm Input'!T1981</f>
        <v>0</v>
      </c>
      <c r="L946" s="38">
        <f>'Comm Input'!U1981</f>
        <v>0</v>
      </c>
      <c r="M946" s="38">
        <f>'Comm Input'!V1981</f>
        <v>0</v>
      </c>
      <c r="N946" s="22">
        <f>'Comm Input'!W1981</f>
        <v>0</v>
      </c>
      <c r="O946" s="22">
        <f>'Comm Input'!X1981</f>
        <v>0</v>
      </c>
      <c r="P946" s="23">
        <f>'Comm Input'!Y1981</f>
        <v>0</v>
      </c>
      <c r="Q946" s="22">
        <f>'Comm Input'!Z1981</f>
        <v>0</v>
      </c>
      <c r="R946" s="23">
        <f>'Comm Input'!AA1981</f>
        <v>0</v>
      </c>
      <c r="S946" s="23">
        <f>'Comm Input'!AB1981</f>
        <v>0</v>
      </c>
      <c r="T946">
        <f>'Comm Input'!AC1981</f>
        <v>0</v>
      </c>
      <c r="U946" s="23">
        <f>'Comm Input'!AD1981</f>
        <v>0</v>
      </c>
      <c r="V946">
        <f>'Comm Input'!AE1981</f>
        <v>0</v>
      </c>
      <c r="W946" s="49">
        <f>'Comm Input'!AF1981</f>
        <v>0</v>
      </c>
      <c r="X946" s="23">
        <f>'Comm Input'!AG1981</f>
        <v>0</v>
      </c>
      <c r="Y946" s="23">
        <f>'Comm Input'!AH1981</f>
        <v>0</v>
      </c>
      <c r="Z946">
        <f>'Comm Input'!AI1981</f>
        <v>0</v>
      </c>
    </row>
    <row r="947" spans="1:26" x14ac:dyDescent="0.25">
      <c r="A947" s="311">
        <f>'Comm Input'!J1982</f>
        <v>0</v>
      </c>
      <c r="B947" t="str">
        <f>'Comm Input'!K1982</f>
        <v>EFFECTIVE: 11/2022</v>
      </c>
      <c r="C947" s="17">
        <f>'Comm Input'!L1982</f>
        <v>0</v>
      </c>
      <c r="D947">
        <f>'Comm Input'!M1982</f>
        <v>0</v>
      </c>
      <c r="E947" s="494">
        <f>'Comm Input'!N1982</f>
        <v>0</v>
      </c>
      <c r="F947" s="366">
        <f>'Comm Input'!O1982</f>
        <v>0</v>
      </c>
      <c r="G947" s="321">
        <f>'Comm Input'!P1982</f>
        <v>0</v>
      </c>
      <c r="H947" s="307">
        <f>'Comm Input'!Q1982</f>
        <v>0</v>
      </c>
      <c r="I947" s="307">
        <f>'Comm Input'!R1982</f>
        <v>0</v>
      </c>
      <c r="J947" s="307">
        <f>'Comm Input'!S1982</f>
        <v>0</v>
      </c>
      <c r="K947" s="307">
        <f>'Comm Input'!T1982</f>
        <v>0</v>
      </c>
      <c r="L947" s="38">
        <f>'Comm Input'!U1982</f>
        <v>0</v>
      </c>
      <c r="M947" s="38">
        <f>'Comm Input'!V1982</f>
        <v>0</v>
      </c>
      <c r="N947" s="22">
        <f>'Comm Input'!W1982</f>
        <v>0</v>
      </c>
      <c r="O947" s="22">
        <f>'Comm Input'!X1982</f>
        <v>0</v>
      </c>
      <c r="P947" s="23">
        <f>'Comm Input'!Y1982</f>
        <v>0</v>
      </c>
      <c r="Q947" s="22">
        <f>'Comm Input'!Z1982</f>
        <v>0</v>
      </c>
      <c r="R947" s="23">
        <f>'Comm Input'!AA1982</f>
        <v>0</v>
      </c>
      <c r="S947" s="23">
        <f>'Comm Input'!AB1982</f>
        <v>0</v>
      </c>
      <c r="T947">
        <f>'Comm Input'!AC1982</f>
        <v>0</v>
      </c>
      <c r="U947" s="23">
        <f>'Comm Input'!AD1982</f>
        <v>0</v>
      </c>
      <c r="V947">
        <f>'Comm Input'!AE1982</f>
        <v>0</v>
      </c>
      <c r="W947" s="49">
        <f>'Comm Input'!AF1982</f>
        <v>0</v>
      </c>
      <c r="X947" s="23">
        <f>'Comm Input'!AG1982</f>
        <v>0</v>
      </c>
      <c r="Y947" s="23">
        <f>'Comm Input'!AH1982</f>
        <v>0</v>
      </c>
      <c r="Z947">
        <f>'Comm Input'!AI1982</f>
        <v>0</v>
      </c>
    </row>
    <row r="948" spans="1:26" x14ac:dyDescent="0.25">
      <c r="A948" s="311" t="str">
        <f>'Comm Input'!J1983</f>
        <v>Note: Broker earns 1/2 SUTA cutoffs</v>
      </c>
      <c r="B948">
        <f>'Comm Input'!K1983</f>
        <v>0</v>
      </c>
      <c r="C948" t="str">
        <f>'Comm Input'!L1983</f>
        <v>SUTA CREDIT</v>
      </c>
      <c r="D948" s="1365">
        <f>'Comm Input'!M1983</f>
        <v>0</v>
      </c>
      <c r="E948" s="178">
        <f>'Comm Input'!N1983</f>
        <v>0</v>
      </c>
      <c r="F948" s="17">
        <f>'Comm Input'!O1983</f>
        <v>0</v>
      </c>
      <c r="G948" s="38">
        <f>'Comm Input'!P1983</f>
        <v>0</v>
      </c>
      <c r="H948" s="307">
        <f>'Comm Input'!Q1983</f>
        <v>0</v>
      </c>
      <c r="I948" s="307">
        <f>'Comm Input'!R1983</f>
        <v>0</v>
      </c>
      <c r="J948" s="307">
        <f>'Comm Input'!S1983</f>
        <v>0</v>
      </c>
      <c r="K948" s="307">
        <f>'Comm Input'!T1983</f>
        <v>0</v>
      </c>
      <c r="L948" s="38">
        <f>'Comm Input'!U1983</f>
        <v>0</v>
      </c>
      <c r="M948" s="38">
        <f>'Comm Input'!V1983</f>
        <v>0</v>
      </c>
      <c r="N948" s="882">
        <f>'Comm Input'!W1983</f>
        <v>0</v>
      </c>
      <c r="O948" s="22">
        <f>'Comm Input'!X1983</f>
        <v>0</v>
      </c>
      <c r="P948" s="23">
        <f>'Comm Input'!Y1983</f>
        <v>0</v>
      </c>
      <c r="Q948" s="22">
        <f>'Comm Input'!Z1983</f>
        <v>0</v>
      </c>
      <c r="R948" s="23">
        <f>'Comm Input'!AA1983</f>
        <v>0</v>
      </c>
      <c r="S948" s="23">
        <f>'Comm Input'!AB1983</f>
        <v>0</v>
      </c>
      <c r="T948">
        <f>'Comm Input'!AC1983</f>
        <v>0</v>
      </c>
      <c r="U948" s="23">
        <f>'Comm Input'!AD1983</f>
        <v>0</v>
      </c>
      <c r="V948">
        <f>'Comm Input'!AE1983</f>
        <v>0</v>
      </c>
      <c r="W948" s="49">
        <f>'Comm Input'!AF1983</f>
        <v>0</v>
      </c>
      <c r="X948" s="23">
        <f>'Comm Input'!AG1983</f>
        <v>0</v>
      </c>
      <c r="Y948" s="23">
        <f>'Comm Input'!AH1983</f>
        <v>0</v>
      </c>
      <c r="Z948">
        <f>'Comm Input'!AI1983</f>
        <v>0</v>
      </c>
    </row>
    <row r="949" spans="1:26" x14ac:dyDescent="0.25">
      <c r="A949" s="311">
        <f>'Comm Input'!J1984</f>
        <v>0</v>
      </c>
      <c r="B949">
        <f>'Comm Input'!K1984</f>
        <v>0</v>
      </c>
      <c r="C949">
        <f>'Comm Input'!L1984</f>
        <v>0</v>
      </c>
      <c r="D949" s="1352">
        <f>'Comm Input'!M1984</f>
        <v>0</v>
      </c>
      <c r="E949" s="494">
        <f>'Comm Input'!N1984</f>
        <v>0</v>
      </c>
      <c r="F949" s="17">
        <f>'Comm Input'!O1984</f>
        <v>0</v>
      </c>
      <c r="G949" s="38">
        <f>'Comm Input'!P1984</f>
        <v>0</v>
      </c>
      <c r="H949" s="307">
        <f>'Comm Input'!Q1984</f>
        <v>0</v>
      </c>
      <c r="I949" s="307">
        <f>'Comm Input'!R1984</f>
        <v>0</v>
      </c>
      <c r="J949" s="307">
        <f>'Comm Input'!S1984</f>
        <v>0</v>
      </c>
      <c r="K949" s="307">
        <f>'Comm Input'!T1984</f>
        <v>0</v>
      </c>
      <c r="L949" s="38">
        <f>'Comm Input'!U1984</f>
        <v>0</v>
      </c>
      <c r="M949" s="38">
        <f>'Comm Input'!V1984</f>
        <v>0</v>
      </c>
      <c r="N949" s="22">
        <f>'Comm Input'!W1984</f>
        <v>0</v>
      </c>
      <c r="O949" s="22">
        <f>'Comm Input'!X1984</f>
        <v>0</v>
      </c>
      <c r="P949" s="23">
        <f>'Comm Input'!Y1984</f>
        <v>0</v>
      </c>
      <c r="Q949" s="22">
        <f>'Comm Input'!Z1984</f>
        <v>0</v>
      </c>
      <c r="R949" s="23">
        <f>'Comm Input'!AA1984</f>
        <v>0</v>
      </c>
      <c r="S949" s="23">
        <f>'Comm Input'!AB1984</f>
        <v>0</v>
      </c>
      <c r="T949">
        <f>'Comm Input'!AC1984</f>
        <v>0</v>
      </c>
      <c r="U949" s="23">
        <f>'Comm Input'!AD1984</f>
        <v>0</v>
      </c>
      <c r="V949">
        <f>'Comm Input'!AE1984</f>
        <v>0</v>
      </c>
      <c r="W949" s="49">
        <f>'Comm Input'!AF1984</f>
        <v>0</v>
      </c>
      <c r="X949" s="23">
        <f>'Comm Input'!AG1984</f>
        <v>0</v>
      </c>
      <c r="Y949" s="23">
        <f>'Comm Input'!AH1984</f>
        <v>0</v>
      </c>
      <c r="Z949" s="23">
        <f>'Comm Input'!AI1984</f>
        <v>0</v>
      </c>
    </row>
    <row r="950" spans="1:26" x14ac:dyDescent="0.25">
      <c r="A950" s="311">
        <f>'Comm Input'!J1985</f>
        <v>0</v>
      </c>
      <c r="B950">
        <f>'Comm Input'!K1985</f>
        <v>0</v>
      </c>
      <c r="C950">
        <f>'Comm Input'!L1985</f>
        <v>0</v>
      </c>
      <c r="D950">
        <f>'Comm Input'!M1985</f>
        <v>0</v>
      </c>
      <c r="E950" s="626">
        <f>'Comm Input'!N1985</f>
        <v>0</v>
      </c>
      <c r="F950" s="13">
        <f>'Comm Input'!O1985</f>
        <v>0</v>
      </c>
      <c r="G950" s="38">
        <f>'Comm Input'!P1985</f>
        <v>0</v>
      </c>
      <c r="H950" s="307">
        <f>'Comm Input'!Q1985</f>
        <v>0</v>
      </c>
      <c r="I950" s="307">
        <f>'Comm Input'!R1985</f>
        <v>0</v>
      </c>
      <c r="J950" s="307">
        <f>'Comm Input'!S1985</f>
        <v>0</v>
      </c>
      <c r="K950" s="307">
        <f>'Comm Input'!T1985</f>
        <v>0</v>
      </c>
      <c r="L950" s="38">
        <f>'Comm Input'!U1985</f>
        <v>0</v>
      </c>
      <c r="M950" s="38">
        <f>'Comm Input'!V1985</f>
        <v>0</v>
      </c>
      <c r="N950" s="22">
        <f>'Comm Input'!W1985</f>
        <v>0</v>
      </c>
      <c r="O950" s="22">
        <f>'Comm Input'!X1985</f>
        <v>0</v>
      </c>
      <c r="P950" s="23">
        <f>'Comm Input'!Y1985</f>
        <v>0</v>
      </c>
      <c r="Q950" s="22">
        <f>'Comm Input'!Z1985</f>
        <v>0</v>
      </c>
      <c r="R950" s="23">
        <f>'Comm Input'!AA1985</f>
        <v>0</v>
      </c>
      <c r="S950" s="23">
        <f>'Comm Input'!AB1985</f>
        <v>0</v>
      </c>
      <c r="T950">
        <f>'Comm Input'!AC1985</f>
        <v>0</v>
      </c>
      <c r="U950" s="23">
        <f>'Comm Input'!AD1985</f>
        <v>0</v>
      </c>
      <c r="V950">
        <f>'Comm Input'!AE1985</f>
        <v>0</v>
      </c>
      <c r="W950" s="49">
        <f>'Comm Input'!AF1985</f>
        <v>0</v>
      </c>
      <c r="X950" s="23">
        <f>'Comm Input'!AG1985</f>
        <v>0</v>
      </c>
      <c r="Y950" s="23">
        <f>'Comm Input'!AH1985</f>
        <v>0</v>
      </c>
      <c r="Z950" s="23">
        <f>'Comm Input'!AI1985</f>
        <v>0</v>
      </c>
    </row>
    <row r="951" spans="1:26" ht="15.75" thickBot="1" x14ac:dyDescent="0.3">
      <c r="A951" s="311">
        <f>'Comm Input'!J1986</f>
        <v>0</v>
      </c>
      <c r="B951">
        <f>'Comm Input'!K1986</f>
        <v>0</v>
      </c>
      <c r="C951">
        <f>'Comm Input'!L1986</f>
        <v>0</v>
      </c>
      <c r="D951">
        <f>'Comm Input'!M1986</f>
        <v>0</v>
      </c>
      <c r="E951" s="49">
        <f>'Comm Input'!N1986</f>
        <v>0</v>
      </c>
      <c r="F951" s="50">
        <f>'Comm Input'!O1986</f>
        <v>0</v>
      </c>
      <c r="G951" s="38">
        <f>'Comm Input'!P1986</f>
        <v>0</v>
      </c>
      <c r="H951" s="307">
        <f>'Comm Input'!Q1986</f>
        <v>0</v>
      </c>
      <c r="I951" s="307">
        <f>'Comm Input'!R1986</f>
        <v>0</v>
      </c>
      <c r="J951" s="307">
        <f>'Comm Input'!S1986</f>
        <v>0</v>
      </c>
      <c r="K951" s="307">
        <f>'Comm Input'!T1986</f>
        <v>0</v>
      </c>
      <c r="L951" s="38">
        <f>'Comm Input'!U1986</f>
        <v>0</v>
      </c>
      <c r="M951" s="38">
        <f>'Comm Input'!V1986</f>
        <v>0</v>
      </c>
      <c r="N951" s="38">
        <f>'Comm Input'!W1986</f>
        <v>0</v>
      </c>
      <c r="O951" s="22">
        <f>'Comm Input'!X1986</f>
        <v>0</v>
      </c>
      <c r="P951" s="11">
        <f>'Comm Input'!Y1986</f>
        <v>0</v>
      </c>
      <c r="Q951" s="22">
        <f>'Comm Input'!Z1986</f>
        <v>0</v>
      </c>
      <c r="R951" s="22">
        <f>'Comm Input'!AA1986</f>
        <v>0</v>
      </c>
      <c r="S951" s="22">
        <f>'Comm Input'!AB1986</f>
        <v>0</v>
      </c>
      <c r="T951" s="22">
        <f>'Comm Input'!AC1986</f>
        <v>0</v>
      </c>
      <c r="U951" s="22">
        <f>'Comm Input'!AD1986</f>
        <v>0</v>
      </c>
      <c r="V951" s="22">
        <f>'Comm Input'!AE1986</f>
        <v>0</v>
      </c>
      <c r="W951" s="49">
        <f>'Comm Input'!AF1986</f>
        <v>0</v>
      </c>
      <c r="X951" s="22">
        <f>'Comm Input'!AG1986</f>
        <v>0</v>
      </c>
      <c r="Y951" s="22">
        <f>'Comm Input'!AH1986</f>
        <v>0</v>
      </c>
      <c r="Z951" s="22">
        <f>'Comm Input'!AI1986</f>
        <v>0</v>
      </c>
    </row>
    <row r="952" spans="1:26" ht="15.75" thickBot="1" x14ac:dyDescent="0.3">
      <c r="A952" s="311">
        <f>'Comm Input'!J1987</f>
        <v>0</v>
      </c>
      <c r="B952">
        <f>'Comm Input'!K1987</f>
        <v>0</v>
      </c>
      <c r="C952">
        <f>'Comm Input'!L1987</f>
        <v>0</v>
      </c>
      <c r="D952">
        <f>'Comm Input'!M1987</f>
        <v>0</v>
      </c>
      <c r="E952" s="49">
        <f>'Comm Input'!N1987</f>
        <v>0</v>
      </c>
      <c r="F952" s="50">
        <f>'Comm Input'!O1987</f>
        <v>0</v>
      </c>
      <c r="G952" s="38">
        <f>'Comm Input'!P1987</f>
        <v>0</v>
      </c>
      <c r="H952" s="38">
        <f>'Comm Input'!Q1987</f>
        <v>0</v>
      </c>
      <c r="I952" s="38">
        <f>'Comm Input'!R1987</f>
        <v>0</v>
      </c>
      <c r="J952" s="38">
        <f>'Comm Input'!S1987</f>
        <v>0</v>
      </c>
      <c r="K952" s="38">
        <f>'Comm Input'!T1987</f>
        <v>0</v>
      </c>
      <c r="L952" s="38">
        <f>'Comm Input'!U1987</f>
        <v>0</v>
      </c>
      <c r="M952" s="38">
        <f>'Comm Input'!V1987</f>
        <v>0</v>
      </c>
      <c r="N952" s="488">
        <f>'Comm Input'!W1987</f>
        <v>17.16</v>
      </c>
      <c r="O952" s="489">
        <f>'Comm Input'!X1987</f>
        <v>0</v>
      </c>
      <c r="P952" s="490">
        <f>'Comm Input'!Y1987</f>
        <v>0</v>
      </c>
      <c r="Q952" s="829">
        <f>'Comm Input'!Z1987</f>
        <v>17.16</v>
      </c>
      <c r="R952" s="387">
        <f>'Comm Input'!AA1987</f>
        <v>1.716</v>
      </c>
      <c r="S952" s="387">
        <f>'Comm Input'!AB1987</f>
        <v>0</v>
      </c>
      <c r="T952" s="1087">
        <f>'Comm Input'!AC1987</f>
        <v>1.716</v>
      </c>
      <c r="U952" s="387">
        <f>'Comm Input'!AD1987</f>
        <v>0</v>
      </c>
      <c r="V952" s="523">
        <f>'Comm Input'!AE1987</f>
        <v>0</v>
      </c>
      <c r="W952" s="89">
        <f>'Comm Input'!AF1987</f>
        <v>0</v>
      </c>
      <c r="X952" s="387">
        <f>'Comm Input'!AG1987</f>
        <v>0</v>
      </c>
      <c r="Y952" s="387">
        <f>'Comm Input'!AH1987</f>
        <v>0</v>
      </c>
      <c r="Z952" s="1087">
        <f>'Comm Input'!AI1987</f>
        <v>0</v>
      </c>
    </row>
    <row r="953" spans="1:26" x14ac:dyDescent="0.25">
      <c r="A953" s="311">
        <f>'Comm Input'!J1988</f>
        <v>0</v>
      </c>
      <c r="B953">
        <f>'Comm Input'!K1988</f>
        <v>0</v>
      </c>
      <c r="C953">
        <f>'Comm Input'!L1988</f>
        <v>0</v>
      </c>
      <c r="D953">
        <f>'Comm Input'!M1988</f>
        <v>0</v>
      </c>
      <c r="E953" s="49">
        <f>'Comm Input'!N1988</f>
        <v>0</v>
      </c>
      <c r="F953" s="50">
        <f>'Comm Input'!O1988</f>
        <v>0</v>
      </c>
      <c r="G953" s="38">
        <f>'Comm Input'!P1988</f>
        <v>0</v>
      </c>
      <c r="H953" s="38">
        <f>'Comm Input'!Q1988</f>
        <v>0</v>
      </c>
      <c r="I953" s="38">
        <f>'Comm Input'!R1988</f>
        <v>0</v>
      </c>
      <c r="J953" s="38">
        <f>'Comm Input'!S1988</f>
        <v>0</v>
      </c>
      <c r="K953" s="38">
        <f>'Comm Input'!T1988</f>
        <v>0</v>
      </c>
      <c r="L953" s="38">
        <f>'Comm Input'!U1988</f>
        <v>0</v>
      </c>
      <c r="M953" s="38">
        <f>'Comm Input'!V1988</f>
        <v>0</v>
      </c>
      <c r="N953" s="522">
        <f>'Comm Input'!W1988</f>
        <v>0</v>
      </c>
      <c r="O953" s="523">
        <f>'Comm Input'!X1988</f>
        <v>0</v>
      </c>
      <c r="P953" s="28">
        <f>'Comm Input'!Y1988</f>
        <v>0</v>
      </c>
      <c r="Q953" s="523">
        <f>'Comm Input'!Z1988</f>
        <v>0</v>
      </c>
      <c r="R953" s="523">
        <f>'Comm Input'!AA1988</f>
        <v>0</v>
      </c>
      <c r="S953" s="523">
        <f>'Comm Input'!AB1988</f>
        <v>0</v>
      </c>
      <c r="T953" s="89">
        <f>'Comm Input'!AC1988</f>
        <v>0</v>
      </c>
      <c r="U953" s="523">
        <f>'Comm Input'!AD1988</f>
        <v>0</v>
      </c>
      <c r="V953" s="523">
        <f>'Comm Input'!AE1988</f>
        <v>0</v>
      </c>
      <c r="W953" s="89">
        <f>'Comm Input'!AF1988</f>
        <v>0</v>
      </c>
      <c r="X953" s="523">
        <f>'Comm Input'!AG1988</f>
        <v>0</v>
      </c>
      <c r="Y953" s="523">
        <f>'Comm Input'!AH1988</f>
        <v>0</v>
      </c>
      <c r="Z953" s="89">
        <f>'Comm Input'!AI1988</f>
        <v>0</v>
      </c>
    </row>
    <row r="954" spans="1:26" x14ac:dyDescent="0.25">
      <c r="A954" s="440" t="str">
        <f>'Comm Input'!J1989</f>
        <v>CES</v>
      </c>
      <c r="B954" s="42" t="str">
        <f>'Comm Input'!K1989</f>
        <v>Broker: Employer Solutions Group</v>
      </c>
      <c r="C954" s="35">
        <f>'Comm Input'!L1989</f>
        <v>0</v>
      </c>
      <c r="D954" s="158">
        <f>'Comm Input'!M1989</f>
        <v>0</v>
      </c>
      <c r="E954" s="117">
        <f>'Comm Input'!N1989</f>
        <v>0</v>
      </c>
      <c r="F954" s="316">
        <f>'Comm Input'!O1989</f>
        <v>0</v>
      </c>
      <c r="G954" s="158">
        <f>'Comm Input'!P1989</f>
        <v>0</v>
      </c>
      <c r="H954" s="158">
        <f>'Comm Input'!Q1989</f>
        <v>0</v>
      </c>
      <c r="I954" s="158">
        <f>'Comm Input'!R1989</f>
        <v>0</v>
      </c>
      <c r="J954" s="319">
        <f>'Comm Input'!S1989</f>
        <v>0</v>
      </c>
      <c r="K954" s="319">
        <f>'Comm Input'!T1989</f>
        <v>0</v>
      </c>
      <c r="L954" s="319" t="str">
        <f>'Comm Input'!U1989</f>
        <v>Bundled</v>
      </c>
      <c r="M954" s="158">
        <f>'Comm Input'!V1989</f>
        <v>0</v>
      </c>
      <c r="N954" s="319">
        <f>'Comm Input'!W1989</f>
        <v>0.02</v>
      </c>
      <c r="O954" s="117">
        <f>'Comm Input'!X1989</f>
        <v>0</v>
      </c>
      <c r="P954" s="157">
        <f>'Comm Input'!Y1989</f>
        <v>0</v>
      </c>
      <c r="Q954" s="158">
        <f>'Comm Input'!Z1989</f>
        <v>0</v>
      </c>
      <c r="R954" s="319">
        <f>'Comm Input'!AA1989</f>
        <v>1.5E-3</v>
      </c>
      <c r="S954" s="157">
        <f>'Comm Input'!AB1989</f>
        <v>0</v>
      </c>
      <c r="T954" s="7" t="str">
        <f>'Comm Input'!AC1989</f>
        <v>kr</v>
      </c>
      <c r="U954" s="319">
        <f>'Comm Input'!AD1989</f>
        <v>0</v>
      </c>
      <c r="V954" s="7">
        <f>'Comm Input'!AE1989</f>
        <v>0</v>
      </c>
      <c r="W954" s="7">
        <f>'Comm Input'!AF1989</f>
        <v>0</v>
      </c>
      <c r="X954" s="158">
        <f>'Comm Input'!AG1989</f>
        <v>0</v>
      </c>
      <c r="Y954" s="322">
        <f>'Comm Input'!AH1989</f>
        <v>0</v>
      </c>
      <c r="Z954" s="7">
        <f>'Comm Input'!AI1989</f>
        <v>0</v>
      </c>
    </row>
    <row r="955" spans="1:26" x14ac:dyDescent="0.25">
      <c r="A955" s="311">
        <f>'Comm Input'!J1990</f>
        <v>0</v>
      </c>
      <c r="B955" s="378" t="str">
        <f>'Comm Input'!K1990</f>
        <v>Johnny Gray dba Roof Systems International</v>
      </c>
      <c r="C955" s="17">
        <f>'Comm Input'!L1990</f>
        <v>0.34</v>
      </c>
      <c r="D955" t="str">
        <f>'Comm Input'!M1990</f>
        <v>FL5551</v>
      </c>
      <c r="E955" s="628">
        <f>'Comm Input'!N1990</f>
        <v>2058</v>
      </c>
      <c r="F955" s="366">
        <f>'Comm Input'!O1990</f>
        <v>0</v>
      </c>
      <c r="G955" s="533">
        <f>'Comm Input'!P1990</f>
        <v>0</v>
      </c>
      <c r="H955" s="535">
        <f>'Comm Input'!Q1990</f>
        <v>0</v>
      </c>
      <c r="I955" s="535">
        <f>'Comm Input'!R1990</f>
        <v>0</v>
      </c>
      <c r="J955" s="535">
        <f>'Comm Input'!S1990</f>
        <v>0</v>
      </c>
      <c r="K955" s="535">
        <f>'Comm Input'!T1990</f>
        <v>0</v>
      </c>
      <c r="L955" s="526">
        <f>'Comm Input'!U1990</f>
        <v>0</v>
      </c>
      <c r="M955" s="526">
        <f>'Comm Input'!V1990</f>
        <v>0</v>
      </c>
      <c r="N955" s="523">
        <f>'Comm Input'!W1990</f>
        <v>41.160000000000004</v>
      </c>
      <c r="O955" s="523">
        <f>'Comm Input'!X1990</f>
        <v>0</v>
      </c>
      <c r="P955" s="538">
        <f>'Comm Input'!Y1990</f>
        <v>0</v>
      </c>
      <c r="Q955" s="523">
        <f>'Comm Input'!Z1990</f>
        <v>0</v>
      </c>
      <c r="R955" s="538">
        <f>'Comm Input'!AA1990</f>
        <v>3.0870000000000002</v>
      </c>
      <c r="S955" s="538">
        <f>'Comm Input'!AB1990</f>
        <v>0</v>
      </c>
      <c r="T955">
        <f>'Comm Input'!AC1990</f>
        <v>0</v>
      </c>
      <c r="U955" s="538">
        <f>'Comm Input'!AD1990</f>
        <v>0</v>
      </c>
      <c r="V955">
        <f>'Comm Input'!AE1990</f>
        <v>0</v>
      </c>
      <c r="W955" s="541">
        <f>'Comm Input'!AF1990</f>
        <v>0</v>
      </c>
      <c r="X955" s="538">
        <f>'Comm Input'!AG1990</f>
        <v>0</v>
      </c>
      <c r="Y955" s="538">
        <f>'Comm Input'!AH1990</f>
        <v>0</v>
      </c>
      <c r="Z955">
        <f>'Comm Input'!AI1990</f>
        <v>0</v>
      </c>
    </row>
    <row r="956" spans="1:26" x14ac:dyDescent="0.25">
      <c r="A956" s="311">
        <f>'Comm Input'!J1991</f>
        <v>0</v>
      </c>
      <c r="B956">
        <f>'Comm Input'!K1991</f>
        <v>0</v>
      </c>
      <c r="C956">
        <f>'Comm Input'!L1991</f>
        <v>0.28199999999999997</v>
      </c>
      <c r="D956" t="str">
        <f>'Comm Input'!M1991</f>
        <v>TX5551</v>
      </c>
      <c r="E956" s="494">
        <f>'Comm Input'!N1991</f>
        <v>0</v>
      </c>
      <c r="F956" s="17">
        <f>'Comm Input'!O1991</f>
        <v>0</v>
      </c>
      <c r="G956" s="38">
        <f>'Comm Input'!P1991</f>
        <v>0</v>
      </c>
      <c r="H956" s="307">
        <f>'Comm Input'!Q1991</f>
        <v>0</v>
      </c>
      <c r="I956" s="307">
        <f>'Comm Input'!R1991</f>
        <v>0</v>
      </c>
      <c r="J956" s="307">
        <f>'Comm Input'!S1991</f>
        <v>0</v>
      </c>
      <c r="K956" s="307">
        <f>'Comm Input'!T1991</f>
        <v>0</v>
      </c>
      <c r="L956" s="38">
        <f>'Comm Input'!U1991</f>
        <v>0</v>
      </c>
      <c r="M956" s="38">
        <f>'Comm Input'!V1991</f>
        <v>0</v>
      </c>
      <c r="N956" s="22">
        <f>'Comm Input'!W1991</f>
        <v>0</v>
      </c>
      <c r="O956" s="22">
        <f>'Comm Input'!X1991</f>
        <v>0</v>
      </c>
      <c r="P956" s="23">
        <f>'Comm Input'!Y1991</f>
        <v>0</v>
      </c>
      <c r="Q956" s="22">
        <f>'Comm Input'!Z1991</f>
        <v>0</v>
      </c>
      <c r="R956" s="23">
        <f>'Comm Input'!AA1991</f>
        <v>0</v>
      </c>
      <c r="S956" s="23">
        <f>'Comm Input'!AB1991</f>
        <v>0</v>
      </c>
      <c r="T956">
        <f>'Comm Input'!AC1991</f>
        <v>0</v>
      </c>
      <c r="U956" s="23">
        <f>'Comm Input'!AD1991</f>
        <v>0</v>
      </c>
      <c r="V956">
        <f>'Comm Input'!AE1991</f>
        <v>0</v>
      </c>
      <c r="W956" s="49">
        <f>'Comm Input'!AF1991</f>
        <v>0</v>
      </c>
      <c r="X956" s="23">
        <f>'Comm Input'!AG1991</f>
        <v>0</v>
      </c>
      <c r="Y956" s="23">
        <f>'Comm Input'!AH1991</f>
        <v>0</v>
      </c>
      <c r="Z956">
        <f>'Comm Input'!AI1991</f>
        <v>0</v>
      </c>
    </row>
    <row r="957" spans="1:26" x14ac:dyDescent="0.25">
      <c r="A957" s="311">
        <f>'Comm Input'!J1992</f>
        <v>0</v>
      </c>
      <c r="B957" t="str">
        <f>'Comm Input'!K1992</f>
        <v>EFFECTIVE: 12/2022</v>
      </c>
      <c r="C957" s="17">
        <f>'Comm Input'!L1992</f>
        <v>0.39950000000000002</v>
      </c>
      <c r="D957" t="str">
        <f>'Comm Input'!M1992</f>
        <v>NC5551</v>
      </c>
      <c r="E957" s="494">
        <f>'Comm Input'!N1992</f>
        <v>0</v>
      </c>
      <c r="F957" s="366">
        <f>'Comm Input'!O1992</f>
        <v>0</v>
      </c>
      <c r="G957" s="321">
        <f>'Comm Input'!P1992</f>
        <v>0</v>
      </c>
      <c r="H957" s="307">
        <f>'Comm Input'!Q1992</f>
        <v>0</v>
      </c>
      <c r="I957" s="307">
        <f>'Comm Input'!R1992</f>
        <v>0</v>
      </c>
      <c r="J957" s="307">
        <f>'Comm Input'!S1992</f>
        <v>0</v>
      </c>
      <c r="K957" s="307">
        <f>'Comm Input'!T1992</f>
        <v>0</v>
      </c>
      <c r="L957" s="38">
        <f>'Comm Input'!U1992</f>
        <v>0</v>
      </c>
      <c r="M957" s="38">
        <f>'Comm Input'!V1992</f>
        <v>0</v>
      </c>
      <c r="N957" s="22">
        <f>'Comm Input'!W1992</f>
        <v>0</v>
      </c>
      <c r="O957" s="22">
        <f>'Comm Input'!X1992</f>
        <v>0</v>
      </c>
      <c r="P957" s="23">
        <f>'Comm Input'!Y1992</f>
        <v>0</v>
      </c>
      <c r="Q957" s="22">
        <f>'Comm Input'!Z1992</f>
        <v>0</v>
      </c>
      <c r="R957" s="23">
        <f>'Comm Input'!AA1992</f>
        <v>0</v>
      </c>
      <c r="S957" s="23">
        <f>'Comm Input'!AB1992</f>
        <v>0</v>
      </c>
      <c r="T957">
        <f>'Comm Input'!AC1992</f>
        <v>0</v>
      </c>
      <c r="U957" s="23">
        <f>'Comm Input'!AD1992</f>
        <v>0</v>
      </c>
      <c r="V957">
        <f>'Comm Input'!AE1992</f>
        <v>0</v>
      </c>
      <c r="W957" s="49">
        <f>'Comm Input'!AF1992</f>
        <v>0</v>
      </c>
      <c r="X957" s="23">
        <f>'Comm Input'!AG1992</f>
        <v>0</v>
      </c>
      <c r="Y957" s="23">
        <f>'Comm Input'!AH1992</f>
        <v>0</v>
      </c>
      <c r="Z957">
        <f>'Comm Input'!AI1992</f>
        <v>0</v>
      </c>
    </row>
    <row r="958" spans="1:26" x14ac:dyDescent="0.25">
      <c r="A958" s="311">
        <f>'Comm Input'!J1993</f>
        <v>0</v>
      </c>
      <c r="B958">
        <f>'Comm Input'!K1993</f>
        <v>0</v>
      </c>
      <c r="C958">
        <f>'Comm Input'!L1993</f>
        <v>0</v>
      </c>
      <c r="D958">
        <f>'Comm Input'!M1993</f>
        <v>0</v>
      </c>
      <c r="E958" s="494">
        <f>'Comm Input'!N1993</f>
        <v>0</v>
      </c>
      <c r="F958" s="17">
        <f>'Comm Input'!O1993</f>
        <v>0</v>
      </c>
      <c r="G958" s="38">
        <f>'Comm Input'!P1993</f>
        <v>0</v>
      </c>
      <c r="H958" s="307">
        <f>'Comm Input'!Q1993</f>
        <v>0</v>
      </c>
      <c r="I958" s="307">
        <f>'Comm Input'!R1993</f>
        <v>0</v>
      </c>
      <c r="J958" s="307">
        <f>'Comm Input'!S1993</f>
        <v>0</v>
      </c>
      <c r="K958" s="307">
        <f>'Comm Input'!T1993</f>
        <v>0</v>
      </c>
      <c r="L958" s="38">
        <f>'Comm Input'!U1993</f>
        <v>0</v>
      </c>
      <c r="M958" s="38">
        <f>'Comm Input'!V1993</f>
        <v>0</v>
      </c>
      <c r="N958" s="22">
        <f>'Comm Input'!W1993</f>
        <v>0</v>
      </c>
      <c r="O958" s="22">
        <f>'Comm Input'!X1993</f>
        <v>0</v>
      </c>
      <c r="P958" s="23">
        <f>'Comm Input'!Y1993</f>
        <v>0</v>
      </c>
      <c r="Q958" s="22">
        <f>'Comm Input'!Z1993</f>
        <v>0</v>
      </c>
      <c r="R958" s="23">
        <f>'Comm Input'!AA1993</f>
        <v>0</v>
      </c>
      <c r="S958" s="23">
        <f>'Comm Input'!AB1993</f>
        <v>0</v>
      </c>
      <c r="T958">
        <f>'Comm Input'!AC1993</f>
        <v>0</v>
      </c>
      <c r="U958" s="23">
        <f>'Comm Input'!AD1993</f>
        <v>0</v>
      </c>
      <c r="V958">
        <f>'Comm Input'!AE1993</f>
        <v>0</v>
      </c>
      <c r="W958" s="49">
        <f>'Comm Input'!AF1993</f>
        <v>0</v>
      </c>
      <c r="X958" s="23">
        <f>'Comm Input'!AG1993</f>
        <v>0</v>
      </c>
      <c r="Y958" s="23">
        <f>'Comm Input'!AH1993</f>
        <v>0</v>
      </c>
      <c r="Z958">
        <f>'Comm Input'!AI1993</f>
        <v>0</v>
      </c>
    </row>
    <row r="959" spans="1:26" x14ac:dyDescent="0.25">
      <c r="A959" s="311">
        <f>'Comm Input'!J1994</f>
        <v>0</v>
      </c>
      <c r="B959">
        <f>'Comm Input'!K1994</f>
        <v>0</v>
      </c>
      <c r="C959">
        <f>'Comm Input'!L1994</f>
        <v>0</v>
      </c>
      <c r="D959" s="1352">
        <f>'Comm Input'!M1994</f>
        <v>0</v>
      </c>
      <c r="E959" s="494">
        <f>'Comm Input'!N1994</f>
        <v>0</v>
      </c>
      <c r="F959" s="17">
        <f>'Comm Input'!O1994</f>
        <v>0</v>
      </c>
      <c r="G959" s="38">
        <f>'Comm Input'!P1994</f>
        <v>0</v>
      </c>
      <c r="H959" s="307">
        <f>'Comm Input'!Q1994</f>
        <v>0</v>
      </c>
      <c r="I959" s="307">
        <f>'Comm Input'!R1994</f>
        <v>0</v>
      </c>
      <c r="J959" s="307">
        <f>'Comm Input'!S1994</f>
        <v>0</v>
      </c>
      <c r="K959" s="307">
        <f>'Comm Input'!T1994</f>
        <v>0</v>
      </c>
      <c r="L959" s="38">
        <f>'Comm Input'!U1994</f>
        <v>0</v>
      </c>
      <c r="M959" s="38">
        <f>'Comm Input'!V1994</f>
        <v>0</v>
      </c>
      <c r="N959" s="22">
        <f>'Comm Input'!W1994</f>
        <v>0</v>
      </c>
      <c r="O959" s="22">
        <f>'Comm Input'!X1994</f>
        <v>0</v>
      </c>
      <c r="P959" s="23">
        <f>'Comm Input'!Y1994</f>
        <v>0</v>
      </c>
      <c r="Q959" s="22">
        <f>'Comm Input'!Z1994</f>
        <v>0</v>
      </c>
      <c r="R959" s="23">
        <f>'Comm Input'!AA1994</f>
        <v>0</v>
      </c>
      <c r="S959" s="23">
        <f>'Comm Input'!AB1994</f>
        <v>0</v>
      </c>
      <c r="T959">
        <f>'Comm Input'!AC1994</f>
        <v>0</v>
      </c>
      <c r="U959" s="23">
        <f>'Comm Input'!AD1994</f>
        <v>0</v>
      </c>
      <c r="V959">
        <f>'Comm Input'!AE1994</f>
        <v>0</v>
      </c>
      <c r="W959" s="49">
        <f>'Comm Input'!AF1994</f>
        <v>0</v>
      </c>
      <c r="X959" s="23">
        <f>'Comm Input'!AG1994</f>
        <v>0</v>
      </c>
      <c r="Y959" s="23">
        <f>'Comm Input'!AH1994</f>
        <v>0</v>
      </c>
      <c r="Z959" s="23">
        <f>'Comm Input'!AI1994</f>
        <v>0</v>
      </c>
    </row>
    <row r="960" spans="1:26" x14ac:dyDescent="0.25">
      <c r="A960" s="311">
        <f>'Comm Input'!J1995</f>
        <v>0</v>
      </c>
      <c r="B960">
        <f>'Comm Input'!K1995</f>
        <v>0</v>
      </c>
      <c r="C960">
        <f>'Comm Input'!L1995</f>
        <v>0</v>
      </c>
      <c r="D960">
        <f>'Comm Input'!M1995</f>
        <v>0</v>
      </c>
      <c r="E960" s="626">
        <f>'Comm Input'!N1995</f>
        <v>0</v>
      </c>
      <c r="F960" s="13">
        <f>'Comm Input'!O1995</f>
        <v>0</v>
      </c>
      <c r="G960" s="38">
        <f>'Comm Input'!P1995</f>
        <v>0</v>
      </c>
      <c r="H960" s="307">
        <f>'Comm Input'!Q1995</f>
        <v>0</v>
      </c>
      <c r="I960" s="307">
        <f>'Comm Input'!R1995</f>
        <v>0</v>
      </c>
      <c r="J960" s="307">
        <f>'Comm Input'!S1995</f>
        <v>0</v>
      </c>
      <c r="K960" s="307">
        <f>'Comm Input'!T1995</f>
        <v>0</v>
      </c>
      <c r="L960" s="38">
        <f>'Comm Input'!U1995</f>
        <v>0</v>
      </c>
      <c r="M960" s="38">
        <f>'Comm Input'!V1995</f>
        <v>0</v>
      </c>
      <c r="N960" s="22">
        <f>'Comm Input'!W1995</f>
        <v>0</v>
      </c>
      <c r="O960" s="22">
        <f>'Comm Input'!X1995</f>
        <v>0</v>
      </c>
      <c r="P960" s="23">
        <f>'Comm Input'!Y1995</f>
        <v>0</v>
      </c>
      <c r="Q960" s="22">
        <f>'Comm Input'!Z1995</f>
        <v>0</v>
      </c>
      <c r="R960" s="23">
        <f>'Comm Input'!AA1995</f>
        <v>0</v>
      </c>
      <c r="S960" s="23">
        <f>'Comm Input'!AB1995</f>
        <v>0</v>
      </c>
      <c r="T960">
        <f>'Comm Input'!AC1995</f>
        <v>0</v>
      </c>
      <c r="U960" s="23">
        <f>'Comm Input'!AD1995</f>
        <v>0</v>
      </c>
      <c r="V960">
        <f>'Comm Input'!AE1995</f>
        <v>0</v>
      </c>
      <c r="W960" s="49">
        <f>'Comm Input'!AF1995</f>
        <v>0</v>
      </c>
      <c r="X960" s="23">
        <f>'Comm Input'!AG1995</f>
        <v>0</v>
      </c>
      <c r="Y960" s="23">
        <f>'Comm Input'!AH1995</f>
        <v>0</v>
      </c>
      <c r="Z960" s="23">
        <f>'Comm Input'!AI1995</f>
        <v>0</v>
      </c>
    </row>
    <row r="961" spans="1:26" ht="15.75" thickBot="1" x14ac:dyDescent="0.3">
      <c r="A961" s="311">
        <f>'Comm Input'!J1996</f>
        <v>0</v>
      </c>
      <c r="B961">
        <f>'Comm Input'!K1996</f>
        <v>0</v>
      </c>
      <c r="C961">
        <f>'Comm Input'!L1996</f>
        <v>0</v>
      </c>
      <c r="D961">
        <f>'Comm Input'!M1996</f>
        <v>0</v>
      </c>
      <c r="E961" s="49">
        <f>'Comm Input'!N1996</f>
        <v>0</v>
      </c>
      <c r="F961" s="50">
        <f>'Comm Input'!O1996</f>
        <v>0</v>
      </c>
      <c r="G961" s="38">
        <f>'Comm Input'!P1996</f>
        <v>0</v>
      </c>
      <c r="H961" s="307">
        <f>'Comm Input'!Q1996</f>
        <v>0</v>
      </c>
      <c r="I961" s="307">
        <f>'Comm Input'!R1996</f>
        <v>0</v>
      </c>
      <c r="J961" s="307">
        <f>'Comm Input'!S1996</f>
        <v>0</v>
      </c>
      <c r="K961" s="307">
        <f>'Comm Input'!T1996</f>
        <v>0</v>
      </c>
      <c r="L961" s="38">
        <f>'Comm Input'!U1996</f>
        <v>0</v>
      </c>
      <c r="M961" s="38">
        <f>'Comm Input'!V1996</f>
        <v>0</v>
      </c>
      <c r="N961" s="38">
        <f>'Comm Input'!W1996</f>
        <v>0</v>
      </c>
      <c r="O961" s="22">
        <f>'Comm Input'!X1996</f>
        <v>0</v>
      </c>
      <c r="P961" s="11">
        <f>'Comm Input'!Y1996</f>
        <v>0</v>
      </c>
      <c r="Q961" s="22">
        <f>'Comm Input'!Z1996</f>
        <v>0</v>
      </c>
      <c r="R961" s="22">
        <f>'Comm Input'!AA1996</f>
        <v>0</v>
      </c>
      <c r="S961" s="22">
        <f>'Comm Input'!AB1996</f>
        <v>0</v>
      </c>
      <c r="T961" s="22">
        <f>'Comm Input'!AC1996</f>
        <v>0</v>
      </c>
      <c r="U961" s="22">
        <f>'Comm Input'!AD1996</f>
        <v>0</v>
      </c>
      <c r="V961" s="22">
        <f>'Comm Input'!AE1996</f>
        <v>0</v>
      </c>
      <c r="W961" s="49">
        <f>'Comm Input'!AF1996</f>
        <v>0</v>
      </c>
      <c r="X961" s="22">
        <f>'Comm Input'!AG1996</f>
        <v>0</v>
      </c>
      <c r="Y961" s="22">
        <f>'Comm Input'!AH1996</f>
        <v>0</v>
      </c>
      <c r="Z961" s="22">
        <f>'Comm Input'!AI1996</f>
        <v>0</v>
      </c>
    </row>
    <row r="962" spans="1:26" ht="15.75" thickBot="1" x14ac:dyDescent="0.3">
      <c r="A962" s="311">
        <f>'Comm Input'!J1997</f>
        <v>0</v>
      </c>
      <c r="B962">
        <f>'Comm Input'!K1997</f>
        <v>0</v>
      </c>
      <c r="C962">
        <f>'Comm Input'!L1997</f>
        <v>0</v>
      </c>
      <c r="D962">
        <f>'Comm Input'!M1997</f>
        <v>0</v>
      </c>
      <c r="E962" s="49">
        <f>'Comm Input'!N1997</f>
        <v>0</v>
      </c>
      <c r="F962" s="50">
        <f>'Comm Input'!O1997</f>
        <v>0</v>
      </c>
      <c r="G962" s="38">
        <f>'Comm Input'!P1997</f>
        <v>0</v>
      </c>
      <c r="H962" s="38">
        <f>'Comm Input'!Q1997</f>
        <v>0</v>
      </c>
      <c r="I962" s="38">
        <f>'Comm Input'!R1997</f>
        <v>0</v>
      </c>
      <c r="J962" s="38">
        <f>'Comm Input'!S1997</f>
        <v>0</v>
      </c>
      <c r="K962" s="38">
        <f>'Comm Input'!T1997</f>
        <v>0</v>
      </c>
      <c r="L962" s="38">
        <f>'Comm Input'!U1997</f>
        <v>0</v>
      </c>
      <c r="M962" s="38">
        <f>'Comm Input'!V1997</f>
        <v>0</v>
      </c>
      <c r="N962" s="488">
        <f>'Comm Input'!W1997</f>
        <v>41.160000000000004</v>
      </c>
      <c r="O962" s="489">
        <f>'Comm Input'!X1997</f>
        <v>0</v>
      </c>
      <c r="P962" s="490">
        <f>'Comm Input'!Y1997</f>
        <v>0</v>
      </c>
      <c r="Q962" s="829">
        <f>'Comm Input'!Z1997</f>
        <v>41.160000000000004</v>
      </c>
      <c r="R962" s="387">
        <f>'Comm Input'!AA1997</f>
        <v>3.0870000000000002</v>
      </c>
      <c r="S962" s="387">
        <f>'Comm Input'!AB1997</f>
        <v>0</v>
      </c>
      <c r="T962" s="1087">
        <f>'Comm Input'!AC1997</f>
        <v>3.0870000000000002</v>
      </c>
      <c r="U962" s="387">
        <f>'Comm Input'!AD1997</f>
        <v>0</v>
      </c>
      <c r="V962" s="523">
        <f>'Comm Input'!AE1997</f>
        <v>0</v>
      </c>
      <c r="W962" s="89">
        <f>'Comm Input'!AF1997</f>
        <v>0</v>
      </c>
      <c r="X962" s="387">
        <f>'Comm Input'!AG1997</f>
        <v>0</v>
      </c>
      <c r="Y962" s="387">
        <f>'Comm Input'!AH1997</f>
        <v>0</v>
      </c>
      <c r="Z962" s="1087">
        <f>'Comm Input'!AI1997</f>
        <v>0</v>
      </c>
    </row>
    <row r="963" spans="1:26" x14ac:dyDescent="0.25">
      <c r="A963" s="311">
        <f>'Comm Input'!J1998</f>
        <v>0</v>
      </c>
      <c r="B963">
        <f>'Comm Input'!K1998</f>
        <v>0</v>
      </c>
      <c r="C963">
        <f>'Comm Input'!L1998</f>
        <v>0</v>
      </c>
      <c r="D963">
        <f>'Comm Input'!M1998</f>
        <v>0</v>
      </c>
      <c r="E963" s="49">
        <f>'Comm Input'!N1998</f>
        <v>0</v>
      </c>
      <c r="F963" s="50">
        <f>'Comm Input'!O1998</f>
        <v>0</v>
      </c>
      <c r="G963" s="38">
        <f>'Comm Input'!P1998</f>
        <v>0</v>
      </c>
      <c r="H963" s="38">
        <f>'Comm Input'!Q1998</f>
        <v>0</v>
      </c>
      <c r="I963" s="38">
        <f>'Comm Input'!R1998</f>
        <v>0</v>
      </c>
      <c r="J963" s="38">
        <f>'Comm Input'!S1998</f>
        <v>0</v>
      </c>
      <c r="K963" s="38">
        <f>'Comm Input'!T1998</f>
        <v>0</v>
      </c>
      <c r="L963" s="38">
        <f>'Comm Input'!U1998</f>
        <v>0</v>
      </c>
      <c r="M963" s="38">
        <f>'Comm Input'!V1998</f>
        <v>0</v>
      </c>
      <c r="N963" s="522">
        <f>'Comm Input'!W1998</f>
        <v>0</v>
      </c>
      <c r="O963" s="523">
        <f>'Comm Input'!X1998</f>
        <v>0</v>
      </c>
      <c r="P963" s="28">
        <f>'Comm Input'!Y1998</f>
        <v>0</v>
      </c>
      <c r="Q963" s="523">
        <f>'Comm Input'!Z1998</f>
        <v>0</v>
      </c>
      <c r="R963" s="523">
        <f>'Comm Input'!AA1998</f>
        <v>0</v>
      </c>
      <c r="S963" s="523">
        <f>'Comm Input'!AB1998</f>
        <v>0</v>
      </c>
      <c r="T963" s="89">
        <f>'Comm Input'!AC1998</f>
        <v>0</v>
      </c>
      <c r="U963" s="523">
        <f>'Comm Input'!AD1998</f>
        <v>0</v>
      </c>
      <c r="V963" s="523">
        <f>'Comm Input'!AE1998</f>
        <v>0</v>
      </c>
      <c r="W963" s="89">
        <f>'Comm Input'!AF1998</f>
        <v>0</v>
      </c>
      <c r="X963" s="523">
        <f>'Comm Input'!AG1998</f>
        <v>0</v>
      </c>
      <c r="Y963" s="523">
        <f>'Comm Input'!AH1998</f>
        <v>0</v>
      </c>
      <c r="Z963" s="89">
        <f>'Comm Input'!AI1998</f>
        <v>0</v>
      </c>
    </row>
    <row r="964" spans="1:26" x14ac:dyDescent="0.25">
      <c r="A964" s="440" t="str">
        <f>'Comm Input'!J1999</f>
        <v>CES</v>
      </c>
      <c r="B964" s="42" t="str">
        <f>'Comm Input'!K1999</f>
        <v>Broker: Greg Arnold</v>
      </c>
      <c r="C964" s="35">
        <f>'Comm Input'!L1999</f>
        <v>0</v>
      </c>
      <c r="D964" s="158">
        <f>'Comm Input'!M1999</f>
        <v>0</v>
      </c>
      <c r="E964" s="117">
        <f>'Comm Input'!N1999</f>
        <v>0</v>
      </c>
      <c r="F964" s="316">
        <f>'Comm Input'!O1999</f>
        <v>0</v>
      </c>
      <c r="G964" s="158">
        <f>'Comm Input'!P1999</f>
        <v>0</v>
      </c>
      <c r="H964" s="158">
        <f>'Comm Input'!Q1999</f>
        <v>0</v>
      </c>
      <c r="I964" s="158">
        <f>'Comm Input'!R1999</f>
        <v>0</v>
      </c>
      <c r="J964" s="319">
        <f>'Comm Input'!S1999</f>
        <v>0</v>
      </c>
      <c r="K964" s="319">
        <f>'Comm Input'!T1999</f>
        <v>0</v>
      </c>
      <c r="L964" s="319" t="str">
        <f>'Comm Input'!U1999</f>
        <v>Bundled</v>
      </c>
      <c r="M964" s="158">
        <f>'Comm Input'!V1999</f>
        <v>0</v>
      </c>
      <c r="N964" s="319">
        <f>'Comm Input'!W1999</f>
        <v>0</v>
      </c>
      <c r="O964" s="117">
        <f>'Comm Input'!X1999</f>
        <v>0</v>
      </c>
      <c r="P964" s="157">
        <f>'Comm Input'!Y1999</f>
        <v>0</v>
      </c>
      <c r="Q964" s="158">
        <f>'Comm Input'!Z1999</f>
        <v>0</v>
      </c>
      <c r="R964" s="319">
        <f>'Comm Input'!AA1999</f>
        <v>0</v>
      </c>
      <c r="S964" s="157">
        <f>'Comm Input'!AB1999</f>
        <v>0</v>
      </c>
      <c r="T964" s="7">
        <f>'Comm Input'!AC1999</f>
        <v>0</v>
      </c>
      <c r="U964" s="319">
        <f>'Comm Input'!AD1999</f>
        <v>0</v>
      </c>
      <c r="V964" s="7">
        <f>'Comm Input'!AE1999</f>
        <v>0</v>
      </c>
      <c r="W964" s="7">
        <f>'Comm Input'!AF1999</f>
        <v>0</v>
      </c>
      <c r="X964" s="158">
        <f>'Comm Input'!AG1999</f>
        <v>0</v>
      </c>
      <c r="Y964" s="322">
        <f>'Comm Input'!AH1999</f>
        <v>0</v>
      </c>
      <c r="Z964" s="7">
        <f>'Comm Input'!AI1999</f>
        <v>0</v>
      </c>
    </row>
    <row r="965" spans="1:26" x14ac:dyDescent="0.25">
      <c r="A965" s="311">
        <f>'Comm Input'!J2000</f>
        <v>0</v>
      </c>
      <c r="B965" s="378" t="str">
        <f>'Comm Input'!K2000</f>
        <v>ABS1 Nat HR</v>
      </c>
      <c r="C965" s="17" t="str">
        <f>'Comm Input'!L2000</f>
        <v>Jaxon Maintenance</v>
      </c>
      <c r="D965" t="str">
        <f>'Comm Input'!M2000</f>
        <v>SUM TOTAL</v>
      </c>
      <c r="E965" s="628">
        <f>'Comm Input'!N2000</f>
        <v>11192.27</v>
      </c>
      <c r="F965" s="366">
        <f>'Comm Input'!O2000</f>
        <v>0</v>
      </c>
      <c r="G965" s="533">
        <f>'Comm Input'!P2000</f>
        <v>0</v>
      </c>
      <c r="H965" s="535">
        <f>'Comm Input'!Q2000</f>
        <v>0</v>
      </c>
      <c r="I965" s="535">
        <f>'Comm Input'!R2000</f>
        <v>0</v>
      </c>
      <c r="J965" s="535">
        <f>'Comm Input'!S2000</f>
        <v>0</v>
      </c>
      <c r="K965" s="535">
        <f>'Comm Input'!T2000</f>
        <v>0</v>
      </c>
      <c r="L965" s="526">
        <f>'Comm Input'!U2000</f>
        <v>0</v>
      </c>
      <c r="M965" s="526">
        <f>'Comm Input'!V2000</f>
        <v>0</v>
      </c>
      <c r="N965" s="523">
        <f>'Comm Input'!W2000</f>
        <v>0</v>
      </c>
      <c r="O965" s="523">
        <f>'Comm Input'!X2000</f>
        <v>0</v>
      </c>
      <c r="P965" s="538">
        <f>'Comm Input'!Y2000</f>
        <v>0</v>
      </c>
      <c r="Q965" s="523">
        <f>'Comm Input'!Z2000</f>
        <v>0</v>
      </c>
      <c r="R965" s="538">
        <f>'Comm Input'!AA2000</f>
        <v>0</v>
      </c>
      <c r="S965" s="538">
        <f>'Comm Input'!AB2000</f>
        <v>0</v>
      </c>
      <c r="T965">
        <f>'Comm Input'!AC2000</f>
        <v>0</v>
      </c>
      <c r="U965" s="538">
        <f>'Comm Input'!AD2000</f>
        <v>0</v>
      </c>
      <c r="V965">
        <f>'Comm Input'!AE2000</f>
        <v>0</v>
      </c>
      <c r="W965" s="541">
        <f>'Comm Input'!AF2000</f>
        <v>0</v>
      </c>
      <c r="X965" s="538">
        <f>'Comm Input'!AG2000</f>
        <v>0</v>
      </c>
      <c r="Y965" s="538">
        <f>'Comm Input'!AH2000</f>
        <v>0</v>
      </c>
      <c r="Z965">
        <f>'Comm Input'!AI2000</f>
        <v>0</v>
      </c>
    </row>
    <row r="966" spans="1:26" x14ac:dyDescent="0.25">
      <c r="A966" s="311">
        <f>'Comm Input'!J2001</f>
        <v>0</v>
      </c>
      <c r="B966" t="str">
        <f>'Comm Input'!K2001</f>
        <v>Jaxon Maintenance</v>
      </c>
      <c r="C966" t="str">
        <f>'Comm Input'!L2001</f>
        <v>Fiddler's Quality Roofing</v>
      </c>
      <c r="D966" t="str">
        <f>'Comm Input'!M2001</f>
        <v>SUM TOTAL</v>
      </c>
      <c r="E966" s="494">
        <f>'Comm Input'!N2001</f>
        <v>14865</v>
      </c>
      <c r="F966" s="17">
        <f>'Comm Input'!O2001</f>
        <v>0</v>
      </c>
      <c r="G966" s="38">
        <f>'Comm Input'!P2001</f>
        <v>0</v>
      </c>
      <c r="H966" s="307">
        <f>'Comm Input'!Q2001</f>
        <v>0</v>
      </c>
      <c r="I966" s="307">
        <f>'Comm Input'!R2001</f>
        <v>0</v>
      </c>
      <c r="J966" s="307">
        <f>'Comm Input'!S2001</f>
        <v>0</v>
      </c>
      <c r="K966" s="307">
        <f>'Comm Input'!T2001</f>
        <v>0</v>
      </c>
      <c r="L966" s="38">
        <f>'Comm Input'!U2001</f>
        <v>0</v>
      </c>
      <c r="M966" s="38">
        <f>'Comm Input'!V2001</f>
        <v>0</v>
      </c>
      <c r="N966" s="22">
        <f>'Comm Input'!W2001</f>
        <v>0</v>
      </c>
      <c r="O966" s="22">
        <f>'Comm Input'!X2001</f>
        <v>0</v>
      </c>
      <c r="P966" s="23">
        <f>'Comm Input'!Y2001</f>
        <v>0</v>
      </c>
      <c r="Q966" s="22">
        <f>'Comm Input'!Z2001</f>
        <v>0</v>
      </c>
      <c r="R966" s="23">
        <f>'Comm Input'!AA2001</f>
        <v>0</v>
      </c>
      <c r="S966" s="23">
        <f>'Comm Input'!AB2001</f>
        <v>0</v>
      </c>
      <c r="T966">
        <f>'Comm Input'!AC2001</f>
        <v>0</v>
      </c>
      <c r="U966" s="23">
        <f>'Comm Input'!AD2001</f>
        <v>0</v>
      </c>
      <c r="V966">
        <f>'Comm Input'!AE2001</f>
        <v>0</v>
      </c>
      <c r="W966" s="49">
        <f>'Comm Input'!AF2001</f>
        <v>0</v>
      </c>
      <c r="X966" s="23">
        <f>'Comm Input'!AG2001</f>
        <v>0</v>
      </c>
      <c r="Y966" s="23">
        <f>'Comm Input'!AH2001</f>
        <v>0</v>
      </c>
      <c r="Z966">
        <f>'Comm Input'!AI2001</f>
        <v>0</v>
      </c>
    </row>
    <row r="967" spans="1:26" x14ac:dyDescent="0.25">
      <c r="A967" s="311">
        <f>'Comm Input'!J2002</f>
        <v>0</v>
      </c>
      <c r="B967" t="str">
        <f>'Comm Input'!K2002</f>
        <v>EFFECTIVE: 12/2022</v>
      </c>
      <c r="C967" s="17" t="str">
        <f>'Comm Input'!L2002</f>
        <v>High Inspectations</v>
      </c>
      <c r="D967" t="str">
        <f>'Comm Input'!M2002</f>
        <v>SUM TOTAL</v>
      </c>
      <c r="E967" s="494">
        <f>'Comm Input'!N2002</f>
        <v>14176.9</v>
      </c>
      <c r="F967" s="366">
        <f>'Comm Input'!O2002</f>
        <v>0</v>
      </c>
      <c r="G967" s="321">
        <f>'Comm Input'!P2002</f>
        <v>0</v>
      </c>
      <c r="H967" s="307">
        <f>'Comm Input'!Q2002</f>
        <v>0</v>
      </c>
      <c r="I967" s="307">
        <f>'Comm Input'!R2002</f>
        <v>0</v>
      </c>
      <c r="J967" s="307">
        <f>'Comm Input'!S2002</f>
        <v>0</v>
      </c>
      <c r="K967" s="307">
        <f>'Comm Input'!T2002</f>
        <v>0</v>
      </c>
      <c r="L967" s="38">
        <f>'Comm Input'!U2002</f>
        <v>0</v>
      </c>
      <c r="M967" s="38">
        <f>'Comm Input'!V2002</f>
        <v>0</v>
      </c>
      <c r="N967" s="22">
        <f>'Comm Input'!W2002</f>
        <v>0</v>
      </c>
      <c r="O967" s="22">
        <f>'Comm Input'!X2002</f>
        <v>0</v>
      </c>
      <c r="P967" s="23">
        <f>'Comm Input'!Y2002</f>
        <v>0</v>
      </c>
      <c r="Q967" s="22">
        <f>'Comm Input'!Z2002</f>
        <v>0</v>
      </c>
      <c r="R967" s="23">
        <f>'Comm Input'!AA2002</f>
        <v>0</v>
      </c>
      <c r="S967" s="23">
        <f>'Comm Input'!AB2002</f>
        <v>0</v>
      </c>
      <c r="T967">
        <f>'Comm Input'!AC2002</f>
        <v>0</v>
      </c>
      <c r="U967" s="23">
        <f>'Comm Input'!AD2002</f>
        <v>0</v>
      </c>
      <c r="V967">
        <f>'Comm Input'!AE2002</f>
        <v>0</v>
      </c>
      <c r="W967" s="49">
        <f>'Comm Input'!AF2002</f>
        <v>0</v>
      </c>
      <c r="X967" s="23">
        <f>'Comm Input'!AG2002</f>
        <v>0</v>
      </c>
      <c r="Y967" s="23">
        <f>'Comm Input'!AH2002</f>
        <v>0</v>
      </c>
      <c r="Z967">
        <f>'Comm Input'!AI2002</f>
        <v>0</v>
      </c>
    </row>
    <row r="968" spans="1:26" x14ac:dyDescent="0.25">
      <c r="A968" s="311">
        <f>'Comm Input'!J2003</f>
        <v>0</v>
      </c>
      <c r="B968">
        <f>'Comm Input'!K2003</f>
        <v>0</v>
      </c>
      <c r="C968" t="str">
        <f>'Comm Input'!L2003</f>
        <v>Responsive Drip</v>
      </c>
      <c r="D968" t="str">
        <f>'Comm Input'!M2003</f>
        <v>SUM TOTAL</v>
      </c>
      <c r="E968" s="494">
        <f>'Comm Input'!N2003</f>
        <v>14836.29</v>
      </c>
      <c r="F968" s="17">
        <f>'Comm Input'!O2003</f>
        <v>0</v>
      </c>
      <c r="G968" s="38">
        <f>'Comm Input'!P2003</f>
        <v>0</v>
      </c>
      <c r="H968" s="307">
        <f>'Comm Input'!Q2003</f>
        <v>0</v>
      </c>
      <c r="I968" s="307">
        <f>'Comm Input'!R2003</f>
        <v>0</v>
      </c>
      <c r="J968" s="307">
        <f>'Comm Input'!S2003</f>
        <v>0</v>
      </c>
      <c r="K968" s="307">
        <f>'Comm Input'!T2003</f>
        <v>0</v>
      </c>
      <c r="L968" s="38">
        <f>'Comm Input'!U2003</f>
        <v>0</v>
      </c>
      <c r="M968" s="38">
        <f>'Comm Input'!V2003</f>
        <v>0</v>
      </c>
      <c r="N968" s="22">
        <f>'Comm Input'!W2003</f>
        <v>0</v>
      </c>
      <c r="O968" s="22">
        <f>'Comm Input'!X2003</f>
        <v>0</v>
      </c>
      <c r="P968" s="23">
        <f>'Comm Input'!Y2003</f>
        <v>0</v>
      </c>
      <c r="Q968" s="22">
        <f>'Comm Input'!Z2003</f>
        <v>0</v>
      </c>
      <c r="R968" s="23">
        <f>'Comm Input'!AA2003</f>
        <v>0</v>
      </c>
      <c r="S968" s="23">
        <f>'Comm Input'!AB2003</f>
        <v>0</v>
      </c>
      <c r="T968">
        <f>'Comm Input'!AC2003</f>
        <v>0</v>
      </c>
      <c r="U968" s="23">
        <f>'Comm Input'!AD2003</f>
        <v>0</v>
      </c>
      <c r="V968">
        <f>'Comm Input'!AE2003</f>
        <v>0</v>
      </c>
      <c r="W968" s="49">
        <f>'Comm Input'!AF2003</f>
        <v>0</v>
      </c>
      <c r="X968" s="23">
        <f>'Comm Input'!AG2003</f>
        <v>0</v>
      </c>
      <c r="Y968" s="23">
        <f>'Comm Input'!AH2003</f>
        <v>0</v>
      </c>
      <c r="Z968">
        <f>'Comm Input'!AI2003</f>
        <v>0</v>
      </c>
    </row>
    <row r="969" spans="1:26" x14ac:dyDescent="0.25">
      <c r="A969" s="311">
        <f>'Comm Input'!J2004</f>
        <v>0</v>
      </c>
      <c r="B969">
        <f>'Comm Input'!K2004</f>
        <v>0</v>
      </c>
      <c r="C969" t="str">
        <f>'Comm Input'!L2004</f>
        <v>RJ Carpentry &amp; Roofing, LLC</v>
      </c>
      <c r="D969" s="1352" t="str">
        <f>'Comm Input'!M2004</f>
        <v>SUM TOTAL</v>
      </c>
      <c r="E969" s="494">
        <f>'Comm Input'!N2004</f>
        <v>3488</v>
      </c>
      <c r="F969" s="17">
        <f>'Comm Input'!O2004</f>
        <v>0</v>
      </c>
      <c r="G969" s="38">
        <f>'Comm Input'!P2004</f>
        <v>0</v>
      </c>
      <c r="H969" s="307">
        <f>'Comm Input'!Q2004</f>
        <v>0</v>
      </c>
      <c r="I969" s="307">
        <f>'Comm Input'!R2004</f>
        <v>0</v>
      </c>
      <c r="J969" s="307">
        <f>'Comm Input'!S2004</f>
        <v>0</v>
      </c>
      <c r="K969" s="307">
        <f>'Comm Input'!T2004</f>
        <v>0</v>
      </c>
      <c r="L969" s="38">
        <f>'Comm Input'!U2004</f>
        <v>0</v>
      </c>
      <c r="M969" s="38">
        <f>'Comm Input'!V2004</f>
        <v>0</v>
      </c>
      <c r="N969" s="22">
        <f>'Comm Input'!W2004</f>
        <v>0</v>
      </c>
      <c r="O969" s="22">
        <f>'Comm Input'!X2004</f>
        <v>0</v>
      </c>
      <c r="P969" s="23">
        <f>'Comm Input'!Y2004</f>
        <v>0</v>
      </c>
      <c r="Q969" s="22">
        <f>'Comm Input'!Z2004</f>
        <v>0</v>
      </c>
      <c r="R969" s="23">
        <f>'Comm Input'!AA2004</f>
        <v>0</v>
      </c>
      <c r="S969" s="23">
        <f>'Comm Input'!AB2004</f>
        <v>0</v>
      </c>
      <c r="T969">
        <f>'Comm Input'!AC2004</f>
        <v>0</v>
      </c>
      <c r="U969" s="23">
        <f>'Comm Input'!AD2004</f>
        <v>0</v>
      </c>
      <c r="V969">
        <f>'Comm Input'!AE2004</f>
        <v>0</v>
      </c>
      <c r="W969" s="49">
        <f>'Comm Input'!AF2004</f>
        <v>0</v>
      </c>
      <c r="X969" s="23">
        <f>'Comm Input'!AG2004</f>
        <v>0</v>
      </c>
      <c r="Y969" s="23">
        <f>'Comm Input'!AH2004</f>
        <v>0</v>
      </c>
      <c r="Z969" s="23">
        <f>'Comm Input'!AI2004</f>
        <v>0</v>
      </c>
    </row>
    <row r="970" spans="1:26" x14ac:dyDescent="0.25">
      <c r="A970" s="311">
        <f>'Comm Input'!J2005</f>
        <v>0</v>
      </c>
      <c r="B970">
        <f>'Comm Input'!K2005</f>
        <v>0</v>
      </c>
      <c r="C970" t="str">
        <f>'Comm Input'!L2005</f>
        <v>Terk's Roofing, Inc.</v>
      </c>
      <c r="D970" t="str">
        <f>'Comm Input'!M2005</f>
        <v>SUM TOTAL</v>
      </c>
      <c r="E970" s="626">
        <f>'Comm Input'!N2005</f>
        <v>17168.95</v>
      </c>
      <c r="F970" s="13">
        <f>'Comm Input'!O2005</f>
        <v>0</v>
      </c>
      <c r="G970" s="38">
        <f>'Comm Input'!P2005</f>
        <v>0</v>
      </c>
      <c r="H970" s="307">
        <f>'Comm Input'!Q2005</f>
        <v>0</v>
      </c>
      <c r="I970" s="307">
        <f>'Comm Input'!R2005</f>
        <v>0</v>
      </c>
      <c r="J970" s="307">
        <f>'Comm Input'!S2005</f>
        <v>0</v>
      </c>
      <c r="K970" s="307">
        <f>'Comm Input'!T2005</f>
        <v>0</v>
      </c>
      <c r="L970" s="38">
        <f>'Comm Input'!U2005</f>
        <v>0</v>
      </c>
      <c r="M970" s="38">
        <f>'Comm Input'!V2005</f>
        <v>0</v>
      </c>
      <c r="N970" s="22">
        <f>'Comm Input'!W2005</f>
        <v>0</v>
      </c>
      <c r="O970" s="22">
        <f>'Comm Input'!X2005</f>
        <v>0</v>
      </c>
      <c r="P970" s="23">
        <f>'Comm Input'!Y2005</f>
        <v>0</v>
      </c>
      <c r="Q970" s="22">
        <f>'Comm Input'!Z2005</f>
        <v>0</v>
      </c>
      <c r="R970" s="23">
        <f>'Comm Input'!AA2005</f>
        <v>0</v>
      </c>
      <c r="S970" s="23">
        <f>'Comm Input'!AB2005</f>
        <v>0</v>
      </c>
      <c r="T970">
        <f>'Comm Input'!AC2005</f>
        <v>0</v>
      </c>
      <c r="U970" s="23">
        <f>'Comm Input'!AD2005</f>
        <v>0</v>
      </c>
      <c r="V970">
        <f>'Comm Input'!AE2005</f>
        <v>0</v>
      </c>
      <c r="W970" s="49">
        <f>'Comm Input'!AF2005</f>
        <v>0</v>
      </c>
      <c r="X970" s="23">
        <f>'Comm Input'!AG2005</f>
        <v>0</v>
      </c>
      <c r="Y970" s="23">
        <f>'Comm Input'!AH2005</f>
        <v>0</v>
      </c>
      <c r="Z970" s="23">
        <f>'Comm Input'!AI2005</f>
        <v>0</v>
      </c>
    </row>
    <row r="971" spans="1:26" ht="15.75" thickBot="1" x14ac:dyDescent="0.3">
      <c r="A971" s="311">
        <f>'Comm Input'!J2006</f>
        <v>0</v>
      </c>
      <c r="B971">
        <f>'Comm Input'!K2006</f>
        <v>0</v>
      </c>
      <c r="C971" t="str">
        <f>'Comm Input'!L2006</f>
        <v>Key's Carpet Lady</v>
      </c>
      <c r="D971" t="str">
        <f>'Comm Input'!M2006</f>
        <v>SUM TOTAL</v>
      </c>
      <c r="E971" s="23">
        <f>'Comm Input'!N2006</f>
        <v>10476.5</v>
      </c>
      <c r="F971" s="50">
        <f>'Comm Input'!O2006</f>
        <v>0</v>
      </c>
      <c r="G971" s="38">
        <f>'Comm Input'!P2006</f>
        <v>0</v>
      </c>
      <c r="H971" s="307">
        <f>'Comm Input'!Q2006</f>
        <v>0</v>
      </c>
      <c r="I971" s="307">
        <f>'Comm Input'!R2006</f>
        <v>0</v>
      </c>
      <c r="J971" s="307">
        <f>'Comm Input'!S2006</f>
        <v>0</v>
      </c>
      <c r="K971" s="307">
        <f>'Comm Input'!T2006</f>
        <v>0</v>
      </c>
      <c r="L971" s="38">
        <f>'Comm Input'!U2006</f>
        <v>0</v>
      </c>
      <c r="M971" s="38">
        <f>'Comm Input'!V2006</f>
        <v>0</v>
      </c>
      <c r="N971" s="38">
        <f>'Comm Input'!W2006</f>
        <v>0</v>
      </c>
      <c r="O971" s="22">
        <f>'Comm Input'!X2006</f>
        <v>0</v>
      </c>
      <c r="P971" s="11">
        <f>'Comm Input'!Y2006</f>
        <v>0</v>
      </c>
      <c r="Q971" s="22">
        <f>'Comm Input'!Z2006</f>
        <v>0</v>
      </c>
      <c r="R971" s="22">
        <f>'Comm Input'!AA2006</f>
        <v>0</v>
      </c>
      <c r="S971" s="22">
        <f>'Comm Input'!AB2006</f>
        <v>0</v>
      </c>
      <c r="T971" s="22">
        <f>'Comm Input'!AC2006</f>
        <v>0</v>
      </c>
      <c r="U971" s="22">
        <f>'Comm Input'!AD2006</f>
        <v>0</v>
      </c>
      <c r="V971" s="22">
        <f>'Comm Input'!AE2006</f>
        <v>0</v>
      </c>
      <c r="W971" s="49">
        <f>'Comm Input'!AF2006</f>
        <v>0</v>
      </c>
      <c r="X971" s="22">
        <f>'Comm Input'!AG2006</f>
        <v>0</v>
      </c>
      <c r="Y971" s="22">
        <f>'Comm Input'!AH2006</f>
        <v>0</v>
      </c>
      <c r="Z971" s="22">
        <f>'Comm Input'!AI2006</f>
        <v>0</v>
      </c>
    </row>
    <row r="972" spans="1:26" ht="15.75" thickBot="1" x14ac:dyDescent="0.3">
      <c r="A972" s="311">
        <f>'Comm Input'!J2007</f>
        <v>0</v>
      </c>
      <c r="B972">
        <f>'Comm Input'!K2007</f>
        <v>0</v>
      </c>
      <c r="C972" t="str">
        <f>'Comm Input'!L2007</f>
        <v>Triune Builders</v>
      </c>
      <c r="D972" t="str">
        <f>'Comm Input'!M2007</f>
        <v>SUM TOTAL</v>
      </c>
      <c r="E972" s="23">
        <f>'Comm Input'!N2007</f>
        <v>78316.72</v>
      </c>
      <c r="F972" s="50">
        <f>'Comm Input'!O2007</f>
        <v>0</v>
      </c>
      <c r="G972" s="38">
        <f>'Comm Input'!P2007</f>
        <v>0</v>
      </c>
      <c r="H972" s="38">
        <f>'Comm Input'!Q2007</f>
        <v>0</v>
      </c>
      <c r="I972" s="38">
        <f>'Comm Input'!R2007</f>
        <v>0</v>
      </c>
      <c r="J972" s="38">
        <f>'Comm Input'!S2007</f>
        <v>0</v>
      </c>
      <c r="K972" s="38">
        <f>'Comm Input'!T2007</f>
        <v>0</v>
      </c>
      <c r="L972" s="38">
        <f>'Comm Input'!U2007</f>
        <v>0</v>
      </c>
      <c r="M972" s="38">
        <f>'Comm Input'!V2007</f>
        <v>0</v>
      </c>
      <c r="N972" s="488">
        <f>'Comm Input'!W2007</f>
        <v>0</v>
      </c>
      <c r="O972" s="489">
        <f>'Comm Input'!X2007</f>
        <v>0</v>
      </c>
      <c r="P972" s="490">
        <f>'Comm Input'!Y2007</f>
        <v>0</v>
      </c>
      <c r="Q972" s="829">
        <f>'Comm Input'!Z2007</f>
        <v>0</v>
      </c>
      <c r="R972" s="387">
        <f>'Comm Input'!AA2007</f>
        <v>0</v>
      </c>
      <c r="S972" s="387">
        <f>'Comm Input'!AB2007</f>
        <v>0</v>
      </c>
      <c r="T972" s="1087">
        <f>'Comm Input'!AC2007</f>
        <v>0</v>
      </c>
      <c r="U972" s="387">
        <f>'Comm Input'!AD2007</f>
        <v>0</v>
      </c>
      <c r="V972" s="523">
        <f>'Comm Input'!AE2007</f>
        <v>0</v>
      </c>
      <c r="W972" s="89">
        <f>'Comm Input'!AF2007</f>
        <v>0</v>
      </c>
      <c r="X972" s="387">
        <f>'Comm Input'!AG2007</f>
        <v>0</v>
      </c>
      <c r="Y972" s="387">
        <f>'Comm Input'!AH2007</f>
        <v>0</v>
      </c>
      <c r="Z972" s="1087">
        <f>'Comm Input'!AI2007</f>
        <v>0</v>
      </c>
    </row>
    <row r="973" spans="1:26" x14ac:dyDescent="0.25">
      <c r="A973" s="311">
        <f>'Comm Input'!J2008</f>
        <v>0</v>
      </c>
      <c r="B973">
        <f>'Comm Input'!K2008</f>
        <v>0</v>
      </c>
      <c r="C973">
        <f>'Comm Input'!L2008</f>
        <v>0</v>
      </c>
      <c r="D973">
        <f>'Comm Input'!M2008</f>
        <v>0</v>
      </c>
      <c r="E973" s="49">
        <f>'Comm Input'!N2008</f>
        <v>0</v>
      </c>
      <c r="F973" s="50">
        <f>'Comm Input'!O2008</f>
        <v>0</v>
      </c>
      <c r="G973" s="38">
        <f>'Comm Input'!P2008</f>
        <v>0</v>
      </c>
      <c r="H973" s="38">
        <f>'Comm Input'!Q2008</f>
        <v>0</v>
      </c>
      <c r="I973" s="38">
        <f>'Comm Input'!R2008</f>
        <v>0</v>
      </c>
      <c r="J973" s="38">
        <f>'Comm Input'!S2008</f>
        <v>0</v>
      </c>
      <c r="K973" s="38">
        <f>'Comm Input'!T2008</f>
        <v>0</v>
      </c>
      <c r="L973" s="38">
        <f>'Comm Input'!U2008</f>
        <v>0</v>
      </c>
      <c r="M973" s="38">
        <f>'Comm Input'!V2008</f>
        <v>0</v>
      </c>
      <c r="N973" s="522">
        <f>'Comm Input'!W2008</f>
        <v>0</v>
      </c>
      <c r="O973" s="523">
        <f>'Comm Input'!X2008</f>
        <v>0</v>
      </c>
      <c r="P973" s="28">
        <f>'Comm Input'!Y2008</f>
        <v>0</v>
      </c>
      <c r="Q973" s="523">
        <f>'Comm Input'!Z2008</f>
        <v>0</v>
      </c>
      <c r="R973" s="523">
        <f>'Comm Input'!AA2008</f>
        <v>0</v>
      </c>
      <c r="S973" s="523">
        <f>'Comm Input'!AB2008</f>
        <v>0</v>
      </c>
      <c r="T973" s="89">
        <f>'Comm Input'!AC2008</f>
        <v>0</v>
      </c>
      <c r="U973" s="523">
        <f>'Comm Input'!AD2008</f>
        <v>0</v>
      </c>
      <c r="V973" s="523">
        <f>'Comm Input'!AE2008</f>
        <v>0</v>
      </c>
      <c r="W973" s="89">
        <f>'Comm Input'!AF2008</f>
        <v>0</v>
      </c>
      <c r="X973" s="523">
        <f>'Comm Input'!AG2008</f>
        <v>0</v>
      </c>
      <c r="Y973" s="523">
        <f>'Comm Input'!AH2008</f>
        <v>0</v>
      </c>
      <c r="Z973" s="89">
        <f>'Comm Input'!AI2008</f>
        <v>0</v>
      </c>
    </row>
    <row r="974" spans="1:26" x14ac:dyDescent="0.25">
      <c r="A974" s="440" t="str">
        <f>'Comm Input'!J2009</f>
        <v>CES</v>
      </c>
      <c r="B974" s="42" t="str">
        <f>'Comm Input'!K2009</f>
        <v>Broker: PEO Advisors</v>
      </c>
      <c r="C974" s="35">
        <f>'Comm Input'!L2009</f>
        <v>0</v>
      </c>
      <c r="D974" s="158">
        <f>'Comm Input'!M2009</f>
        <v>0</v>
      </c>
      <c r="E974" s="117">
        <f>'Comm Input'!N2009</f>
        <v>0</v>
      </c>
      <c r="F974" s="316">
        <f>'Comm Input'!O2009</f>
        <v>0</v>
      </c>
      <c r="G974" s="158">
        <f>'Comm Input'!P2009</f>
        <v>0</v>
      </c>
      <c r="H974" s="158">
        <f>'Comm Input'!Q2009</f>
        <v>0</v>
      </c>
      <c r="I974" s="158">
        <f>'Comm Input'!R2009</f>
        <v>0</v>
      </c>
      <c r="J974" s="319">
        <f>'Comm Input'!S2009</f>
        <v>0</v>
      </c>
      <c r="K974" s="319">
        <f>'Comm Input'!T2009</f>
        <v>0</v>
      </c>
      <c r="L974" s="319" t="str">
        <f>'Comm Input'!U2009</f>
        <v>Bundled</v>
      </c>
      <c r="M974" s="158">
        <f>'Comm Input'!V2009</f>
        <v>0</v>
      </c>
      <c r="N974" s="319">
        <f>'Comm Input'!W2009</f>
        <v>0.02</v>
      </c>
      <c r="O974" s="117">
        <f>'Comm Input'!X2009</f>
        <v>0</v>
      </c>
      <c r="P974" s="157">
        <f>'Comm Input'!Y2009</f>
        <v>0</v>
      </c>
      <c r="Q974" s="158">
        <f>'Comm Input'!Z2009</f>
        <v>0</v>
      </c>
      <c r="R974" s="319">
        <f>'Comm Input'!AA2009</f>
        <v>2E-3</v>
      </c>
      <c r="S974" s="157">
        <f>'Comm Input'!AB2009</f>
        <v>0</v>
      </c>
      <c r="T974" s="7" t="str">
        <f>'Comm Input'!AC2009</f>
        <v>kr</v>
      </c>
      <c r="U974" s="319">
        <f>'Comm Input'!AD2009</f>
        <v>0</v>
      </c>
      <c r="V974" s="7">
        <f>'Comm Input'!AE2009</f>
        <v>0</v>
      </c>
      <c r="W974" s="7">
        <f>'Comm Input'!AF2009</f>
        <v>0</v>
      </c>
      <c r="X974" s="158">
        <f>'Comm Input'!AG2009</f>
        <v>0</v>
      </c>
      <c r="Y974" s="322">
        <f>'Comm Input'!AH2009</f>
        <v>0</v>
      </c>
      <c r="Z974" s="7">
        <f>'Comm Input'!AI2009</f>
        <v>0</v>
      </c>
    </row>
    <row r="975" spans="1:26" x14ac:dyDescent="0.25">
      <c r="A975" s="311">
        <f>'Comm Input'!J2010</f>
        <v>0</v>
      </c>
      <c r="B975" s="378" t="str">
        <f>'Comm Input'!K2010</f>
        <v>Hall Bros Roofing &amp; Construction</v>
      </c>
      <c r="C975" s="17">
        <f>'Comm Input'!L2010</f>
        <v>0.18870000000000001</v>
      </c>
      <c r="D975" t="str">
        <f>'Comm Input'!M2010</f>
        <v>FL5606</v>
      </c>
      <c r="E975" s="628">
        <f>'Comm Input'!N2010</f>
        <v>4000</v>
      </c>
      <c r="F975" s="366">
        <f>'Comm Input'!O2010</f>
        <v>0</v>
      </c>
      <c r="G975" s="533">
        <f>'Comm Input'!P2010</f>
        <v>0</v>
      </c>
      <c r="H975" s="535">
        <f>'Comm Input'!Q2010</f>
        <v>0</v>
      </c>
      <c r="I975" s="535">
        <f>'Comm Input'!R2010</f>
        <v>0</v>
      </c>
      <c r="J975" s="535">
        <f>'Comm Input'!S2010</f>
        <v>0</v>
      </c>
      <c r="K975" s="535">
        <f>'Comm Input'!T2010</f>
        <v>0</v>
      </c>
      <c r="L975" s="526">
        <f>'Comm Input'!U2010</f>
        <v>0</v>
      </c>
      <c r="M975" s="526">
        <f>'Comm Input'!V2010</f>
        <v>0</v>
      </c>
      <c r="N975" s="523">
        <f>'Comm Input'!W2010</f>
        <v>80</v>
      </c>
      <c r="O975" s="523">
        <f>'Comm Input'!X2010</f>
        <v>0</v>
      </c>
      <c r="P975" s="538">
        <f>'Comm Input'!Y2010</f>
        <v>0</v>
      </c>
      <c r="Q975" s="523">
        <f>'Comm Input'!Z2010</f>
        <v>0</v>
      </c>
      <c r="R975" s="538">
        <f>'Comm Input'!AA2010</f>
        <v>8</v>
      </c>
      <c r="S975" s="538">
        <f>'Comm Input'!AB2010</f>
        <v>0</v>
      </c>
      <c r="T975">
        <f>'Comm Input'!AC2010</f>
        <v>0</v>
      </c>
      <c r="U975" s="538">
        <f>'Comm Input'!AD2010</f>
        <v>0</v>
      </c>
      <c r="V975">
        <f>'Comm Input'!AE2010</f>
        <v>0</v>
      </c>
      <c r="W975" s="541">
        <f>'Comm Input'!AF2010</f>
        <v>0</v>
      </c>
      <c r="X975" s="538">
        <f>'Comm Input'!AG2010</f>
        <v>0</v>
      </c>
      <c r="Y975" s="538">
        <f>'Comm Input'!AH2010</f>
        <v>0</v>
      </c>
      <c r="Z975">
        <f>'Comm Input'!AI2010</f>
        <v>0</v>
      </c>
    </row>
    <row r="976" spans="1:26" x14ac:dyDescent="0.25">
      <c r="A976" s="311">
        <f>'Comm Input'!J2011</f>
        <v>0</v>
      </c>
      <c r="B976">
        <f>'Comm Input'!K2011</f>
        <v>0</v>
      </c>
      <c r="C976">
        <f>'Comm Input'!L2011</f>
        <v>0.3</v>
      </c>
      <c r="D976" t="str">
        <f>'Comm Input'!M2011</f>
        <v>FL5551</v>
      </c>
      <c r="E976" s="494">
        <f>'Comm Input'!N2011</f>
        <v>0</v>
      </c>
      <c r="F976" s="17">
        <f>'Comm Input'!O2011</f>
        <v>0</v>
      </c>
      <c r="G976" s="38">
        <f>'Comm Input'!P2011</f>
        <v>0</v>
      </c>
      <c r="H976" s="307">
        <f>'Comm Input'!Q2011</f>
        <v>0</v>
      </c>
      <c r="I976" s="307">
        <f>'Comm Input'!R2011</f>
        <v>0</v>
      </c>
      <c r="J976" s="307">
        <f>'Comm Input'!S2011</f>
        <v>0</v>
      </c>
      <c r="K976" s="307">
        <f>'Comm Input'!T2011</f>
        <v>0</v>
      </c>
      <c r="L976" s="38">
        <f>'Comm Input'!U2011</f>
        <v>0</v>
      </c>
      <c r="M976" s="38">
        <f>'Comm Input'!V2011</f>
        <v>0</v>
      </c>
      <c r="N976" s="22">
        <f>'Comm Input'!W2011</f>
        <v>0</v>
      </c>
      <c r="O976" s="22">
        <f>'Comm Input'!X2011</f>
        <v>0</v>
      </c>
      <c r="P976" s="23">
        <f>'Comm Input'!Y2011</f>
        <v>0</v>
      </c>
      <c r="Q976" s="22">
        <f>'Comm Input'!Z2011</f>
        <v>0</v>
      </c>
      <c r="R976" s="23">
        <f>'Comm Input'!AA2011</f>
        <v>0</v>
      </c>
      <c r="S976" s="23">
        <f>'Comm Input'!AB2011</f>
        <v>0</v>
      </c>
      <c r="T976">
        <f>'Comm Input'!AC2011</f>
        <v>0</v>
      </c>
      <c r="U976" s="23">
        <f>'Comm Input'!AD2011</f>
        <v>0</v>
      </c>
      <c r="V976">
        <f>'Comm Input'!AE2011</f>
        <v>0</v>
      </c>
      <c r="W976" s="49">
        <f>'Comm Input'!AF2011</f>
        <v>0</v>
      </c>
      <c r="X976" s="23">
        <f>'Comm Input'!AG2011</f>
        <v>0</v>
      </c>
      <c r="Y976" s="23">
        <f>'Comm Input'!AH2011</f>
        <v>0</v>
      </c>
      <c r="Z976">
        <f>'Comm Input'!AI2011</f>
        <v>0</v>
      </c>
    </row>
    <row r="977" spans="1:26" x14ac:dyDescent="0.25">
      <c r="A977" s="311">
        <f>'Comm Input'!J2012</f>
        <v>0</v>
      </c>
      <c r="B977" t="str">
        <f>'Comm Input'!K2012</f>
        <v>EFFECTIVE 11/2022</v>
      </c>
      <c r="C977" s="17">
        <f>'Comm Input'!L2012</f>
        <v>0.1686</v>
      </c>
      <c r="D977" t="str">
        <f>'Comm Input'!M2012</f>
        <v>FL8810</v>
      </c>
      <c r="E977" s="494">
        <f>'Comm Input'!N2012</f>
        <v>0</v>
      </c>
      <c r="F977" s="366">
        <f>'Comm Input'!O2012</f>
        <v>0</v>
      </c>
      <c r="G977" s="321">
        <f>'Comm Input'!P2012</f>
        <v>0</v>
      </c>
      <c r="H977" s="307">
        <f>'Comm Input'!Q2012</f>
        <v>0</v>
      </c>
      <c r="I977" s="307">
        <f>'Comm Input'!R2012</f>
        <v>0</v>
      </c>
      <c r="J977" s="307">
        <f>'Comm Input'!S2012</f>
        <v>0</v>
      </c>
      <c r="K977" s="307">
        <f>'Comm Input'!T2012</f>
        <v>0</v>
      </c>
      <c r="L977" s="38">
        <f>'Comm Input'!U2012</f>
        <v>0</v>
      </c>
      <c r="M977" s="38">
        <f>'Comm Input'!V2012</f>
        <v>0</v>
      </c>
      <c r="N977" s="22">
        <f>'Comm Input'!W2012</f>
        <v>0</v>
      </c>
      <c r="O977" s="22">
        <f>'Comm Input'!X2012</f>
        <v>0</v>
      </c>
      <c r="P977" s="23">
        <f>'Comm Input'!Y2012</f>
        <v>0</v>
      </c>
      <c r="Q977" s="22">
        <f>'Comm Input'!Z2012</f>
        <v>0</v>
      </c>
      <c r="R977" s="23">
        <f>'Comm Input'!AA2012</f>
        <v>0</v>
      </c>
      <c r="S977" s="23">
        <f>'Comm Input'!AB2012</f>
        <v>0</v>
      </c>
      <c r="T977">
        <f>'Comm Input'!AC2012</f>
        <v>0</v>
      </c>
      <c r="U977" s="23">
        <f>'Comm Input'!AD2012</f>
        <v>0</v>
      </c>
      <c r="V977">
        <f>'Comm Input'!AE2012</f>
        <v>0</v>
      </c>
      <c r="W977" s="49">
        <f>'Comm Input'!AF2012</f>
        <v>0</v>
      </c>
      <c r="X977" s="23">
        <f>'Comm Input'!AG2012</f>
        <v>0</v>
      </c>
      <c r="Y977" s="23">
        <f>'Comm Input'!AH2012</f>
        <v>0</v>
      </c>
      <c r="Z977">
        <f>'Comm Input'!AI2012</f>
        <v>0</v>
      </c>
    </row>
    <row r="978" spans="1:26" x14ac:dyDescent="0.25">
      <c r="A978" s="311">
        <f>'Comm Input'!J2013</f>
        <v>0</v>
      </c>
      <c r="B978">
        <f>'Comm Input'!K2013</f>
        <v>0</v>
      </c>
      <c r="C978" t="str">
        <f>'Comm Input'!L2013</f>
        <v>SUTA CREDIT</v>
      </c>
      <c r="D978">
        <f>'Comm Input'!M2013</f>
        <v>0</v>
      </c>
      <c r="E978" s="494">
        <f>'Comm Input'!N2013</f>
        <v>0</v>
      </c>
      <c r="F978" s="17">
        <f>'Comm Input'!O2013</f>
        <v>0</v>
      </c>
      <c r="G978" s="38">
        <f>'Comm Input'!P2013</f>
        <v>0</v>
      </c>
      <c r="H978" s="307">
        <f>'Comm Input'!Q2013</f>
        <v>0</v>
      </c>
      <c r="I978" s="307">
        <f>'Comm Input'!R2013</f>
        <v>0</v>
      </c>
      <c r="J978" s="307">
        <f>'Comm Input'!S2013</f>
        <v>0</v>
      </c>
      <c r="K978" s="307">
        <f>'Comm Input'!T2013</f>
        <v>0</v>
      </c>
      <c r="L978" s="38">
        <f>'Comm Input'!U2013</f>
        <v>0</v>
      </c>
      <c r="M978" s="38">
        <f>'Comm Input'!V2013</f>
        <v>0</v>
      </c>
      <c r="N978" s="22">
        <f>'Comm Input'!W2013</f>
        <v>0</v>
      </c>
      <c r="O978" s="22">
        <f>'Comm Input'!X2013</f>
        <v>0</v>
      </c>
      <c r="P978" s="23">
        <f>'Comm Input'!Y2013</f>
        <v>0</v>
      </c>
      <c r="Q978" s="22">
        <f>'Comm Input'!Z2013</f>
        <v>0</v>
      </c>
      <c r="R978" s="23">
        <f>'Comm Input'!AA2013</f>
        <v>0</v>
      </c>
      <c r="S978" s="23">
        <f>'Comm Input'!AB2013</f>
        <v>0</v>
      </c>
      <c r="T978">
        <f>'Comm Input'!AC2013</f>
        <v>0</v>
      </c>
      <c r="U978" s="23">
        <f>'Comm Input'!AD2013</f>
        <v>0</v>
      </c>
      <c r="V978">
        <f>'Comm Input'!AE2013</f>
        <v>0</v>
      </c>
      <c r="W978" s="49">
        <f>'Comm Input'!AF2013</f>
        <v>0</v>
      </c>
      <c r="X978" s="23">
        <f>'Comm Input'!AG2013</f>
        <v>0</v>
      </c>
      <c r="Y978" s="23">
        <f>'Comm Input'!AH2013</f>
        <v>0</v>
      </c>
      <c r="Z978">
        <f>'Comm Input'!AI2013</f>
        <v>0</v>
      </c>
    </row>
    <row r="979" spans="1:26" x14ac:dyDescent="0.25">
      <c r="A979" s="311">
        <f>'Comm Input'!J2014</f>
        <v>0</v>
      </c>
      <c r="B979">
        <f>'Comm Input'!K2014</f>
        <v>0</v>
      </c>
      <c r="C979">
        <f>'Comm Input'!L2014</f>
        <v>0</v>
      </c>
      <c r="D979" s="1352">
        <f>'Comm Input'!M2014</f>
        <v>0</v>
      </c>
      <c r="E979" s="494">
        <f>'Comm Input'!N2014</f>
        <v>0</v>
      </c>
      <c r="F979" s="17">
        <f>'Comm Input'!O2014</f>
        <v>0</v>
      </c>
      <c r="G979" s="38">
        <f>'Comm Input'!P2014</f>
        <v>0</v>
      </c>
      <c r="H979" s="307">
        <f>'Comm Input'!Q2014</f>
        <v>0</v>
      </c>
      <c r="I979" s="307">
        <f>'Comm Input'!R2014</f>
        <v>0</v>
      </c>
      <c r="J979" s="307">
        <f>'Comm Input'!S2014</f>
        <v>0</v>
      </c>
      <c r="K979" s="307">
        <f>'Comm Input'!T2014</f>
        <v>0</v>
      </c>
      <c r="L979" s="38">
        <f>'Comm Input'!U2014</f>
        <v>0</v>
      </c>
      <c r="M979" s="38">
        <f>'Comm Input'!V2014</f>
        <v>0</v>
      </c>
      <c r="N979" s="22">
        <f>'Comm Input'!W2014</f>
        <v>0</v>
      </c>
      <c r="O979" s="22">
        <f>'Comm Input'!X2014</f>
        <v>0</v>
      </c>
      <c r="P979" s="23">
        <f>'Comm Input'!Y2014</f>
        <v>0</v>
      </c>
      <c r="Q979" s="22">
        <f>'Comm Input'!Z2014</f>
        <v>0</v>
      </c>
      <c r="R979" s="23">
        <f>'Comm Input'!AA2014</f>
        <v>0</v>
      </c>
      <c r="S979" s="23">
        <f>'Comm Input'!AB2014</f>
        <v>0</v>
      </c>
      <c r="T979">
        <f>'Comm Input'!AC2014</f>
        <v>0</v>
      </c>
      <c r="U979" s="23">
        <f>'Comm Input'!AD2014</f>
        <v>0</v>
      </c>
      <c r="V979">
        <f>'Comm Input'!AE2014</f>
        <v>0</v>
      </c>
      <c r="W979" s="49">
        <f>'Comm Input'!AF2014</f>
        <v>0</v>
      </c>
      <c r="X979" s="23">
        <f>'Comm Input'!AG2014</f>
        <v>0</v>
      </c>
      <c r="Y979" s="23">
        <f>'Comm Input'!AH2014</f>
        <v>0</v>
      </c>
      <c r="Z979" s="23">
        <f>'Comm Input'!AI2014</f>
        <v>0</v>
      </c>
    </row>
    <row r="980" spans="1:26" x14ac:dyDescent="0.25">
      <c r="A980" s="311">
        <f>'Comm Input'!J2015</f>
        <v>0</v>
      </c>
      <c r="B980">
        <f>'Comm Input'!K2015</f>
        <v>0</v>
      </c>
      <c r="C980">
        <f>'Comm Input'!L2015</f>
        <v>0</v>
      </c>
      <c r="D980">
        <f>'Comm Input'!M2015</f>
        <v>0</v>
      </c>
      <c r="E980" s="626">
        <f>'Comm Input'!N2015</f>
        <v>0</v>
      </c>
      <c r="F980" s="13">
        <f>'Comm Input'!O2015</f>
        <v>0</v>
      </c>
      <c r="G980" s="38">
        <f>'Comm Input'!P2015</f>
        <v>0</v>
      </c>
      <c r="H980" s="307">
        <f>'Comm Input'!Q2015</f>
        <v>0</v>
      </c>
      <c r="I980" s="307">
        <f>'Comm Input'!R2015</f>
        <v>0</v>
      </c>
      <c r="J980" s="307">
        <f>'Comm Input'!S2015</f>
        <v>0</v>
      </c>
      <c r="K980" s="307">
        <f>'Comm Input'!T2015</f>
        <v>0</v>
      </c>
      <c r="L980" s="38">
        <f>'Comm Input'!U2015</f>
        <v>0</v>
      </c>
      <c r="M980" s="38">
        <f>'Comm Input'!V2015</f>
        <v>0</v>
      </c>
      <c r="N980" s="22">
        <f>'Comm Input'!W2015</f>
        <v>0</v>
      </c>
      <c r="O980" s="22">
        <f>'Comm Input'!X2015</f>
        <v>0</v>
      </c>
      <c r="P980" s="23">
        <f>'Comm Input'!Y2015</f>
        <v>0</v>
      </c>
      <c r="Q980" s="22">
        <f>'Comm Input'!Z2015</f>
        <v>0</v>
      </c>
      <c r="R980" s="23">
        <f>'Comm Input'!AA2015</f>
        <v>0</v>
      </c>
      <c r="S980" s="23">
        <f>'Comm Input'!AB2015</f>
        <v>0</v>
      </c>
      <c r="T980">
        <f>'Comm Input'!AC2015</f>
        <v>0</v>
      </c>
      <c r="U980" s="23">
        <f>'Comm Input'!AD2015</f>
        <v>0</v>
      </c>
      <c r="V980">
        <f>'Comm Input'!AE2015</f>
        <v>0</v>
      </c>
      <c r="W980" s="49">
        <f>'Comm Input'!AF2015</f>
        <v>0</v>
      </c>
      <c r="X980" s="23">
        <f>'Comm Input'!AG2015</f>
        <v>0</v>
      </c>
      <c r="Y980" s="23">
        <f>'Comm Input'!AH2015</f>
        <v>0</v>
      </c>
      <c r="Z980" s="23">
        <f>'Comm Input'!AI2015</f>
        <v>0</v>
      </c>
    </row>
    <row r="981" spans="1:26" ht="15.75" thickBot="1" x14ac:dyDescent="0.3">
      <c r="A981" s="311">
        <f>'Comm Input'!J2016</f>
        <v>0</v>
      </c>
      <c r="B981">
        <f>'Comm Input'!K2016</f>
        <v>0</v>
      </c>
      <c r="C981">
        <f>'Comm Input'!L2016</f>
        <v>0</v>
      </c>
      <c r="D981">
        <f>'Comm Input'!M2016</f>
        <v>0</v>
      </c>
      <c r="E981" s="49">
        <f>'Comm Input'!N2016</f>
        <v>0</v>
      </c>
      <c r="F981" s="50">
        <f>'Comm Input'!O2016</f>
        <v>0</v>
      </c>
      <c r="G981" s="38">
        <f>'Comm Input'!P2016</f>
        <v>0</v>
      </c>
      <c r="H981" s="307">
        <f>'Comm Input'!Q2016</f>
        <v>0</v>
      </c>
      <c r="I981" s="307">
        <f>'Comm Input'!R2016</f>
        <v>0</v>
      </c>
      <c r="J981" s="307">
        <f>'Comm Input'!S2016</f>
        <v>0</v>
      </c>
      <c r="K981" s="307">
        <f>'Comm Input'!T2016</f>
        <v>0</v>
      </c>
      <c r="L981" s="38">
        <f>'Comm Input'!U2016</f>
        <v>0</v>
      </c>
      <c r="M981" s="38">
        <f>'Comm Input'!V2016</f>
        <v>0</v>
      </c>
      <c r="N981" s="38">
        <f>'Comm Input'!W2016</f>
        <v>0</v>
      </c>
      <c r="O981" s="22">
        <f>'Comm Input'!X2016</f>
        <v>0</v>
      </c>
      <c r="P981" s="11">
        <f>'Comm Input'!Y2016</f>
        <v>0</v>
      </c>
      <c r="Q981" s="22">
        <f>'Comm Input'!Z2016</f>
        <v>0</v>
      </c>
      <c r="R981" s="22">
        <f>'Comm Input'!AA2016</f>
        <v>0</v>
      </c>
      <c r="S981" s="22">
        <f>'Comm Input'!AB2016</f>
        <v>0</v>
      </c>
      <c r="T981" s="22">
        <f>'Comm Input'!AC2016</f>
        <v>0</v>
      </c>
      <c r="U981" s="22">
        <f>'Comm Input'!AD2016</f>
        <v>0</v>
      </c>
      <c r="V981" s="22">
        <f>'Comm Input'!AE2016</f>
        <v>0</v>
      </c>
      <c r="W981" s="49">
        <f>'Comm Input'!AF2016</f>
        <v>0</v>
      </c>
      <c r="X981" s="22">
        <f>'Comm Input'!AG2016</f>
        <v>0</v>
      </c>
      <c r="Y981" s="22">
        <f>'Comm Input'!AH2016</f>
        <v>0</v>
      </c>
      <c r="Z981" s="22">
        <f>'Comm Input'!AI2016</f>
        <v>0</v>
      </c>
    </row>
    <row r="982" spans="1:26" ht="15.75" thickBot="1" x14ac:dyDescent="0.3">
      <c r="A982" s="311">
        <f>'Comm Input'!J2017</f>
        <v>0</v>
      </c>
      <c r="B982">
        <f>'Comm Input'!K2017</f>
        <v>0</v>
      </c>
      <c r="C982">
        <f>'Comm Input'!L2017</f>
        <v>0</v>
      </c>
      <c r="D982">
        <f>'Comm Input'!M2017</f>
        <v>0</v>
      </c>
      <c r="E982" s="49">
        <f>'Comm Input'!N2017</f>
        <v>0</v>
      </c>
      <c r="F982" s="50">
        <f>'Comm Input'!O2017</f>
        <v>0</v>
      </c>
      <c r="G982" s="38">
        <f>'Comm Input'!P2017</f>
        <v>0</v>
      </c>
      <c r="H982" s="38">
        <f>'Comm Input'!Q2017</f>
        <v>0</v>
      </c>
      <c r="I982" s="38">
        <f>'Comm Input'!R2017</f>
        <v>0</v>
      </c>
      <c r="J982" s="38">
        <f>'Comm Input'!S2017</f>
        <v>0</v>
      </c>
      <c r="K982" s="38">
        <f>'Comm Input'!T2017</f>
        <v>0</v>
      </c>
      <c r="L982" s="38">
        <f>'Comm Input'!U2017</f>
        <v>0</v>
      </c>
      <c r="M982" s="38">
        <f>'Comm Input'!V2017</f>
        <v>0</v>
      </c>
      <c r="N982" s="488">
        <f>'Comm Input'!W2017</f>
        <v>80</v>
      </c>
      <c r="O982" s="489">
        <f>'Comm Input'!X2017</f>
        <v>0</v>
      </c>
      <c r="P982" s="490">
        <f>'Comm Input'!Y2017</f>
        <v>0</v>
      </c>
      <c r="Q982" s="829">
        <f>'Comm Input'!Z2017</f>
        <v>80</v>
      </c>
      <c r="R982" s="387">
        <f>'Comm Input'!AA2017</f>
        <v>8</v>
      </c>
      <c r="S982" s="387">
        <f>'Comm Input'!AB2017</f>
        <v>0</v>
      </c>
      <c r="T982" s="1087">
        <f>'Comm Input'!AC2017</f>
        <v>8</v>
      </c>
      <c r="U982" s="387">
        <f>'Comm Input'!AD2017</f>
        <v>0</v>
      </c>
      <c r="V982" s="523">
        <f>'Comm Input'!AE2017</f>
        <v>0</v>
      </c>
      <c r="W982" s="89">
        <f>'Comm Input'!AF2017</f>
        <v>0</v>
      </c>
      <c r="X982" s="387">
        <f>'Comm Input'!AG2017</f>
        <v>0</v>
      </c>
      <c r="Y982" s="387">
        <f>'Comm Input'!AH2017</f>
        <v>0</v>
      </c>
      <c r="Z982" s="1087">
        <f>'Comm Input'!AI2017</f>
        <v>0</v>
      </c>
    </row>
    <row r="983" spans="1:26" x14ac:dyDescent="0.25">
      <c r="A983" s="311">
        <f>'Comm Input'!J2018</f>
        <v>0</v>
      </c>
      <c r="B983">
        <f>'Comm Input'!K2018</f>
        <v>0</v>
      </c>
      <c r="C983">
        <f>'Comm Input'!L2018</f>
        <v>0</v>
      </c>
      <c r="D983">
        <f>'Comm Input'!M2018</f>
        <v>0</v>
      </c>
      <c r="E983" s="49">
        <f>'Comm Input'!N2018</f>
        <v>0</v>
      </c>
      <c r="F983" s="50">
        <f>'Comm Input'!O2018</f>
        <v>0</v>
      </c>
      <c r="G983" s="38">
        <f>'Comm Input'!P2018</f>
        <v>0</v>
      </c>
      <c r="H983" s="38">
        <f>'Comm Input'!Q2018</f>
        <v>0</v>
      </c>
      <c r="I983" s="38">
        <f>'Comm Input'!R2018</f>
        <v>0</v>
      </c>
      <c r="J983" s="38">
        <f>'Comm Input'!S2018</f>
        <v>0</v>
      </c>
      <c r="K983" s="38">
        <f>'Comm Input'!T2018</f>
        <v>0</v>
      </c>
      <c r="L983" s="38">
        <f>'Comm Input'!U2018</f>
        <v>0</v>
      </c>
      <c r="M983" s="38">
        <f>'Comm Input'!V2018</f>
        <v>0</v>
      </c>
      <c r="N983" s="522">
        <f>'Comm Input'!W2018</f>
        <v>0</v>
      </c>
      <c r="O983" s="523">
        <f>'Comm Input'!X2018</f>
        <v>0</v>
      </c>
      <c r="P983" s="28">
        <f>'Comm Input'!Y2018</f>
        <v>0</v>
      </c>
      <c r="Q983" s="720">
        <f>'Comm Input'!Z2018</f>
        <v>0</v>
      </c>
      <c r="R983" s="523">
        <f>'Comm Input'!AA2018</f>
        <v>0</v>
      </c>
      <c r="S983" s="523">
        <f>'Comm Input'!AB2018</f>
        <v>0</v>
      </c>
      <c r="T983" s="993">
        <f>'Comm Input'!AC2018</f>
        <v>0</v>
      </c>
      <c r="U983" s="523">
        <f>'Comm Input'!AD2018</f>
        <v>0</v>
      </c>
      <c r="V983" s="523">
        <f>'Comm Input'!AE2018</f>
        <v>0</v>
      </c>
      <c r="W983" s="89">
        <f>'Comm Input'!AF2018</f>
        <v>0</v>
      </c>
      <c r="X983" s="523">
        <f>'Comm Input'!AG2018</f>
        <v>0</v>
      </c>
      <c r="Y983" s="523">
        <f>'Comm Input'!AH2018</f>
        <v>0</v>
      </c>
      <c r="Z983" s="993">
        <f>'Comm Input'!AI2018</f>
        <v>0</v>
      </c>
    </row>
    <row r="984" spans="1:26" x14ac:dyDescent="0.25">
      <c r="A984" s="440" t="str">
        <f>'Comm Input'!J2019</f>
        <v>CES</v>
      </c>
      <c r="B984" s="42" t="str">
        <f>'Comm Input'!K2019</f>
        <v>Broker: NPN Brokers, LLC</v>
      </c>
      <c r="C984" s="35">
        <f>'Comm Input'!L2019</f>
        <v>0</v>
      </c>
      <c r="D984" s="158">
        <f>'Comm Input'!M2019</f>
        <v>0</v>
      </c>
      <c r="E984" s="117">
        <f>'Comm Input'!N2019</f>
        <v>0</v>
      </c>
      <c r="F984" s="316">
        <f>'Comm Input'!O2019</f>
        <v>0</v>
      </c>
      <c r="G984" s="158">
        <f>'Comm Input'!P2019</f>
        <v>0</v>
      </c>
      <c r="H984" s="158">
        <f>'Comm Input'!Q2019</f>
        <v>0</v>
      </c>
      <c r="I984" s="158">
        <f>'Comm Input'!R2019</f>
        <v>0</v>
      </c>
      <c r="J984" s="319">
        <f>'Comm Input'!S2019</f>
        <v>0</v>
      </c>
      <c r="K984" s="319">
        <f>'Comm Input'!T2019</f>
        <v>0</v>
      </c>
      <c r="L984" s="319" t="str">
        <f>'Comm Input'!U2019</f>
        <v>Bundled</v>
      </c>
      <c r="M984" s="158">
        <f>'Comm Input'!V2019</f>
        <v>0</v>
      </c>
      <c r="N984" s="319">
        <f>'Comm Input'!W2019</f>
        <v>1.09E-2</v>
      </c>
      <c r="O984" s="117">
        <f>'Comm Input'!X2019</f>
        <v>0</v>
      </c>
      <c r="P984" s="157">
        <f>'Comm Input'!Y2019</f>
        <v>0</v>
      </c>
      <c r="Q984" s="158">
        <f>'Comm Input'!Z2019</f>
        <v>0</v>
      </c>
      <c r="R984" s="319">
        <f>'Comm Input'!AA2019</f>
        <v>1E-3</v>
      </c>
      <c r="S984" s="157">
        <f>'Comm Input'!AB2019</f>
        <v>0</v>
      </c>
      <c r="T984" s="7" t="str">
        <f>'Comm Input'!AC2019</f>
        <v>kr</v>
      </c>
      <c r="U984" s="319">
        <f>'Comm Input'!AD2019</f>
        <v>0</v>
      </c>
      <c r="V984" s="7">
        <f>'Comm Input'!AE2019</f>
        <v>0</v>
      </c>
      <c r="W984" s="7">
        <f>'Comm Input'!AF2019</f>
        <v>0</v>
      </c>
      <c r="X984" s="158">
        <f>'Comm Input'!AG2019</f>
        <v>0</v>
      </c>
      <c r="Y984" s="322">
        <f>'Comm Input'!AH2019</f>
        <v>0</v>
      </c>
      <c r="Z984" s="7">
        <f>'Comm Input'!AI2019</f>
        <v>0</v>
      </c>
    </row>
    <row r="985" spans="1:26" x14ac:dyDescent="0.25">
      <c r="A985" s="311">
        <f>'Comm Input'!J2020</f>
        <v>0</v>
      </c>
      <c r="B985" s="378" t="str">
        <f>'Comm Input'!K2020</f>
        <v>Living Green Tree Services, LLC</v>
      </c>
      <c r="C985" s="17">
        <f>'Comm Input'!L2020</f>
        <v>0.2429</v>
      </c>
      <c r="D985" t="str">
        <f>'Comm Input'!M2020</f>
        <v>FL0106</v>
      </c>
      <c r="E985" s="628">
        <f>'Comm Input'!N2020</f>
        <v>18750</v>
      </c>
      <c r="F985" s="366">
        <f>'Comm Input'!O2020</f>
        <v>0</v>
      </c>
      <c r="G985" s="533">
        <f>'Comm Input'!P2020</f>
        <v>0</v>
      </c>
      <c r="H985" s="535">
        <f>'Comm Input'!Q2020</f>
        <v>0</v>
      </c>
      <c r="I985" s="535">
        <f>'Comm Input'!R2020</f>
        <v>0</v>
      </c>
      <c r="J985" s="535">
        <f>'Comm Input'!S2020</f>
        <v>0</v>
      </c>
      <c r="K985" s="535">
        <f>'Comm Input'!T2020</f>
        <v>0</v>
      </c>
      <c r="L985" s="526">
        <f>'Comm Input'!U2020</f>
        <v>0</v>
      </c>
      <c r="M985" s="526">
        <f>'Comm Input'!V2020</f>
        <v>0</v>
      </c>
      <c r="N985" s="523">
        <f>'Comm Input'!W2020</f>
        <v>204.375</v>
      </c>
      <c r="O985" s="523">
        <f>'Comm Input'!X2020</f>
        <v>0</v>
      </c>
      <c r="P985" s="538">
        <f>'Comm Input'!Y2020</f>
        <v>0</v>
      </c>
      <c r="Q985" s="523">
        <f>'Comm Input'!Z2020</f>
        <v>0</v>
      </c>
      <c r="R985" s="538">
        <f>'Comm Input'!AA2020</f>
        <v>18.75</v>
      </c>
      <c r="S985" s="538">
        <f>'Comm Input'!AB2020</f>
        <v>0</v>
      </c>
      <c r="T985">
        <f>'Comm Input'!AC2020</f>
        <v>0</v>
      </c>
      <c r="U985" s="538">
        <f>'Comm Input'!AD2020</f>
        <v>0</v>
      </c>
      <c r="V985">
        <f>'Comm Input'!AE2020</f>
        <v>0</v>
      </c>
      <c r="W985" s="541">
        <f>'Comm Input'!AF2020</f>
        <v>0</v>
      </c>
      <c r="X985" s="538">
        <f>'Comm Input'!AG2020</f>
        <v>0</v>
      </c>
      <c r="Y985" s="538">
        <f>'Comm Input'!AH2020</f>
        <v>0</v>
      </c>
      <c r="Z985">
        <f>'Comm Input'!AI2020</f>
        <v>0</v>
      </c>
    </row>
    <row r="986" spans="1:26" x14ac:dyDescent="0.25">
      <c r="A986" s="311">
        <f>'Comm Input'!J2021</f>
        <v>0</v>
      </c>
      <c r="B986">
        <f>'Comm Input'!K2021</f>
        <v>0</v>
      </c>
      <c r="C986">
        <f>'Comm Input'!L2021</f>
        <v>0</v>
      </c>
      <c r="D986">
        <f>'Comm Input'!M2021</f>
        <v>0</v>
      </c>
      <c r="E986" s="494">
        <f>'Comm Input'!N2021</f>
        <v>0</v>
      </c>
      <c r="F986" s="17">
        <f>'Comm Input'!O2021</f>
        <v>0</v>
      </c>
      <c r="G986" s="38">
        <f>'Comm Input'!P2021</f>
        <v>0</v>
      </c>
      <c r="H986" s="307">
        <f>'Comm Input'!Q2021</f>
        <v>0</v>
      </c>
      <c r="I986" s="307">
        <f>'Comm Input'!R2021</f>
        <v>0</v>
      </c>
      <c r="J986" s="307">
        <f>'Comm Input'!S2021</f>
        <v>0</v>
      </c>
      <c r="K986" s="307">
        <f>'Comm Input'!T2021</f>
        <v>0</v>
      </c>
      <c r="L986" s="38">
        <f>'Comm Input'!U2021</f>
        <v>0</v>
      </c>
      <c r="M986" s="38">
        <f>'Comm Input'!V2021</f>
        <v>0</v>
      </c>
      <c r="N986" s="22">
        <f>'Comm Input'!W2021</f>
        <v>0</v>
      </c>
      <c r="O986" s="22">
        <f>'Comm Input'!X2021</f>
        <v>0</v>
      </c>
      <c r="P986" s="23">
        <f>'Comm Input'!Y2021</f>
        <v>0</v>
      </c>
      <c r="Q986" s="22">
        <f>'Comm Input'!Z2021</f>
        <v>0</v>
      </c>
      <c r="R986" s="23">
        <f>'Comm Input'!AA2021</f>
        <v>0</v>
      </c>
      <c r="S986" s="23">
        <f>'Comm Input'!AB2021</f>
        <v>0</v>
      </c>
      <c r="T986">
        <f>'Comm Input'!AC2021</f>
        <v>0</v>
      </c>
      <c r="U986" s="23">
        <f>'Comm Input'!AD2021</f>
        <v>0</v>
      </c>
      <c r="V986">
        <f>'Comm Input'!AE2021</f>
        <v>0</v>
      </c>
      <c r="W986" s="49">
        <f>'Comm Input'!AF2021</f>
        <v>0</v>
      </c>
      <c r="X986" s="23">
        <f>'Comm Input'!AG2021</f>
        <v>0</v>
      </c>
      <c r="Y986" s="23">
        <f>'Comm Input'!AH2021</f>
        <v>0</v>
      </c>
      <c r="Z986">
        <f>'Comm Input'!AI2021</f>
        <v>0</v>
      </c>
    </row>
    <row r="987" spans="1:26" x14ac:dyDescent="0.25">
      <c r="A987" s="311">
        <f>'Comm Input'!J2022</f>
        <v>0</v>
      </c>
      <c r="B987" t="str">
        <f>'Comm Input'!K2022</f>
        <v>EFFECTIVE: 12/2022</v>
      </c>
      <c r="C987" s="17">
        <f>'Comm Input'!L2022</f>
        <v>0</v>
      </c>
      <c r="D987">
        <f>'Comm Input'!M2022</f>
        <v>0</v>
      </c>
      <c r="E987" s="494">
        <f>'Comm Input'!N2022</f>
        <v>0</v>
      </c>
      <c r="F987" s="366">
        <f>'Comm Input'!O2022</f>
        <v>0</v>
      </c>
      <c r="G987" s="321">
        <f>'Comm Input'!P2022</f>
        <v>0</v>
      </c>
      <c r="H987" s="307">
        <f>'Comm Input'!Q2022</f>
        <v>0</v>
      </c>
      <c r="I987" s="307">
        <f>'Comm Input'!R2022</f>
        <v>0</v>
      </c>
      <c r="J987" s="307">
        <f>'Comm Input'!S2022</f>
        <v>0</v>
      </c>
      <c r="K987" s="307">
        <f>'Comm Input'!T2022</f>
        <v>0</v>
      </c>
      <c r="L987" s="38">
        <f>'Comm Input'!U2022</f>
        <v>0</v>
      </c>
      <c r="M987" s="38">
        <f>'Comm Input'!V2022</f>
        <v>0</v>
      </c>
      <c r="N987" s="22">
        <f>'Comm Input'!W2022</f>
        <v>0</v>
      </c>
      <c r="O987" s="22">
        <f>'Comm Input'!X2022</f>
        <v>0</v>
      </c>
      <c r="P987" s="23">
        <f>'Comm Input'!Y2022</f>
        <v>0</v>
      </c>
      <c r="Q987" s="22">
        <f>'Comm Input'!Z2022</f>
        <v>0</v>
      </c>
      <c r="R987" s="23">
        <f>'Comm Input'!AA2022</f>
        <v>0</v>
      </c>
      <c r="S987" s="23">
        <f>'Comm Input'!AB2022</f>
        <v>0</v>
      </c>
      <c r="T987">
        <f>'Comm Input'!AC2022</f>
        <v>0</v>
      </c>
      <c r="U987" s="23">
        <f>'Comm Input'!AD2022</f>
        <v>0</v>
      </c>
      <c r="V987">
        <f>'Comm Input'!AE2022</f>
        <v>0</v>
      </c>
      <c r="W987" s="49">
        <f>'Comm Input'!AF2022</f>
        <v>0</v>
      </c>
      <c r="X987" s="23">
        <f>'Comm Input'!AG2022</f>
        <v>0</v>
      </c>
      <c r="Y987" s="23">
        <f>'Comm Input'!AH2022</f>
        <v>0</v>
      </c>
      <c r="Z987">
        <f>'Comm Input'!AI2022</f>
        <v>0</v>
      </c>
    </row>
    <row r="988" spans="1:26" x14ac:dyDescent="0.25">
      <c r="A988" s="311">
        <f>'Comm Input'!J2023</f>
        <v>0</v>
      </c>
      <c r="B988">
        <f>'Comm Input'!K2023</f>
        <v>0</v>
      </c>
      <c r="C988">
        <f>'Comm Input'!L2023</f>
        <v>0</v>
      </c>
      <c r="D988">
        <f>'Comm Input'!M2023</f>
        <v>0</v>
      </c>
      <c r="E988" s="494">
        <f>'Comm Input'!N2023</f>
        <v>0</v>
      </c>
      <c r="F988" s="17">
        <f>'Comm Input'!O2023</f>
        <v>0</v>
      </c>
      <c r="G988" s="38">
        <f>'Comm Input'!P2023</f>
        <v>0</v>
      </c>
      <c r="H988" s="307">
        <f>'Comm Input'!Q2023</f>
        <v>0</v>
      </c>
      <c r="I988" s="307">
        <f>'Comm Input'!R2023</f>
        <v>0</v>
      </c>
      <c r="J988" s="307">
        <f>'Comm Input'!S2023</f>
        <v>0</v>
      </c>
      <c r="K988" s="307">
        <f>'Comm Input'!T2023</f>
        <v>0</v>
      </c>
      <c r="L988" s="38">
        <f>'Comm Input'!U2023</f>
        <v>0</v>
      </c>
      <c r="M988" s="38">
        <f>'Comm Input'!V2023</f>
        <v>0</v>
      </c>
      <c r="N988" s="22">
        <f>'Comm Input'!W2023</f>
        <v>0</v>
      </c>
      <c r="O988" s="22">
        <f>'Comm Input'!X2023</f>
        <v>0</v>
      </c>
      <c r="P988" s="23">
        <f>'Comm Input'!Y2023</f>
        <v>0</v>
      </c>
      <c r="Q988" s="22">
        <f>'Comm Input'!Z2023</f>
        <v>0</v>
      </c>
      <c r="R988" s="23">
        <f>'Comm Input'!AA2023</f>
        <v>0</v>
      </c>
      <c r="S988" s="23">
        <f>'Comm Input'!AB2023</f>
        <v>0</v>
      </c>
      <c r="T988">
        <f>'Comm Input'!AC2023</f>
        <v>0</v>
      </c>
      <c r="U988" s="23">
        <f>'Comm Input'!AD2023</f>
        <v>0</v>
      </c>
      <c r="V988">
        <f>'Comm Input'!AE2023</f>
        <v>0</v>
      </c>
      <c r="W988" s="49">
        <f>'Comm Input'!AF2023</f>
        <v>0</v>
      </c>
      <c r="X988" s="23">
        <f>'Comm Input'!AG2023</f>
        <v>0</v>
      </c>
      <c r="Y988" s="23">
        <f>'Comm Input'!AH2023</f>
        <v>0</v>
      </c>
      <c r="Z988">
        <f>'Comm Input'!AI2023</f>
        <v>0</v>
      </c>
    </row>
    <row r="989" spans="1:26" x14ac:dyDescent="0.25">
      <c r="A989" s="311">
        <f>'Comm Input'!J2024</f>
        <v>0</v>
      </c>
      <c r="B989">
        <f>'Comm Input'!K2024</f>
        <v>0</v>
      </c>
      <c r="C989">
        <f>'Comm Input'!L2024</f>
        <v>0</v>
      </c>
      <c r="D989" s="1352">
        <f>'Comm Input'!M2024</f>
        <v>0</v>
      </c>
      <c r="E989" s="494">
        <f>'Comm Input'!N2024</f>
        <v>0</v>
      </c>
      <c r="F989" s="17">
        <f>'Comm Input'!O2024</f>
        <v>0</v>
      </c>
      <c r="G989" s="38">
        <f>'Comm Input'!P2024</f>
        <v>0</v>
      </c>
      <c r="H989" s="307">
        <f>'Comm Input'!Q2024</f>
        <v>0</v>
      </c>
      <c r="I989" s="307">
        <f>'Comm Input'!R2024</f>
        <v>0</v>
      </c>
      <c r="J989" s="307">
        <f>'Comm Input'!S2024</f>
        <v>0</v>
      </c>
      <c r="K989" s="307">
        <f>'Comm Input'!T2024</f>
        <v>0</v>
      </c>
      <c r="L989" s="38">
        <f>'Comm Input'!U2024</f>
        <v>0</v>
      </c>
      <c r="M989" s="38">
        <f>'Comm Input'!V2024</f>
        <v>0</v>
      </c>
      <c r="N989" s="22">
        <f>'Comm Input'!W2024</f>
        <v>0</v>
      </c>
      <c r="O989" s="22">
        <f>'Comm Input'!X2024</f>
        <v>0</v>
      </c>
      <c r="P989" s="23">
        <f>'Comm Input'!Y2024</f>
        <v>0</v>
      </c>
      <c r="Q989" s="22">
        <f>'Comm Input'!Z2024</f>
        <v>0</v>
      </c>
      <c r="R989" s="23">
        <f>'Comm Input'!AA2024</f>
        <v>0</v>
      </c>
      <c r="S989" s="23">
        <f>'Comm Input'!AB2024</f>
        <v>0</v>
      </c>
      <c r="T989">
        <f>'Comm Input'!AC2024</f>
        <v>0</v>
      </c>
      <c r="U989" s="23">
        <f>'Comm Input'!AD2024</f>
        <v>0</v>
      </c>
      <c r="V989">
        <f>'Comm Input'!AE2024</f>
        <v>0</v>
      </c>
      <c r="W989" s="49">
        <f>'Comm Input'!AF2024</f>
        <v>0</v>
      </c>
      <c r="X989" s="23">
        <f>'Comm Input'!AG2024</f>
        <v>0</v>
      </c>
      <c r="Y989" s="23">
        <f>'Comm Input'!AH2024</f>
        <v>0</v>
      </c>
      <c r="Z989" s="23">
        <f>'Comm Input'!AI2024</f>
        <v>0</v>
      </c>
    </row>
    <row r="990" spans="1:26" x14ac:dyDescent="0.25">
      <c r="A990" s="311">
        <f>'Comm Input'!J2025</f>
        <v>0</v>
      </c>
      <c r="B990">
        <f>'Comm Input'!K2025</f>
        <v>0</v>
      </c>
      <c r="C990">
        <f>'Comm Input'!L2025</f>
        <v>0</v>
      </c>
      <c r="D990">
        <f>'Comm Input'!M2025</f>
        <v>0</v>
      </c>
      <c r="E990" s="626">
        <f>'Comm Input'!N2025</f>
        <v>0</v>
      </c>
      <c r="F990" s="13">
        <f>'Comm Input'!O2025</f>
        <v>0</v>
      </c>
      <c r="G990" s="38">
        <f>'Comm Input'!P2025</f>
        <v>0</v>
      </c>
      <c r="H990" s="307">
        <f>'Comm Input'!Q2025</f>
        <v>0</v>
      </c>
      <c r="I990" s="307">
        <f>'Comm Input'!R2025</f>
        <v>0</v>
      </c>
      <c r="J990" s="307">
        <f>'Comm Input'!S2025</f>
        <v>0</v>
      </c>
      <c r="K990" s="307">
        <f>'Comm Input'!T2025</f>
        <v>0</v>
      </c>
      <c r="L990" s="38">
        <f>'Comm Input'!U2025</f>
        <v>0</v>
      </c>
      <c r="M990" s="38">
        <f>'Comm Input'!V2025</f>
        <v>0</v>
      </c>
      <c r="N990" s="22">
        <f>'Comm Input'!W2025</f>
        <v>0</v>
      </c>
      <c r="O990" s="22">
        <f>'Comm Input'!X2025</f>
        <v>0</v>
      </c>
      <c r="P990" s="23">
        <f>'Comm Input'!Y2025</f>
        <v>0</v>
      </c>
      <c r="Q990" s="22">
        <f>'Comm Input'!Z2025</f>
        <v>0</v>
      </c>
      <c r="R990" s="23">
        <f>'Comm Input'!AA2025</f>
        <v>0</v>
      </c>
      <c r="S990" s="23">
        <f>'Comm Input'!AB2025</f>
        <v>0</v>
      </c>
      <c r="T990">
        <f>'Comm Input'!AC2025</f>
        <v>0</v>
      </c>
      <c r="U990" s="23">
        <f>'Comm Input'!AD2025</f>
        <v>0</v>
      </c>
      <c r="V990">
        <f>'Comm Input'!AE2025</f>
        <v>0</v>
      </c>
      <c r="W990" s="49">
        <f>'Comm Input'!AF2025</f>
        <v>0</v>
      </c>
      <c r="X990" s="23">
        <f>'Comm Input'!AG2025</f>
        <v>0</v>
      </c>
      <c r="Y990" s="23">
        <f>'Comm Input'!AH2025</f>
        <v>0</v>
      </c>
      <c r="Z990" s="23">
        <f>'Comm Input'!AI2025</f>
        <v>0</v>
      </c>
    </row>
    <row r="991" spans="1:26" ht="15.75" thickBot="1" x14ac:dyDescent="0.3">
      <c r="A991" s="311">
        <f>'Comm Input'!J2026</f>
        <v>0</v>
      </c>
      <c r="B991">
        <f>'Comm Input'!K2026</f>
        <v>0</v>
      </c>
      <c r="C991">
        <f>'Comm Input'!L2026</f>
        <v>0</v>
      </c>
      <c r="D991">
        <f>'Comm Input'!M2026</f>
        <v>0</v>
      </c>
      <c r="E991" s="49">
        <f>'Comm Input'!N2026</f>
        <v>0</v>
      </c>
      <c r="F991" s="50">
        <f>'Comm Input'!O2026</f>
        <v>0</v>
      </c>
      <c r="G991" s="38">
        <f>'Comm Input'!P2026</f>
        <v>0</v>
      </c>
      <c r="H991" s="307">
        <f>'Comm Input'!Q2026</f>
        <v>0</v>
      </c>
      <c r="I991" s="307">
        <f>'Comm Input'!R2026</f>
        <v>0</v>
      </c>
      <c r="J991" s="307">
        <f>'Comm Input'!S2026</f>
        <v>0</v>
      </c>
      <c r="K991" s="307">
        <f>'Comm Input'!T2026</f>
        <v>0</v>
      </c>
      <c r="L991" s="38">
        <f>'Comm Input'!U2026</f>
        <v>0</v>
      </c>
      <c r="M991" s="38">
        <f>'Comm Input'!V2026</f>
        <v>0</v>
      </c>
      <c r="N991" s="38">
        <f>'Comm Input'!W2026</f>
        <v>0</v>
      </c>
      <c r="O991" s="22">
        <f>'Comm Input'!X2026</f>
        <v>0</v>
      </c>
      <c r="P991" s="11">
        <f>'Comm Input'!Y2026</f>
        <v>0</v>
      </c>
      <c r="Q991" s="22">
        <f>'Comm Input'!Z2026</f>
        <v>0</v>
      </c>
      <c r="R991" s="22">
        <f>'Comm Input'!AA2026</f>
        <v>0</v>
      </c>
      <c r="S991" s="22">
        <f>'Comm Input'!AB2026</f>
        <v>0</v>
      </c>
      <c r="T991" s="22">
        <f>'Comm Input'!AC2026</f>
        <v>0</v>
      </c>
      <c r="U991" s="22">
        <f>'Comm Input'!AD2026</f>
        <v>0</v>
      </c>
      <c r="V991" s="22">
        <f>'Comm Input'!AE2026</f>
        <v>0</v>
      </c>
      <c r="W991" s="49">
        <f>'Comm Input'!AF2026</f>
        <v>0</v>
      </c>
      <c r="X991" s="22">
        <f>'Comm Input'!AG2026</f>
        <v>0</v>
      </c>
      <c r="Y991" s="22">
        <f>'Comm Input'!AH2026</f>
        <v>0</v>
      </c>
      <c r="Z991" s="22">
        <f>'Comm Input'!AI2026</f>
        <v>0</v>
      </c>
    </row>
    <row r="992" spans="1:26" ht="15.75" thickBot="1" x14ac:dyDescent="0.3">
      <c r="A992" s="311">
        <f>'Comm Input'!J2027</f>
        <v>0</v>
      </c>
      <c r="B992">
        <f>'Comm Input'!K2027</f>
        <v>0</v>
      </c>
      <c r="C992">
        <f>'Comm Input'!L2027</f>
        <v>0</v>
      </c>
      <c r="D992">
        <f>'Comm Input'!M2027</f>
        <v>0</v>
      </c>
      <c r="E992" s="49">
        <f>'Comm Input'!N2027</f>
        <v>0</v>
      </c>
      <c r="F992" s="50">
        <f>'Comm Input'!O2027</f>
        <v>0</v>
      </c>
      <c r="G992" s="38">
        <f>'Comm Input'!P2027</f>
        <v>0</v>
      </c>
      <c r="H992" s="38">
        <f>'Comm Input'!Q2027</f>
        <v>0</v>
      </c>
      <c r="I992" s="38">
        <f>'Comm Input'!R2027</f>
        <v>0</v>
      </c>
      <c r="J992" s="38">
        <f>'Comm Input'!S2027</f>
        <v>0</v>
      </c>
      <c r="K992" s="38">
        <f>'Comm Input'!T2027</f>
        <v>0</v>
      </c>
      <c r="L992" s="38">
        <f>'Comm Input'!U2027</f>
        <v>0</v>
      </c>
      <c r="M992" s="38">
        <f>'Comm Input'!V2027</f>
        <v>0</v>
      </c>
      <c r="N992" s="488">
        <f>'Comm Input'!W2027</f>
        <v>204.375</v>
      </c>
      <c r="O992" s="489">
        <f>'Comm Input'!X2027</f>
        <v>0</v>
      </c>
      <c r="P992" s="490">
        <f>'Comm Input'!Y2027</f>
        <v>0</v>
      </c>
      <c r="Q992" s="829">
        <f>'Comm Input'!Z2027</f>
        <v>204.375</v>
      </c>
      <c r="R992" s="387">
        <f>'Comm Input'!AA2027</f>
        <v>18.75</v>
      </c>
      <c r="S992" s="387">
        <f>'Comm Input'!AB2027</f>
        <v>0</v>
      </c>
      <c r="T992" s="1087">
        <f>'Comm Input'!AC2027</f>
        <v>18.75</v>
      </c>
      <c r="U992" s="387">
        <f>'Comm Input'!AD2027</f>
        <v>0</v>
      </c>
      <c r="V992" s="523">
        <f>'Comm Input'!AE2027</f>
        <v>0</v>
      </c>
      <c r="W992" s="89">
        <f>'Comm Input'!AF2027</f>
        <v>0</v>
      </c>
      <c r="X992" s="387">
        <f>'Comm Input'!AG2027</f>
        <v>0</v>
      </c>
      <c r="Y992" s="387">
        <f>'Comm Input'!AH2027</f>
        <v>0</v>
      </c>
      <c r="Z992" s="1087">
        <f>'Comm Input'!AI2027</f>
        <v>0</v>
      </c>
    </row>
    <row r="993" spans="1:26" x14ac:dyDescent="0.25">
      <c r="A993" s="311">
        <f>'Comm Input'!J2028</f>
        <v>0</v>
      </c>
      <c r="B993">
        <f>'Comm Input'!K2028</f>
        <v>0</v>
      </c>
      <c r="C993">
        <f>'Comm Input'!L2028</f>
        <v>0</v>
      </c>
      <c r="D993">
        <f>'Comm Input'!M2028</f>
        <v>0</v>
      </c>
      <c r="E993" s="49">
        <f>'Comm Input'!N2028</f>
        <v>0</v>
      </c>
      <c r="F993" s="50">
        <f>'Comm Input'!O2028</f>
        <v>0</v>
      </c>
      <c r="G993" s="38">
        <f>'Comm Input'!P2028</f>
        <v>0</v>
      </c>
      <c r="H993" s="38">
        <f>'Comm Input'!Q2028</f>
        <v>0</v>
      </c>
      <c r="I993" s="38">
        <f>'Comm Input'!R2028</f>
        <v>0</v>
      </c>
      <c r="J993" s="38">
        <f>'Comm Input'!S2028</f>
        <v>0</v>
      </c>
      <c r="K993" s="38">
        <f>'Comm Input'!T2028</f>
        <v>0</v>
      </c>
      <c r="L993" s="38">
        <f>'Comm Input'!U2028</f>
        <v>0</v>
      </c>
      <c r="M993" s="38">
        <f>'Comm Input'!V2028</f>
        <v>0</v>
      </c>
      <c r="N993" s="522">
        <f>'Comm Input'!W2028</f>
        <v>0</v>
      </c>
      <c r="O993" s="523">
        <f>'Comm Input'!X2028</f>
        <v>0</v>
      </c>
      <c r="P993" s="28">
        <f>'Comm Input'!Y2028</f>
        <v>0</v>
      </c>
      <c r="Q993" s="523">
        <f>'Comm Input'!Z2028</f>
        <v>0</v>
      </c>
      <c r="R993" s="523">
        <f>'Comm Input'!AA2028</f>
        <v>0</v>
      </c>
      <c r="S993" s="523">
        <f>'Comm Input'!AB2028</f>
        <v>0</v>
      </c>
      <c r="T993" s="89">
        <f>'Comm Input'!AC2028</f>
        <v>0</v>
      </c>
      <c r="U993" s="523">
        <f>'Comm Input'!AD2028</f>
        <v>0</v>
      </c>
      <c r="V993" s="523">
        <f>'Comm Input'!AE2028</f>
        <v>0</v>
      </c>
      <c r="W993" s="89">
        <f>'Comm Input'!AF2028</f>
        <v>0</v>
      </c>
      <c r="X993" s="523">
        <f>'Comm Input'!AG2028</f>
        <v>0</v>
      </c>
      <c r="Y993" s="523">
        <f>'Comm Input'!AH2028</f>
        <v>0</v>
      </c>
      <c r="Z993" s="89">
        <f>'Comm Input'!AI2028</f>
        <v>0</v>
      </c>
    </row>
    <row r="994" spans="1:26" x14ac:dyDescent="0.25">
      <c r="A994" s="440" t="str">
        <f>'Comm Input'!J2029</f>
        <v>CES</v>
      </c>
      <c r="B994" s="42" t="str">
        <f>'Comm Input'!K2029</f>
        <v xml:space="preserve">Broker: </v>
      </c>
      <c r="C994" s="35">
        <f>'Comm Input'!L2029</f>
        <v>0</v>
      </c>
      <c r="D994" s="158">
        <f>'Comm Input'!M2029</f>
        <v>0</v>
      </c>
      <c r="E994" s="117">
        <f>'Comm Input'!N2029</f>
        <v>0</v>
      </c>
      <c r="F994" s="316">
        <f>'Comm Input'!O2029</f>
        <v>0</v>
      </c>
      <c r="G994" s="158">
        <f>'Comm Input'!P2029</f>
        <v>0</v>
      </c>
      <c r="H994" s="158">
        <f>'Comm Input'!Q2029</f>
        <v>0</v>
      </c>
      <c r="I994" s="158">
        <f>'Comm Input'!R2029</f>
        <v>0</v>
      </c>
      <c r="J994" s="319">
        <f>'Comm Input'!S2029</f>
        <v>0</v>
      </c>
      <c r="K994" s="319">
        <f>'Comm Input'!T2029</f>
        <v>0</v>
      </c>
      <c r="L994" s="319" t="str">
        <f>'Comm Input'!U2029</f>
        <v>Bundled</v>
      </c>
      <c r="M994" s="158">
        <f>'Comm Input'!V2029</f>
        <v>0</v>
      </c>
      <c r="N994" s="319">
        <f>'Comm Input'!W2029</f>
        <v>0</v>
      </c>
      <c r="O994" s="117">
        <f>'Comm Input'!X2029</f>
        <v>0</v>
      </c>
      <c r="P994" s="157">
        <f>'Comm Input'!Y2029</f>
        <v>0</v>
      </c>
      <c r="Q994" s="158">
        <f>'Comm Input'!Z2029</f>
        <v>0</v>
      </c>
      <c r="R994" s="319">
        <f>'Comm Input'!AA2029</f>
        <v>0</v>
      </c>
      <c r="S994" s="157">
        <f>'Comm Input'!AB2029</f>
        <v>0</v>
      </c>
      <c r="T994" s="7">
        <f>'Comm Input'!AC2029</f>
        <v>0</v>
      </c>
      <c r="U994" s="319">
        <f>'Comm Input'!AD2029</f>
        <v>0</v>
      </c>
      <c r="V994" s="7">
        <f>'Comm Input'!AE2029</f>
        <v>0</v>
      </c>
      <c r="W994" s="7">
        <f>'Comm Input'!AF2029</f>
        <v>0</v>
      </c>
      <c r="X994" s="158">
        <f>'Comm Input'!AG2029</f>
        <v>0</v>
      </c>
      <c r="Y994" s="322">
        <f>'Comm Input'!AH2029</f>
        <v>0</v>
      </c>
      <c r="Z994" s="7">
        <f>'Comm Input'!AI2029</f>
        <v>0</v>
      </c>
    </row>
    <row r="995" spans="1:26" x14ac:dyDescent="0.25">
      <c r="A995" s="311">
        <f>'Comm Input'!J2030</f>
        <v>0</v>
      </c>
      <c r="B995" s="378" t="str">
        <f>'Comm Input'!K2030</f>
        <v>Client</v>
      </c>
      <c r="C995" s="17">
        <f>'Comm Input'!L2030</f>
        <v>0</v>
      </c>
      <c r="D995" t="str">
        <f>'Comm Input'!M2030</f>
        <v>STCODE</v>
      </c>
      <c r="E995" s="628">
        <f>'Comm Input'!N2030</f>
        <v>0</v>
      </c>
      <c r="F995" s="366">
        <f>'Comm Input'!O2030</f>
        <v>0</v>
      </c>
      <c r="G995" s="533">
        <f>'Comm Input'!P2030</f>
        <v>0</v>
      </c>
      <c r="H995" s="535">
        <f>'Comm Input'!Q2030</f>
        <v>0</v>
      </c>
      <c r="I995" s="535">
        <f>'Comm Input'!R2030</f>
        <v>0</v>
      </c>
      <c r="J995" s="535">
        <f>'Comm Input'!S2030</f>
        <v>0</v>
      </c>
      <c r="K995" s="535">
        <f>'Comm Input'!T2030</f>
        <v>0</v>
      </c>
      <c r="L995" s="526">
        <f>'Comm Input'!U2030</f>
        <v>0</v>
      </c>
      <c r="M995" s="526">
        <f>'Comm Input'!V2030</f>
        <v>0</v>
      </c>
      <c r="N995" s="523">
        <f>'Comm Input'!W2030</f>
        <v>0</v>
      </c>
      <c r="O995" s="523">
        <f>'Comm Input'!X2030</f>
        <v>0</v>
      </c>
      <c r="P995" s="538">
        <f>'Comm Input'!Y2030</f>
        <v>0</v>
      </c>
      <c r="Q995" s="523">
        <f>'Comm Input'!Z2030</f>
        <v>0</v>
      </c>
      <c r="R995" s="538">
        <f>'Comm Input'!AA2030</f>
        <v>0</v>
      </c>
      <c r="S995" s="538">
        <f>'Comm Input'!AB2030</f>
        <v>0</v>
      </c>
      <c r="T995">
        <f>'Comm Input'!AC2030</f>
        <v>0</v>
      </c>
      <c r="U995" s="538">
        <f>'Comm Input'!AD2030</f>
        <v>0</v>
      </c>
      <c r="V995">
        <f>'Comm Input'!AE2030</f>
        <v>0</v>
      </c>
      <c r="W995" s="541">
        <f>'Comm Input'!AF2030</f>
        <v>0</v>
      </c>
      <c r="X995" s="538">
        <f>'Comm Input'!AG2030</f>
        <v>0</v>
      </c>
      <c r="Y995" s="538">
        <f>'Comm Input'!AH2030</f>
        <v>0</v>
      </c>
      <c r="Z995">
        <f>'Comm Input'!AI2030</f>
        <v>0</v>
      </c>
    </row>
    <row r="996" spans="1:26" x14ac:dyDescent="0.25">
      <c r="A996" s="311">
        <f>'Comm Input'!J2031</f>
        <v>0</v>
      </c>
      <c r="B996">
        <f>'Comm Input'!K2031</f>
        <v>0</v>
      </c>
      <c r="C996">
        <f>'Comm Input'!L2031</f>
        <v>0</v>
      </c>
      <c r="D996">
        <f>'Comm Input'!M2031</f>
        <v>0</v>
      </c>
      <c r="E996" s="494">
        <f>'Comm Input'!N2031</f>
        <v>0</v>
      </c>
      <c r="F996" s="17">
        <f>'Comm Input'!O2031</f>
        <v>0</v>
      </c>
      <c r="G996" s="38">
        <f>'Comm Input'!P2031</f>
        <v>0</v>
      </c>
      <c r="H996" s="307">
        <f>'Comm Input'!Q2031</f>
        <v>0</v>
      </c>
      <c r="I996" s="307">
        <f>'Comm Input'!R2031</f>
        <v>0</v>
      </c>
      <c r="J996" s="307">
        <f>'Comm Input'!S2031</f>
        <v>0</v>
      </c>
      <c r="K996" s="307">
        <f>'Comm Input'!T2031</f>
        <v>0</v>
      </c>
      <c r="L996" s="38">
        <f>'Comm Input'!U2031</f>
        <v>0</v>
      </c>
      <c r="M996" s="38">
        <f>'Comm Input'!V2031</f>
        <v>0</v>
      </c>
      <c r="N996" s="22">
        <f>'Comm Input'!W2031</f>
        <v>0</v>
      </c>
      <c r="O996" s="22">
        <f>'Comm Input'!X2031</f>
        <v>0</v>
      </c>
      <c r="P996" s="23">
        <f>'Comm Input'!Y2031</f>
        <v>0</v>
      </c>
      <c r="Q996" s="22">
        <f>'Comm Input'!Z2031</f>
        <v>0</v>
      </c>
      <c r="R996" s="23">
        <f>'Comm Input'!AA2031</f>
        <v>0</v>
      </c>
      <c r="S996" s="23">
        <f>'Comm Input'!AB2031</f>
        <v>0</v>
      </c>
      <c r="T996">
        <f>'Comm Input'!AC2031</f>
        <v>0</v>
      </c>
      <c r="U996" s="23">
        <f>'Comm Input'!AD2031</f>
        <v>0</v>
      </c>
      <c r="V996">
        <f>'Comm Input'!AE2031</f>
        <v>0</v>
      </c>
      <c r="W996" s="49">
        <f>'Comm Input'!AF2031</f>
        <v>0</v>
      </c>
      <c r="X996" s="23">
        <f>'Comm Input'!AG2031</f>
        <v>0</v>
      </c>
      <c r="Y996" s="23">
        <f>'Comm Input'!AH2031</f>
        <v>0</v>
      </c>
      <c r="Z996">
        <f>'Comm Input'!AI2031</f>
        <v>0</v>
      </c>
    </row>
    <row r="997" spans="1:26" x14ac:dyDescent="0.25">
      <c r="A997" s="311">
        <f>'Comm Input'!J2032</f>
        <v>0</v>
      </c>
      <c r="B997" t="str">
        <f>'Comm Input'!K2032</f>
        <v xml:space="preserve">EFFECTIVE: </v>
      </c>
      <c r="C997" s="17">
        <f>'Comm Input'!L2032</f>
        <v>0</v>
      </c>
      <c r="D997">
        <f>'Comm Input'!M2032</f>
        <v>0</v>
      </c>
      <c r="E997" s="494">
        <f>'Comm Input'!N2032</f>
        <v>0</v>
      </c>
      <c r="F997" s="366">
        <f>'Comm Input'!O2032</f>
        <v>0</v>
      </c>
      <c r="G997" s="321">
        <f>'Comm Input'!P2032</f>
        <v>0</v>
      </c>
      <c r="H997" s="307">
        <f>'Comm Input'!Q2032</f>
        <v>0</v>
      </c>
      <c r="I997" s="307">
        <f>'Comm Input'!R2032</f>
        <v>0</v>
      </c>
      <c r="J997" s="307">
        <f>'Comm Input'!S2032</f>
        <v>0</v>
      </c>
      <c r="K997" s="307">
        <f>'Comm Input'!T2032</f>
        <v>0</v>
      </c>
      <c r="L997" s="38">
        <f>'Comm Input'!U2032</f>
        <v>0</v>
      </c>
      <c r="M997" s="38">
        <f>'Comm Input'!V2032</f>
        <v>0</v>
      </c>
      <c r="N997" s="22">
        <f>'Comm Input'!W2032</f>
        <v>0</v>
      </c>
      <c r="O997" s="22">
        <f>'Comm Input'!X2032</f>
        <v>0</v>
      </c>
      <c r="P997" s="23">
        <f>'Comm Input'!Y2032</f>
        <v>0</v>
      </c>
      <c r="Q997" s="22">
        <f>'Comm Input'!Z2032</f>
        <v>0</v>
      </c>
      <c r="R997" s="23">
        <f>'Comm Input'!AA2032</f>
        <v>0</v>
      </c>
      <c r="S997" s="23">
        <f>'Comm Input'!AB2032</f>
        <v>0</v>
      </c>
      <c r="T997">
        <f>'Comm Input'!AC2032</f>
        <v>0</v>
      </c>
      <c r="U997" s="23">
        <f>'Comm Input'!AD2032</f>
        <v>0</v>
      </c>
      <c r="V997">
        <f>'Comm Input'!AE2032</f>
        <v>0</v>
      </c>
      <c r="W997" s="49">
        <f>'Comm Input'!AF2032</f>
        <v>0</v>
      </c>
      <c r="X997" s="23">
        <f>'Comm Input'!AG2032</f>
        <v>0</v>
      </c>
      <c r="Y997" s="23">
        <f>'Comm Input'!AH2032</f>
        <v>0</v>
      </c>
      <c r="Z997">
        <f>'Comm Input'!AI2032</f>
        <v>0</v>
      </c>
    </row>
    <row r="998" spans="1:26" x14ac:dyDescent="0.25">
      <c r="A998" s="311">
        <f>'Comm Input'!J2033</f>
        <v>0</v>
      </c>
      <c r="B998">
        <f>'Comm Input'!K2033</f>
        <v>0</v>
      </c>
      <c r="C998">
        <f>'Comm Input'!L2033</f>
        <v>0</v>
      </c>
      <c r="D998">
        <f>'Comm Input'!M2033</f>
        <v>0</v>
      </c>
      <c r="E998" s="494">
        <f>'Comm Input'!N2033</f>
        <v>0</v>
      </c>
      <c r="F998" s="17">
        <f>'Comm Input'!O2033</f>
        <v>0</v>
      </c>
      <c r="G998" s="38">
        <f>'Comm Input'!P2033</f>
        <v>0</v>
      </c>
      <c r="H998" s="307">
        <f>'Comm Input'!Q2033</f>
        <v>0</v>
      </c>
      <c r="I998" s="307">
        <f>'Comm Input'!R2033</f>
        <v>0</v>
      </c>
      <c r="J998" s="307">
        <f>'Comm Input'!S2033</f>
        <v>0</v>
      </c>
      <c r="K998" s="307">
        <f>'Comm Input'!T2033</f>
        <v>0</v>
      </c>
      <c r="L998" s="38">
        <f>'Comm Input'!U2033</f>
        <v>0</v>
      </c>
      <c r="M998" s="38">
        <f>'Comm Input'!V2033</f>
        <v>0</v>
      </c>
      <c r="N998" s="22">
        <f>'Comm Input'!W2033</f>
        <v>0</v>
      </c>
      <c r="O998" s="22">
        <f>'Comm Input'!X2033</f>
        <v>0</v>
      </c>
      <c r="P998" s="23">
        <f>'Comm Input'!Y2033</f>
        <v>0</v>
      </c>
      <c r="Q998" s="22">
        <f>'Comm Input'!Z2033</f>
        <v>0</v>
      </c>
      <c r="R998" s="23">
        <f>'Comm Input'!AA2033</f>
        <v>0</v>
      </c>
      <c r="S998" s="23">
        <f>'Comm Input'!AB2033</f>
        <v>0</v>
      </c>
      <c r="T998">
        <f>'Comm Input'!AC2033</f>
        <v>0</v>
      </c>
      <c r="U998" s="23">
        <f>'Comm Input'!AD2033</f>
        <v>0</v>
      </c>
      <c r="V998">
        <f>'Comm Input'!AE2033</f>
        <v>0</v>
      </c>
      <c r="W998" s="49">
        <f>'Comm Input'!AF2033</f>
        <v>0</v>
      </c>
      <c r="X998" s="23">
        <f>'Comm Input'!AG2033</f>
        <v>0</v>
      </c>
      <c r="Y998" s="23">
        <f>'Comm Input'!AH2033</f>
        <v>0</v>
      </c>
      <c r="Z998">
        <f>'Comm Input'!AI2033</f>
        <v>0</v>
      </c>
    </row>
    <row r="999" spans="1:26" x14ac:dyDescent="0.25">
      <c r="A999" s="311">
        <f>'Comm Input'!J2034</f>
        <v>0</v>
      </c>
      <c r="B999">
        <f>'Comm Input'!K2034</f>
        <v>0</v>
      </c>
      <c r="C999">
        <f>'Comm Input'!L2034</f>
        <v>0</v>
      </c>
      <c r="D999" s="1352">
        <f>'Comm Input'!M2034</f>
        <v>0</v>
      </c>
      <c r="E999" s="494">
        <f>'Comm Input'!N2034</f>
        <v>0</v>
      </c>
      <c r="F999" s="17">
        <f>'Comm Input'!O2034</f>
        <v>0</v>
      </c>
      <c r="G999" s="38">
        <f>'Comm Input'!P2034</f>
        <v>0</v>
      </c>
      <c r="H999" s="307">
        <f>'Comm Input'!Q2034</f>
        <v>0</v>
      </c>
      <c r="I999" s="307">
        <f>'Comm Input'!R2034</f>
        <v>0</v>
      </c>
      <c r="J999" s="307">
        <f>'Comm Input'!S2034</f>
        <v>0</v>
      </c>
      <c r="K999" s="307">
        <f>'Comm Input'!T2034</f>
        <v>0</v>
      </c>
      <c r="L999" s="38">
        <f>'Comm Input'!U2034</f>
        <v>0</v>
      </c>
      <c r="M999" s="38">
        <f>'Comm Input'!V2034</f>
        <v>0</v>
      </c>
      <c r="N999" s="22">
        <f>'Comm Input'!W2034</f>
        <v>0</v>
      </c>
      <c r="O999" s="22">
        <f>'Comm Input'!X2034</f>
        <v>0</v>
      </c>
      <c r="P999" s="23">
        <f>'Comm Input'!Y2034</f>
        <v>0</v>
      </c>
      <c r="Q999" s="22">
        <f>'Comm Input'!Z2034</f>
        <v>0</v>
      </c>
      <c r="R999" s="23">
        <f>'Comm Input'!AA2034</f>
        <v>0</v>
      </c>
      <c r="S999" s="23">
        <f>'Comm Input'!AB2034</f>
        <v>0</v>
      </c>
      <c r="T999">
        <f>'Comm Input'!AC2034</f>
        <v>0</v>
      </c>
      <c r="U999" s="23">
        <f>'Comm Input'!AD2034</f>
        <v>0</v>
      </c>
      <c r="V999">
        <f>'Comm Input'!AE2034</f>
        <v>0</v>
      </c>
      <c r="W999" s="49">
        <f>'Comm Input'!AF2034</f>
        <v>0</v>
      </c>
      <c r="X999" s="23">
        <f>'Comm Input'!AG2034</f>
        <v>0</v>
      </c>
      <c r="Y999" s="23">
        <f>'Comm Input'!AH2034</f>
        <v>0</v>
      </c>
      <c r="Z999" s="23">
        <f>'Comm Input'!AI2034</f>
        <v>0</v>
      </c>
    </row>
    <row r="1000" spans="1:26" x14ac:dyDescent="0.25">
      <c r="A1000" s="311">
        <f>'Comm Input'!J2035</f>
        <v>0</v>
      </c>
      <c r="B1000">
        <f>'Comm Input'!K2035</f>
        <v>0</v>
      </c>
      <c r="C1000">
        <f>'Comm Input'!L2035</f>
        <v>0</v>
      </c>
      <c r="D1000">
        <f>'Comm Input'!M2035</f>
        <v>0</v>
      </c>
      <c r="E1000" s="626">
        <f>'Comm Input'!N2035</f>
        <v>0</v>
      </c>
      <c r="F1000" s="13">
        <f>'Comm Input'!O2035</f>
        <v>0</v>
      </c>
      <c r="G1000" s="38">
        <f>'Comm Input'!P2035</f>
        <v>0</v>
      </c>
      <c r="H1000" s="307">
        <f>'Comm Input'!Q2035</f>
        <v>0</v>
      </c>
      <c r="I1000" s="307">
        <f>'Comm Input'!R2035</f>
        <v>0</v>
      </c>
      <c r="J1000" s="307">
        <f>'Comm Input'!S2035</f>
        <v>0</v>
      </c>
      <c r="K1000" s="307">
        <f>'Comm Input'!T2035</f>
        <v>0</v>
      </c>
      <c r="L1000" s="38">
        <f>'Comm Input'!U2035</f>
        <v>0</v>
      </c>
      <c r="M1000" s="38">
        <f>'Comm Input'!V2035</f>
        <v>0</v>
      </c>
      <c r="N1000" s="22">
        <f>'Comm Input'!W2035</f>
        <v>0</v>
      </c>
      <c r="O1000" s="22">
        <f>'Comm Input'!X2035</f>
        <v>0</v>
      </c>
      <c r="P1000" s="23">
        <f>'Comm Input'!Y2035</f>
        <v>0</v>
      </c>
      <c r="Q1000" s="22">
        <f>'Comm Input'!Z2035</f>
        <v>0</v>
      </c>
      <c r="R1000" s="23">
        <f>'Comm Input'!AA2035</f>
        <v>0</v>
      </c>
      <c r="S1000" s="23">
        <f>'Comm Input'!AB2035</f>
        <v>0</v>
      </c>
      <c r="T1000">
        <f>'Comm Input'!AC2035</f>
        <v>0</v>
      </c>
      <c r="U1000" s="23">
        <f>'Comm Input'!AD2035</f>
        <v>0</v>
      </c>
      <c r="V1000">
        <f>'Comm Input'!AE2035</f>
        <v>0</v>
      </c>
      <c r="W1000" s="49">
        <f>'Comm Input'!AF2035</f>
        <v>0</v>
      </c>
      <c r="X1000" s="23">
        <f>'Comm Input'!AG2035</f>
        <v>0</v>
      </c>
      <c r="Y1000" s="23">
        <f>'Comm Input'!AH2035</f>
        <v>0</v>
      </c>
      <c r="Z1000" s="23">
        <f>'Comm Input'!AI2035</f>
        <v>0</v>
      </c>
    </row>
    <row r="1001" spans="1:26" ht="15.75" thickBot="1" x14ac:dyDescent="0.3">
      <c r="A1001" s="311">
        <f>'Comm Input'!J2036</f>
        <v>0</v>
      </c>
      <c r="B1001">
        <f>'Comm Input'!K2036</f>
        <v>0</v>
      </c>
      <c r="C1001">
        <f>'Comm Input'!L2036</f>
        <v>0</v>
      </c>
      <c r="D1001">
        <f>'Comm Input'!M2036</f>
        <v>0</v>
      </c>
      <c r="E1001" s="49">
        <f>'Comm Input'!N2036</f>
        <v>0</v>
      </c>
      <c r="F1001" s="50">
        <f>'Comm Input'!O2036</f>
        <v>0</v>
      </c>
      <c r="G1001" s="38">
        <f>'Comm Input'!P2036</f>
        <v>0</v>
      </c>
      <c r="H1001" s="307">
        <f>'Comm Input'!Q2036</f>
        <v>0</v>
      </c>
      <c r="I1001" s="307">
        <f>'Comm Input'!R2036</f>
        <v>0</v>
      </c>
      <c r="J1001" s="307">
        <f>'Comm Input'!S2036</f>
        <v>0</v>
      </c>
      <c r="K1001" s="307">
        <f>'Comm Input'!T2036</f>
        <v>0</v>
      </c>
      <c r="L1001" s="38">
        <f>'Comm Input'!U2036</f>
        <v>0</v>
      </c>
      <c r="M1001" s="38">
        <f>'Comm Input'!V2036</f>
        <v>0</v>
      </c>
      <c r="N1001" s="38">
        <f>'Comm Input'!W2036</f>
        <v>0</v>
      </c>
      <c r="O1001" s="22">
        <f>'Comm Input'!X2036</f>
        <v>0</v>
      </c>
      <c r="P1001" s="11">
        <f>'Comm Input'!Y2036</f>
        <v>0</v>
      </c>
      <c r="Q1001" s="22">
        <f>'Comm Input'!Z2036</f>
        <v>0</v>
      </c>
      <c r="R1001" s="22">
        <f>'Comm Input'!AA2036</f>
        <v>0</v>
      </c>
      <c r="S1001" s="22">
        <f>'Comm Input'!AB2036</f>
        <v>0</v>
      </c>
      <c r="T1001" s="22">
        <f>'Comm Input'!AC2036</f>
        <v>0</v>
      </c>
      <c r="U1001" s="22">
        <f>'Comm Input'!AD2036</f>
        <v>0</v>
      </c>
      <c r="V1001" s="22">
        <f>'Comm Input'!AE2036</f>
        <v>0</v>
      </c>
      <c r="W1001" s="49">
        <f>'Comm Input'!AF2036</f>
        <v>0</v>
      </c>
      <c r="X1001" s="22">
        <f>'Comm Input'!AG2036</f>
        <v>0</v>
      </c>
      <c r="Y1001" s="22">
        <f>'Comm Input'!AH2036</f>
        <v>0</v>
      </c>
      <c r="Z1001" s="22">
        <f>'Comm Input'!AI2036</f>
        <v>0</v>
      </c>
    </row>
    <row r="1002" spans="1:26" ht="15.75" thickBot="1" x14ac:dyDescent="0.3">
      <c r="A1002" s="311">
        <f>'Comm Input'!J2037</f>
        <v>0</v>
      </c>
      <c r="B1002">
        <f>'Comm Input'!K2037</f>
        <v>0</v>
      </c>
      <c r="C1002">
        <f>'Comm Input'!L2037</f>
        <v>0</v>
      </c>
      <c r="D1002">
        <f>'Comm Input'!M2037</f>
        <v>0</v>
      </c>
      <c r="E1002" s="49">
        <f>'Comm Input'!N2037</f>
        <v>0</v>
      </c>
      <c r="F1002" s="50">
        <f>'Comm Input'!O2037</f>
        <v>0</v>
      </c>
      <c r="G1002" s="38">
        <f>'Comm Input'!P2037</f>
        <v>0</v>
      </c>
      <c r="H1002" s="38">
        <f>'Comm Input'!Q2037</f>
        <v>0</v>
      </c>
      <c r="I1002" s="38">
        <f>'Comm Input'!R2037</f>
        <v>0</v>
      </c>
      <c r="J1002" s="38">
        <f>'Comm Input'!S2037</f>
        <v>0</v>
      </c>
      <c r="K1002" s="38">
        <f>'Comm Input'!T2037</f>
        <v>0</v>
      </c>
      <c r="L1002" s="38">
        <f>'Comm Input'!U2037</f>
        <v>0</v>
      </c>
      <c r="M1002" s="38">
        <f>'Comm Input'!V2037</f>
        <v>0</v>
      </c>
      <c r="N1002" s="488">
        <f>'Comm Input'!W2037</f>
        <v>0</v>
      </c>
      <c r="O1002" s="489">
        <f>'Comm Input'!X2037</f>
        <v>0</v>
      </c>
      <c r="P1002" s="490">
        <f>'Comm Input'!Y2037</f>
        <v>0</v>
      </c>
      <c r="Q1002" s="829">
        <f>'Comm Input'!Z2037</f>
        <v>0</v>
      </c>
      <c r="R1002" s="387">
        <f>'Comm Input'!AA2037</f>
        <v>0</v>
      </c>
      <c r="S1002" s="387">
        <f>'Comm Input'!AB2037</f>
        <v>0</v>
      </c>
      <c r="T1002" s="1087">
        <f>'Comm Input'!AC2037</f>
        <v>0</v>
      </c>
      <c r="U1002" s="387">
        <f>'Comm Input'!AD2037</f>
        <v>0</v>
      </c>
      <c r="V1002" s="523">
        <f>'Comm Input'!AE2037</f>
        <v>0</v>
      </c>
      <c r="W1002" s="89">
        <f>'Comm Input'!AF2037</f>
        <v>0</v>
      </c>
      <c r="X1002" s="387">
        <f>'Comm Input'!AG2037</f>
        <v>0</v>
      </c>
      <c r="Y1002" s="387">
        <f>'Comm Input'!AH2037</f>
        <v>0</v>
      </c>
      <c r="Z1002" s="1087">
        <f>'Comm Input'!AI2037</f>
        <v>0</v>
      </c>
    </row>
    <row r="1003" spans="1:26" x14ac:dyDescent="0.25">
      <c r="A1003" s="311">
        <f>'Comm Input'!J2038</f>
        <v>0</v>
      </c>
      <c r="B1003">
        <f>'Comm Input'!K2038</f>
        <v>0</v>
      </c>
      <c r="C1003">
        <f>'Comm Input'!L2038</f>
        <v>0</v>
      </c>
      <c r="D1003">
        <f>'Comm Input'!M2038</f>
        <v>0</v>
      </c>
      <c r="E1003" s="49">
        <f>'Comm Input'!N2038</f>
        <v>0</v>
      </c>
      <c r="F1003" s="50">
        <f>'Comm Input'!O2038</f>
        <v>0</v>
      </c>
      <c r="G1003" s="38">
        <f>'Comm Input'!P2038</f>
        <v>0</v>
      </c>
      <c r="H1003" s="38">
        <f>'Comm Input'!Q2038</f>
        <v>0</v>
      </c>
      <c r="I1003" s="38">
        <f>'Comm Input'!R2038</f>
        <v>0</v>
      </c>
      <c r="J1003" s="38">
        <f>'Comm Input'!S2038</f>
        <v>0</v>
      </c>
      <c r="K1003" s="38">
        <f>'Comm Input'!T2038</f>
        <v>0</v>
      </c>
      <c r="L1003" s="38">
        <f>'Comm Input'!U2038</f>
        <v>0</v>
      </c>
      <c r="M1003" s="38">
        <f>'Comm Input'!V2038</f>
        <v>0</v>
      </c>
      <c r="N1003" s="522">
        <f>'Comm Input'!W2038</f>
        <v>0</v>
      </c>
      <c r="O1003" s="523">
        <f>'Comm Input'!X2038</f>
        <v>0</v>
      </c>
      <c r="P1003" s="28">
        <f>'Comm Input'!Y2038</f>
        <v>0</v>
      </c>
      <c r="Q1003" s="523">
        <f>'Comm Input'!Z2038</f>
        <v>0</v>
      </c>
      <c r="R1003" s="523">
        <f>'Comm Input'!AA2038</f>
        <v>0</v>
      </c>
      <c r="S1003" s="523">
        <f>'Comm Input'!AB2038</f>
        <v>0</v>
      </c>
      <c r="T1003" s="89">
        <f>'Comm Input'!AC2038</f>
        <v>0</v>
      </c>
      <c r="U1003" s="523">
        <f>'Comm Input'!AD2038</f>
        <v>0</v>
      </c>
      <c r="V1003" s="523">
        <f>'Comm Input'!AE2038</f>
        <v>0</v>
      </c>
      <c r="W1003" s="89">
        <f>'Comm Input'!AF2038</f>
        <v>0</v>
      </c>
      <c r="X1003" s="523">
        <f>'Comm Input'!AG2038</f>
        <v>0</v>
      </c>
      <c r="Y1003" s="523">
        <f>'Comm Input'!AH2038</f>
        <v>0</v>
      </c>
      <c r="Z1003" s="89">
        <f>'Comm Input'!AI2038</f>
        <v>0</v>
      </c>
    </row>
    <row r="1004" spans="1:26" x14ac:dyDescent="0.25">
      <c r="A1004" s="440" t="str">
        <f>'Comm Input'!J2039</f>
        <v>CES</v>
      </c>
      <c r="B1004" s="42" t="str">
        <f>'Comm Input'!K2039</f>
        <v xml:space="preserve">Broker: </v>
      </c>
      <c r="C1004" s="35">
        <f>'Comm Input'!L2039</f>
        <v>0</v>
      </c>
      <c r="D1004" s="158">
        <f>'Comm Input'!M2039</f>
        <v>0</v>
      </c>
      <c r="E1004" s="117">
        <f>'Comm Input'!N2039</f>
        <v>0</v>
      </c>
      <c r="F1004" s="316">
        <f>'Comm Input'!O2039</f>
        <v>0</v>
      </c>
      <c r="G1004" s="158">
        <f>'Comm Input'!P2039</f>
        <v>0</v>
      </c>
      <c r="H1004" s="158">
        <f>'Comm Input'!Q2039</f>
        <v>0</v>
      </c>
      <c r="I1004" s="158">
        <f>'Comm Input'!R2039</f>
        <v>0</v>
      </c>
      <c r="J1004" s="319">
        <f>'Comm Input'!S2039</f>
        <v>0</v>
      </c>
      <c r="K1004" s="319">
        <f>'Comm Input'!T2039</f>
        <v>0</v>
      </c>
      <c r="L1004" s="319" t="str">
        <f>'Comm Input'!U2039</f>
        <v>Bundled</v>
      </c>
      <c r="M1004" s="158">
        <f>'Comm Input'!V2039</f>
        <v>0</v>
      </c>
      <c r="N1004" s="319">
        <f>'Comm Input'!W2039</f>
        <v>0</v>
      </c>
      <c r="O1004" s="117">
        <f>'Comm Input'!X2039</f>
        <v>0</v>
      </c>
      <c r="P1004" s="157">
        <f>'Comm Input'!Y2039</f>
        <v>0</v>
      </c>
      <c r="Q1004" s="158">
        <f>'Comm Input'!Z2039</f>
        <v>0</v>
      </c>
      <c r="R1004" s="319">
        <f>'Comm Input'!AA2039</f>
        <v>0</v>
      </c>
      <c r="S1004" s="157">
        <f>'Comm Input'!AB2039</f>
        <v>0</v>
      </c>
      <c r="T1004" s="7">
        <f>'Comm Input'!AC2039</f>
        <v>0</v>
      </c>
      <c r="U1004" s="319">
        <f>'Comm Input'!AD2039</f>
        <v>0</v>
      </c>
      <c r="V1004" s="7">
        <f>'Comm Input'!AE2039</f>
        <v>0</v>
      </c>
      <c r="W1004" s="7">
        <f>'Comm Input'!AF2039</f>
        <v>0</v>
      </c>
      <c r="X1004" s="158">
        <f>'Comm Input'!AG2039</f>
        <v>0</v>
      </c>
      <c r="Y1004" s="322">
        <f>'Comm Input'!AH2039</f>
        <v>0</v>
      </c>
      <c r="Z1004" s="7">
        <f>'Comm Input'!AI2039</f>
        <v>0</v>
      </c>
    </row>
    <row r="1005" spans="1:26" x14ac:dyDescent="0.25">
      <c r="A1005" s="311">
        <f>'Comm Input'!J2040</f>
        <v>0</v>
      </c>
      <c r="B1005" s="378" t="str">
        <f>'Comm Input'!K2040</f>
        <v>Client</v>
      </c>
      <c r="C1005" s="17">
        <f>'Comm Input'!L2040</f>
        <v>0</v>
      </c>
      <c r="D1005" t="str">
        <f>'Comm Input'!M2040</f>
        <v>STCODE</v>
      </c>
      <c r="E1005" s="628">
        <f>'Comm Input'!N2040</f>
        <v>0</v>
      </c>
      <c r="F1005" s="366">
        <f>'Comm Input'!O2040</f>
        <v>0</v>
      </c>
      <c r="G1005" s="533">
        <f>'Comm Input'!P2040</f>
        <v>0</v>
      </c>
      <c r="H1005" s="535">
        <f>'Comm Input'!Q2040</f>
        <v>0</v>
      </c>
      <c r="I1005" s="535">
        <f>'Comm Input'!R2040</f>
        <v>0</v>
      </c>
      <c r="J1005" s="535">
        <f>'Comm Input'!S2040</f>
        <v>0</v>
      </c>
      <c r="K1005" s="535">
        <f>'Comm Input'!T2040</f>
        <v>0</v>
      </c>
      <c r="L1005" s="526">
        <f>'Comm Input'!U2040</f>
        <v>0</v>
      </c>
      <c r="M1005" s="526">
        <f>'Comm Input'!V2040</f>
        <v>0</v>
      </c>
      <c r="N1005" s="523">
        <f>'Comm Input'!W2040</f>
        <v>0</v>
      </c>
      <c r="O1005" s="523">
        <f>'Comm Input'!X2040</f>
        <v>0</v>
      </c>
      <c r="P1005" s="538">
        <f>'Comm Input'!Y2040</f>
        <v>0</v>
      </c>
      <c r="Q1005" s="523">
        <f>'Comm Input'!Z2040</f>
        <v>0</v>
      </c>
      <c r="R1005" s="538">
        <f>'Comm Input'!AA2040</f>
        <v>0</v>
      </c>
      <c r="S1005" s="538">
        <f>'Comm Input'!AB2040</f>
        <v>0</v>
      </c>
      <c r="T1005">
        <f>'Comm Input'!AC2040</f>
        <v>0</v>
      </c>
      <c r="U1005" s="538">
        <f>'Comm Input'!AD2040</f>
        <v>0</v>
      </c>
      <c r="V1005">
        <f>'Comm Input'!AE2040</f>
        <v>0</v>
      </c>
      <c r="W1005" s="541">
        <f>'Comm Input'!AF2040</f>
        <v>0</v>
      </c>
      <c r="X1005" s="538">
        <f>'Comm Input'!AG2040</f>
        <v>0</v>
      </c>
      <c r="Y1005" s="538">
        <f>'Comm Input'!AH2040</f>
        <v>0</v>
      </c>
      <c r="Z1005">
        <f>'Comm Input'!AI2040</f>
        <v>0</v>
      </c>
    </row>
    <row r="1006" spans="1:26" x14ac:dyDescent="0.25">
      <c r="A1006" s="311">
        <f>'Comm Input'!J2041</f>
        <v>0</v>
      </c>
      <c r="B1006">
        <f>'Comm Input'!K2041</f>
        <v>0</v>
      </c>
      <c r="C1006">
        <f>'Comm Input'!L2041</f>
        <v>0</v>
      </c>
      <c r="D1006">
        <f>'Comm Input'!M2041</f>
        <v>0</v>
      </c>
      <c r="E1006" s="494">
        <f>'Comm Input'!N2041</f>
        <v>0</v>
      </c>
      <c r="F1006" s="17">
        <f>'Comm Input'!O2041</f>
        <v>0</v>
      </c>
      <c r="G1006" s="38">
        <f>'Comm Input'!P2041</f>
        <v>0</v>
      </c>
      <c r="H1006" s="307">
        <f>'Comm Input'!Q2041</f>
        <v>0</v>
      </c>
      <c r="I1006" s="307">
        <f>'Comm Input'!R2041</f>
        <v>0</v>
      </c>
      <c r="J1006" s="307">
        <f>'Comm Input'!S2041</f>
        <v>0</v>
      </c>
      <c r="K1006" s="307">
        <f>'Comm Input'!T2041</f>
        <v>0</v>
      </c>
      <c r="L1006" s="38">
        <f>'Comm Input'!U2041</f>
        <v>0</v>
      </c>
      <c r="M1006" s="38">
        <f>'Comm Input'!V2041</f>
        <v>0</v>
      </c>
      <c r="N1006" s="22">
        <f>'Comm Input'!W2041</f>
        <v>0</v>
      </c>
      <c r="O1006" s="22">
        <f>'Comm Input'!X2041</f>
        <v>0</v>
      </c>
      <c r="P1006" s="23">
        <f>'Comm Input'!Y2041</f>
        <v>0</v>
      </c>
      <c r="Q1006" s="22">
        <f>'Comm Input'!Z2041</f>
        <v>0</v>
      </c>
      <c r="R1006" s="23">
        <f>'Comm Input'!AA2041</f>
        <v>0</v>
      </c>
      <c r="S1006" s="23">
        <f>'Comm Input'!AB2041</f>
        <v>0</v>
      </c>
      <c r="T1006">
        <f>'Comm Input'!AC2041</f>
        <v>0</v>
      </c>
      <c r="U1006" s="23">
        <f>'Comm Input'!AD2041</f>
        <v>0</v>
      </c>
      <c r="V1006">
        <f>'Comm Input'!AE2041</f>
        <v>0</v>
      </c>
      <c r="W1006" s="49">
        <f>'Comm Input'!AF2041</f>
        <v>0</v>
      </c>
      <c r="X1006" s="23">
        <f>'Comm Input'!AG2041</f>
        <v>0</v>
      </c>
      <c r="Y1006" s="23">
        <f>'Comm Input'!AH2041</f>
        <v>0</v>
      </c>
      <c r="Z1006">
        <f>'Comm Input'!AI2041</f>
        <v>0</v>
      </c>
    </row>
    <row r="1007" spans="1:26" x14ac:dyDescent="0.25">
      <c r="A1007" s="311">
        <f>'Comm Input'!J2042</f>
        <v>0</v>
      </c>
      <c r="B1007" t="str">
        <f>'Comm Input'!K2042</f>
        <v xml:space="preserve">EFFECTIVE: </v>
      </c>
      <c r="C1007" s="17">
        <f>'Comm Input'!L2042</f>
        <v>0</v>
      </c>
      <c r="D1007">
        <f>'Comm Input'!M2042</f>
        <v>0</v>
      </c>
      <c r="E1007" s="494">
        <f>'Comm Input'!N2042</f>
        <v>0</v>
      </c>
      <c r="F1007" s="366">
        <f>'Comm Input'!O2042</f>
        <v>0</v>
      </c>
      <c r="G1007" s="321">
        <f>'Comm Input'!P2042</f>
        <v>0</v>
      </c>
      <c r="H1007" s="307">
        <f>'Comm Input'!Q2042</f>
        <v>0</v>
      </c>
      <c r="I1007" s="307">
        <f>'Comm Input'!R2042</f>
        <v>0</v>
      </c>
      <c r="J1007" s="307">
        <f>'Comm Input'!S2042</f>
        <v>0</v>
      </c>
      <c r="K1007" s="307">
        <f>'Comm Input'!T2042</f>
        <v>0</v>
      </c>
      <c r="L1007" s="38">
        <f>'Comm Input'!U2042</f>
        <v>0</v>
      </c>
      <c r="M1007" s="38">
        <f>'Comm Input'!V2042</f>
        <v>0</v>
      </c>
      <c r="N1007" s="22">
        <f>'Comm Input'!W2042</f>
        <v>0</v>
      </c>
      <c r="O1007" s="22">
        <f>'Comm Input'!X2042</f>
        <v>0</v>
      </c>
      <c r="P1007" s="23">
        <f>'Comm Input'!Y2042</f>
        <v>0</v>
      </c>
      <c r="Q1007" s="22">
        <f>'Comm Input'!Z2042</f>
        <v>0</v>
      </c>
      <c r="R1007" s="23">
        <f>'Comm Input'!AA2042</f>
        <v>0</v>
      </c>
      <c r="S1007" s="23">
        <f>'Comm Input'!AB2042</f>
        <v>0</v>
      </c>
      <c r="T1007">
        <f>'Comm Input'!AC2042</f>
        <v>0</v>
      </c>
      <c r="U1007" s="23">
        <f>'Comm Input'!AD2042</f>
        <v>0</v>
      </c>
      <c r="V1007">
        <f>'Comm Input'!AE2042</f>
        <v>0</v>
      </c>
      <c r="W1007" s="49">
        <f>'Comm Input'!AF2042</f>
        <v>0</v>
      </c>
      <c r="X1007" s="23">
        <f>'Comm Input'!AG2042</f>
        <v>0</v>
      </c>
      <c r="Y1007" s="23">
        <f>'Comm Input'!AH2042</f>
        <v>0</v>
      </c>
      <c r="Z1007">
        <f>'Comm Input'!AI2042</f>
        <v>0</v>
      </c>
    </row>
    <row r="1008" spans="1:26" x14ac:dyDescent="0.25">
      <c r="A1008" s="311">
        <f>'Comm Input'!J2043</f>
        <v>0</v>
      </c>
      <c r="B1008">
        <f>'Comm Input'!K2043</f>
        <v>0</v>
      </c>
      <c r="C1008">
        <f>'Comm Input'!L2043</f>
        <v>0</v>
      </c>
      <c r="D1008">
        <f>'Comm Input'!M2043</f>
        <v>0</v>
      </c>
      <c r="E1008" s="494">
        <f>'Comm Input'!N2043</f>
        <v>0</v>
      </c>
      <c r="F1008" s="17">
        <f>'Comm Input'!O2043</f>
        <v>0</v>
      </c>
      <c r="G1008" s="38">
        <f>'Comm Input'!P2043</f>
        <v>0</v>
      </c>
      <c r="H1008" s="307">
        <f>'Comm Input'!Q2043</f>
        <v>0</v>
      </c>
      <c r="I1008" s="307">
        <f>'Comm Input'!R2043</f>
        <v>0</v>
      </c>
      <c r="J1008" s="307">
        <f>'Comm Input'!S2043</f>
        <v>0</v>
      </c>
      <c r="K1008" s="307">
        <f>'Comm Input'!T2043</f>
        <v>0</v>
      </c>
      <c r="L1008" s="38">
        <f>'Comm Input'!U2043</f>
        <v>0</v>
      </c>
      <c r="M1008" s="38">
        <f>'Comm Input'!V2043</f>
        <v>0</v>
      </c>
      <c r="N1008" s="22">
        <f>'Comm Input'!W2043</f>
        <v>0</v>
      </c>
      <c r="O1008" s="22">
        <f>'Comm Input'!X2043</f>
        <v>0</v>
      </c>
      <c r="P1008" s="23">
        <f>'Comm Input'!Y2043</f>
        <v>0</v>
      </c>
      <c r="Q1008" s="22">
        <f>'Comm Input'!Z2043</f>
        <v>0</v>
      </c>
      <c r="R1008" s="23">
        <f>'Comm Input'!AA2043</f>
        <v>0</v>
      </c>
      <c r="S1008" s="23">
        <f>'Comm Input'!AB2043</f>
        <v>0</v>
      </c>
      <c r="T1008">
        <f>'Comm Input'!AC2043</f>
        <v>0</v>
      </c>
      <c r="U1008" s="23">
        <f>'Comm Input'!AD2043</f>
        <v>0</v>
      </c>
      <c r="V1008">
        <f>'Comm Input'!AE2043</f>
        <v>0</v>
      </c>
      <c r="W1008" s="49">
        <f>'Comm Input'!AF2043</f>
        <v>0</v>
      </c>
      <c r="X1008" s="23">
        <f>'Comm Input'!AG2043</f>
        <v>0</v>
      </c>
      <c r="Y1008" s="23">
        <f>'Comm Input'!AH2043</f>
        <v>0</v>
      </c>
      <c r="Z1008">
        <f>'Comm Input'!AI2043</f>
        <v>0</v>
      </c>
    </row>
    <row r="1009" spans="1:26" x14ac:dyDescent="0.25">
      <c r="A1009" s="311">
        <f>'Comm Input'!J2044</f>
        <v>0</v>
      </c>
      <c r="B1009">
        <f>'Comm Input'!K2044</f>
        <v>0</v>
      </c>
      <c r="C1009">
        <f>'Comm Input'!L2044</f>
        <v>0</v>
      </c>
      <c r="D1009" s="1352">
        <f>'Comm Input'!M2044</f>
        <v>0</v>
      </c>
      <c r="E1009" s="494">
        <f>'Comm Input'!N2044</f>
        <v>0</v>
      </c>
      <c r="F1009" s="17">
        <f>'Comm Input'!O2044</f>
        <v>0</v>
      </c>
      <c r="G1009" s="38">
        <f>'Comm Input'!P2044</f>
        <v>0</v>
      </c>
      <c r="H1009" s="307">
        <f>'Comm Input'!Q2044</f>
        <v>0</v>
      </c>
      <c r="I1009" s="307">
        <f>'Comm Input'!R2044</f>
        <v>0</v>
      </c>
      <c r="J1009" s="307">
        <f>'Comm Input'!S2044</f>
        <v>0</v>
      </c>
      <c r="K1009" s="307">
        <f>'Comm Input'!T2044</f>
        <v>0</v>
      </c>
      <c r="L1009" s="38">
        <f>'Comm Input'!U2044</f>
        <v>0</v>
      </c>
      <c r="M1009" s="38">
        <f>'Comm Input'!V2044</f>
        <v>0</v>
      </c>
      <c r="N1009" s="22">
        <f>'Comm Input'!W2044</f>
        <v>0</v>
      </c>
      <c r="O1009" s="22">
        <f>'Comm Input'!X2044</f>
        <v>0</v>
      </c>
      <c r="P1009" s="23">
        <f>'Comm Input'!Y2044</f>
        <v>0</v>
      </c>
      <c r="Q1009" s="22">
        <f>'Comm Input'!Z2044</f>
        <v>0</v>
      </c>
      <c r="R1009" s="23">
        <f>'Comm Input'!AA2044</f>
        <v>0</v>
      </c>
      <c r="S1009" s="23">
        <f>'Comm Input'!AB2044</f>
        <v>0</v>
      </c>
      <c r="T1009">
        <f>'Comm Input'!AC2044</f>
        <v>0</v>
      </c>
      <c r="U1009" s="23">
        <f>'Comm Input'!AD2044</f>
        <v>0</v>
      </c>
      <c r="V1009">
        <f>'Comm Input'!AE2044</f>
        <v>0</v>
      </c>
      <c r="W1009" s="49">
        <f>'Comm Input'!AF2044</f>
        <v>0</v>
      </c>
      <c r="X1009" s="23">
        <f>'Comm Input'!AG2044</f>
        <v>0</v>
      </c>
      <c r="Y1009" s="23">
        <f>'Comm Input'!AH2044</f>
        <v>0</v>
      </c>
      <c r="Z1009" s="23">
        <f>'Comm Input'!AI2044</f>
        <v>0</v>
      </c>
    </row>
    <row r="1010" spans="1:26" x14ac:dyDescent="0.25">
      <c r="A1010" s="311">
        <f>'Comm Input'!J2045</f>
        <v>0</v>
      </c>
      <c r="B1010">
        <f>'Comm Input'!K2045</f>
        <v>0</v>
      </c>
      <c r="C1010">
        <f>'Comm Input'!L2045</f>
        <v>0</v>
      </c>
      <c r="D1010">
        <f>'Comm Input'!M2045</f>
        <v>0</v>
      </c>
      <c r="E1010" s="626">
        <f>'Comm Input'!N2045</f>
        <v>0</v>
      </c>
      <c r="F1010" s="13">
        <f>'Comm Input'!O2045</f>
        <v>0</v>
      </c>
      <c r="G1010" s="38">
        <f>'Comm Input'!P2045</f>
        <v>0</v>
      </c>
      <c r="H1010" s="307">
        <f>'Comm Input'!Q2045</f>
        <v>0</v>
      </c>
      <c r="I1010" s="307">
        <f>'Comm Input'!R2045</f>
        <v>0</v>
      </c>
      <c r="J1010" s="307">
        <f>'Comm Input'!S2045</f>
        <v>0</v>
      </c>
      <c r="K1010" s="307">
        <f>'Comm Input'!T2045</f>
        <v>0</v>
      </c>
      <c r="L1010" s="38">
        <f>'Comm Input'!U2045</f>
        <v>0</v>
      </c>
      <c r="M1010" s="38">
        <f>'Comm Input'!V2045</f>
        <v>0</v>
      </c>
      <c r="N1010" s="22">
        <f>'Comm Input'!W2045</f>
        <v>0</v>
      </c>
      <c r="O1010" s="22">
        <f>'Comm Input'!X2045</f>
        <v>0</v>
      </c>
      <c r="P1010" s="23">
        <f>'Comm Input'!Y2045</f>
        <v>0</v>
      </c>
      <c r="Q1010" s="22">
        <f>'Comm Input'!Z2045</f>
        <v>0</v>
      </c>
      <c r="R1010" s="23">
        <f>'Comm Input'!AA2045</f>
        <v>0</v>
      </c>
      <c r="S1010" s="23">
        <f>'Comm Input'!AB2045</f>
        <v>0</v>
      </c>
      <c r="T1010">
        <f>'Comm Input'!AC2045</f>
        <v>0</v>
      </c>
      <c r="U1010" s="23">
        <f>'Comm Input'!AD2045</f>
        <v>0</v>
      </c>
      <c r="V1010">
        <f>'Comm Input'!AE2045</f>
        <v>0</v>
      </c>
      <c r="W1010" s="49">
        <f>'Comm Input'!AF2045</f>
        <v>0</v>
      </c>
      <c r="X1010" s="23">
        <f>'Comm Input'!AG2045</f>
        <v>0</v>
      </c>
      <c r="Y1010" s="23">
        <f>'Comm Input'!AH2045</f>
        <v>0</v>
      </c>
      <c r="Z1010" s="23">
        <f>'Comm Input'!AI2045</f>
        <v>0</v>
      </c>
    </row>
    <row r="1011" spans="1:26" ht="15.75" thickBot="1" x14ac:dyDescent="0.3">
      <c r="A1011" s="311">
        <f>'Comm Input'!J2046</f>
        <v>0</v>
      </c>
      <c r="B1011">
        <f>'Comm Input'!K2046</f>
        <v>0</v>
      </c>
      <c r="C1011">
        <f>'Comm Input'!L2046</f>
        <v>0</v>
      </c>
      <c r="D1011">
        <f>'Comm Input'!M2046</f>
        <v>0</v>
      </c>
      <c r="E1011" s="49">
        <f>'Comm Input'!N2046</f>
        <v>0</v>
      </c>
      <c r="F1011" s="50">
        <f>'Comm Input'!O2046</f>
        <v>0</v>
      </c>
      <c r="G1011" s="38">
        <f>'Comm Input'!P2046</f>
        <v>0</v>
      </c>
      <c r="H1011" s="307">
        <f>'Comm Input'!Q2046</f>
        <v>0</v>
      </c>
      <c r="I1011" s="307">
        <f>'Comm Input'!R2046</f>
        <v>0</v>
      </c>
      <c r="J1011" s="307">
        <f>'Comm Input'!S2046</f>
        <v>0</v>
      </c>
      <c r="K1011" s="307">
        <f>'Comm Input'!T2046</f>
        <v>0</v>
      </c>
      <c r="L1011" s="38">
        <f>'Comm Input'!U2046</f>
        <v>0</v>
      </c>
      <c r="M1011" s="38">
        <f>'Comm Input'!V2046</f>
        <v>0</v>
      </c>
      <c r="N1011" s="38">
        <f>'Comm Input'!W2046</f>
        <v>0</v>
      </c>
      <c r="O1011" s="22">
        <f>'Comm Input'!X2046</f>
        <v>0</v>
      </c>
      <c r="P1011" s="11">
        <f>'Comm Input'!Y2046</f>
        <v>0</v>
      </c>
      <c r="Q1011" s="22">
        <f>'Comm Input'!Z2046</f>
        <v>0</v>
      </c>
      <c r="R1011" s="22">
        <f>'Comm Input'!AA2046</f>
        <v>0</v>
      </c>
      <c r="S1011" s="22">
        <f>'Comm Input'!AB2046</f>
        <v>0</v>
      </c>
      <c r="T1011" s="22">
        <f>'Comm Input'!AC2046</f>
        <v>0</v>
      </c>
      <c r="U1011" s="22">
        <f>'Comm Input'!AD2046</f>
        <v>0</v>
      </c>
      <c r="V1011" s="22">
        <f>'Comm Input'!AE2046</f>
        <v>0</v>
      </c>
      <c r="W1011" s="49">
        <f>'Comm Input'!AF2046</f>
        <v>0</v>
      </c>
      <c r="X1011" s="22">
        <f>'Comm Input'!AG2046</f>
        <v>0</v>
      </c>
      <c r="Y1011" s="22">
        <f>'Comm Input'!AH2046</f>
        <v>0</v>
      </c>
      <c r="Z1011" s="22">
        <f>'Comm Input'!AI2046</f>
        <v>0</v>
      </c>
    </row>
    <row r="1012" spans="1:26" ht="15.75" thickBot="1" x14ac:dyDescent="0.3">
      <c r="A1012" s="311">
        <f>'Comm Input'!J2047</f>
        <v>0</v>
      </c>
      <c r="B1012">
        <f>'Comm Input'!K2047</f>
        <v>0</v>
      </c>
      <c r="C1012">
        <f>'Comm Input'!L2047</f>
        <v>0</v>
      </c>
      <c r="D1012">
        <f>'Comm Input'!M2047</f>
        <v>0</v>
      </c>
      <c r="E1012" s="49">
        <f>'Comm Input'!N2047</f>
        <v>0</v>
      </c>
      <c r="F1012" s="50">
        <f>'Comm Input'!O2047</f>
        <v>0</v>
      </c>
      <c r="G1012" s="38">
        <f>'Comm Input'!P2047</f>
        <v>0</v>
      </c>
      <c r="H1012" s="38">
        <f>'Comm Input'!Q2047</f>
        <v>0</v>
      </c>
      <c r="I1012" s="38">
        <f>'Comm Input'!R2047</f>
        <v>0</v>
      </c>
      <c r="J1012" s="38">
        <f>'Comm Input'!S2047</f>
        <v>0</v>
      </c>
      <c r="K1012" s="38">
        <f>'Comm Input'!T2047</f>
        <v>0</v>
      </c>
      <c r="L1012" s="38">
        <f>'Comm Input'!U2047</f>
        <v>0</v>
      </c>
      <c r="M1012" s="38">
        <f>'Comm Input'!V2047</f>
        <v>0</v>
      </c>
      <c r="N1012" s="488">
        <f>'Comm Input'!W2047</f>
        <v>0</v>
      </c>
      <c r="O1012" s="489">
        <f>'Comm Input'!X2047</f>
        <v>0</v>
      </c>
      <c r="P1012" s="490">
        <f>'Comm Input'!Y2047</f>
        <v>0</v>
      </c>
      <c r="Q1012" s="829">
        <f>'Comm Input'!Z2047</f>
        <v>0</v>
      </c>
      <c r="R1012" s="387">
        <f>'Comm Input'!AA2047</f>
        <v>0</v>
      </c>
      <c r="S1012" s="387">
        <f>'Comm Input'!AB2047</f>
        <v>0</v>
      </c>
      <c r="T1012" s="1087">
        <f>'Comm Input'!AC2047</f>
        <v>0</v>
      </c>
      <c r="U1012" s="387">
        <f>'Comm Input'!AD2047</f>
        <v>0</v>
      </c>
      <c r="V1012" s="523">
        <f>'Comm Input'!AE2047</f>
        <v>0</v>
      </c>
      <c r="W1012" s="89">
        <f>'Comm Input'!AF2047</f>
        <v>0</v>
      </c>
      <c r="X1012" s="387">
        <f>'Comm Input'!AG2047</f>
        <v>0</v>
      </c>
      <c r="Y1012" s="387">
        <f>'Comm Input'!AH2047</f>
        <v>0</v>
      </c>
      <c r="Z1012" s="1087">
        <f>'Comm Input'!AI2047</f>
        <v>0</v>
      </c>
    </row>
    <row r="1013" spans="1:26" x14ac:dyDescent="0.25">
      <c r="A1013" s="311">
        <f>'Comm Input'!J2048</f>
        <v>0</v>
      </c>
      <c r="B1013">
        <f>'Comm Input'!K2048</f>
        <v>0</v>
      </c>
      <c r="C1013">
        <f>'Comm Input'!L2048</f>
        <v>0</v>
      </c>
      <c r="D1013">
        <f>'Comm Input'!M2048</f>
        <v>0</v>
      </c>
      <c r="E1013" s="49">
        <f>'Comm Input'!N2048</f>
        <v>0</v>
      </c>
      <c r="F1013" s="50">
        <f>'Comm Input'!O2048</f>
        <v>0</v>
      </c>
      <c r="G1013" s="38">
        <f>'Comm Input'!P2048</f>
        <v>0</v>
      </c>
      <c r="H1013" s="38">
        <f>'Comm Input'!Q2048</f>
        <v>0</v>
      </c>
      <c r="I1013" s="38">
        <f>'Comm Input'!R2048</f>
        <v>0</v>
      </c>
      <c r="J1013" s="38">
        <f>'Comm Input'!S2048</f>
        <v>0</v>
      </c>
      <c r="K1013" s="38">
        <f>'Comm Input'!T2048</f>
        <v>0</v>
      </c>
      <c r="L1013" s="38">
        <f>'Comm Input'!U2048</f>
        <v>0</v>
      </c>
      <c r="M1013" s="38">
        <f>'Comm Input'!V2048</f>
        <v>0</v>
      </c>
      <c r="N1013" s="522">
        <f>'Comm Input'!W2048</f>
        <v>0</v>
      </c>
      <c r="O1013" s="523">
        <f>'Comm Input'!X2048</f>
        <v>0</v>
      </c>
      <c r="P1013" s="28">
        <f>'Comm Input'!Y2048</f>
        <v>0</v>
      </c>
      <c r="Q1013" s="523">
        <f>'Comm Input'!Z2048</f>
        <v>0</v>
      </c>
      <c r="R1013" s="523">
        <f>'Comm Input'!AA2048</f>
        <v>0</v>
      </c>
      <c r="S1013" s="523">
        <f>'Comm Input'!AB2048</f>
        <v>0</v>
      </c>
      <c r="T1013" s="89">
        <f>'Comm Input'!AC2048</f>
        <v>0</v>
      </c>
      <c r="U1013" s="523">
        <f>'Comm Input'!AD2048</f>
        <v>0</v>
      </c>
      <c r="V1013" s="523">
        <f>'Comm Input'!AE2048</f>
        <v>0</v>
      </c>
      <c r="W1013" s="89">
        <f>'Comm Input'!AF2048</f>
        <v>0</v>
      </c>
      <c r="X1013" s="523">
        <f>'Comm Input'!AG2048</f>
        <v>0</v>
      </c>
      <c r="Y1013" s="523">
        <f>'Comm Input'!AH2048</f>
        <v>0</v>
      </c>
      <c r="Z1013" s="89">
        <f>'Comm Input'!AI2048</f>
        <v>0</v>
      </c>
    </row>
    <row r="1014" spans="1:26" x14ac:dyDescent="0.25">
      <c r="A1014" s="440" t="str">
        <f>'Comm Input'!J2049</f>
        <v>CES</v>
      </c>
      <c r="B1014" s="42" t="str">
        <f>'Comm Input'!K2049</f>
        <v xml:space="preserve">Broker: </v>
      </c>
      <c r="C1014" s="35">
        <f>'Comm Input'!L2049</f>
        <v>0</v>
      </c>
      <c r="D1014" s="158">
        <f>'Comm Input'!M2049</f>
        <v>0</v>
      </c>
      <c r="E1014" s="117">
        <f>'Comm Input'!N2049</f>
        <v>0</v>
      </c>
      <c r="F1014" s="316">
        <f>'Comm Input'!O2049</f>
        <v>0</v>
      </c>
      <c r="G1014" s="158">
        <f>'Comm Input'!P2049</f>
        <v>0</v>
      </c>
      <c r="H1014" s="158">
        <f>'Comm Input'!Q2049</f>
        <v>0</v>
      </c>
      <c r="I1014" s="158">
        <f>'Comm Input'!R2049</f>
        <v>0</v>
      </c>
      <c r="J1014" s="319">
        <f>'Comm Input'!S2049</f>
        <v>0</v>
      </c>
      <c r="K1014" s="319">
        <f>'Comm Input'!T2049</f>
        <v>0</v>
      </c>
      <c r="L1014" s="319" t="str">
        <f>'Comm Input'!U2049</f>
        <v>Bundled</v>
      </c>
      <c r="M1014" s="158">
        <f>'Comm Input'!V2049</f>
        <v>0</v>
      </c>
      <c r="N1014" s="319">
        <f>'Comm Input'!W2049</f>
        <v>0</v>
      </c>
      <c r="O1014" s="117">
        <f>'Comm Input'!X2049</f>
        <v>0</v>
      </c>
      <c r="P1014" s="157">
        <f>'Comm Input'!Y2049</f>
        <v>0</v>
      </c>
      <c r="Q1014" s="158">
        <f>'Comm Input'!Z2049</f>
        <v>0</v>
      </c>
      <c r="R1014" s="319">
        <f>'Comm Input'!AA2049</f>
        <v>0</v>
      </c>
      <c r="S1014" s="157">
        <f>'Comm Input'!AB2049</f>
        <v>0</v>
      </c>
      <c r="T1014" s="7">
        <f>'Comm Input'!AC2049</f>
        <v>0</v>
      </c>
      <c r="U1014" s="319">
        <f>'Comm Input'!AD2049</f>
        <v>0</v>
      </c>
      <c r="V1014" s="7">
        <f>'Comm Input'!AE2049</f>
        <v>0</v>
      </c>
      <c r="W1014" s="7">
        <f>'Comm Input'!AF2049</f>
        <v>0</v>
      </c>
      <c r="X1014" s="158">
        <f>'Comm Input'!AG2049</f>
        <v>0</v>
      </c>
      <c r="Y1014" s="322">
        <f>'Comm Input'!AH2049</f>
        <v>0</v>
      </c>
      <c r="Z1014" s="7">
        <f>'Comm Input'!AI2049</f>
        <v>0</v>
      </c>
    </row>
    <row r="1015" spans="1:26" x14ac:dyDescent="0.25">
      <c r="A1015" s="311">
        <f>'Comm Input'!J2050</f>
        <v>0</v>
      </c>
      <c r="B1015" s="378" t="str">
        <f>'Comm Input'!K2050</f>
        <v>Client</v>
      </c>
      <c r="C1015" s="17">
        <f>'Comm Input'!L2050</f>
        <v>0</v>
      </c>
      <c r="D1015" t="str">
        <f>'Comm Input'!M2050</f>
        <v>STCODE</v>
      </c>
      <c r="E1015" s="628">
        <f>'Comm Input'!N2050</f>
        <v>0</v>
      </c>
      <c r="F1015" s="366">
        <f>'Comm Input'!O2050</f>
        <v>0</v>
      </c>
      <c r="G1015" s="533">
        <f>'Comm Input'!P2050</f>
        <v>0</v>
      </c>
      <c r="H1015" s="535">
        <f>'Comm Input'!Q2050</f>
        <v>0</v>
      </c>
      <c r="I1015" s="535">
        <f>'Comm Input'!R2050</f>
        <v>0</v>
      </c>
      <c r="J1015" s="535">
        <f>'Comm Input'!S2050</f>
        <v>0</v>
      </c>
      <c r="K1015" s="535">
        <f>'Comm Input'!T2050</f>
        <v>0</v>
      </c>
      <c r="L1015" s="526">
        <f>'Comm Input'!U2050</f>
        <v>0</v>
      </c>
      <c r="M1015" s="526">
        <f>'Comm Input'!V2050</f>
        <v>0</v>
      </c>
      <c r="N1015" s="523">
        <f>'Comm Input'!W2050</f>
        <v>0</v>
      </c>
      <c r="O1015" s="523">
        <f>'Comm Input'!X2050</f>
        <v>0</v>
      </c>
      <c r="P1015" s="538">
        <f>'Comm Input'!Y2050</f>
        <v>0</v>
      </c>
      <c r="Q1015" s="523">
        <f>'Comm Input'!Z2050</f>
        <v>0</v>
      </c>
      <c r="R1015" s="538">
        <f>'Comm Input'!AA2050</f>
        <v>0</v>
      </c>
      <c r="S1015" s="538">
        <f>'Comm Input'!AB2050</f>
        <v>0</v>
      </c>
      <c r="T1015">
        <f>'Comm Input'!AC2050</f>
        <v>0</v>
      </c>
      <c r="U1015" s="538">
        <f>'Comm Input'!AD2050</f>
        <v>0</v>
      </c>
      <c r="V1015">
        <f>'Comm Input'!AE2050</f>
        <v>0</v>
      </c>
      <c r="W1015" s="541">
        <f>'Comm Input'!AF2050</f>
        <v>0</v>
      </c>
      <c r="X1015" s="538">
        <f>'Comm Input'!AG2050</f>
        <v>0</v>
      </c>
      <c r="Y1015" s="538">
        <f>'Comm Input'!AH2050</f>
        <v>0</v>
      </c>
      <c r="Z1015">
        <f>'Comm Input'!AI2050</f>
        <v>0</v>
      </c>
    </row>
    <row r="1016" spans="1:26" x14ac:dyDescent="0.25">
      <c r="A1016" s="311">
        <f>'Comm Input'!J2051</f>
        <v>0</v>
      </c>
      <c r="B1016">
        <f>'Comm Input'!K2051</f>
        <v>0</v>
      </c>
      <c r="C1016">
        <f>'Comm Input'!L2051</f>
        <v>0</v>
      </c>
      <c r="D1016">
        <f>'Comm Input'!M2051</f>
        <v>0</v>
      </c>
      <c r="E1016" s="494">
        <f>'Comm Input'!N2051</f>
        <v>0</v>
      </c>
      <c r="F1016" s="17">
        <f>'Comm Input'!O2051</f>
        <v>0</v>
      </c>
      <c r="G1016" s="38">
        <f>'Comm Input'!P2051</f>
        <v>0</v>
      </c>
      <c r="H1016" s="307">
        <f>'Comm Input'!Q2051</f>
        <v>0</v>
      </c>
      <c r="I1016" s="307">
        <f>'Comm Input'!R2051</f>
        <v>0</v>
      </c>
      <c r="J1016" s="307">
        <f>'Comm Input'!S2051</f>
        <v>0</v>
      </c>
      <c r="K1016" s="307">
        <f>'Comm Input'!T2051</f>
        <v>0</v>
      </c>
      <c r="L1016" s="38">
        <f>'Comm Input'!U2051</f>
        <v>0</v>
      </c>
      <c r="M1016" s="38">
        <f>'Comm Input'!V2051</f>
        <v>0</v>
      </c>
      <c r="N1016" s="22">
        <f>'Comm Input'!W2051</f>
        <v>0</v>
      </c>
      <c r="O1016" s="22">
        <f>'Comm Input'!X2051</f>
        <v>0</v>
      </c>
      <c r="P1016" s="23">
        <f>'Comm Input'!Y2051</f>
        <v>0</v>
      </c>
      <c r="Q1016" s="22">
        <f>'Comm Input'!Z2051</f>
        <v>0</v>
      </c>
      <c r="R1016" s="23">
        <f>'Comm Input'!AA2051</f>
        <v>0</v>
      </c>
      <c r="S1016" s="23">
        <f>'Comm Input'!AB2051</f>
        <v>0</v>
      </c>
      <c r="T1016">
        <f>'Comm Input'!AC2051</f>
        <v>0</v>
      </c>
      <c r="U1016" s="23">
        <f>'Comm Input'!AD2051</f>
        <v>0</v>
      </c>
      <c r="V1016">
        <f>'Comm Input'!AE2051</f>
        <v>0</v>
      </c>
      <c r="W1016" s="49">
        <f>'Comm Input'!AF2051</f>
        <v>0</v>
      </c>
      <c r="X1016" s="23">
        <f>'Comm Input'!AG2051</f>
        <v>0</v>
      </c>
      <c r="Y1016" s="23">
        <f>'Comm Input'!AH2051</f>
        <v>0</v>
      </c>
      <c r="Z1016">
        <f>'Comm Input'!AI2051</f>
        <v>0</v>
      </c>
    </row>
    <row r="1017" spans="1:26" x14ac:dyDescent="0.25">
      <c r="A1017" s="311">
        <f>'Comm Input'!J2052</f>
        <v>0</v>
      </c>
      <c r="B1017" t="str">
        <f>'Comm Input'!K2052</f>
        <v xml:space="preserve">EFFECTIVE: </v>
      </c>
      <c r="C1017" s="17">
        <f>'Comm Input'!L2052</f>
        <v>0</v>
      </c>
      <c r="D1017">
        <f>'Comm Input'!M2052</f>
        <v>0</v>
      </c>
      <c r="E1017" s="494">
        <f>'Comm Input'!N2052</f>
        <v>0</v>
      </c>
      <c r="F1017" s="366">
        <f>'Comm Input'!O2052</f>
        <v>0</v>
      </c>
      <c r="G1017" s="321">
        <f>'Comm Input'!P2052</f>
        <v>0</v>
      </c>
      <c r="H1017" s="307">
        <f>'Comm Input'!Q2052</f>
        <v>0</v>
      </c>
      <c r="I1017" s="307">
        <f>'Comm Input'!R2052</f>
        <v>0</v>
      </c>
      <c r="J1017" s="307">
        <f>'Comm Input'!S2052</f>
        <v>0</v>
      </c>
      <c r="K1017" s="307">
        <f>'Comm Input'!T2052</f>
        <v>0</v>
      </c>
      <c r="L1017" s="38">
        <f>'Comm Input'!U2052</f>
        <v>0</v>
      </c>
      <c r="M1017" s="38">
        <f>'Comm Input'!V2052</f>
        <v>0</v>
      </c>
      <c r="N1017" s="22">
        <f>'Comm Input'!W2052</f>
        <v>0</v>
      </c>
      <c r="O1017" s="22">
        <f>'Comm Input'!X2052</f>
        <v>0</v>
      </c>
      <c r="P1017" s="23">
        <f>'Comm Input'!Y2052</f>
        <v>0</v>
      </c>
      <c r="Q1017" s="22">
        <f>'Comm Input'!Z2052</f>
        <v>0</v>
      </c>
      <c r="R1017" s="23">
        <f>'Comm Input'!AA2052</f>
        <v>0</v>
      </c>
      <c r="S1017" s="23">
        <f>'Comm Input'!AB2052</f>
        <v>0</v>
      </c>
      <c r="T1017">
        <f>'Comm Input'!AC2052</f>
        <v>0</v>
      </c>
      <c r="U1017" s="23">
        <f>'Comm Input'!AD2052</f>
        <v>0</v>
      </c>
      <c r="V1017">
        <f>'Comm Input'!AE2052</f>
        <v>0</v>
      </c>
      <c r="W1017" s="49">
        <f>'Comm Input'!AF2052</f>
        <v>0</v>
      </c>
      <c r="X1017" s="23">
        <f>'Comm Input'!AG2052</f>
        <v>0</v>
      </c>
      <c r="Y1017" s="23">
        <f>'Comm Input'!AH2052</f>
        <v>0</v>
      </c>
      <c r="Z1017">
        <f>'Comm Input'!AI2052</f>
        <v>0</v>
      </c>
    </row>
    <row r="1018" spans="1:26" x14ac:dyDescent="0.25">
      <c r="A1018" s="311">
        <f>'Comm Input'!J2053</f>
        <v>0</v>
      </c>
      <c r="B1018">
        <f>'Comm Input'!K2053</f>
        <v>0</v>
      </c>
      <c r="C1018">
        <f>'Comm Input'!L2053</f>
        <v>0</v>
      </c>
      <c r="D1018">
        <f>'Comm Input'!M2053</f>
        <v>0</v>
      </c>
      <c r="E1018" s="494">
        <f>'Comm Input'!N2053</f>
        <v>0</v>
      </c>
      <c r="F1018" s="17">
        <f>'Comm Input'!O2053</f>
        <v>0</v>
      </c>
      <c r="G1018" s="38">
        <f>'Comm Input'!P2053</f>
        <v>0</v>
      </c>
      <c r="H1018" s="307">
        <f>'Comm Input'!Q2053</f>
        <v>0</v>
      </c>
      <c r="I1018" s="307">
        <f>'Comm Input'!R2053</f>
        <v>0</v>
      </c>
      <c r="J1018" s="307">
        <f>'Comm Input'!S2053</f>
        <v>0</v>
      </c>
      <c r="K1018" s="307">
        <f>'Comm Input'!T2053</f>
        <v>0</v>
      </c>
      <c r="L1018" s="38">
        <f>'Comm Input'!U2053</f>
        <v>0</v>
      </c>
      <c r="M1018" s="38">
        <f>'Comm Input'!V2053</f>
        <v>0</v>
      </c>
      <c r="N1018" s="22">
        <f>'Comm Input'!W2053</f>
        <v>0</v>
      </c>
      <c r="O1018" s="22">
        <f>'Comm Input'!X2053</f>
        <v>0</v>
      </c>
      <c r="P1018" s="23">
        <f>'Comm Input'!Y2053</f>
        <v>0</v>
      </c>
      <c r="Q1018" s="22">
        <f>'Comm Input'!Z2053</f>
        <v>0</v>
      </c>
      <c r="R1018" s="23">
        <f>'Comm Input'!AA2053</f>
        <v>0</v>
      </c>
      <c r="S1018" s="23">
        <f>'Comm Input'!AB2053</f>
        <v>0</v>
      </c>
      <c r="T1018">
        <f>'Comm Input'!AC2053</f>
        <v>0</v>
      </c>
      <c r="U1018" s="23">
        <f>'Comm Input'!AD2053</f>
        <v>0</v>
      </c>
      <c r="V1018">
        <f>'Comm Input'!AE2053</f>
        <v>0</v>
      </c>
      <c r="W1018" s="49">
        <f>'Comm Input'!AF2053</f>
        <v>0</v>
      </c>
      <c r="X1018" s="23">
        <f>'Comm Input'!AG2053</f>
        <v>0</v>
      </c>
      <c r="Y1018" s="23">
        <f>'Comm Input'!AH2053</f>
        <v>0</v>
      </c>
      <c r="Z1018">
        <f>'Comm Input'!AI2053</f>
        <v>0</v>
      </c>
    </row>
    <row r="1019" spans="1:26" x14ac:dyDescent="0.25">
      <c r="A1019" s="311">
        <f>'Comm Input'!J2054</f>
        <v>0</v>
      </c>
      <c r="B1019">
        <f>'Comm Input'!K2054</f>
        <v>0</v>
      </c>
      <c r="C1019">
        <f>'Comm Input'!L2054</f>
        <v>0</v>
      </c>
      <c r="D1019" s="1352">
        <f>'Comm Input'!M2054</f>
        <v>0</v>
      </c>
      <c r="E1019" s="494">
        <f>'Comm Input'!N2054</f>
        <v>0</v>
      </c>
      <c r="F1019" s="17">
        <f>'Comm Input'!O2054</f>
        <v>0</v>
      </c>
      <c r="G1019" s="38">
        <f>'Comm Input'!P2054</f>
        <v>0</v>
      </c>
      <c r="H1019" s="307">
        <f>'Comm Input'!Q2054</f>
        <v>0</v>
      </c>
      <c r="I1019" s="307">
        <f>'Comm Input'!R2054</f>
        <v>0</v>
      </c>
      <c r="J1019" s="307">
        <f>'Comm Input'!S2054</f>
        <v>0</v>
      </c>
      <c r="K1019" s="307">
        <f>'Comm Input'!T2054</f>
        <v>0</v>
      </c>
      <c r="L1019" s="38">
        <f>'Comm Input'!U2054</f>
        <v>0</v>
      </c>
      <c r="M1019" s="38">
        <f>'Comm Input'!V2054</f>
        <v>0</v>
      </c>
      <c r="N1019" s="22">
        <f>'Comm Input'!W2054</f>
        <v>0</v>
      </c>
      <c r="O1019" s="22">
        <f>'Comm Input'!X2054</f>
        <v>0</v>
      </c>
      <c r="P1019" s="23">
        <f>'Comm Input'!Y2054</f>
        <v>0</v>
      </c>
      <c r="Q1019" s="22">
        <f>'Comm Input'!Z2054</f>
        <v>0</v>
      </c>
      <c r="R1019" s="23">
        <f>'Comm Input'!AA2054</f>
        <v>0</v>
      </c>
      <c r="S1019" s="23">
        <f>'Comm Input'!AB2054</f>
        <v>0</v>
      </c>
      <c r="T1019">
        <f>'Comm Input'!AC2054</f>
        <v>0</v>
      </c>
      <c r="U1019" s="23">
        <f>'Comm Input'!AD2054</f>
        <v>0</v>
      </c>
      <c r="V1019">
        <f>'Comm Input'!AE2054</f>
        <v>0</v>
      </c>
      <c r="W1019" s="49">
        <f>'Comm Input'!AF2054</f>
        <v>0</v>
      </c>
      <c r="X1019" s="23">
        <f>'Comm Input'!AG2054</f>
        <v>0</v>
      </c>
      <c r="Y1019" s="23">
        <f>'Comm Input'!AH2054</f>
        <v>0</v>
      </c>
      <c r="Z1019" s="23">
        <f>'Comm Input'!AI2054</f>
        <v>0</v>
      </c>
    </row>
    <row r="1020" spans="1:26" x14ac:dyDescent="0.25">
      <c r="A1020" s="311">
        <f>'Comm Input'!J2055</f>
        <v>0</v>
      </c>
      <c r="B1020">
        <f>'Comm Input'!K2055</f>
        <v>0</v>
      </c>
      <c r="C1020">
        <f>'Comm Input'!L2055</f>
        <v>0</v>
      </c>
      <c r="D1020">
        <f>'Comm Input'!M2055</f>
        <v>0</v>
      </c>
      <c r="E1020" s="626">
        <f>'Comm Input'!N2055</f>
        <v>0</v>
      </c>
      <c r="F1020" s="13">
        <f>'Comm Input'!O2055</f>
        <v>0</v>
      </c>
      <c r="G1020" s="38">
        <f>'Comm Input'!P2055</f>
        <v>0</v>
      </c>
      <c r="H1020" s="307">
        <f>'Comm Input'!Q2055</f>
        <v>0</v>
      </c>
      <c r="I1020" s="307">
        <f>'Comm Input'!R2055</f>
        <v>0</v>
      </c>
      <c r="J1020" s="307">
        <f>'Comm Input'!S2055</f>
        <v>0</v>
      </c>
      <c r="K1020" s="307">
        <f>'Comm Input'!T2055</f>
        <v>0</v>
      </c>
      <c r="L1020" s="38">
        <f>'Comm Input'!U2055</f>
        <v>0</v>
      </c>
      <c r="M1020" s="38">
        <f>'Comm Input'!V2055</f>
        <v>0</v>
      </c>
      <c r="N1020" s="22">
        <f>'Comm Input'!W2055</f>
        <v>0</v>
      </c>
      <c r="O1020" s="22">
        <f>'Comm Input'!X2055</f>
        <v>0</v>
      </c>
      <c r="P1020" s="23">
        <f>'Comm Input'!Y2055</f>
        <v>0</v>
      </c>
      <c r="Q1020" s="22">
        <f>'Comm Input'!Z2055</f>
        <v>0</v>
      </c>
      <c r="R1020" s="23">
        <f>'Comm Input'!AA2055</f>
        <v>0</v>
      </c>
      <c r="S1020" s="23">
        <f>'Comm Input'!AB2055</f>
        <v>0</v>
      </c>
      <c r="T1020">
        <f>'Comm Input'!AC2055</f>
        <v>0</v>
      </c>
      <c r="U1020" s="23">
        <f>'Comm Input'!AD2055</f>
        <v>0</v>
      </c>
      <c r="V1020">
        <f>'Comm Input'!AE2055</f>
        <v>0</v>
      </c>
      <c r="W1020" s="49">
        <f>'Comm Input'!AF2055</f>
        <v>0</v>
      </c>
      <c r="X1020" s="23">
        <f>'Comm Input'!AG2055</f>
        <v>0</v>
      </c>
      <c r="Y1020" s="23">
        <f>'Comm Input'!AH2055</f>
        <v>0</v>
      </c>
      <c r="Z1020" s="23">
        <f>'Comm Input'!AI2055</f>
        <v>0</v>
      </c>
    </row>
    <row r="1021" spans="1:26" ht="15.75" thickBot="1" x14ac:dyDescent="0.3">
      <c r="A1021" s="311">
        <f>'Comm Input'!J2056</f>
        <v>0</v>
      </c>
      <c r="B1021">
        <f>'Comm Input'!K2056</f>
        <v>0</v>
      </c>
      <c r="C1021">
        <f>'Comm Input'!L2056</f>
        <v>0</v>
      </c>
      <c r="D1021">
        <f>'Comm Input'!M2056</f>
        <v>0</v>
      </c>
      <c r="E1021" s="49">
        <f>'Comm Input'!N2056</f>
        <v>0</v>
      </c>
      <c r="F1021" s="50">
        <f>'Comm Input'!O2056</f>
        <v>0</v>
      </c>
      <c r="G1021" s="38">
        <f>'Comm Input'!P2056</f>
        <v>0</v>
      </c>
      <c r="H1021" s="307">
        <f>'Comm Input'!Q2056</f>
        <v>0</v>
      </c>
      <c r="I1021" s="307">
        <f>'Comm Input'!R2056</f>
        <v>0</v>
      </c>
      <c r="J1021" s="307">
        <f>'Comm Input'!S2056</f>
        <v>0</v>
      </c>
      <c r="K1021" s="307">
        <f>'Comm Input'!T2056</f>
        <v>0</v>
      </c>
      <c r="L1021" s="38">
        <f>'Comm Input'!U2056</f>
        <v>0</v>
      </c>
      <c r="M1021" s="38">
        <f>'Comm Input'!V2056</f>
        <v>0</v>
      </c>
      <c r="N1021" s="38">
        <f>'Comm Input'!W2056</f>
        <v>0</v>
      </c>
      <c r="O1021" s="22">
        <f>'Comm Input'!X2056</f>
        <v>0</v>
      </c>
      <c r="P1021" s="11">
        <f>'Comm Input'!Y2056</f>
        <v>0</v>
      </c>
      <c r="Q1021" s="22">
        <f>'Comm Input'!Z2056</f>
        <v>0</v>
      </c>
      <c r="R1021" s="22">
        <f>'Comm Input'!AA2056</f>
        <v>0</v>
      </c>
      <c r="S1021" s="22">
        <f>'Comm Input'!AB2056</f>
        <v>0</v>
      </c>
      <c r="T1021" s="22">
        <f>'Comm Input'!AC2056</f>
        <v>0</v>
      </c>
      <c r="U1021" s="22">
        <f>'Comm Input'!AD2056</f>
        <v>0</v>
      </c>
      <c r="V1021" s="22">
        <f>'Comm Input'!AE2056</f>
        <v>0</v>
      </c>
      <c r="W1021" s="49">
        <f>'Comm Input'!AF2056</f>
        <v>0</v>
      </c>
      <c r="X1021" s="22">
        <f>'Comm Input'!AG2056</f>
        <v>0</v>
      </c>
      <c r="Y1021" s="22">
        <f>'Comm Input'!AH2056</f>
        <v>0</v>
      </c>
      <c r="Z1021" s="22">
        <f>'Comm Input'!AI2056</f>
        <v>0</v>
      </c>
    </row>
    <row r="1022" spans="1:26" ht="15.75" thickBot="1" x14ac:dyDescent="0.3">
      <c r="A1022" s="311">
        <f>'Comm Input'!J2057</f>
        <v>0</v>
      </c>
      <c r="B1022">
        <f>'Comm Input'!K2057</f>
        <v>0</v>
      </c>
      <c r="C1022">
        <f>'Comm Input'!L2057</f>
        <v>0</v>
      </c>
      <c r="D1022">
        <f>'Comm Input'!M2057</f>
        <v>0</v>
      </c>
      <c r="E1022" s="49">
        <f>'Comm Input'!N2057</f>
        <v>0</v>
      </c>
      <c r="F1022" s="50">
        <f>'Comm Input'!O2057</f>
        <v>0</v>
      </c>
      <c r="G1022" s="38">
        <f>'Comm Input'!P2057</f>
        <v>0</v>
      </c>
      <c r="H1022" s="38">
        <f>'Comm Input'!Q2057</f>
        <v>0</v>
      </c>
      <c r="I1022" s="38">
        <f>'Comm Input'!R2057</f>
        <v>0</v>
      </c>
      <c r="J1022" s="38">
        <f>'Comm Input'!S2057</f>
        <v>0</v>
      </c>
      <c r="K1022" s="38">
        <f>'Comm Input'!T2057</f>
        <v>0</v>
      </c>
      <c r="L1022" s="38">
        <f>'Comm Input'!U2057</f>
        <v>0</v>
      </c>
      <c r="M1022" s="38">
        <f>'Comm Input'!V2057</f>
        <v>0</v>
      </c>
      <c r="N1022" s="488">
        <f>'Comm Input'!W2057</f>
        <v>0</v>
      </c>
      <c r="O1022" s="489">
        <f>'Comm Input'!X2057</f>
        <v>0</v>
      </c>
      <c r="P1022" s="490">
        <f>'Comm Input'!Y2057</f>
        <v>0</v>
      </c>
      <c r="Q1022" s="829">
        <f>'Comm Input'!Z2057</f>
        <v>0</v>
      </c>
      <c r="R1022" s="387">
        <f>'Comm Input'!AA2057</f>
        <v>0</v>
      </c>
      <c r="S1022" s="387">
        <f>'Comm Input'!AB2057</f>
        <v>0</v>
      </c>
      <c r="T1022" s="1087">
        <f>'Comm Input'!AC2057</f>
        <v>0</v>
      </c>
      <c r="U1022" s="387">
        <f>'Comm Input'!AD2057</f>
        <v>0</v>
      </c>
      <c r="V1022" s="523">
        <f>'Comm Input'!AE2057</f>
        <v>0</v>
      </c>
      <c r="W1022" s="89">
        <f>'Comm Input'!AF2057</f>
        <v>0</v>
      </c>
      <c r="X1022" s="387">
        <f>'Comm Input'!AG2057</f>
        <v>0</v>
      </c>
      <c r="Y1022" s="387">
        <f>'Comm Input'!AH2057</f>
        <v>0</v>
      </c>
      <c r="Z1022" s="1087">
        <f>'Comm Input'!AI2057</f>
        <v>0</v>
      </c>
    </row>
    <row r="1023" spans="1:26" x14ac:dyDescent="0.25">
      <c r="A1023" s="311">
        <f>'Comm Input'!J2058</f>
        <v>0</v>
      </c>
      <c r="B1023">
        <f>'Comm Input'!K2058</f>
        <v>0</v>
      </c>
      <c r="C1023">
        <f>'Comm Input'!L2058</f>
        <v>0</v>
      </c>
      <c r="D1023">
        <f>'Comm Input'!M2058</f>
        <v>0</v>
      </c>
      <c r="E1023" s="49">
        <f>'Comm Input'!N2058</f>
        <v>0</v>
      </c>
      <c r="F1023" s="50">
        <f>'Comm Input'!O2058</f>
        <v>0</v>
      </c>
      <c r="G1023" s="38">
        <f>'Comm Input'!P2058</f>
        <v>0</v>
      </c>
      <c r="H1023" s="38">
        <f>'Comm Input'!Q2058</f>
        <v>0</v>
      </c>
      <c r="I1023" s="38">
        <f>'Comm Input'!R2058</f>
        <v>0</v>
      </c>
      <c r="J1023" s="38">
        <f>'Comm Input'!S2058</f>
        <v>0</v>
      </c>
      <c r="K1023" s="38">
        <f>'Comm Input'!T2058</f>
        <v>0</v>
      </c>
      <c r="L1023" s="38">
        <f>'Comm Input'!U2058</f>
        <v>0</v>
      </c>
      <c r="M1023" s="38">
        <f>'Comm Input'!V2058</f>
        <v>0</v>
      </c>
      <c r="N1023" s="522">
        <f>'Comm Input'!W2058</f>
        <v>0</v>
      </c>
      <c r="O1023" s="523">
        <f>'Comm Input'!X2058</f>
        <v>0</v>
      </c>
      <c r="P1023" s="28">
        <f>'Comm Input'!Y2058</f>
        <v>0</v>
      </c>
      <c r="Q1023" s="523">
        <f>'Comm Input'!Z2058</f>
        <v>0</v>
      </c>
      <c r="R1023" s="523">
        <f>'Comm Input'!AA2058</f>
        <v>0</v>
      </c>
      <c r="S1023" s="523">
        <f>'Comm Input'!AB2058</f>
        <v>0</v>
      </c>
      <c r="T1023" s="89">
        <f>'Comm Input'!AC2058</f>
        <v>0</v>
      </c>
      <c r="U1023" s="523">
        <f>'Comm Input'!AD2058</f>
        <v>0</v>
      </c>
      <c r="V1023" s="523">
        <f>'Comm Input'!AE2058</f>
        <v>0</v>
      </c>
      <c r="W1023" s="89">
        <f>'Comm Input'!AF2058</f>
        <v>0</v>
      </c>
      <c r="X1023" s="523">
        <f>'Comm Input'!AG2058</f>
        <v>0</v>
      </c>
      <c r="Y1023" s="523">
        <f>'Comm Input'!AH2058</f>
        <v>0</v>
      </c>
      <c r="Z1023" s="89">
        <f>'Comm Input'!AI2058</f>
        <v>0</v>
      </c>
    </row>
    <row r="1024" spans="1:26" x14ac:dyDescent="0.25">
      <c r="A1024" s="440" t="str">
        <f>'Comm Input'!J2059</f>
        <v>CES</v>
      </c>
      <c r="B1024" s="42" t="str">
        <f>'Comm Input'!K2059</f>
        <v xml:space="preserve">Broker: </v>
      </c>
      <c r="C1024" s="35">
        <f>'Comm Input'!L2059</f>
        <v>0</v>
      </c>
      <c r="D1024" s="158">
        <f>'Comm Input'!M2059</f>
        <v>0</v>
      </c>
      <c r="E1024" s="117">
        <f>'Comm Input'!N2059</f>
        <v>0</v>
      </c>
      <c r="F1024" s="316">
        <f>'Comm Input'!O2059</f>
        <v>0</v>
      </c>
      <c r="G1024" s="158">
        <f>'Comm Input'!P2059</f>
        <v>0</v>
      </c>
      <c r="H1024" s="158">
        <f>'Comm Input'!Q2059</f>
        <v>0</v>
      </c>
      <c r="I1024" s="158">
        <f>'Comm Input'!R2059</f>
        <v>0</v>
      </c>
      <c r="J1024" s="319">
        <f>'Comm Input'!S2059</f>
        <v>0</v>
      </c>
      <c r="K1024" s="319">
        <f>'Comm Input'!T2059</f>
        <v>0</v>
      </c>
      <c r="L1024" s="319" t="str">
        <f>'Comm Input'!U2059</f>
        <v>Bundled</v>
      </c>
      <c r="M1024" s="158">
        <f>'Comm Input'!V2059</f>
        <v>0</v>
      </c>
      <c r="N1024" s="319">
        <f>'Comm Input'!W2059</f>
        <v>0</v>
      </c>
      <c r="O1024" s="117">
        <f>'Comm Input'!X2059</f>
        <v>0</v>
      </c>
      <c r="P1024" s="157">
        <f>'Comm Input'!Y2059</f>
        <v>0</v>
      </c>
      <c r="Q1024" s="158">
        <f>'Comm Input'!Z2059</f>
        <v>0</v>
      </c>
      <c r="R1024" s="319">
        <f>'Comm Input'!AA2059</f>
        <v>0</v>
      </c>
      <c r="S1024" s="157">
        <f>'Comm Input'!AB2059</f>
        <v>0</v>
      </c>
      <c r="T1024" s="7">
        <f>'Comm Input'!AC2059</f>
        <v>0</v>
      </c>
      <c r="U1024" s="319">
        <f>'Comm Input'!AD2059</f>
        <v>0</v>
      </c>
      <c r="V1024" s="7">
        <f>'Comm Input'!AE2059</f>
        <v>0</v>
      </c>
      <c r="W1024" s="7">
        <f>'Comm Input'!AF2059</f>
        <v>0</v>
      </c>
      <c r="X1024" s="158">
        <f>'Comm Input'!AG2059</f>
        <v>0</v>
      </c>
      <c r="Y1024" s="322">
        <f>'Comm Input'!AH2059</f>
        <v>0</v>
      </c>
      <c r="Z1024" s="7">
        <f>'Comm Input'!AI2059</f>
        <v>0</v>
      </c>
    </row>
    <row r="1025" spans="1:26" x14ac:dyDescent="0.25">
      <c r="A1025" s="311">
        <f>'Comm Input'!J2060</f>
        <v>0</v>
      </c>
      <c r="B1025" s="378" t="str">
        <f>'Comm Input'!K2060</f>
        <v>Client</v>
      </c>
      <c r="C1025" s="17">
        <f>'Comm Input'!L2060</f>
        <v>0</v>
      </c>
      <c r="D1025" t="str">
        <f>'Comm Input'!M2060</f>
        <v>STCODE</v>
      </c>
      <c r="E1025" s="628">
        <f>'Comm Input'!N2060</f>
        <v>0</v>
      </c>
      <c r="F1025" s="366">
        <f>'Comm Input'!O2060</f>
        <v>0</v>
      </c>
      <c r="G1025" s="533">
        <f>'Comm Input'!P2060</f>
        <v>0</v>
      </c>
      <c r="H1025" s="535">
        <f>'Comm Input'!Q2060</f>
        <v>0</v>
      </c>
      <c r="I1025" s="535">
        <f>'Comm Input'!R2060</f>
        <v>0</v>
      </c>
      <c r="J1025" s="535">
        <f>'Comm Input'!S2060</f>
        <v>0</v>
      </c>
      <c r="K1025" s="535">
        <f>'Comm Input'!T2060</f>
        <v>0</v>
      </c>
      <c r="L1025" s="526">
        <f>'Comm Input'!U2060</f>
        <v>0</v>
      </c>
      <c r="M1025" s="526">
        <f>'Comm Input'!V2060</f>
        <v>0</v>
      </c>
      <c r="N1025" s="523">
        <f>'Comm Input'!W2060</f>
        <v>0</v>
      </c>
      <c r="O1025" s="523">
        <f>'Comm Input'!X2060</f>
        <v>0</v>
      </c>
      <c r="P1025" s="538">
        <f>'Comm Input'!Y2060</f>
        <v>0</v>
      </c>
      <c r="Q1025" s="523">
        <f>'Comm Input'!Z2060</f>
        <v>0</v>
      </c>
      <c r="R1025" s="538">
        <f>'Comm Input'!AA2060</f>
        <v>0</v>
      </c>
      <c r="S1025" s="538">
        <f>'Comm Input'!AB2060</f>
        <v>0</v>
      </c>
      <c r="T1025">
        <f>'Comm Input'!AC2060</f>
        <v>0</v>
      </c>
      <c r="U1025" s="538">
        <f>'Comm Input'!AD2060</f>
        <v>0</v>
      </c>
      <c r="V1025">
        <f>'Comm Input'!AE2060</f>
        <v>0</v>
      </c>
      <c r="W1025" s="541">
        <f>'Comm Input'!AF2060</f>
        <v>0</v>
      </c>
      <c r="X1025" s="538">
        <f>'Comm Input'!AG2060</f>
        <v>0</v>
      </c>
      <c r="Y1025" s="538">
        <f>'Comm Input'!AH2060</f>
        <v>0</v>
      </c>
      <c r="Z1025">
        <f>'Comm Input'!AI2060</f>
        <v>0</v>
      </c>
    </row>
    <row r="1026" spans="1:26" x14ac:dyDescent="0.25">
      <c r="A1026" s="311">
        <f>'Comm Input'!J2061</f>
        <v>0</v>
      </c>
      <c r="B1026">
        <f>'Comm Input'!K2061</f>
        <v>0</v>
      </c>
      <c r="C1026">
        <f>'Comm Input'!L2061</f>
        <v>0</v>
      </c>
      <c r="D1026">
        <f>'Comm Input'!M2061</f>
        <v>0</v>
      </c>
      <c r="E1026" s="494">
        <f>'Comm Input'!N2061</f>
        <v>0</v>
      </c>
      <c r="F1026" s="17">
        <f>'Comm Input'!O2061</f>
        <v>0</v>
      </c>
      <c r="G1026" s="38">
        <f>'Comm Input'!P2061</f>
        <v>0</v>
      </c>
      <c r="H1026" s="307">
        <f>'Comm Input'!Q2061</f>
        <v>0</v>
      </c>
      <c r="I1026" s="307">
        <f>'Comm Input'!R2061</f>
        <v>0</v>
      </c>
      <c r="J1026" s="307">
        <f>'Comm Input'!S2061</f>
        <v>0</v>
      </c>
      <c r="K1026" s="307">
        <f>'Comm Input'!T2061</f>
        <v>0</v>
      </c>
      <c r="L1026" s="38">
        <f>'Comm Input'!U2061</f>
        <v>0</v>
      </c>
      <c r="M1026" s="38">
        <f>'Comm Input'!V2061</f>
        <v>0</v>
      </c>
      <c r="N1026" s="22">
        <f>'Comm Input'!W2061</f>
        <v>0</v>
      </c>
      <c r="O1026" s="22">
        <f>'Comm Input'!X2061</f>
        <v>0</v>
      </c>
      <c r="P1026" s="23">
        <f>'Comm Input'!Y2061</f>
        <v>0</v>
      </c>
      <c r="Q1026" s="22">
        <f>'Comm Input'!Z2061</f>
        <v>0</v>
      </c>
      <c r="R1026" s="23">
        <f>'Comm Input'!AA2061</f>
        <v>0</v>
      </c>
      <c r="S1026" s="23">
        <f>'Comm Input'!AB2061</f>
        <v>0</v>
      </c>
      <c r="T1026">
        <f>'Comm Input'!AC2061</f>
        <v>0</v>
      </c>
      <c r="U1026" s="23">
        <f>'Comm Input'!AD2061</f>
        <v>0</v>
      </c>
      <c r="V1026">
        <f>'Comm Input'!AE2061</f>
        <v>0</v>
      </c>
      <c r="W1026" s="49">
        <f>'Comm Input'!AF2061</f>
        <v>0</v>
      </c>
      <c r="X1026" s="23">
        <f>'Comm Input'!AG2061</f>
        <v>0</v>
      </c>
      <c r="Y1026" s="23">
        <f>'Comm Input'!AH2061</f>
        <v>0</v>
      </c>
      <c r="Z1026">
        <f>'Comm Input'!AI2061</f>
        <v>0</v>
      </c>
    </row>
    <row r="1027" spans="1:26" x14ac:dyDescent="0.25">
      <c r="A1027" s="311">
        <f>'Comm Input'!J2062</f>
        <v>0</v>
      </c>
      <c r="B1027" t="str">
        <f>'Comm Input'!K2062</f>
        <v xml:space="preserve">EFFECTIVE: </v>
      </c>
      <c r="C1027" s="17">
        <f>'Comm Input'!L2062</f>
        <v>0</v>
      </c>
      <c r="D1027">
        <f>'Comm Input'!M2062</f>
        <v>0</v>
      </c>
      <c r="E1027" s="494">
        <f>'Comm Input'!N2062</f>
        <v>0</v>
      </c>
      <c r="F1027" s="366">
        <f>'Comm Input'!O2062</f>
        <v>0</v>
      </c>
      <c r="G1027" s="321">
        <f>'Comm Input'!P2062</f>
        <v>0</v>
      </c>
      <c r="H1027" s="307">
        <f>'Comm Input'!Q2062</f>
        <v>0</v>
      </c>
      <c r="I1027" s="307">
        <f>'Comm Input'!R2062</f>
        <v>0</v>
      </c>
      <c r="J1027" s="307">
        <f>'Comm Input'!S2062</f>
        <v>0</v>
      </c>
      <c r="K1027" s="307">
        <f>'Comm Input'!T2062</f>
        <v>0</v>
      </c>
      <c r="L1027" s="38">
        <f>'Comm Input'!U2062</f>
        <v>0</v>
      </c>
      <c r="M1027" s="38">
        <f>'Comm Input'!V2062</f>
        <v>0</v>
      </c>
      <c r="N1027" s="22">
        <f>'Comm Input'!W2062</f>
        <v>0</v>
      </c>
      <c r="O1027" s="22">
        <f>'Comm Input'!X2062</f>
        <v>0</v>
      </c>
      <c r="P1027" s="23">
        <f>'Comm Input'!Y2062</f>
        <v>0</v>
      </c>
      <c r="Q1027" s="22">
        <f>'Comm Input'!Z2062</f>
        <v>0</v>
      </c>
      <c r="R1027" s="23">
        <f>'Comm Input'!AA2062</f>
        <v>0</v>
      </c>
      <c r="S1027" s="23">
        <f>'Comm Input'!AB2062</f>
        <v>0</v>
      </c>
      <c r="T1027">
        <f>'Comm Input'!AC2062</f>
        <v>0</v>
      </c>
      <c r="U1027" s="23">
        <f>'Comm Input'!AD2062</f>
        <v>0</v>
      </c>
      <c r="V1027">
        <f>'Comm Input'!AE2062</f>
        <v>0</v>
      </c>
      <c r="W1027" s="49">
        <f>'Comm Input'!AF2062</f>
        <v>0</v>
      </c>
      <c r="X1027" s="23">
        <f>'Comm Input'!AG2062</f>
        <v>0</v>
      </c>
      <c r="Y1027" s="23">
        <f>'Comm Input'!AH2062</f>
        <v>0</v>
      </c>
      <c r="Z1027">
        <f>'Comm Input'!AI2062</f>
        <v>0</v>
      </c>
    </row>
    <row r="1028" spans="1:26" x14ac:dyDescent="0.25">
      <c r="A1028" s="311">
        <f>'Comm Input'!J2063</f>
        <v>0</v>
      </c>
      <c r="B1028">
        <f>'Comm Input'!K2063</f>
        <v>0</v>
      </c>
      <c r="C1028">
        <f>'Comm Input'!L2063</f>
        <v>0</v>
      </c>
      <c r="D1028">
        <f>'Comm Input'!M2063</f>
        <v>0</v>
      </c>
      <c r="E1028" s="494">
        <f>'Comm Input'!N2063</f>
        <v>0</v>
      </c>
      <c r="F1028" s="17">
        <f>'Comm Input'!O2063</f>
        <v>0</v>
      </c>
      <c r="G1028" s="38">
        <f>'Comm Input'!P2063</f>
        <v>0</v>
      </c>
      <c r="H1028" s="307">
        <f>'Comm Input'!Q2063</f>
        <v>0</v>
      </c>
      <c r="I1028" s="307">
        <f>'Comm Input'!R2063</f>
        <v>0</v>
      </c>
      <c r="J1028" s="307">
        <f>'Comm Input'!S2063</f>
        <v>0</v>
      </c>
      <c r="K1028" s="307">
        <f>'Comm Input'!T2063</f>
        <v>0</v>
      </c>
      <c r="L1028" s="38">
        <f>'Comm Input'!U2063</f>
        <v>0</v>
      </c>
      <c r="M1028" s="38">
        <f>'Comm Input'!V2063</f>
        <v>0</v>
      </c>
      <c r="N1028" s="22">
        <f>'Comm Input'!W2063</f>
        <v>0</v>
      </c>
      <c r="O1028" s="22">
        <f>'Comm Input'!X2063</f>
        <v>0</v>
      </c>
      <c r="P1028" s="23">
        <f>'Comm Input'!Y2063</f>
        <v>0</v>
      </c>
      <c r="Q1028" s="22">
        <f>'Comm Input'!Z2063</f>
        <v>0</v>
      </c>
      <c r="R1028" s="23">
        <f>'Comm Input'!AA2063</f>
        <v>0</v>
      </c>
      <c r="S1028" s="23">
        <f>'Comm Input'!AB2063</f>
        <v>0</v>
      </c>
      <c r="T1028">
        <f>'Comm Input'!AC2063</f>
        <v>0</v>
      </c>
      <c r="U1028" s="23">
        <f>'Comm Input'!AD2063</f>
        <v>0</v>
      </c>
      <c r="V1028">
        <f>'Comm Input'!AE2063</f>
        <v>0</v>
      </c>
      <c r="W1028" s="49">
        <f>'Comm Input'!AF2063</f>
        <v>0</v>
      </c>
      <c r="X1028" s="23">
        <f>'Comm Input'!AG2063</f>
        <v>0</v>
      </c>
      <c r="Y1028" s="23">
        <f>'Comm Input'!AH2063</f>
        <v>0</v>
      </c>
      <c r="Z1028">
        <f>'Comm Input'!AI2063</f>
        <v>0</v>
      </c>
    </row>
    <row r="1029" spans="1:26" x14ac:dyDescent="0.25">
      <c r="A1029" s="311">
        <f>'Comm Input'!J2064</f>
        <v>0</v>
      </c>
      <c r="B1029">
        <f>'Comm Input'!K2064</f>
        <v>0</v>
      </c>
      <c r="C1029">
        <f>'Comm Input'!L2064</f>
        <v>0</v>
      </c>
      <c r="D1029" s="1352">
        <f>'Comm Input'!M2064</f>
        <v>0</v>
      </c>
      <c r="E1029" s="494">
        <f>'Comm Input'!N2064</f>
        <v>0</v>
      </c>
      <c r="F1029" s="17">
        <f>'Comm Input'!O2064</f>
        <v>0</v>
      </c>
      <c r="G1029" s="38">
        <f>'Comm Input'!P2064</f>
        <v>0</v>
      </c>
      <c r="H1029" s="307">
        <f>'Comm Input'!Q2064</f>
        <v>0</v>
      </c>
      <c r="I1029" s="307">
        <f>'Comm Input'!R2064</f>
        <v>0</v>
      </c>
      <c r="J1029" s="307">
        <f>'Comm Input'!S2064</f>
        <v>0</v>
      </c>
      <c r="K1029" s="307">
        <f>'Comm Input'!T2064</f>
        <v>0</v>
      </c>
      <c r="L1029" s="38">
        <f>'Comm Input'!U2064</f>
        <v>0</v>
      </c>
      <c r="M1029" s="38">
        <f>'Comm Input'!V2064</f>
        <v>0</v>
      </c>
      <c r="N1029" s="22">
        <f>'Comm Input'!W2064</f>
        <v>0</v>
      </c>
      <c r="O1029" s="22">
        <f>'Comm Input'!X2064</f>
        <v>0</v>
      </c>
      <c r="P1029" s="23">
        <f>'Comm Input'!Y2064</f>
        <v>0</v>
      </c>
      <c r="Q1029" s="22">
        <f>'Comm Input'!Z2064</f>
        <v>0</v>
      </c>
      <c r="R1029" s="23">
        <f>'Comm Input'!AA2064</f>
        <v>0</v>
      </c>
      <c r="S1029" s="23">
        <f>'Comm Input'!AB2064</f>
        <v>0</v>
      </c>
      <c r="T1029">
        <f>'Comm Input'!AC2064</f>
        <v>0</v>
      </c>
      <c r="U1029" s="23">
        <f>'Comm Input'!AD2064</f>
        <v>0</v>
      </c>
      <c r="V1029">
        <f>'Comm Input'!AE2064</f>
        <v>0</v>
      </c>
      <c r="W1029" s="49">
        <f>'Comm Input'!AF2064</f>
        <v>0</v>
      </c>
      <c r="X1029" s="23">
        <f>'Comm Input'!AG2064</f>
        <v>0</v>
      </c>
      <c r="Y1029" s="23">
        <f>'Comm Input'!AH2064</f>
        <v>0</v>
      </c>
      <c r="Z1029" s="23">
        <f>'Comm Input'!AI2064</f>
        <v>0</v>
      </c>
    </row>
    <row r="1030" spans="1:26" x14ac:dyDescent="0.25">
      <c r="A1030" s="311">
        <f>'Comm Input'!J2065</f>
        <v>0</v>
      </c>
      <c r="B1030">
        <f>'Comm Input'!K2065</f>
        <v>0</v>
      </c>
      <c r="C1030">
        <f>'Comm Input'!L2065</f>
        <v>0</v>
      </c>
      <c r="D1030">
        <f>'Comm Input'!M2065</f>
        <v>0</v>
      </c>
      <c r="E1030" s="626">
        <f>'Comm Input'!N2065</f>
        <v>0</v>
      </c>
      <c r="F1030" s="13">
        <f>'Comm Input'!O2065</f>
        <v>0</v>
      </c>
      <c r="G1030" s="38">
        <f>'Comm Input'!P2065</f>
        <v>0</v>
      </c>
      <c r="H1030" s="307">
        <f>'Comm Input'!Q2065</f>
        <v>0</v>
      </c>
      <c r="I1030" s="307">
        <f>'Comm Input'!R2065</f>
        <v>0</v>
      </c>
      <c r="J1030" s="307">
        <f>'Comm Input'!S2065</f>
        <v>0</v>
      </c>
      <c r="K1030" s="307">
        <f>'Comm Input'!T2065</f>
        <v>0</v>
      </c>
      <c r="L1030" s="38">
        <f>'Comm Input'!U2065</f>
        <v>0</v>
      </c>
      <c r="M1030" s="38">
        <f>'Comm Input'!V2065</f>
        <v>0</v>
      </c>
      <c r="N1030" s="22">
        <f>'Comm Input'!W2065</f>
        <v>0</v>
      </c>
      <c r="O1030" s="22">
        <f>'Comm Input'!X2065</f>
        <v>0</v>
      </c>
      <c r="P1030" s="23">
        <f>'Comm Input'!Y2065</f>
        <v>0</v>
      </c>
      <c r="Q1030" s="22">
        <f>'Comm Input'!Z2065</f>
        <v>0</v>
      </c>
      <c r="R1030" s="23">
        <f>'Comm Input'!AA2065</f>
        <v>0</v>
      </c>
      <c r="S1030" s="23">
        <f>'Comm Input'!AB2065</f>
        <v>0</v>
      </c>
      <c r="T1030">
        <f>'Comm Input'!AC2065</f>
        <v>0</v>
      </c>
      <c r="U1030" s="23">
        <f>'Comm Input'!AD2065</f>
        <v>0</v>
      </c>
      <c r="V1030">
        <f>'Comm Input'!AE2065</f>
        <v>0</v>
      </c>
      <c r="W1030" s="49">
        <f>'Comm Input'!AF2065</f>
        <v>0</v>
      </c>
      <c r="X1030" s="23">
        <f>'Comm Input'!AG2065</f>
        <v>0</v>
      </c>
      <c r="Y1030" s="23">
        <f>'Comm Input'!AH2065</f>
        <v>0</v>
      </c>
      <c r="Z1030" s="23">
        <f>'Comm Input'!AI2065</f>
        <v>0</v>
      </c>
    </row>
    <row r="1031" spans="1:26" ht="15.75" thickBot="1" x14ac:dyDescent="0.3">
      <c r="A1031" s="311">
        <f>'Comm Input'!J2066</f>
        <v>0</v>
      </c>
      <c r="B1031">
        <f>'Comm Input'!K2066</f>
        <v>0</v>
      </c>
      <c r="C1031">
        <f>'Comm Input'!L2066</f>
        <v>0</v>
      </c>
      <c r="D1031">
        <f>'Comm Input'!M2066</f>
        <v>0</v>
      </c>
      <c r="E1031" s="49">
        <f>'Comm Input'!N2066</f>
        <v>0</v>
      </c>
      <c r="F1031" s="50">
        <f>'Comm Input'!O2066</f>
        <v>0</v>
      </c>
      <c r="G1031" s="38">
        <f>'Comm Input'!P2066</f>
        <v>0</v>
      </c>
      <c r="H1031" s="307">
        <f>'Comm Input'!Q2066</f>
        <v>0</v>
      </c>
      <c r="I1031" s="307">
        <f>'Comm Input'!R2066</f>
        <v>0</v>
      </c>
      <c r="J1031" s="307">
        <f>'Comm Input'!S2066</f>
        <v>0</v>
      </c>
      <c r="K1031" s="307">
        <f>'Comm Input'!T2066</f>
        <v>0</v>
      </c>
      <c r="L1031" s="38">
        <f>'Comm Input'!U2066</f>
        <v>0</v>
      </c>
      <c r="M1031" s="38">
        <f>'Comm Input'!V2066</f>
        <v>0</v>
      </c>
      <c r="N1031" s="38">
        <f>'Comm Input'!W2066</f>
        <v>0</v>
      </c>
      <c r="O1031" s="22">
        <f>'Comm Input'!X2066</f>
        <v>0</v>
      </c>
      <c r="P1031" s="11">
        <f>'Comm Input'!Y2066</f>
        <v>0</v>
      </c>
      <c r="Q1031" s="22">
        <f>'Comm Input'!Z2066</f>
        <v>0</v>
      </c>
      <c r="R1031" s="22">
        <f>'Comm Input'!AA2066</f>
        <v>0</v>
      </c>
      <c r="S1031" s="22">
        <f>'Comm Input'!AB2066</f>
        <v>0</v>
      </c>
      <c r="T1031" s="22">
        <f>'Comm Input'!AC2066</f>
        <v>0</v>
      </c>
      <c r="U1031" s="22">
        <f>'Comm Input'!AD2066</f>
        <v>0</v>
      </c>
      <c r="V1031" s="22">
        <f>'Comm Input'!AE2066</f>
        <v>0</v>
      </c>
      <c r="W1031" s="49">
        <f>'Comm Input'!AF2066</f>
        <v>0</v>
      </c>
      <c r="X1031" s="22">
        <f>'Comm Input'!AG2066</f>
        <v>0</v>
      </c>
      <c r="Y1031" s="22">
        <f>'Comm Input'!AH2066</f>
        <v>0</v>
      </c>
      <c r="Z1031" s="22">
        <f>'Comm Input'!AI2066</f>
        <v>0</v>
      </c>
    </row>
    <row r="1032" spans="1:26" ht="15.75" thickBot="1" x14ac:dyDescent="0.3">
      <c r="A1032" s="311">
        <f>'Comm Input'!J2067</f>
        <v>0</v>
      </c>
      <c r="B1032">
        <f>'Comm Input'!K2067</f>
        <v>0</v>
      </c>
      <c r="C1032">
        <f>'Comm Input'!L2067</f>
        <v>0</v>
      </c>
      <c r="D1032">
        <f>'Comm Input'!M2067</f>
        <v>0</v>
      </c>
      <c r="E1032" s="49">
        <f>'Comm Input'!N2067</f>
        <v>0</v>
      </c>
      <c r="F1032" s="50">
        <f>'Comm Input'!O2067</f>
        <v>0</v>
      </c>
      <c r="G1032" s="38">
        <f>'Comm Input'!P2067</f>
        <v>0</v>
      </c>
      <c r="H1032" s="38">
        <f>'Comm Input'!Q2067</f>
        <v>0</v>
      </c>
      <c r="I1032" s="38">
        <f>'Comm Input'!R2067</f>
        <v>0</v>
      </c>
      <c r="J1032" s="38">
        <f>'Comm Input'!S2067</f>
        <v>0</v>
      </c>
      <c r="K1032" s="38">
        <f>'Comm Input'!T2067</f>
        <v>0</v>
      </c>
      <c r="L1032" s="38">
        <f>'Comm Input'!U2067</f>
        <v>0</v>
      </c>
      <c r="M1032" s="38">
        <f>'Comm Input'!V2067</f>
        <v>0</v>
      </c>
      <c r="N1032" s="488">
        <f>'Comm Input'!W2067</f>
        <v>0</v>
      </c>
      <c r="O1032" s="489">
        <f>'Comm Input'!X2067</f>
        <v>0</v>
      </c>
      <c r="P1032" s="490">
        <f>'Comm Input'!Y2067</f>
        <v>0</v>
      </c>
      <c r="Q1032" s="829">
        <f>'Comm Input'!Z2067</f>
        <v>0</v>
      </c>
      <c r="R1032" s="387">
        <f>'Comm Input'!AA2067</f>
        <v>0</v>
      </c>
      <c r="S1032" s="387">
        <f>'Comm Input'!AB2067</f>
        <v>0</v>
      </c>
      <c r="T1032" s="1087">
        <f>'Comm Input'!AC2067</f>
        <v>0</v>
      </c>
      <c r="U1032" s="387">
        <f>'Comm Input'!AD2067</f>
        <v>0</v>
      </c>
      <c r="V1032" s="523">
        <f>'Comm Input'!AE2067</f>
        <v>0</v>
      </c>
      <c r="W1032" s="89">
        <f>'Comm Input'!AF2067</f>
        <v>0</v>
      </c>
      <c r="X1032" s="387">
        <f>'Comm Input'!AG2067</f>
        <v>0</v>
      </c>
      <c r="Y1032" s="387">
        <f>'Comm Input'!AH2067</f>
        <v>0</v>
      </c>
      <c r="Z1032" s="1087">
        <f>'Comm Input'!AI2067</f>
        <v>0</v>
      </c>
    </row>
    <row r="1033" spans="1:26" x14ac:dyDescent="0.25">
      <c r="A1033" s="311">
        <f>'Comm Input'!J2068</f>
        <v>0</v>
      </c>
      <c r="B1033">
        <f>'Comm Input'!K2068</f>
        <v>0</v>
      </c>
      <c r="C1033">
        <f>'Comm Input'!L2068</f>
        <v>0</v>
      </c>
      <c r="D1033">
        <f>'Comm Input'!M2068</f>
        <v>0</v>
      </c>
      <c r="E1033" s="49">
        <f>'Comm Input'!N2068</f>
        <v>0</v>
      </c>
      <c r="F1033" s="50">
        <f>'Comm Input'!O2068</f>
        <v>0</v>
      </c>
      <c r="G1033" s="38">
        <f>'Comm Input'!P2068</f>
        <v>0</v>
      </c>
      <c r="H1033" s="38">
        <f>'Comm Input'!Q2068</f>
        <v>0</v>
      </c>
      <c r="I1033" s="38">
        <f>'Comm Input'!R2068</f>
        <v>0</v>
      </c>
      <c r="J1033" s="38">
        <f>'Comm Input'!S2068</f>
        <v>0</v>
      </c>
      <c r="K1033" s="38">
        <f>'Comm Input'!T2068</f>
        <v>0</v>
      </c>
      <c r="L1033" s="38">
        <f>'Comm Input'!U2068</f>
        <v>0</v>
      </c>
      <c r="M1033" s="38">
        <f>'Comm Input'!V2068</f>
        <v>0</v>
      </c>
      <c r="N1033" s="522">
        <f>'Comm Input'!W2068</f>
        <v>0</v>
      </c>
      <c r="O1033" s="523">
        <f>'Comm Input'!X2068</f>
        <v>0</v>
      </c>
      <c r="P1033" s="28">
        <f>'Comm Input'!Y2068</f>
        <v>0</v>
      </c>
      <c r="Q1033" s="720">
        <f>'Comm Input'!Z2068</f>
        <v>0</v>
      </c>
      <c r="R1033" s="523">
        <f>'Comm Input'!AA2068</f>
        <v>0</v>
      </c>
      <c r="S1033" s="523">
        <f>'Comm Input'!AB2068</f>
        <v>0</v>
      </c>
      <c r="T1033" s="993">
        <f>'Comm Input'!AC2068</f>
        <v>0</v>
      </c>
      <c r="U1033" s="523">
        <f>'Comm Input'!AD2068</f>
        <v>0</v>
      </c>
      <c r="V1033" s="523">
        <f>'Comm Input'!AE2068</f>
        <v>0</v>
      </c>
      <c r="W1033" s="89">
        <f>'Comm Input'!AF2068</f>
        <v>0</v>
      </c>
      <c r="X1033" s="523">
        <f>'Comm Input'!AG2068</f>
        <v>0</v>
      </c>
      <c r="Y1033" s="523">
        <f>'Comm Input'!AH2068</f>
        <v>0</v>
      </c>
      <c r="Z1033" s="993">
        <f>'Comm Input'!AI2068</f>
        <v>0</v>
      </c>
    </row>
    <row r="1034" spans="1:26" x14ac:dyDescent="0.25">
      <c r="A1034" s="440" t="str">
        <f>'Comm Input'!J2069</f>
        <v>CES</v>
      </c>
      <c r="B1034" s="42" t="str">
        <f>'Comm Input'!K2069</f>
        <v xml:space="preserve">Broker: </v>
      </c>
      <c r="C1034" s="35">
        <f>'Comm Input'!L2069</f>
        <v>0</v>
      </c>
      <c r="D1034" s="158">
        <f>'Comm Input'!M2069</f>
        <v>0</v>
      </c>
      <c r="E1034" s="117">
        <f>'Comm Input'!N2069</f>
        <v>0</v>
      </c>
      <c r="F1034" s="316">
        <f>'Comm Input'!O2069</f>
        <v>0</v>
      </c>
      <c r="G1034" s="158">
        <f>'Comm Input'!P2069</f>
        <v>0</v>
      </c>
      <c r="H1034" s="158">
        <f>'Comm Input'!Q2069</f>
        <v>0</v>
      </c>
      <c r="I1034" s="158">
        <f>'Comm Input'!R2069</f>
        <v>0</v>
      </c>
      <c r="J1034" s="319">
        <f>'Comm Input'!S2069</f>
        <v>0</v>
      </c>
      <c r="K1034" s="319">
        <f>'Comm Input'!T2069</f>
        <v>0</v>
      </c>
      <c r="L1034" s="319" t="str">
        <f>'Comm Input'!U2069</f>
        <v>Bundled</v>
      </c>
      <c r="M1034" s="158">
        <f>'Comm Input'!V2069</f>
        <v>0</v>
      </c>
      <c r="N1034" s="319">
        <f>'Comm Input'!W2069</f>
        <v>0</v>
      </c>
      <c r="O1034" s="117">
        <f>'Comm Input'!X2069</f>
        <v>0</v>
      </c>
      <c r="P1034" s="157">
        <f>'Comm Input'!Y2069</f>
        <v>0</v>
      </c>
      <c r="Q1034" s="158">
        <f>'Comm Input'!Z2069</f>
        <v>0</v>
      </c>
      <c r="R1034" s="319">
        <f>'Comm Input'!AA2069</f>
        <v>0</v>
      </c>
      <c r="S1034" s="157">
        <f>'Comm Input'!AB2069</f>
        <v>0</v>
      </c>
      <c r="T1034" s="7">
        <f>'Comm Input'!AC2069</f>
        <v>0</v>
      </c>
      <c r="U1034" s="319">
        <f>'Comm Input'!AD2069</f>
        <v>0</v>
      </c>
      <c r="V1034" s="7">
        <f>'Comm Input'!AE2069</f>
        <v>0</v>
      </c>
      <c r="W1034" s="7">
        <f>'Comm Input'!AF2069</f>
        <v>0</v>
      </c>
      <c r="X1034" s="158">
        <f>'Comm Input'!AG2069</f>
        <v>0</v>
      </c>
      <c r="Y1034" s="322">
        <f>'Comm Input'!AH2069</f>
        <v>0</v>
      </c>
      <c r="Z1034" s="7">
        <f>'Comm Input'!AI2069</f>
        <v>0</v>
      </c>
    </row>
    <row r="1035" spans="1:26" x14ac:dyDescent="0.25">
      <c r="A1035" s="311">
        <f>'Comm Input'!J2070</f>
        <v>0</v>
      </c>
      <c r="B1035" s="378" t="str">
        <f>'Comm Input'!K2070</f>
        <v>Client</v>
      </c>
      <c r="C1035" s="17">
        <f>'Comm Input'!L2070</f>
        <v>0</v>
      </c>
      <c r="D1035" t="str">
        <f>'Comm Input'!M2070</f>
        <v>STCODE</v>
      </c>
      <c r="E1035" s="628">
        <f>'Comm Input'!N2070</f>
        <v>0</v>
      </c>
      <c r="F1035" s="366">
        <f>'Comm Input'!O2070</f>
        <v>0</v>
      </c>
      <c r="G1035" s="533">
        <f>'Comm Input'!P2070</f>
        <v>0</v>
      </c>
      <c r="H1035" s="535">
        <f>'Comm Input'!Q2070</f>
        <v>0</v>
      </c>
      <c r="I1035" s="535">
        <f>'Comm Input'!R2070</f>
        <v>0</v>
      </c>
      <c r="J1035" s="535">
        <f>'Comm Input'!S2070</f>
        <v>0</v>
      </c>
      <c r="K1035" s="535">
        <f>'Comm Input'!T2070</f>
        <v>0</v>
      </c>
      <c r="L1035" s="526">
        <f>'Comm Input'!U2070</f>
        <v>0</v>
      </c>
      <c r="M1035" s="526">
        <f>'Comm Input'!V2070</f>
        <v>0</v>
      </c>
      <c r="N1035" s="523">
        <f>'Comm Input'!W2070</f>
        <v>0</v>
      </c>
      <c r="O1035" s="523">
        <f>'Comm Input'!X2070</f>
        <v>0</v>
      </c>
      <c r="P1035" s="538">
        <f>'Comm Input'!Y2070</f>
        <v>0</v>
      </c>
      <c r="Q1035" s="523">
        <f>'Comm Input'!Z2070</f>
        <v>0</v>
      </c>
      <c r="R1035" s="538">
        <f>'Comm Input'!AA2070</f>
        <v>0</v>
      </c>
      <c r="S1035" s="538">
        <f>'Comm Input'!AB2070</f>
        <v>0</v>
      </c>
      <c r="T1035">
        <f>'Comm Input'!AC2070</f>
        <v>0</v>
      </c>
      <c r="U1035" s="538">
        <f>'Comm Input'!AD2070</f>
        <v>0</v>
      </c>
      <c r="V1035">
        <f>'Comm Input'!AE2070</f>
        <v>0</v>
      </c>
      <c r="W1035" s="541">
        <f>'Comm Input'!AF2070</f>
        <v>0</v>
      </c>
      <c r="X1035" s="538">
        <f>'Comm Input'!AG2070</f>
        <v>0</v>
      </c>
      <c r="Y1035" s="538">
        <f>'Comm Input'!AH2070</f>
        <v>0</v>
      </c>
      <c r="Z1035">
        <f>'Comm Input'!AI2070</f>
        <v>0</v>
      </c>
    </row>
    <row r="1036" spans="1:26" x14ac:dyDescent="0.25">
      <c r="A1036" s="311">
        <f>'Comm Input'!J2071</f>
        <v>0</v>
      </c>
      <c r="B1036">
        <f>'Comm Input'!K2071</f>
        <v>0</v>
      </c>
      <c r="C1036">
        <f>'Comm Input'!L2071</f>
        <v>0</v>
      </c>
      <c r="D1036">
        <f>'Comm Input'!M2071</f>
        <v>0</v>
      </c>
      <c r="E1036" s="494">
        <f>'Comm Input'!N2071</f>
        <v>0</v>
      </c>
      <c r="F1036" s="17">
        <f>'Comm Input'!O2071</f>
        <v>0</v>
      </c>
      <c r="G1036" s="38">
        <f>'Comm Input'!P2071</f>
        <v>0</v>
      </c>
      <c r="H1036" s="307">
        <f>'Comm Input'!Q2071</f>
        <v>0</v>
      </c>
      <c r="I1036" s="307">
        <f>'Comm Input'!R2071</f>
        <v>0</v>
      </c>
      <c r="J1036" s="307">
        <f>'Comm Input'!S2071</f>
        <v>0</v>
      </c>
      <c r="K1036" s="307">
        <f>'Comm Input'!T2071</f>
        <v>0</v>
      </c>
      <c r="L1036" s="38">
        <f>'Comm Input'!U2071</f>
        <v>0</v>
      </c>
      <c r="M1036" s="38">
        <f>'Comm Input'!V2071</f>
        <v>0</v>
      </c>
      <c r="N1036" s="22">
        <f>'Comm Input'!W2071</f>
        <v>0</v>
      </c>
      <c r="O1036" s="22">
        <f>'Comm Input'!X2071</f>
        <v>0</v>
      </c>
      <c r="P1036" s="23">
        <f>'Comm Input'!Y2071</f>
        <v>0</v>
      </c>
      <c r="Q1036" s="22">
        <f>'Comm Input'!Z2071</f>
        <v>0</v>
      </c>
      <c r="R1036" s="23">
        <f>'Comm Input'!AA2071</f>
        <v>0</v>
      </c>
      <c r="S1036" s="23">
        <f>'Comm Input'!AB2071</f>
        <v>0</v>
      </c>
      <c r="T1036">
        <f>'Comm Input'!AC2071</f>
        <v>0</v>
      </c>
      <c r="U1036" s="23">
        <f>'Comm Input'!AD2071</f>
        <v>0</v>
      </c>
      <c r="V1036">
        <f>'Comm Input'!AE2071</f>
        <v>0</v>
      </c>
      <c r="W1036" s="49">
        <f>'Comm Input'!AF2071</f>
        <v>0</v>
      </c>
      <c r="X1036" s="23">
        <f>'Comm Input'!AG2071</f>
        <v>0</v>
      </c>
      <c r="Y1036" s="23">
        <f>'Comm Input'!AH2071</f>
        <v>0</v>
      </c>
      <c r="Z1036">
        <f>'Comm Input'!AI2071</f>
        <v>0</v>
      </c>
    </row>
    <row r="1037" spans="1:26" x14ac:dyDescent="0.25">
      <c r="A1037" s="311">
        <f>'Comm Input'!J2072</f>
        <v>0</v>
      </c>
      <c r="B1037" t="str">
        <f>'Comm Input'!K2072</f>
        <v xml:space="preserve">EFFECTIVE: </v>
      </c>
      <c r="C1037" s="17">
        <f>'Comm Input'!L2072</f>
        <v>0</v>
      </c>
      <c r="D1037">
        <f>'Comm Input'!M2072</f>
        <v>0</v>
      </c>
      <c r="E1037" s="494">
        <f>'Comm Input'!N2072</f>
        <v>0</v>
      </c>
      <c r="F1037" s="366">
        <f>'Comm Input'!O2072</f>
        <v>0</v>
      </c>
      <c r="G1037" s="321">
        <f>'Comm Input'!P2072</f>
        <v>0</v>
      </c>
      <c r="H1037" s="307">
        <f>'Comm Input'!Q2072</f>
        <v>0</v>
      </c>
      <c r="I1037" s="307">
        <f>'Comm Input'!R2072</f>
        <v>0</v>
      </c>
      <c r="J1037" s="307">
        <f>'Comm Input'!S2072</f>
        <v>0</v>
      </c>
      <c r="K1037" s="307">
        <f>'Comm Input'!T2072</f>
        <v>0</v>
      </c>
      <c r="L1037" s="38">
        <f>'Comm Input'!U2072</f>
        <v>0</v>
      </c>
      <c r="M1037" s="38">
        <f>'Comm Input'!V2072</f>
        <v>0</v>
      </c>
      <c r="N1037" s="22">
        <f>'Comm Input'!W2072</f>
        <v>0</v>
      </c>
      <c r="O1037" s="22">
        <f>'Comm Input'!X2072</f>
        <v>0</v>
      </c>
      <c r="P1037" s="23">
        <f>'Comm Input'!Y2072</f>
        <v>0</v>
      </c>
      <c r="Q1037" s="22">
        <f>'Comm Input'!Z2072</f>
        <v>0</v>
      </c>
      <c r="R1037" s="23">
        <f>'Comm Input'!AA2072</f>
        <v>0</v>
      </c>
      <c r="S1037" s="23">
        <f>'Comm Input'!AB2072</f>
        <v>0</v>
      </c>
      <c r="T1037">
        <f>'Comm Input'!AC2072</f>
        <v>0</v>
      </c>
      <c r="U1037" s="23">
        <f>'Comm Input'!AD2072</f>
        <v>0</v>
      </c>
      <c r="V1037">
        <f>'Comm Input'!AE2072</f>
        <v>0</v>
      </c>
      <c r="W1037" s="49">
        <f>'Comm Input'!AF2072</f>
        <v>0</v>
      </c>
      <c r="X1037" s="23">
        <f>'Comm Input'!AG2072</f>
        <v>0</v>
      </c>
      <c r="Y1037" s="23">
        <f>'Comm Input'!AH2072</f>
        <v>0</v>
      </c>
      <c r="Z1037">
        <f>'Comm Input'!AI2072</f>
        <v>0</v>
      </c>
    </row>
    <row r="1038" spans="1:26" x14ac:dyDescent="0.25">
      <c r="A1038" s="311">
        <f>'Comm Input'!J2073</f>
        <v>0</v>
      </c>
      <c r="B1038">
        <f>'Comm Input'!K2073</f>
        <v>0</v>
      </c>
      <c r="C1038">
        <f>'Comm Input'!L2073</f>
        <v>0</v>
      </c>
      <c r="D1038">
        <f>'Comm Input'!M2073</f>
        <v>0</v>
      </c>
      <c r="E1038" s="494">
        <f>'Comm Input'!N2073</f>
        <v>0</v>
      </c>
      <c r="F1038" s="17">
        <f>'Comm Input'!O2073</f>
        <v>0</v>
      </c>
      <c r="G1038" s="38">
        <f>'Comm Input'!P2073</f>
        <v>0</v>
      </c>
      <c r="H1038" s="307">
        <f>'Comm Input'!Q2073</f>
        <v>0</v>
      </c>
      <c r="I1038" s="307">
        <f>'Comm Input'!R2073</f>
        <v>0</v>
      </c>
      <c r="J1038" s="307">
        <f>'Comm Input'!S2073</f>
        <v>0</v>
      </c>
      <c r="K1038" s="307">
        <f>'Comm Input'!T2073</f>
        <v>0</v>
      </c>
      <c r="L1038" s="38">
        <f>'Comm Input'!U2073</f>
        <v>0</v>
      </c>
      <c r="M1038" s="38">
        <f>'Comm Input'!V2073</f>
        <v>0</v>
      </c>
      <c r="N1038" s="22">
        <f>'Comm Input'!W2073</f>
        <v>0</v>
      </c>
      <c r="O1038" s="22">
        <f>'Comm Input'!X2073</f>
        <v>0</v>
      </c>
      <c r="P1038" s="23">
        <f>'Comm Input'!Y2073</f>
        <v>0</v>
      </c>
      <c r="Q1038" s="22">
        <f>'Comm Input'!Z2073</f>
        <v>0</v>
      </c>
      <c r="R1038" s="23">
        <f>'Comm Input'!AA2073</f>
        <v>0</v>
      </c>
      <c r="S1038" s="23">
        <f>'Comm Input'!AB2073</f>
        <v>0</v>
      </c>
      <c r="T1038">
        <f>'Comm Input'!AC2073</f>
        <v>0</v>
      </c>
      <c r="U1038" s="23">
        <f>'Comm Input'!AD2073</f>
        <v>0</v>
      </c>
      <c r="V1038">
        <f>'Comm Input'!AE2073</f>
        <v>0</v>
      </c>
      <c r="W1038" s="49">
        <f>'Comm Input'!AF2073</f>
        <v>0</v>
      </c>
      <c r="X1038" s="23">
        <f>'Comm Input'!AG2073</f>
        <v>0</v>
      </c>
      <c r="Y1038" s="23">
        <f>'Comm Input'!AH2073</f>
        <v>0</v>
      </c>
      <c r="Z1038">
        <f>'Comm Input'!AI2073</f>
        <v>0</v>
      </c>
    </row>
    <row r="1039" spans="1:26" x14ac:dyDescent="0.25">
      <c r="A1039" s="311">
        <f>'Comm Input'!J2074</f>
        <v>0</v>
      </c>
      <c r="B1039">
        <f>'Comm Input'!K2074</f>
        <v>0</v>
      </c>
      <c r="C1039">
        <f>'Comm Input'!L2074</f>
        <v>0</v>
      </c>
      <c r="D1039" s="1352">
        <f>'Comm Input'!M2074</f>
        <v>0</v>
      </c>
      <c r="E1039" s="494">
        <f>'Comm Input'!N2074</f>
        <v>0</v>
      </c>
      <c r="F1039" s="17">
        <f>'Comm Input'!O2074</f>
        <v>0</v>
      </c>
      <c r="G1039" s="38">
        <f>'Comm Input'!P2074</f>
        <v>0</v>
      </c>
      <c r="H1039" s="307">
        <f>'Comm Input'!Q2074</f>
        <v>0</v>
      </c>
      <c r="I1039" s="307">
        <f>'Comm Input'!R2074</f>
        <v>0</v>
      </c>
      <c r="J1039" s="307">
        <f>'Comm Input'!S2074</f>
        <v>0</v>
      </c>
      <c r="K1039" s="307">
        <f>'Comm Input'!T2074</f>
        <v>0</v>
      </c>
      <c r="L1039" s="38">
        <f>'Comm Input'!U2074</f>
        <v>0</v>
      </c>
      <c r="M1039" s="38">
        <f>'Comm Input'!V2074</f>
        <v>0</v>
      </c>
      <c r="N1039" s="22">
        <f>'Comm Input'!W2074</f>
        <v>0</v>
      </c>
      <c r="O1039" s="22">
        <f>'Comm Input'!X2074</f>
        <v>0</v>
      </c>
      <c r="P1039" s="23">
        <f>'Comm Input'!Y2074</f>
        <v>0</v>
      </c>
      <c r="Q1039" s="22">
        <f>'Comm Input'!Z2074</f>
        <v>0</v>
      </c>
      <c r="R1039" s="23">
        <f>'Comm Input'!AA2074</f>
        <v>0</v>
      </c>
      <c r="S1039" s="23">
        <f>'Comm Input'!AB2074</f>
        <v>0</v>
      </c>
      <c r="T1039">
        <f>'Comm Input'!AC2074</f>
        <v>0</v>
      </c>
      <c r="U1039" s="23">
        <f>'Comm Input'!AD2074</f>
        <v>0</v>
      </c>
      <c r="V1039">
        <f>'Comm Input'!AE2074</f>
        <v>0</v>
      </c>
      <c r="W1039" s="49">
        <f>'Comm Input'!AF2074</f>
        <v>0</v>
      </c>
      <c r="X1039" s="23">
        <f>'Comm Input'!AG2074</f>
        <v>0</v>
      </c>
      <c r="Y1039" s="23">
        <f>'Comm Input'!AH2074</f>
        <v>0</v>
      </c>
      <c r="Z1039" s="23">
        <f>'Comm Input'!AI2074</f>
        <v>0</v>
      </c>
    </row>
    <row r="1040" spans="1:26" x14ac:dyDescent="0.25">
      <c r="A1040" s="311">
        <f>'Comm Input'!J2075</f>
        <v>0</v>
      </c>
      <c r="B1040">
        <f>'Comm Input'!K2075</f>
        <v>0</v>
      </c>
      <c r="C1040">
        <f>'Comm Input'!L2075</f>
        <v>0</v>
      </c>
      <c r="D1040">
        <f>'Comm Input'!M2075</f>
        <v>0</v>
      </c>
      <c r="E1040" s="626">
        <f>'Comm Input'!N2075</f>
        <v>0</v>
      </c>
      <c r="F1040" s="13">
        <f>'Comm Input'!O2075</f>
        <v>0</v>
      </c>
      <c r="G1040" s="38">
        <f>'Comm Input'!P2075</f>
        <v>0</v>
      </c>
      <c r="H1040" s="307">
        <f>'Comm Input'!Q2075</f>
        <v>0</v>
      </c>
      <c r="I1040" s="307">
        <f>'Comm Input'!R2075</f>
        <v>0</v>
      </c>
      <c r="J1040" s="307">
        <f>'Comm Input'!S2075</f>
        <v>0</v>
      </c>
      <c r="K1040" s="307">
        <f>'Comm Input'!T2075</f>
        <v>0</v>
      </c>
      <c r="L1040" s="38">
        <f>'Comm Input'!U2075</f>
        <v>0</v>
      </c>
      <c r="M1040" s="38">
        <f>'Comm Input'!V2075</f>
        <v>0</v>
      </c>
      <c r="N1040" s="22">
        <f>'Comm Input'!W2075</f>
        <v>0</v>
      </c>
      <c r="O1040" s="22">
        <f>'Comm Input'!X2075</f>
        <v>0</v>
      </c>
      <c r="P1040" s="23">
        <f>'Comm Input'!Y2075</f>
        <v>0</v>
      </c>
      <c r="Q1040" s="22">
        <f>'Comm Input'!Z2075</f>
        <v>0</v>
      </c>
      <c r="R1040" s="23">
        <f>'Comm Input'!AA2075</f>
        <v>0</v>
      </c>
      <c r="S1040" s="23">
        <f>'Comm Input'!AB2075</f>
        <v>0</v>
      </c>
      <c r="T1040">
        <f>'Comm Input'!AC2075</f>
        <v>0</v>
      </c>
      <c r="U1040" s="23">
        <f>'Comm Input'!AD2075</f>
        <v>0</v>
      </c>
      <c r="V1040">
        <f>'Comm Input'!AE2075</f>
        <v>0</v>
      </c>
      <c r="W1040" s="49">
        <f>'Comm Input'!AF2075</f>
        <v>0</v>
      </c>
      <c r="X1040" s="23">
        <f>'Comm Input'!AG2075</f>
        <v>0</v>
      </c>
      <c r="Y1040" s="23">
        <f>'Comm Input'!AH2075</f>
        <v>0</v>
      </c>
      <c r="Z1040" s="23">
        <f>'Comm Input'!AI2075</f>
        <v>0</v>
      </c>
    </row>
    <row r="1041" spans="1:26" ht="15.75" thickBot="1" x14ac:dyDescent="0.3">
      <c r="A1041" s="311">
        <f>'Comm Input'!J2076</f>
        <v>0</v>
      </c>
      <c r="B1041">
        <f>'Comm Input'!K2076</f>
        <v>0</v>
      </c>
      <c r="C1041">
        <f>'Comm Input'!L2076</f>
        <v>0</v>
      </c>
      <c r="D1041">
        <f>'Comm Input'!M2076</f>
        <v>0</v>
      </c>
      <c r="E1041" s="49">
        <f>'Comm Input'!N2076</f>
        <v>0</v>
      </c>
      <c r="F1041" s="50">
        <f>'Comm Input'!O2076</f>
        <v>0</v>
      </c>
      <c r="G1041" s="38">
        <f>'Comm Input'!P2076</f>
        <v>0</v>
      </c>
      <c r="H1041" s="307">
        <f>'Comm Input'!Q2076</f>
        <v>0</v>
      </c>
      <c r="I1041" s="307">
        <f>'Comm Input'!R2076</f>
        <v>0</v>
      </c>
      <c r="J1041" s="307">
        <f>'Comm Input'!S2076</f>
        <v>0</v>
      </c>
      <c r="K1041" s="307">
        <f>'Comm Input'!T2076</f>
        <v>0</v>
      </c>
      <c r="L1041" s="38">
        <f>'Comm Input'!U2076</f>
        <v>0</v>
      </c>
      <c r="M1041" s="38">
        <f>'Comm Input'!V2076</f>
        <v>0</v>
      </c>
      <c r="N1041" s="38">
        <f>'Comm Input'!W2076</f>
        <v>0</v>
      </c>
      <c r="O1041" s="22">
        <f>'Comm Input'!X2076</f>
        <v>0</v>
      </c>
      <c r="P1041" s="11">
        <f>'Comm Input'!Y2076</f>
        <v>0</v>
      </c>
      <c r="Q1041" s="22">
        <f>'Comm Input'!Z2076</f>
        <v>0</v>
      </c>
      <c r="R1041" s="22">
        <f>'Comm Input'!AA2076</f>
        <v>0</v>
      </c>
      <c r="S1041" s="22">
        <f>'Comm Input'!AB2076</f>
        <v>0</v>
      </c>
      <c r="T1041" s="22">
        <f>'Comm Input'!AC2076</f>
        <v>0</v>
      </c>
      <c r="U1041" s="22">
        <f>'Comm Input'!AD2076</f>
        <v>0</v>
      </c>
      <c r="V1041" s="22">
        <f>'Comm Input'!AE2076</f>
        <v>0</v>
      </c>
      <c r="W1041" s="49">
        <f>'Comm Input'!AF2076</f>
        <v>0</v>
      </c>
      <c r="X1041" s="22">
        <f>'Comm Input'!AG2076</f>
        <v>0</v>
      </c>
      <c r="Y1041" s="22">
        <f>'Comm Input'!AH2076</f>
        <v>0</v>
      </c>
      <c r="Z1041" s="22">
        <f>'Comm Input'!AI2076</f>
        <v>0</v>
      </c>
    </row>
    <row r="1042" spans="1:26" ht="15.75" thickBot="1" x14ac:dyDescent="0.3">
      <c r="A1042" s="311">
        <f>'Comm Input'!J2077</f>
        <v>0</v>
      </c>
      <c r="B1042">
        <f>'Comm Input'!K2077</f>
        <v>0</v>
      </c>
      <c r="C1042">
        <f>'Comm Input'!L2077</f>
        <v>0</v>
      </c>
      <c r="D1042">
        <f>'Comm Input'!M2077</f>
        <v>0</v>
      </c>
      <c r="E1042" s="49">
        <f>'Comm Input'!N2077</f>
        <v>0</v>
      </c>
      <c r="F1042" s="50">
        <f>'Comm Input'!O2077</f>
        <v>0</v>
      </c>
      <c r="G1042" s="38">
        <f>'Comm Input'!P2077</f>
        <v>0</v>
      </c>
      <c r="H1042" s="38">
        <f>'Comm Input'!Q2077</f>
        <v>0</v>
      </c>
      <c r="I1042" s="38">
        <f>'Comm Input'!R2077</f>
        <v>0</v>
      </c>
      <c r="J1042" s="38">
        <f>'Comm Input'!S2077</f>
        <v>0</v>
      </c>
      <c r="K1042" s="38">
        <f>'Comm Input'!T2077</f>
        <v>0</v>
      </c>
      <c r="L1042" s="38">
        <f>'Comm Input'!U2077</f>
        <v>0</v>
      </c>
      <c r="M1042" s="38">
        <f>'Comm Input'!V2077</f>
        <v>0</v>
      </c>
      <c r="N1042" s="488">
        <f>'Comm Input'!W2077</f>
        <v>0</v>
      </c>
      <c r="O1042" s="489">
        <f>'Comm Input'!X2077</f>
        <v>0</v>
      </c>
      <c r="P1042" s="490">
        <f>'Comm Input'!Y2077</f>
        <v>0</v>
      </c>
      <c r="Q1042" s="829">
        <f>'Comm Input'!Z2077</f>
        <v>0</v>
      </c>
      <c r="R1042" s="387">
        <f>'Comm Input'!AA2077</f>
        <v>0</v>
      </c>
      <c r="S1042" s="387">
        <f>'Comm Input'!AB2077</f>
        <v>0</v>
      </c>
      <c r="T1042" s="1087">
        <f>'Comm Input'!AC2077</f>
        <v>0</v>
      </c>
      <c r="U1042" s="387">
        <f>'Comm Input'!AD2077</f>
        <v>0</v>
      </c>
      <c r="V1042" s="523">
        <f>'Comm Input'!AE2077</f>
        <v>0</v>
      </c>
      <c r="W1042" s="89">
        <f>'Comm Input'!AF2077</f>
        <v>0</v>
      </c>
      <c r="X1042" s="387">
        <f>'Comm Input'!AG2077</f>
        <v>0</v>
      </c>
      <c r="Y1042" s="387">
        <f>'Comm Input'!AH2077</f>
        <v>0</v>
      </c>
      <c r="Z1042" s="1087">
        <f>'Comm Input'!AI2077</f>
        <v>0</v>
      </c>
    </row>
    <row r="1043" spans="1:26" x14ac:dyDescent="0.25">
      <c r="A1043" s="311">
        <f>'Comm Input'!J2078</f>
        <v>0</v>
      </c>
      <c r="B1043">
        <f>'Comm Input'!K2078</f>
        <v>0</v>
      </c>
      <c r="C1043">
        <f>'Comm Input'!L2078</f>
        <v>0</v>
      </c>
      <c r="D1043">
        <f>'Comm Input'!M2078</f>
        <v>0</v>
      </c>
      <c r="E1043" s="49">
        <f>'Comm Input'!N2078</f>
        <v>0</v>
      </c>
      <c r="F1043" s="50">
        <f>'Comm Input'!O2078</f>
        <v>0</v>
      </c>
      <c r="G1043" s="38">
        <f>'Comm Input'!P2078</f>
        <v>0</v>
      </c>
      <c r="H1043" s="38">
        <f>'Comm Input'!Q2078</f>
        <v>0</v>
      </c>
      <c r="I1043" s="38">
        <f>'Comm Input'!R2078</f>
        <v>0</v>
      </c>
      <c r="J1043" s="38">
        <f>'Comm Input'!S2078</f>
        <v>0</v>
      </c>
      <c r="K1043" s="38">
        <f>'Comm Input'!T2078</f>
        <v>0</v>
      </c>
      <c r="L1043" s="38">
        <f>'Comm Input'!U2078</f>
        <v>0</v>
      </c>
      <c r="M1043" s="38">
        <f>'Comm Input'!V2078</f>
        <v>0</v>
      </c>
      <c r="N1043" s="522">
        <f>'Comm Input'!W2078</f>
        <v>0</v>
      </c>
      <c r="O1043" s="523">
        <f>'Comm Input'!X2078</f>
        <v>0</v>
      </c>
      <c r="P1043" s="28">
        <f>'Comm Input'!Y2078</f>
        <v>0</v>
      </c>
      <c r="Q1043" s="523">
        <f>'Comm Input'!Z2078</f>
        <v>0</v>
      </c>
      <c r="R1043" s="523">
        <f>'Comm Input'!AA2078</f>
        <v>0</v>
      </c>
      <c r="S1043" s="523">
        <f>'Comm Input'!AB2078</f>
        <v>0</v>
      </c>
      <c r="T1043" s="89">
        <f>'Comm Input'!AC2078</f>
        <v>0</v>
      </c>
      <c r="U1043" s="523">
        <f>'Comm Input'!AD2078</f>
        <v>0</v>
      </c>
      <c r="V1043" s="523">
        <f>'Comm Input'!AE2078</f>
        <v>0</v>
      </c>
      <c r="W1043" s="89">
        <f>'Comm Input'!AF2078</f>
        <v>0</v>
      </c>
      <c r="X1043" s="523">
        <f>'Comm Input'!AG2078</f>
        <v>0</v>
      </c>
      <c r="Y1043" s="523">
        <f>'Comm Input'!AH2078</f>
        <v>0</v>
      </c>
      <c r="Z1043" s="89">
        <f>'Comm Input'!AI2078</f>
        <v>0</v>
      </c>
    </row>
    <row r="1044" spans="1:26" x14ac:dyDescent="0.25">
      <c r="A1044" s="440" t="str">
        <f>'Comm Input'!J2079</f>
        <v>CES</v>
      </c>
      <c r="B1044" s="42" t="str">
        <f>'Comm Input'!K2079</f>
        <v xml:space="preserve">Broker: </v>
      </c>
      <c r="C1044" s="35">
        <f>'Comm Input'!L2079</f>
        <v>0</v>
      </c>
      <c r="D1044" s="158">
        <f>'Comm Input'!M2079</f>
        <v>0</v>
      </c>
      <c r="E1044" s="117">
        <f>'Comm Input'!N2079</f>
        <v>0</v>
      </c>
      <c r="F1044" s="316">
        <f>'Comm Input'!O2079</f>
        <v>0</v>
      </c>
      <c r="G1044" s="158">
        <f>'Comm Input'!P2079</f>
        <v>0</v>
      </c>
      <c r="H1044" s="158">
        <f>'Comm Input'!Q2079</f>
        <v>0</v>
      </c>
      <c r="I1044" s="158">
        <f>'Comm Input'!R2079</f>
        <v>0</v>
      </c>
      <c r="J1044" s="319">
        <f>'Comm Input'!S2079</f>
        <v>0</v>
      </c>
      <c r="K1044" s="319">
        <f>'Comm Input'!T2079</f>
        <v>0</v>
      </c>
      <c r="L1044" s="319" t="str">
        <f>'Comm Input'!U2079</f>
        <v>Bundled</v>
      </c>
      <c r="M1044" s="158">
        <f>'Comm Input'!V2079</f>
        <v>0</v>
      </c>
      <c r="N1044" s="319">
        <f>'Comm Input'!W2079</f>
        <v>0</v>
      </c>
      <c r="O1044" s="117">
        <f>'Comm Input'!X2079</f>
        <v>0</v>
      </c>
      <c r="P1044" s="157">
        <f>'Comm Input'!Y2079</f>
        <v>0</v>
      </c>
      <c r="Q1044" s="158">
        <f>'Comm Input'!Z2079</f>
        <v>0</v>
      </c>
      <c r="R1044" s="319">
        <f>'Comm Input'!AA2079</f>
        <v>0</v>
      </c>
      <c r="S1044" s="157">
        <f>'Comm Input'!AB2079</f>
        <v>0</v>
      </c>
      <c r="T1044" s="7">
        <f>'Comm Input'!AC2079</f>
        <v>0</v>
      </c>
      <c r="U1044" s="319">
        <f>'Comm Input'!AD2079</f>
        <v>0</v>
      </c>
      <c r="V1044" s="7">
        <f>'Comm Input'!AE2079</f>
        <v>0</v>
      </c>
      <c r="W1044" s="7">
        <f>'Comm Input'!AF2079</f>
        <v>0</v>
      </c>
      <c r="X1044" s="158">
        <f>'Comm Input'!AG2079</f>
        <v>0</v>
      </c>
      <c r="Y1044" s="322">
        <f>'Comm Input'!AH2079</f>
        <v>0</v>
      </c>
      <c r="Z1044" s="7">
        <f>'Comm Input'!AI2079</f>
        <v>0</v>
      </c>
    </row>
    <row r="1045" spans="1:26" x14ac:dyDescent="0.25">
      <c r="A1045" s="311">
        <f>'Comm Input'!J2080</f>
        <v>0</v>
      </c>
      <c r="B1045" s="378" t="str">
        <f>'Comm Input'!K2080</f>
        <v>Client</v>
      </c>
      <c r="C1045" s="17">
        <f>'Comm Input'!L2080</f>
        <v>0</v>
      </c>
      <c r="D1045" t="str">
        <f>'Comm Input'!M2080</f>
        <v>STCODE</v>
      </c>
      <c r="E1045" s="628">
        <f>'Comm Input'!N2080</f>
        <v>0</v>
      </c>
      <c r="F1045" s="366">
        <f>'Comm Input'!O2080</f>
        <v>0</v>
      </c>
      <c r="G1045" s="533">
        <f>'Comm Input'!P2080</f>
        <v>0</v>
      </c>
      <c r="H1045" s="535">
        <f>'Comm Input'!Q2080</f>
        <v>0</v>
      </c>
      <c r="I1045" s="535">
        <f>'Comm Input'!R2080</f>
        <v>0</v>
      </c>
      <c r="J1045" s="535">
        <f>'Comm Input'!S2080</f>
        <v>0</v>
      </c>
      <c r="K1045" s="535">
        <f>'Comm Input'!T2080</f>
        <v>0</v>
      </c>
      <c r="L1045" s="526">
        <f>'Comm Input'!U2080</f>
        <v>0</v>
      </c>
      <c r="M1045" s="526">
        <f>'Comm Input'!V2080</f>
        <v>0</v>
      </c>
      <c r="N1045" s="523">
        <f>'Comm Input'!W2080</f>
        <v>0</v>
      </c>
      <c r="O1045" s="523">
        <f>'Comm Input'!X2080</f>
        <v>0</v>
      </c>
      <c r="P1045" s="538">
        <f>'Comm Input'!Y2080</f>
        <v>0</v>
      </c>
      <c r="Q1045" s="523">
        <f>'Comm Input'!Z2080</f>
        <v>0</v>
      </c>
      <c r="R1045" s="538">
        <f>'Comm Input'!AA2080</f>
        <v>0</v>
      </c>
      <c r="S1045" s="538">
        <f>'Comm Input'!AB2080</f>
        <v>0</v>
      </c>
      <c r="T1045">
        <f>'Comm Input'!AC2080</f>
        <v>0</v>
      </c>
      <c r="U1045" s="538">
        <f>'Comm Input'!AD2080</f>
        <v>0</v>
      </c>
      <c r="V1045">
        <f>'Comm Input'!AE2080</f>
        <v>0</v>
      </c>
      <c r="W1045" s="541">
        <f>'Comm Input'!AF2080</f>
        <v>0</v>
      </c>
      <c r="X1045" s="538">
        <f>'Comm Input'!AG2080</f>
        <v>0</v>
      </c>
      <c r="Y1045" s="538">
        <f>'Comm Input'!AH2080</f>
        <v>0</v>
      </c>
      <c r="Z1045">
        <f>'Comm Input'!AI2080</f>
        <v>0</v>
      </c>
    </row>
    <row r="1046" spans="1:26" x14ac:dyDescent="0.25">
      <c r="A1046" s="311">
        <f>'Comm Input'!J2081</f>
        <v>0</v>
      </c>
      <c r="B1046">
        <f>'Comm Input'!K2081</f>
        <v>0</v>
      </c>
      <c r="C1046">
        <f>'Comm Input'!L2081</f>
        <v>0</v>
      </c>
      <c r="D1046">
        <f>'Comm Input'!M2081</f>
        <v>0</v>
      </c>
      <c r="E1046" s="494">
        <f>'Comm Input'!N2081</f>
        <v>0</v>
      </c>
      <c r="F1046" s="17">
        <f>'Comm Input'!O2081</f>
        <v>0</v>
      </c>
      <c r="G1046" s="38">
        <f>'Comm Input'!P2081</f>
        <v>0</v>
      </c>
      <c r="H1046" s="307">
        <f>'Comm Input'!Q2081</f>
        <v>0</v>
      </c>
      <c r="I1046" s="307">
        <f>'Comm Input'!R2081</f>
        <v>0</v>
      </c>
      <c r="J1046" s="307">
        <f>'Comm Input'!S2081</f>
        <v>0</v>
      </c>
      <c r="K1046" s="307">
        <f>'Comm Input'!T2081</f>
        <v>0</v>
      </c>
      <c r="L1046" s="38">
        <f>'Comm Input'!U2081</f>
        <v>0</v>
      </c>
      <c r="M1046" s="38">
        <f>'Comm Input'!V2081</f>
        <v>0</v>
      </c>
      <c r="N1046" s="22">
        <f>'Comm Input'!W2081</f>
        <v>0</v>
      </c>
      <c r="O1046" s="22">
        <f>'Comm Input'!X2081</f>
        <v>0</v>
      </c>
      <c r="P1046" s="23">
        <f>'Comm Input'!Y2081</f>
        <v>0</v>
      </c>
      <c r="Q1046" s="22">
        <f>'Comm Input'!Z2081</f>
        <v>0</v>
      </c>
      <c r="R1046" s="23">
        <f>'Comm Input'!AA2081</f>
        <v>0</v>
      </c>
      <c r="S1046" s="23">
        <f>'Comm Input'!AB2081</f>
        <v>0</v>
      </c>
      <c r="T1046">
        <f>'Comm Input'!AC2081</f>
        <v>0</v>
      </c>
      <c r="U1046" s="23">
        <f>'Comm Input'!AD2081</f>
        <v>0</v>
      </c>
      <c r="V1046">
        <f>'Comm Input'!AE2081</f>
        <v>0</v>
      </c>
      <c r="W1046" s="49">
        <f>'Comm Input'!AF2081</f>
        <v>0</v>
      </c>
      <c r="X1046" s="23">
        <f>'Comm Input'!AG2081</f>
        <v>0</v>
      </c>
      <c r="Y1046" s="23">
        <f>'Comm Input'!AH2081</f>
        <v>0</v>
      </c>
      <c r="Z1046">
        <f>'Comm Input'!AI2081</f>
        <v>0</v>
      </c>
    </row>
    <row r="1047" spans="1:26" x14ac:dyDescent="0.25">
      <c r="A1047" s="311">
        <f>'Comm Input'!J2082</f>
        <v>0</v>
      </c>
      <c r="B1047" t="str">
        <f>'Comm Input'!K2082</f>
        <v xml:space="preserve">EFFECTIVE: </v>
      </c>
      <c r="C1047" s="17">
        <f>'Comm Input'!L2082</f>
        <v>0</v>
      </c>
      <c r="D1047">
        <f>'Comm Input'!M2082</f>
        <v>0</v>
      </c>
      <c r="E1047" s="494">
        <f>'Comm Input'!N2082</f>
        <v>0</v>
      </c>
      <c r="F1047" s="366">
        <f>'Comm Input'!O2082</f>
        <v>0</v>
      </c>
      <c r="G1047" s="321">
        <f>'Comm Input'!P2082</f>
        <v>0</v>
      </c>
      <c r="H1047" s="307">
        <f>'Comm Input'!Q2082</f>
        <v>0</v>
      </c>
      <c r="I1047" s="307">
        <f>'Comm Input'!R2082</f>
        <v>0</v>
      </c>
      <c r="J1047" s="307">
        <f>'Comm Input'!S2082</f>
        <v>0</v>
      </c>
      <c r="K1047" s="307">
        <f>'Comm Input'!T2082</f>
        <v>0</v>
      </c>
      <c r="L1047" s="38">
        <f>'Comm Input'!U2082</f>
        <v>0</v>
      </c>
      <c r="M1047" s="38">
        <f>'Comm Input'!V2082</f>
        <v>0</v>
      </c>
      <c r="N1047" s="22">
        <f>'Comm Input'!W2082</f>
        <v>0</v>
      </c>
      <c r="O1047" s="22">
        <f>'Comm Input'!X2082</f>
        <v>0</v>
      </c>
      <c r="P1047" s="23">
        <f>'Comm Input'!Y2082</f>
        <v>0</v>
      </c>
      <c r="Q1047" s="22">
        <f>'Comm Input'!Z2082</f>
        <v>0</v>
      </c>
      <c r="R1047" s="23">
        <f>'Comm Input'!AA2082</f>
        <v>0</v>
      </c>
      <c r="S1047" s="23">
        <f>'Comm Input'!AB2082</f>
        <v>0</v>
      </c>
      <c r="T1047">
        <f>'Comm Input'!AC2082</f>
        <v>0</v>
      </c>
      <c r="U1047" s="23">
        <f>'Comm Input'!AD2082</f>
        <v>0</v>
      </c>
      <c r="V1047">
        <f>'Comm Input'!AE2082</f>
        <v>0</v>
      </c>
      <c r="W1047" s="49">
        <f>'Comm Input'!AF2082</f>
        <v>0</v>
      </c>
      <c r="X1047" s="23">
        <f>'Comm Input'!AG2082</f>
        <v>0</v>
      </c>
      <c r="Y1047" s="23">
        <f>'Comm Input'!AH2082</f>
        <v>0</v>
      </c>
      <c r="Z1047">
        <f>'Comm Input'!AI2082</f>
        <v>0</v>
      </c>
    </row>
    <row r="1048" spans="1:26" x14ac:dyDescent="0.25">
      <c r="A1048" s="311">
        <f>'Comm Input'!J2083</f>
        <v>0</v>
      </c>
      <c r="B1048">
        <f>'Comm Input'!K2083</f>
        <v>0</v>
      </c>
      <c r="C1048">
        <f>'Comm Input'!L2083</f>
        <v>0</v>
      </c>
      <c r="D1048">
        <f>'Comm Input'!M2083</f>
        <v>0</v>
      </c>
      <c r="E1048" s="494">
        <f>'Comm Input'!N2083</f>
        <v>0</v>
      </c>
      <c r="F1048" s="17">
        <f>'Comm Input'!O2083</f>
        <v>0</v>
      </c>
      <c r="G1048" s="38">
        <f>'Comm Input'!P2083</f>
        <v>0</v>
      </c>
      <c r="H1048" s="307">
        <f>'Comm Input'!Q2083</f>
        <v>0</v>
      </c>
      <c r="I1048" s="307">
        <f>'Comm Input'!R2083</f>
        <v>0</v>
      </c>
      <c r="J1048" s="307">
        <f>'Comm Input'!S2083</f>
        <v>0</v>
      </c>
      <c r="K1048" s="307">
        <f>'Comm Input'!T2083</f>
        <v>0</v>
      </c>
      <c r="L1048" s="38">
        <f>'Comm Input'!U2083</f>
        <v>0</v>
      </c>
      <c r="M1048" s="38">
        <f>'Comm Input'!V2083</f>
        <v>0</v>
      </c>
      <c r="N1048" s="22">
        <f>'Comm Input'!W2083</f>
        <v>0</v>
      </c>
      <c r="O1048" s="22">
        <f>'Comm Input'!X2083</f>
        <v>0</v>
      </c>
      <c r="P1048" s="23">
        <f>'Comm Input'!Y2083</f>
        <v>0</v>
      </c>
      <c r="Q1048" s="22">
        <f>'Comm Input'!Z2083</f>
        <v>0</v>
      </c>
      <c r="R1048" s="23">
        <f>'Comm Input'!AA2083</f>
        <v>0</v>
      </c>
      <c r="S1048" s="23">
        <f>'Comm Input'!AB2083</f>
        <v>0</v>
      </c>
      <c r="T1048">
        <f>'Comm Input'!AC2083</f>
        <v>0</v>
      </c>
      <c r="U1048" s="23">
        <f>'Comm Input'!AD2083</f>
        <v>0</v>
      </c>
      <c r="V1048">
        <f>'Comm Input'!AE2083</f>
        <v>0</v>
      </c>
      <c r="W1048" s="49">
        <f>'Comm Input'!AF2083</f>
        <v>0</v>
      </c>
      <c r="X1048" s="23">
        <f>'Comm Input'!AG2083</f>
        <v>0</v>
      </c>
      <c r="Y1048" s="23">
        <f>'Comm Input'!AH2083</f>
        <v>0</v>
      </c>
      <c r="Z1048">
        <f>'Comm Input'!AI2083</f>
        <v>0</v>
      </c>
    </row>
    <row r="1049" spans="1:26" x14ac:dyDescent="0.25">
      <c r="A1049" s="311">
        <f>'Comm Input'!J2084</f>
        <v>0</v>
      </c>
      <c r="B1049">
        <f>'Comm Input'!K2084</f>
        <v>0</v>
      </c>
      <c r="C1049">
        <f>'Comm Input'!L2084</f>
        <v>0</v>
      </c>
      <c r="D1049" s="1352">
        <f>'Comm Input'!M2084</f>
        <v>0</v>
      </c>
      <c r="E1049" s="494">
        <f>'Comm Input'!N2084</f>
        <v>0</v>
      </c>
      <c r="F1049" s="17">
        <f>'Comm Input'!O2084</f>
        <v>0</v>
      </c>
      <c r="G1049" s="38">
        <f>'Comm Input'!P2084</f>
        <v>0</v>
      </c>
      <c r="H1049" s="307">
        <f>'Comm Input'!Q2084</f>
        <v>0</v>
      </c>
      <c r="I1049" s="307">
        <f>'Comm Input'!R2084</f>
        <v>0</v>
      </c>
      <c r="J1049" s="307">
        <f>'Comm Input'!S2084</f>
        <v>0</v>
      </c>
      <c r="K1049" s="307">
        <f>'Comm Input'!T2084</f>
        <v>0</v>
      </c>
      <c r="L1049" s="38">
        <f>'Comm Input'!U2084</f>
        <v>0</v>
      </c>
      <c r="M1049" s="38">
        <f>'Comm Input'!V2084</f>
        <v>0</v>
      </c>
      <c r="N1049" s="22">
        <f>'Comm Input'!W2084</f>
        <v>0</v>
      </c>
      <c r="O1049" s="22">
        <f>'Comm Input'!X2084</f>
        <v>0</v>
      </c>
      <c r="P1049" s="23">
        <f>'Comm Input'!Y2084</f>
        <v>0</v>
      </c>
      <c r="Q1049" s="22">
        <f>'Comm Input'!Z2084</f>
        <v>0</v>
      </c>
      <c r="R1049" s="23">
        <f>'Comm Input'!AA2084</f>
        <v>0</v>
      </c>
      <c r="S1049" s="23">
        <f>'Comm Input'!AB2084</f>
        <v>0</v>
      </c>
      <c r="T1049">
        <f>'Comm Input'!AC2084</f>
        <v>0</v>
      </c>
      <c r="U1049" s="23">
        <f>'Comm Input'!AD2084</f>
        <v>0</v>
      </c>
      <c r="V1049">
        <f>'Comm Input'!AE2084</f>
        <v>0</v>
      </c>
      <c r="W1049" s="49">
        <f>'Comm Input'!AF2084</f>
        <v>0</v>
      </c>
      <c r="X1049" s="23">
        <f>'Comm Input'!AG2084</f>
        <v>0</v>
      </c>
      <c r="Y1049" s="23">
        <f>'Comm Input'!AH2084</f>
        <v>0</v>
      </c>
      <c r="Z1049" s="23">
        <f>'Comm Input'!AI2084</f>
        <v>0</v>
      </c>
    </row>
    <row r="1050" spans="1:26" x14ac:dyDescent="0.25">
      <c r="A1050" s="311">
        <f>'Comm Input'!J2085</f>
        <v>0</v>
      </c>
      <c r="B1050">
        <f>'Comm Input'!K2085</f>
        <v>0</v>
      </c>
      <c r="C1050">
        <f>'Comm Input'!L2085</f>
        <v>0</v>
      </c>
      <c r="D1050">
        <f>'Comm Input'!M2085</f>
        <v>0</v>
      </c>
      <c r="E1050" s="626">
        <f>'Comm Input'!N2085</f>
        <v>0</v>
      </c>
      <c r="F1050" s="13">
        <f>'Comm Input'!O2085</f>
        <v>0</v>
      </c>
      <c r="G1050" s="38">
        <f>'Comm Input'!P2085</f>
        <v>0</v>
      </c>
      <c r="H1050" s="307">
        <f>'Comm Input'!Q2085</f>
        <v>0</v>
      </c>
      <c r="I1050" s="307">
        <f>'Comm Input'!R2085</f>
        <v>0</v>
      </c>
      <c r="J1050" s="307">
        <f>'Comm Input'!S2085</f>
        <v>0</v>
      </c>
      <c r="K1050" s="307">
        <f>'Comm Input'!T2085</f>
        <v>0</v>
      </c>
      <c r="L1050" s="38">
        <f>'Comm Input'!U2085</f>
        <v>0</v>
      </c>
      <c r="M1050" s="38">
        <f>'Comm Input'!V2085</f>
        <v>0</v>
      </c>
      <c r="N1050" s="22">
        <f>'Comm Input'!W2085</f>
        <v>0</v>
      </c>
      <c r="O1050" s="22">
        <f>'Comm Input'!X2085</f>
        <v>0</v>
      </c>
      <c r="P1050" s="23">
        <f>'Comm Input'!Y2085</f>
        <v>0</v>
      </c>
      <c r="Q1050" s="22">
        <f>'Comm Input'!Z2085</f>
        <v>0</v>
      </c>
      <c r="R1050" s="23">
        <f>'Comm Input'!AA2085</f>
        <v>0</v>
      </c>
      <c r="S1050" s="23">
        <f>'Comm Input'!AB2085</f>
        <v>0</v>
      </c>
      <c r="T1050">
        <f>'Comm Input'!AC2085</f>
        <v>0</v>
      </c>
      <c r="U1050" s="23">
        <f>'Comm Input'!AD2085</f>
        <v>0</v>
      </c>
      <c r="V1050">
        <f>'Comm Input'!AE2085</f>
        <v>0</v>
      </c>
      <c r="W1050" s="49">
        <f>'Comm Input'!AF2085</f>
        <v>0</v>
      </c>
      <c r="X1050" s="23">
        <f>'Comm Input'!AG2085</f>
        <v>0</v>
      </c>
      <c r="Y1050" s="23">
        <f>'Comm Input'!AH2085</f>
        <v>0</v>
      </c>
      <c r="Z1050" s="23">
        <f>'Comm Input'!AI2085</f>
        <v>0</v>
      </c>
    </row>
    <row r="1051" spans="1:26" ht="15.75" thickBot="1" x14ac:dyDescent="0.3">
      <c r="A1051" s="311">
        <f>'Comm Input'!J2086</f>
        <v>0</v>
      </c>
      <c r="B1051">
        <f>'Comm Input'!K2086</f>
        <v>0</v>
      </c>
      <c r="C1051">
        <f>'Comm Input'!L2086</f>
        <v>0</v>
      </c>
      <c r="D1051">
        <f>'Comm Input'!M2086</f>
        <v>0</v>
      </c>
      <c r="E1051" s="49">
        <f>'Comm Input'!N2086</f>
        <v>0</v>
      </c>
      <c r="F1051" s="50">
        <f>'Comm Input'!O2086</f>
        <v>0</v>
      </c>
      <c r="G1051" s="38">
        <f>'Comm Input'!P2086</f>
        <v>0</v>
      </c>
      <c r="H1051" s="307">
        <f>'Comm Input'!Q2086</f>
        <v>0</v>
      </c>
      <c r="I1051" s="307">
        <f>'Comm Input'!R2086</f>
        <v>0</v>
      </c>
      <c r="J1051" s="307">
        <f>'Comm Input'!S2086</f>
        <v>0</v>
      </c>
      <c r="K1051" s="307">
        <f>'Comm Input'!T2086</f>
        <v>0</v>
      </c>
      <c r="L1051" s="38">
        <f>'Comm Input'!U2086</f>
        <v>0</v>
      </c>
      <c r="M1051" s="38">
        <f>'Comm Input'!V2086</f>
        <v>0</v>
      </c>
      <c r="N1051" s="38">
        <f>'Comm Input'!W2086</f>
        <v>0</v>
      </c>
      <c r="O1051" s="22">
        <f>'Comm Input'!X2086</f>
        <v>0</v>
      </c>
      <c r="P1051" s="11">
        <f>'Comm Input'!Y2086</f>
        <v>0</v>
      </c>
      <c r="Q1051" s="22">
        <f>'Comm Input'!Z2086</f>
        <v>0</v>
      </c>
      <c r="R1051" s="22">
        <f>'Comm Input'!AA2086</f>
        <v>0</v>
      </c>
      <c r="S1051" s="22">
        <f>'Comm Input'!AB2086</f>
        <v>0</v>
      </c>
      <c r="T1051" s="22">
        <f>'Comm Input'!AC2086</f>
        <v>0</v>
      </c>
      <c r="U1051" s="22">
        <f>'Comm Input'!AD2086</f>
        <v>0</v>
      </c>
      <c r="V1051" s="22">
        <f>'Comm Input'!AE2086</f>
        <v>0</v>
      </c>
      <c r="W1051" s="49">
        <f>'Comm Input'!AF2086</f>
        <v>0</v>
      </c>
      <c r="X1051" s="22">
        <f>'Comm Input'!AG2086</f>
        <v>0</v>
      </c>
      <c r="Y1051" s="22">
        <f>'Comm Input'!AH2086</f>
        <v>0</v>
      </c>
      <c r="Z1051" s="22">
        <f>'Comm Input'!AI2086</f>
        <v>0</v>
      </c>
    </row>
    <row r="1052" spans="1:26" ht="15.75" thickBot="1" x14ac:dyDescent="0.3">
      <c r="A1052" s="311">
        <f>'Comm Input'!J2087</f>
        <v>0</v>
      </c>
      <c r="B1052">
        <f>'Comm Input'!K2087</f>
        <v>0</v>
      </c>
      <c r="C1052">
        <f>'Comm Input'!L2087</f>
        <v>0</v>
      </c>
      <c r="D1052">
        <f>'Comm Input'!M2087</f>
        <v>0</v>
      </c>
      <c r="E1052" s="49">
        <f>'Comm Input'!N2087</f>
        <v>0</v>
      </c>
      <c r="F1052" s="50">
        <f>'Comm Input'!O2087</f>
        <v>0</v>
      </c>
      <c r="G1052" s="38">
        <f>'Comm Input'!P2087</f>
        <v>0</v>
      </c>
      <c r="H1052" s="38">
        <f>'Comm Input'!Q2087</f>
        <v>0</v>
      </c>
      <c r="I1052" s="38">
        <f>'Comm Input'!R2087</f>
        <v>0</v>
      </c>
      <c r="J1052" s="38">
        <f>'Comm Input'!S2087</f>
        <v>0</v>
      </c>
      <c r="K1052" s="38">
        <f>'Comm Input'!T2087</f>
        <v>0</v>
      </c>
      <c r="L1052" s="38">
        <f>'Comm Input'!U2087</f>
        <v>0</v>
      </c>
      <c r="M1052" s="38">
        <f>'Comm Input'!V2087</f>
        <v>0</v>
      </c>
      <c r="N1052" s="488">
        <f>'Comm Input'!W2087</f>
        <v>0</v>
      </c>
      <c r="O1052" s="489">
        <f>'Comm Input'!X2087</f>
        <v>0</v>
      </c>
      <c r="P1052" s="490">
        <f>'Comm Input'!Y2087</f>
        <v>0</v>
      </c>
      <c r="Q1052" s="829">
        <f>'Comm Input'!Z2087</f>
        <v>0</v>
      </c>
      <c r="R1052" s="387">
        <f>'Comm Input'!AA2087</f>
        <v>0</v>
      </c>
      <c r="S1052" s="387">
        <f>'Comm Input'!AB2087</f>
        <v>0</v>
      </c>
      <c r="T1052" s="1087">
        <f>'Comm Input'!AC2087</f>
        <v>0</v>
      </c>
      <c r="U1052" s="387">
        <f>'Comm Input'!AD2087</f>
        <v>0</v>
      </c>
      <c r="V1052" s="523">
        <f>'Comm Input'!AE2087</f>
        <v>0</v>
      </c>
      <c r="W1052" s="89">
        <f>'Comm Input'!AF2087</f>
        <v>0</v>
      </c>
      <c r="X1052" s="387">
        <f>'Comm Input'!AG2087</f>
        <v>0</v>
      </c>
      <c r="Y1052" s="387">
        <f>'Comm Input'!AH2087</f>
        <v>0</v>
      </c>
      <c r="Z1052" s="1087">
        <f>'Comm Input'!AI2087</f>
        <v>0</v>
      </c>
    </row>
    <row r="1053" spans="1:26" x14ac:dyDescent="0.25">
      <c r="A1053" s="311">
        <f>'Comm Input'!J2088</f>
        <v>0</v>
      </c>
      <c r="B1053">
        <f>'Comm Input'!K2088</f>
        <v>0</v>
      </c>
      <c r="C1053">
        <f>'Comm Input'!L2088</f>
        <v>0</v>
      </c>
      <c r="D1053">
        <f>'Comm Input'!M2088</f>
        <v>0</v>
      </c>
      <c r="E1053" s="49">
        <f>'Comm Input'!N2088</f>
        <v>0</v>
      </c>
      <c r="F1053" s="50">
        <f>'Comm Input'!O2088</f>
        <v>0</v>
      </c>
      <c r="G1053" s="38">
        <f>'Comm Input'!P2088</f>
        <v>0</v>
      </c>
      <c r="H1053" s="38">
        <f>'Comm Input'!Q2088</f>
        <v>0</v>
      </c>
      <c r="I1053" s="38">
        <f>'Comm Input'!R2088</f>
        <v>0</v>
      </c>
      <c r="J1053" s="38">
        <f>'Comm Input'!S2088</f>
        <v>0</v>
      </c>
      <c r="K1053" s="38">
        <f>'Comm Input'!T2088</f>
        <v>0</v>
      </c>
      <c r="L1053" s="38">
        <f>'Comm Input'!U2088</f>
        <v>0</v>
      </c>
      <c r="M1053" s="38">
        <f>'Comm Input'!V2088</f>
        <v>0</v>
      </c>
      <c r="N1053" s="522">
        <f>'Comm Input'!W2088</f>
        <v>0</v>
      </c>
      <c r="O1053" s="523">
        <f>'Comm Input'!X2088</f>
        <v>0</v>
      </c>
      <c r="P1053" s="28">
        <f>'Comm Input'!Y2088</f>
        <v>0</v>
      </c>
      <c r="Q1053" s="523">
        <f>'Comm Input'!Z2088</f>
        <v>0</v>
      </c>
      <c r="R1053" s="523">
        <f>'Comm Input'!AA2088</f>
        <v>0</v>
      </c>
      <c r="S1053" s="523">
        <f>'Comm Input'!AB2088</f>
        <v>0</v>
      </c>
      <c r="T1053" s="89">
        <f>'Comm Input'!AC2088</f>
        <v>0</v>
      </c>
      <c r="U1053" s="523">
        <f>'Comm Input'!AD2088</f>
        <v>0</v>
      </c>
      <c r="V1053" s="523">
        <f>'Comm Input'!AE2088</f>
        <v>0</v>
      </c>
      <c r="W1053" s="89">
        <f>'Comm Input'!AF2088</f>
        <v>0</v>
      </c>
      <c r="X1053" s="523">
        <f>'Comm Input'!AG2088</f>
        <v>0</v>
      </c>
      <c r="Y1053" s="523">
        <f>'Comm Input'!AH2088</f>
        <v>0</v>
      </c>
      <c r="Z1053" s="89">
        <f>'Comm Input'!AI2088</f>
        <v>0</v>
      </c>
    </row>
    <row r="1054" spans="1:26" x14ac:dyDescent="0.25">
      <c r="A1054" s="440" t="str">
        <f>'Comm Input'!J2089</f>
        <v>CES</v>
      </c>
      <c r="B1054" s="42" t="str">
        <f>'Comm Input'!K2089</f>
        <v xml:space="preserve">Broker: </v>
      </c>
      <c r="C1054" s="35">
        <f>'Comm Input'!L2089</f>
        <v>0</v>
      </c>
      <c r="D1054" s="158">
        <f>'Comm Input'!M2089</f>
        <v>0</v>
      </c>
      <c r="E1054" s="117">
        <f>'Comm Input'!N2089</f>
        <v>0</v>
      </c>
      <c r="F1054" s="316">
        <f>'Comm Input'!O2089</f>
        <v>0</v>
      </c>
      <c r="G1054" s="158">
        <f>'Comm Input'!P2089</f>
        <v>0</v>
      </c>
      <c r="H1054" s="158">
        <f>'Comm Input'!Q2089</f>
        <v>0</v>
      </c>
      <c r="I1054" s="158">
        <f>'Comm Input'!R2089</f>
        <v>0</v>
      </c>
      <c r="J1054" s="319">
        <f>'Comm Input'!S2089</f>
        <v>0</v>
      </c>
      <c r="K1054" s="319">
        <f>'Comm Input'!T2089</f>
        <v>0</v>
      </c>
      <c r="L1054" s="319" t="str">
        <f>'Comm Input'!U2089</f>
        <v>Bundled</v>
      </c>
      <c r="M1054" s="158">
        <f>'Comm Input'!V2089</f>
        <v>0</v>
      </c>
      <c r="N1054" s="319">
        <f>'Comm Input'!W2089</f>
        <v>0</v>
      </c>
      <c r="O1054" s="117">
        <f>'Comm Input'!X2089</f>
        <v>0</v>
      </c>
      <c r="P1054" s="157">
        <f>'Comm Input'!Y2089</f>
        <v>0</v>
      </c>
      <c r="Q1054" s="158">
        <f>'Comm Input'!Z2089</f>
        <v>0</v>
      </c>
      <c r="R1054" s="319">
        <f>'Comm Input'!AA2089</f>
        <v>0</v>
      </c>
      <c r="S1054" s="157">
        <f>'Comm Input'!AB2089</f>
        <v>0</v>
      </c>
      <c r="T1054" s="7">
        <f>'Comm Input'!AC2089</f>
        <v>0</v>
      </c>
      <c r="U1054" s="319">
        <f>'Comm Input'!AD2089</f>
        <v>0</v>
      </c>
      <c r="V1054" s="7">
        <f>'Comm Input'!AE2089</f>
        <v>0</v>
      </c>
      <c r="W1054" s="7">
        <f>'Comm Input'!AF2089</f>
        <v>0</v>
      </c>
      <c r="X1054" s="158">
        <f>'Comm Input'!AG2089</f>
        <v>0</v>
      </c>
      <c r="Y1054" s="322">
        <f>'Comm Input'!AH2089</f>
        <v>0</v>
      </c>
      <c r="Z1054" s="7">
        <f>'Comm Input'!AI2089</f>
        <v>0</v>
      </c>
    </row>
    <row r="1055" spans="1:26" x14ac:dyDescent="0.25">
      <c r="A1055" s="311">
        <f>'Comm Input'!J2090</f>
        <v>0</v>
      </c>
      <c r="B1055" s="378" t="str">
        <f>'Comm Input'!K2090</f>
        <v>Client</v>
      </c>
      <c r="C1055" s="17">
        <f>'Comm Input'!L2090</f>
        <v>0</v>
      </c>
      <c r="D1055" t="str">
        <f>'Comm Input'!M2090</f>
        <v>STCODE</v>
      </c>
      <c r="E1055" s="628">
        <f>'Comm Input'!N2090</f>
        <v>0</v>
      </c>
      <c r="F1055" s="366">
        <f>'Comm Input'!O2090</f>
        <v>0</v>
      </c>
      <c r="G1055" s="533">
        <f>'Comm Input'!P2090</f>
        <v>0</v>
      </c>
      <c r="H1055" s="535">
        <f>'Comm Input'!Q2090</f>
        <v>0</v>
      </c>
      <c r="I1055" s="535">
        <f>'Comm Input'!R2090</f>
        <v>0</v>
      </c>
      <c r="J1055" s="535">
        <f>'Comm Input'!S2090</f>
        <v>0</v>
      </c>
      <c r="K1055" s="535">
        <f>'Comm Input'!T2090</f>
        <v>0</v>
      </c>
      <c r="L1055" s="526">
        <f>'Comm Input'!U2090</f>
        <v>0</v>
      </c>
      <c r="M1055" s="526">
        <f>'Comm Input'!V2090</f>
        <v>0</v>
      </c>
      <c r="N1055" s="523">
        <f>'Comm Input'!W2090</f>
        <v>0</v>
      </c>
      <c r="O1055" s="523">
        <f>'Comm Input'!X2090</f>
        <v>0</v>
      </c>
      <c r="P1055" s="538">
        <f>'Comm Input'!Y2090</f>
        <v>0</v>
      </c>
      <c r="Q1055" s="523">
        <f>'Comm Input'!Z2090</f>
        <v>0</v>
      </c>
      <c r="R1055" s="538">
        <f>'Comm Input'!AA2090</f>
        <v>0</v>
      </c>
      <c r="S1055" s="538">
        <f>'Comm Input'!AB2090</f>
        <v>0</v>
      </c>
      <c r="T1055">
        <f>'Comm Input'!AC2090</f>
        <v>0</v>
      </c>
      <c r="U1055" s="538">
        <f>'Comm Input'!AD2090</f>
        <v>0</v>
      </c>
      <c r="V1055">
        <f>'Comm Input'!AE2090</f>
        <v>0</v>
      </c>
      <c r="W1055" s="541">
        <f>'Comm Input'!AF2090</f>
        <v>0</v>
      </c>
      <c r="X1055" s="538">
        <f>'Comm Input'!AG2090</f>
        <v>0</v>
      </c>
      <c r="Y1055" s="538">
        <f>'Comm Input'!AH2090</f>
        <v>0</v>
      </c>
      <c r="Z1055">
        <f>'Comm Input'!AI2090</f>
        <v>0</v>
      </c>
    </row>
    <row r="1056" spans="1:26" x14ac:dyDescent="0.25">
      <c r="A1056" s="311">
        <f>'Comm Input'!J2091</f>
        <v>0</v>
      </c>
      <c r="B1056">
        <f>'Comm Input'!K2091</f>
        <v>0</v>
      </c>
      <c r="C1056">
        <f>'Comm Input'!L2091</f>
        <v>0</v>
      </c>
      <c r="D1056">
        <f>'Comm Input'!M2091</f>
        <v>0</v>
      </c>
      <c r="E1056" s="494">
        <f>'Comm Input'!N2091</f>
        <v>0</v>
      </c>
      <c r="F1056" s="17">
        <f>'Comm Input'!O2091</f>
        <v>0</v>
      </c>
      <c r="G1056" s="38">
        <f>'Comm Input'!P2091</f>
        <v>0</v>
      </c>
      <c r="H1056" s="307">
        <f>'Comm Input'!Q2091</f>
        <v>0</v>
      </c>
      <c r="I1056" s="307">
        <f>'Comm Input'!R2091</f>
        <v>0</v>
      </c>
      <c r="J1056" s="307">
        <f>'Comm Input'!S2091</f>
        <v>0</v>
      </c>
      <c r="K1056" s="307">
        <f>'Comm Input'!T2091</f>
        <v>0</v>
      </c>
      <c r="L1056" s="38">
        <f>'Comm Input'!U2091</f>
        <v>0</v>
      </c>
      <c r="M1056" s="38">
        <f>'Comm Input'!V2091</f>
        <v>0</v>
      </c>
      <c r="N1056" s="22">
        <f>'Comm Input'!W2091</f>
        <v>0</v>
      </c>
      <c r="O1056" s="22">
        <f>'Comm Input'!X2091</f>
        <v>0</v>
      </c>
      <c r="P1056" s="23">
        <f>'Comm Input'!Y2091</f>
        <v>0</v>
      </c>
      <c r="Q1056" s="22">
        <f>'Comm Input'!Z2091</f>
        <v>0</v>
      </c>
      <c r="R1056" s="23">
        <f>'Comm Input'!AA2091</f>
        <v>0</v>
      </c>
      <c r="S1056" s="23">
        <f>'Comm Input'!AB2091</f>
        <v>0</v>
      </c>
      <c r="T1056">
        <f>'Comm Input'!AC2091</f>
        <v>0</v>
      </c>
      <c r="U1056" s="23">
        <f>'Comm Input'!AD2091</f>
        <v>0</v>
      </c>
      <c r="V1056">
        <f>'Comm Input'!AE2091</f>
        <v>0</v>
      </c>
      <c r="W1056" s="49">
        <f>'Comm Input'!AF2091</f>
        <v>0</v>
      </c>
      <c r="X1056" s="23">
        <f>'Comm Input'!AG2091</f>
        <v>0</v>
      </c>
      <c r="Y1056" s="23">
        <f>'Comm Input'!AH2091</f>
        <v>0</v>
      </c>
      <c r="Z1056">
        <f>'Comm Input'!AI2091</f>
        <v>0</v>
      </c>
    </row>
    <row r="1057" spans="1:26" x14ac:dyDescent="0.25">
      <c r="A1057" s="311">
        <f>'Comm Input'!J2092</f>
        <v>0</v>
      </c>
      <c r="B1057" t="str">
        <f>'Comm Input'!K2092</f>
        <v xml:space="preserve">EFFECTIVE: </v>
      </c>
      <c r="C1057" s="17">
        <f>'Comm Input'!L2092</f>
        <v>0</v>
      </c>
      <c r="D1057">
        <f>'Comm Input'!M2092</f>
        <v>0</v>
      </c>
      <c r="E1057" s="494">
        <f>'Comm Input'!N2092</f>
        <v>0</v>
      </c>
      <c r="F1057" s="366">
        <f>'Comm Input'!O2092</f>
        <v>0</v>
      </c>
      <c r="G1057" s="321">
        <f>'Comm Input'!P2092</f>
        <v>0</v>
      </c>
      <c r="H1057" s="307">
        <f>'Comm Input'!Q2092</f>
        <v>0</v>
      </c>
      <c r="I1057" s="307">
        <f>'Comm Input'!R2092</f>
        <v>0</v>
      </c>
      <c r="J1057" s="307">
        <f>'Comm Input'!S2092</f>
        <v>0</v>
      </c>
      <c r="K1057" s="307">
        <f>'Comm Input'!T2092</f>
        <v>0</v>
      </c>
      <c r="L1057" s="38">
        <f>'Comm Input'!U2092</f>
        <v>0</v>
      </c>
      <c r="M1057" s="38">
        <f>'Comm Input'!V2092</f>
        <v>0</v>
      </c>
      <c r="N1057" s="22">
        <f>'Comm Input'!W2092</f>
        <v>0</v>
      </c>
      <c r="O1057" s="22">
        <f>'Comm Input'!X2092</f>
        <v>0</v>
      </c>
      <c r="P1057" s="23">
        <f>'Comm Input'!Y2092</f>
        <v>0</v>
      </c>
      <c r="Q1057" s="22">
        <f>'Comm Input'!Z2092</f>
        <v>0</v>
      </c>
      <c r="R1057" s="23">
        <f>'Comm Input'!AA2092</f>
        <v>0</v>
      </c>
      <c r="S1057" s="23">
        <f>'Comm Input'!AB2092</f>
        <v>0</v>
      </c>
      <c r="T1057">
        <f>'Comm Input'!AC2092</f>
        <v>0</v>
      </c>
      <c r="U1057" s="23">
        <f>'Comm Input'!AD2092</f>
        <v>0</v>
      </c>
      <c r="V1057">
        <f>'Comm Input'!AE2092</f>
        <v>0</v>
      </c>
      <c r="W1057" s="49">
        <f>'Comm Input'!AF2092</f>
        <v>0</v>
      </c>
      <c r="X1057" s="23">
        <f>'Comm Input'!AG2092</f>
        <v>0</v>
      </c>
      <c r="Y1057" s="23">
        <f>'Comm Input'!AH2092</f>
        <v>0</v>
      </c>
      <c r="Z1057">
        <f>'Comm Input'!AI2092</f>
        <v>0</v>
      </c>
    </row>
    <row r="1058" spans="1:26" x14ac:dyDescent="0.25">
      <c r="A1058" s="311">
        <f>'Comm Input'!J2093</f>
        <v>0</v>
      </c>
      <c r="B1058">
        <f>'Comm Input'!K2093</f>
        <v>0</v>
      </c>
      <c r="C1058">
        <f>'Comm Input'!L2093</f>
        <v>0</v>
      </c>
      <c r="D1058">
        <f>'Comm Input'!M2093</f>
        <v>0</v>
      </c>
      <c r="E1058" s="494">
        <f>'Comm Input'!N2093</f>
        <v>0</v>
      </c>
      <c r="F1058" s="17">
        <f>'Comm Input'!O2093</f>
        <v>0</v>
      </c>
      <c r="G1058" s="38">
        <f>'Comm Input'!P2093</f>
        <v>0</v>
      </c>
      <c r="H1058" s="307">
        <f>'Comm Input'!Q2093</f>
        <v>0</v>
      </c>
      <c r="I1058" s="307">
        <f>'Comm Input'!R2093</f>
        <v>0</v>
      </c>
      <c r="J1058" s="307">
        <f>'Comm Input'!S2093</f>
        <v>0</v>
      </c>
      <c r="K1058" s="307">
        <f>'Comm Input'!T2093</f>
        <v>0</v>
      </c>
      <c r="L1058" s="38">
        <f>'Comm Input'!U2093</f>
        <v>0</v>
      </c>
      <c r="M1058" s="38">
        <f>'Comm Input'!V2093</f>
        <v>0</v>
      </c>
      <c r="N1058" s="22">
        <f>'Comm Input'!W2093</f>
        <v>0</v>
      </c>
      <c r="O1058" s="22">
        <f>'Comm Input'!X2093</f>
        <v>0</v>
      </c>
      <c r="P1058" s="23">
        <f>'Comm Input'!Y2093</f>
        <v>0</v>
      </c>
      <c r="Q1058" s="22">
        <f>'Comm Input'!Z2093</f>
        <v>0</v>
      </c>
      <c r="R1058" s="23">
        <f>'Comm Input'!AA2093</f>
        <v>0</v>
      </c>
      <c r="S1058" s="23">
        <f>'Comm Input'!AB2093</f>
        <v>0</v>
      </c>
      <c r="T1058">
        <f>'Comm Input'!AC2093</f>
        <v>0</v>
      </c>
      <c r="U1058" s="23">
        <f>'Comm Input'!AD2093</f>
        <v>0</v>
      </c>
      <c r="V1058">
        <f>'Comm Input'!AE2093</f>
        <v>0</v>
      </c>
      <c r="W1058" s="49">
        <f>'Comm Input'!AF2093</f>
        <v>0</v>
      </c>
      <c r="X1058" s="23">
        <f>'Comm Input'!AG2093</f>
        <v>0</v>
      </c>
      <c r="Y1058" s="23">
        <f>'Comm Input'!AH2093</f>
        <v>0</v>
      </c>
      <c r="Z1058">
        <f>'Comm Input'!AI2093</f>
        <v>0</v>
      </c>
    </row>
    <row r="1059" spans="1:26" x14ac:dyDescent="0.25">
      <c r="A1059" s="311">
        <f>'Comm Input'!J2094</f>
        <v>0</v>
      </c>
      <c r="B1059">
        <f>'Comm Input'!K2094</f>
        <v>0</v>
      </c>
      <c r="C1059">
        <f>'Comm Input'!L2094</f>
        <v>0</v>
      </c>
      <c r="D1059" s="1352">
        <f>'Comm Input'!M2094</f>
        <v>0</v>
      </c>
      <c r="E1059" s="494">
        <f>'Comm Input'!N2094</f>
        <v>0</v>
      </c>
      <c r="F1059" s="17">
        <f>'Comm Input'!O2094</f>
        <v>0</v>
      </c>
      <c r="G1059" s="38">
        <f>'Comm Input'!P2094</f>
        <v>0</v>
      </c>
      <c r="H1059" s="307">
        <f>'Comm Input'!Q2094</f>
        <v>0</v>
      </c>
      <c r="I1059" s="307">
        <f>'Comm Input'!R2094</f>
        <v>0</v>
      </c>
      <c r="J1059" s="307">
        <f>'Comm Input'!S2094</f>
        <v>0</v>
      </c>
      <c r="K1059" s="307">
        <f>'Comm Input'!T2094</f>
        <v>0</v>
      </c>
      <c r="L1059" s="38">
        <f>'Comm Input'!U2094</f>
        <v>0</v>
      </c>
      <c r="M1059" s="38">
        <f>'Comm Input'!V2094</f>
        <v>0</v>
      </c>
      <c r="N1059" s="22">
        <f>'Comm Input'!W2094</f>
        <v>0</v>
      </c>
      <c r="O1059" s="22">
        <f>'Comm Input'!X2094</f>
        <v>0</v>
      </c>
      <c r="P1059" s="23">
        <f>'Comm Input'!Y2094</f>
        <v>0</v>
      </c>
      <c r="Q1059" s="22">
        <f>'Comm Input'!Z2094</f>
        <v>0</v>
      </c>
      <c r="R1059" s="23">
        <f>'Comm Input'!AA2094</f>
        <v>0</v>
      </c>
      <c r="S1059" s="23">
        <f>'Comm Input'!AB2094</f>
        <v>0</v>
      </c>
      <c r="T1059">
        <f>'Comm Input'!AC2094</f>
        <v>0</v>
      </c>
      <c r="U1059" s="23">
        <f>'Comm Input'!AD2094</f>
        <v>0</v>
      </c>
      <c r="V1059">
        <f>'Comm Input'!AE2094</f>
        <v>0</v>
      </c>
      <c r="W1059" s="49">
        <f>'Comm Input'!AF2094</f>
        <v>0</v>
      </c>
      <c r="X1059" s="23">
        <f>'Comm Input'!AG2094</f>
        <v>0</v>
      </c>
      <c r="Y1059" s="23">
        <f>'Comm Input'!AH2094</f>
        <v>0</v>
      </c>
      <c r="Z1059" s="23">
        <f>'Comm Input'!AI2094</f>
        <v>0</v>
      </c>
    </row>
    <row r="1060" spans="1:26" x14ac:dyDescent="0.25">
      <c r="A1060" s="311">
        <f>'Comm Input'!J2095</f>
        <v>0</v>
      </c>
      <c r="B1060">
        <f>'Comm Input'!K2095</f>
        <v>0</v>
      </c>
      <c r="C1060">
        <f>'Comm Input'!L2095</f>
        <v>0</v>
      </c>
      <c r="D1060">
        <f>'Comm Input'!M2095</f>
        <v>0</v>
      </c>
      <c r="E1060" s="626">
        <f>'Comm Input'!N2095</f>
        <v>0</v>
      </c>
      <c r="F1060" s="13">
        <f>'Comm Input'!O2095</f>
        <v>0</v>
      </c>
      <c r="G1060" s="38">
        <f>'Comm Input'!P2095</f>
        <v>0</v>
      </c>
      <c r="H1060" s="307">
        <f>'Comm Input'!Q2095</f>
        <v>0</v>
      </c>
      <c r="I1060" s="307">
        <f>'Comm Input'!R2095</f>
        <v>0</v>
      </c>
      <c r="J1060" s="307">
        <f>'Comm Input'!S2095</f>
        <v>0</v>
      </c>
      <c r="K1060" s="307">
        <f>'Comm Input'!T2095</f>
        <v>0</v>
      </c>
      <c r="L1060" s="38">
        <f>'Comm Input'!U2095</f>
        <v>0</v>
      </c>
      <c r="M1060" s="38">
        <f>'Comm Input'!V2095</f>
        <v>0</v>
      </c>
      <c r="N1060" s="22">
        <f>'Comm Input'!W2095</f>
        <v>0</v>
      </c>
      <c r="O1060" s="22">
        <f>'Comm Input'!X2095</f>
        <v>0</v>
      </c>
      <c r="P1060" s="23">
        <f>'Comm Input'!Y2095</f>
        <v>0</v>
      </c>
      <c r="Q1060" s="22">
        <f>'Comm Input'!Z2095</f>
        <v>0</v>
      </c>
      <c r="R1060" s="23">
        <f>'Comm Input'!AA2095</f>
        <v>0</v>
      </c>
      <c r="S1060" s="23">
        <f>'Comm Input'!AB2095</f>
        <v>0</v>
      </c>
      <c r="T1060">
        <f>'Comm Input'!AC2095</f>
        <v>0</v>
      </c>
      <c r="U1060" s="23">
        <f>'Comm Input'!AD2095</f>
        <v>0</v>
      </c>
      <c r="V1060">
        <f>'Comm Input'!AE2095</f>
        <v>0</v>
      </c>
      <c r="W1060" s="49">
        <f>'Comm Input'!AF2095</f>
        <v>0</v>
      </c>
      <c r="X1060" s="23">
        <f>'Comm Input'!AG2095</f>
        <v>0</v>
      </c>
      <c r="Y1060" s="23">
        <f>'Comm Input'!AH2095</f>
        <v>0</v>
      </c>
      <c r="Z1060" s="23">
        <f>'Comm Input'!AI2095</f>
        <v>0</v>
      </c>
    </row>
    <row r="1061" spans="1:26" ht="15.75" thickBot="1" x14ac:dyDescent="0.3">
      <c r="A1061" s="311">
        <f>'Comm Input'!J2096</f>
        <v>0</v>
      </c>
      <c r="B1061">
        <f>'Comm Input'!K2096</f>
        <v>0</v>
      </c>
      <c r="C1061">
        <f>'Comm Input'!L2096</f>
        <v>0</v>
      </c>
      <c r="D1061">
        <f>'Comm Input'!M2096</f>
        <v>0</v>
      </c>
      <c r="E1061" s="49">
        <f>'Comm Input'!N2096</f>
        <v>0</v>
      </c>
      <c r="F1061" s="50">
        <f>'Comm Input'!O2096</f>
        <v>0</v>
      </c>
      <c r="G1061" s="38">
        <f>'Comm Input'!P2096</f>
        <v>0</v>
      </c>
      <c r="H1061" s="307">
        <f>'Comm Input'!Q2096</f>
        <v>0</v>
      </c>
      <c r="I1061" s="307">
        <f>'Comm Input'!R2096</f>
        <v>0</v>
      </c>
      <c r="J1061" s="307">
        <f>'Comm Input'!S2096</f>
        <v>0</v>
      </c>
      <c r="K1061" s="307">
        <f>'Comm Input'!T2096</f>
        <v>0</v>
      </c>
      <c r="L1061" s="38">
        <f>'Comm Input'!U2096</f>
        <v>0</v>
      </c>
      <c r="M1061" s="38">
        <f>'Comm Input'!V2096</f>
        <v>0</v>
      </c>
      <c r="N1061" s="38">
        <f>'Comm Input'!W2096</f>
        <v>0</v>
      </c>
      <c r="O1061" s="22">
        <f>'Comm Input'!X2096</f>
        <v>0</v>
      </c>
      <c r="P1061" s="11">
        <f>'Comm Input'!Y2096</f>
        <v>0</v>
      </c>
      <c r="Q1061" s="22">
        <f>'Comm Input'!Z2096</f>
        <v>0</v>
      </c>
      <c r="R1061" s="22">
        <f>'Comm Input'!AA2096</f>
        <v>0</v>
      </c>
      <c r="S1061" s="22">
        <f>'Comm Input'!AB2096</f>
        <v>0</v>
      </c>
      <c r="T1061" s="22">
        <f>'Comm Input'!AC2096</f>
        <v>0</v>
      </c>
      <c r="U1061" s="22">
        <f>'Comm Input'!AD2096</f>
        <v>0</v>
      </c>
      <c r="V1061" s="22">
        <f>'Comm Input'!AE2096</f>
        <v>0</v>
      </c>
      <c r="W1061" s="49">
        <f>'Comm Input'!AF2096</f>
        <v>0</v>
      </c>
      <c r="X1061" s="22">
        <f>'Comm Input'!AG2096</f>
        <v>0</v>
      </c>
      <c r="Y1061" s="22">
        <f>'Comm Input'!AH2096</f>
        <v>0</v>
      </c>
      <c r="Z1061" s="22">
        <f>'Comm Input'!AI2096</f>
        <v>0</v>
      </c>
    </row>
    <row r="1062" spans="1:26" ht="15.75" thickBot="1" x14ac:dyDescent="0.3">
      <c r="A1062" s="311">
        <f>'Comm Input'!J2097</f>
        <v>0</v>
      </c>
      <c r="B1062">
        <f>'Comm Input'!K2097</f>
        <v>0</v>
      </c>
      <c r="C1062">
        <f>'Comm Input'!L2097</f>
        <v>0</v>
      </c>
      <c r="D1062">
        <f>'Comm Input'!M2097</f>
        <v>0</v>
      </c>
      <c r="E1062" s="49">
        <f>'Comm Input'!N2097</f>
        <v>0</v>
      </c>
      <c r="F1062" s="50">
        <f>'Comm Input'!O2097</f>
        <v>0</v>
      </c>
      <c r="G1062" s="38">
        <f>'Comm Input'!P2097</f>
        <v>0</v>
      </c>
      <c r="H1062" s="38">
        <f>'Comm Input'!Q2097</f>
        <v>0</v>
      </c>
      <c r="I1062" s="38">
        <f>'Comm Input'!R2097</f>
        <v>0</v>
      </c>
      <c r="J1062" s="38">
        <f>'Comm Input'!S2097</f>
        <v>0</v>
      </c>
      <c r="K1062" s="38">
        <f>'Comm Input'!T2097</f>
        <v>0</v>
      </c>
      <c r="L1062" s="38">
        <f>'Comm Input'!U2097</f>
        <v>0</v>
      </c>
      <c r="M1062" s="38">
        <f>'Comm Input'!V2097</f>
        <v>0</v>
      </c>
      <c r="N1062" s="488">
        <f>'Comm Input'!W2097</f>
        <v>0</v>
      </c>
      <c r="O1062" s="489">
        <f>'Comm Input'!X2097</f>
        <v>0</v>
      </c>
      <c r="P1062" s="490">
        <f>'Comm Input'!Y2097</f>
        <v>0</v>
      </c>
      <c r="Q1062" s="829">
        <f>'Comm Input'!Z2097</f>
        <v>0</v>
      </c>
      <c r="R1062" s="387">
        <f>'Comm Input'!AA2097</f>
        <v>0</v>
      </c>
      <c r="S1062" s="387">
        <f>'Comm Input'!AB2097</f>
        <v>0</v>
      </c>
      <c r="T1062" s="1087">
        <f>'Comm Input'!AC2097</f>
        <v>0</v>
      </c>
      <c r="U1062" s="387">
        <f>'Comm Input'!AD2097</f>
        <v>0</v>
      </c>
      <c r="V1062" s="523">
        <f>'Comm Input'!AE2097</f>
        <v>0</v>
      </c>
      <c r="W1062" s="89">
        <f>'Comm Input'!AF2097</f>
        <v>0</v>
      </c>
      <c r="X1062" s="387">
        <f>'Comm Input'!AG2097</f>
        <v>0</v>
      </c>
      <c r="Y1062" s="387">
        <f>'Comm Input'!AH2097</f>
        <v>0</v>
      </c>
      <c r="Z1062" s="1087">
        <f>'Comm Input'!AI2097</f>
        <v>0</v>
      </c>
    </row>
    <row r="1063" spans="1:26" x14ac:dyDescent="0.25">
      <c r="A1063" s="311">
        <f>'Comm Input'!J2098</f>
        <v>0</v>
      </c>
      <c r="B1063">
        <f>'Comm Input'!K2098</f>
        <v>0</v>
      </c>
      <c r="C1063">
        <f>'Comm Input'!L2098</f>
        <v>0</v>
      </c>
      <c r="D1063">
        <f>'Comm Input'!M2098</f>
        <v>0</v>
      </c>
      <c r="E1063" s="49">
        <f>'Comm Input'!N2098</f>
        <v>0</v>
      </c>
      <c r="F1063" s="50">
        <f>'Comm Input'!O2098</f>
        <v>0</v>
      </c>
      <c r="G1063" s="38">
        <f>'Comm Input'!P2098</f>
        <v>0</v>
      </c>
      <c r="H1063" s="38">
        <f>'Comm Input'!Q2098</f>
        <v>0</v>
      </c>
      <c r="I1063" s="38">
        <f>'Comm Input'!R2098</f>
        <v>0</v>
      </c>
      <c r="J1063" s="38">
        <f>'Comm Input'!S2098</f>
        <v>0</v>
      </c>
      <c r="K1063" s="38">
        <f>'Comm Input'!T2098</f>
        <v>0</v>
      </c>
      <c r="L1063" s="38">
        <f>'Comm Input'!U2098</f>
        <v>0</v>
      </c>
      <c r="M1063" s="38">
        <f>'Comm Input'!V2098</f>
        <v>0</v>
      </c>
      <c r="N1063" s="522">
        <f>'Comm Input'!W2098</f>
        <v>0</v>
      </c>
      <c r="O1063" s="523">
        <f>'Comm Input'!X2098</f>
        <v>0</v>
      </c>
      <c r="P1063" s="28">
        <f>'Comm Input'!Y2098</f>
        <v>0</v>
      </c>
      <c r="Q1063" s="523">
        <f>'Comm Input'!Z2098</f>
        <v>0</v>
      </c>
      <c r="R1063" s="523">
        <f>'Comm Input'!AA2098</f>
        <v>0</v>
      </c>
      <c r="S1063" s="523">
        <f>'Comm Input'!AB2098</f>
        <v>0</v>
      </c>
      <c r="T1063" s="89">
        <f>'Comm Input'!AC2098</f>
        <v>0</v>
      </c>
      <c r="U1063" s="523">
        <f>'Comm Input'!AD2098</f>
        <v>0</v>
      </c>
      <c r="V1063" s="523">
        <f>'Comm Input'!AE2098</f>
        <v>0</v>
      </c>
      <c r="W1063" s="89">
        <f>'Comm Input'!AF2098</f>
        <v>0</v>
      </c>
      <c r="X1063" s="523">
        <f>'Comm Input'!AG2098</f>
        <v>0</v>
      </c>
      <c r="Y1063" s="523">
        <f>'Comm Input'!AH2098</f>
        <v>0</v>
      </c>
      <c r="Z1063" s="89">
        <f>'Comm Input'!AI2098</f>
        <v>0</v>
      </c>
    </row>
    <row r="1064" spans="1:26" x14ac:dyDescent="0.25">
      <c r="A1064" s="440" t="str">
        <f>'Comm Input'!J2099</f>
        <v>CES</v>
      </c>
      <c r="B1064" s="42" t="str">
        <f>'Comm Input'!K2099</f>
        <v xml:space="preserve">Broker: </v>
      </c>
      <c r="C1064" s="35">
        <f>'Comm Input'!L2099</f>
        <v>0</v>
      </c>
      <c r="D1064" s="158">
        <f>'Comm Input'!M2099</f>
        <v>0</v>
      </c>
      <c r="E1064" s="117">
        <f>'Comm Input'!N2099</f>
        <v>0</v>
      </c>
      <c r="F1064" s="316">
        <f>'Comm Input'!O2099</f>
        <v>0</v>
      </c>
      <c r="G1064" s="158">
        <f>'Comm Input'!P2099</f>
        <v>0</v>
      </c>
      <c r="H1064" s="158">
        <f>'Comm Input'!Q2099</f>
        <v>0</v>
      </c>
      <c r="I1064" s="158">
        <f>'Comm Input'!R2099</f>
        <v>0</v>
      </c>
      <c r="J1064" s="319">
        <f>'Comm Input'!S2099</f>
        <v>0</v>
      </c>
      <c r="K1064" s="319">
        <f>'Comm Input'!T2099</f>
        <v>0</v>
      </c>
      <c r="L1064" s="319" t="str">
        <f>'Comm Input'!U2099</f>
        <v>Bundled</v>
      </c>
      <c r="M1064" s="158">
        <f>'Comm Input'!V2099</f>
        <v>0</v>
      </c>
      <c r="N1064" s="319">
        <f>'Comm Input'!W2099</f>
        <v>0</v>
      </c>
      <c r="O1064" s="117">
        <f>'Comm Input'!X2099</f>
        <v>0</v>
      </c>
      <c r="P1064" s="157">
        <f>'Comm Input'!Y2099</f>
        <v>0</v>
      </c>
      <c r="Q1064" s="158">
        <f>'Comm Input'!Z2099</f>
        <v>0</v>
      </c>
      <c r="R1064" s="319">
        <f>'Comm Input'!AA2099</f>
        <v>0</v>
      </c>
      <c r="S1064" s="157">
        <f>'Comm Input'!AB2099</f>
        <v>0</v>
      </c>
      <c r="T1064" s="7">
        <f>'Comm Input'!AC2099</f>
        <v>0</v>
      </c>
      <c r="U1064" s="319">
        <f>'Comm Input'!AD2099</f>
        <v>0</v>
      </c>
      <c r="V1064" s="7">
        <f>'Comm Input'!AE2099</f>
        <v>0</v>
      </c>
      <c r="W1064" s="7">
        <f>'Comm Input'!AF2099</f>
        <v>0</v>
      </c>
      <c r="X1064" s="158">
        <f>'Comm Input'!AG2099</f>
        <v>0</v>
      </c>
      <c r="Y1064" s="322">
        <f>'Comm Input'!AH2099</f>
        <v>0</v>
      </c>
      <c r="Z1064" s="7">
        <f>'Comm Input'!AI2099</f>
        <v>0</v>
      </c>
    </row>
    <row r="1065" spans="1:26" x14ac:dyDescent="0.25">
      <c r="A1065" s="311">
        <f>'Comm Input'!J2100</f>
        <v>0</v>
      </c>
      <c r="B1065" s="378" t="str">
        <f>'Comm Input'!K2100</f>
        <v>Client</v>
      </c>
      <c r="C1065" s="17">
        <f>'Comm Input'!L2100</f>
        <v>0</v>
      </c>
      <c r="D1065" t="str">
        <f>'Comm Input'!M2100</f>
        <v>STCODE</v>
      </c>
      <c r="E1065" s="628">
        <f>'Comm Input'!N2100</f>
        <v>0</v>
      </c>
      <c r="F1065" s="366">
        <f>'Comm Input'!O2100</f>
        <v>0</v>
      </c>
      <c r="G1065" s="533">
        <f>'Comm Input'!P2100</f>
        <v>0</v>
      </c>
      <c r="H1065" s="535">
        <f>'Comm Input'!Q2100</f>
        <v>0</v>
      </c>
      <c r="I1065" s="535">
        <f>'Comm Input'!R2100</f>
        <v>0</v>
      </c>
      <c r="J1065" s="535">
        <f>'Comm Input'!S2100</f>
        <v>0</v>
      </c>
      <c r="K1065" s="535">
        <f>'Comm Input'!T2100</f>
        <v>0</v>
      </c>
      <c r="L1065" s="526">
        <f>'Comm Input'!U2100</f>
        <v>0</v>
      </c>
      <c r="M1065" s="526">
        <f>'Comm Input'!V2100</f>
        <v>0</v>
      </c>
      <c r="N1065" s="523">
        <f>'Comm Input'!W2100</f>
        <v>0</v>
      </c>
      <c r="O1065" s="523">
        <f>'Comm Input'!X2100</f>
        <v>0</v>
      </c>
      <c r="P1065" s="538">
        <f>'Comm Input'!Y2100</f>
        <v>0</v>
      </c>
      <c r="Q1065" s="523">
        <f>'Comm Input'!Z2100</f>
        <v>0</v>
      </c>
      <c r="R1065" s="538">
        <f>'Comm Input'!AA2100</f>
        <v>0</v>
      </c>
      <c r="S1065" s="538">
        <f>'Comm Input'!AB2100</f>
        <v>0</v>
      </c>
      <c r="T1065">
        <f>'Comm Input'!AC2100</f>
        <v>0</v>
      </c>
      <c r="U1065" s="538">
        <f>'Comm Input'!AD2100</f>
        <v>0</v>
      </c>
      <c r="V1065">
        <f>'Comm Input'!AE2100</f>
        <v>0</v>
      </c>
      <c r="W1065" s="541">
        <f>'Comm Input'!AF2100</f>
        <v>0</v>
      </c>
      <c r="X1065" s="538">
        <f>'Comm Input'!AG2100</f>
        <v>0</v>
      </c>
      <c r="Y1065" s="538">
        <f>'Comm Input'!AH2100</f>
        <v>0</v>
      </c>
      <c r="Z1065">
        <f>'Comm Input'!AI2100</f>
        <v>0</v>
      </c>
    </row>
    <row r="1066" spans="1:26" x14ac:dyDescent="0.25">
      <c r="A1066" s="311">
        <f>'Comm Input'!J2101</f>
        <v>0</v>
      </c>
      <c r="B1066">
        <f>'Comm Input'!K2101</f>
        <v>0</v>
      </c>
      <c r="C1066">
        <f>'Comm Input'!L2101</f>
        <v>0</v>
      </c>
      <c r="D1066">
        <f>'Comm Input'!M2101</f>
        <v>0</v>
      </c>
      <c r="E1066" s="494">
        <f>'Comm Input'!N2101</f>
        <v>0</v>
      </c>
      <c r="F1066" s="17">
        <f>'Comm Input'!O2101</f>
        <v>0</v>
      </c>
      <c r="G1066" s="38">
        <f>'Comm Input'!P2101</f>
        <v>0</v>
      </c>
      <c r="H1066" s="307">
        <f>'Comm Input'!Q2101</f>
        <v>0</v>
      </c>
      <c r="I1066" s="307">
        <f>'Comm Input'!R2101</f>
        <v>0</v>
      </c>
      <c r="J1066" s="307">
        <f>'Comm Input'!S2101</f>
        <v>0</v>
      </c>
      <c r="K1066" s="307">
        <f>'Comm Input'!T2101</f>
        <v>0</v>
      </c>
      <c r="L1066" s="38">
        <f>'Comm Input'!U2101</f>
        <v>0</v>
      </c>
      <c r="M1066" s="38">
        <f>'Comm Input'!V2101</f>
        <v>0</v>
      </c>
      <c r="N1066" s="22">
        <f>'Comm Input'!W2101</f>
        <v>0</v>
      </c>
      <c r="O1066" s="22">
        <f>'Comm Input'!X2101</f>
        <v>0</v>
      </c>
      <c r="P1066" s="23">
        <f>'Comm Input'!Y2101</f>
        <v>0</v>
      </c>
      <c r="Q1066" s="22">
        <f>'Comm Input'!Z2101</f>
        <v>0</v>
      </c>
      <c r="R1066" s="23">
        <f>'Comm Input'!AA2101</f>
        <v>0</v>
      </c>
      <c r="S1066" s="23">
        <f>'Comm Input'!AB2101</f>
        <v>0</v>
      </c>
      <c r="T1066">
        <f>'Comm Input'!AC2101</f>
        <v>0</v>
      </c>
      <c r="U1066" s="23">
        <f>'Comm Input'!AD2101</f>
        <v>0</v>
      </c>
      <c r="V1066">
        <f>'Comm Input'!AE2101</f>
        <v>0</v>
      </c>
      <c r="W1066" s="49">
        <f>'Comm Input'!AF2101</f>
        <v>0</v>
      </c>
      <c r="X1066" s="23">
        <f>'Comm Input'!AG2101</f>
        <v>0</v>
      </c>
      <c r="Y1066" s="23">
        <f>'Comm Input'!AH2101</f>
        <v>0</v>
      </c>
      <c r="Z1066">
        <f>'Comm Input'!AI2101</f>
        <v>0</v>
      </c>
    </row>
    <row r="1067" spans="1:26" x14ac:dyDescent="0.25">
      <c r="A1067" s="311">
        <f>'Comm Input'!J2102</f>
        <v>0</v>
      </c>
      <c r="B1067" t="str">
        <f>'Comm Input'!K2102</f>
        <v xml:space="preserve">EFFECTIVE: </v>
      </c>
      <c r="C1067" s="17">
        <f>'Comm Input'!L2102</f>
        <v>0</v>
      </c>
      <c r="D1067">
        <f>'Comm Input'!M2102</f>
        <v>0</v>
      </c>
      <c r="E1067" s="494">
        <f>'Comm Input'!N2102</f>
        <v>0</v>
      </c>
      <c r="F1067" s="366">
        <f>'Comm Input'!O2102</f>
        <v>0</v>
      </c>
      <c r="G1067" s="321">
        <f>'Comm Input'!P2102</f>
        <v>0</v>
      </c>
      <c r="H1067" s="307">
        <f>'Comm Input'!Q2102</f>
        <v>0</v>
      </c>
      <c r="I1067" s="307">
        <f>'Comm Input'!R2102</f>
        <v>0</v>
      </c>
      <c r="J1067" s="307">
        <f>'Comm Input'!S2102</f>
        <v>0</v>
      </c>
      <c r="K1067" s="307">
        <f>'Comm Input'!T2102</f>
        <v>0</v>
      </c>
      <c r="L1067" s="38">
        <f>'Comm Input'!U2102</f>
        <v>0</v>
      </c>
      <c r="M1067" s="38">
        <f>'Comm Input'!V2102</f>
        <v>0</v>
      </c>
      <c r="N1067" s="22">
        <f>'Comm Input'!W2102</f>
        <v>0</v>
      </c>
      <c r="O1067" s="22">
        <f>'Comm Input'!X2102</f>
        <v>0</v>
      </c>
      <c r="P1067" s="23">
        <f>'Comm Input'!Y2102</f>
        <v>0</v>
      </c>
      <c r="Q1067" s="22">
        <f>'Comm Input'!Z2102</f>
        <v>0</v>
      </c>
      <c r="R1067" s="23">
        <f>'Comm Input'!AA2102</f>
        <v>0</v>
      </c>
      <c r="S1067" s="23">
        <f>'Comm Input'!AB2102</f>
        <v>0</v>
      </c>
      <c r="T1067">
        <f>'Comm Input'!AC2102</f>
        <v>0</v>
      </c>
      <c r="U1067" s="23">
        <f>'Comm Input'!AD2102</f>
        <v>0</v>
      </c>
      <c r="V1067">
        <f>'Comm Input'!AE2102</f>
        <v>0</v>
      </c>
      <c r="W1067" s="49">
        <f>'Comm Input'!AF2102</f>
        <v>0</v>
      </c>
      <c r="X1067" s="23">
        <f>'Comm Input'!AG2102</f>
        <v>0</v>
      </c>
      <c r="Y1067" s="23">
        <f>'Comm Input'!AH2102</f>
        <v>0</v>
      </c>
      <c r="Z1067">
        <f>'Comm Input'!AI2102</f>
        <v>0</v>
      </c>
    </row>
    <row r="1068" spans="1:26" x14ac:dyDescent="0.25">
      <c r="A1068" s="311">
        <f>'Comm Input'!J2103</f>
        <v>0</v>
      </c>
      <c r="B1068">
        <f>'Comm Input'!K2103</f>
        <v>0</v>
      </c>
      <c r="C1068">
        <f>'Comm Input'!L2103</f>
        <v>0</v>
      </c>
      <c r="D1068">
        <f>'Comm Input'!M2103</f>
        <v>0</v>
      </c>
      <c r="E1068" s="494">
        <f>'Comm Input'!N2103</f>
        <v>0</v>
      </c>
      <c r="F1068" s="17">
        <f>'Comm Input'!O2103</f>
        <v>0</v>
      </c>
      <c r="G1068" s="38">
        <f>'Comm Input'!P2103</f>
        <v>0</v>
      </c>
      <c r="H1068" s="307">
        <f>'Comm Input'!Q2103</f>
        <v>0</v>
      </c>
      <c r="I1068" s="307">
        <f>'Comm Input'!R2103</f>
        <v>0</v>
      </c>
      <c r="J1068" s="307">
        <f>'Comm Input'!S2103</f>
        <v>0</v>
      </c>
      <c r="K1068" s="307">
        <f>'Comm Input'!T2103</f>
        <v>0</v>
      </c>
      <c r="L1068" s="38">
        <f>'Comm Input'!U2103</f>
        <v>0</v>
      </c>
      <c r="M1068" s="38">
        <f>'Comm Input'!V2103</f>
        <v>0</v>
      </c>
      <c r="N1068" s="22">
        <f>'Comm Input'!W2103</f>
        <v>0</v>
      </c>
      <c r="O1068" s="22">
        <f>'Comm Input'!X2103</f>
        <v>0</v>
      </c>
      <c r="P1068" s="23">
        <f>'Comm Input'!Y2103</f>
        <v>0</v>
      </c>
      <c r="Q1068" s="22">
        <f>'Comm Input'!Z2103</f>
        <v>0</v>
      </c>
      <c r="R1068" s="23">
        <f>'Comm Input'!AA2103</f>
        <v>0</v>
      </c>
      <c r="S1068" s="23">
        <f>'Comm Input'!AB2103</f>
        <v>0</v>
      </c>
      <c r="T1068">
        <f>'Comm Input'!AC2103</f>
        <v>0</v>
      </c>
      <c r="U1068" s="23">
        <f>'Comm Input'!AD2103</f>
        <v>0</v>
      </c>
      <c r="V1068">
        <f>'Comm Input'!AE2103</f>
        <v>0</v>
      </c>
      <c r="W1068" s="49">
        <f>'Comm Input'!AF2103</f>
        <v>0</v>
      </c>
      <c r="X1068" s="23">
        <f>'Comm Input'!AG2103</f>
        <v>0</v>
      </c>
      <c r="Y1068" s="23">
        <f>'Comm Input'!AH2103</f>
        <v>0</v>
      </c>
      <c r="Z1068">
        <f>'Comm Input'!AI2103</f>
        <v>0</v>
      </c>
    </row>
    <row r="1069" spans="1:26" x14ac:dyDescent="0.25">
      <c r="A1069" s="311">
        <f>'Comm Input'!J2104</f>
        <v>0</v>
      </c>
      <c r="B1069">
        <f>'Comm Input'!K2104</f>
        <v>0</v>
      </c>
      <c r="C1069">
        <f>'Comm Input'!L2104</f>
        <v>0</v>
      </c>
      <c r="D1069" s="1352">
        <f>'Comm Input'!M2104</f>
        <v>0</v>
      </c>
      <c r="E1069" s="494">
        <f>'Comm Input'!N2104</f>
        <v>0</v>
      </c>
      <c r="F1069" s="17">
        <f>'Comm Input'!O2104</f>
        <v>0</v>
      </c>
      <c r="G1069" s="38">
        <f>'Comm Input'!P2104</f>
        <v>0</v>
      </c>
      <c r="H1069" s="307">
        <f>'Comm Input'!Q2104</f>
        <v>0</v>
      </c>
      <c r="I1069" s="307">
        <f>'Comm Input'!R2104</f>
        <v>0</v>
      </c>
      <c r="J1069" s="307">
        <f>'Comm Input'!S2104</f>
        <v>0</v>
      </c>
      <c r="K1069" s="307">
        <f>'Comm Input'!T2104</f>
        <v>0</v>
      </c>
      <c r="L1069" s="38">
        <f>'Comm Input'!U2104</f>
        <v>0</v>
      </c>
      <c r="M1069" s="38">
        <f>'Comm Input'!V2104</f>
        <v>0</v>
      </c>
      <c r="N1069" s="22">
        <f>'Comm Input'!W2104</f>
        <v>0</v>
      </c>
      <c r="O1069" s="22">
        <f>'Comm Input'!X2104</f>
        <v>0</v>
      </c>
      <c r="P1069" s="23">
        <f>'Comm Input'!Y2104</f>
        <v>0</v>
      </c>
      <c r="Q1069" s="22">
        <f>'Comm Input'!Z2104</f>
        <v>0</v>
      </c>
      <c r="R1069" s="23">
        <f>'Comm Input'!AA2104</f>
        <v>0</v>
      </c>
      <c r="S1069" s="23">
        <f>'Comm Input'!AB2104</f>
        <v>0</v>
      </c>
      <c r="T1069">
        <f>'Comm Input'!AC2104</f>
        <v>0</v>
      </c>
      <c r="U1069" s="23">
        <f>'Comm Input'!AD2104</f>
        <v>0</v>
      </c>
      <c r="V1069">
        <f>'Comm Input'!AE2104</f>
        <v>0</v>
      </c>
      <c r="W1069" s="49">
        <f>'Comm Input'!AF2104</f>
        <v>0</v>
      </c>
      <c r="X1069" s="23">
        <f>'Comm Input'!AG2104</f>
        <v>0</v>
      </c>
      <c r="Y1069" s="23">
        <f>'Comm Input'!AH2104</f>
        <v>0</v>
      </c>
      <c r="Z1069" s="23">
        <f>'Comm Input'!AI2104</f>
        <v>0</v>
      </c>
    </row>
    <row r="1070" spans="1:26" x14ac:dyDescent="0.25">
      <c r="A1070" s="311">
        <f>'Comm Input'!J2105</f>
        <v>0</v>
      </c>
      <c r="B1070">
        <f>'Comm Input'!K2105</f>
        <v>0</v>
      </c>
      <c r="C1070">
        <f>'Comm Input'!L2105</f>
        <v>0</v>
      </c>
      <c r="D1070">
        <f>'Comm Input'!M2105</f>
        <v>0</v>
      </c>
      <c r="E1070" s="626">
        <f>'Comm Input'!N2105</f>
        <v>0</v>
      </c>
      <c r="F1070" s="13">
        <f>'Comm Input'!O2105</f>
        <v>0</v>
      </c>
      <c r="G1070" s="38">
        <f>'Comm Input'!P2105</f>
        <v>0</v>
      </c>
      <c r="H1070" s="307">
        <f>'Comm Input'!Q2105</f>
        <v>0</v>
      </c>
      <c r="I1070" s="307">
        <f>'Comm Input'!R2105</f>
        <v>0</v>
      </c>
      <c r="J1070" s="307">
        <f>'Comm Input'!S2105</f>
        <v>0</v>
      </c>
      <c r="K1070" s="307">
        <f>'Comm Input'!T2105</f>
        <v>0</v>
      </c>
      <c r="L1070" s="38">
        <f>'Comm Input'!U2105</f>
        <v>0</v>
      </c>
      <c r="M1070" s="38">
        <f>'Comm Input'!V2105</f>
        <v>0</v>
      </c>
      <c r="N1070" s="22">
        <f>'Comm Input'!W2105</f>
        <v>0</v>
      </c>
      <c r="O1070" s="22">
        <f>'Comm Input'!X2105</f>
        <v>0</v>
      </c>
      <c r="P1070" s="23">
        <f>'Comm Input'!Y2105</f>
        <v>0</v>
      </c>
      <c r="Q1070" s="22">
        <f>'Comm Input'!Z2105</f>
        <v>0</v>
      </c>
      <c r="R1070" s="23">
        <f>'Comm Input'!AA2105</f>
        <v>0</v>
      </c>
      <c r="S1070" s="23">
        <f>'Comm Input'!AB2105</f>
        <v>0</v>
      </c>
      <c r="T1070">
        <f>'Comm Input'!AC2105</f>
        <v>0</v>
      </c>
      <c r="U1070" s="23">
        <f>'Comm Input'!AD2105</f>
        <v>0</v>
      </c>
      <c r="V1070">
        <f>'Comm Input'!AE2105</f>
        <v>0</v>
      </c>
      <c r="W1070" s="49">
        <f>'Comm Input'!AF2105</f>
        <v>0</v>
      </c>
      <c r="X1070" s="23">
        <f>'Comm Input'!AG2105</f>
        <v>0</v>
      </c>
      <c r="Y1070" s="23">
        <f>'Comm Input'!AH2105</f>
        <v>0</v>
      </c>
      <c r="Z1070" s="23">
        <f>'Comm Input'!AI2105</f>
        <v>0</v>
      </c>
    </row>
    <row r="1071" spans="1:26" ht="15.75" thickBot="1" x14ac:dyDescent="0.3">
      <c r="A1071" s="311">
        <f>'Comm Input'!J2106</f>
        <v>0</v>
      </c>
      <c r="B1071">
        <f>'Comm Input'!K2106</f>
        <v>0</v>
      </c>
      <c r="C1071">
        <f>'Comm Input'!L2106</f>
        <v>0</v>
      </c>
      <c r="D1071">
        <f>'Comm Input'!M2106</f>
        <v>0</v>
      </c>
      <c r="E1071" s="49">
        <f>'Comm Input'!N2106</f>
        <v>0</v>
      </c>
      <c r="F1071" s="50">
        <f>'Comm Input'!O2106</f>
        <v>0</v>
      </c>
      <c r="G1071" s="38">
        <f>'Comm Input'!P2106</f>
        <v>0</v>
      </c>
      <c r="H1071" s="307">
        <f>'Comm Input'!Q2106</f>
        <v>0</v>
      </c>
      <c r="I1071" s="307">
        <f>'Comm Input'!R2106</f>
        <v>0</v>
      </c>
      <c r="J1071" s="307">
        <f>'Comm Input'!S2106</f>
        <v>0</v>
      </c>
      <c r="K1071" s="307">
        <f>'Comm Input'!T2106</f>
        <v>0</v>
      </c>
      <c r="L1071" s="38">
        <f>'Comm Input'!U2106</f>
        <v>0</v>
      </c>
      <c r="M1071" s="38">
        <f>'Comm Input'!V2106</f>
        <v>0</v>
      </c>
      <c r="N1071" s="38">
        <f>'Comm Input'!W2106</f>
        <v>0</v>
      </c>
      <c r="O1071" s="22">
        <f>'Comm Input'!X2106</f>
        <v>0</v>
      </c>
      <c r="P1071" s="11">
        <f>'Comm Input'!Y2106</f>
        <v>0</v>
      </c>
      <c r="Q1071" s="22">
        <f>'Comm Input'!Z2106</f>
        <v>0</v>
      </c>
      <c r="R1071" s="22">
        <f>'Comm Input'!AA2106</f>
        <v>0</v>
      </c>
      <c r="S1071" s="22">
        <f>'Comm Input'!AB2106</f>
        <v>0</v>
      </c>
      <c r="T1071" s="22">
        <f>'Comm Input'!AC2106</f>
        <v>0</v>
      </c>
      <c r="U1071" s="22">
        <f>'Comm Input'!AD2106</f>
        <v>0</v>
      </c>
      <c r="V1071" s="22">
        <f>'Comm Input'!AE2106</f>
        <v>0</v>
      </c>
      <c r="W1071" s="49">
        <f>'Comm Input'!AF2106</f>
        <v>0</v>
      </c>
      <c r="X1071" s="22">
        <f>'Comm Input'!AG2106</f>
        <v>0</v>
      </c>
      <c r="Y1071" s="22">
        <f>'Comm Input'!AH2106</f>
        <v>0</v>
      </c>
      <c r="Z1071" s="22">
        <f>'Comm Input'!AI2106</f>
        <v>0</v>
      </c>
    </row>
    <row r="1072" spans="1:26" ht="15.75" thickBot="1" x14ac:dyDescent="0.3">
      <c r="A1072" s="311">
        <f>'Comm Input'!J2107</f>
        <v>0</v>
      </c>
      <c r="B1072">
        <f>'Comm Input'!K2107</f>
        <v>0</v>
      </c>
      <c r="C1072">
        <f>'Comm Input'!L2107</f>
        <v>0</v>
      </c>
      <c r="D1072">
        <f>'Comm Input'!M2107</f>
        <v>0</v>
      </c>
      <c r="E1072" s="49">
        <f>'Comm Input'!N2107</f>
        <v>0</v>
      </c>
      <c r="F1072" s="50">
        <f>'Comm Input'!O2107</f>
        <v>0</v>
      </c>
      <c r="G1072" s="38">
        <f>'Comm Input'!P2107</f>
        <v>0</v>
      </c>
      <c r="H1072" s="38">
        <f>'Comm Input'!Q2107</f>
        <v>0</v>
      </c>
      <c r="I1072" s="38">
        <f>'Comm Input'!R2107</f>
        <v>0</v>
      </c>
      <c r="J1072" s="38">
        <f>'Comm Input'!S2107</f>
        <v>0</v>
      </c>
      <c r="K1072" s="38">
        <f>'Comm Input'!T2107</f>
        <v>0</v>
      </c>
      <c r="L1072" s="38">
        <f>'Comm Input'!U2107</f>
        <v>0</v>
      </c>
      <c r="M1072" s="38">
        <f>'Comm Input'!V2107</f>
        <v>0</v>
      </c>
      <c r="N1072" s="488">
        <f>'Comm Input'!W2107</f>
        <v>0</v>
      </c>
      <c r="O1072" s="489">
        <f>'Comm Input'!X2107</f>
        <v>0</v>
      </c>
      <c r="P1072" s="490">
        <f>'Comm Input'!Y2107</f>
        <v>0</v>
      </c>
      <c r="Q1072" s="829">
        <f>'Comm Input'!Z2107</f>
        <v>0</v>
      </c>
      <c r="R1072" s="387">
        <f>'Comm Input'!AA2107</f>
        <v>0</v>
      </c>
      <c r="S1072" s="387">
        <f>'Comm Input'!AB2107</f>
        <v>0</v>
      </c>
      <c r="T1072" s="1087">
        <f>'Comm Input'!AC2107</f>
        <v>0</v>
      </c>
      <c r="U1072" s="387">
        <f>'Comm Input'!AD2107</f>
        <v>0</v>
      </c>
      <c r="V1072" s="523">
        <f>'Comm Input'!AE2107</f>
        <v>0</v>
      </c>
      <c r="W1072" s="89">
        <f>'Comm Input'!AF2107</f>
        <v>0</v>
      </c>
      <c r="X1072" s="387">
        <f>'Comm Input'!AG2107</f>
        <v>0</v>
      </c>
      <c r="Y1072" s="387">
        <f>'Comm Input'!AH2107</f>
        <v>0</v>
      </c>
      <c r="Z1072" s="1087">
        <f>'Comm Input'!AI2107</f>
        <v>0</v>
      </c>
    </row>
    <row r="1073" spans="1:26" x14ac:dyDescent="0.25">
      <c r="A1073" s="311">
        <f>'Comm Input'!J2108</f>
        <v>0</v>
      </c>
      <c r="B1073">
        <f>'Comm Input'!K2108</f>
        <v>0</v>
      </c>
      <c r="C1073">
        <f>'Comm Input'!L2108</f>
        <v>0</v>
      </c>
      <c r="D1073">
        <f>'Comm Input'!M2108</f>
        <v>0</v>
      </c>
      <c r="E1073" s="49">
        <f>'Comm Input'!N2108</f>
        <v>0</v>
      </c>
      <c r="F1073" s="50">
        <f>'Comm Input'!O2108</f>
        <v>0</v>
      </c>
      <c r="G1073" s="38">
        <f>'Comm Input'!P2108</f>
        <v>0</v>
      </c>
      <c r="H1073" s="38">
        <f>'Comm Input'!Q2108</f>
        <v>0</v>
      </c>
      <c r="I1073" s="38">
        <f>'Comm Input'!R2108</f>
        <v>0</v>
      </c>
      <c r="J1073" s="38">
        <f>'Comm Input'!S2108</f>
        <v>0</v>
      </c>
      <c r="K1073" s="38">
        <f>'Comm Input'!T2108</f>
        <v>0</v>
      </c>
      <c r="L1073" s="38">
        <f>'Comm Input'!U2108</f>
        <v>0</v>
      </c>
      <c r="M1073" s="38">
        <f>'Comm Input'!V2108</f>
        <v>0</v>
      </c>
      <c r="N1073" s="522">
        <f>'Comm Input'!W2108</f>
        <v>0</v>
      </c>
      <c r="O1073" s="523">
        <f>'Comm Input'!X2108</f>
        <v>0</v>
      </c>
      <c r="P1073" s="28">
        <f>'Comm Input'!Y2108</f>
        <v>0</v>
      </c>
      <c r="Q1073" s="720">
        <f>'Comm Input'!Z2108</f>
        <v>0</v>
      </c>
      <c r="R1073" s="523">
        <f>'Comm Input'!AA2108</f>
        <v>0</v>
      </c>
      <c r="S1073" s="523">
        <f>'Comm Input'!AB2108</f>
        <v>0</v>
      </c>
      <c r="T1073" s="993">
        <f>'Comm Input'!AC2108</f>
        <v>0</v>
      </c>
      <c r="U1073" s="523">
        <f>'Comm Input'!AD2108</f>
        <v>0</v>
      </c>
      <c r="V1073" s="523">
        <f>'Comm Input'!AE2108</f>
        <v>0</v>
      </c>
      <c r="W1073" s="89">
        <f>'Comm Input'!AF2108</f>
        <v>0</v>
      </c>
      <c r="X1073" s="523">
        <f>'Comm Input'!AG2108</f>
        <v>0</v>
      </c>
      <c r="Y1073" s="523">
        <f>'Comm Input'!AH2108</f>
        <v>0</v>
      </c>
      <c r="Z1073" s="993">
        <f>'Comm Input'!AI2108</f>
        <v>0</v>
      </c>
    </row>
    <row r="1074" spans="1:26" x14ac:dyDescent="0.25">
      <c r="A1074" s="440" t="str">
        <f>'Comm Input'!J2109</f>
        <v>CES</v>
      </c>
      <c r="B1074" s="42" t="str">
        <f>'Comm Input'!K2109</f>
        <v xml:space="preserve">Broker: </v>
      </c>
      <c r="C1074" s="35">
        <f>'Comm Input'!L2109</f>
        <v>0</v>
      </c>
      <c r="D1074" s="158">
        <f>'Comm Input'!M2109</f>
        <v>0</v>
      </c>
      <c r="E1074" s="117">
        <f>'Comm Input'!N2109</f>
        <v>0</v>
      </c>
      <c r="F1074" s="316">
        <f>'Comm Input'!O2109</f>
        <v>0</v>
      </c>
      <c r="G1074" s="158">
        <f>'Comm Input'!P2109</f>
        <v>0</v>
      </c>
      <c r="H1074" s="158">
        <f>'Comm Input'!Q2109</f>
        <v>0</v>
      </c>
      <c r="I1074" s="158">
        <f>'Comm Input'!R2109</f>
        <v>0</v>
      </c>
      <c r="J1074" s="319">
        <f>'Comm Input'!S2109</f>
        <v>0</v>
      </c>
      <c r="K1074" s="319">
        <f>'Comm Input'!T2109</f>
        <v>0</v>
      </c>
      <c r="L1074" s="319" t="str">
        <f>'Comm Input'!U2109</f>
        <v>Bundled</v>
      </c>
      <c r="M1074" s="158">
        <f>'Comm Input'!V2109</f>
        <v>0</v>
      </c>
      <c r="N1074" s="319">
        <f>'Comm Input'!W2109</f>
        <v>0</v>
      </c>
      <c r="O1074" s="117">
        <f>'Comm Input'!X2109</f>
        <v>0</v>
      </c>
      <c r="P1074" s="157">
        <f>'Comm Input'!Y2109</f>
        <v>0</v>
      </c>
      <c r="Q1074" s="158">
        <f>'Comm Input'!Z2109</f>
        <v>0</v>
      </c>
      <c r="R1074" s="319">
        <f>'Comm Input'!AA2109</f>
        <v>0</v>
      </c>
      <c r="S1074" s="157">
        <f>'Comm Input'!AB2109</f>
        <v>0</v>
      </c>
      <c r="T1074" s="7">
        <f>'Comm Input'!AC2109</f>
        <v>0</v>
      </c>
      <c r="U1074" s="319">
        <f>'Comm Input'!AD2109</f>
        <v>0</v>
      </c>
      <c r="V1074" s="7">
        <f>'Comm Input'!AE2109</f>
        <v>0</v>
      </c>
      <c r="W1074" s="7">
        <f>'Comm Input'!AF2109</f>
        <v>0</v>
      </c>
      <c r="X1074" s="158">
        <f>'Comm Input'!AG2109</f>
        <v>0</v>
      </c>
      <c r="Y1074" s="322">
        <f>'Comm Input'!AH2109</f>
        <v>0</v>
      </c>
      <c r="Z1074" s="7">
        <f>'Comm Input'!AI2109</f>
        <v>0</v>
      </c>
    </row>
    <row r="1075" spans="1:26" x14ac:dyDescent="0.25">
      <c r="A1075" s="311">
        <f>'Comm Input'!J2110</f>
        <v>0</v>
      </c>
      <c r="B1075" s="378" t="str">
        <f>'Comm Input'!K2110</f>
        <v>Client</v>
      </c>
      <c r="C1075" s="17">
        <f>'Comm Input'!L2110</f>
        <v>0</v>
      </c>
      <c r="D1075" t="str">
        <f>'Comm Input'!M2110</f>
        <v>STCODE</v>
      </c>
      <c r="E1075" s="628">
        <f>'Comm Input'!N2110</f>
        <v>0</v>
      </c>
      <c r="F1075" s="366">
        <f>'Comm Input'!O2110</f>
        <v>0</v>
      </c>
      <c r="G1075" s="533">
        <f>'Comm Input'!P2110</f>
        <v>0</v>
      </c>
      <c r="H1075" s="535">
        <f>'Comm Input'!Q2110</f>
        <v>0</v>
      </c>
      <c r="I1075" s="535">
        <f>'Comm Input'!R2110</f>
        <v>0</v>
      </c>
      <c r="J1075" s="535">
        <f>'Comm Input'!S2110</f>
        <v>0</v>
      </c>
      <c r="K1075" s="535">
        <f>'Comm Input'!T2110</f>
        <v>0</v>
      </c>
      <c r="L1075" s="526">
        <f>'Comm Input'!U2110</f>
        <v>0</v>
      </c>
      <c r="M1075" s="526">
        <f>'Comm Input'!V2110</f>
        <v>0</v>
      </c>
      <c r="N1075" s="523">
        <f>'Comm Input'!W2110</f>
        <v>0</v>
      </c>
      <c r="O1075" s="523">
        <f>'Comm Input'!X2110</f>
        <v>0</v>
      </c>
      <c r="P1075" s="538">
        <f>'Comm Input'!Y2110</f>
        <v>0</v>
      </c>
      <c r="Q1075" s="523">
        <f>'Comm Input'!Z2110</f>
        <v>0</v>
      </c>
      <c r="R1075" s="538">
        <f>'Comm Input'!AA2110</f>
        <v>0</v>
      </c>
      <c r="S1075" s="538">
        <f>'Comm Input'!AB2110</f>
        <v>0</v>
      </c>
      <c r="T1075">
        <f>'Comm Input'!AC2110</f>
        <v>0</v>
      </c>
      <c r="U1075" s="538">
        <f>'Comm Input'!AD2110</f>
        <v>0</v>
      </c>
      <c r="V1075">
        <f>'Comm Input'!AE2110</f>
        <v>0</v>
      </c>
      <c r="W1075" s="541">
        <f>'Comm Input'!AF2110</f>
        <v>0</v>
      </c>
      <c r="X1075" s="538">
        <f>'Comm Input'!AG2110</f>
        <v>0</v>
      </c>
      <c r="Y1075" s="538">
        <f>'Comm Input'!AH2110</f>
        <v>0</v>
      </c>
      <c r="Z1075">
        <f>'Comm Input'!AI2110</f>
        <v>0</v>
      </c>
    </row>
    <row r="1076" spans="1:26" x14ac:dyDescent="0.25">
      <c r="A1076" s="311">
        <f>'Comm Input'!J2111</f>
        <v>0</v>
      </c>
      <c r="B1076">
        <f>'Comm Input'!K2111</f>
        <v>0</v>
      </c>
      <c r="C1076">
        <f>'Comm Input'!L2111</f>
        <v>0</v>
      </c>
      <c r="D1076">
        <f>'Comm Input'!M2111</f>
        <v>0</v>
      </c>
      <c r="E1076" s="494">
        <f>'Comm Input'!N2111</f>
        <v>0</v>
      </c>
      <c r="F1076" s="17">
        <f>'Comm Input'!O2111</f>
        <v>0</v>
      </c>
      <c r="G1076" s="38">
        <f>'Comm Input'!P2111</f>
        <v>0</v>
      </c>
      <c r="H1076" s="307">
        <f>'Comm Input'!Q2111</f>
        <v>0</v>
      </c>
      <c r="I1076" s="307">
        <f>'Comm Input'!R2111</f>
        <v>0</v>
      </c>
      <c r="J1076" s="307">
        <f>'Comm Input'!S2111</f>
        <v>0</v>
      </c>
      <c r="K1076" s="307">
        <f>'Comm Input'!T2111</f>
        <v>0</v>
      </c>
      <c r="L1076" s="38">
        <f>'Comm Input'!U2111</f>
        <v>0</v>
      </c>
      <c r="M1076" s="38">
        <f>'Comm Input'!V2111</f>
        <v>0</v>
      </c>
      <c r="N1076" s="22">
        <f>'Comm Input'!W2111</f>
        <v>0</v>
      </c>
      <c r="O1076" s="22">
        <f>'Comm Input'!X2111</f>
        <v>0</v>
      </c>
      <c r="P1076" s="23">
        <f>'Comm Input'!Y2111</f>
        <v>0</v>
      </c>
      <c r="Q1076" s="22">
        <f>'Comm Input'!Z2111</f>
        <v>0</v>
      </c>
      <c r="R1076" s="23">
        <f>'Comm Input'!AA2111</f>
        <v>0</v>
      </c>
      <c r="S1076" s="23">
        <f>'Comm Input'!AB2111</f>
        <v>0</v>
      </c>
      <c r="T1076">
        <f>'Comm Input'!AC2111</f>
        <v>0</v>
      </c>
      <c r="U1076" s="23">
        <f>'Comm Input'!AD2111</f>
        <v>0</v>
      </c>
      <c r="V1076">
        <f>'Comm Input'!AE2111</f>
        <v>0</v>
      </c>
      <c r="W1076" s="49">
        <f>'Comm Input'!AF2111</f>
        <v>0</v>
      </c>
      <c r="X1076" s="23">
        <f>'Comm Input'!AG2111</f>
        <v>0</v>
      </c>
      <c r="Y1076" s="23">
        <f>'Comm Input'!AH2111</f>
        <v>0</v>
      </c>
      <c r="Z1076">
        <f>'Comm Input'!AI2111</f>
        <v>0</v>
      </c>
    </row>
    <row r="1077" spans="1:26" x14ac:dyDescent="0.25">
      <c r="A1077" s="311">
        <f>'Comm Input'!J2112</f>
        <v>0</v>
      </c>
      <c r="B1077" t="str">
        <f>'Comm Input'!K2112</f>
        <v xml:space="preserve">EFFECTIVE: </v>
      </c>
      <c r="C1077" s="17">
        <f>'Comm Input'!L2112</f>
        <v>0</v>
      </c>
      <c r="D1077">
        <f>'Comm Input'!M2112</f>
        <v>0</v>
      </c>
      <c r="E1077" s="494">
        <f>'Comm Input'!N2112</f>
        <v>0</v>
      </c>
      <c r="F1077" s="366">
        <f>'Comm Input'!O2112</f>
        <v>0</v>
      </c>
      <c r="G1077" s="321">
        <f>'Comm Input'!P2112</f>
        <v>0</v>
      </c>
      <c r="H1077" s="307">
        <f>'Comm Input'!Q2112</f>
        <v>0</v>
      </c>
      <c r="I1077" s="307">
        <f>'Comm Input'!R2112</f>
        <v>0</v>
      </c>
      <c r="J1077" s="307">
        <f>'Comm Input'!S2112</f>
        <v>0</v>
      </c>
      <c r="K1077" s="307">
        <f>'Comm Input'!T2112</f>
        <v>0</v>
      </c>
      <c r="L1077" s="38">
        <f>'Comm Input'!U2112</f>
        <v>0</v>
      </c>
      <c r="M1077" s="38">
        <f>'Comm Input'!V2112</f>
        <v>0</v>
      </c>
      <c r="N1077" s="22">
        <f>'Comm Input'!W2112</f>
        <v>0</v>
      </c>
      <c r="O1077" s="22">
        <f>'Comm Input'!X2112</f>
        <v>0</v>
      </c>
      <c r="P1077" s="23">
        <f>'Comm Input'!Y2112</f>
        <v>0</v>
      </c>
      <c r="Q1077" s="22">
        <f>'Comm Input'!Z2112</f>
        <v>0</v>
      </c>
      <c r="R1077" s="23">
        <f>'Comm Input'!AA2112</f>
        <v>0</v>
      </c>
      <c r="S1077" s="23">
        <f>'Comm Input'!AB2112</f>
        <v>0</v>
      </c>
      <c r="T1077">
        <f>'Comm Input'!AC2112</f>
        <v>0</v>
      </c>
      <c r="U1077" s="23">
        <f>'Comm Input'!AD2112</f>
        <v>0</v>
      </c>
      <c r="V1077">
        <f>'Comm Input'!AE2112</f>
        <v>0</v>
      </c>
      <c r="W1077" s="49">
        <f>'Comm Input'!AF2112</f>
        <v>0</v>
      </c>
      <c r="X1077" s="23">
        <f>'Comm Input'!AG2112</f>
        <v>0</v>
      </c>
      <c r="Y1077" s="23">
        <f>'Comm Input'!AH2112</f>
        <v>0</v>
      </c>
      <c r="Z1077">
        <f>'Comm Input'!AI2112</f>
        <v>0</v>
      </c>
    </row>
    <row r="1078" spans="1:26" x14ac:dyDescent="0.25">
      <c r="A1078" s="311">
        <f>'Comm Input'!J2113</f>
        <v>0</v>
      </c>
      <c r="B1078">
        <f>'Comm Input'!K2113</f>
        <v>0</v>
      </c>
      <c r="C1078">
        <f>'Comm Input'!L2113</f>
        <v>0</v>
      </c>
      <c r="D1078">
        <f>'Comm Input'!M2113</f>
        <v>0</v>
      </c>
      <c r="E1078" s="494">
        <f>'Comm Input'!N2113</f>
        <v>0</v>
      </c>
      <c r="F1078" s="17">
        <f>'Comm Input'!O2113</f>
        <v>0</v>
      </c>
      <c r="G1078" s="38">
        <f>'Comm Input'!P2113</f>
        <v>0</v>
      </c>
      <c r="H1078" s="307">
        <f>'Comm Input'!Q2113</f>
        <v>0</v>
      </c>
      <c r="I1078" s="307">
        <f>'Comm Input'!R2113</f>
        <v>0</v>
      </c>
      <c r="J1078" s="307">
        <f>'Comm Input'!S2113</f>
        <v>0</v>
      </c>
      <c r="K1078" s="307">
        <f>'Comm Input'!T2113</f>
        <v>0</v>
      </c>
      <c r="L1078" s="38">
        <f>'Comm Input'!U2113</f>
        <v>0</v>
      </c>
      <c r="M1078" s="38">
        <f>'Comm Input'!V2113</f>
        <v>0</v>
      </c>
      <c r="N1078" s="22">
        <f>'Comm Input'!W2113</f>
        <v>0</v>
      </c>
      <c r="O1078" s="22">
        <f>'Comm Input'!X2113</f>
        <v>0</v>
      </c>
      <c r="P1078" s="23">
        <f>'Comm Input'!Y2113</f>
        <v>0</v>
      </c>
      <c r="Q1078" s="22">
        <f>'Comm Input'!Z2113</f>
        <v>0</v>
      </c>
      <c r="R1078" s="23">
        <f>'Comm Input'!AA2113</f>
        <v>0</v>
      </c>
      <c r="S1078" s="23">
        <f>'Comm Input'!AB2113</f>
        <v>0</v>
      </c>
      <c r="T1078">
        <f>'Comm Input'!AC2113</f>
        <v>0</v>
      </c>
      <c r="U1078" s="23">
        <f>'Comm Input'!AD2113</f>
        <v>0</v>
      </c>
      <c r="V1078">
        <f>'Comm Input'!AE2113</f>
        <v>0</v>
      </c>
      <c r="W1078" s="49">
        <f>'Comm Input'!AF2113</f>
        <v>0</v>
      </c>
      <c r="X1078" s="23">
        <f>'Comm Input'!AG2113</f>
        <v>0</v>
      </c>
      <c r="Y1078" s="23">
        <f>'Comm Input'!AH2113</f>
        <v>0</v>
      </c>
      <c r="Z1078">
        <f>'Comm Input'!AI2113</f>
        <v>0</v>
      </c>
    </row>
    <row r="1079" spans="1:26" x14ac:dyDescent="0.25">
      <c r="A1079" s="311">
        <f>'Comm Input'!J2114</f>
        <v>0</v>
      </c>
      <c r="B1079">
        <f>'Comm Input'!K2114</f>
        <v>0</v>
      </c>
      <c r="C1079">
        <f>'Comm Input'!L2114</f>
        <v>0</v>
      </c>
      <c r="D1079" s="1352">
        <f>'Comm Input'!M2114</f>
        <v>0</v>
      </c>
      <c r="E1079" s="494">
        <f>'Comm Input'!N2114</f>
        <v>0</v>
      </c>
      <c r="F1079" s="17">
        <f>'Comm Input'!O2114</f>
        <v>0</v>
      </c>
      <c r="G1079" s="38">
        <f>'Comm Input'!P2114</f>
        <v>0</v>
      </c>
      <c r="H1079" s="307">
        <f>'Comm Input'!Q2114</f>
        <v>0</v>
      </c>
      <c r="I1079" s="307">
        <f>'Comm Input'!R2114</f>
        <v>0</v>
      </c>
      <c r="J1079" s="307">
        <f>'Comm Input'!S2114</f>
        <v>0</v>
      </c>
      <c r="K1079" s="307">
        <f>'Comm Input'!T2114</f>
        <v>0</v>
      </c>
      <c r="L1079" s="38">
        <f>'Comm Input'!U2114</f>
        <v>0</v>
      </c>
      <c r="M1079" s="38">
        <f>'Comm Input'!V2114</f>
        <v>0</v>
      </c>
      <c r="N1079" s="22">
        <f>'Comm Input'!W2114</f>
        <v>0</v>
      </c>
      <c r="O1079" s="22">
        <f>'Comm Input'!X2114</f>
        <v>0</v>
      </c>
      <c r="P1079" s="23">
        <f>'Comm Input'!Y2114</f>
        <v>0</v>
      </c>
      <c r="Q1079" s="22">
        <f>'Comm Input'!Z2114</f>
        <v>0</v>
      </c>
      <c r="R1079" s="23">
        <f>'Comm Input'!AA2114</f>
        <v>0</v>
      </c>
      <c r="S1079" s="23">
        <f>'Comm Input'!AB2114</f>
        <v>0</v>
      </c>
      <c r="T1079">
        <f>'Comm Input'!AC2114</f>
        <v>0</v>
      </c>
      <c r="U1079" s="23">
        <f>'Comm Input'!AD2114</f>
        <v>0</v>
      </c>
      <c r="V1079">
        <f>'Comm Input'!AE2114</f>
        <v>0</v>
      </c>
      <c r="W1079" s="49">
        <f>'Comm Input'!AF2114</f>
        <v>0</v>
      </c>
      <c r="X1079" s="23">
        <f>'Comm Input'!AG2114</f>
        <v>0</v>
      </c>
      <c r="Y1079" s="23">
        <f>'Comm Input'!AH2114</f>
        <v>0</v>
      </c>
      <c r="Z1079" s="23">
        <f>'Comm Input'!AI2114</f>
        <v>0</v>
      </c>
    </row>
    <row r="1080" spans="1:26" x14ac:dyDescent="0.25">
      <c r="A1080" s="311">
        <f>'Comm Input'!J2115</f>
        <v>0</v>
      </c>
      <c r="B1080">
        <f>'Comm Input'!K2115</f>
        <v>0</v>
      </c>
      <c r="C1080">
        <f>'Comm Input'!L2115</f>
        <v>0</v>
      </c>
      <c r="D1080">
        <f>'Comm Input'!M2115</f>
        <v>0</v>
      </c>
      <c r="E1080" s="626">
        <f>'Comm Input'!N2115</f>
        <v>0</v>
      </c>
      <c r="F1080" s="13">
        <f>'Comm Input'!O2115</f>
        <v>0</v>
      </c>
      <c r="G1080" s="38">
        <f>'Comm Input'!P2115</f>
        <v>0</v>
      </c>
      <c r="H1080" s="307">
        <f>'Comm Input'!Q2115</f>
        <v>0</v>
      </c>
      <c r="I1080" s="307">
        <f>'Comm Input'!R2115</f>
        <v>0</v>
      </c>
      <c r="J1080" s="307">
        <f>'Comm Input'!S2115</f>
        <v>0</v>
      </c>
      <c r="K1080" s="307">
        <f>'Comm Input'!T2115</f>
        <v>0</v>
      </c>
      <c r="L1080" s="38">
        <f>'Comm Input'!U2115</f>
        <v>0</v>
      </c>
      <c r="M1080" s="38">
        <f>'Comm Input'!V2115</f>
        <v>0</v>
      </c>
      <c r="N1080" s="22">
        <f>'Comm Input'!W2115</f>
        <v>0</v>
      </c>
      <c r="O1080" s="22">
        <f>'Comm Input'!X2115</f>
        <v>0</v>
      </c>
      <c r="P1080" s="23">
        <f>'Comm Input'!Y2115</f>
        <v>0</v>
      </c>
      <c r="Q1080" s="22">
        <f>'Comm Input'!Z2115</f>
        <v>0</v>
      </c>
      <c r="R1080" s="23">
        <f>'Comm Input'!AA2115</f>
        <v>0</v>
      </c>
      <c r="S1080" s="23">
        <f>'Comm Input'!AB2115</f>
        <v>0</v>
      </c>
      <c r="T1080">
        <f>'Comm Input'!AC2115</f>
        <v>0</v>
      </c>
      <c r="U1080" s="23">
        <f>'Comm Input'!AD2115</f>
        <v>0</v>
      </c>
      <c r="V1080">
        <f>'Comm Input'!AE2115</f>
        <v>0</v>
      </c>
      <c r="W1080" s="49">
        <f>'Comm Input'!AF2115</f>
        <v>0</v>
      </c>
      <c r="X1080" s="23">
        <f>'Comm Input'!AG2115</f>
        <v>0</v>
      </c>
      <c r="Y1080" s="23">
        <f>'Comm Input'!AH2115</f>
        <v>0</v>
      </c>
      <c r="Z1080" s="23">
        <f>'Comm Input'!AI2115</f>
        <v>0</v>
      </c>
    </row>
    <row r="1081" spans="1:26" ht="15.75" thickBot="1" x14ac:dyDescent="0.3">
      <c r="A1081" s="311">
        <f>'Comm Input'!J2116</f>
        <v>0</v>
      </c>
      <c r="B1081">
        <f>'Comm Input'!K2116</f>
        <v>0</v>
      </c>
      <c r="C1081">
        <f>'Comm Input'!L2116</f>
        <v>0</v>
      </c>
      <c r="D1081">
        <f>'Comm Input'!M2116</f>
        <v>0</v>
      </c>
      <c r="E1081" s="49">
        <f>'Comm Input'!N2116</f>
        <v>0</v>
      </c>
      <c r="F1081" s="50">
        <f>'Comm Input'!O2116</f>
        <v>0</v>
      </c>
      <c r="G1081" s="38">
        <f>'Comm Input'!P2116</f>
        <v>0</v>
      </c>
      <c r="H1081" s="307">
        <f>'Comm Input'!Q2116</f>
        <v>0</v>
      </c>
      <c r="I1081" s="307">
        <f>'Comm Input'!R2116</f>
        <v>0</v>
      </c>
      <c r="J1081" s="307">
        <f>'Comm Input'!S2116</f>
        <v>0</v>
      </c>
      <c r="K1081" s="307">
        <f>'Comm Input'!T2116</f>
        <v>0</v>
      </c>
      <c r="L1081" s="38">
        <f>'Comm Input'!U2116</f>
        <v>0</v>
      </c>
      <c r="M1081" s="38">
        <f>'Comm Input'!V2116</f>
        <v>0</v>
      </c>
      <c r="N1081" s="38">
        <f>'Comm Input'!W2116</f>
        <v>0</v>
      </c>
      <c r="O1081" s="22">
        <f>'Comm Input'!X2116</f>
        <v>0</v>
      </c>
      <c r="P1081" s="11">
        <f>'Comm Input'!Y2116</f>
        <v>0</v>
      </c>
      <c r="Q1081" s="22">
        <f>'Comm Input'!Z2116</f>
        <v>0</v>
      </c>
      <c r="R1081" s="22">
        <f>'Comm Input'!AA2116</f>
        <v>0</v>
      </c>
      <c r="S1081" s="22">
        <f>'Comm Input'!AB2116</f>
        <v>0</v>
      </c>
      <c r="T1081" s="22">
        <f>'Comm Input'!AC2116</f>
        <v>0</v>
      </c>
      <c r="U1081" s="22">
        <f>'Comm Input'!AD2116</f>
        <v>0</v>
      </c>
      <c r="V1081" s="22">
        <f>'Comm Input'!AE2116</f>
        <v>0</v>
      </c>
      <c r="W1081" s="49">
        <f>'Comm Input'!AF2116</f>
        <v>0</v>
      </c>
      <c r="X1081" s="22">
        <f>'Comm Input'!AG2116</f>
        <v>0</v>
      </c>
      <c r="Y1081" s="22">
        <f>'Comm Input'!AH2116</f>
        <v>0</v>
      </c>
      <c r="Z1081" s="22">
        <f>'Comm Input'!AI2116</f>
        <v>0</v>
      </c>
    </row>
    <row r="1082" spans="1:26" ht="15.75" thickBot="1" x14ac:dyDescent="0.3">
      <c r="A1082" s="311">
        <f>'Comm Input'!J2117</f>
        <v>0</v>
      </c>
      <c r="B1082">
        <f>'Comm Input'!K2117</f>
        <v>0</v>
      </c>
      <c r="C1082">
        <f>'Comm Input'!L2117</f>
        <v>0</v>
      </c>
      <c r="D1082">
        <f>'Comm Input'!M2117</f>
        <v>0</v>
      </c>
      <c r="E1082" s="49">
        <f>'Comm Input'!N2117</f>
        <v>0</v>
      </c>
      <c r="F1082" s="50">
        <f>'Comm Input'!O2117</f>
        <v>0</v>
      </c>
      <c r="G1082" s="38">
        <f>'Comm Input'!P2117</f>
        <v>0</v>
      </c>
      <c r="H1082" s="38">
        <f>'Comm Input'!Q2117</f>
        <v>0</v>
      </c>
      <c r="I1082" s="38">
        <f>'Comm Input'!R2117</f>
        <v>0</v>
      </c>
      <c r="J1082" s="38">
        <f>'Comm Input'!S2117</f>
        <v>0</v>
      </c>
      <c r="K1082" s="38">
        <f>'Comm Input'!T2117</f>
        <v>0</v>
      </c>
      <c r="L1082" s="38">
        <f>'Comm Input'!U2117</f>
        <v>0</v>
      </c>
      <c r="M1082" s="38">
        <f>'Comm Input'!V2117</f>
        <v>0</v>
      </c>
      <c r="N1082" s="488">
        <f>'Comm Input'!W2117</f>
        <v>0</v>
      </c>
      <c r="O1082" s="489">
        <f>'Comm Input'!X2117</f>
        <v>0</v>
      </c>
      <c r="P1082" s="490">
        <f>'Comm Input'!Y2117</f>
        <v>0</v>
      </c>
      <c r="Q1082" s="829">
        <f>'Comm Input'!Z2117</f>
        <v>0</v>
      </c>
      <c r="R1082" s="387">
        <f>'Comm Input'!AA2117</f>
        <v>0</v>
      </c>
      <c r="S1082" s="387">
        <f>'Comm Input'!AB2117</f>
        <v>0</v>
      </c>
      <c r="T1082" s="1087">
        <f>'Comm Input'!AC2117</f>
        <v>0</v>
      </c>
      <c r="U1082" s="387">
        <f>'Comm Input'!AD2117</f>
        <v>0</v>
      </c>
      <c r="V1082" s="523">
        <f>'Comm Input'!AE2117</f>
        <v>0</v>
      </c>
      <c r="W1082" s="89">
        <f>'Comm Input'!AF2117</f>
        <v>0</v>
      </c>
      <c r="X1082" s="387">
        <f>'Comm Input'!AG2117</f>
        <v>0</v>
      </c>
      <c r="Y1082" s="387">
        <f>'Comm Input'!AH2117</f>
        <v>0</v>
      </c>
      <c r="Z1082" s="1087">
        <f>'Comm Input'!AI2117</f>
        <v>0</v>
      </c>
    </row>
    <row r="1083" spans="1:26" x14ac:dyDescent="0.25">
      <c r="A1083" s="311">
        <f>'Comm Input'!J2118</f>
        <v>0</v>
      </c>
      <c r="B1083">
        <f>'Comm Input'!K2118</f>
        <v>0</v>
      </c>
      <c r="C1083">
        <f>'Comm Input'!L2118</f>
        <v>0</v>
      </c>
      <c r="D1083">
        <f>'Comm Input'!M2118</f>
        <v>0</v>
      </c>
      <c r="E1083" s="49">
        <f>'Comm Input'!N2118</f>
        <v>0</v>
      </c>
      <c r="F1083" s="50">
        <f>'Comm Input'!O2118</f>
        <v>0</v>
      </c>
      <c r="G1083" s="38">
        <f>'Comm Input'!P2118</f>
        <v>0</v>
      </c>
      <c r="H1083" s="38">
        <f>'Comm Input'!Q2118</f>
        <v>0</v>
      </c>
      <c r="I1083" s="38">
        <f>'Comm Input'!R2118</f>
        <v>0</v>
      </c>
      <c r="J1083" s="38">
        <f>'Comm Input'!S2118</f>
        <v>0</v>
      </c>
      <c r="K1083" s="38">
        <f>'Comm Input'!T2118</f>
        <v>0</v>
      </c>
      <c r="L1083" s="38">
        <f>'Comm Input'!U2118</f>
        <v>0</v>
      </c>
      <c r="M1083" s="38">
        <f>'Comm Input'!V2118</f>
        <v>0</v>
      </c>
      <c r="N1083" s="522">
        <f>'Comm Input'!W2118</f>
        <v>0</v>
      </c>
      <c r="O1083" s="523">
        <f>'Comm Input'!X2118</f>
        <v>0</v>
      </c>
      <c r="P1083" s="28">
        <f>'Comm Input'!Y2118</f>
        <v>0</v>
      </c>
      <c r="Q1083" s="523">
        <f>'Comm Input'!Z2118</f>
        <v>0</v>
      </c>
      <c r="R1083" s="523">
        <f>'Comm Input'!AA2118</f>
        <v>0</v>
      </c>
      <c r="S1083" s="523">
        <f>'Comm Input'!AB2118</f>
        <v>0</v>
      </c>
      <c r="T1083" s="89">
        <f>'Comm Input'!AC2118</f>
        <v>0</v>
      </c>
      <c r="U1083" s="523">
        <f>'Comm Input'!AD2118</f>
        <v>0</v>
      </c>
      <c r="V1083" s="523">
        <f>'Comm Input'!AE2118</f>
        <v>0</v>
      </c>
      <c r="W1083" s="89">
        <f>'Comm Input'!AF2118</f>
        <v>0</v>
      </c>
      <c r="X1083" s="523">
        <f>'Comm Input'!AG2118</f>
        <v>0</v>
      </c>
      <c r="Y1083" s="523">
        <f>'Comm Input'!AH2118</f>
        <v>0</v>
      </c>
      <c r="Z1083" s="89">
        <f>'Comm Input'!AI2118</f>
        <v>0</v>
      </c>
    </row>
    <row r="1084" spans="1:26" x14ac:dyDescent="0.25">
      <c r="A1084" s="440" t="str">
        <f>'Comm Input'!J2119</f>
        <v>CES</v>
      </c>
      <c r="B1084" s="42" t="str">
        <f>'Comm Input'!K2119</f>
        <v xml:space="preserve">Broker: </v>
      </c>
      <c r="C1084" s="35">
        <f>'Comm Input'!L2119</f>
        <v>0</v>
      </c>
      <c r="D1084" s="158">
        <f>'Comm Input'!M2119</f>
        <v>0</v>
      </c>
      <c r="E1084" s="117">
        <f>'Comm Input'!N2119</f>
        <v>0</v>
      </c>
      <c r="F1084" s="316">
        <f>'Comm Input'!O2119</f>
        <v>0</v>
      </c>
      <c r="G1084" s="158">
        <f>'Comm Input'!P2119</f>
        <v>0</v>
      </c>
      <c r="H1084" s="158">
        <f>'Comm Input'!Q2119</f>
        <v>0</v>
      </c>
      <c r="I1084" s="158">
        <f>'Comm Input'!R2119</f>
        <v>0</v>
      </c>
      <c r="J1084" s="319">
        <f>'Comm Input'!S2119</f>
        <v>0</v>
      </c>
      <c r="K1084" s="319">
        <f>'Comm Input'!T2119</f>
        <v>0</v>
      </c>
      <c r="L1084" s="319" t="str">
        <f>'Comm Input'!U2119</f>
        <v>Bundled</v>
      </c>
      <c r="M1084" s="158">
        <f>'Comm Input'!V2119</f>
        <v>0</v>
      </c>
      <c r="N1084" s="319">
        <f>'Comm Input'!W2119</f>
        <v>0</v>
      </c>
      <c r="O1084" s="117">
        <f>'Comm Input'!X2119</f>
        <v>0</v>
      </c>
      <c r="P1084" s="157">
        <f>'Comm Input'!Y2119</f>
        <v>0</v>
      </c>
      <c r="Q1084" s="158">
        <f>'Comm Input'!Z2119</f>
        <v>0</v>
      </c>
      <c r="R1084" s="319">
        <f>'Comm Input'!AA2119</f>
        <v>0</v>
      </c>
      <c r="S1084" s="157">
        <f>'Comm Input'!AB2119</f>
        <v>0</v>
      </c>
      <c r="T1084" s="7">
        <f>'Comm Input'!AC2119</f>
        <v>0</v>
      </c>
      <c r="U1084" s="319">
        <f>'Comm Input'!AD2119</f>
        <v>0</v>
      </c>
      <c r="V1084" s="7">
        <f>'Comm Input'!AE2119</f>
        <v>0</v>
      </c>
      <c r="W1084" s="7">
        <f>'Comm Input'!AF2119</f>
        <v>0</v>
      </c>
      <c r="X1084" s="158">
        <f>'Comm Input'!AG2119</f>
        <v>0</v>
      </c>
      <c r="Y1084" s="322">
        <f>'Comm Input'!AH2119</f>
        <v>0</v>
      </c>
      <c r="Z1084" s="7">
        <f>'Comm Input'!AI2119</f>
        <v>0</v>
      </c>
    </row>
    <row r="1085" spans="1:26" x14ac:dyDescent="0.25">
      <c r="A1085" s="311">
        <f>'Comm Input'!J2120</f>
        <v>0</v>
      </c>
      <c r="B1085" s="378" t="str">
        <f>'Comm Input'!K2120</f>
        <v>Client</v>
      </c>
      <c r="C1085" s="17">
        <f>'Comm Input'!L2120</f>
        <v>0</v>
      </c>
      <c r="D1085" t="str">
        <f>'Comm Input'!M2120</f>
        <v>STCODE</v>
      </c>
      <c r="E1085" s="628">
        <f>'Comm Input'!N2120</f>
        <v>0</v>
      </c>
      <c r="F1085" s="366">
        <f>'Comm Input'!O2120</f>
        <v>0</v>
      </c>
      <c r="G1085" s="533">
        <f>'Comm Input'!P2120</f>
        <v>0</v>
      </c>
      <c r="H1085" s="535">
        <f>'Comm Input'!Q2120</f>
        <v>0</v>
      </c>
      <c r="I1085" s="535">
        <f>'Comm Input'!R2120</f>
        <v>0</v>
      </c>
      <c r="J1085" s="535">
        <f>'Comm Input'!S2120</f>
        <v>0</v>
      </c>
      <c r="K1085" s="535">
        <f>'Comm Input'!T2120</f>
        <v>0</v>
      </c>
      <c r="L1085" s="526">
        <f>'Comm Input'!U2120</f>
        <v>0</v>
      </c>
      <c r="M1085" s="526">
        <f>'Comm Input'!V2120</f>
        <v>0</v>
      </c>
      <c r="N1085" s="523">
        <f>'Comm Input'!W2120</f>
        <v>0</v>
      </c>
      <c r="O1085" s="523">
        <f>'Comm Input'!X2120</f>
        <v>0</v>
      </c>
      <c r="P1085" s="538">
        <f>'Comm Input'!Y2120</f>
        <v>0</v>
      </c>
      <c r="Q1085" s="523">
        <f>'Comm Input'!Z2120</f>
        <v>0</v>
      </c>
      <c r="R1085" s="538">
        <f>'Comm Input'!AA2120</f>
        <v>0</v>
      </c>
      <c r="S1085" s="538">
        <f>'Comm Input'!AB2120</f>
        <v>0</v>
      </c>
      <c r="T1085">
        <f>'Comm Input'!AC2120</f>
        <v>0</v>
      </c>
      <c r="U1085" s="538">
        <f>'Comm Input'!AD2120</f>
        <v>0</v>
      </c>
      <c r="V1085">
        <f>'Comm Input'!AE2120</f>
        <v>0</v>
      </c>
      <c r="W1085" s="541">
        <f>'Comm Input'!AF2120</f>
        <v>0</v>
      </c>
      <c r="X1085" s="538">
        <f>'Comm Input'!AG2120</f>
        <v>0</v>
      </c>
      <c r="Y1085" s="538">
        <f>'Comm Input'!AH2120</f>
        <v>0</v>
      </c>
      <c r="Z1085">
        <f>'Comm Input'!AI2120</f>
        <v>0</v>
      </c>
    </row>
    <row r="1086" spans="1:26" x14ac:dyDescent="0.25">
      <c r="A1086" s="311">
        <f>'Comm Input'!J2121</f>
        <v>0</v>
      </c>
      <c r="B1086">
        <f>'Comm Input'!K2121</f>
        <v>0</v>
      </c>
      <c r="C1086">
        <f>'Comm Input'!L2121</f>
        <v>0</v>
      </c>
      <c r="D1086">
        <f>'Comm Input'!M2121</f>
        <v>0</v>
      </c>
      <c r="E1086" s="494">
        <f>'Comm Input'!N2121</f>
        <v>0</v>
      </c>
      <c r="F1086" s="17">
        <f>'Comm Input'!O2121</f>
        <v>0</v>
      </c>
      <c r="G1086" s="38">
        <f>'Comm Input'!P2121</f>
        <v>0</v>
      </c>
      <c r="H1086" s="307">
        <f>'Comm Input'!Q2121</f>
        <v>0</v>
      </c>
      <c r="I1086" s="307">
        <f>'Comm Input'!R2121</f>
        <v>0</v>
      </c>
      <c r="J1086" s="307">
        <f>'Comm Input'!S2121</f>
        <v>0</v>
      </c>
      <c r="K1086" s="307">
        <f>'Comm Input'!T2121</f>
        <v>0</v>
      </c>
      <c r="L1086" s="38">
        <f>'Comm Input'!U2121</f>
        <v>0</v>
      </c>
      <c r="M1086" s="38">
        <f>'Comm Input'!V2121</f>
        <v>0</v>
      </c>
      <c r="N1086" s="22">
        <f>'Comm Input'!W2121</f>
        <v>0</v>
      </c>
      <c r="O1086" s="22">
        <f>'Comm Input'!X2121</f>
        <v>0</v>
      </c>
      <c r="P1086" s="23">
        <f>'Comm Input'!Y2121</f>
        <v>0</v>
      </c>
      <c r="Q1086" s="22">
        <f>'Comm Input'!Z2121</f>
        <v>0</v>
      </c>
      <c r="R1086" s="23">
        <f>'Comm Input'!AA2121</f>
        <v>0</v>
      </c>
      <c r="S1086" s="23">
        <f>'Comm Input'!AB2121</f>
        <v>0</v>
      </c>
      <c r="T1086">
        <f>'Comm Input'!AC2121</f>
        <v>0</v>
      </c>
      <c r="U1086" s="23">
        <f>'Comm Input'!AD2121</f>
        <v>0</v>
      </c>
      <c r="V1086">
        <f>'Comm Input'!AE2121</f>
        <v>0</v>
      </c>
      <c r="W1086" s="49">
        <f>'Comm Input'!AF2121</f>
        <v>0</v>
      </c>
      <c r="X1086" s="23">
        <f>'Comm Input'!AG2121</f>
        <v>0</v>
      </c>
      <c r="Y1086" s="23">
        <f>'Comm Input'!AH2121</f>
        <v>0</v>
      </c>
      <c r="Z1086">
        <f>'Comm Input'!AI2121</f>
        <v>0</v>
      </c>
    </row>
    <row r="1087" spans="1:26" x14ac:dyDescent="0.25">
      <c r="A1087" s="311">
        <f>'Comm Input'!J2122</f>
        <v>0</v>
      </c>
      <c r="B1087" t="str">
        <f>'Comm Input'!K2122</f>
        <v xml:space="preserve">EFFECTIVE: </v>
      </c>
      <c r="C1087" s="17">
        <f>'Comm Input'!L2122</f>
        <v>0</v>
      </c>
      <c r="D1087">
        <f>'Comm Input'!M2122</f>
        <v>0</v>
      </c>
      <c r="E1087" s="494">
        <f>'Comm Input'!N2122</f>
        <v>0</v>
      </c>
      <c r="F1087" s="366">
        <f>'Comm Input'!O2122</f>
        <v>0</v>
      </c>
      <c r="G1087" s="321">
        <f>'Comm Input'!P2122</f>
        <v>0</v>
      </c>
      <c r="H1087" s="307">
        <f>'Comm Input'!Q2122</f>
        <v>0</v>
      </c>
      <c r="I1087" s="307">
        <f>'Comm Input'!R2122</f>
        <v>0</v>
      </c>
      <c r="J1087" s="307">
        <f>'Comm Input'!S2122</f>
        <v>0</v>
      </c>
      <c r="K1087" s="307">
        <f>'Comm Input'!T2122</f>
        <v>0</v>
      </c>
      <c r="L1087" s="38">
        <f>'Comm Input'!U2122</f>
        <v>0</v>
      </c>
      <c r="M1087" s="38">
        <f>'Comm Input'!V2122</f>
        <v>0</v>
      </c>
      <c r="N1087" s="22">
        <f>'Comm Input'!W2122</f>
        <v>0</v>
      </c>
      <c r="O1087" s="22">
        <f>'Comm Input'!X2122</f>
        <v>0</v>
      </c>
      <c r="P1087" s="23">
        <f>'Comm Input'!Y2122</f>
        <v>0</v>
      </c>
      <c r="Q1087" s="22">
        <f>'Comm Input'!Z2122</f>
        <v>0</v>
      </c>
      <c r="R1087" s="23">
        <f>'Comm Input'!AA2122</f>
        <v>0</v>
      </c>
      <c r="S1087" s="23">
        <f>'Comm Input'!AB2122</f>
        <v>0</v>
      </c>
      <c r="T1087">
        <f>'Comm Input'!AC2122</f>
        <v>0</v>
      </c>
      <c r="U1087" s="23">
        <f>'Comm Input'!AD2122</f>
        <v>0</v>
      </c>
      <c r="V1087">
        <f>'Comm Input'!AE2122</f>
        <v>0</v>
      </c>
      <c r="W1087" s="49">
        <f>'Comm Input'!AF2122</f>
        <v>0</v>
      </c>
      <c r="X1087" s="23">
        <f>'Comm Input'!AG2122</f>
        <v>0</v>
      </c>
      <c r="Y1087" s="23">
        <f>'Comm Input'!AH2122</f>
        <v>0</v>
      </c>
      <c r="Z1087">
        <f>'Comm Input'!AI2122</f>
        <v>0</v>
      </c>
    </row>
    <row r="1088" spans="1:26" x14ac:dyDescent="0.25">
      <c r="A1088" s="311">
        <f>'Comm Input'!J2123</f>
        <v>0</v>
      </c>
      <c r="B1088">
        <f>'Comm Input'!K2123</f>
        <v>0</v>
      </c>
      <c r="C1088">
        <f>'Comm Input'!L2123</f>
        <v>0</v>
      </c>
      <c r="D1088">
        <f>'Comm Input'!M2123</f>
        <v>0</v>
      </c>
      <c r="E1088" s="494">
        <f>'Comm Input'!N2123</f>
        <v>0</v>
      </c>
      <c r="F1088" s="17">
        <f>'Comm Input'!O2123</f>
        <v>0</v>
      </c>
      <c r="G1088" s="38">
        <f>'Comm Input'!P2123</f>
        <v>0</v>
      </c>
      <c r="H1088" s="307">
        <f>'Comm Input'!Q2123</f>
        <v>0</v>
      </c>
      <c r="I1088" s="307">
        <f>'Comm Input'!R2123</f>
        <v>0</v>
      </c>
      <c r="J1088" s="307">
        <f>'Comm Input'!S2123</f>
        <v>0</v>
      </c>
      <c r="K1088" s="307">
        <f>'Comm Input'!T2123</f>
        <v>0</v>
      </c>
      <c r="L1088" s="38">
        <f>'Comm Input'!U2123</f>
        <v>0</v>
      </c>
      <c r="M1088" s="38">
        <f>'Comm Input'!V2123</f>
        <v>0</v>
      </c>
      <c r="N1088" s="22">
        <f>'Comm Input'!W2123</f>
        <v>0</v>
      </c>
      <c r="O1088" s="22">
        <f>'Comm Input'!X2123</f>
        <v>0</v>
      </c>
      <c r="P1088" s="23">
        <f>'Comm Input'!Y2123</f>
        <v>0</v>
      </c>
      <c r="Q1088" s="22">
        <f>'Comm Input'!Z2123</f>
        <v>0</v>
      </c>
      <c r="R1088" s="23">
        <f>'Comm Input'!AA2123</f>
        <v>0</v>
      </c>
      <c r="S1088" s="23">
        <f>'Comm Input'!AB2123</f>
        <v>0</v>
      </c>
      <c r="T1088">
        <f>'Comm Input'!AC2123</f>
        <v>0</v>
      </c>
      <c r="U1088" s="23">
        <f>'Comm Input'!AD2123</f>
        <v>0</v>
      </c>
      <c r="V1088">
        <f>'Comm Input'!AE2123</f>
        <v>0</v>
      </c>
      <c r="W1088" s="49">
        <f>'Comm Input'!AF2123</f>
        <v>0</v>
      </c>
      <c r="X1088" s="23">
        <f>'Comm Input'!AG2123</f>
        <v>0</v>
      </c>
      <c r="Y1088" s="23">
        <f>'Comm Input'!AH2123</f>
        <v>0</v>
      </c>
      <c r="Z1088">
        <f>'Comm Input'!AI2123</f>
        <v>0</v>
      </c>
    </row>
    <row r="1089" spans="1:26" x14ac:dyDescent="0.25">
      <c r="A1089" s="311">
        <f>'Comm Input'!J2124</f>
        <v>0</v>
      </c>
      <c r="B1089">
        <f>'Comm Input'!K2124</f>
        <v>0</v>
      </c>
      <c r="C1089">
        <f>'Comm Input'!L2124</f>
        <v>0</v>
      </c>
      <c r="D1089" s="1352">
        <f>'Comm Input'!M2124</f>
        <v>0</v>
      </c>
      <c r="E1089" s="494">
        <f>'Comm Input'!N2124</f>
        <v>0</v>
      </c>
      <c r="F1089" s="17">
        <f>'Comm Input'!O2124</f>
        <v>0</v>
      </c>
      <c r="G1089" s="38">
        <f>'Comm Input'!P2124</f>
        <v>0</v>
      </c>
      <c r="H1089" s="307">
        <f>'Comm Input'!Q2124</f>
        <v>0</v>
      </c>
      <c r="I1089" s="307">
        <f>'Comm Input'!R2124</f>
        <v>0</v>
      </c>
      <c r="J1089" s="307">
        <f>'Comm Input'!S2124</f>
        <v>0</v>
      </c>
      <c r="K1089" s="307">
        <f>'Comm Input'!T2124</f>
        <v>0</v>
      </c>
      <c r="L1089" s="38">
        <f>'Comm Input'!U2124</f>
        <v>0</v>
      </c>
      <c r="M1089" s="38">
        <f>'Comm Input'!V2124</f>
        <v>0</v>
      </c>
      <c r="N1089" s="22">
        <f>'Comm Input'!W2124</f>
        <v>0</v>
      </c>
      <c r="O1089" s="22">
        <f>'Comm Input'!X2124</f>
        <v>0</v>
      </c>
      <c r="P1089" s="23">
        <f>'Comm Input'!Y2124</f>
        <v>0</v>
      </c>
      <c r="Q1089" s="22">
        <f>'Comm Input'!Z2124</f>
        <v>0</v>
      </c>
      <c r="R1089" s="23">
        <f>'Comm Input'!AA2124</f>
        <v>0</v>
      </c>
      <c r="S1089" s="23">
        <f>'Comm Input'!AB2124</f>
        <v>0</v>
      </c>
      <c r="T1089">
        <f>'Comm Input'!AC2124</f>
        <v>0</v>
      </c>
      <c r="U1089" s="23">
        <f>'Comm Input'!AD2124</f>
        <v>0</v>
      </c>
      <c r="V1089">
        <f>'Comm Input'!AE2124</f>
        <v>0</v>
      </c>
      <c r="W1089" s="49">
        <f>'Comm Input'!AF2124</f>
        <v>0</v>
      </c>
      <c r="X1089" s="23">
        <f>'Comm Input'!AG2124</f>
        <v>0</v>
      </c>
      <c r="Y1089" s="23">
        <f>'Comm Input'!AH2124</f>
        <v>0</v>
      </c>
      <c r="Z1089" s="23">
        <f>'Comm Input'!AI2124</f>
        <v>0</v>
      </c>
    </row>
    <row r="1090" spans="1:26" x14ac:dyDescent="0.25">
      <c r="A1090" s="311">
        <f>'Comm Input'!J2125</f>
        <v>0</v>
      </c>
      <c r="B1090">
        <f>'Comm Input'!K2125</f>
        <v>0</v>
      </c>
      <c r="C1090">
        <f>'Comm Input'!L2125</f>
        <v>0</v>
      </c>
      <c r="D1090">
        <f>'Comm Input'!M2125</f>
        <v>0</v>
      </c>
      <c r="E1090" s="626">
        <f>'Comm Input'!N2125</f>
        <v>0</v>
      </c>
      <c r="F1090" s="13">
        <f>'Comm Input'!O2125</f>
        <v>0</v>
      </c>
      <c r="G1090" s="38">
        <f>'Comm Input'!P2125</f>
        <v>0</v>
      </c>
      <c r="H1090" s="307">
        <f>'Comm Input'!Q2125</f>
        <v>0</v>
      </c>
      <c r="I1090" s="307">
        <f>'Comm Input'!R2125</f>
        <v>0</v>
      </c>
      <c r="J1090" s="307">
        <f>'Comm Input'!S2125</f>
        <v>0</v>
      </c>
      <c r="K1090" s="307">
        <f>'Comm Input'!T2125</f>
        <v>0</v>
      </c>
      <c r="L1090" s="38">
        <f>'Comm Input'!U2125</f>
        <v>0</v>
      </c>
      <c r="M1090" s="38">
        <f>'Comm Input'!V2125</f>
        <v>0</v>
      </c>
      <c r="N1090" s="22">
        <f>'Comm Input'!W2125</f>
        <v>0</v>
      </c>
      <c r="O1090" s="22">
        <f>'Comm Input'!X2125</f>
        <v>0</v>
      </c>
      <c r="P1090" s="23">
        <f>'Comm Input'!Y2125</f>
        <v>0</v>
      </c>
      <c r="Q1090" s="22">
        <f>'Comm Input'!Z2125</f>
        <v>0</v>
      </c>
      <c r="R1090" s="23">
        <f>'Comm Input'!AA2125</f>
        <v>0</v>
      </c>
      <c r="S1090" s="23">
        <f>'Comm Input'!AB2125</f>
        <v>0</v>
      </c>
      <c r="T1090">
        <f>'Comm Input'!AC2125</f>
        <v>0</v>
      </c>
      <c r="U1090" s="23">
        <f>'Comm Input'!AD2125</f>
        <v>0</v>
      </c>
      <c r="V1090">
        <f>'Comm Input'!AE2125</f>
        <v>0</v>
      </c>
      <c r="W1090" s="49">
        <f>'Comm Input'!AF2125</f>
        <v>0</v>
      </c>
      <c r="X1090" s="23">
        <f>'Comm Input'!AG2125</f>
        <v>0</v>
      </c>
      <c r="Y1090" s="23">
        <f>'Comm Input'!AH2125</f>
        <v>0</v>
      </c>
      <c r="Z1090" s="23">
        <f>'Comm Input'!AI2125</f>
        <v>0</v>
      </c>
    </row>
    <row r="1091" spans="1:26" ht="15.75" thickBot="1" x14ac:dyDescent="0.3">
      <c r="A1091" s="311">
        <f>'Comm Input'!J2126</f>
        <v>0</v>
      </c>
      <c r="B1091">
        <f>'Comm Input'!K2126</f>
        <v>0</v>
      </c>
      <c r="C1091">
        <f>'Comm Input'!L2126</f>
        <v>0</v>
      </c>
      <c r="D1091">
        <f>'Comm Input'!M2126</f>
        <v>0</v>
      </c>
      <c r="E1091" s="49">
        <f>'Comm Input'!N2126</f>
        <v>0</v>
      </c>
      <c r="F1091" s="50">
        <f>'Comm Input'!O2126</f>
        <v>0</v>
      </c>
      <c r="G1091" s="38">
        <f>'Comm Input'!P2126</f>
        <v>0</v>
      </c>
      <c r="H1091" s="307">
        <f>'Comm Input'!Q2126</f>
        <v>0</v>
      </c>
      <c r="I1091" s="307">
        <f>'Comm Input'!R2126</f>
        <v>0</v>
      </c>
      <c r="J1091" s="307">
        <f>'Comm Input'!S2126</f>
        <v>0</v>
      </c>
      <c r="K1091" s="307">
        <f>'Comm Input'!T2126</f>
        <v>0</v>
      </c>
      <c r="L1091" s="38">
        <f>'Comm Input'!U2126</f>
        <v>0</v>
      </c>
      <c r="M1091" s="38">
        <f>'Comm Input'!V2126</f>
        <v>0</v>
      </c>
      <c r="N1091" s="38">
        <f>'Comm Input'!W2126</f>
        <v>0</v>
      </c>
      <c r="O1091" s="22">
        <f>'Comm Input'!X2126</f>
        <v>0</v>
      </c>
      <c r="P1091" s="11">
        <f>'Comm Input'!Y2126</f>
        <v>0</v>
      </c>
      <c r="Q1091" s="22">
        <f>'Comm Input'!Z2126</f>
        <v>0</v>
      </c>
      <c r="R1091" s="22">
        <f>'Comm Input'!AA2126</f>
        <v>0</v>
      </c>
      <c r="S1091" s="22">
        <f>'Comm Input'!AB2126</f>
        <v>0</v>
      </c>
      <c r="T1091" s="22">
        <f>'Comm Input'!AC2126</f>
        <v>0</v>
      </c>
      <c r="U1091" s="22">
        <f>'Comm Input'!AD2126</f>
        <v>0</v>
      </c>
      <c r="V1091" s="22">
        <f>'Comm Input'!AE2126</f>
        <v>0</v>
      </c>
      <c r="W1091" s="49">
        <f>'Comm Input'!AF2126</f>
        <v>0</v>
      </c>
      <c r="X1091" s="22">
        <f>'Comm Input'!AG2126</f>
        <v>0</v>
      </c>
      <c r="Y1091" s="22">
        <f>'Comm Input'!AH2126</f>
        <v>0</v>
      </c>
      <c r="Z1091" s="22">
        <f>'Comm Input'!AI2126</f>
        <v>0</v>
      </c>
    </row>
    <row r="1092" spans="1:26" ht="15.75" thickBot="1" x14ac:dyDescent="0.3">
      <c r="A1092" s="311">
        <f>'Comm Input'!J2127</f>
        <v>0</v>
      </c>
      <c r="B1092">
        <f>'Comm Input'!K2127</f>
        <v>0</v>
      </c>
      <c r="C1092">
        <f>'Comm Input'!L2127</f>
        <v>0</v>
      </c>
      <c r="D1092">
        <f>'Comm Input'!M2127</f>
        <v>0</v>
      </c>
      <c r="E1092" s="49">
        <f>'Comm Input'!N2127</f>
        <v>0</v>
      </c>
      <c r="F1092" s="50">
        <f>'Comm Input'!O2127</f>
        <v>0</v>
      </c>
      <c r="G1092" s="38">
        <f>'Comm Input'!P2127</f>
        <v>0</v>
      </c>
      <c r="H1092" s="38">
        <f>'Comm Input'!Q2127</f>
        <v>0</v>
      </c>
      <c r="I1092" s="38">
        <f>'Comm Input'!R2127</f>
        <v>0</v>
      </c>
      <c r="J1092" s="38">
        <f>'Comm Input'!S2127</f>
        <v>0</v>
      </c>
      <c r="K1092" s="38">
        <f>'Comm Input'!T2127</f>
        <v>0</v>
      </c>
      <c r="L1092" s="38">
        <f>'Comm Input'!U2127</f>
        <v>0</v>
      </c>
      <c r="M1092" s="38">
        <f>'Comm Input'!V2127</f>
        <v>0</v>
      </c>
      <c r="N1092" s="488">
        <f>'Comm Input'!W2127</f>
        <v>0</v>
      </c>
      <c r="O1092" s="489">
        <f>'Comm Input'!X2127</f>
        <v>0</v>
      </c>
      <c r="P1092" s="490">
        <f>'Comm Input'!Y2127</f>
        <v>0</v>
      </c>
      <c r="Q1092" s="829">
        <f>'Comm Input'!Z2127</f>
        <v>0</v>
      </c>
      <c r="R1092" s="387">
        <f>'Comm Input'!AA2127</f>
        <v>0</v>
      </c>
      <c r="S1092" s="387">
        <f>'Comm Input'!AB2127</f>
        <v>0</v>
      </c>
      <c r="T1092" s="1087">
        <f>'Comm Input'!AC2127</f>
        <v>0</v>
      </c>
      <c r="U1092" s="387">
        <f>'Comm Input'!AD2127</f>
        <v>0</v>
      </c>
      <c r="V1092" s="523">
        <f>'Comm Input'!AE2127</f>
        <v>0</v>
      </c>
      <c r="W1092" s="89">
        <f>'Comm Input'!AF2127</f>
        <v>0</v>
      </c>
      <c r="X1092" s="387">
        <f>'Comm Input'!AG2127</f>
        <v>0</v>
      </c>
      <c r="Y1092" s="387">
        <f>'Comm Input'!AH2127</f>
        <v>0</v>
      </c>
      <c r="Z1092" s="1087">
        <f>'Comm Input'!AI2127</f>
        <v>0</v>
      </c>
    </row>
    <row r="1093" spans="1:26" x14ac:dyDescent="0.25">
      <c r="A1093" s="311">
        <f>'Comm Input'!J2128</f>
        <v>0</v>
      </c>
      <c r="B1093">
        <f>'Comm Input'!K2128</f>
        <v>0</v>
      </c>
      <c r="C1093">
        <f>'Comm Input'!L2128</f>
        <v>0</v>
      </c>
      <c r="D1093">
        <f>'Comm Input'!M2128</f>
        <v>0</v>
      </c>
      <c r="E1093" s="49">
        <f>'Comm Input'!N2128</f>
        <v>0</v>
      </c>
      <c r="F1093" s="50">
        <f>'Comm Input'!O2128</f>
        <v>0</v>
      </c>
      <c r="G1093" s="38">
        <f>'Comm Input'!P2128</f>
        <v>0</v>
      </c>
      <c r="H1093" s="38">
        <f>'Comm Input'!Q2128</f>
        <v>0</v>
      </c>
      <c r="I1093" s="38">
        <f>'Comm Input'!R2128</f>
        <v>0</v>
      </c>
      <c r="J1093" s="38">
        <f>'Comm Input'!S2128</f>
        <v>0</v>
      </c>
      <c r="K1093" s="38">
        <f>'Comm Input'!T2128</f>
        <v>0</v>
      </c>
      <c r="L1093" s="38">
        <f>'Comm Input'!U2128</f>
        <v>0</v>
      </c>
      <c r="M1093" s="38">
        <f>'Comm Input'!V2128</f>
        <v>0</v>
      </c>
      <c r="N1093" s="522">
        <f>'Comm Input'!W2128</f>
        <v>0</v>
      </c>
      <c r="O1093" s="523">
        <f>'Comm Input'!X2128</f>
        <v>0</v>
      </c>
      <c r="P1093" s="28">
        <f>'Comm Input'!Y2128</f>
        <v>0</v>
      </c>
      <c r="Q1093" s="538">
        <f>'Comm Input'!Z2128</f>
        <v>0</v>
      </c>
      <c r="R1093" s="523">
        <f>'Comm Input'!AA2128</f>
        <v>0</v>
      </c>
      <c r="S1093" s="523">
        <f>'Comm Input'!AB2128</f>
        <v>0</v>
      </c>
      <c r="T1093" s="28">
        <f>'Comm Input'!AC2128</f>
        <v>0</v>
      </c>
      <c r="U1093" s="89">
        <f>'Comm Input'!AD2128</f>
        <v>0</v>
      </c>
      <c r="V1093" s="89">
        <f>'Comm Input'!AE2128</f>
        <v>0</v>
      </c>
      <c r="W1093" s="23">
        <f>'Comm Input'!AF2128</f>
        <v>0</v>
      </c>
      <c r="X1093" s="523">
        <f>'Comm Input'!AG2128</f>
        <v>0</v>
      </c>
      <c r="Y1093" s="523">
        <f>'Comm Input'!AH2128</f>
        <v>0</v>
      </c>
      <c r="Z1093" s="89">
        <f>'Comm Input'!AI2128</f>
        <v>0</v>
      </c>
    </row>
    <row r="1094" spans="1:26" x14ac:dyDescent="0.25">
      <c r="A1094" s="311" t="str">
        <f>'Comm Input'!J2129</f>
        <v>CES NO JASON RUBIN ACTIVITY</v>
      </c>
      <c r="B1094" s="22">
        <f>'Comm Input'!K2129</f>
        <v>1507687.51</v>
      </c>
      <c r="C1094">
        <f>'Comm Input'!L2129</f>
        <v>0</v>
      </c>
      <c r="D1094">
        <f>'Comm Input'!M2129</f>
        <v>0</v>
      </c>
      <c r="E1094" s="49">
        <f>'Comm Input'!N2129</f>
        <v>0</v>
      </c>
      <c r="F1094" s="50">
        <f>'Comm Input'!O2129</f>
        <v>0</v>
      </c>
      <c r="G1094" s="38">
        <f>'Comm Input'!P2129</f>
        <v>0</v>
      </c>
      <c r="H1094" s="38">
        <f>'Comm Input'!Q2129</f>
        <v>0</v>
      </c>
      <c r="I1094" s="38">
        <f>'Comm Input'!R2129</f>
        <v>0</v>
      </c>
      <c r="J1094" s="38">
        <f>'Comm Input'!S2129</f>
        <v>0</v>
      </c>
      <c r="K1094" s="38">
        <f>'Comm Input'!T2129</f>
        <v>0</v>
      </c>
      <c r="L1094" s="38">
        <f>'Comm Input'!U2129</f>
        <v>0</v>
      </c>
      <c r="M1094" s="38">
        <f>'Comm Input'!V2129</f>
        <v>0</v>
      </c>
      <c r="N1094" s="522">
        <f>'Comm Input'!W2129</f>
        <v>0</v>
      </c>
      <c r="O1094" s="523">
        <f>'Comm Input'!X2129</f>
        <v>0</v>
      </c>
      <c r="P1094" s="28">
        <f>'Comm Input'!Y2129</f>
        <v>0</v>
      </c>
      <c r="Q1094" s="538">
        <f>'Comm Input'!Z2129</f>
        <v>0</v>
      </c>
      <c r="R1094" s="523">
        <f>'Comm Input'!AA2129</f>
        <v>0</v>
      </c>
      <c r="S1094" s="523">
        <f>'Comm Input'!AB2129</f>
        <v>0</v>
      </c>
      <c r="T1094" s="28">
        <f>'Comm Input'!AC2129</f>
        <v>0</v>
      </c>
      <c r="U1094" s="89">
        <f>'Comm Input'!AD2129</f>
        <v>0</v>
      </c>
      <c r="V1094" s="89">
        <f>'Comm Input'!AE2129</f>
        <v>0</v>
      </c>
      <c r="W1094" s="23">
        <f>'Comm Input'!AF2129</f>
        <v>0</v>
      </c>
      <c r="X1094" s="523">
        <f>'Comm Input'!AG2129</f>
        <v>0</v>
      </c>
      <c r="Y1094" s="523">
        <f>'Comm Input'!AH2129</f>
        <v>0</v>
      </c>
      <c r="Z1094" s="89">
        <f>'Comm Input'!AI2129</f>
        <v>0</v>
      </c>
    </row>
    <row r="1095" spans="1:26" x14ac:dyDescent="0.25">
      <c r="A1095" s="868">
        <f>'Comm Input'!J2190</f>
        <v>97918.930000000008</v>
      </c>
      <c r="B1095" s="868" t="str">
        <f>'Comm Input'!K2190</f>
        <v>Jason Ruben's Staffing Total Payroll</v>
      </c>
      <c r="C1095" s="868"/>
      <c r="D1095" s="868"/>
      <c r="E1095" s="869"/>
      <c r="F1095" s="870"/>
      <c r="G1095" s="871"/>
      <c r="H1095" s="871"/>
      <c r="I1095" s="871"/>
      <c r="J1095" s="871"/>
      <c r="K1095" s="871"/>
      <c r="L1095" s="871"/>
      <c r="M1095" s="871"/>
      <c r="N1095" s="872"/>
      <c r="O1095" s="873"/>
      <c r="P1095" s="874"/>
      <c r="Q1095" s="1111"/>
      <c r="R1095" s="873"/>
      <c r="S1095" s="873"/>
      <c r="T1095" s="1115"/>
      <c r="U1095" s="874"/>
      <c r="V1095" s="874"/>
      <c r="W1095" s="1117"/>
      <c r="X1095" s="873"/>
      <c r="Y1095" s="873"/>
      <c r="Z1095" s="874"/>
    </row>
    <row r="1096" spans="1:26" ht="30" x14ac:dyDescent="0.25">
      <c r="A1096" s="854" t="str">
        <f>'Comm Input'!J2130</f>
        <v>CES Marketing Arm: Jason Rubin / J Gregory / Preferred Staffing</v>
      </c>
      <c r="B1096" s="710" t="str">
        <f>'Comm Input'!K2130</f>
        <v>Broker: Jason Ruben</v>
      </c>
      <c r="C1096" s="171">
        <f>'Comm Input'!L2130</f>
        <v>0</v>
      </c>
      <c r="D1096" s="178">
        <f>'Comm Input'!M2130</f>
        <v>0</v>
      </c>
      <c r="E1096" s="178">
        <f>'Comm Input'!N2130</f>
        <v>0</v>
      </c>
      <c r="F1096" s="857" t="str">
        <f>'Comm Input'!O2130</f>
        <v>Gross Profit</v>
      </c>
      <c r="G1096" s="860" t="str">
        <f>'Comm Input'!P2130</f>
        <v>50% of Gross Profit</v>
      </c>
      <c r="H1096" s="861" t="str">
        <f>'Comm Input'!Q2130</f>
        <v>Net to Jason Ruben</v>
      </c>
      <c r="I1096" s="336">
        <f>'Comm Input'!R2130</f>
        <v>0</v>
      </c>
      <c r="J1096" s="336">
        <f>'Comm Input'!S2130</f>
        <v>0</v>
      </c>
      <c r="K1096" s="336">
        <f>'Comm Input'!T2130</f>
        <v>0</v>
      </c>
      <c r="L1096" s="171">
        <f>'Comm Input'!U2130</f>
        <v>0</v>
      </c>
      <c r="M1096" s="171">
        <f>'Comm Input'!V2130</f>
        <v>0</v>
      </c>
      <c r="N1096" s="171">
        <f>'Comm Input'!W2130</f>
        <v>0</v>
      </c>
      <c r="O1096" s="171">
        <f>'Comm Input'!X2130</f>
        <v>0</v>
      </c>
      <c r="P1096" s="201">
        <f>'Comm Input'!Y2130</f>
        <v>0</v>
      </c>
      <c r="Q1096" s="201">
        <f>'Comm Input'!Z2130</f>
        <v>0</v>
      </c>
      <c r="R1096" s="171">
        <f>'Comm Input'!AA2130</f>
        <v>0</v>
      </c>
      <c r="S1096" s="201">
        <f>'Comm Input'!AB2130</f>
        <v>0</v>
      </c>
      <c r="T1096" s="201">
        <f>'Comm Input'!AC2130</f>
        <v>0</v>
      </c>
      <c r="U1096" s="171">
        <f>'Comm Input'!AD2130</f>
        <v>0</v>
      </c>
      <c r="V1096" s="171">
        <f>'Comm Input'!AE2130</f>
        <v>0</v>
      </c>
      <c r="W1096" s="1112">
        <f>'Comm Input'!AF2130</f>
        <v>0</v>
      </c>
      <c r="X1096" s="774">
        <f>'Comm Input'!AG2130</f>
        <v>0</v>
      </c>
      <c r="Y1096" s="171">
        <f>'Comm Input'!AH2130</f>
        <v>0</v>
      </c>
      <c r="Z1096" s="171">
        <f>'Comm Input'!AI2130</f>
        <v>0</v>
      </c>
    </row>
    <row r="1097" spans="1:26" ht="25.5" x14ac:dyDescent="0.25">
      <c r="A1097" s="134" t="str">
        <f>'Comm Input'!J2131</f>
        <v>Preferred Staffing - EFFECTIVE  10/2021</v>
      </c>
      <c r="B1097" s="859" t="str">
        <f>'Comm Input'!K2131</f>
        <v>AHEPA EPIPHANY CITY FOUNDATION (SUSPENDED)</v>
      </c>
      <c r="C1097" s="862">
        <f>'Comm Input'!L2131</f>
        <v>0.1875</v>
      </c>
      <c r="D1097" s="856" t="str">
        <f>'Comm Input'!M2131</f>
        <v>FL9082</v>
      </c>
      <c r="E1097" s="494">
        <f>'Comm Input'!N2131</f>
        <v>0</v>
      </c>
      <c r="F1097" s="380">
        <f>'Comm Input'!O2131</f>
        <v>0</v>
      </c>
      <c r="G1097" s="863">
        <f>'Comm Input'!P2131</f>
        <v>0.5</v>
      </c>
      <c r="H1097" s="525">
        <f>'Comm Input'!Q2131</f>
        <v>0</v>
      </c>
      <c r="I1097" s="701">
        <f>'Comm Input'!R2131</f>
        <v>0</v>
      </c>
      <c r="J1097" s="701">
        <f>'Comm Input'!S2131</f>
        <v>0</v>
      </c>
      <c r="K1097" s="701">
        <f>'Comm Input'!T2131</f>
        <v>0</v>
      </c>
      <c r="L1097">
        <f>'Comm Input'!U2131</f>
        <v>0</v>
      </c>
      <c r="M1097">
        <f>'Comm Input'!V2131</f>
        <v>0</v>
      </c>
      <c r="N1097">
        <f>'Comm Input'!W2131</f>
        <v>0</v>
      </c>
      <c r="O1097">
        <f>'Comm Input'!X2131</f>
        <v>0</v>
      </c>
      <c r="P1097" s="11">
        <f>'Comm Input'!Y2131</f>
        <v>0</v>
      </c>
      <c r="Q1097" s="28">
        <f>'Comm Input'!Z2131</f>
        <v>0</v>
      </c>
      <c r="R1097" t="str">
        <f>'Comm Input'!AA2131</f>
        <v>kr 0.15</v>
      </c>
      <c r="S1097" s="11">
        <f>'Comm Input'!AB2131</f>
        <v>0</v>
      </c>
      <c r="T1097" s="593">
        <f>'Comm Input'!AC2131</f>
        <v>0</v>
      </c>
      <c r="U1097">
        <f>'Comm Input'!AD2131</f>
        <v>0</v>
      </c>
      <c r="V1097">
        <f>'Comm Input'!AE2131</f>
        <v>0</v>
      </c>
      <c r="W1097" s="28">
        <f>'Comm Input'!AF2131</f>
        <v>0</v>
      </c>
      <c r="X1097" s="89">
        <f>'Comm Input'!AG2131</f>
        <v>0</v>
      </c>
      <c r="Y1097">
        <f>'Comm Input'!AH2131</f>
        <v>0</v>
      </c>
      <c r="Z1097">
        <f>'Comm Input'!AI2131</f>
        <v>0</v>
      </c>
    </row>
    <row r="1098" spans="1:26" ht="15.75" x14ac:dyDescent="0.25">
      <c r="A1098" s="134" t="str">
        <f>'Comm Input'!J2132</f>
        <v>Preferred Staffing - EFFECTIVE: 11/2020</v>
      </c>
      <c r="B1098" s="865" t="str">
        <f>'Comm Input'!K2132</f>
        <v xml:space="preserve">GREEK BOYS CHOICE </v>
      </c>
      <c r="C1098" s="866">
        <f>'Comm Input'!L2132</f>
        <v>0.18079999999999999</v>
      </c>
      <c r="D1098" s="856" t="str">
        <f>'Comm Input'!M2132</f>
        <v>FL8018</v>
      </c>
      <c r="E1098" s="494">
        <f>'Comm Input'!N2132</f>
        <v>0</v>
      </c>
      <c r="F1098" s="380">
        <f>'Comm Input'!O2132</f>
        <v>0</v>
      </c>
      <c r="G1098" s="863">
        <f>'Comm Input'!P2132</f>
        <v>0.5</v>
      </c>
      <c r="H1098" s="525">
        <f>'Comm Input'!Q2132</f>
        <v>0</v>
      </c>
      <c r="I1098" s="701">
        <f>'Comm Input'!R2132</f>
        <v>0</v>
      </c>
      <c r="J1098" s="701">
        <f>'Comm Input'!S2132</f>
        <v>0</v>
      </c>
      <c r="K1098" s="701">
        <f>'Comm Input'!T2132</f>
        <v>0</v>
      </c>
      <c r="L1098">
        <f>'Comm Input'!U2132</f>
        <v>0</v>
      </c>
      <c r="M1098">
        <f>'Comm Input'!V2132</f>
        <v>0</v>
      </c>
      <c r="N1098">
        <f>'Comm Input'!W2132</f>
        <v>0</v>
      </c>
      <c r="O1098">
        <f>'Comm Input'!X2132</f>
        <v>0</v>
      </c>
      <c r="P1098" s="11">
        <f>'Comm Input'!Y2132</f>
        <v>0</v>
      </c>
      <c r="Q1098" s="28">
        <f>'Comm Input'!Z2132</f>
        <v>0</v>
      </c>
      <c r="R1098" t="str">
        <f>'Comm Input'!AA2132</f>
        <v>kr 0.15</v>
      </c>
      <c r="S1098" s="11">
        <f>'Comm Input'!AB2132</f>
        <v>0</v>
      </c>
      <c r="T1098" s="593">
        <f>'Comm Input'!AC2132</f>
        <v>0</v>
      </c>
      <c r="U1098">
        <f>'Comm Input'!AD2132</f>
        <v>0</v>
      </c>
      <c r="V1098">
        <f>'Comm Input'!AE2132</f>
        <v>0</v>
      </c>
      <c r="W1098" s="28">
        <f>'Comm Input'!AF2132</f>
        <v>0</v>
      </c>
      <c r="X1098" s="89">
        <f>'Comm Input'!AG2132</f>
        <v>0</v>
      </c>
      <c r="Y1098">
        <f>'Comm Input'!AH2132</f>
        <v>0</v>
      </c>
      <c r="Z1098">
        <f>'Comm Input'!AI2132</f>
        <v>0</v>
      </c>
    </row>
    <row r="1099" spans="1:26" ht="15.75" x14ac:dyDescent="0.25">
      <c r="A1099" s="134" t="str">
        <f>'Comm Input'!J2133</f>
        <v>EFFECTIVE: 11/2020</v>
      </c>
      <c r="B1099" s="865" t="str">
        <f>'Comm Input'!K2133</f>
        <v xml:space="preserve">GREEK BOYS CHOICE </v>
      </c>
      <c r="C1099" s="867">
        <f>'Comm Input'!L2133</f>
        <v>0.22969999999999999</v>
      </c>
      <c r="D1099" s="856" t="str">
        <f>'Comm Input'!M2133</f>
        <v>FL7380</v>
      </c>
      <c r="E1099" s="494">
        <f>'Comm Input'!N2133</f>
        <v>0</v>
      </c>
      <c r="F1099" s="380">
        <f>'Comm Input'!O2133</f>
        <v>0</v>
      </c>
      <c r="G1099" s="863">
        <f>'Comm Input'!P2133</f>
        <v>0.5</v>
      </c>
      <c r="H1099" s="525">
        <f>'Comm Input'!Q2133</f>
        <v>0</v>
      </c>
      <c r="I1099" s="701">
        <f>'Comm Input'!R2133</f>
        <v>0</v>
      </c>
      <c r="J1099" s="701">
        <f>'Comm Input'!S2133</f>
        <v>0</v>
      </c>
      <c r="K1099" s="701">
        <f>'Comm Input'!T2133</f>
        <v>0</v>
      </c>
      <c r="L1099">
        <f>'Comm Input'!U2133</f>
        <v>0</v>
      </c>
      <c r="M1099">
        <f>'Comm Input'!V2133</f>
        <v>0</v>
      </c>
      <c r="N1099">
        <f>'Comm Input'!W2133</f>
        <v>0</v>
      </c>
      <c r="O1099">
        <f>'Comm Input'!X2133</f>
        <v>0</v>
      </c>
      <c r="P1099" s="11">
        <f>'Comm Input'!Y2133</f>
        <v>0</v>
      </c>
      <c r="Q1099" s="28">
        <f>'Comm Input'!Z2133</f>
        <v>0</v>
      </c>
      <c r="R1099" t="str">
        <f>'Comm Input'!AA2133</f>
        <v>kr 0.15</v>
      </c>
      <c r="S1099" s="11">
        <f>'Comm Input'!AB2133</f>
        <v>0</v>
      </c>
      <c r="T1099" s="593">
        <f>'Comm Input'!AC2133</f>
        <v>0</v>
      </c>
      <c r="U1099">
        <f>'Comm Input'!AD2133</f>
        <v>0</v>
      </c>
      <c r="V1099">
        <f>'Comm Input'!AE2133</f>
        <v>0</v>
      </c>
      <c r="W1099" s="28">
        <f>'Comm Input'!AF2133</f>
        <v>0</v>
      </c>
      <c r="X1099" s="89">
        <f>'Comm Input'!AG2133</f>
        <v>0</v>
      </c>
      <c r="Y1099">
        <f>'Comm Input'!AH2133</f>
        <v>0</v>
      </c>
      <c r="Z1099">
        <f>'Comm Input'!AI2133</f>
        <v>0</v>
      </c>
    </row>
    <row r="1100" spans="1:26" ht="15.75" x14ac:dyDescent="0.25">
      <c r="A1100" s="134" t="str">
        <f>'Comm Input'!J2134</f>
        <v>JR Direct - EFFECTIVE 07/2022</v>
      </c>
      <c r="B1100" s="859" t="str">
        <f>'Comm Input'!K2134</f>
        <v>J MOSS CONSTRUCTION</v>
      </c>
      <c r="C1100" s="862">
        <f>'Comm Input'!L2134</f>
        <v>0.27439999999999998</v>
      </c>
      <c r="D1100" s="856" t="str">
        <f>'Comm Input'!M2134</f>
        <v>FL5102</v>
      </c>
      <c r="E1100" s="494">
        <f>'Comm Input'!N2134</f>
        <v>588</v>
      </c>
      <c r="F1100" s="380">
        <f>'Comm Input'!O2134</f>
        <v>5.8000000000000003E-2</v>
      </c>
      <c r="G1100" s="863">
        <f>'Comm Input'!P2134</f>
        <v>0.5</v>
      </c>
      <c r="H1100" s="525">
        <f>'Comm Input'!Q2134</f>
        <v>2.9000000000000001E-2</v>
      </c>
      <c r="I1100" s="701">
        <f>'Comm Input'!R2134</f>
        <v>0</v>
      </c>
      <c r="J1100" s="701">
        <f>'Comm Input'!S2134</f>
        <v>0</v>
      </c>
      <c r="K1100" s="701">
        <f>'Comm Input'!T2134</f>
        <v>0</v>
      </c>
      <c r="L1100">
        <f>'Comm Input'!U2134</f>
        <v>0</v>
      </c>
      <c r="M1100">
        <f>'Comm Input'!V2134</f>
        <v>0</v>
      </c>
      <c r="N1100">
        <f>'Comm Input'!W2134</f>
        <v>0</v>
      </c>
      <c r="O1100">
        <f>'Comm Input'!X2134</f>
        <v>0</v>
      </c>
      <c r="P1100" s="11">
        <f>'Comm Input'!Y2134</f>
        <v>0</v>
      </c>
      <c r="Q1100" s="28">
        <f>'Comm Input'!Z2134</f>
        <v>17.052</v>
      </c>
      <c r="R1100" t="str">
        <f>'Comm Input'!AA2134</f>
        <v>kr 0.25</v>
      </c>
      <c r="S1100" s="11">
        <f>'Comm Input'!AB2134</f>
        <v>0</v>
      </c>
      <c r="T1100" s="593">
        <f>'Comm Input'!AC2134</f>
        <v>1.47</v>
      </c>
      <c r="U1100">
        <f>'Comm Input'!AD2134</f>
        <v>0</v>
      </c>
      <c r="V1100">
        <f>'Comm Input'!AE2134</f>
        <v>0</v>
      </c>
      <c r="W1100" s="28">
        <f>'Comm Input'!AF2134</f>
        <v>0</v>
      </c>
      <c r="X1100" s="89">
        <f>'Comm Input'!AG2134</f>
        <v>0</v>
      </c>
      <c r="Y1100">
        <f>'Comm Input'!AH2134</f>
        <v>0</v>
      </c>
      <c r="Z1100">
        <f>'Comm Input'!AI2134</f>
        <v>0</v>
      </c>
    </row>
    <row r="1101" spans="1:26" ht="15.75" x14ac:dyDescent="0.25">
      <c r="A1101" s="134" t="str">
        <f>'Comm Input'!J2135</f>
        <v>JR Direct - TERM COLLECTION</v>
      </c>
      <c r="B1101" s="859" t="str">
        <f>'Comm Input'!K2135</f>
        <v>ASH ANN ROOFING</v>
      </c>
      <c r="C1101" s="862">
        <f>'Comm Input'!L2135</f>
        <v>0.1812</v>
      </c>
      <c r="D1101" s="856" t="str">
        <f>'Comm Input'!M2135</f>
        <v>FL5606</v>
      </c>
      <c r="E1101" s="494">
        <f>'Comm Input'!N2135</f>
        <v>0</v>
      </c>
      <c r="F1101" s="380">
        <f>'Comm Input'!O2135</f>
        <v>5.0599999999999999E-2</v>
      </c>
      <c r="G1101" s="863">
        <f>'Comm Input'!P2135</f>
        <v>0.5</v>
      </c>
      <c r="H1101" s="525">
        <f>'Comm Input'!Q2135</f>
        <v>2.53E-2</v>
      </c>
      <c r="I1101" s="701">
        <f>'Comm Input'!R2135</f>
        <v>0</v>
      </c>
      <c r="J1101" s="701">
        <f>'Comm Input'!S2135</f>
        <v>0</v>
      </c>
      <c r="K1101" s="701">
        <f>'Comm Input'!T2135</f>
        <v>0</v>
      </c>
      <c r="L1101">
        <f>'Comm Input'!U2135</f>
        <v>0</v>
      </c>
      <c r="M1101">
        <f>'Comm Input'!V2135</f>
        <v>0</v>
      </c>
      <c r="N1101">
        <f>'Comm Input'!W2135</f>
        <v>0</v>
      </c>
      <c r="O1101">
        <f>'Comm Input'!X2135</f>
        <v>0</v>
      </c>
      <c r="P1101" s="11">
        <f>'Comm Input'!Y2135</f>
        <v>0</v>
      </c>
      <c r="Q1101" s="28">
        <f>'Comm Input'!Z2135</f>
        <v>0</v>
      </c>
      <c r="R1101" t="str">
        <f>'Comm Input'!AA2135</f>
        <v>kr 0.25</v>
      </c>
      <c r="S1101" s="11">
        <f>'Comm Input'!AB2135</f>
        <v>0</v>
      </c>
      <c r="T1101" s="593">
        <f>'Comm Input'!AC2135</f>
        <v>0</v>
      </c>
      <c r="U1101">
        <f>'Comm Input'!AD2135</f>
        <v>0</v>
      </c>
      <c r="V1101">
        <f>'Comm Input'!AE2135</f>
        <v>0</v>
      </c>
      <c r="W1101" s="28">
        <f>'Comm Input'!AF2135</f>
        <v>0</v>
      </c>
      <c r="X1101" s="89">
        <f>'Comm Input'!AG2135</f>
        <v>0</v>
      </c>
      <c r="Y1101">
        <f>'Comm Input'!AH2135</f>
        <v>0</v>
      </c>
      <c r="Z1101">
        <f>'Comm Input'!AI2135</f>
        <v>0</v>
      </c>
    </row>
    <row r="1102" spans="1:26" ht="15.75" x14ac:dyDescent="0.25">
      <c r="A1102" s="134" t="str">
        <f>'Comm Input'!J2136</f>
        <v>JR Direct - TERM COLLECTION</v>
      </c>
      <c r="B1102" s="859" t="str">
        <f>'Comm Input'!K2136</f>
        <v>ASH ANN ROOFING</v>
      </c>
      <c r="C1102" s="862">
        <f>'Comm Input'!L2136</f>
        <v>0.1711</v>
      </c>
      <c r="D1102" s="856" t="str">
        <f>'Comm Input'!M2136</f>
        <v>FL8810 / 5551</v>
      </c>
      <c r="E1102" s="494">
        <f>'Comm Input'!N2136</f>
        <v>0</v>
      </c>
      <c r="F1102" s="380">
        <f>'Comm Input'!O2136</f>
        <v>4.0599999999999997E-2</v>
      </c>
      <c r="G1102" s="863">
        <f>'Comm Input'!P2136</f>
        <v>0.5</v>
      </c>
      <c r="H1102" s="525">
        <f>'Comm Input'!Q2136</f>
        <v>2.0299999999999999E-2</v>
      </c>
      <c r="I1102" s="701">
        <f>'Comm Input'!R2136</f>
        <v>0</v>
      </c>
      <c r="J1102" s="701">
        <f>'Comm Input'!S2136</f>
        <v>0</v>
      </c>
      <c r="K1102" s="701">
        <f>'Comm Input'!T2136</f>
        <v>0</v>
      </c>
      <c r="L1102">
        <f>'Comm Input'!U2136</f>
        <v>0</v>
      </c>
      <c r="M1102">
        <f>'Comm Input'!V2136</f>
        <v>0</v>
      </c>
      <c r="N1102">
        <f>'Comm Input'!W2136</f>
        <v>0</v>
      </c>
      <c r="O1102">
        <f>'Comm Input'!X2136</f>
        <v>0</v>
      </c>
      <c r="P1102" s="11">
        <f>'Comm Input'!Y2136</f>
        <v>0</v>
      </c>
      <c r="Q1102" s="28">
        <f>'Comm Input'!Z2136</f>
        <v>0</v>
      </c>
      <c r="R1102" t="str">
        <f>'Comm Input'!AA2136</f>
        <v>kr 0.25</v>
      </c>
      <c r="S1102" s="11">
        <f>'Comm Input'!AB2136</f>
        <v>0</v>
      </c>
      <c r="T1102" s="593">
        <f>'Comm Input'!AC2136</f>
        <v>0</v>
      </c>
      <c r="U1102">
        <f>'Comm Input'!AD2136</f>
        <v>0</v>
      </c>
      <c r="V1102">
        <f>'Comm Input'!AE2136</f>
        <v>0</v>
      </c>
      <c r="W1102" s="28">
        <f>'Comm Input'!AF2136</f>
        <v>0</v>
      </c>
      <c r="X1102" s="89">
        <f>'Comm Input'!AG2136</f>
        <v>0</v>
      </c>
      <c r="Y1102">
        <f>'Comm Input'!AH2136</f>
        <v>0</v>
      </c>
      <c r="Z1102">
        <f>'Comm Input'!AI2136</f>
        <v>0</v>
      </c>
    </row>
    <row r="1103" spans="1:26" ht="15.75" x14ac:dyDescent="0.25">
      <c r="A1103" s="134" t="str">
        <f>'Comm Input'!J2137</f>
        <v>JR Direct - EFFECTIVE 6/2021</v>
      </c>
      <c r="B1103" t="str">
        <f>'Comm Input'!K2137</f>
        <v>UPRIGHT SCAFFOLD &amp; CONST</v>
      </c>
      <c r="C1103" s="798">
        <f>'Comm Input'!L2137</f>
        <v>0.33040000000000003</v>
      </c>
      <c r="D1103" s="856" t="str">
        <f>'Comm Input'!M2137</f>
        <v>FL5403</v>
      </c>
      <c r="E1103" s="494">
        <f>'Comm Input'!N2137</f>
        <v>1275</v>
      </c>
      <c r="F1103" s="380">
        <f>'Comm Input'!O2137</f>
        <v>0.1152</v>
      </c>
      <c r="G1103" s="863">
        <f>'Comm Input'!P2137</f>
        <v>0.5</v>
      </c>
      <c r="H1103" s="525">
        <f>'Comm Input'!Q2137</f>
        <v>5.7599999999999998E-2</v>
      </c>
      <c r="I1103" s="306">
        <f>'Comm Input'!R2137</f>
        <v>0</v>
      </c>
      <c r="J1103" s="306">
        <f>'Comm Input'!S2137</f>
        <v>0</v>
      </c>
      <c r="K1103" s="306">
        <f>'Comm Input'!T2137</f>
        <v>0</v>
      </c>
      <c r="L1103">
        <f>'Comm Input'!U2137</f>
        <v>0</v>
      </c>
      <c r="M1103">
        <f>'Comm Input'!V2137</f>
        <v>0</v>
      </c>
      <c r="N1103">
        <f>'Comm Input'!W2137</f>
        <v>0</v>
      </c>
      <c r="O1103">
        <f>'Comm Input'!X2137</f>
        <v>0</v>
      </c>
      <c r="P1103" s="11">
        <f>'Comm Input'!Y2137</f>
        <v>0</v>
      </c>
      <c r="Q1103" s="28">
        <f>'Comm Input'!Z2137</f>
        <v>73.44</v>
      </c>
      <c r="R1103" t="str">
        <f>'Comm Input'!AA2137</f>
        <v>kr 0.25</v>
      </c>
      <c r="S1103" s="11">
        <f>'Comm Input'!AB2137</f>
        <v>0</v>
      </c>
      <c r="T1103" s="593">
        <f>'Comm Input'!AC2137</f>
        <v>3.1875</v>
      </c>
      <c r="U1103">
        <f>'Comm Input'!AD2137</f>
        <v>0</v>
      </c>
      <c r="V1103">
        <f>'Comm Input'!AE2137</f>
        <v>0</v>
      </c>
      <c r="W1103" s="28">
        <f>'Comm Input'!AF2137</f>
        <v>0</v>
      </c>
      <c r="X1103" s="89">
        <f>'Comm Input'!AG2137</f>
        <v>0</v>
      </c>
      <c r="Y1103">
        <f>'Comm Input'!AH2137</f>
        <v>0</v>
      </c>
      <c r="Z1103">
        <f>'Comm Input'!AI2137</f>
        <v>0</v>
      </c>
    </row>
    <row r="1104" spans="1:26" ht="15.75" x14ac:dyDescent="0.25">
      <c r="A1104" s="134" t="str">
        <f>'Comm Input'!J2138</f>
        <v>JR Direct - EFFECTIVE 6/2021</v>
      </c>
      <c r="B1104" t="str">
        <f>'Comm Input'!K2138</f>
        <v>UPRIGHT SCAFFOLD &amp; CONST</v>
      </c>
      <c r="C1104" s="798">
        <f>'Comm Input'!L2138</f>
        <v>0.25119999999999998</v>
      </c>
      <c r="D1104" s="856" t="str">
        <f>'Comm Input'!M2138</f>
        <v>FL8810</v>
      </c>
      <c r="E1104" s="494">
        <f>'Comm Input'!N2138</f>
        <v>165</v>
      </c>
      <c r="F1104" s="380">
        <f>'Comm Input'!O2138</f>
        <v>0.122</v>
      </c>
      <c r="G1104" s="863">
        <f>'Comm Input'!P2138</f>
        <v>0.5</v>
      </c>
      <c r="H1104" s="799">
        <f>'Comm Input'!Q2138</f>
        <v>6.0999999999999999E-2</v>
      </c>
      <c r="I1104" s="306">
        <f>'Comm Input'!R2138</f>
        <v>0</v>
      </c>
      <c r="J1104" s="306">
        <f>'Comm Input'!S2138</f>
        <v>0</v>
      </c>
      <c r="K1104" s="306">
        <f>'Comm Input'!T2138</f>
        <v>0</v>
      </c>
      <c r="L1104">
        <f>'Comm Input'!U2138</f>
        <v>0</v>
      </c>
      <c r="M1104">
        <f>'Comm Input'!V2138</f>
        <v>0</v>
      </c>
      <c r="N1104">
        <f>'Comm Input'!W2138</f>
        <v>0</v>
      </c>
      <c r="O1104">
        <f>'Comm Input'!X2138</f>
        <v>0</v>
      </c>
      <c r="P1104" s="11">
        <f>'Comm Input'!Y2138</f>
        <v>0</v>
      </c>
      <c r="Q1104" s="28">
        <f>'Comm Input'!Z2138</f>
        <v>10.065</v>
      </c>
      <c r="R1104" t="str">
        <f>'Comm Input'!AA2138</f>
        <v>kr 0.25</v>
      </c>
      <c r="S1104" s="11">
        <f>'Comm Input'!AB2138</f>
        <v>0</v>
      </c>
      <c r="T1104" s="593">
        <f>'Comm Input'!AC2138</f>
        <v>0.41250000000000003</v>
      </c>
      <c r="U1104">
        <f>'Comm Input'!AD2138</f>
        <v>0</v>
      </c>
      <c r="V1104">
        <f>'Comm Input'!AE2138</f>
        <v>0</v>
      </c>
      <c r="W1104" s="28">
        <f>'Comm Input'!AF2138</f>
        <v>0</v>
      </c>
      <c r="X1104" s="89">
        <f>'Comm Input'!AG2138</f>
        <v>0</v>
      </c>
      <c r="Y1104">
        <f>'Comm Input'!AH2138</f>
        <v>0</v>
      </c>
      <c r="Z1104">
        <f>'Comm Input'!AI2138</f>
        <v>0</v>
      </c>
    </row>
    <row r="1105" spans="1:26" ht="25.5" x14ac:dyDescent="0.25">
      <c r="A1105" s="134" t="str">
        <f>'Comm Input'!J2139</f>
        <v>JR Direct - EFFECTIVE 7/2021</v>
      </c>
      <c r="B1105" s="859" t="str">
        <f>'Comm Input'!K2139</f>
        <v>Home Restoration Cons HRC ROOFING</v>
      </c>
      <c r="C1105" s="862">
        <f>'Comm Input'!L2139</f>
        <v>0.31730000000000003</v>
      </c>
      <c r="D1105" s="856" t="str">
        <f>'Comm Input'!M2139</f>
        <v>FL5551</v>
      </c>
      <c r="E1105" s="494">
        <f>'Comm Input'!N2139</f>
        <v>0</v>
      </c>
      <c r="F1105" s="380">
        <f>'Comm Input'!O2139</f>
        <v>4.3700000000000003E-2</v>
      </c>
      <c r="G1105" s="863">
        <f>'Comm Input'!P2139</f>
        <v>0.5</v>
      </c>
      <c r="H1105" s="525">
        <f>'Comm Input'!Q2139</f>
        <v>2.1850000000000001E-2</v>
      </c>
      <c r="I1105" s="701">
        <f>'Comm Input'!R2139</f>
        <v>0</v>
      </c>
      <c r="J1105" s="701">
        <f>'Comm Input'!S2139</f>
        <v>0</v>
      </c>
      <c r="K1105" s="701">
        <f>'Comm Input'!T2139</f>
        <v>0</v>
      </c>
      <c r="L1105">
        <f>'Comm Input'!U2139</f>
        <v>0</v>
      </c>
      <c r="M1105">
        <f>'Comm Input'!V2139</f>
        <v>0</v>
      </c>
      <c r="N1105">
        <f>'Comm Input'!W2139</f>
        <v>0</v>
      </c>
      <c r="O1105">
        <f>'Comm Input'!X2139</f>
        <v>0</v>
      </c>
      <c r="P1105" s="11">
        <f>'Comm Input'!Y2139</f>
        <v>0</v>
      </c>
      <c r="Q1105" s="28">
        <f>'Comm Input'!Z2139</f>
        <v>0</v>
      </c>
      <c r="R1105" t="str">
        <f>'Comm Input'!AA2139</f>
        <v>kr 0.25</v>
      </c>
      <c r="S1105" s="11">
        <f>'Comm Input'!AB2139</f>
        <v>0</v>
      </c>
      <c r="T1105" s="593">
        <f>'Comm Input'!AC2139</f>
        <v>0</v>
      </c>
      <c r="U1105">
        <f>'Comm Input'!AD2139</f>
        <v>0</v>
      </c>
      <c r="V1105">
        <f>'Comm Input'!AE2139</f>
        <v>0</v>
      </c>
      <c r="W1105" s="28">
        <f>'Comm Input'!AF2139</f>
        <v>0</v>
      </c>
      <c r="X1105" s="89">
        <f>'Comm Input'!AG2139</f>
        <v>0</v>
      </c>
      <c r="Y1105">
        <f>'Comm Input'!AH2139</f>
        <v>0</v>
      </c>
      <c r="Z1105">
        <f>'Comm Input'!AI2139</f>
        <v>0</v>
      </c>
    </row>
    <row r="1106" spans="1:26" ht="25.5" x14ac:dyDescent="0.25">
      <c r="A1106" s="134" t="str">
        <f>'Comm Input'!J2140</f>
        <v>JR Direct - EFFECTIVE: 05/2021</v>
      </c>
      <c r="B1106" s="859" t="str">
        <f>'Comm Input'!K2140</f>
        <v>VALOR TREE SPECIALISTS (SUSPENDED)</v>
      </c>
      <c r="C1106" s="862">
        <f>'Comm Input'!L2140</f>
        <v>0.31850000000000001</v>
      </c>
      <c r="D1106" s="856" t="str">
        <f>'Comm Input'!M2140</f>
        <v>FL0106</v>
      </c>
      <c r="E1106" s="494">
        <f>'Comm Input'!N2140</f>
        <v>0</v>
      </c>
      <c r="F1106" s="381">
        <f>'Comm Input'!O2140</f>
        <v>0</v>
      </c>
      <c r="G1106" s="863">
        <f>'Comm Input'!P2140</f>
        <v>0.5</v>
      </c>
      <c r="H1106" s="525">
        <f>'Comm Input'!Q2140</f>
        <v>0</v>
      </c>
      <c r="I1106" s="701">
        <f>'Comm Input'!R2140</f>
        <v>0</v>
      </c>
      <c r="J1106" s="701">
        <f>'Comm Input'!S2140</f>
        <v>0</v>
      </c>
      <c r="K1106" s="701">
        <f>'Comm Input'!T2140</f>
        <v>0</v>
      </c>
      <c r="L1106">
        <f>'Comm Input'!U2140</f>
        <v>0</v>
      </c>
      <c r="M1106">
        <f>'Comm Input'!V2140</f>
        <v>0</v>
      </c>
      <c r="N1106">
        <f>'Comm Input'!W2140</f>
        <v>0</v>
      </c>
      <c r="O1106">
        <f>'Comm Input'!X2140</f>
        <v>0</v>
      </c>
      <c r="P1106" s="11">
        <f>'Comm Input'!Y2140</f>
        <v>0</v>
      </c>
      <c r="Q1106" s="28">
        <f>'Comm Input'!Z2140</f>
        <v>0</v>
      </c>
      <c r="R1106" t="str">
        <f>'Comm Input'!AA2140</f>
        <v>kr 0.25</v>
      </c>
      <c r="S1106" s="11">
        <f>'Comm Input'!AB2140</f>
        <v>0</v>
      </c>
      <c r="T1106" s="593">
        <f>'Comm Input'!AC2140</f>
        <v>0</v>
      </c>
      <c r="U1106">
        <f>'Comm Input'!AD2140</f>
        <v>0</v>
      </c>
      <c r="V1106">
        <f>'Comm Input'!AE2140</f>
        <v>0</v>
      </c>
      <c r="W1106" s="28">
        <f>'Comm Input'!AF2140</f>
        <v>0</v>
      </c>
      <c r="X1106" s="89">
        <f>'Comm Input'!AG2140</f>
        <v>0</v>
      </c>
      <c r="Y1106">
        <f>'Comm Input'!AH2140</f>
        <v>0</v>
      </c>
      <c r="Z1106">
        <f>'Comm Input'!AI2140</f>
        <v>0</v>
      </c>
    </row>
    <row r="1107" spans="1:26" ht="15.75" x14ac:dyDescent="0.25">
      <c r="A1107" s="134" t="str">
        <f>'Comm Input'!J2141</f>
        <v>JR Direct - EFFECTIVE: 05/2021</v>
      </c>
      <c r="B1107" s="859" t="str">
        <f>'Comm Input'!K2141</f>
        <v>VALOR TREE SPECIALISTS</v>
      </c>
      <c r="C1107" s="862">
        <f>'Comm Input'!L2141</f>
        <v>0.16070000000000001</v>
      </c>
      <c r="D1107" s="856" t="str">
        <f>'Comm Input'!M2141</f>
        <v>FL8810</v>
      </c>
      <c r="E1107" s="494">
        <f>'Comm Input'!N2141</f>
        <v>0</v>
      </c>
      <c r="F1107" s="381">
        <f>'Comm Input'!O2141</f>
        <v>0</v>
      </c>
      <c r="G1107" s="863">
        <f>'Comm Input'!P2141</f>
        <v>0.5</v>
      </c>
      <c r="H1107" s="525">
        <f>'Comm Input'!Q2141</f>
        <v>0</v>
      </c>
      <c r="I1107" s="701">
        <f>'Comm Input'!R2141</f>
        <v>0</v>
      </c>
      <c r="J1107" s="701">
        <f>'Comm Input'!S2141</f>
        <v>0</v>
      </c>
      <c r="K1107" s="701">
        <f>'Comm Input'!T2141</f>
        <v>0</v>
      </c>
      <c r="L1107">
        <f>'Comm Input'!U2141</f>
        <v>0</v>
      </c>
      <c r="M1107">
        <f>'Comm Input'!V2141</f>
        <v>0</v>
      </c>
      <c r="N1107">
        <f>'Comm Input'!W2141</f>
        <v>0</v>
      </c>
      <c r="O1107">
        <f>'Comm Input'!X2141</f>
        <v>0</v>
      </c>
      <c r="P1107" s="11">
        <f>'Comm Input'!Y2141</f>
        <v>0</v>
      </c>
      <c r="Q1107" s="28">
        <f>'Comm Input'!Z2141</f>
        <v>0</v>
      </c>
      <c r="R1107" t="str">
        <f>'Comm Input'!AA2141</f>
        <v>kr 0.25</v>
      </c>
      <c r="S1107" s="11">
        <f>'Comm Input'!AB2141</f>
        <v>0</v>
      </c>
      <c r="T1107" s="593">
        <f>'Comm Input'!AC2141</f>
        <v>0</v>
      </c>
      <c r="U1107">
        <f>'Comm Input'!AD2141</f>
        <v>0</v>
      </c>
      <c r="V1107">
        <f>'Comm Input'!AE2141</f>
        <v>0</v>
      </c>
      <c r="W1107" s="28">
        <f>'Comm Input'!AF2141</f>
        <v>0</v>
      </c>
      <c r="X1107" s="89">
        <f>'Comm Input'!AG2141</f>
        <v>0</v>
      </c>
      <c r="Y1107">
        <f>'Comm Input'!AH2141</f>
        <v>0</v>
      </c>
      <c r="Z1107">
        <f>'Comm Input'!AI2141</f>
        <v>0</v>
      </c>
    </row>
    <row r="1108" spans="1:26" ht="15.75" x14ac:dyDescent="0.25">
      <c r="A1108" s="311" t="str">
        <f>'Comm Input'!J2142</f>
        <v>JR Direct - EFFECTIVE: 11/2020</v>
      </c>
      <c r="B1108" s="143" t="str">
        <f>'Comm Input'!K2142</f>
        <v>MINZY'S LAWN MAINTENANCE</v>
      </c>
      <c r="C1108" s="862">
        <f>'Comm Input'!L2142</f>
        <v>0.26769999999999999</v>
      </c>
      <c r="D1108" s="856" t="str">
        <f>'Comm Input'!M2142</f>
        <v>FL0042</v>
      </c>
      <c r="E1108" s="494">
        <f>'Comm Input'!N2142</f>
        <v>7350</v>
      </c>
      <c r="F1108" s="381">
        <f>'Comm Input'!O2142</f>
        <v>9.2100000000000001E-2</v>
      </c>
      <c r="G1108" s="863">
        <f>'Comm Input'!P2142</f>
        <v>0.5</v>
      </c>
      <c r="H1108" s="525">
        <f>'Comm Input'!Q2142</f>
        <v>4.6050000000000001E-2</v>
      </c>
      <c r="I1108" s="701">
        <f>'Comm Input'!R2142</f>
        <v>0</v>
      </c>
      <c r="J1108" s="701">
        <f>'Comm Input'!S2142</f>
        <v>0</v>
      </c>
      <c r="K1108" s="701">
        <f>'Comm Input'!T2142</f>
        <v>0</v>
      </c>
      <c r="L1108">
        <f>'Comm Input'!U2142</f>
        <v>0</v>
      </c>
      <c r="M1108">
        <f>'Comm Input'!V2142</f>
        <v>0</v>
      </c>
      <c r="N1108">
        <f>'Comm Input'!W2142</f>
        <v>0</v>
      </c>
      <c r="O1108">
        <f>'Comm Input'!X2142</f>
        <v>0</v>
      </c>
      <c r="P1108" s="11">
        <f>'Comm Input'!Y2142</f>
        <v>0</v>
      </c>
      <c r="Q1108" s="28">
        <f>'Comm Input'!Z2142</f>
        <v>338.46750000000003</v>
      </c>
      <c r="R1108">
        <f>'Comm Input'!AA2142</f>
        <v>0</v>
      </c>
      <c r="S1108" s="11">
        <f>'Comm Input'!AB2142</f>
        <v>0</v>
      </c>
      <c r="T1108" s="593">
        <f>'Comm Input'!AC2142</f>
        <v>0</v>
      </c>
      <c r="U1108">
        <f>'Comm Input'!AD2142</f>
        <v>0</v>
      </c>
      <c r="V1108">
        <f>'Comm Input'!AE2142</f>
        <v>0</v>
      </c>
      <c r="W1108" s="28">
        <f>'Comm Input'!AF2142</f>
        <v>0</v>
      </c>
      <c r="X1108" s="89">
        <f>'Comm Input'!AG2142</f>
        <v>0</v>
      </c>
      <c r="Y1108">
        <f>'Comm Input'!AH2142</f>
        <v>0</v>
      </c>
      <c r="Z1108">
        <f>'Comm Input'!AI2142</f>
        <v>0</v>
      </c>
    </row>
    <row r="1109" spans="1:26" ht="25.5" x14ac:dyDescent="0.25">
      <c r="A1109" s="134" t="str">
        <f>'Comm Input'!J2143</f>
        <v>JR Direct - EFFECTIVE: 12/2020</v>
      </c>
      <c r="B1109" s="859" t="str">
        <f>'Comm Input'!K2143</f>
        <v>DO IT RIGHT COMMUNICATION</v>
      </c>
      <c r="C1109" s="862">
        <f>'Comm Input'!L2143</f>
        <v>0.28649999999999998</v>
      </c>
      <c r="D1109" s="856" t="str">
        <f>'Comm Input'!M2143</f>
        <v>FL7600</v>
      </c>
      <c r="E1109" s="494">
        <f>'Comm Input'!N2143</f>
        <v>0</v>
      </c>
      <c r="F1109" s="381">
        <f>'Comm Input'!O2143</f>
        <v>0</v>
      </c>
      <c r="G1109" s="863">
        <f>'Comm Input'!P2143</f>
        <v>0.5</v>
      </c>
      <c r="H1109" s="525">
        <f>'Comm Input'!Q2143</f>
        <v>0</v>
      </c>
      <c r="I1109" s="701">
        <f>'Comm Input'!R2143</f>
        <v>0</v>
      </c>
      <c r="J1109" s="701">
        <f>'Comm Input'!S2143</f>
        <v>0</v>
      </c>
      <c r="K1109" s="701">
        <f>'Comm Input'!T2143</f>
        <v>0</v>
      </c>
      <c r="L1109">
        <f>'Comm Input'!U2143</f>
        <v>0</v>
      </c>
      <c r="M1109">
        <f>'Comm Input'!V2143</f>
        <v>0</v>
      </c>
      <c r="N1109">
        <f>'Comm Input'!W2143</f>
        <v>0</v>
      </c>
      <c r="O1109">
        <f>'Comm Input'!X2143</f>
        <v>0</v>
      </c>
      <c r="P1109" s="11">
        <f>'Comm Input'!Y2143</f>
        <v>0</v>
      </c>
      <c r="Q1109" s="28">
        <f>'Comm Input'!Z2143</f>
        <v>0</v>
      </c>
      <c r="R1109">
        <f>'Comm Input'!AA2143</f>
        <v>0</v>
      </c>
      <c r="S1109" s="11">
        <f>'Comm Input'!AB2143</f>
        <v>0</v>
      </c>
      <c r="T1109" s="593">
        <f>'Comm Input'!AC2143</f>
        <v>0</v>
      </c>
      <c r="U1109">
        <f>'Comm Input'!AD2143</f>
        <v>0</v>
      </c>
      <c r="V1109">
        <f>'Comm Input'!AE2143</f>
        <v>0</v>
      </c>
      <c r="W1109" s="28">
        <f>'Comm Input'!AF2143</f>
        <v>0</v>
      </c>
      <c r="X1109" s="89">
        <f>'Comm Input'!AG2143</f>
        <v>0</v>
      </c>
      <c r="Y1109">
        <f>'Comm Input'!AH2143</f>
        <v>0</v>
      </c>
      <c r="Z1109">
        <f>'Comm Input'!AI2143</f>
        <v>0</v>
      </c>
    </row>
    <row r="1110" spans="1:26" ht="25.5" x14ac:dyDescent="0.25">
      <c r="A1110" s="134" t="str">
        <f>'Comm Input'!J2144</f>
        <v>JR Direct - EFFECTIVE: 12/2020</v>
      </c>
      <c r="B1110" s="859" t="str">
        <f>'Comm Input'!K2144</f>
        <v>DO IT RIGHT COMMUNICATION</v>
      </c>
      <c r="C1110" s="862">
        <f>'Comm Input'!L2144</f>
        <v>0.18870000000000001</v>
      </c>
      <c r="D1110" s="856" t="str">
        <f>'Comm Input'!M2144</f>
        <v>FL8810</v>
      </c>
      <c r="E1110" s="494">
        <f>'Comm Input'!N2144</f>
        <v>0</v>
      </c>
      <c r="F1110" s="381">
        <f>'Comm Input'!O2144</f>
        <v>0</v>
      </c>
      <c r="G1110" s="863">
        <f>'Comm Input'!P2144</f>
        <v>0.5</v>
      </c>
      <c r="H1110" s="525">
        <f>'Comm Input'!Q2144</f>
        <v>0</v>
      </c>
      <c r="I1110" s="701">
        <f>'Comm Input'!R2144</f>
        <v>0</v>
      </c>
      <c r="J1110" s="701">
        <f>'Comm Input'!S2144</f>
        <v>0</v>
      </c>
      <c r="K1110" s="701">
        <f>'Comm Input'!T2144</f>
        <v>0</v>
      </c>
      <c r="L1110">
        <f>'Comm Input'!U2144</f>
        <v>0</v>
      </c>
      <c r="M1110">
        <f>'Comm Input'!V2144</f>
        <v>0</v>
      </c>
      <c r="N1110">
        <f>'Comm Input'!W2144</f>
        <v>0</v>
      </c>
      <c r="O1110">
        <f>'Comm Input'!X2144</f>
        <v>0</v>
      </c>
      <c r="P1110" s="11">
        <f>'Comm Input'!Y2144</f>
        <v>0</v>
      </c>
      <c r="Q1110" s="28">
        <f>'Comm Input'!Z2144</f>
        <v>0</v>
      </c>
      <c r="R1110">
        <f>'Comm Input'!AA2144</f>
        <v>0</v>
      </c>
      <c r="S1110" s="11">
        <f>'Comm Input'!AB2144</f>
        <v>0</v>
      </c>
      <c r="T1110" s="593">
        <f>'Comm Input'!AC2144</f>
        <v>0</v>
      </c>
      <c r="U1110">
        <f>'Comm Input'!AD2144</f>
        <v>0</v>
      </c>
      <c r="V1110">
        <f>'Comm Input'!AE2144</f>
        <v>0</v>
      </c>
      <c r="W1110" s="28">
        <f>'Comm Input'!AF2144</f>
        <v>0</v>
      </c>
      <c r="X1110" s="89">
        <f>'Comm Input'!AG2144</f>
        <v>0</v>
      </c>
      <c r="Y1110">
        <f>'Comm Input'!AH2144</f>
        <v>0</v>
      </c>
      <c r="Z1110">
        <f>'Comm Input'!AI2144</f>
        <v>0</v>
      </c>
    </row>
    <row r="1111" spans="1:26" ht="25.5" x14ac:dyDescent="0.25">
      <c r="A1111" s="134" t="str">
        <f>'Comm Input'!J2145</f>
        <v>JR Direct - EFFECTIVE: 12/2020</v>
      </c>
      <c r="B1111" s="859" t="str">
        <f>'Comm Input'!K2145</f>
        <v>DO IT RIGHT COMMUNICATION</v>
      </c>
      <c r="C1111" s="862">
        <f>'Comm Input'!L2145</f>
        <v>0.30499999999999999</v>
      </c>
      <c r="D1111" s="856" t="str">
        <f>'Comm Input'!M2145</f>
        <v>MO7600</v>
      </c>
      <c r="E1111" s="494">
        <f>'Comm Input'!N2145</f>
        <v>0</v>
      </c>
      <c r="F1111" s="381">
        <f>'Comm Input'!O2145</f>
        <v>0</v>
      </c>
      <c r="G1111" s="863">
        <f>'Comm Input'!P2145</f>
        <v>0.5</v>
      </c>
      <c r="H1111" s="525">
        <f>'Comm Input'!Q2145</f>
        <v>0</v>
      </c>
      <c r="I1111" s="701">
        <f>'Comm Input'!R2145</f>
        <v>0</v>
      </c>
      <c r="J1111" s="701">
        <f>'Comm Input'!S2145</f>
        <v>0</v>
      </c>
      <c r="K1111" s="701">
        <f>'Comm Input'!T2145</f>
        <v>0</v>
      </c>
      <c r="L1111">
        <f>'Comm Input'!U2145</f>
        <v>0</v>
      </c>
      <c r="M1111">
        <f>'Comm Input'!V2145</f>
        <v>0</v>
      </c>
      <c r="N1111">
        <f>'Comm Input'!W2145</f>
        <v>0</v>
      </c>
      <c r="O1111">
        <f>'Comm Input'!X2145</f>
        <v>0</v>
      </c>
      <c r="P1111" s="11">
        <f>'Comm Input'!Y2145</f>
        <v>0</v>
      </c>
      <c r="Q1111" s="28">
        <f>'Comm Input'!Z2145</f>
        <v>0</v>
      </c>
      <c r="R1111">
        <f>'Comm Input'!AA2145</f>
        <v>0</v>
      </c>
      <c r="S1111" s="11">
        <f>'Comm Input'!AB2145</f>
        <v>0</v>
      </c>
      <c r="T1111" s="593">
        <f>'Comm Input'!AC2145</f>
        <v>0</v>
      </c>
      <c r="U1111">
        <f>'Comm Input'!AD2145</f>
        <v>0</v>
      </c>
      <c r="V1111">
        <f>'Comm Input'!AE2145</f>
        <v>0</v>
      </c>
      <c r="W1111" s="28">
        <f>'Comm Input'!AF2145</f>
        <v>0</v>
      </c>
      <c r="X1111" s="89">
        <f>'Comm Input'!AG2145</f>
        <v>0</v>
      </c>
      <c r="Y1111">
        <f>'Comm Input'!AH2145</f>
        <v>0</v>
      </c>
      <c r="Z1111">
        <f>'Comm Input'!AI2145</f>
        <v>0</v>
      </c>
    </row>
    <row r="1112" spans="1:26" ht="25.5" x14ac:dyDescent="0.25">
      <c r="A1112" s="134" t="str">
        <f>'Comm Input'!J2146</f>
        <v>Preferred Staffing - EFFECTIVE  2/2021</v>
      </c>
      <c r="B1112" s="859" t="str">
        <f>'Comm Input'!K2146</f>
        <v>PERFECTION PRESSURE WASHING</v>
      </c>
      <c r="C1112" s="862">
        <f>'Comm Input'!L2146</f>
        <v>0.35930000000000001</v>
      </c>
      <c r="D1112" s="856" t="str">
        <f>'Comm Input'!M2146</f>
        <v>FL5551</v>
      </c>
      <c r="E1112" s="494">
        <f>'Comm Input'!N2146</f>
        <v>1100</v>
      </c>
      <c r="F1112" s="381">
        <f>'Comm Input'!O2146</f>
        <v>0.12189999999999999</v>
      </c>
      <c r="G1112" s="863">
        <f>'Comm Input'!P2146</f>
        <v>0.5</v>
      </c>
      <c r="H1112" s="525">
        <f>'Comm Input'!Q2146</f>
        <v>6.0949999999999997E-2</v>
      </c>
      <c r="I1112" s="701">
        <f>'Comm Input'!R2146</f>
        <v>0</v>
      </c>
      <c r="J1112" s="701">
        <f>'Comm Input'!S2146</f>
        <v>0</v>
      </c>
      <c r="K1112" s="701">
        <f>'Comm Input'!T2146</f>
        <v>0</v>
      </c>
      <c r="L1112">
        <f>'Comm Input'!U2146</f>
        <v>0</v>
      </c>
      <c r="M1112">
        <f>'Comm Input'!V2146</f>
        <v>0</v>
      </c>
      <c r="N1112">
        <f>'Comm Input'!W2146</f>
        <v>0</v>
      </c>
      <c r="O1112">
        <f>'Comm Input'!X2146</f>
        <v>0</v>
      </c>
      <c r="P1112" s="11">
        <f>'Comm Input'!Y2146</f>
        <v>0</v>
      </c>
      <c r="Q1112" s="28">
        <f>'Comm Input'!Z2146</f>
        <v>67.045000000000002</v>
      </c>
      <c r="R1112">
        <f>'Comm Input'!AA2146</f>
        <v>0</v>
      </c>
      <c r="S1112" s="11">
        <f>'Comm Input'!AB2146</f>
        <v>0</v>
      </c>
      <c r="T1112" s="593">
        <f>'Comm Input'!AC2146</f>
        <v>0</v>
      </c>
      <c r="U1112">
        <f>'Comm Input'!AD2146</f>
        <v>0</v>
      </c>
      <c r="V1112">
        <f>'Comm Input'!AE2146</f>
        <v>0</v>
      </c>
      <c r="W1112" s="28">
        <f>'Comm Input'!AF2146</f>
        <v>0</v>
      </c>
      <c r="X1112" s="89">
        <f>'Comm Input'!AG2146</f>
        <v>0</v>
      </c>
      <c r="Y1112">
        <f>'Comm Input'!AH2146</f>
        <v>0</v>
      </c>
      <c r="Z1112">
        <f>'Comm Input'!AI2146</f>
        <v>0</v>
      </c>
    </row>
    <row r="1113" spans="1:26" ht="15.75" x14ac:dyDescent="0.25">
      <c r="A1113" s="311" t="str">
        <f>'Comm Input'!J2147</f>
        <v>Preferred Staffing - EFFECTIVE 1/2021</v>
      </c>
      <c r="B1113" s="143" t="str">
        <f>'Comm Input'!K2147</f>
        <v>A.M. ROOFING AND WATERPROOFING</v>
      </c>
      <c r="C1113" s="862">
        <f>'Comm Input'!L2147</f>
        <v>0.35930000000000001</v>
      </c>
      <c r="D1113" s="856" t="str">
        <f>'Comm Input'!M2147</f>
        <v>FL5551</v>
      </c>
      <c r="E1113" s="494">
        <f>'Comm Input'!N2147</f>
        <v>8880</v>
      </c>
      <c r="F1113" s="381">
        <f>'Comm Input'!O2147</f>
        <v>0.11269999999999999</v>
      </c>
      <c r="G1113" s="863">
        <f>'Comm Input'!P2147</f>
        <v>0.5</v>
      </c>
      <c r="H1113" s="525">
        <f>'Comm Input'!Q2147</f>
        <v>5.6349999999999997E-2</v>
      </c>
      <c r="I1113" s="701">
        <f>'Comm Input'!R2147</f>
        <v>0</v>
      </c>
      <c r="J1113" s="701">
        <f>'Comm Input'!S2147</f>
        <v>0</v>
      </c>
      <c r="K1113" s="701">
        <f>'Comm Input'!T2147</f>
        <v>0</v>
      </c>
      <c r="L1113">
        <f>'Comm Input'!U2147</f>
        <v>0</v>
      </c>
      <c r="M1113">
        <f>'Comm Input'!V2147</f>
        <v>0</v>
      </c>
      <c r="N1113">
        <f>'Comm Input'!W2147</f>
        <v>0</v>
      </c>
      <c r="O1113">
        <f>'Comm Input'!X2147</f>
        <v>0</v>
      </c>
      <c r="P1113" s="11">
        <f>'Comm Input'!Y2147</f>
        <v>0</v>
      </c>
      <c r="Q1113" s="28">
        <f>'Comm Input'!Z2147</f>
        <v>500.38799999999998</v>
      </c>
      <c r="R1113">
        <f>'Comm Input'!AA2147</f>
        <v>0</v>
      </c>
      <c r="S1113" s="11">
        <f>'Comm Input'!AB2147</f>
        <v>0</v>
      </c>
      <c r="T1113" s="593">
        <f>'Comm Input'!AC2147</f>
        <v>0</v>
      </c>
      <c r="U1113">
        <f>'Comm Input'!AD2147</f>
        <v>0</v>
      </c>
      <c r="V1113">
        <f>'Comm Input'!AE2147</f>
        <v>0</v>
      </c>
      <c r="W1113" s="28">
        <f>'Comm Input'!AF2147</f>
        <v>0</v>
      </c>
      <c r="X1113" s="89">
        <f>'Comm Input'!AG2147</f>
        <v>0</v>
      </c>
      <c r="Y1113">
        <f>'Comm Input'!AH2147</f>
        <v>0</v>
      </c>
      <c r="Z1113">
        <f>'Comm Input'!AI2147</f>
        <v>0</v>
      </c>
    </row>
    <row r="1114" spans="1:26" ht="25.5" x14ac:dyDescent="0.25">
      <c r="A1114" s="134" t="str">
        <f>'Comm Input'!J2148</f>
        <v>Preferred Staffing - EFFECTIVE 12/2021</v>
      </c>
      <c r="B1114" s="859" t="str">
        <f>'Comm Input'!K2148</f>
        <v>KINGDOM VISION CONSTRUCTION CORP</v>
      </c>
      <c r="C1114" s="862">
        <f>'Comm Input'!L2148</f>
        <v>0.35930000000000001</v>
      </c>
      <c r="D1114" s="856" t="str">
        <f>'Comm Input'!M2148</f>
        <v>FL5551</v>
      </c>
      <c r="E1114" s="494">
        <f>'Comm Input'!N2148</f>
        <v>3456</v>
      </c>
      <c r="F1114" s="381">
        <f>'Comm Input'!O2148</f>
        <v>0.1103</v>
      </c>
      <c r="G1114" s="863">
        <f>'Comm Input'!P2148</f>
        <v>0.5</v>
      </c>
      <c r="H1114" s="525">
        <f>'Comm Input'!Q2148</f>
        <v>5.5149999999999998E-2</v>
      </c>
      <c r="I1114" s="701">
        <f>'Comm Input'!R2148</f>
        <v>0</v>
      </c>
      <c r="J1114" s="701">
        <f>'Comm Input'!S2148</f>
        <v>0</v>
      </c>
      <c r="K1114" s="701">
        <f>'Comm Input'!T2148</f>
        <v>0</v>
      </c>
      <c r="L1114">
        <f>'Comm Input'!U2148</f>
        <v>0</v>
      </c>
      <c r="M1114">
        <f>'Comm Input'!V2148</f>
        <v>0</v>
      </c>
      <c r="N1114">
        <f>'Comm Input'!W2148</f>
        <v>0</v>
      </c>
      <c r="O1114">
        <f>'Comm Input'!X2148</f>
        <v>0</v>
      </c>
      <c r="P1114" s="11">
        <f>'Comm Input'!Y2148</f>
        <v>0</v>
      </c>
      <c r="Q1114" s="28">
        <f>'Comm Input'!Z2148</f>
        <v>190.5984</v>
      </c>
      <c r="R1114" t="str">
        <f>'Comm Input'!AA2148</f>
        <v>kr 0.25</v>
      </c>
      <c r="S1114" s="11">
        <f>'Comm Input'!AB2148</f>
        <v>0</v>
      </c>
      <c r="T1114" s="593">
        <f>'Comm Input'!AC2148</f>
        <v>8.64</v>
      </c>
      <c r="U1114">
        <f>'Comm Input'!AD2148</f>
        <v>0</v>
      </c>
      <c r="V1114">
        <f>'Comm Input'!AE2148</f>
        <v>0</v>
      </c>
      <c r="W1114" s="28">
        <f>'Comm Input'!AF2148</f>
        <v>0</v>
      </c>
      <c r="X1114" s="89">
        <f>'Comm Input'!AG2148</f>
        <v>0</v>
      </c>
      <c r="Y1114">
        <f>'Comm Input'!AH2148</f>
        <v>0</v>
      </c>
      <c r="Z1114">
        <f>'Comm Input'!AI2148</f>
        <v>0</v>
      </c>
    </row>
    <row r="1115" spans="1:26" ht="15.75" x14ac:dyDescent="0.25">
      <c r="A1115" s="134" t="str">
        <f>'Comm Input'!J2149</f>
        <v>Preferred Staffing - EFFECTIVE 6/2021</v>
      </c>
      <c r="B1115" s="859" t="str">
        <f>'Comm Input'!K2149</f>
        <v>IRON CITY CONSTRUCTION</v>
      </c>
      <c r="C1115" s="862">
        <f>'Comm Input'!L2149</f>
        <v>0.35930000000000001</v>
      </c>
      <c r="D1115" s="856" t="str">
        <f>'Comm Input'!M2149</f>
        <v>FL5551</v>
      </c>
      <c r="E1115" s="494">
        <f>'Comm Input'!N2149</f>
        <v>0</v>
      </c>
      <c r="F1115" s="381">
        <f>'Comm Input'!O2149</f>
        <v>9.2499999999999999E-2</v>
      </c>
      <c r="G1115" s="863">
        <f>'Comm Input'!P2149</f>
        <v>0.5</v>
      </c>
      <c r="H1115" s="525">
        <f>'Comm Input'!Q2149</f>
        <v>4.6249999999999999E-2</v>
      </c>
      <c r="I1115" s="701">
        <f>'Comm Input'!R2149</f>
        <v>0</v>
      </c>
      <c r="J1115" s="701">
        <f>'Comm Input'!S2149</f>
        <v>0</v>
      </c>
      <c r="K1115" s="701">
        <f>'Comm Input'!T2149</f>
        <v>0</v>
      </c>
      <c r="L1115">
        <f>'Comm Input'!U2149</f>
        <v>0</v>
      </c>
      <c r="M1115">
        <f>'Comm Input'!V2149</f>
        <v>0</v>
      </c>
      <c r="N1115">
        <f>'Comm Input'!W2149</f>
        <v>0</v>
      </c>
      <c r="O1115">
        <f>'Comm Input'!X2149</f>
        <v>0</v>
      </c>
      <c r="P1115" s="11">
        <f>'Comm Input'!Y2149</f>
        <v>0</v>
      </c>
      <c r="Q1115" s="28">
        <f>'Comm Input'!Z2149</f>
        <v>0</v>
      </c>
      <c r="R1115" t="str">
        <f>'Comm Input'!AA2149</f>
        <v>kr 0.25</v>
      </c>
      <c r="S1115" s="11">
        <f>'Comm Input'!AB2149</f>
        <v>0</v>
      </c>
      <c r="T1115" s="593">
        <f>'Comm Input'!AC2149</f>
        <v>0</v>
      </c>
      <c r="U1115">
        <f>'Comm Input'!AD2149</f>
        <v>0</v>
      </c>
      <c r="V1115">
        <f>'Comm Input'!AE2149</f>
        <v>0</v>
      </c>
      <c r="W1115" s="28">
        <f>'Comm Input'!AF2149</f>
        <v>0</v>
      </c>
      <c r="X1115" s="89">
        <f>'Comm Input'!AG2149</f>
        <v>0</v>
      </c>
      <c r="Y1115">
        <f>'Comm Input'!AH2149</f>
        <v>0</v>
      </c>
      <c r="Z1115">
        <f>'Comm Input'!AI2149</f>
        <v>0</v>
      </c>
    </row>
    <row r="1116" spans="1:26" ht="15.75" x14ac:dyDescent="0.25">
      <c r="A1116" s="134" t="str">
        <f>'Comm Input'!J2150</f>
        <v>Preferred Staffing - EFFECTIVE 6/2021</v>
      </c>
      <c r="B1116" s="859" t="str">
        <f>'Comm Input'!K2150</f>
        <v>IRON CITY CONSTRUCTION</v>
      </c>
      <c r="C1116" s="862">
        <f>'Comm Input'!L2150</f>
        <v>0.18329999999999999</v>
      </c>
      <c r="D1116" s="856" t="str">
        <f>'Comm Input'!M2150</f>
        <v>FL8742</v>
      </c>
      <c r="E1116" s="494">
        <f>'Comm Input'!N2150</f>
        <v>0</v>
      </c>
      <c r="F1116" s="381">
        <f>'Comm Input'!O2150</f>
        <v>0.08</v>
      </c>
      <c r="G1116" s="863">
        <f>'Comm Input'!P2150</f>
        <v>0.5</v>
      </c>
      <c r="H1116" s="525">
        <f>'Comm Input'!Q2150</f>
        <v>0.04</v>
      </c>
      <c r="I1116" s="701">
        <f>'Comm Input'!R2150</f>
        <v>0</v>
      </c>
      <c r="J1116" s="701">
        <f>'Comm Input'!S2150</f>
        <v>0</v>
      </c>
      <c r="K1116" s="701">
        <f>'Comm Input'!T2150</f>
        <v>0</v>
      </c>
      <c r="L1116">
        <f>'Comm Input'!U2150</f>
        <v>0</v>
      </c>
      <c r="M1116">
        <f>'Comm Input'!V2150</f>
        <v>0</v>
      </c>
      <c r="N1116">
        <f>'Comm Input'!W2150</f>
        <v>0</v>
      </c>
      <c r="O1116">
        <f>'Comm Input'!X2150</f>
        <v>0</v>
      </c>
      <c r="P1116" s="11">
        <f>'Comm Input'!Y2150</f>
        <v>0</v>
      </c>
      <c r="Q1116" s="28">
        <f>'Comm Input'!Z2150</f>
        <v>0</v>
      </c>
      <c r="R1116" t="str">
        <f>'Comm Input'!AA2150</f>
        <v>kr 0.25</v>
      </c>
      <c r="S1116" s="11">
        <f>'Comm Input'!AB2150</f>
        <v>0</v>
      </c>
      <c r="T1116" s="593">
        <f>'Comm Input'!AC2150</f>
        <v>0</v>
      </c>
      <c r="U1116">
        <f>'Comm Input'!AD2150</f>
        <v>0</v>
      </c>
      <c r="V1116">
        <f>'Comm Input'!AE2150</f>
        <v>0</v>
      </c>
      <c r="W1116" s="28">
        <f>'Comm Input'!AF2150</f>
        <v>0</v>
      </c>
      <c r="X1116" s="89">
        <f>'Comm Input'!AG2150</f>
        <v>0</v>
      </c>
      <c r="Y1116">
        <f>'Comm Input'!AH2150</f>
        <v>0</v>
      </c>
      <c r="Z1116">
        <f>'Comm Input'!AI2150</f>
        <v>0</v>
      </c>
    </row>
    <row r="1117" spans="1:26" ht="15.75" x14ac:dyDescent="0.25">
      <c r="A1117" s="134" t="str">
        <f>'Comm Input'!J2151</f>
        <v>Preferred Staffing - EFFECTIVE: 05/2022</v>
      </c>
      <c r="B1117" s="859" t="str">
        <f>'Comm Input'!K2151</f>
        <v>CLOVER ROOFING HC ROOFING</v>
      </c>
      <c r="C1117" s="862">
        <f>'Comm Input'!L2151</f>
        <v>0.35930000000000001</v>
      </c>
      <c r="D1117" s="856" t="str">
        <f>'Comm Input'!M2151</f>
        <v>FL5551</v>
      </c>
      <c r="E1117" s="494">
        <f>'Comm Input'!N2151</f>
        <v>2270</v>
      </c>
      <c r="F1117" s="381">
        <f>'Comm Input'!O2151</f>
        <v>8.8999999999999996E-2</v>
      </c>
      <c r="G1117" s="863">
        <f>'Comm Input'!P2151</f>
        <v>0.5</v>
      </c>
      <c r="H1117" s="525">
        <f>'Comm Input'!Q2151</f>
        <v>4.4499999999999998E-2</v>
      </c>
      <c r="I1117" s="701">
        <f>'Comm Input'!R2151</f>
        <v>0</v>
      </c>
      <c r="J1117" s="701">
        <f>'Comm Input'!S2151</f>
        <v>0</v>
      </c>
      <c r="K1117" s="701">
        <f>'Comm Input'!T2151</f>
        <v>0</v>
      </c>
      <c r="L1117">
        <f>'Comm Input'!U2151</f>
        <v>0</v>
      </c>
      <c r="M1117">
        <f>'Comm Input'!V2151</f>
        <v>0</v>
      </c>
      <c r="N1117">
        <f>'Comm Input'!W2151</f>
        <v>0</v>
      </c>
      <c r="O1117">
        <f>'Comm Input'!X2151</f>
        <v>0</v>
      </c>
      <c r="P1117" s="11">
        <f>'Comm Input'!Y2151</f>
        <v>0</v>
      </c>
      <c r="Q1117" s="28">
        <f>'Comm Input'!Z2151</f>
        <v>101.015</v>
      </c>
      <c r="R1117">
        <f>'Comm Input'!AA2151</f>
        <v>0</v>
      </c>
      <c r="S1117" s="11">
        <f>'Comm Input'!AB2151</f>
        <v>0</v>
      </c>
      <c r="T1117" s="593">
        <f>'Comm Input'!AC2151</f>
        <v>0</v>
      </c>
      <c r="U1117">
        <f>'Comm Input'!AD2151</f>
        <v>0</v>
      </c>
      <c r="V1117">
        <f>'Comm Input'!AE2151</f>
        <v>0</v>
      </c>
      <c r="W1117" s="28">
        <f>'Comm Input'!AF2151</f>
        <v>0</v>
      </c>
      <c r="X1117" s="89">
        <f>'Comm Input'!AG2151</f>
        <v>0</v>
      </c>
      <c r="Y1117">
        <f>'Comm Input'!AH2151</f>
        <v>0</v>
      </c>
      <c r="Z1117">
        <f>'Comm Input'!AI2151</f>
        <v>0</v>
      </c>
    </row>
    <row r="1118" spans="1:26" ht="25.5" x14ac:dyDescent="0.25">
      <c r="A1118" s="134" t="str">
        <f>'Comm Input'!J2152</f>
        <v>Preferred Staffing - EFFECTIVE: 09/2021</v>
      </c>
      <c r="B1118" s="859" t="str">
        <f>'Comm Input'!K2152</f>
        <v>ALL FLORIDA STATE ROOFING LLC</v>
      </c>
      <c r="C1118" s="862">
        <f>'Comm Input'!L2152</f>
        <v>0.35930000000000001</v>
      </c>
      <c r="D1118" s="856" t="str">
        <f>'Comm Input'!M2152</f>
        <v>FL5551</v>
      </c>
      <c r="E1118" s="494">
        <f>'Comm Input'!N2152</f>
        <v>2880</v>
      </c>
      <c r="F1118" s="381">
        <f>'Comm Input'!O2152</f>
        <v>0.1069</v>
      </c>
      <c r="G1118" s="863">
        <f>'Comm Input'!P2152</f>
        <v>0.5</v>
      </c>
      <c r="H1118" s="525">
        <f>'Comm Input'!Q2152</f>
        <v>5.3449999999999998E-2</v>
      </c>
      <c r="I1118" s="701">
        <f>'Comm Input'!R2152</f>
        <v>0</v>
      </c>
      <c r="J1118" s="701">
        <f>'Comm Input'!S2152</f>
        <v>0</v>
      </c>
      <c r="K1118" s="701">
        <f>'Comm Input'!T2152</f>
        <v>0</v>
      </c>
      <c r="L1118">
        <f>'Comm Input'!U2152</f>
        <v>0</v>
      </c>
      <c r="M1118">
        <f>'Comm Input'!V2152</f>
        <v>0</v>
      </c>
      <c r="N1118">
        <f>'Comm Input'!W2152</f>
        <v>0</v>
      </c>
      <c r="O1118">
        <f>'Comm Input'!X2152</f>
        <v>0</v>
      </c>
      <c r="P1118" s="11">
        <f>'Comm Input'!Y2152</f>
        <v>0</v>
      </c>
      <c r="Q1118" s="28">
        <f>'Comm Input'!Z2152</f>
        <v>153.93599999999998</v>
      </c>
      <c r="R1118" t="str">
        <f>'Comm Input'!AA2152</f>
        <v>kr 0.25</v>
      </c>
      <c r="S1118" s="11">
        <f>'Comm Input'!AB2152</f>
        <v>0</v>
      </c>
      <c r="T1118" s="593">
        <f>'Comm Input'!AC2152</f>
        <v>7.2</v>
      </c>
      <c r="U1118">
        <f>'Comm Input'!AD2152</f>
        <v>0</v>
      </c>
      <c r="V1118">
        <f>'Comm Input'!AE2152</f>
        <v>0</v>
      </c>
      <c r="W1118" s="28">
        <f>'Comm Input'!AF2152</f>
        <v>0</v>
      </c>
      <c r="X1118" s="89">
        <f>'Comm Input'!AG2152</f>
        <v>0</v>
      </c>
      <c r="Y1118">
        <f>'Comm Input'!AH2152</f>
        <v>0</v>
      </c>
      <c r="Z1118">
        <f>'Comm Input'!AI2152</f>
        <v>0</v>
      </c>
    </row>
    <row r="1119" spans="1:26" ht="15.75" x14ac:dyDescent="0.25">
      <c r="A1119" s="134" t="str">
        <f>'Comm Input'!J2153</f>
        <v>Preferred Staffing - EFFECTIVE: 11/2020</v>
      </c>
      <c r="B1119" s="859" t="str">
        <f>'Comm Input'!K2153</f>
        <v xml:space="preserve">DOUBLE J ROOFING </v>
      </c>
      <c r="C1119" s="862">
        <f>'Comm Input'!L2153</f>
        <v>0.35930000000000001</v>
      </c>
      <c r="D1119" s="856" t="str">
        <f>'Comm Input'!M2153</f>
        <v>FL5551</v>
      </c>
      <c r="E1119" s="494">
        <f>'Comm Input'!N2153</f>
        <v>3630</v>
      </c>
      <c r="F1119" s="381">
        <f>'Comm Input'!O2153</f>
        <v>0.1095</v>
      </c>
      <c r="G1119" s="863">
        <f>'Comm Input'!P2153</f>
        <v>0.5</v>
      </c>
      <c r="H1119" s="525">
        <f>'Comm Input'!Q2153</f>
        <v>5.475E-2</v>
      </c>
      <c r="I1119" s="701">
        <f>'Comm Input'!R2153</f>
        <v>0</v>
      </c>
      <c r="J1119" s="701">
        <f>'Comm Input'!S2153</f>
        <v>0</v>
      </c>
      <c r="K1119" s="701">
        <f>'Comm Input'!T2153</f>
        <v>0</v>
      </c>
      <c r="L1119">
        <f>'Comm Input'!U2153</f>
        <v>0</v>
      </c>
      <c r="M1119">
        <f>'Comm Input'!V2153</f>
        <v>0</v>
      </c>
      <c r="N1119">
        <f>'Comm Input'!W2153</f>
        <v>0</v>
      </c>
      <c r="O1119">
        <f>'Comm Input'!X2153</f>
        <v>0</v>
      </c>
      <c r="P1119" s="11">
        <f>'Comm Input'!Y2153</f>
        <v>0</v>
      </c>
      <c r="Q1119" s="28">
        <f>'Comm Input'!Z2153</f>
        <v>198.74250000000001</v>
      </c>
      <c r="R1119">
        <f>'Comm Input'!AA2153</f>
        <v>0</v>
      </c>
      <c r="S1119" s="11">
        <f>'Comm Input'!AB2153</f>
        <v>0</v>
      </c>
      <c r="T1119" s="593">
        <f>'Comm Input'!AC2153</f>
        <v>0</v>
      </c>
      <c r="U1119">
        <f>'Comm Input'!AD2153</f>
        <v>0</v>
      </c>
      <c r="V1119">
        <f>'Comm Input'!AE2153</f>
        <v>0</v>
      </c>
      <c r="W1119" s="28">
        <f>'Comm Input'!AF2153</f>
        <v>0</v>
      </c>
      <c r="X1119" s="89">
        <f>'Comm Input'!AG2153</f>
        <v>0</v>
      </c>
      <c r="Y1119">
        <f>'Comm Input'!AH2153</f>
        <v>0</v>
      </c>
      <c r="Z1119">
        <f>'Comm Input'!AI2153</f>
        <v>0</v>
      </c>
    </row>
    <row r="1120" spans="1:26" ht="15.75" x14ac:dyDescent="0.25">
      <c r="A1120" s="311" t="str">
        <f>'Comm Input'!J2154</f>
        <v>Preferred Staffing - EFFECTIVE: 11/2020</v>
      </c>
      <c r="B1120" s="143" t="str">
        <f>'Comm Input'!K2154</f>
        <v xml:space="preserve">MITCHELL ROOF SYSTEMS </v>
      </c>
      <c r="C1120" s="862">
        <f>'Comm Input'!L2154</f>
        <v>0.35930000000000001</v>
      </c>
      <c r="D1120" s="856" t="str">
        <f>'Comm Input'!M2154</f>
        <v>FL5551</v>
      </c>
      <c r="E1120" s="494">
        <f>'Comm Input'!N2154</f>
        <v>6000</v>
      </c>
      <c r="F1120" s="381">
        <f>'Comm Input'!O2154</f>
        <v>0.1132</v>
      </c>
      <c r="G1120" s="863">
        <f>'Comm Input'!P2154</f>
        <v>0.5</v>
      </c>
      <c r="H1120" s="525">
        <f>'Comm Input'!Q2154</f>
        <v>5.6599999999999998E-2</v>
      </c>
      <c r="I1120" s="701">
        <f>'Comm Input'!R2154</f>
        <v>0</v>
      </c>
      <c r="J1120" s="701">
        <f>'Comm Input'!S2154</f>
        <v>0</v>
      </c>
      <c r="K1120" s="701">
        <f>'Comm Input'!T2154</f>
        <v>0</v>
      </c>
      <c r="L1120">
        <f>'Comm Input'!U2154</f>
        <v>0</v>
      </c>
      <c r="M1120">
        <f>'Comm Input'!V2154</f>
        <v>0</v>
      </c>
      <c r="N1120">
        <f>'Comm Input'!W2154</f>
        <v>0</v>
      </c>
      <c r="O1120">
        <f>'Comm Input'!X2154</f>
        <v>0</v>
      </c>
      <c r="P1120" s="11">
        <f>'Comm Input'!Y2154</f>
        <v>0</v>
      </c>
      <c r="Q1120" s="28">
        <f>'Comm Input'!Z2154</f>
        <v>339.59999999999997</v>
      </c>
      <c r="R1120">
        <f>'Comm Input'!AA2154</f>
        <v>0</v>
      </c>
      <c r="S1120" s="11">
        <f>'Comm Input'!AB2154</f>
        <v>0</v>
      </c>
      <c r="T1120" s="593">
        <f>'Comm Input'!AC2154</f>
        <v>0</v>
      </c>
      <c r="U1120">
        <f>'Comm Input'!AD2154</f>
        <v>0</v>
      </c>
      <c r="V1120">
        <f>'Comm Input'!AE2154</f>
        <v>0</v>
      </c>
      <c r="W1120" s="28">
        <f>'Comm Input'!AF2154</f>
        <v>0</v>
      </c>
      <c r="X1120" s="89">
        <f>'Comm Input'!AG2154</f>
        <v>0</v>
      </c>
      <c r="Y1120">
        <f>'Comm Input'!AH2154</f>
        <v>0</v>
      </c>
      <c r="Z1120">
        <f>'Comm Input'!AI2154</f>
        <v>0</v>
      </c>
    </row>
    <row r="1121" spans="1:26" ht="15.75" x14ac:dyDescent="0.25">
      <c r="A1121" s="134" t="str">
        <f>'Comm Input'!J2155</f>
        <v>Preferred Staffing - EFFECTIVE: 11/2020</v>
      </c>
      <c r="B1121" s="859" t="str">
        <f>'Comm Input'!K2155</f>
        <v>PREMIO FOODS</v>
      </c>
      <c r="C1121" s="862">
        <f>'Comm Input'!L2155</f>
        <v>0.18079999999999999</v>
      </c>
      <c r="D1121" s="856" t="str">
        <f>'Comm Input'!M2155</f>
        <v>FL2095</v>
      </c>
      <c r="E1121" s="494">
        <f>'Comm Input'!N2155</f>
        <v>0</v>
      </c>
      <c r="F1121" s="381">
        <f>'Comm Input'!O2155</f>
        <v>1.8E-3</v>
      </c>
      <c r="G1121" s="863">
        <f>'Comm Input'!P2155</f>
        <v>0.5</v>
      </c>
      <c r="H1121" s="525">
        <f>'Comm Input'!Q2155</f>
        <v>8.9999999999999998E-4</v>
      </c>
      <c r="I1121" s="701">
        <f>'Comm Input'!R2155</f>
        <v>0</v>
      </c>
      <c r="J1121" s="701">
        <f>'Comm Input'!S2155</f>
        <v>0</v>
      </c>
      <c r="K1121" s="701">
        <f>'Comm Input'!T2155</f>
        <v>0</v>
      </c>
      <c r="L1121">
        <f>'Comm Input'!U2155</f>
        <v>0</v>
      </c>
      <c r="M1121">
        <f>'Comm Input'!V2155</f>
        <v>0</v>
      </c>
      <c r="N1121">
        <f>'Comm Input'!W2155</f>
        <v>0</v>
      </c>
      <c r="O1121">
        <f>'Comm Input'!X2155</f>
        <v>0</v>
      </c>
      <c r="P1121" s="11">
        <f>'Comm Input'!Y2155</f>
        <v>0</v>
      </c>
      <c r="Q1121" s="28">
        <f>'Comm Input'!Z2155</f>
        <v>0</v>
      </c>
      <c r="R1121">
        <f>'Comm Input'!AA2155</f>
        <v>0</v>
      </c>
      <c r="S1121" s="11">
        <f>'Comm Input'!AB2155</f>
        <v>0</v>
      </c>
      <c r="T1121" s="593">
        <f>'Comm Input'!AC2155</f>
        <v>0</v>
      </c>
      <c r="U1121">
        <f>'Comm Input'!AD2155</f>
        <v>0</v>
      </c>
      <c r="V1121">
        <f>'Comm Input'!AE2155</f>
        <v>0</v>
      </c>
      <c r="W1121" s="28">
        <f>'Comm Input'!AF2155</f>
        <v>0</v>
      </c>
      <c r="X1121" s="89">
        <f>'Comm Input'!AG2155</f>
        <v>0</v>
      </c>
      <c r="Y1121">
        <f>'Comm Input'!AH2155</f>
        <v>0</v>
      </c>
      <c r="Z1121">
        <f>'Comm Input'!AI2155</f>
        <v>0</v>
      </c>
    </row>
    <row r="1122" spans="1:26" x14ac:dyDescent="0.25">
      <c r="A1122" s="134" t="str">
        <f>'Comm Input'!J2156</f>
        <v>Preferred Staffing - EFFECTIVE: 11/2020</v>
      </c>
      <c r="B1122" s="925" t="str">
        <f>'Comm Input'!K2156</f>
        <v>PREMIO FOODS</v>
      </c>
      <c r="C1122" s="13">
        <f>'Comm Input'!L2156</f>
        <v>0.22969999999999999</v>
      </c>
      <c r="D1122" s="11" t="str">
        <f>'Comm Input'!M2156</f>
        <v>FL7219</v>
      </c>
      <c r="E1122" s="494">
        <f>'Comm Input'!N2156</f>
        <v>0</v>
      </c>
      <c r="F1122" s="381">
        <f>'Comm Input'!O2156</f>
        <v>0</v>
      </c>
      <c r="G1122" s="863">
        <f>'Comm Input'!P2156</f>
        <v>0.5</v>
      </c>
      <c r="H1122" s="799">
        <f>'Comm Input'!Q2156</f>
        <v>0</v>
      </c>
      <c r="I1122" s="525">
        <f>'Comm Input'!R2156</f>
        <v>0</v>
      </c>
      <c r="J1122" s="525">
        <f>'Comm Input'!S2156</f>
        <v>0</v>
      </c>
      <c r="K1122" s="701">
        <f>'Comm Input'!T2156</f>
        <v>0</v>
      </c>
      <c r="L1122">
        <f>'Comm Input'!U2156</f>
        <v>0</v>
      </c>
      <c r="M1122">
        <f>'Comm Input'!V2156</f>
        <v>0</v>
      </c>
      <c r="N1122">
        <f>'Comm Input'!W2156</f>
        <v>0</v>
      </c>
      <c r="O1122">
        <f>'Comm Input'!X2156</f>
        <v>0</v>
      </c>
      <c r="P1122" s="11">
        <f>'Comm Input'!Y2156</f>
        <v>0</v>
      </c>
      <c r="Q1122" s="28">
        <f>'Comm Input'!Z2156</f>
        <v>0</v>
      </c>
      <c r="R1122">
        <f>'Comm Input'!AA2156</f>
        <v>0</v>
      </c>
      <c r="S1122" s="11">
        <f>'Comm Input'!AB2156</f>
        <v>0</v>
      </c>
      <c r="T1122" s="593">
        <f>'Comm Input'!AC2156</f>
        <v>0</v>
      </c>
      <c r="U1122">
        <f>'Comm Input'!AD2156</f>
        <v>0</v>
      </c>
      <c r="V1122">
        <f>'Comm Input'!AE2156</f>
        <v>0</v>
      </c>
      <c r="W1122" s="28">
        <f>'Comm Input'!AF2156</f>
        <v>0</v>
      </c>
      <c r="X1122" s="89">
        <f>'Comm Input'!AG2156</f>
        <v>0</v>
      </c>
      <c r="Y1122">
        <f>'Comm Input'!AH2156</f>
        <v>0</v>
      </c>
      <c r="Z1122">
        <f>'Comm Input'!AI2156</f>
        <v>0</v>
      </c>
    </row>
    <row r="1123" spans="1:26" x14ac:dyDescent="0.25">
      <c r="A1123" s="134" t="str">
        <f>'Comm Input'!J2157</f>
        <v>Preferred Staffing - EFFECTIVE: 11/2020</v>
      </c>
      <c r="B1123" s="925" t="str">
        <f>'Comm Input'!K2157</f>
        <v>PROFESSIONAL PRESSURE UNLIM</v>
      </c>
      <c r="C1123" s="13">
        <f>'Comm Input'!L2157</f>
        <v>0.26069999999999999</v>
      </c>
      <c r="D1123" s="11" t="str">
        <f>'Comm Input'!M2157</f>
        <v>FL9014</v>
      </c>
      <c r="E1123" s="494">
        <f>'Comm Input'!N2157</f>
        <v>880</v>
      </c>
      <c r="F1123" s="381">
        <f>'Comm Input'!O2157</f>
        <v>0.10249999999999999</v>
      </c>
      <c r="G1123" s="863">
        <f>'Comm Input'!P2157</f>
        <v>0.5</v>
      </c>
      <c r="H1123" s="799">
        <f>'Comm Input'!Q2157</f>
        <v>5.1249999999999997E-2</v>
      </c>
      <c r="I1123" s="525">
        <f>'Comm Input'!R2157</f>
        <v>0</v>
      </c>
      <c r="J1123" s="525">
        <f>'Comm Input'!S2157</f>
        <v>0</v>
      </c>
      <c r="K1123" s="701">
        <f>'Comm Input'!T2157</f>
        <v>0</v>
      </c>
      <c r="L1123">
        <f>'Comm Input'!U2157</f>
        <v>0</v>
      </c>
      <c r="M1123">
        <f>'Comm Input'!V2157</f>
        <v>0</v>
      </c>
      <c r="N1123">
        <f>'Comm Input'!W2157</f>
        <v>0</v>
      </c>
      <c r="O1123">
        <f>'Comm Input'!X2157</f>
        <v>0</v>
      </c>
      <c r="P1123" s="11">
        <f>'Comm Input'!Y2157</f>
        <v>0</v>
      </c>
      <c r="Q1123" s="28">
        <f>'Comm Input'!Z2157</f>
        <v>45.099999999999994</v>
      </c>
      <c r="R1123">
        <f>'Comm Input'!AA2157</f>
        <v>0</v>
      </c>
      <c r="S1123" s="11">
        <f>'Comm Input'!AB2157</f>
        <v>0</v>
      </c>
      <c r="T1123" s="593">
        <f>'Comm Input'!AC2157</f>
        <v>0</v>
      </c>
      <c r="U1123">
        <f>'Comm Input'!AD2157</f>
        <v>0</v>
      </c>
      <c r="V1123">
        <f>'Comm Input'!AE2157</f>
        <v>0</v>
      </c>
      <c r="W1123" s="28">
        <f>'Comm Input'!AF2157</f>
        <v>0</v>
      </c>
      <c r="X1123" s="89">
        <f>'Comm Input'!AG2157</f>
        <v>0</v>
      </c>
      <c r="Y1123">
        <f>'Comm Input'!AH2157</f>
        <v>0</v>
      </c>
      <c r="Z1123">
        <f>'Comm Input'!AI2157</f>
        <v>0</v>
      </c>
    </row>
    <row r="1124" spans="1:26" ht="30" x14ac:dyDescent="0.25">
      <c r="A1124" s="134" t="str">
        <f>'Comm Input'!J2158</f>
        <v>Preferred Staffing - EFFECTIVE: 11/2020</v>
      </c>
      <c r="B1124" s="925" t="str">
        <f>'Comm Input'!K2158</f>
        <v xml:space="preserve">RECOVERY CENTER &amp; MANAGEMENT </v>
      </c>
      <c r="C1124" s="13">
        <f>'Comm Input'!L2158</f>
        <v>0.16070000000000001</v>
      </c>
      <c r="D1124" s="11" t="str">
        <f>'Comm Input'!M2158</f>
        <v>FL8810</v>
      </c>
      <c r="E1124" s="494">
        <f>'Comm Input'!N2158</f>
        <v>1800</v>
      </c>
      <c r="F1124" s="381">
        <f>'Comm Input'!O2158</f>
        <v>6.5199999999999994E-2</v>
      </c>
      <c r="G1124" s="863">
        <f>'Comm Input'!P2158</f>
        <v>0.5</v>
      </c>
      <c r="H1124" s="799">
        <f>'Comm Input'!Q2158</f>
        <v>3.2599999999999997E-2</v>
      </c>
      <c r="I1124" s="525">
        <f>'Comm Input'!R2158</f>
        <v>0</v>
      </c>
      <c r="J1124" s="525">
        <f>'Comm Input'!S2158</f>
        <v>0</v>
      </c>
      <c r="K1124" s="701">
        <f>'Comm Input'!T2158</f>
        <v>0</v>
      </c>
      <c r="L1124">
        <f>'Comm Input'!U2158</f>
        <v>0</v>
      </c>
      <c r="M1124">
        <f>'Comm Input'!V2158</f>
        <v>0</v>
      </c>
      <c r="N1124">
        <f>'Comm Input'!W2158</f>
        <v>0</v>
      </c>
      <c r="O1124">
        <f>'Comm Input'!X2158</f>
        <v>0</v>
      </c>
      <c r="P1124" s="11">
        <f>'Comm Input'!Y2158</f>
        <v>0</v>
      </c>
      <c r="Q1124" s="28">
        <f>'Comm Input'!Z2158</f>
        <v>58.679999999999993</v>
      </c>
      <c r="R1124">
        <f>'Comm Input'!AA2158</f>
        <v>0</v>
      </c>
      <c r="S1124" s="11">
        <f>'Comm Input'!AB2158</f>
        <v>0</v>
      </c>
      <c r="T1124" s="593">
        <f>'Comm Input'!AC2158</f>
        <v>0</v>
      </c>
      <c r="U1124">
        <f>'Comm Input'!AD2158</f>
        <v>0</v>
      </c>
      <c r="V1124">
        <f>'Comm Input'!AE2158</f>
        <v>0</v>
      </c>
      <c r="W1124" s="28">
        <f>'Comm Input'!AF2158</f>
        <v>0</v>
      </c>
      <c r="X1124" s="89">
        <f>'Comm Input'!AG2158</f>
        <v>0</v>
      </c>
      <c r="Y1124">
        <f>'Comm Input'!AH2158</f>
        <v>0</v>
      </c>
      <c r="Z1124">
        <f>'Comm Input'!AI2158</f>
        <v>0</v>
      </c>
    </row>
    <row r="1125" spans="1:26" x14ac:dyDescent="0.25">
      <c r="A1125" s="134" t="str">
        <f>'Comm Input'!J2159</f>
        <v>Preferred Staffing - EFFECTIVE: 11/2020</v>
      </c>
      <c r="B1125" s="925" t="str">
        <f>'Comm Input'!K2159</f>
        <v xml:space="preserve">TYER'S ROOFING &amp; SONS INC </v>
      </c>
      <c r="C1125" s="13">
        <f>'Comm Input'!L2159</f>
        <v>0.35930000000000001</v>
      </c>
      <c r="D1125" s="11" t="str">
        <f>'Comm Input'!M2159</f>
        <v>FL5551</v>
      </c>
      <c r="E1125" s="494">
        <f>'Comm Input'!N2159</f>
        <v>20740</v>
      </c>
      <c r="F1125" s="381">
        <f>'Comm Input'!O2159</f>
        <v>0.113</v>
      </c>
      <c r="G1125" s="863">
        <f>'Comm Input'!P2159</f>
        <v>0.5</v>
      </c>
      <c r="H1125" s="799">
        <f>'Comm Input'!Q2159</f>
        <v>5.6500000000000002E-2</v>
      </c>
      <c r="I1125" s="525">
        <f>'Comm Input'!R2159</f>
        <v>0</v>
      </c>
      <c r="J1125" s="525">
        <f>'Comm Input'!S2159</f>
        <v>0</v>
      </c>
      <c r="K1125" s="701">
        <f>'Comm Input'!T2159</f>
        <v>0</v>
      </c>
      <c r="L1125">
        <f>'Comm Input'!U2159</f>
        <v>0</v>
      </c>
      <c r="M1125">
        <f>'Comm Input'!V2159</f>
        <v>0</v>
      </c>
      <c r="N1125">
        <f>'Comm Input'!W2159</f>
        <v>0</v>
      </c>
      <c r="O1125">
        <f>'Comm Input'!X2159</f>
        <v>0</v>
      </c>
      <c r="P1125" s="11">
        <f>'Comm Input'!Y2159</f>
        <v>0</v>
      </c>
      <c r="Q1125" s="28">
        <f>'Comm Input'!Z2159</f>
        <v>1171.81</v>
      </c>
      <c r="R1125">
        <f>'Comm Input'!AA2159</f>
        <v>0</v>
      </c>
      <c r="S1125" s="11">
        <f>'Comm Input'!AB2159</f>
        <v>0</v>
      </c>
      <c r="T1125" s="593">
        <f>'Comm Input'!AC2159</f>
        <v>0</v>
      </c>
      <c r="U1125">
        <f>'Comm Input'!AD2159</f>
        <v>0</v>
      </c>
      <c r="V1125">
        <f>'Comm Input'!AE2159</f>
        <v>0</v>
      </c>
      <c r="W1125" s="28">
        <f>'Comm Input'!AF2159</f>
        <v>0</v>
      </c>
      <c r="X1125" s="89">
        <f>'Comm Input'!AG2159</f>
        <v>0</v>
      </c>
      <c r="Y1125">
        <f>'Comm Input'!AH2159</f>
        <v>0</v>
      </c>
      <c r="Z1125">
        <f>'Comm Input'!AI2159</f>
        <v>0</v>
      </c>
    </row>
    <row r="1126" spans="1:26" x14ac:dyDescent="0.25">
      <c r="A1126" s="134" t="str">
        <f>'Comm Input'!J2160</f>
        <v>Preferred Staffing - EFFECTIVE: 11/2020</v>
      </c>
      <c r="B1126" s="925" t="str">
        <f>'Comm Input'!K2160</f>
        <v xml:space="preserve">TYER'S ROOFING &amp; SONS INC </v>
      </c>
      <c r="C1126" s="13">
        <f>'Comm Input'!L2160</f>
        <v>0.16070000000000001</v>
      </c>
      <c r="D1126" s="11" t="str">
        <f>'Comm Input'!M2160</f>
        <v>FL8810</v>
      </c>
      <c r="E1126" s="494">
        <f>'Comm Input'!N2160</f>
        <v>839.05</v>
      </c>
      <c r="F1126" s="381">
        <f>'Comm Input'!O2160</f>
        <v>3.2099999999999997E-2</v>
      </c>
      <c r="G1126" s="863">
        <f>'Comm Input'!P2160</f>
        <v>0.5</v>
      </c>
      <c r="H1126" s="977">
        <f>'Comm Input'!Q2160</f>
        <v>1.6049999999999998E-2</v>
      </c>
      <c r="I1126" s="525">
        <f>'Comm Input'!R2160</f>
        <v>0</v>
      </c>
      <c r="J1126" s="525">
        <f>'Comm Input'!S2160</f>
        <v>0</v>
      </c>
      <c r="K1126" s="701">
        <f>'Comm Input'!T2160</f>
        <v>0</v>
      </c>
      <c r="L1126">
        <f>'Comm Input'!U2160</f>
        <v>0</v>
      </c>
      <c r="M1126">
        <f>'Comm Input'!V2160</f>
        <v>0</v>
      </c>
      <c r="N1126">
        <f>'Comm Input'!W2160</f>
        <v>0</v>
      </c>
      <c r="O1126">
        <f>'Comm Input'!X2160</f>
        <v>0</v>
      </c>
      <c r="P1126" s="11">
        <f>'Comm Input'!Y2160</f>
        <v>0</v>
      </c>
      <c r="Q1126" s="28">
        <f>'Comm Input'!Z2160</f>
        <v>13.466752499999998</v>
      </c>
      <c r="R1126">
        <f>'Comm Input'!AA2160</f>
        <v>0</v>
      </c>
      <c r="S1126" s="11">
        <f>'Comm Input'!AB2160</f>
        <v>0</v>
      </c>
      <c r="T1126" s="593">
        <f>'Comm Input'!AC2160</f>
        <v>0</v>
      </c>
      <c r="U1126">
        <f>'Comm Input'!AD2160</f>
        <v>0</v>
      </c>
      <c r="V1126">
        <f>'Comm Input'!AE2160</f>
        <v>0</v>
      </c>
      <c r="W1126" s="28">
        <f>'Comm Input'!AF2160</f>
        <v>0</v>
      </c>
      <c r="X1126" s="89">
        <f>'Comm Input'!AG2160</f>
        <v>0</v>
      </c>
      <c r="Y1126">
        <f>'Comm Input'!AH2160</f>
        <v>0</v>
      </c>
      <c r="Z1126">
        <f>'Comm Input'!AI2160</f>
        <v>0</v>
      </c>
    </row>
    <row r="1127" spans="1:26" x14ac:dyDescent="0.25">
      <c r="A1127" s="134" t="str">
        <f>'Comm Input'!J2161</f>
        <v>Preferred Staffing - EFFECTIVE: 12/2020</v>
      </c>
      <c r="B1127" s="925" t="str">
        <f>'Comm Input'!K2161</f>
        <v>CLIFF DAVIS</v>
      </c>
      <c r="C1127" s="13">
        <f>'Comm Input'!L2161</f>
        <v>0.16070000000000001</v>
      </c>
      <c r="D1127" s="11" t="str">
        <f>'Comm Input'!M2161</f>
        <v>FL8810</v>
      </c>
      <c r="E1127" s="494">
        <f>'Comm Input'!N2161</f>
        <v>2500</v>
      </c>
      <c r="F1127" s="381">
        <f>'Comm Input'!O2161</f>
        <v>8.6400000000000005E-2</v>
      </c>
      <c r="G1127" s="863">
        <f>'Comm Input'!P2161</f>
        <v>0.5</v>
      </c>
      <c r="H1127" s="977">
        <f>'Comm Input'!Q2161</f>
        <v>4.3200000000000002E-2</v>
      </c>
      <c r="I1127" s="525">
        <f>'Comm Input'!R2161</f>
        <v>0</v>
      </c>
      <c r="J1127" s="525">
        <f>'Comm Input'!S2161</f>
        <v>0</v>
      </c>
      <c r="K1127" s="701">
        <f>'Comm Input'!T2161</f>
        <v>0</v>
      </c>
      <c r="L1127">
        <f>'Comm Input'!U2161</f>
        <v>0</v>
      </c>
      <c r="M1127">
        <f>'Comm Input'!V2161</f>
        <v>0</v>
      </c>
      <c r="N1127">
        <f>'Comm Input'!W2161</f>
        <v>0</v>
      </c>
      <c r="O1127">
        <f>'Comm Input'!X2161</f>
        <v>0</v>
      </c>
      <c r="P1127" s="11">
        <f>'Comm Input'!Y2161</f>
        <v>0</v>
      </c>
      <c r="Q1127" s="28">
        <f>'Comm Input'!Z2161</f>
        <v>108</v>
      </c>
      <c r="R1127" t="str">
        <f>'Comm Input'!AA2161</f>
        <v>kr 0.25</v>
      </c>
      <c r="S1127" s="11">
        <f>'Comm Input'!AB2161</f>
        <v>0</v>
      </c>
      <c r="T1127" s="593">
        <f>'Comm Input'!AC2161</f>
        <v>6.25</v>
      </c>
      <c r="U1127">
        <f>'Comm Input'!AD2161</f>
        <v>0</v>
      </c>
      <c r="V1127">
        <f>'Comm Input'!AE2161</f>
        <v>0</v>
      </c>
      <c r="W1127" s="28">
        <f>'Comm Input'!AF2161</f>
        <v>0</v>
      </c>
      <c r="X1127" s="89">
        <f>'Comm Input'!AG2161</f>
        <v>0</v>
      </c>
      <c r="Y1127">
        <f>'Comm Input'!AH2161</f>
        <v>0</v>
      </c>
      <c r="Z1127">
        <f>'Comm Input'!AI2161</f>
        <v>0</v>
      </c>
    </row>
    <row r="1128" spans="1:26" x14ac:dyDescent="0.25">
      <c r="A1128" s="134" t="str">
        <f>'Comm Input'!J2162</f>
        <v>Preferred Staffing - EFFECTIVE: 8/2022</v>
      </c>
      <c r="B1128" s="925" t="str">
        <f>'Comm Input'!K2162</f>
        <v>ALL FLORIDA STATE ROOFING LLC</v>
      </c>
      <c r="C1128" s="13">
        <f>'Comm Input'!L2162</f>
        <v>0.16070000000000001</v>
      </c>
      <c r="D1128" s="11" t="str">
        <f>'Comm Input'!M2162</f>
        <v>FL8810</v>
      </c>
      <c r="E1128" s="494">
        <f>'Comm Input'!N2162</f>
        <v>1320</v>
      </c>
      <c r="F1128" s="381">
        <f>'Comm Input'!O2162</f>
        <v>3.1699999999999999E-2</v>
      </c>
      <c r="G1128" s="863">
        <f>'Comm Input'!P2162</f>
        <v>0.5</v>
      </c>
      <c r="H1128" s="977">
        <f>'Comm Input'!Q2162</f>
        <v>1.585E-2</v>
      </c>
      <c r="I1128" s="525">
        <f>'Comm Input'!R2162</f>
        <v>0</v>
      </c>
      <c r="J1128" s="525">
        <f>'Comm Input'!S2162</f>
        <v>0</v>
      </c>
      <c r="K1128" s="701">
        <f>'Comm Input'!T2162</f>
        <v>0</v>
      </c>
      <c r="L1128">
        <f>'Comm Input'!U2162</f>
        <v>0</v>
      </c>
      <c r="M1128">
        <f>'Comm Input'!V2162</f>
        <v>0</v>
      </c>
      <c r="N1128">
        <f>'Comm Input'!W2162</f>
        <v>0</v>
      </c>
      <c r="O1128">
        <f>'Comm Input'!X2162</f>
        <v>0</v>
      </c>
      <c r="P1128" s="11">
        <f>'Comm Input'!Y2162</f>
        <v>0</v>
      </c>
      <c r="Q1128" s="28">
        <f>'Comm Input'!Z2162</f>
        <v>20.922000000000001</v>
      </c>
      <c r="R1128" t="str">
        <f>'Comm Input'!AA2162</f>
        <v>kr 0.25</v>
      </c>
      <c r="S1128" s="11">
        <f>'Comm Input'!AB2162</f>
        <v>0</v>
      </c>
      <c r="T1128" s="593">
        <f>'Comm Input'!AC2162</f>
        <v>3.3000000000000003</v>
      </c>
      <c r="U1128">
        <f>'Comm Input'!AD2162</f>
        <v>0</v>
      </c>
      <c r="V1128">
        <f>'Comm Input'!AE2162</f>
        <v>0</v>
      </c>
      <c r="W1128" s="28">
        <f>'Comm Input'!AF2162</f>
        <v>0</v>
      </c>
      <c r="X1128" s="89">
        <f>'Comm Input'!AG2162</f>
        <v>0</v>
      </c>
      <c r="Y1128">
        <f>'Comm Input'!AH2162</f>
        <v>0</v>
      </c>
      <c r="Z1128">
        <f>'Comm Input'!AI2162</f>
        <v>0</v>
      </c>
    </row>
    <row r="1129" spans="1:26" x14ac:dyDescent="0.25">
      <c r="A1129" s="134" t="str">
        <f>'Comm Input'!J2163</f>
        <v>Ireti - EFFECTIVE 10/2021</v>
      </c>
      <c r="B1129" s="925" t="str">
        <f>'Comm Input'!K2163</f>
        <v>A LEAKPROOF ROOF</v>
      </c>
      <c r="C1129" s="926">
        <f>'Comm Input'!L2163</f>
        <v>0.2853</v>
      </c>
      <c r="D1129" s="11" t="str">
        <f>'Comm Input'!M2163</f>
        <v>FL5551</v>
      </c>
      <c r="E1129" s="494">
        <f>'Comm Input'!N2163</f>
        <v>0</v>
      </c>
      <c r="F1129" s="380">
        <f>'Comm Input'!O2163</f>
        <v>3.1300000000000001E-2</v>
      </c>
      <c r="G1129" s="858">
        <f>'Comm Input'!P2163</f>
        <v>0.5</v>
      </c>
      <c r="H1129" s="980">
        <f>'Comm Input'!Q2163</f>
        <v>1.5650000000000001E-2</v>
      </c>
      <c r="I1129" s="525">
        <f>'Comm Input'!R2163</f>
        <v>0</v>
      </c>
      <c r="J1129" s="525">
        <f>'Comm Input'!S2163</f>
        <v>0</v>
      </c>
      <c r="K1129" s="701">
        <f>'Comm Input'!T2163</f>
        <v>0</v>
      </c>
      <c r="L1129">
        <f>'Comm Input'!U2163</f>
        <v>0</v>
      </c>
      <c r="M1129">
        <f>'Comm Input'!V2163</f>
        <v>0</v>
      </c>
      <c r="N1129">
        <f>'Comm Input'!W2163</f>
        <v>0</v>
      </c>
      <c r="O1129">
        <f>'Comm Input'!X2163</f>
        <v>0</v>
      </c>
      <c r="P1129" s="11">
        <f>'Comm Input'!Y2163</f>
        <v>0</v>
      </c>
      <c r="Q1129" s="28">
        <f>'Comm Input'!Z2163</f>
        <v>0</v>
      </c>
      <c r="R1129" t="str">
        <f>'Comm Input'!AA2163</f>
        <v>kr 0.15</v>
      </c>
      <c r="S1129" s="11">
        <f>'Comm Input'!AB2163</f>
        <v>0</v>
      </c>
      <c r="T1129" s="28">
        <f>'Comm Input'!AC2163</f>
        <v>0</v>
      </c>
      <c r="U1129">
        <f>'Comm Input'!AD2163</f>
        <v>0</v>
      </c>
      <c r="V1129">
        <f>'Comm Input'!AE2163</f>
        <v>0</v>
      </c>
      <c r="W1129" s="28">
        <f>'Comm Input'!AF2163</f>
        <v>0</v>
      </c>
      <c r="X1129" s="89">
        <f>'Comm Input'!AG2163</f>
        <v>0</v>
      </c>
      <c r="Y1129">
        <f>'Comm Input'!AH2163</f>
        <v>0</v>
      </c>
      <c r="Z1129">
        <f>'Comm Input'!AI2163</f>
        <v>0</v>
      </c>
    </row>
    <row r="1130" spans="1:26" x14ac:dyDescent="0.25">
      <c r="A1130" s="134" t="str">
        <f>'Comm Input'!J2164</f>
        <v>Ireti - EFFECTIVE 10/2021</v>
      </c>
      <c r="B1130" s="925" t="str">
        <f>'Comm Input'!K2164</f>
        <v>A PERFECT CUT</v>
      </c>
      <c r="C1130" s="926">
        <f>'Comm Input'!L2164</f>
        <v>0.25919999999999999</v>
      </c>
      <c r="D1130" s="11" t="str">
        <f>'Comm Input'!M2164</f>
        <v>FL5221</v>
      </c>
      <c r="E1130" s="494">
        <f>'Comm Input'!N2164</f>
        <v>0</v>
      </c>
      <c r="F1130" s="380">
        <f>'Comm Input'!O2164</f>
        <v>0</v>
      </c>
      <c r="G1130" s="858">
        <f>'Comm Input'!P2164</f>
        <v>0.5</v>
      </c>
      <c r="H1130" s="980">
        <f>'Comm Input'!Q2164</f>
        <v>0</v>
      </c>
      <c r="I1130" s="525">
        <f>'Comm Input'!R2164</f>
        <v>0</v>
      </c>
      <c r="J1130" s="525">
        <f>'Comm Input'!S2164</f>
        <v>0</v>
      </c>
      <c r="K1130" s="701">
        <f>'Comm Input'!T2164</f>
        <v>0</v>
      </c>
      <c r="L1130">
        <f>'Comm Input'!U2164</f>
        <v>0</v>
      </c>
      <c r="M1130">
        <f>'Comm Input'!V2164</f>
        <v>0</v>
      </c>
      <c r="N1130">
        <f>'Comm Input'!W2164</f>
        <v>0</v>
      </c>
      <c r="O1130">
        <f>'Comm Input'!X2164</f>
        <v>0</v>
      </c>
      <c r="P1130" s="11">
        <f>'Comm Input'!Y2164</f>
        <v>0</v>
      </c>
      <c r="Q1130" s="28">
        <f>'Comm Input'!Z2164</f>
        <v>0</v>
      </c>
      <c r="R1130" t="str">
        <f>'Comm Input'!AA2164</f>
        <v>kr 0.25</v>
      </c>
      <c r="S1130" s="11">
        <f>'Comm Input'!AB2164</f>
        <v>0</v>
      </c>
      <c r="T1130" s="28">
        <f>'Comm Input'!AC2164</f>
        <v>0</v>
      </c>
      <c r="U1130">
        <f>'Comm Input'!AD2164</f>
        <v>0</v>
      </c>
      <c r="V1130">
        <f>'Comm Input'!AE2164</f>
        <v>0</v>
      </c>
      <c r="W1130" s="28">
        <f>'Comm Input'!AF2164</f>
        <v>0</v>
      </c>
      <c r="X1130" s="89">
        <f>'Comm Input'!AG2164</f>
        <v>0</v>
      </c>
      <c r="Y1130">
        <f>'Comm Input'!AH2164</f>
        <v>0</v>
      </c>
      <c r="Z1130">
        <f>'Comm Input'!AI2164</f>
        <v>0</v>
      </c>
    </row>
    <row r="1131" spans="1:26" x14ac:dyDescent="0.25">
      <c r="A1131" s="134" t="str">
        <f>'Comm Input'!J2165</f>
        <v>Ireti - EFFECTIVE 10/2021</v>
      </c>
      <c r="B1131" s="925" t="str">
        <f>'Comm Input'!K2165</f>
        <v>AEGIS ROOFING</v>
      </c>
      <c r="C1131" s="926">
        <f>'Comm Input'!L2165</f>
        <v>0.2853</v>
      </c>
      <c r="D1131" s="11" t="str">
        <f>'Comm Input'!M2165</f>
        <v>FL5551</v>
      </c>
      <c r="E1131" s="494">
        <f>'Comm Input'!N2165</f>
        <v>2400</v>
      </c>
      <c r="F1131" s="380">
        <f>'Comm Input'!O2165</f>
        <v>3.1300000000000001E-2</v>
      </c>
      <c r="G1131" s="858">
        <f>'Comm Input'!P2165</f>
        <v>0.5</v>
      </c>
      <c r="H1131" s="980">
        <f>'Comm Input'!Q2165</f>
        <v>1.5650000000000001E-2</v>
      </c>
      <c r="I1131" s="525">
        <f>'Comm Input'!R2165</f>
        <v>0</v>
      </c>
      <c r="J1131" s="525">
        <f>'Comm Input'!S2165</f>
        <v>0</v>
      </c>
      <c r="K1131" s="701">
        <f>'Comm Input'!T2165</f>
        <v>0</v>
      </c>
      <c r="L1131">
        <f>'Comm Input'!U2165</f>
        <v>0</v>
      </c>
      <c r="M1131">
        <f>'Comm Input'!V2165</f>
        <v>0</v>
      </c>
      <c r="N1131">
        <f>'Comm Input'!W2165</f>
        <v>0</v>
      </c>
      <c r="O1131">
        <f>'Comm Input'!X2165</f>
        <v>0</v>
      </c>
      <c r="P1131" s="11">
        <f>'Comm Input'!Y2165</f>
        <v>0</v>
      </c>
      <c r="Q1131" s="28">
        <f>'Comm Input'!Z2165</f>
        <v>37.56</v>
      </c>
      <c r="R1131" t="str">
        <f>'Comm Input'!AA2165</f>
        <v>kr 0.15</v>
      </c>
      <c r="S1131" s="11">
        <f>'Comm Input'!AB2165</f>
        <v>0</v>
      </c>
      <c r="T1131" s="28">
        <f>'Comm Input'!AC2165</f>
        <v>3.6</v>
      </c>
      <c r="U1131">
        <f>'Comm Input'!AD2165</f>
        <v>0</v>
      </c>
      <c r="V1131">
        <f>'Comm Input'!AE2165</f>
        <v>0</v>
      </c>
      <c r="W1131" s="28">
        <f>'Comm Input'!AF2165</f>
        <v>0</v>
      </c>
      <c r="X1131" s="89">
        <f>'Comm Input'!AG2165</f>
        <v>0</v>
      </c>
      <c r="Y1131">
        <f>'Comm Input'!AH2165</f>
        <v>0</v>
      </c>
      <c r="Z1131">
        <f>'Comm Input'!AI2165</f>
        <v>0</v>
      </c>
    </row>
    <row r="1132" spans="1:26" x14ac:dyDescent="0.25">
      <c r="A1132" s="134" t="str">
        <f>'Comm Input'!J2166</f>
        <v>Ireti - EFFECTIVE 10/2021</v>
      </c>
      <c r="B1132" s="925" t="str">
        <f>'Comm Input'!K2166</f>
        <v>AEGIS ROOFING</v>
      </c>
      <c r="C1132" s="926">
        <f>'Comm Input'!L2166</f>
        <v>0.1792</v>
      </c>
      <c r="D1132" s="11" t="str">
        <f>'Comm Input'!M2166</f>
        <v>FL8810</v>
      </c>
      <c r="E1132" s="494">
        <f>'Comm Input'!N2166</f>
        <v>225</v>
      </c>
      <c r="F1132" s="380">
        <f>'Comm Input'!O2166</f>
        <v>8.6199999999999999E-2</v>
      </c>
      <c r="G1132" s="858">
        <f>'Comm Input'!P2166</f>
        <v>0.5</v>
      </c>
      <c r="H1132" s="980">
        <f>'Comm Input'!Q2166</f>
        <v>4.3099999999999999E-2</v>
      </c>
      <c r="I1132" s="525">
        <f>'Comm Input'!R2166</f>
        <v>0</v>
      </c>
      <c r="J1132" s="525">
        <f>'Comm Input'!S2166</f>
        <v>0</v>
      </c>
      <c r="K1132" s="701">
        <f>'Comm Input'!T2166</f>
        <v>0</v>
      </c>
      <c r="L1132">
        <f>'Comm Input'!U2166</f>
        <v>0</v>
      </c>
      <c r="M1132">
        <f>'Comm Input'!V2166</f>
        <v>0</v>
      </c>
      <c r="N1132">
        <f>'Comm Input'!W2166</f>
        <v>0</v>
      </c>
      <c r="O1132">
        <f>'Comm Input'!X2166</f>
        <v>0</v>
      </c>
      <c r="P1132" s="11">
        <f>'Comm Input'!Y2166</f>
        <v>0</v>
      </c>
      <c r="Q1132" s="28">
        <f>'Comm Input'!Z2166</f>
        <v>9.6974999999999998</v>
      </c>
      <c r="R1132" t="str">
        <f>'Comm Input'!AA2166</f>
        <v>kr 0.25</v>
      </c>
      <c r="S1132" s="11">
        <f>'Comm Input'!AB2166</f>
        <v>0</v>
      </c>
      <c r="T1132" s="28">
        <f>'Comm Input'!AC2166</f>
        <v>0.5625</v>
      </c>
      <c r="U1132">
        <f>'Comm Input'!AD2166</f>
        <v>0</v>
      </c>
      <c r="V1132">
        <f>'Comm Input'!AE2166</f>
        <v>0</v>
      </c>
      <c r="W1132" s="28">
        <f>'Comm Input'!AF2166</f>
        <v>0</v>
      </c>
      <c r="X1132" s="89">
        <f>'Comm Input'!AG2166</f>
        <v>0</v>
      </c>
      <c r="Y1132">
        <f>'Comm Input'!AH2166</f>
        <v>0</v>
      </c>
      <c r="Z1132">
        <f>'Comm Input'!AI2166</f>
        <v>0</v>
      </c>
    </row>
    <row r="1133" spans="1:26" x14ac:dyDescent="0.25">
      <c r="A1133" s="134" t="str">
        <f>'Comm Input'!J2167</f>
        <v>Ireti - EFFECTIVE 03/2022</v>
      </c>
      <c r="B1133" s="925" t="str">
        <f>'Comm Input'!K2167</f>
        <v>JB IMPACT</v>
      </c>
      <c r="C1133" s="926">
        <f>'Comm Input'!L2167</f>
        <v>0.1792</v>
      </c>
      <c r="D1133" s="11" t="str">
        <f>'Comm Input'!M2167</f>
        <v>FL8810</v>
      </c>
      <c r="E1133" s="494">
        <f>'Comm Input'!N2167</f>
        <v>0</v>
      </c>
      <c r="F1133" s="380">
        <f>'Comm Input'!O2167</f>
        <v>0</v>
      </c>
      <c r="G1133" s="858">
        <f>'Comm Input'!P2167</f>
        <v>0.5</v>
      </c>
      <c r="H1133" s="980">
        <f>'Comm Input'!Q2167</f>
        <v>0</v>
      </c>
      <c r="I1133" s="525">
        <f>'Comm Input'!R2167</f>
        <v>0</v>
      </c>
      <c r="J1133" s="525">
        <f>'Comm Input'!S2167</f>
        <v>0</v>
      </c>
      <c r="K1133" s="701">
        <f>'Comm Input'!T2167</f>
        <v>0</v>
      </c>
      <c r="L1133">
        <f>'Comm Input'!U2167</f>
        <v>0</v>
      </c>
      <c r="M1133">
        <f>'Comm Input'!V2167</f>
        <v>0</v>
      </c>
      <c r="N1133">
        <f>'Comm Input'!W2167</f>
        <v>0</v>
      </c>
      <c r="O1133">
        <f>'Comm Input'!X2167</f>
        <v>0</v>
      </c>
      <c r="P1133" s="11">
        <f>'Comm Input'!Y2167</f>
        <v>0</v>
      </c>
      <c r="Q1133" s="28">
        <f>'Comm Input'!Z2167</f>
        <v>0</v>
      </c>
      <c r="R1133" t="str">
        <f>'Comm Input'!AA2167</f>
        <v>kr 0.25</v>
      </c>
      <c r="S1133" s="11">
        <f>'Comm Input'!AB2167</f>
        <v>0</v>
      </c>
      <c r="T1133" s="28">
        <f>'Comm Input'!AC2167</f>
        <v>0</v>
      </c>
      <c r="U1133">
        <f>'Comm Input'!AD2167</f>
        <v>0</v>
      </c>
      <c r="V1133">
        <f>'Comm Input'!AE2167</f>
        <v>0</v>
      </c>
      <c r="W1133" s="28">
        <f>'Comm Input'!AF2167</f>
        <v>0</v>
      </c>
      <c r="X1133" s="89">
        <f>'Comm Input'!AG2167</f>
        <v>0</v>
      </c>
      <c r="Y1133">
        <f>'Comm Input'!AH2167</f>
        <v>0</v>
      </c>
      <c r="Z1133">
        <f>'Comm Input'!AI2167</f>
        <v>0</v>
      </c>
    </row>
    <row r="1134" spans="1:26" x14ac:dyDescent="0.25">
      <c r="A1134" s="134" t="str">
        <f>'Comm Input'!J2168</f>
        <v>Ireti - EFFECTIVE 03/2021</v>
      </c>
      <c r="B1134" s="925" t="str">
        <f>'Comm Input'!K2168</f>
        <v>JB IMPACT</v>
      </c>
      <c r="C1134" s="926">
        <f>'Comm Input'!L2168</f>
        <v>0.2853</v>
      </c>
      <c r="D1134" s="11" t="str">
        <f>'Comm Input'!M2168</f>
        <v>FL5551</v>
      </c>
      <c r="E1134" s="494">
        <f>'Comm Input'!N2168</f>
        <v>1840</v>
      </c>
      <c r="F1134" s="380">
        <f>'Comm Input'!O2168</f>
        <v>3.1E-2</v>
      </c>
      <c r="G1134" s="858">
        <f>'Comm Input'!P2168</f>
        <v>0.5</v>
      </c>
      <c r="H1134" s="980">
        <f>'Comm Input'!Q2168</f>
        <v>1.55E-2</v>
      </c>
      <c r="I1134" s="525">
        <f>'Comm Input'!R2168</f>
        <v>0</v>
      </c>
      <c r="J1134" s="525">
        <f>'Comm Input'!S2168</f>
        <v>0</v>
      </c>
      <c r="K1134" s="701">
        <f>'Comm Input'!T2168</f>
        <v>0</v>
      </c>
      <c r="L1134">
        <f>'Comm Input'!U2168</f>
        <v>0</v>
      </c>
      <c r="M1134">
        <f>'Comm Input'!V2168</f>
        <v>0</v>
      </c>
      <c r="N1134">
        <f>'Comm Input'!W2168</f>
        <v>0</v>
      </c>
      <c r="O1134">
        <f>'Comm Input'!X2168</f>
        <v>0</v>
      </c>
      <c r="P1134" s="11">
        <f>'Comm Input'!Y2168</f>
        <v>0</v>
      </c>
      <c r="Q1134" s="28">
        <f>'Comm Input'!Z2168</f>
        <v>28.52</v>
      </c>
      <c r="R1134" t="str">
        <f>'Comm Input'!AA2168</f>
        <v>kr 0.25</v>
      </c>
      <c r="S1134" s="11">
        <f>'Comm Input'!AB2168</f>
        <v>0</v>
      </c>
      <c r="T1134" s="28">
        <f>'Comm Input'!AC2168</f>
        <v>4.6000000000000005</v>
      </c>
      <c r="U1134">
        <f>'Comm Input'!AD2168</f>
        <v>0</v>
      </c>
      <c r="V1134">
        <f>'Comm Input'!AE2168</f>
        <v>0</v>
      </c>
      <c r="W1134" s="28">
        <f>'Comm Input'!AF2168</f>
        <v>0</v>
      </c>
      <c r="X1134" s="89">
        <f>'Comm Input'!AG2168</f>
        <v>0</v>
      </c>
      <c r="Y1134">
        <f>'Comm Input'!AH2168</f>
        <v>0</v>
      </c>
      <c r="Z1134">
        <f>'Comm Input'!AI2168</f>
        <v>0</v>
      </c>
    </row>
    <row r="1135" spans="1:26" ht="30" x14ac:dyDescent="0.25">
      <c r="A1135" s="134" t="str">
        <f>'Comm Input'!J2169</f>
        <v>Ireti - EFFECTIVE 10/2021</v>
      </c>
      <c r="B1135" s="925" t="str">
        <f>'Comm Input'!K2169</f>
        <v>DIAMOND FRAMELESS SHOWERS AND MIRRORS</v>
      </c>
      <c r="C1135" s="926">
        <f>'Comm Input'!L2169</f>
        <v>0.2616</v>
      </c>
      <c r="D1135" s="11" t="str">
        <f>'Comm Input'!M2169</f>
        <v>FL5437</v>
      </c>
      <c r="E1135" s="494">
        <f>'Comm Input'!N2169</f>
        <v>0</v>
      </c>
      <c r="F1135" s="380">
        <f>'Comm Input'!O2169</f>
        <v>0</v>
      </c>
      <c r="G1135" s="858">
        <f>'Comm Input'!P2169</f>
        <v>0.5</v>
      </c>
      <c r="H1135" s="980">
        <f>'Comm Input'!Q2169</f>
        <v>0</v>
      </c>
      <c r="I1135" s="525">
        <f>'Comm Input'!R2169</f>
        <v>0</v>
      </c>
      <c r="J1135" s="525">
        <f>'Comm Input'!S2169</f>
        <v>0</v>
      </c>
      <c r="K1135" s="701">
        <f>'Comm Input'!T2169</f>
        <v>0</v>
      </c>
      <c r="L1135">
        <f>'Comm Input'!U2169</f>
        <v>0</v>
      </c>
      <c r="M1135">
        <f>'Comm Input'!V2169</f>
        <v>0</v>
      </c>
      <c r="N1135">
        <f>'Comm Input'!W2169</f>
        <v>0</v>
      </c>
      <c r="O1135">
        <f>'Comm Input'!X2169</f>
        <v>0</v>
      </c>
      <c r="P1135" s="11">
        <f>'Comm Input'!Y2169</f>
        <v>0</v>
      </c>
      <c r="Q1135" s="28">
        <f>'Comm Input'!Z2169</f>
        <v>0</v>
      </c>
      <c r="R1135" t="str">
        <f>'Comm Input'!AA2169</f>
        <v>kr 0.25</v>
      </c>
      <c r="S1135" s="11">
        <f>'Comm Input'!AB2169</f>
        <v>0</v>
      </c>
      <c r="T1135" s="28">
        <f>'Comm Input'!AC2169</f>
        <v>0</v>
      </c>
      <c r="U1135">
        <f>'Comm Input'!AD2169</f>
        <v>0</v>
      </c>
      <c r="V1135">
        <f>'Comm Input'!AE2169</f>
        <v>0</v>
      </c>
      <c r="W1135" s="28">
        <f>'Comm Input'!AF2169</f>
        <v>0</v>
      </c>
      <c r="X1135" s="89">
        <f>'Comm Input'!AG2169</f>
        <v>0</v>
      </c>
      <c r="Y1135">
        <f>'Comm Input'!AH2169</f>
        <v>0</v>
      </c>
      <c r="Z1135">
        <f>'Comm Input'!AI2169</f>
        <v>0</v>
      </c>
    </row>
    <row r="1136" spans="1:26" ht="30" x14ac:dyDescent="0.25">
      <c r="A1136" s="134" t="str">
        <f>'Comm Input'!J2170</f>
        <v>Ireti - EFFECTIVE 10/2021</v>
      </c>
      <c r="B1136" s="925" t="str">
        <f>'Comm Input'!K2170</f>
        <v>DISCOVER MARBLE AND GRANITE OF SW FL</v>
      </c>
      <c r="C1136" s="926">
        <f>'Comm Input'!L2170</f>
        <v>0.2359</v>
      </c>
      <c r="D1136" s="11" t="str">
        <f>'Comm Input'!M2170</f>
        <v>FL5348</v>
      </c>
      <c r="E1136" s="494">
        <f>'Comm Input'!N2170</f>
        <v>0</v>
      </c>
      <c r="F1136" s="380">
        <f>'Comm Input'!O2170</f>
        <v>0</v>
      </c>
      <c r="G1136" s="858">
        <f>'Comm Input'!P2170</f>
        <v>0.5</v>
      </c>
      <c r="H1136" s="980">
        <f>'Comm Input'!Q2170</f>
        <v>0</v>
      </c>
      <c r="I1136" s="525">
        <f>'Comm Input'!R2170</f>
        <v>0</v>
      </c>
      <c r="J1136" s="525">
        <f>'Comm Input'!S2170</f>
        <v>0</v>
      </c>
      <c r="K1136" s="701">
        <f>'Comm Input'!T2170</f>
        <v>0</v>
      </c>
      <c r="L1136">
        <f>'Comm Input'!U2170</f>
        <v>0</v>
      </c>
      <c r="M1136">
        <f>'Comm Input'!V2170</f>
        <v>0</v>
      </c>
      <c r="N1136">
        <f>'Comm Input'!W2170</f>
        <v>0</v>
      </c>
      <c r="O1136">
        <f>'Comm Input'!X2170</f>
        <v>0</v>
      </c>
      <c r="P1136" s="11">
        <f>'Comm Input'!Y2170</f>
        <v>0</v>
      </c>
      <c r="Q1136" s="28">
        <f>'Comm Input'!Z2170</f>
        <v>0</v>
      </c>
      <c r="R1136" t="str">
        <f>'Comm Input'!AA2170</f>
        <v>kr 0.25</v>
      </c>
      <c r="S1136" s="11">
        <f>'Comm Input'!AB2170</f>
        <v>0</v>
      </c>
      <c r="T1136" s="28">
        <f>'Comm Input'!AC2170</f>
        <v>0</v>
      </c>
      <c r="U1136">
        <f>'Comm Input'!AD2170</f>
        <v>0</v>
      </c>
      <c r="V1136">
        <f>'Comm Input'!AE2170</f>
        <v>0</v>
      </c>
      <c r="W1136" s="28">
        <f>'Comm Input'!AF2170</f>
        <v>0</v>
      </c>
      <c r="X1136" s="89">
        <f>'Comm Input'!AG2170</f>
        <v>0</v>
      </c>
      <c r="Y1136">
        <f>'Comm Input'!AH2170</f>
        <v>0</v>
      </c>
      <c r="Z1136">
        <f>'Comm Input'!AI2170</f>
        <v>0</v>
      </c>
    </row>
    <row r="1137" spans="1:26" x14ac:dyDescent="0.25">
      <c r="A1137" s="134" t="str">
        <f>'Comm Input'!J2171</f>
        <v>Ireti - EFFECTIVE 10/2021</v>
      </c>
      <c r="B1137" s="925" t="str">
        <f>'Comm Input'!K2171</f>
        <v>FRANK'S TIRE PROTECTION INC</v>
      </c>
      <c r="C1137" s="926">
        <f>'Comm Input'!L2171</f>
        <v>0.2046</v>
      </c>
      <c r="D1137" s="11" t="str">
        <f>'Comm Input'!M2171</f>
        <v>FL5188</v>
      </c>
      <c r="E1137" s="494">
        <f>'Comm Input'!N2171</f>
        <v>0</v>
      </c>
      <c r="F1137" s="380">
        <f>'Comm Input'!O2171</f>
        <v>0</v>
      </c>
      <c r="G1137" s="858">
        <f>'Comm Input'!P2171</f>
        <v>0.5</v>
      </c>
      <c r="H1137" s="980">
        <f>'Comm Input'!Q2171</f>
        <v>0</v>
      </c>
      <c r="I1137" s="525">
        <f>'Comm Input'!R2171</f>
        <v>0</v>
      </c>
      <c r="J1137" s="525">
        <f>'Comm Input'!S2171</f>
        <v>0</v>
      </c>
      <c r="K1137" s="701">
        <f>'Comm Input'!T2171</f>
        <v>0</v>
      </c>
      <c r="L1137">
        <f>'Comm Input'!U2171</f>
        <v>0</v>
      </c>
      <c r="M1137">
        <f>'Comm Input'!V2171</f>
        <v>0</v>
      </c>
      <c r="N1137">
        <f>'Comm Input'!W2171</f>
        <v>0</v>
      </c>
      <c r="O1137">
        <f>'Comm Input'!X2171</f>
        <v>0</v>
      </c>
      <c r="P1137" s="11">
        <f>'Comm Input'!Y2171</f>
        <v>0</v>
      </c>
      <c r="Q1137" s="28">
        <f>'Comm Input'!Z2171</f>
        <v>0</v>
      </c>
      <c r="R1137" t="str">
        <f>'Comm Input'!AA2171</f>
        <v>kr 0.25</v>
      </c>
      <c r="S1137" s="11">
        <f>'Comm Input'!AB2171</f>
        <v>0</v>
      </c>
      <c r="T1137" s="28">
        <f>'Comm Input'!AC2171</f>
        <v>0</v>
      </c>
      <c r="U1137">
        <f>'Comm Input'!AD2171</f>
        <v>0</v>
      </c>
      <c r="V1137">
        <f>'Comm Input'!AE2171</f>
        <v>0</v>
      </c>
      <c r="W1137" s="28">
        <f>'Comm Input'!AF2171</f>
        <v>0</v>
      </c>
      <c r="X1137" s="89">
        <f>'Comm Input'!AG2171</f>
        <v>0</v>
      </c>
      <c r="Y1137">
        <f>'Comm Input'!AH2171</f>
        <v>0</v>
      </c>
      <c r="Z1137">
        <f>'Comm Input'!AI2171</f>
        <v>0</v>
      </c>
    </row>
    <row r="1138" spans="1:26" x14ac:dyDescent="0.25">
      <c r="A1138" s="134" t="str">
        <f>'Comm Input'!J2172</f>
        <v>Ireti - EFFECTIVE 10/2021</v>
      </c>
      <c r="B1138" s="925" t="str">
        <f>'Comm Input'!K2172</f>
        <v>G FORCE ROOFING</v>
      </c>
      <c r="C1138" s="926">
        <f>'Comm Input'!L2172</f>
        <v>0.2853</v>
      </c>
      <c r="D1138" s="11" t="str">
        <f>'Comm Input'!M2172</f>
        <v>FL5551</v>
      </c>
      <c r="E1138" s="494">
        <f>'Comm Input'!N2172</f>
        <v>3600</v>
      </c>
      <c r="F1138" s="380">
        <f>'Comm Input'!O2172</f>
        <v>0</v>
      </c>
      <c r="G1138" s="858">
        <f>'Comm Input'!P2172</f>
        <v>0.5</v>
      </c>
      <c r="H1138" s="980">
        <f>'Comm Input'!Q2172</f>
        <v>0</v>
      </c>
      <c r="I1138" s="525">
        <f>'Comm Input'!R2172</f>
        <v>0</v>
      </c>
      <c r="J1138" s="525">
        <f>'Comm Input'!S2172</f>
        <v>0</v>
      </c>
      <c r="K1138" s="701">
        <f>'Comm Input'!T2172</f>
        <v>0</v>
      </c>
      <c r="L1138">
        <f>'Comm Input'!U2172</f>
        <v>0</v>
      </c>
      <c r="M1138">
        <f>'Comm Input'!V2172</f>
        <v>0</v>
      </c>
      <c r="N1138">
        <f>'Comm Input'!W2172</f>
        <v>0</v>
      </c>
      <c r="O1138">
        <f>'Comm Input'!X2172</f>
        <v>0</v>
      </c>
      <c r="P1138" s="11">
        <f>'Comm Input'!Y2172</f>
        <v>0</v>
      </c>
      <c r="Q1138" s="28">
        <f>'Comm Input'!Z2172</f>
        <v>0</v>
      </c>
      <c r="R1138" t="str">
        <f>'Comm Input'!AA2172</f>
        <v>kr 0.15</v>
      </c>
      <c r="S1138" s="11">
        <f>'Comm Input'!AB2172</f>
        <v>0</v>
      </c>
      <c r="T1138" s="28">
        <f>'Comm Input'!AC2172</f>
        <v>5.4</v>
      </c>
      <c r="U1138">
        <f>'Comm Input'!AD2172</f>
        <v>0</v>
      </c>
      <c r="V1138">
        <f>'Comm Input'!AE2172</f>
        <v>0</v>
      </c>
      <c r="W1138" s="28">
        <f>'Comm Input'!AF2172</f>
        <v>0</v>
      </c>
      <c r="X1138" s="89">
        <f>'Comm Input'!AG2172</f>
        <v>0</v>
      </c>
      <c r="Y1138">
        <f>'Comm Input'!AH2172</f>
        <v>0</v>
      </c>
      <c r="Z1138">
        <f>'Comm Input'!AI2172</f>
        <v>0</v>
      </c>
    </row>
    <row r="1139" spans="1:26" x14ac:dyDescent="0.25">
      <c r="A1139" s="134" t="str">
        <f>'Comm Input'!J2173</f>
        <v>Ireti - EFFECTIVE 10/2021</v>
      </c>
      <c r="B1139" s="925" t="str">
        <f>'Comm Input'!K2173</f>
        <v>LAMAR ENTERPRISES</v>
      </c>
      <c r="C1139" s="926">
        <f>'Comm Input'!L2173</f>
        <v>0.25919999999999999</v>
      </c>
      <c r="D1139" s="11" t="str">
        <f>'Comm Input'!M2173</f>
        <v>FL5221</v>
      </c>
      <c r="E1139" s="494">
        <f>'Comm Input'!N2173</f>
        <v>0</v>
      </c>
      <c r="F1139" s="380">
        <f>'Comm Input'!O2173</f>
        <v>0</v>
      </c>
      <c r="G1139" s="858">
        <f>'Comm Input'!P2173</f>
        <v>0.5</v>
      </c>
      <c r="H1139" s="980">
        <f>'Comm Input'!Q2173</f>
        <v>0</v>
      </c>
      <c r="I1139" s="525">
        <f>'Comm Input'!R2173</f>
        <v>0</v>
      </c>
      <c r="J1139" s="525">
        <f>'Comm Input'!S2173</f>
        <v>0</v>
      </c>
      <c r="K1139" s="701">
        <f>'Comm Input'!T2173</f>
        <v>0</v>
      </c>
      <c r="L1139">
        <f>'Comm Input'!U2173</f>
        <v>0</v>
      </c>
      <c r="M1139">
        <f>'Comm Input'!V2173</f>
        <v>0</v>
      </c>
      <c r="N1139">
        <f>'Comm Input'!W2173</f>
        <v>0</v>
      </c>
      <c r="O1139">
        <f>'Comm Input'!X2173</f>
        <v>0</v>
      </c>
      <c r="P1139" s="11">
        <f>'Comm Input'!Y2173</f>
        <v>0</v>
      </c>
      <c r="Q1139" s="28">
        <f>'Comm Input'!Z2173</f>
        <v>0</v>
      </c>
      <c r="R1139" t="str">
        <f>'Comm Input'!AA2173</f>
        <v>kr 0.25</v>
      </c>
      <c r="S1139" s="11">
        <f>'Comm Input'!AB2173</f>
        <v>0</v>
      </c>
      <c r="T1139" s="28">
        <f>'Comm Input'!AC2173</f>
        <v>0</v>
      </c>
      <c r="U1139">
        <f>'Comm Input'!AD2173</f>
        <v>0</v>
      </c>
      <c r="V1139">
        <f>'Comm Input'!AE2173</f>
        <v>0</v>
      </c>
      <c r="W1139" s="28">
        <f>'Comm Input'!AF2173</f>
        <v>0</v>
      </c>
      <c r="X1139" s="89">
        <f>'Comm Input'!AG2173</f>
        <v>0</v>
      </c>
      <c r="Y1139">
        <f>'Comm Input'!AH2173</f>
        <v>0</v>
      </c>
      <c r="Z1139">
        <f>'Comm Input'!AI2173</f>
        <v>0</v>
      </c>
    </row>
    <row r="1140" spans="1:26" ht="30" x14ac:dyDescent="0.25">
      <c r="A1140" s="134" t="str">
        <f>'Comm Input'!J2174</f>
        <v>Ireti - EFFECTIVE 10/2021</v>
      </c>
      <c r="B1140" s="925" t="str">
        <f>'Comm Input'!K2174</f>
        <v>MARKIE LLC SERVPRO OF W HOLLYWOOD</v>
      </c>
      <c r="C1140" s="926">
        <f>'Comm Input'!L2174</f>
        <v>0.2301</v>
      </c>
      <c r="D1140" s="11" t="str">
        <f>'Comm Input'!M2174</f>
        <v>FL9014</v>
      </c>
      <c r="E1140" s="494">
        <f>'Comm Input'!N2174</f>
        <v>0</v>
      </c>
      <c r="F1140" s="380">
        <f>'Comm Input'!O2174</f>
        <v>0</v>
      </c>
      <c r="G1140" s="858">
        <f>'Comm Input'!P2174</f>
        <v>0.5</v>
      </c>
      <c r="H1140" s="980">
        <f>'Comm Input'!Q2174</f>
        <v>0</v>
      </c>
      <c r="I1140" s="525">
        <f>'Comm Input'!R2174</f>
        <v>0</v>
      </c>
      <c r="J1140" s="525">
        <f>'Comm Input'!S2174</f>
        <v>0</v>
      </c>
      <c r="K1140" s="701">
        <f>'Comm Input'!T2174</f>
        <v>0</v>
      </c>
      <c r="L1140">
        <f>'Comm Input'!U2174</f>
        <v>0</v>
      </c>
      <c r="M1140">
        <f>'Comm Input'!V2174</f>
        <v>0</v>
      </c>
      <c r="N1140">
        <f>'Comm Input'!W2174</f>
        <v>0</v>
      </c>
      <c r="O1140">
        <f>'Comm Input'!X2174</f>
        <v>0</v>
      </c>
      <c r="P1140" s="11">
        <f>'Comm Input'!Y2174</f>
        <v>0</v>
      </c>
      <c r="Q1140" s="28">
        <f>'Comm Input'!Z2174</f>
        <v>0</v>
      </c>
      <c r="R1140" t="str">
        <f>'Comm Input'!AA2174</f>
        <v>kr 0.25</v>
      </c>
      <c r="S1140" s="11">
        <f>'Comm Input'!AB2174</f>
        <v>0</v>
      </c>
      <c r="T1140" s="28">
        <f>'Comm Input'!AC2174</f>
        <v>0</v>
      </c>
      <c r="U1140">
        <f>'Comm Input'!AD2174</f>
        <v>0</v>
      </c>
      <c r="V1140">
        <f>'Comm Input'!AE2174</f>
        <v>0</v>
      </c>
      <c r="W1140" s="28">
        <f>'Comm Input'!AF2174</f>
        <v>0</v>
      </c>
      <c r="X1140" s="89">
        <f>'Comm Input'!AG2174</f>
        <v>0</v>
      </c>
      <c r="Y1140">
        <f>'Comm Input'!AH2174</f>
        <v>0</v>
      </c>
      <c r="Z1140">
        <f>'Comm Input'!AI2174</f>
        <v>0</v>
      </c>
    </row>
    <row r="1141" spans="1:26" x14ac:dyDescent="0.25">
      <c r="A1141" s="134" t="str">
        <f>'Comm Input'!J2175</f>
        <v>Ireti - EFFECTIVE 10/2021</v>
      </c>
      <c r="B1141" s="925" t="str">
        <f>'Comm Input'!K2175</f>
        <v>PRIDE USA DBA PRIDE ROOFING</v>
      </c>
      <c r="C1141" s="926">
        <f>'Comm Input'!L2175</f>
        <v>0.2853</v>
      </c>
      <c r="D1141" s="11" t="str">
        <f>'Comm Input'!M2175</f>
        <v>FL5551 and 5551E</v>
      </c>
      <c r="E1141" s="494">
        <f>'Comm Input'!N2175</f>
        <v>0</v>
      </c>
      <c r="F1141" s="380">
        <f>'Comm Input'!O2175</f>
        <v>0</v>
      </c>
      <c r="G1141" s="858">
        <f>'Comm Input'!P2175</f>
        <v>0.5</v>
      </c>
      <c r="H1141" s="980">
        <f>'Comm Input'!Q2175</f>
        <v>0</v>
      </c>
      <c r="I1141" s="525">
        <f>'Comm Input'!R2175</f>
        <v>0</v>
      </c>
      <c r="J1141" s="525">
        <f>'Comm Input'!S2175</f>
        <v>0</v>
      </c>
      <c r="K1141" s="701">
        <f>'Comm Input'!T2175</f>
        <v>0</v>
      </c>
      <c r="L1141">
        <f>'Comm Input'!U2175</f>
        <v>0</v>
      </c>
      <c r="M1141">
        <f>'Comm Input'!V2175</f>
        <v>0</v>
      </c>
      <c r="N1141">
        <f>'Comm Input'!W2175</f>
        <v>0</v>
      </c>
      <c r="O1141">
        <f>'Comm Input'!X2175</f>
        <v>0</v>
      </c>
      <c r="P1141" s="11">
        <f>'Comm Input'!Y2175</f>
        <v>0</v>
      </c>
      <c r="Q1141" s="28">
        <f>'Comm Input'!Z2175</f>
        <v>0</v>
      </c>
      <c r="R1141" t="str">
        <f>'Comm Input'!AA2175</f>
        <v>kr 0.1</v>
      </c>
      <c r="S1141" s="11">
        <f>'Comm Input'!AB2175</f>
        <v>0</v>
      </c>
      <c r="T1141" s="28">
        <f>'Comm Input'!AC2175</f>
        <v>0</v>
      </c>
      <c r="U1141">
        <f>'Comm Input'!AD2175</f>
        <v>0</v>
      </c>
      <c r="V1141">
        <f>'Comm Input'!AE2175</f>
        <v>0</v>
      </c>
      <c r="W1141" s="28">
        <f>'Comm Input'!AF2175</f>
        <v>0</v>
      </c>
      <c r="X1141" s="89">
        <f>'Comm Input'!AG2175</f>
        <v>0</v>
      </c>
      <c r="Y1141">
        <f>'Comm Input'!AH2175</f>
        <v>0</v>
      </c>
      <c r="Z1141">
        <f>'Comm Input'!AI2175</f>
        <v>0</v>
      </c>
    </row>
    <row r="1142" spans="1:26" x14ac:dyDescent="0.25">
      <c r="A1142" s="134" t="str">
        <f>'Comm Input'!J2176</f>
        <v>Ireti - EFFECTIVE 3/2022</v>
      </c>
      <c r="B1142" s="925" t="str">
        <f>'Comm Input'!K2176</f>
        <v>NOYOLA ROOFING</v>
      </c>
      <c r="C1142" s="926">
        <f>'Comm Input'!L2176</f>
        <v>0.2853</v>
      </c>
      <c r="D1142" s="11" t="str">
        <f>'Comm Input'!M2176</f>
        <v>FL5551</v>
      </c>
      <c r="E1142" s="494">
        <f>'Comm Input'!N2176</f>
        <v>0</v>
      </c>
      <c r="F1142" s="380">
        <f>'Comm Input'!O2176</f>
        <v>0</v>
      </c>
      <c r="G1142" s="858">
        <f>'Comm Input'!P2176</f>
        <v>0.5</v>
      </c>
      <c r="H1142" s="980">
        <f>'Comm Input'!Q2176</f>
        <v>0</v>
      </c>
      <c r="I1142" s="525">
        <f>'Comm Input'!R2176</f>
        <v>0</v>
      </c>
      <c r="J1142" s="525">
        <f>'Comm Input'!S2176</f>
        <v>0</v>
      </c>
      <c r="K1142" s="701">
        <f>'Comm Input'!T2176</f>
        <v>0</v>
      </c>
      <c r="L1142">
        <f>'Comm Input'!U2176</f>
        <v>0</v>
      </c>
      <c r="M1142">
        <f>'Comm Input'!V2176</f>
        <v>0</v>
      </c>
      <c r="N1142">
        <f>'Comm Input'!W2176</f>
        <v>0</v>
      </c>
      <c r="O1142">
        <f>'Comm Input'!X2176</f>
        <v>0</v>
      </c>
      <c r="P1142" s="11">
        <f>'Comm Input'!Y2176</f>
        <v>0</v>
      </c>
      <c r="Q1142" s="28">
        <f>'Comm Input'!Z2176</f>
        <v>0</v>
      </c>
      <c r="R1142" t="str">
        <f>'Comm Input'!AA2176</f>
        <v>kr 0.1</v>
      </c>
      <c r="S1142" s="11">
        <f>'Comm Input'!AB2176</f>
        <v>0</v>
      </c>
      <c r="T1142" s="28">
        <f>'Comm Input'!AC2176</f>
        <v>0</v>
      </c>
      <c r="U1142">
        <f>'Comm Input'!AD2176</f>
        <v>0</v>
      </c>
      <c r="V1142">
        <f>'Comm Input'!AE2176</f>
        <v>0</v>
      </c>
      <c r="W1142" s="28">
        <f>'Comm Input'!AF2176</f>
        <v>0</v>
      </c>
      <c r="X1142" s="89">
        <f>'Comm Input'!AG2176</f>
        <v>0</v>
      </c>
      <c r="Y1142">
        <f>'Comm Input'!AH2176</f>
        <v>0</v>
      </c>
      <c r="Z1142">
        <f>'Comm Input'!AI2176</f>
        <v>0</v>
      </c>
    </row>
    <row r="1143" spans="1:26" ht="30" x14ac:dyDescent="0.25">
      <c r="A1143" s="134" t="str">
        <f>'Comm Input'!J2177</f>
        <v>Ireti - EFFECTIVE 10/2021</v>
      </c>
      <c r="B1143" s="925" t="str">
        <f>'Comm Input'!K2177</f>
        <v>STABILITY ROOFING &amp; Contracting</v>
      </c>
      <c r="C1143" s="926">
        <f>'Comm Input'!L2177</f>
        <v>0.2853</v>
      </c>
      <c r="D1143" s="11" t="str">
        <f>'Comm Input'!M2177</f>
        <v>FL5551</v>
      </c>
      <c r="E1143" s="494">
        <f>'Comm Input'!N2177</f>
        <v>2880</v>
      </c>
      <c r="F1143" s="380">
        <f>'Comm Input'!O2177</f>
        <v>6.7699999999999996E-2</v>
      </c>
      <c r="G1143" s="858">
        <f>'Comm Input'!P2177</f>
        <v>0.5</v>
      </c>
      <c r="H1143" s="980">
        <f>'Comm Input'!Q2177</f>
        <v>3.3849999999999998E-2</v>
      </c>
      <c r="I1143" s="525">
        <f>'Comm Input'!R2177</f>
        <v>0</v>
      </c>
      <c r="J1143" s="525">
        <f>'Comm Input'!S2177</f>
        <v>0</v>
      </c>
      <c r="K1143" s="701">
        <f>'Comm Input'!T2177</f>
        <v>0</v>
      </c>
      <c r="L1143">
        <f>'Comm Input'!U2177</f>
        <v>0</v>
      </c>
      <c r="M1143">
        <f>'Comm Input'!V2177</f>
        <v>0</v>
      </c>
      <c r="N1143">
        <f>'Comm Input'!W2177</f>
        <v>0</v>
      </c>
      <c r="O1143">
        <f>'Comm Input'!X2177</f>
        <v>0</v>
      </c>
      <c r="P1143" s="11">
        <f>'Comm Input'!Y2177</f>
        <v>0</v>
      </c>
      <c r="Q1143" s="28">
        <f>'Comm Input'!Z2177</f>
        <v>97.488</v>
      </c>
      <c r="R1143" t="str">
        <f>'Comm Input'!AA2177</f>
        <v>kr 0.1</v>
      </c>
      <c r="S1143" s="11">
        <f>'Comm Input'!AB2177</f>
        <v>0</v>
      </c>
      <c r="T1143" s="28">
        <f>'Comm Input'!AC2177</f>
        <v>2.88</v>
      </c>
      <c r="U1143">
        <f>'Comm Input'!AD2177</f>
        <v>0</v>
      </c>
      <c r="V1143">
        <f>'Comm Input'!AE2177</f>
        <v>0</v>
      </c>
      <c r="W1143" s="28">
        <f>'Comm Input'!AF2177</f>
        <v>0</v>
      </c>
      <c r="X1143" s="89">
        <f>'Comm Input'!AG2177</f>
        <v>0</v>
      </c>
      <c r="Y1143">
        <f>'Comm Input'!AH2177</f>
        <v>0</v>
      </c>
      <c r="Z1143">
        <f>'Comm Input'!AI2177</f>
        <v>0</v>
      </c>
    </row>
    <row r="1144" spans="1:26" x14ac:dyDescent="0.25">
      <c r="A1144" s="134" t="str">
        <f>'Comm Input'!J2178</f>
        <v>Ireti - EFFECTIVE 2/2022</v>
      </c>
      <c r="B1144" s="925" t="str">
        <f>'Comm Input'!K2178</f>
        <v>AGRARIAN LAND &amp; POND</v>
      </c>
      <c r="C1144" s="926">
        <f>'Comm Input'!L2178</f>
        <v>0.25869999999999999</v>
      </c>
      <c r="D1144" s="11" t="str">
        <f>'Comm Input'!M2178</f>
        <v>FL0042</v>
      </c>
      <c r="E1144" s="494">
        <f>'Comm Input'!N2178</f>
        <v>0</v>
      </c>
      <c r="F1144" s="380">
        <f>'Comm Input'!O2178</f>
        <v>0</v>
      </c>
      <c r="G1144" s="858">
        <f>'Comm Input'!P2178</f>
        <v>0.5</v>
      </c>
      <c r="H1144" s="980">
        <f>'Comm Input'!Q2178</f>
        <v>0</v>
      </c>
      <c r="I1144" s="525">
        <f>'Comm Input'!R2178</f>
        <v>0</v>
      </c>
      <c r="J1144" s="525">
        <f>'Comm Input'!S2178</f>
        <v>0</v>
      </c>
      <c r="K1144" s="701">
        <f>'Comm Input'!T2178</f>
        <v>0</v>
      </c>
      <c r="L1144">
        <f>'Comm Input'!U2178</f>
        <v>0</v>
      </c>
      <c r="M1144">
        <f>'Comm Input'!V2178</f>
        <v>0</v>
      </c>
      <c r="N1144">
        <f>'Comm Input'!W2178</f>
        <v>0</v>
      </c>
      <c r="O1144">
        <f>'Comm Input'!X2178</f>
        <v>0</v>
      </c>
      <c r="P1144" s="11">
        <f>'Comm Input'!Y2178</f>
        <v>0</v>
      </c>
      <c r="Q1144" s="28">
        <f>'Comm Input'!Z2178</f>
        <v>0</v>
      </c>
      <c r="R1144" t="str">
        <f>'Comm Input'!AA2178</f>
        <v>kr 0.1</v>
      </c>
      <c r="S1144" s="11">
        <f>'Comm Input'!AB2178</f>
        <v>0</v>
      </c>
      <c r="T1144" s="28">
        <f>'Comm Input'!AC2178</f>
        <v>0</v>
      </c>
      <c r="U1144">
        <f>'Comm Input'!AD2178</f>
        <v>0</v>
      </c>
      <c r="V1144">
        <f>'Comm Input'!AE2178</f>
        <v>0</v>
      </c>
      <c r="W1144" s="28">
        <f>'Comm Input'!AF2178</f>
        <v>0</v>
      </c>
      <c r="X1144" s="89">
        <f>'Comm Input'!AG2178</f>
        <v>0</v>
      </c>
      <c r="Y1144">
        <f>'Comm Input'!AH2178</f>
        <v>0</v>
      </c>
      <c r="Z1144">
        <f>'Comm Input'!AI2178</f>
        <v>0</v>
      </c>
    </row>
    <row r="1145" spans="1:26" x14ac:dyDescent="0.25">
      <c r="A1145" s="134" t="str">
        <f>'Comm Input'!J2179</f>
        <v>Ireti - EFFECTIVE 10/2021</v>
      </c>
      <c r="B1145" s="925" t="str">
        <f>'Comm Input'!K2179</f>
        <v>TOTAL MAINTENANCE GROUP</v>
      </c>
      <c r="C1145" s="926">
        <f>'Comm Input'!L2179</f>
        <v>0.35809999999999997</v>
      </c>
      <c r="D1145" s="11" t="str">
        <f>'Comm Input'!M2179</f>
        <v>FL5645</v>
      </c>
      <c r="E1145" s="494">
        <f>'Comm Input'!N2179</f>
        <v>0</v>
      </c>
      <c r="F1145" s="380">
        <f>'Comm Input'!O2179</f>
        <v>0</v>
      </c>
      <c r="G1145" s="858">
        <f>'Comm Input'!P2179</f>
        <v>0.5</v>
      </c>
      <c r="H1145" s="980">
        <f>'Comm Input'!Q2179</f>
        <v>0</v>
      </c>
      <c r="I1145" s="525">
        <f>'Comm Input'!R2179</f>
        <v>0</v>
      </c>
      <c r="J1145" s="525">
        <f>'Comm Input'!S2179</f>
        <v>0</v>
      </c>
      <c r="K1145" s="701">
        <f>'Comm Input'!T2179</f>
        <v>0</v>
      </c>
      <c r="L1145">
        <f>'Comm Input'!U2179</f>
        <v>0</v>
      </c>
      <c r="M1145">
        <f>'Comm Input'!V2179</f>
        <v>0</v>
      </c>
      <c r="N1145">
        <f>'Comm Input'!W2179</f>
        <v>0</v>
      </c>
      <c r="O1145">
        <f>'Comm Input'!X2179</f>
        <v>0</v>
      </c>
      <c r="P1145" s="11">
        <f>'Comm Input'!Y2179</f>
        <v>0</v>
      </c>
      <c r="Q1145" s="28">
        <f>'Comm Input'!Z2179</f>
        <v>0</v>
      </c>
      <c r="R1145" t="str">
        <f>'Comm Input'!AA2179</f>
        <v>kr 0.5</v>
      </c>
      <c r="S1145" s="11">
        <f>'Comm Input'!AB2179</f>
        <v>0</v>
      </c>
      <c r="T1145" s="28">
        <f>'Comm Input'!AC2179</f>
        <v>0</v>
      </c>
      <c r="U1145">
        <f>'Comm Input'!AD2179</f>
        <v>0</v>
      </c>
      <c r="V1145">
        <f>'Comm Input'!AE2179</f>
        <v>0</v>
      </c>
      <c r="W1145" s="28">
        <f>'Comm Input'!AF2179</f>
        <v>0</v>
      </c>
      <c r="X1145" s="89">
        <f>'Comm Input'!AG2179</f>
        <v>0</v>
      </c>
      <c r="Y1145">
        <f>'Comm Input'!AH2179</f>
        <v>0</v>
      </c>
      <c r="Z1145">
        <f>'Comm Input'!AI2179</f>
        <v>0</v>
      </c>
    </row>
    <row r="1146" spans="1:26" x14ac:dyDescent="0.25">
      <c r="A1146" s="134" t="str">
        <f>'Comm Input'!J2180</f>
        <v>Ireti - EFFECTIVE 10/2021</v>
      </c>
      <c r="B1146" s="925" t="str">
        <f>'Comm Input'!K2180</f>
        <v>TOTAL MAINTENANCE GROUP</v>
      </c>
      <c r="C1146" s="926">
        <f>'Comm Input'!L2180</f>
        <v>0.1792</v>
      </c>
      <c r="D1146" s="11" t="str">
        <f>'Comm Input'!M2180</f>
        <v>FL8810</v>
      </c>
      <c r="E1146" s="494">
        <f>'Comm Input'!N2180</f>
        <v>0</v>
      </c>
      <c r="F1146" s="380">
        <f>'Comm Input'!O2180</f>
        <v>0</v>
      </c>
      <c r="G1146" s="858">
        <f>'Comm Input'!P2180</f>
        <v>0.5</v>
      </c>
      <c r="H1146" s="980">
        <f>'Comm Input'!Q2180</f>
        <v>0</v>
      </c>
      <c r="I1146" s="525">
        <f>'Comm Input'!R2180</f>
        <v>0</v>
      </c>
      <c r="J1146" s="525">
        <f>'Comm Input'!S2180</f>
        <v>0</v>
      </c>
      <c r="K1146" s="701">
        <f>'Comm Input'!T2180</f>
        <v>0</v>
      </c>
      <c r="L1146">
        <f>'Comm Input'!U2180</f>
        <v>0</v>
      </c>
      <c r="M1146">
        <f>'Comm Input'!V2180</f>
        <v>0</v>
      </c>
      <c r="N1146">
        <f>'Comm Input'!W2180</f>
        <v>0</v>
      </c>
      <c r="O1146">
        <f>'Comm Input'!X2180</f>
        <v>0</v>
      </c>
      <c r="P1146" s="11">
        <f>'Comm Input'!Y2180</f>
        <v>0</v>
      </c>
      <c r="Q1146" s="28">
        <f>'Comm Input'!Z2180</f>
        <v>0</v>
      </c>
      <c r="R1146" t="str">
        <f>'Comm Input'!AA2180</f>
        <v>kr 0.25</v>
      </c>
      <c r="S1146" s="11">
        <f>'Comm Input'!AB2180</f>
        <v>0</v>
      </c>
      <c r="T1146" s="28">
        <f>'Comm Input'!AC2180</f>
        <v>0</v>
      </c>
      <c r="U1146">
        <f>'Comm Input'!AD2180</f>
        <v>0</v>
      </c>
      <c r="V1146">
        <f>'Comm Input'!AE2180</f>
        <v>0</v>
      </c>
      <c r="W1146" s="28">
        <f>'Comm Input'!AF2180</f>
        <v>0</v>
      </c>
      <c r="X1146" s="89">
        <f>'Comm Input'!AG2180</f>
        <v>0</v>
      </c>
      <c r="Y1146">
        <f>'Comm Input'!AH2180</f>
        <v>0</v>
      </c>
      <c r="Z1146">
        <f>'Comm Input'!AI2180</f>
        <v>0</v>
      </c>
    </row>
    <row r="1147" spans="1:26" x14ac:dyDescent="0.25">
      <c r="A1147" s="134" t="str">
        <f>'Comm Input'!J2181</f>
        <v>Ireti - EFFECTIVE 10/2021</v>
      </c>
      <c r="B1147" s="925" t="str">
        <f>'Comm Input'!K2181</f>
        <v>VALLES ROOFING INC</v>
      </c>
      <c r="C1147" s="926">
        <f>'Comm Input'!L2181</f>
        <v>0.2853</v>
      </c>
      <c r="D1147" s="11" t="str">
        <f>'Comm Input'!M2181</f>
        <v>FL5551</v>
      </c>
      <c r="E1147" s="494">
        <f>'Comm Input'!N2181</f>
        <v>9000</v>
      </c>
      <c r="F1147" s="380">
        <f>'Comm Input'!O2181</f>
        <v>6.0199999999999997E-2</v>
      </c>
      <c r="G1147" s="858">
        <f>'Comm Input'!P2181</f>
        <v>0.5</v>
      </c>
      <c r="H1147" s="980">
        <f>'Comm Input'!Q2181</f>
        <v>3.0099999999999998E-2</v>
      </c>
      <c r="I1147" s="525">
        <f>'Comm Input'!R2181</f>
        <v>0</v>
      </c>
      <c r="J1147" s="525">
        <f>'Comm Input'!S2181</f>
        <v>0</v>
      </c>
      <c r="K1147" s="701">
        <f>'Comm Input'!T2181</f>
        <v>0</v>
      </c>
      <c r="L1147">
        <f>'Comm Input'!U2181</f>
        <v>0</v>
      </c>
      <c r="M1147">
        <f>'Comm Input'!V2181</f>
        <v>0</v>
      </c>
      <c r="N1147">
        <f>'Comm Input'!W2181</f>
        <v>0</v>
      </c>
      <c r="O1147">
        <f>'Comm Input'!X2181</f>
        <v>0</v>
      </c>
      <c r="P1147" s="11">
        <f>'Comm Input'!Y2181</f>
        <v>0</v>
      </c>
      <c r="Q1147" s="28">
        <f>'Comm Input'!Z2181</f>
        <v>270.89999999999998</v>
      </c>
      <c r="R1147" t="str">
        <f>'Comm Input'!AA2181</f>
        <v>kr 0.1</v>
      </c>
      <c r="S1147" s="11">
        <f>'Comm Input'!AB2181</f>
        <v>0</v>
      </c>
      <c r="T1147" s="28">
        <f>'Comm Input'!AC2181</f>
        <v>9</v>
      </c>
      <c r="U1147">
        <f>'Comm Input'!AD2181</f>
        <v>0</v>
      </c>
      <c r="V1147">
        <f>'Comm Input'!AE2181</f>
        <v>0</v>
      </c>
      <c r="W1147" s="28">
        <f>'Comm Input'!AF2181</f>
        <v>0</v>
      </c>
      <c r="X1147" s="89">
        <f>'Comm Input'!AG2181</f>
        <v>0</v>
      </c>
      <c r="Y1147">
        <f>'Comm Input'!AH2181</f>
        <v>0</v>
      </c>
      <c r="Z1147">
        <f>'Comm Input'!AI2181</f>
        <v>0</v>
      </c>
    </row>
    <row r="1148" spans="1:26" x14ac:dyDescent="0.25">
      <c r="A1148" s="134" t="str">
        <f>'Comm Input'!J2182</f>
        <v>Ireti - EFFECTIVE 10/2021</v>
      </c>
      <c r="B1148" s="925" t="str">
        <f>'Comm Input'!K2182</f>
        <v>VALLES ROOFING INC</v>
      </c>
      <c r="C1148" s="926">
        <f>'Comm Input'!L2182</f>
        <v>0.1792</v>
      </c>
      <c r="D1148" s="11" t="str">
        <f>'Comm Input'!M2182</f>
        <v>FL8810</v>
      </c>
      <c r="E1148" s="494">
        <f>'Comm Input'!N2182</f>
        <v>2200</v>
      </c>
      <c r="F1148" s="380">
        <f>'Comm Input'!O2182</f>
        <v>8.8999999999999996E-2</v>
      </c>
      <c r="G1148" s="858">
        <f>'Comm Input'!P2182</f>
        <v>0.5</v>
      </c>
      <c r="H1148" s="980">
        <f>'Comm Input'!Q2182</f>
        <v>4.4499999999999998E-2</v>
      </c>
      <c r="I1148" s="525">
        <f>'Comm Input'!R2182</f>
        <v>0</v>
      </c>
      <c r="J1148" s="525">
        <f>'Comm Input'!S2182</f>
        <v>0</v>
      </c>
      <c r="K1148" s="701">
        <f>'Comm Input'!T2182</f>
        <v>0</v>
      </c>
      <c r="L1148">
        <f>'Comm Input'!U2182</f>
        <v>0</v>
      </c>
      <c r="M1148">
        <f>'Comm Input'!V2182</f>
        <v>0</v>
      </c>
      <c r="N1148">
        <f>'Comm Input'!W2182</f>
        <v>0</v>
      </c>
      <c r="O1148">
        <f>'Comm Input'!X2182</f>
        <v>0</v>
      </c>
      <c r="P1148" s="11">
        <f>'Comm Input'!Y2182</f>
        <v>0</v>
      </c>
      <c r="Q1148" s="28">
        <f>'Comm Input'!Z2182</f>
        <v>97.899999999999991</v>
      </c>
      <c r="R1148" t="str">
        <f>'Comm Input'!AA2182</f>
        <v>kr 0.25</v>
      </c>
      <c r="S1148" s="11">
        <f>'Comm Input'!AB2182</f>
        <v>0</v>
      </c>
      <c r="T1148" s="28">
        <f>'Comm Input'!AC2182</f>
        <v>5.5</v>
      </c>
      <c r="U1148">
        <f>'Comm Input'!AD2182</f>
        <v>0</v>
      </c>
      <c r="V1148">
        <f>'Comm Input'!AE2182</f>
        <v>0</v>
      </c>
      <c r="W1148" s="28">
        <f>'Comm Input'!AF2182</f>
        <v>0</v>
      </c>
      <c r="X1148" s="89">
        <f>'Comm Input'!AG2182</f>
        <v>0</v>
      </c>
      <c r="Y1148">
        <f>'Comm Input'!AH2182</f>
        <v>0</v>
      </c>
      <c r="Z1148">
        <f>'Comm Input'!AI2182</f>
        <v>0</v>
      </c>
    </row>
    <row r="1149" spans="1:26" x14ac:dyDescent="0.25">
      <c r="A1149" s="134" t="str">
        <f>'Comm Input'!J2183</f>
        <v>Brassington - EFFECTIVE 12/2022</v>
      </c>
      <c r="B1149" s="925" t="str">
        <f>'Comm Input'!K2183</f>
        <v>BRACCO DIAGNOSTICS</v>
      </c>
      <c r="C1149" s="926">
        <f>'Comm Input'!L2183</f>
        <v>0.2056</v>
      </c>
      <c r="D1149" s="11" t="str">
        <f>'Comm Input'!M2183</f>
        <v>NY8810</v>
      </c>
      <c r="E1149" s="494">
        <f>'Comm Input'!N2183</f>
        <v>2736</v>
      </c>
      <c r="F1149" s="380">
        <f>'Comm Input'!O2183</f>
        <v>9.64E-2</v>
      </c>
      <c r="G1149" s="858">
        <f>'Comm Input'!P2183</f>
        <v>0.5</v>
      </c>
      <c r="H1149" s="980">
        <f>'Comm Input'!Q2183</f>
        <v>4.82E-2</v>
      </c>
      <c r="I1149" s="525">
        <f>'Comm Input'!R2183</f>
        <v>0</v>
      </c>
      <c r="J1149" s="525">
        <f>'Comm Input'!S2183</f>
        <v>0</v>
      </c>
      <c r="K1149" s="701">
        <f>'Comm Input'!T2183</f>
        <v>0</v>
      </c>
      <c r="L1149">
        <f>'Comm Input'!U2183</f>
        <v>0</v>
      </c>
      <c r="M1149">
        <f>'Comm Input'!V2183</f>
        <v>0</v>
      </c>
      <c r="N1149">
        <f>'Comm Input'!W2183</f>
        <v>0</v>
      </c>
      <c r="O1149">
        <f>'Comm Input'!X2183</f>
        <v>0</v>
      </c>
      <c r="P1149" s="11">
        <f>'Comm Input'!Y2183</f>
        <v>0</v>
      </c>
      <c r="Q1149" s="28">
        <f>'Comm Input'!Z2183</f>
        <v>131.87520000000001</v>
      </c>
      <c r="R1149" t="str">
        <f>'Comm Input'!AA2183</f>
        <v>kr 0.25</v>
      </c>
      <c r="S1149" s="11">
        <f>'Comm Input'!AB2183</f>
        <v>0</v>
      </c>
      <c r="T1149" s="28">
        <f>'Comm Input'!AC2183</f>
        <v>6.84</v>
      </c>
      <c r="U1149">
        <f>'Comm Input'!AD2183</f>
        <v>0</v>
      </c>
      <c r="V1149">
        <f>'Comm Input'!AE2183</f>
        <v>0</v>
      </c>
      <c r="W1149" s="28">
        <f>'Comm Input'!AF2183</f>
        <v>0</v>
      </c>
      <c r="X1149" s="89">
        <f>'Comm Input'!AG2183</f>
        <v>0</v>
      </c>
      <c r="Y1149">
        <f>'Comm Input'!AH2183</f>
        <v>0</v>
      </c>
      <c r="Z1149">
        <f>'Comm Input'!AI2183</f>
        <v>0</v>
      </c>
    </row>
    <row r="1150" spans="1:26" x14ac:dyDescent="0.25">
      <c r="A1150" s="134" t="str">
        <f>'Comm Input'!J2184</f>
        <v>Brassington - EFFECTIVE 04/2022</v>
      </c>
      <c r="B1150" s="925" t="str">
        <f>'Comm Input'!K2184</f>
        <v>SHERWIN WILLIAMS</v>
      </c>
      <c r="C1150" s="926">
        <f>'Comm Input'!L2184</f>
        <v>0.17280000000000001</v>
      </c>
      <c r="D1150" s="11" t="str">
        <f>'Comm Input'!M2184</f>
        <v>IL4828</v>
      </c>
      <c r="E1150" s="494">
        <f>'Comm Input'!N2184</f>
        <v>2751.88</v>
      </c>
      <c r="F1150" s="380">
        <f>'Comm Input'!O2184</f>
        <v>2.5999999999999999E-2</v>
      </c>
      <c r="G1150" s="858">
        <f>'Comm Input'!P2184</f>
        <v>0.5</v>
      </c>
      <c r="H1150" s="980">
        <f>'Comm Input'!Q2184</f>
        <v>1.2999999999999999E-2</v>
      </c>
      <c r="I1150" s="525">
        <f>'Comm Input'!R2184</f>
        <v>0</v>
      </c>
      <c r="J1150" s="525">
        <f>'Comm Input'!S2184</f>
        <v>0</v>
      </c>
      <c r="K1150" s="701">
        <f>'Comm Input'!T2184</f>
        <v>0</v>
      </c>
      <c r="L1150">
        <f>'Comm Input'!U2184</f>
        <v>0</v>
      </c>
      <c r="M1150">
        <f>'Comm Input'!V2184</f>
        <v>0</v>
      </c>
      <c r="N1150">
        <f>'Comm Input'!W2184</f>
        <v>0</v>
      </c>
      <c r="O1150">
        <f>'Comm Input'!X2184</f>
        <v>0</v>
      </c>
      <c r="P1150" s="11">
        <f>'Comm Input'!Y2184</f>
        <v>0</v>
      </c>
      <c r="Q1150" s="28">
        <f>'Comm Input'!Z2184</f>
        <v>35.774439999999998</v>
      </c>
      <c r="R1150" t="str">
        <f>'Comm Input'!AA2184</f>
        <v>kr 0.25</v>
      </c>
      <c r="S1150" s="11">
        <f>'Comm Input'!AB2184</f>
        <v>0</v>
      </c>
      <c r="T1150" s="28">
        <f>'Comm Input'!AC2184</f>
        <v>6.8797000000000006</v>
      </c>
      <c r="U1150">
        <f>'Comm Input'!AD2184</f>
        <v>0</v>
      </c>
      <c r="V1150">
        <f>'Comm Input'!AE2184</f>
        <v>0</v>
      </c>
      <c r="W1150" s="28">
        <f>'Comm Input'!AF2184</f>
        <v>0</v>
      </c>
      <c r="X1150" s="89">
        <f>'Comm Input'!AG2184</f>
        <v>0</v>
      </c>
      <c r="Y1150">
        <f>'Comm Input'!AH2184</f>
        <v>0</v>
      </c>
      <c r="Z1150">
        <f>'Comm Input'!AI2184</f>
        <v>0</v>
      </c>
    </row>
    <row r="1151" spans="1:26" x14ac:dyDescent="0.25">
      <c r="A1151" s="134" t="str">
        <f>'Comm Input'!J2185</f>
        <v>Brassington - EFFECTIVE 08/2022</v>
      </c>
      <c r="B1151" s="925" t="str">
        <f>'Comm Input'!K2185</f>
        <v>SHERWIN WILLIAMS</v>
      </c>
      <c r="C1151" s="926">
        <f>'Comm Input'!L2185</f>
        <v>0.18110000000000001</v>
      </c>
      <c r="D1151" s="11" t="str">
        <f>'Comm Input'!M2185</f>
        <v>TX4511</v>
      </c>
      <c r="E1151" s="494">
        <f>'Comm Input'!N2185</f>
        <v>4613</v>
      </c>
      <c r="F1151" s="380">
        <f>'Comm Input'!O2185</f>
        <v>0.04</v>
      </c>
      <c r="G1151" s="858">
        <f>'Comm Input'!P2185</f>
        <v>0.5</v>
      </c>
      <c r="H1151" s="980">
        <f>'Comm Input'!Q2185</f>
        <v>0.02</v>
      </c>
      <c r="I1151" s="525">
        <f>'Comm Input'!R2185</f>
        <v>0</v>
      </c>
      <c r="J1151" s="525">
        <f>'Comm Input'!S2185</f>
        <v>0</v>
      </c>
      <c r="K1151" s="701">
        <f>'Comm Input'!T2185</f>
        <v>0</v>
      </c>
      <c r="L1151">
        <f>'Comm Input'!U2185</f>
        <v>0</v>
      </c>
      <c r="M1151">
        <f>'Comm Input'!V2185</f>
        <v>0</v>
      </c>
      <c r="N1151">
        <f>'Comm Input'!W2185</f>
        <v>0</v>
      </c>
      <c r="O1151">
        <f>'Comm Input'!X2185</f>
        <v>0</v>
      </c>
      <c r="P1151" s="11">
        <f>'Comm Input'!Y2185</f>
        <v>0</v>
      </c>
      <c r="Q1151" s="28">
        <f>'Comm Input'!Z2185</f>
        <v>92.26</v>
      </c>
      <c r="R1151" t="str">
        <f>'Comm Input'!AA2185</f>
        <v>kr 0.25</v>
      </c>
      <c r="S1151" s="11">
        <f>'Comm Input'!AB2185</f>
        <v>0</v>
      </c>
      <c r="T1151" s="28">
        <f>'Comm Input'!AC2185</f>
        <v>11.532500000000001</v>
      </c>
      <c r="U1151">
        <f>'Comm Input'!AD2185</f>
        <v>0</v>
      </c>
      <c r="V1151">
        <f>'Comm Input'!AE2185</f>
        <v>0</v>
      </c>
      <c r="W1151" s="28">
        <f>'Comm Input'!AF2185</f>
        <v>0</v>
      </c>
      <c r="X1151" s="89">
        <f>'Comm Input'!AG2185</f>
        <v>0</v>
      </c>
      <c r="Y1151">
        <f>'Comm Input'!AH2185</f>
        <v>0</v>
      </c>
      <c r="Z1151">
        <f>'Comm Input'!AI2185</f>
        <v>0</v>
      </c>
    </row>
    <row r="1152" spans="1:26" x14ac:dyDescent="0.25">
      <c r="A1152" s="134" t="str">
        <f>'Comm Input'!J2186</f>
        <v>Brassington - EFFECTIVE 08/2022</v>
      </c>
      <c r="B1152" s="925" t="str">
        <f>'Comm Input'!K2186</f>
        <v>SHERWIN WILLIAMS</v>
      </c>
      <c r="C1152" s="926">
        <f>'Comm Input'!L2186</f>
        <v>0.18909999999999999</v>
      </c>
      <c r="D1152" s="11" t="str">
        <f>'Comm Input'!M2186</f>
        <v>KY4828</v>
      </c>
      <c r="E1152" s="494">
        <f>'Comm Input'!N2186</f>
        <v>0</v>
      </c>
      <c r="F1152" s="380">
        <f>'Comm Input'!O2186</f>
        <v>0.03</v>
      </c>
      <c r="G1152" s="858">
        <f>'Comm Input'!P2186</f>
        <v>0.5</v>
      </c>
      <c r="H1152" s="980">
        <f>'Comm Input'!Q2186</f>
        <v>1.4999999999999999E-2</v>
      </c>
      <c r="I1152" s="525">
        <f>'Comm Input'!R2186</f>
        <v>0</v>
      </c>
      <c r="J1152" s="525">
        <f>'Comm Input'!S2186</f>
        <v>0</v>
      </c>
      <c r="K1152" s="701">
        <f>'Comm Input'!T2186</f>
        <v>0</v>
      </c>
      <c r="L1152">
        <f>'Comm Input'!U2186</f>
        <v>0</v>
      </c>
      <c r="M1152">
        <f>'Comm Input'!V2186</f>
        <v>0</v>
      </c>
      <c r="N1152">
        <f>'Comm Input'!W2186</f>
        <v>0</v>
      </c>
      <c r="O1152">
        <f>'Comm Input'!X2186</f>
        <v>0</v>
      </c>
      <c r="P1152" s="11">
        <f>'Comm Input'!Y2186</f>
        <v>0</v>
      </c>
      <c r="Q1152" s="28">
        <f>'Comm Input'!Z2186</f>
        <v>0</v>
      </c>
      <c r="R1152" t="str">
        <f>'Comm Input'!AA2186</f>
        <v>kr 0.25</v>
      </c>
      <c r="S1152" s="11">
        <f>'Comm Input'!AB2186</f>
        <v>0</v>
      </c>
      <c r="T1152" s="28">
        <f>'Comm Input'!AC2186</f>
        <v>0</v>
      </c>
      <c r="U1152">
        <f>'Comm Input'!AD2186</f>
        <v>0</v>
      </c>
      <c r="V1152">
        <f>'Comm Input'!AE2186</f>
        <v>0</v>
      </c>
      <c r="W1152" s="28">
        <f>'Comm Input'!AF2186</f>
        <v>0</v>
      </c>
      <c r="X1152" s="89">
        <f>'Comm Input'!AG2186</f>
        <v>0</v>
      </c>
      <c r="Y1152">
        <f>'Comm Input'!AH2186</f>
        <v>0</v>
      </c>
      <c r="Z1152">
        <f>'Comm Input'!AI2186</f>
        <v>0</v>
      </c>
    </row>
    <row r="1153" spans="1:26" x14ac:dyDescent="0.25">
      <c r="A1153" s="134" t="str">
        <f>'Comm Input'!J2187</f>
        <v>Brassington - EFFECTIVE 07/2022</v>
      </c>
      <c r="B1153" s="925" t="str">
        <f>'Comm Input'!K2187</f>
        <v>CNPC USA, Inc.</v>
      </c>
      <c r="C1153" s="926">
        <f>'Comm Input'!L2187</f>
        <v>0.18110000000000001</v>
      </c>
      <c r="D1153" s="11" t="str">
        <f>'Comm Input'!M2187</f>
        <v>TX4511</v>
      </c>
      <c r="E1153" s="494">
        <f>'Comm Input'!N2187</f>
        <v>0</v>
      </c>
      <c r="F1153" s="380">
        <f>'Comm Input'!O2187</f>
        <v>0.04</v>
      </c>
      <c r="G1153" s="858">
        <f>'Comm Input'!P2187</f>
        <v>0.5</v>
      </c>
      <c r="H1153" s="980">
        <f>'Comm Input'!Q2187</f>
        <v>0.02</v>
      </c>
      <c r="I1153" s="525">
        <f>'Comm Input'!R2187</f>
        <v>0</v>
      </c>
      <c r="J1153" s="525">
        <f>'Comm Input'!S2187</f>
        <v>0</v>
      </c>
      <c r="K1153" s="701">
        <f>'Comm Input'!T2187</f>
        <v>0</v>
      </c>
      <c r="L1153">
        <f>'Comm Input'!U2187</f>
        <v>0</v>
      </c>
      <c r="M1153">
        <f>'Comm Input'!V2187</f>
        <v>0</v>
      </c>
      <c r="N1153">
        <f>'Comm Input'!W2187</f>
        <v>0</v>
      </c>
      <c r="O1153">
        <f>'Comm Input'!X2187</f>
        <v>0</v>
      </c>
      <c r="P1153" s="11">
        <f>'Comm Input'!Y2187</f>
        <v>0</v>
      </c>
      <c r="Q1153" s="28">
        <f>'Comm Input'!Z2187</f>
        <v>0</v>
      </c>
      <c r="R1153" t="str">
        <f>'Comm Input'!AA2187</f>
        <v>kr0.25</v>
      </c>
      <c r="S1153" s="11">
        <f>'Comm Input'!AB2187</f>
        <v>0</v>
      </c>
      <c r="T1153" s="28">
        <f>'Comm Input'!AC2187</f>
        <v>0</v>
      </c>
      <c r="U1153">
        <f>'Comm Input'!AD2187</f>
        <v>0</v>
      </c>
      <c r="V1153">
        <f>'Comm Input'!AE2187</f>
        <v>0</v>
      </c>
      <c r="W1153" s="28">
        <f>'Comm Input'!AF2187</f>
        <v>0</v>
      </c>
      <c r="X1153" s="89">
        <f>'Comm Input'!AG2187</f>
        <v>0</v>
      </c>
      <c r="Y1153">
        <f>'Comm Input'!AH2187</f>
        <v>0</v>
      </c>
      <c r="Z1153">
        <f>'Comm Input'!AI2187</f>
        <v>0</v>
      </c>
    </row>
    <row r="1154" spans="1:26" x14ac:dyDescent="0.25">
      <c r="A1154" s="134">
        <f>'Comm Input'!J2188</f>
        <v>0</v>
      </c>
      <c r="B1154">
        <f>'Comm Input'!K2188</f>
        <v>0</v>
      </c>
      <c r="C1154">
        <f>'Comm Input'!L2188</f>
        <v>0</v>
      </c>
      <c r="D1154">
        <f>'Comm Input'!M2188</f>
        <v>0</v>
      </c>
      <c r="E1154">
        <f>'Comm Input'!N2188</f>
        <v>0</v>
      </c>
      <c r="F1154" s="13">
        <f>'Comm Input'!O2188</f>
        <v>0</v>
      </c>
      <c r="G1154">
        <f>'Comm Input'!P2188</f>
        <v>0.5</v>
      </c>
      <c r="H1154" s="306">
        <f>'Comm Input'!Q2188</f>
        <v>0</v>
      </c>
      <c r="I1154" s="306">
        <f>'Comm Input'!R2188</f>
        <v>0</v>
      </c>
      <c r="J1154" s="306">
        <f>'Comm Input'!S2188</f>
        <v>0</v>
      </c>
      <c r="K1154" s="306">
        <f>'Comm Input'!T2188</f>
        <v>0</v>
      </c>
      <c r="L1154">
        <f>'Comm Input'!U2188</f>
        <v>0</v>
      </c>
      <c r="M1154">
        <f>'Comm Input'!V2188</f>
        <v>0</v>
      </c>
      <c r="N1154">
        <f>'Comm Input'!W2188</f>
        <v>0</v>
      </c>
      <c r="O1154">
        <f>'Comm Input'!X2188</f>
        <v>0</v>
      </c>
      <c r="P1154" s="11">
        <f>'Comm Input'!Y2188</f>
        <v>0</v>
      </c>
      <c r="Q1154" s="11">
        <f>'Comm Input'!Z2188</f>
        <v>0</v>
      </c>
      <c r="R1154">
        <f>'Comm Input'!AA2188</f>
        <v>0</v>
      </c>
      <c r="S1154" s="11">
        <f>'Comm Input'!AB2188</f>
        <v>0</v>
      </c>
      <c r="T1154" s="11">
        <f>'Comm Input'!AC2188</f>
        <v>0</v>
      </c>
      <c r="U1154">
        <f>'Comm Input'!AD2188</f>
        <v>0</v>
      </c>
      <c r="V1154">
        <f>'Comm Input'!AE2188</f>
        <v>0</v>
      </c>
      <c r="W1154" s="11">
        <f>'Comm Input'!AF2188</f>
        <v>0</v>
      </c>
      <c r="X1154">
        <f>'Comm Input'!AG2188</f>
        <v>0</v>
      </c>
      <c r="Y1154">
        <f>'Comm Input'!AH2188</f>
        <v>0</v>
      </c>
      <c r="Z1154">
        <f>'Comm Input'!AI2188</f>
        <v>0</v>
      </c>
    </row>
    <row r="1155" spans="1:26" ht="75.75" thickBot="1" x14ac:dyDescent="0.3">
      <c r="A1155" s="875" t="str">
        <f>'Comm Input'!J2189</f>
        <v>End of Marketing Arm Jason Ruben</v>
      </c>
      <c r="B1155" s="877">
        <f>'Comm Input'!K2189</f>
        <v>97918.930000000008</v>
      </c>
      <c r="C1155" s="876">
        <f>'Comm Input'!L2189</f>
        <v>0</v>
      </c>
      <c r="D1155" s="961" t="str">
        <f>'Comm Input'!M2189</f>
        <v>1/2 of SUTA CREDIT IN ()</v>
      </c>
      <c r="E1155" s="494">
        <f>'Comm Input'!N2189</f>
        <v>0</v>
      </c>
      <c r="F1155" s="179">
        <f>'Comm Input'!O2189</f>
        <v>0</v>
      </c>
      <c r="G1155" s="858">
        <f>'Comm Input'!P2189</f>
        <v>0</v>
      </c>
      <c r="H1155" s="177">
        <f>'Comm Input'!Q2189</f>
        <v>0</v>
      </c>
      <c r="I1155" s="336">
        <f>'Comm Input'!R2189</f>
        <v>0</v>
      </c>
      <c r="J1155" s="336">
        <f>'Comm Input'!S2189</f>
        <v>0</v>
      </c>
      <c r="K1155" s="336">
        <f>'Comm Input'!T2189</f>
        <v>0</v>
      </c>
      <c r="L1155" s="171">
        <f>'Comm Input'!U2189</f>
        <v>0</v>
      </c>
      <c r="M1155" s="171">
        <f>'Comm Input'!V2189</f>
        <v>0</v>
      </c>
      <c r="N1155" s="171">
        <f>'Comm Input'!W2189</f>
        <v>0</v>
      </c>
      <c r="O1155" s="960" t="str">
        <f>'Comm Input'!X2189</f>
        <v>SUTA CREDIT &gt;&gt;&gt;&gt;&gt;&gt;&gt;&gt;&gt;&gt;&gt;&gt;&gt;&gt;&gt;&gt;&gt;&gt;&gt;&gt;</v>
      </c>
      <c r="P1155" s="201">
        <f>'Comm Input'!Y2189</f>
        <v>0</v>
      </c>
      <c r="Q1155" s="1112">
        <f>'Comm Input'!Z2189</f>
        <v>0</v>
      </c>
      <c r="R1155" s="171"/>
      <c r="S1155" s="201"/>
      <c r="T1155" s="201"/>
      <c r="U1155" s="171"/>
      <c r="V1155" s="171"/>
      <c r="W1155" s="1112"/>
      <c r="X1155" s="774"/>
      <c r="Y1155" s="171"/>
      <c r="Z1155" s="171"/>
    </row>
    <row r="1156" spans="1:26" ht="16.5" thickBot="1" x14ac:dyDescent="0.3">
      <c r="A1156" s="945">
        <f>'Comm Input'!J2190</f>
        <v>97918.930000000008</v>
      </c>
      <c r="B1156" s="994" t="str">
        <f>'Comm Input'!K2190</f>
        <v>Jason Ruben's Staffing Total Payroll</v>
      </c>
      <c r="C1156" s="995">
        <f>'Comm Input'!L2190</f>
        <v>0</v>
      </c>
      <c r="D1156" s="995">
        <f>'Comm Input'!M2190</f>
        <v>0</v>
      </c>
      <c r="E1156" s="529">
        <f>'Comm Input'!N2190</f>
        <v>0</v>
      </c>
      <c r="F1156" s="89">
        <f>'Comm Input'!O2190</f>
        <v>0</v>
      </c>
      <c r="G1156" s="89">
        <f>'Comm Input'!P2190</f>
        <v>0</v>
      </c>
      <c r="H1156" s="647">
        <f>'Comm Input'!Q2190</f>
        <v>0</v>
      </c>
      <c r="I1156" s="701">
        <f>'Comm Input'!R2190</f>
        <v>0</v>
      </c>
      <c r="J1156" s="701">
        <f>'Comm Input'!S2190</f>
        <v>0</v>
      </c>
      <c r="K1156" s="701">
        <f>'Comm Input'!T2190</f>
        <v>0</v>
      </c>
      <c r="L1156" s="89">
        <f>'Comm Input'!U2190</f>
        <v>0</v>
      </c>
      <c r="M1156" s="89">
        <f>'Comm Input'!V2190</f>
        <v>0</v>
      </c>
      <c r="N1156" s="89">
        <f>'Comm Input'!W2190</f>
        <v>0</v>
      </c>
      <c r="O1156" s="89">
        <f>'Comm Input'!X2190</f>
        <v>0</v>
      </c>
      <c r="P1156" s="28">
        <f>'Comm Input'!Y2190</f>
        <v>0</v>
      </c>
      <c r="Q1156" s="28">
        <f>'Comm Input'!Z2190</f>
        <v>0</v>
      </c>
      <c r="R1156" s="89">
        <f>'Comm Input'!AA2190</f>
        <v>0</v>
      </c>
      <c r="S1156" s="28">
        <f>'Comm Input'!AB2190</f>
        <v>0</v>
      </c>
      <c r="T1156" s="28">
        <f>'Comm Input'!AC2190</f>
        <v>0</v>
      </c>
      <c r="U1156" s="89">
        <f>'Comm Input'!AD2190</f>
        <v>0</v>
      </c>
      <c r="V1156" s="89">
        <f>'Comm Input'!AE2190</f>
        <v>0</v>
      </c>
      <c r="W1156" s="28">
        <f>'Comm Input'!AF2190</f>
        <v>0</v>
      </c>
      <c r="X1156" s="89">
        <f>'Comm Input'!AG2190</f>
        <v>0</v>
      </c>
      <c r="Y1156" s="89">
        <f>'Comm Input'!AH2190</f>
        <v>0</v>
      </c>
      <c r="Z1156" s="89">
        <f>'Comm Input'!AI2190</f>
        <v>0</v>
      </c>
    </row>
    <row r="1157" spans="1:26" ht="15.75" x14ac:dyDescent="0.25">
      <c r="A1157" s="943">
        <f>'Comm Input'!J2191</f>
        <v>0</v>
      </c>
      <c r="B1157" s="89">
        <f>'Comm Input'!K2191</f>
        <v>0</v>
      </c>
      <c r="C1157" s="995">
        <f>'Comm Input'!L2191</f>
        <v>0</v>
      </c>
      <c r="D1157" s="995">
        <f>'Comm Input'!M2191</f>
        <v>0</v>
      </c>
      <c r="E1157" s="529">
        <f>'Comm Input'!N2191</f>
        <v>0</v>
      </c>
      <c r="F1157" s="89">
        <f>'Comm Input'!O2191</f>
        <v>0</v>
      </c>
      <c r="G1157" s="996">
        <f>'Comm Input'!P2191</f>
        <v>0</v>
      </c>
      <c r="H1157" s="647">
        <f>'Comm Input'!Q2191</f>
        <v>0</v>
      </c>
      <c r="I1157" s="701">
        <f>'Comm Input'!R2191</f>
        <v>0</v>
      </c>
      <c r="J1157" s="701">
        <f>'Comm Input'!S2191</f>
        <v>0</v>
      </c>
      <c r="K1157" s="701">
        <f>'Comm Input'!T2191</f>
        <v>0</v>
      </c>
      <c r="L1157" s="89">
        <f>'Comm Input'!U2191</f>
        <v>0</v>
      </c>
      <c r="M1157" s="89">
        <f>'Comm Input'!V2191</f>
        <v>0</v>
      </c>
      <c r="N1157" s="89">
        <f>'Comm Input'!W2191</f>
        <v>0</v>
      </c>
      <c r="O1157" s="89">
        <f>'Comm Input'!X2191</f>
        <v>0</v>
      </c>
      <c r="P1157" s="28">
        <f>'Comm Input'!Y2191</f>
        <v>0</v>
      </c>
      <c r="Q1157" s="28">
        <f>'Comm Input'!Z2191</f>
        <v>0</v>
      </c>
      <c r="R1157" s="89">
        <f>'Comm Input'!AA2191</f>
        <v>0</v>
      </c>
      <c r="S1157" s="28">
        <f>'Comm Input'!AB2191</f>
        <v>0</v>
      </c>
      <c r="T1157" s="28">
        <f>'Comm Input'!AC2191</f>
        <v>0</v>
      </c>
      <c r="U1157" s="89">
        <f>'Comm Input'!AD2191</f>
        <v>0</v>
      </c>
      <c r="V1157" s="89">
        <f>'Comm Input'!AE2191</f>
        <v>0</v>
      </c>
      <c r="W1157" s="28">
        <f>'Comm Input'!AF2191</f>
        <v>0</v>
      </c>
      <c r="X1157" s="89">
        <f>'Comm Input'!AG2191</f>
        <v>0</v>
      </c>
      <c r="Y1157" s="89">
        <f>'Comm Input'!AH2191</f>
        <v>0</v>
      </c>
      <c r="Z1157" s="89">
        <f>'Comm Input'!AI2191</f>
        <v>0</v>
      </c>
    </row>
  </sheetData>
  <mergeCells count="1">
    <mergeCell ref="A5:B6"/>
  </mergeCells>
  <conditionalFormatting sqref="AB767:AB809 A1158:Z1048576 AA868:XFD868 A1155:Z1155 AA809:XFD843 A1095:Z1128 AA869:AB870 O1156:Z1157 AA844:AA866 O1129:Z1153 A4:XFD808 AA871:XFD1048576 A883:Z892">
    <cfRule type="cellIs" dxfId="756" priority="567" operator="equal">
      <formula>0</formula>
    </cfRule>
  </conditionalFormatting>
  <conditionalFormatting sqref="B21:Z29">
    <cfRule type="cellIs" dxfId="755" priority="565" operator="equal">
      <formula>0</formula>
    </cfRule>
  </conditionalFormatting>
  <conditionalFormatting sqref="B50:Z54 B55:M55">
    <cfRule type="cellIs" dxfId="754" priority="562" operator="equal">
      <formula>0</formula>
    </cfRule>
  </conditionalFormatting>
  <conditionalFormatting sqref="B30:Z38">
    <cfRule type="cellIs" dxfId="753" priority="564" operator="equal">
      <formula>0</formula>
    </cfRule>
  </conditionalFormatting>
  <conditionalFormatting sqref="B39:Z47 B48:M48">
    <cfRule type="cellIs" dxfId="752" priority="563" operator="equal">
      <formula>0</formula>
    </cfRule>
  </conditionalFormatting>
  <conditionalFormatting sqref="B66:M66 B57:Z65">
    <cfRule type="cellIs" dxfId="751" priority="561" operator="equal">
      <formula>0</formula>
    </cfRule>
  </conditionalFormatting>
  <conditionalFormatting sqref="N48:Z48">
    <cfRule type="cellIs" dxfId="750" priority="560" operator="equal">
      <formula>0</formula>
    </cfRule>
  </conditionalFormatting>
  <conditionalFormatting sqref="N55:Z55">
    <cfRule type="cellIs" dxfId="749" priority="559" operator="equal">
      <formula>0</formula>
    </cfRule>
  </conditionalFormatting>
  <conditionalFormatting sqref="N66:Z66">
    <cfRule type="cellIs" dxfId="748" priority="558" operator="equal">
      <formula>0</formula>
    </cfRule>
  </conditionalFormatting>
  <conditionalFormatting sqref="A57 A59:A66">
    <cfRule type="cellIs" dxfId="747" priority="548" operator="equal">
      <formula>0</formula>
    </cfRule>
  </conditionalFormatting>
  <conditionalFormatting sqref="A58">
    <cfRule type="cellIs" dxfId="746" priority="547" operator="equal">
      <formula>0</formula>
    </cfRule>
  </conditionalFormatting>
  <conditionalFormatting sqref="A1:A3 A9:A10">
    <cfRule type="cellIs" dxfId="745" priority="555" operator="equal">
      <formula>0</formula>
    </cfRule>
  </conditionalFormatting>
  <conditionalFormatting sqref="A20 A56 A49">
    <cfRule type="cellIs" dxfId="744" priority="554" operator="equal">
      <formula>0</formula>
    </cfRule>
  </conditionalFormatting>
  <conditionalFormatting sqref="A11:A19">
    <cfRule type="cellIs" dxfId="743" priority="553" operator="equal">
      <formula>0</formula>
    </cfRule>
  </conditionalFormatting>
  <conditionalFormatting sqref="A21:A29">
    <cfRule type="cellIs" dxfId="742" priority="552" operator="equal">
      <formula>0</formula>
    </cfRule>
  </conditionalFormatting>
  <conditionalFormatting sqref="A50:A55">
    <cfRule type="cellIs" dxfId="741" priority="549" operator="equal">
      <formula>0</formula>
    </cfRule>
  </conditionalFormatting>
  <conditionalFormatting sqref="A30:A38">
    <cfRule type="cellIs" dxfId="740" priority="551" operator="equal">
      <formula>0</formula>
    </cfRule>
  </conditionalFormatting>
  <conditionalFormatting sqref="A39:A48">
    <cfRule type="cellIs" dxfId="739" priority="550" operator="equal">
      <formula>0</formula>
    </cfRule>
  </conditionalFormatting>
  <conditionalFormatting sqref="A4:A5">
    <cfRule type="cellIs" dxfId="738" priority="546" operator="equal">
      <formula>0</formula>
    </cfRule>
  </conditionalFormatting>
  <conditionalFormatting sqref="E3:E4">
    <cfRule type="cellIs" dxfId="737" priority="545" operator="equal">
      <formula>0</formula>
    </cfRule>
  </conditionalFormatting>
  <conditionalFormatting sqref="D10:Z10">
    <cfRule type="cellIs" dxfId="736" priority="544" operator="equal">
      <formula>0</formula>
    </cfRule>
  </conditionalFormatting>
  <conditionalFormatting sqref="I6:J8">
    <cfRule type="cellIs" dxfId="735" priority="543" operator="equal">
      <formula>0</formula>
    </cfRule>
  </conditionalFormatting>
  <conditionalFormatting sqref="A7:A8">
    <cfRule type="cellIs" dxfId="734" priority="542" operator="equal">
      <formula>0</formula>
    </cfRule>
  </conditionalFormatting>
  <conditionalFormatting sqref="A67:M67">
    <cfRule type="cellIs" dxfId="733" priority="537" operator="equal">
      <formula>0</formula>
    </cfRule>
  </conditionalFormatting>
  <conditionalFormatting sqref="N67:Z67">
    <cfRule type="cellIs" dxfId="732" priority="536" operator="equal">
      <formula>0</formula>
    </cfRule>
  </conditionalFormatting>
  <conditionalFormatting sqref="A78:Y78 Z68:Z88 Q90 S90:U90">
    <cfRule type="cellIs" dxfId="731" priority="535" operator="equal">
      <formula>0</formula>
    </cfRule>
  </conditionalFormatting>
  <conditionalFormatting sqref="A77:L77 A68:Y76">
    <cfRule type="cellIs" dxfId="730" priority="534" operator="equal">
      <formula>0</formula>
    </cfRule>
  </conditionalFormatting>
  <conditionalFormatting sqref="M77:Y77">
    <cfRule type="cellIs" dxfId="729" priority="533" operator="equal">
      <formula>0</formula>
    </cfRule>
  </conditionalFormatting>
  <conditionalFormatting sqref="A88:L88 A79:Y87">
    <cfRule type="cellIs" dxfId="728" priority="532" operator="equal">
      <formula>0</formula>
    </cfRule>
  </conditionalFormatting>
  <conditionalFormatting sqref="M88:Y88">
    <cfRule type="cellIs" dxfId="727" priority="531" operator="equal">
      <formula>0</formula>
    </cfRule>
  </conditionalFormatting>
  <conditionalFormatting sqref="Z89">
    <cfRule type="cellIs" dxfId="726" priority="528" operator="equal">
      <formula>0</formula>
    </cfRule>
  </conditionalFormatting>
  <conditionalFormatting sqref="A89:Y89">
    <cfRule type="cellIs" dxfId="725" priority="525" operator="equal">
      <formula>0</formula>
    </cfRule>
  </conditionalFormatting>
  <conditionalFormatting sqref="A101:M101 A110:M110">
    <cfRule type="cellIs" dxfId="724" priority="499" operator="equal">
      <formula>0</formula>
    </cfRule>
  </conditionalFormatting>
  <conditionalFormatting sqref="N110:Z110">
    <cfRule type="cellIs" dxfId="723" priority="497" operator="equal">
      <formula>0</formula>
    </cfRule>
  </conditionalFormatting>
  <conditionalFormatting sqref="N99:Z99">
    <cfRule type="cellIs" dxfId="722" priority="498" operator="equal">
      <formula>0</formula>
    </cfRule>
  </conditionalFormatting>
  <conditionalFormatting sqref="A102:M109 A111:Z111 N100:Z109">
    <cfRule type="cellIs" dxfId="721" priority="502" operator="equal">
      <formula>0</formula>
    </cfRule>
  </conditionalFormatting>
  <conditionalFormatting sqref="A91:Z98">
    <cfRule type="cellIs" dxfId="720" priority="501" operator="equal">
      <formula>0</formula>
    </cfRule>
  </conditionalFormatting>
  <conditionalFormatting sqref="D113:D120">
    <cfRule type="cellIs" dxfId="719" priority="493" operator="equal">
      <formula>0</formula>
    </cfRule>
  </conditionalFormatting>
  <conditionalFormatting sqref="A112:Z112 A113:C119 E113:Z119">
    <cfRule type="cellIs" dxfId="718" priority="496" operator="equal">
      <formula>0</formula>
    </cfRule>
  </conditionalFormatting>
  <conditionalFormatting sqref="A120:C120 E120:M120">
    <cfRule type="cellIs" dxfId="717" priority="495" operator="equal">
      <formula>0</formula>
    </cfRule>
  </conditionalFormatting>
  <conditionalFormatting sqref="N120:Z120">
    <cfRule type="cellIs" dxfId="716" priority="494" operator="equal">
      <formula>0</formula>
    </cfRule>
  </conditionalFormatting>
  <conditionalFormatting sqref="A131:Z131">
    <cfRule type="cellIs" dxfId="715" priority="484" operator="equal">
      <formula>0</formula>
    </cfRule>
  </conditionalFormatting>
  <conditionalFormatting sqref="D133:D138">
    <cfRule type="cellIs" dxfId="714" priority="463" operator="equal">
      <formula>0</formula>
    </cfRule>
  </conditionalFormatting>
  <conditionalFormatting sqref="A122:T122 A123:C129 E123:T129 X122:Z129">
    <cfRule type="cellIs" dxfId="713" priority="478" operator="equal">
      <formula>0</formula>
    </cfRule>
  </conditionalFormatting>
  <conditionalFormatting sqref="D123:D130">
    <cfRule type="cellIs" dxfId="712" priority="475" operator="equal">
      <formula>0</formula>
    </cfRule>
  </conditionalFormatting>
  <conditionalFormatting sqref="A130:C130 E130:M130">
    <cfRule type="cellIs" dxfId="711" priority="477" operator="equal">
      <formula>0</formula>
    </cfRule>
  </conditionalFormatting>
  <conditionalFormatting sqref="N130:T130 X130:Z130">
    <cfRule type="cellIs" dxfId="710" priority="476" operator="equal">
      <formula>0</formula>
    </cfRule>
  </conditionalFormatting>
  <conditionalFormatting sqref="U123:W130 U122:V122">
    <cfRule type="cellIs" dxfId="709" priority="474" operator="equal">
      <formula>0</formula>
    </cfRule>
  </conditionalFormatting>
  <conditionalFormatting sqref="W122">
    <cfRule type="cellIs" dxfId="708" priority="473" operator="equal">
      <formula>0</formula>
    </cfRule>
  </conditionalFormatting>
  <conditionalFormatting sqref="A141:T141 N140:T140 X140:Z141 U132:W141 A151:Z151">
    <cfRule type="cellIs" dxfId="707" priority="467" operator="equal">
      <formula>0</formula>
    </cfRule>
  </conditionalFormatting>
  <conditionalFormatting sqref="D139:D140">
    <cfRule type="cellIs" dxfId="706" priority="464" operator="equal">
      <formula>0</formula>
    </cfRule>
  </conditionalFormatting>
  <conditionalFormatting sqref="A132:T132 A133:C139 E133:T139 X132:Z139">
    <cfRule type="cellIs" dxfId="705" priority="466" operator="equal">
      <formula>0</formula>
    </cfRule>
  </conditionalFormatting>
  <conditionalFormatting sqref="A140:C140 E140:M140">
    <cfRule type="cellIs" dxfId="704" priority="465" operator="equal">
      <formula>0</formula>
    </cfRule>
  </conditionalFormatting>
  <conditionalFormatting sqref="N150:T150 X150:Z150 U142:W150">
    <cfRule type="cellIs" dxfId="703" priority="462" operator="equal">
      <formula>0</formula>
    </cfRule>
  </conditionalFormatting>
  <conditionalFormatting sqref="D149:D150">
    <cfRule type="cellIs" dxfId="702" priority="459" operator="equal">
      <formula>0</formula>
    </cfRule>
  </conditionalFormatting>
  <conditionalFormatting sqref="A142:T142 A143:C149 E143:T149 X142:Z149">
    <cfRule type="cellIs" dxfId="701" priority="461" operator="equal">
      <formula>0</formula>
    </cfRule>
  </conditionalFormatting>
  <conditionalFormatting sqref="A150:C150 E150:M150">
    <cfRule type="cellIs" dxfId="700" priority="460" operator="equal">
      <formula>0</formula>
    </cfRule>
  </conditionalFormatting>
  <conditionalFormatting sqref="D143:D148">
    <cfRule type="cellIs" dxfId="699" priority="458" operator="equal">
      <formula>0</formula>
    </cfRule>
  </conditionalFormatting>
  <conditionalFormatting sqref="D153:D158">
    <cfRule type="cellIs" dxfId="698" priority="451" operator="equal">
      <formula>0</formula>
    </cfRule>
  </conditionalFormatting>
  <conditionalFormatting sqref="B152:T152">
    <cfRule type="cellIs" dxfId="697" priority="457" operator="equal">
      <formula>0</formula>
    </cfRule>
  </conditionalFormatting>
  <conditionalFormatting sqref="B153:C160 A152:A160">
    <cfRule type="cellIs" dxfId="696" priority="456" operator="equal">
      <formula>0</formula>
    </cfRule>
  </conditionalFormatting>
  <conditionalFormatting sqref="N160:T160 X160:Z160 U152:W160">
    <cfRule type="cellIs" dxfId="695" priority="455" operator="equal">
      <formula>0</formula>
    </cfRule>
  </conditionalFormatting>
  <conditionalFormatting sqref="D159:D160">
    <cfRule type="cellIs" dxfId="694" priority="452" operator="equal">
      <formula>0</formula>
    </cfRule>
  </conditionalFormatting>
  <conditionalFormatting sqref="E153:T159 X152:Z159">
    <cfRule type="cellIs" dxfId="693" priority="454" operator="equal">
      <formula>0</formula>
    </cfRule>
  </conditionalFormatting>
  <conditionalFormatting sqref="E160:M160">
    <cfRule type="cellIs" dxfId="692" priority="453" operator="equal">
      <formula>0</formula>
    </cfRule>
  </conditionalFormatting>
  <conditionalFormatting sqref="A161:Z161">
    <cfRule type="cellIs" dxfId="691" priority="448" operator="equal">
      <formula>0</formula>
    </cfRule>
  </conditionalFormatting>
  <conditionalFormatting sqref="V162:V170">
    <cfRule type="cellIs" dxfId="690" priority="440" operator="equal">
      <formula>0</formula>
    </cfRule>
  </conditionalFormatting>
  <conditionalFormatting sqref="O162:R162 T162:U162 W162:Z162">
    <cfRule type="cellIs" dxfId="689" priority="443" operator="equal">
      <formula>0</formula>
    </cfRule>
  </conditionalFormatting>
  <conditionalFormatting sqref="D163:M170 A162:C170 D162:K162">
    <cfRule type="cellIs" dxfId="688" priority="447" operator="equal">
      <formula>0</formula>
    </cfRule>
  </conditionalFormatting>
  <conditionalFormatting sqref="M162:N162">
    <cfRule type="cellIs" dxfId="687" priority="446" operator="equal">
      <formula>0</formula>
    </cfRule>
  </conditionalFormatting>
  <conditionalFormatting sqref="L162">
    <cfRule type="cellIs" dxfId="686" priority="445" operator="equal">
      <formula>0</formula>
    </cfRule>
  </conditionalFormatting>
  <conditionalFormatting sqref="N163:R170 T163:U170 W163:Z170">
    <cfRule type="cellIs" dxfId="685" priority="444" operator="equal">
      <formula>0</formula>
    </cfRule>
  </conditionalFormatting>
  <conditionalFormatting sqref="S162 S170">
    <cfRule type="cellIs" dxfId="684" priority="442" operator="equal">
      <formula>0</formula>
    </cfRule>
  </conditionalFormatting>
  <conditionalFormatting sqref="S163:S169">
    <cfRule type="cellIs" dxfId="683" priority="441" operator="equal">
      <formula>0</formula>
    </cfRule>
  </conditionalFormatting>
  <conditionalFormatting sqref="D173:M180 A172:C180 D172:K172">
    <cfRule type="cellIs" dxfId="682" priority="429" operator="equal">
      <formula>0</formula>
    </cfRule>
  </conditionalFormatting>
  <conditionalFormatting sqref="A172:AA180">
    <cfRule type="cellIs" dxfId="681" priority="421" operator="equal">
      <formula>0</formula>
    </cfRule>
  </conditionalFormatting>
  <conditionalFormatting sqref="O172:R172 T172:U172 W172:Z172">
    <cfRule type="cellIs" dxfId="680" priority="425" operator="equal">
      <formula>0</formula>
    </cfRule>
  </conditionalFormatting>
  <conditionalFormatting sqref="S172 S180">
    <cfRule type="cellIs" dxfId="679" priority="424" operator="equal">
      <formula>0</formula>
    </cfRule>
  </conditionalFormatting>
  <conditionalFormatting sqref="S173:S179">
    <cfRule type="cellIs" dxfId="678" priority="423" operator="equal">
      <formula>0</formula>
    </cfRule>
  </conditionalFormatting>
  <conditionalFormatting sqref="V172:V180">
    <cfRule type="cellIs" dxfId="677" priority="422" operator="equal">
      <formula>0</formula>
    </cfRule>
  </conditionalFormatting>
  <conditionalFormatting sqref="M172:N172">
    <cfRule type="cellIs" dxfId="676" priority="428" operator="equal">
      <formula>0</formula>
    </cfRule>
  </conditionalFormatting>
  <conditionalFormatting sqref="L172">
    <cfRule type="cellIs" dxfId="675" priority="427" operator="equal">
      <formula>0</formula>
    </cfRule>
  </conditionalFormatting>
  <conditionalFormatting sqref="N173:R180 T173:U180 W173:Z180">
    <cfRule type="cellIs" dxfId="674" priority="426" operator="equal">
      <formula>0</formula>
    </cfRule>
  </conditionalFormatting>
  <conditionalFormatting sqref="AA172:AA180">
    <cfRule type="cellIs" dxfId="673" priority="430" operator="equal">
      <formula>0</formula>
    </cfRule>
  </conditionalFormatting>
  <conditionalFormatting sqref="V182:V190">
    <cfRule type="cellIs" dxfId="672" priority="399" operator="equal">
      <formula>0</formula>
    </cfRule>
  </conditionalFormatting>
  <conditionalFormatting sqref="AA182:AA190">
    <cfRule type="cellIs" dxfId="671" priority="407" operator="equal">
      <formula>0</formula>
    </cfRule>
  </conditionalFormatting>
  <conditionalFormatting sqref="N183:R190 T183:U190 W183:Z190">
    <cfRule type="cellIs" dxfId="670" priority="403" operator="equal">
      <formula>0</formula>
    </cfRule>
  </conditionalFormatting>
  <conditionalFormatting sqref="O182:R182 T182:U182 W182:Z182">
    <cfRule type="cellIs" dxfId="669" priority="402" operator="equal">
      <formula>0</formula>
    </cfRule>
  </conditionalFormatting>
  <conditionalFormatting sqref="S182 S190">
    <cfRule type="cellIs" dxfId="668" priority="401" operator="equal">
      <formula>0</formula>
    </cfRule>
  </conditionalFormatting>
  <conditionalFormatting sqref="S183:S189">
    <cfRule type="cellIs" dxfId="667" priority="400" operator="equal">
      <formula>0</formula>
    </cfRule>
  </conditionalFormatting>
  <conditionalFormatting sqref="D183:M190 A182:C190 D182:K182">
    <cfRule type="cellIs" dxfId="666" priority="406" operator="equal">
      <formula>0</formula>
    </cfRule>
  </conditionalFormatting>
  <conditionalFormatting sqref="M182:N182">
    <cfRule type="cellIs" dxfId="665" priority="405" operator="equal">
      <formula>0</formula>
    </cfRule>
  </conditionalFormatting>
  <conditionalFormatting sqref="L182">
    <cfRule type="cellIs" dxfId="664" priority="404" operator="equal">
      <formula>0</formula>
    </cfRule>
  </conditionalFormatting>
  <conditionalFormatting sqref="A253:Z253">
    <cfRule type="cellIs" dxfId="663" priority="398" operator="equal">
      <formula>0</formula>
    </cfRule>
  </conditionalFormatting>
  <conditionalFormatting sqref="E194">
    <cfRule type="cellIs" dxfId="662" priority="396" operator="equal">
      <formula>0</formula>
    </cfRule>
  </conditionalFormatting>
  <conditionalFormatting sqref="B194:D194 F194:Z194 A192:A201 B192:Z193 B195:Z201">
    <cfRule type="cellIs" dxfId="661" priority="397" operator="equal">
      <formula>0</formula>
    </cfRule>
  </conditionalFormatting>
  <conditionalFormatting sqref="A202:Z211">
    <cfRule type="cellIs" dxfId="660" priority="395" operator="equal">
      <formula>0</formula>
    </cfRule>
  </conditionalFormatting>
  <conditionalFormatting sqref="A212:Z221">
    <cfRule type="cellIs" dxfId="659" priority="394" operator="equal">
      <formula>0</formula>
    </cfRule>
  </conditionalFormatting>
  <conditionalFormatting sqref="A222:Z231">
    <cfRule type="cellIs" dxfId="658" priority="393" operator="equal">
      <formula>0</formula>
    </cfRule>
  </conditionalFormatting>
  <conditionalFormatting sqref="A232:Z242">
    <cfRule type="cellIs" dxfId="657" priority="392" operator="equal">
      <formula>0</formula>
    </cfRule>
  </conditionalFormatting>
  <conditionalFormatting sqref="A243:Z252">
    <cfRule type="cellIs" dxfId="656" priority="391" operator="equal">
      <formula>0</formula>
    </cfRule>
  </conditionalFormatting>
  <conditionalFormatting sqref="A254:Z263">
    <cfRule type="cellIs" dxfId="655" priority="390" operator="equal">
      <formula>0</formula>
    </cfRule>
  </conditionalFormatting>
  <conditionalFormatting sqref="A264:Z264">
    <cfRule type="cellIs" dxfId="654" priority="389" operator="equal">
      <formula>0</formula>
    </cfRule>
  </conditionalFormatting>
  <conditionalFormatting sqref="A275:Z275 A286:Z286 A297:Z297 A308:Z308 A319:Z319 A330:Z330 A341:Z341 A352:Z352 A363:Z363 A374:Z374">
    <cfRule type="cellIs" dxfId="653" priority="388" operator="equal">
      <formula>0</formula>
    </cfRule>
  </conditionalFormatting>
  <conditionalFormatting sqref="A375:Z375">
    <cfRule type="cellIs" dxfId="652" priority="387" operator="equal">
      <formula>0</formula>
    </cfRule>
  </conditionalFormatting>
  <conditionalFormatting sqref="A364:Z373">
    <cfRule type="cellIs" dxfId="651" priority="386" operator="equal">
      <formula>0</formula>
    </cfRule>
  </conditionalFormatting>
  <conditionalFormatting sqref="A353:Z362">
    <cfRule type="cellIs" dxfId="650" priority="385" operator="equal">
      <formula>0</formula>
    </cfRule>
  </conditionalFormatting>
  <conditionalFormatting sqref="A342:Z351">
    <cfRule type="cellIs" dxfId="649" priority="384" operator="equal">
      <formula>0</formula>
    </cfRule>
  </conditionalFormatting>
  <conditionalFormatting sqref="A331:Z340">
    <cfRule type="cellIs" dxfId="648" priority="383" operator="equal">
      <formula>0</formula>
    </cfRule>
  </conditionalFormatting>
  <conditionalFormatting sqref="A320:Z329">
    <cfRule type="cellIs" dxfId="647" priority="382" operator="equal">
      <formula>0</formula>
    </cfRule>
  </conditionalFormatting>
  <conditionalFormatting sqref="A309:Z318">
    <cfRule type="cellIs" dxfId="646" priority="381" operator="equal">
      <formula>0</formula>
    </cfRule>
  </conditionalFormatting>
  <conditionalFormatting sqref="A298:Z307">
    <cfRule type="cellIs" dxfId="645" priority="380" operator="equal">
      <formula>0</formula>
    </cfRule>
  </conditionalFormatting>
  <conditionalFormatting sqref="A287:Z296">
    <cfRule type="cellIs" dxfId="644" priority="379" operator="equal">
      <formula>0</formula>
    </cfRule>
  </conditionalFormatting>
  <conditionalFormatting sqref="A276:Z285">
    <cfRule type="cellIs" dxfId="643" priority="378" operator="equal">
      <formula>0</formula>
    </cfRule>
  </conditionalFormatting>
  <conditionalFormatting sqref="A265:Z274">
    <cfRule type="cellIs" dxfId="642" priority="377" operator="equal">
      <formula>0</formula>
    </cfRule>
  </conditionalFormatting>
  <conditionalFormatting sqref="A1096:Z1096 U1097:Z1097">
    <cfRule type="cellIs" dxfId="641" priority="374" operator="equal">
      <formula>0</formula>
    </cfRule>
  </conditionalFormatting>
  <conditionalFormatting sqref="A376:Z382">
    <cfRule type="cellIs" dxfId="640" priority="373" operator="equal">
      <formula>0</formula>
    </cfRule>
  </conditionalFormatting>
  <conditionalFormatting sqref="A402:Z410">
    <cfRule type="cellIs" dxfId="639" priority="368" operator="equal">
      <formula>0</formula>
    </cfRule>
  </conditionalFormatting>
  <conditionalFormatting sqref="A412:Z420">
    <cfRule type="cellIs" dxfId="638" priority="366" operator="equal">
      <formula>0</formula>
    </cfRule>
  </conditionalFormatting>
  <conditionalFormatting sqref="A401:Z401">
    <cfRule type="cellIs" dxfId="637" priority="369" operator="equal">
      <formula>0</formula>
    </cfRule>
  </conditionalFormatting>
  <conditionalFormatting sqref="A411:Z411">
    <cfRule type="cellIs" dxfId="636" priority="367" operator="equal">
      <formula>0</formula>
    </cfRule>
  </conditionalFormatting>
  <conditionalFormatting sqref="AA385">
    <cfRule type="cellIs" dxfId="635" priority="359" operator="equal">
      <formula>0</formula>
    </cfRule>
  </conditionalFormatting>
  <conditionalFormatting sqref="AA383">
    <cfRule type="cellIs" dxfId="634" priority="363" operator="equal">
      <formula>0</formula>
    </cfRule>
  </conditionalFormatting>
  <conditionalFormatting sqref="A383:Z383">
    <cfRule type="cellIs" dxfId="633" priority="362" operator="equal">
      <formula>0</formula>
    </cfRule>
  </conditionalFormatting>
  <conditionalFormatting sqref="AA384">
    <cfRule type="cellIs" dxfId="632" priority="361" operator="equal">
      <formula>0</formula>
    </cfRule>
  </conditionalFormatting>
  <conditionalFormatting sqref="A384:Z384">
    <cfRule type="cellIs" dxfId="631" priority="360" operator="equal">
      <formula>0</formula>
    </cfRule>
  </conditionalFormatting>
  <conditionalFormatting sqref="A385:Z385">
    <cfRule type="cellIs" dxfId="630" priority="358" operator="equal">
      <formula>0</formula>
    </cfRule>
  </conditionalFormatting>
  <conditionalFormatting sqref="AA386">
    <cfRule type="cellIs" dxfId="629" priority="357" operator="equal">
      <formula>0</formula>
    </cfRule>
  </conditionalFormatting>
  <conditionalFormatting sqref="A386:Z386">
    <cfRule type="cellIs" dxfId="628" priority="356" operator="equal">
      <formula>0</formula>
    </cfRule>
  </conditionalFormatting>
  <conditionalFormatting sqref="AA387">
    <cfRule type="cellIs" dxfId="627" priority="355" operator="equal">
      <formula>0</formula>
    </cfRule>
  </conditionalFormatting>
  <conditionalFormatting sqref="A387:Z387">
    <cfRule type="cellIs" dxfId="626" priority="354" operator="equal">
      <formula>0</formula>
    </cfRule>
  </conditionalFormatting>
  <conditionalFormatting sqref="AA388">
    <cfRule type="cellIs" dxfId="625" priority="353" operator="equal">
      <formula>0</formula>
    </cfRule>
  </conditionalFormatting>
  <conditionalFormatting sqref="A388:Z388">
    <cfRule type="cellIs" dxfId="624" priority="352" operator="equal">
      <formula>0</formula>
    </cfRule>
  </conditionalFormatting>
  <conditionalFormatting sqref="AA389">
    <cfRule type="cellIs" dxfId="623" priority="351" operator="equal">
      <formula>0</formula>
    </cfRule>
  </conditionalFormatting>
  <conditionalFormatting sqref="A389:Z389">
    <cfRule type="cellIs" dxfId="622" priority="350" operator="equal">
      <formula>0</formula>
    </cfRule>
  </conditionalFormatting>
  <conditionalFormatting sqref="AA390">
    <cfRule type="cellIs" dxfId="621" priority="349" operator="equal">
      <formula>0</formula>
    </cfRule>
  </conditionalFormatting>
  <conditionalFormatting sqref="A390:Z390">
    <cfRule type="cellIs" dxfId="620" priority="348" operator="equal">
      <formula>0</formula>
    </cfRule>
  </conditionalFormatting>
  <conditionalFormatting sqref="AA391">
    <cfRule type="cellIs" dxfId="619" priority="347" operator="equal">
      <formula>0</formula>
    </cfRule>
  </conditionalFormatting>
  <conditionalFormatting sqref="A391:Z391">
    <cfRule type="cellIs" dxfId="618" priority="346" operator="equal">
      <formula>0</formula>
    </cfRule>
  </conditionalFormatting>
  <conditionalFormatting sqref="AA392">
    <cfRule type="cellIs" dxfId="617" priority="345" operator="equal">
      <formula>0</formula>
    </cfRule>
  </conditionalFormatting>
  <conditionalFormatting sqref="Y392:Z392">
    <cfRule type="cellIs" dxfId="616" priority="344" operator="equal">
      <formula>0</formula>
    </cfRule>
  </conditionalFormatting>
  <conditionalFormatting sqref="AA393">
    <cfRule type="cellIs" dxfId="615" priority="343" operator="equal">
      <formula>0</formula>
    </cfRule>
  </conditionalFormatting>
  <conditionalFormatting sqref="Y393:Z393">
    <cfRule type="cellIs" dxfId="614" priority="342" operator="equal">
      <formula>0</formula>
    </cfRule>
  </conditionalFormatting>
  <conditionalFormatting sqref="AA394">
    <cfRule type="cellIs" dxfId="613" priority="341" operator="equal">
      <formula>0</formula>
    </cfRule>
  </conditionalFormatting>
  <conditionalFormatting sqref="Y394:Z394">
    <cfRule type="cellIs" dxfId="612" priority="340" operator="equal">
      <formula>0</formula>
    </cfRule>
  </conditionalFormatting>
  <conditionalFormatting sqref="AA395">
    <cfRule type="cellIs" dxfId="611" priority="339" operator="equal">
      <formula>0</formula>
    </cfRule>
  </conditionalFormatting>
  <conditionalFormatting sqref="Y395:Z395">
    <cfRule type="cellIs" dxfId="610" priority="338" operator="equal">
      <formula>0</formula>
    </cfRule>
  </conditionalFormatting>
  <conditionalFormatting sqref="A392:X400">
    <cfRule type="cellIs" dxfId="609" priority="337" operator="equal">
      <formula>0</formula>
    </cfRule>
  </conditionalFormatting>
  <conditionalFormatting sqref="B1121 A1120">
    <cfRule type="cellIs" dxfId="608" priority="336" operator="equal">
      <formula>0</formula>
    </cfRule>
  </conditionalFormatting>
  <conditionalFormatting sqref="A421:Z421 A431:Z431">
    <cfRule type="cellIs" dxfId="607" priority="335" operator="equal">
      <formula>0</formula>
    </cfRule>
  </conditionalFormatting>
  <conditionalFormatting sqref="A422:Z430">
    <cfRule type="cellIs" dxfId="606" priority="334" operator="equal">
      <formula>0</formula>
    </cfRule>
  </conditionalFormatting>
  <conditionalFormatting sqref="A452:Z460">
    <cfRule type="cellIs" dxfId="605" priority="303" operator="equal">
      <formula>0</formula>
    </cfRule>
  </conditionalFormatting>
  <conditionalFormatting sqref="U1105:Z1105">
    <cfRule type="cellIs" dxfId="604" priority="331" operator="equal">
      <formula>0</formula>
    </cfRule>
  </conditionalFormatting>
  <conditionalFormatting sqref="A1116 A1108 A1113 B1105:F1116 D1103 B1097:F1102 O1105:P1116 O1097:P1102 H1097:M1102 H1105:M1116">
    <cfRule type="cellIs" dxfId="603" priority="330" operator="equal">
      <formula>0</formula>
    </cfRule>
  </conditionalFormatting>
  <conditionalFormatting sqref="E1103">
    <cfRule type="cellIs" dxfId="602" priority="329" operator="equal">
      <formula>0</formula>
    </cfRule>
  </conditionalFormatting>
  <conditionalFormatting sqref="F1103">
    <cfRule type="cellIs" dxfId="601" priority="328" operator="equal">
      <formula>0</formula>
    </cfRule>
  </conditionalFormatting>
  <conditionalFormatting sqref="Q1097">
    <cfRule type="cellIs" dxfId="600" priority="319" operator="equal">
      <formula>0</formula>
    </cfRule>
  </conditionalFormatting>
  <conditionalFormatting sqref="H1103">
    <cfRule type="cellIs" dxfId="599" priority="326" operator="equal">
      <formula>0</formula>
    </cfRule>
  </conditionalFormatting>
  <conditionalFormatting sqref="A1117:E1121 H1117:Q1121 U1117:Z1121">
    <cfRule type="cellIs" dxfId="598" priority="317" operator="equal">
      <formula>0</formula>
    </cfRule>
  </conditionalFormatting>
  <conditionalFormatting sqref="B1155:M1155 O1155:Z1155">
    <cfRule type="cellIs" dxfId="597" priority="315" operator="equal">
      <formula>0</formula>
    </cfRule>
  </conditionalFormatting>
  <conditionalFormatting sqref="G1105:G1121 G1097:G1102">
    <cfRule type="cellIs" dxfId="596" priority="314" operator="equal">
      <formula>0</formula>
    </cfRule>
  </conditionalFormatting>
  <conditionalFormatting sqref="G1103">
    <cfRule type="cellIs" dxfId="595" priority="313" operator="equal">
      <formula>0</formula>
    </cfRule>
  </conditionalFormatting>
  <conditionalFormatting sqref="F1117:F1121">
    <cfRule type="cellIs" dxfId="594" priority="310" operator="equal">
      <formula>0</formula>
    </cfRule>
  </conditionalFormatting>
  <conditionalFormatting sqref="A441:Z441 A451:Z451">
    <cfRule type="cellIs" dxfId="593" priority="307" operator="equal">
      <formula>0</formula>
    </cfRule>
  </conditionalFormatting>
  <conditionalFormatting sqref="A442:Z450">
    <cfRule type="cellIs" dxfId="592" priority="305" operator="equal">
      <formula>0</formula>
    </cfRule>
  </conditionalFormatting>
  <conditionalFormatting sqref="A432:Z440">
    <cfRule type="cellIs" dxfId="591" priority="306" operator="equal">
      <formula>0</formula>
    </cfRule>
  </conditionalFormatting>
  <conditionalFormatting sqref="A461:Z461">
    <cfRule type="cellIs" dxfId="590" priority="304" operator="equal">
      <formula>0</formula>
    </cfRule>
  </conditionalFormatting>
  <conditionalFormatting sqref="A462:Z471">
    <cfRule type="cellIs" dxfId="589" priority="302" operator="equal">
      <formula>0</formula>
    </cfRule>
  </conditionalFormatting>
  <conditionalFormatting sqref="A486:Z495">
    <cfRule type="cellIs" dxfId="588" priority="299" operator="equal">
      <formula>0</formula>
    </cfRule>
  </conditionalFormatting>
  <conditionalFormatting sqref="A547:Z555">
    <cfRule type="cellIs" dxfId="587" priority="290" operator="equal">
      <formula>0</formula>
    </cfRule>
  </conditionalFormatting>
  <conditionalFormatting sqref="A606:Z614">
    <cfRule type="cellIs" dxfId="586" priority="281" operator="equal">
      <formula>0</formula>
    </cfRule>
  </conditionalFormatting>
  <conditionalFormatting sqref="A485:Z485">
    <cfRule type="cellIs" dxfId="585" priority="301" operator="equal">
      <formula>0</formula>
    </cfRule>
  </conditionalFormatting>
  <conditionalFormatting sqref="A472:Z478">
    <cfRule type="cellIs" dxfId="584" priority="300" operator="equal">
      <formula>0</formula>
    </cfRule>
  </conditionalFormatting>
  <conditionalFormatting sqref="A505:Z505 A515:Z515">
    <cfRule type="cellIs" dxfId="583" priority="298" operator="equal">
      <formula>0</formula>
    </cfRule>
  </conditionalFormatting>
  <conditionalFormatting sqref="A506:Z514">
    <cfRule type="cellIs" dxfId="582" priority="296" operator="equal">
      <formula>0</formula>
    </cfRule>
  </conditionalFormatting>
  <conditionalFormatting sqref="A496:Z504">
    <cfRule type="cellIs" dxfId="581" priority="297" operator="equal">
      <formula>0</formula>
    </cfRule>
  </conditionalFormatting>
  <conditionalFormatting sqref="A525:Z525">
    <cfRule type="cellIs" dxfId="580" priority="295" operator="equal">
      <formula>0</formula>
    </cfRule>
  </conditionalFormatting>
  <conditionalFormatting sqref="A526:Z535">
    <cfRule type="cellIs" dxfId="579" priority="293" operator="equal">
      <formula>0</formula>
    </cfRule>
  </conditionalFormatting>
  <conditionalFormatting sqref="A516:Z524">
    <cfRule type="cellIs" dxfId="578" priority="294" operator="equal">
      <formula>0</formula>
    </cfRule>
  </conditionalFormatting>
  <conditionalFormatting sqref="A546:Z546">
    <cfRule type="cellIs" dxfId="577" priority="292" operator="equal">
      <formula>0</formula>
    </cfRule>
  </conditionalFormatting>
  <conditionalFormatting sqref="A536:Z545">
    <cfRule type="cellIs" dxfId="576" priority="291" operator="equal">
      <formula>0</formula>
    </cfRule>
  </conditionalFormatting>
  <conditionalFormatting sqref="A565:Z565 A575:Z575">
    <cfRule type="cellIs" dxfId="575" priority="289" operator="equal">
      <formula>0</formula>
    </cfRule>
  </conditionalFormatting>
  <conditionalFormatting sqref="A566:Z574">
    <cfRule type="cellIs" dxfId="574" priority="287" operator="equal">
      <formula>0</formula>
    </cfRule>
  </conditionalFormatting>
  <conditionalFormatting sqref="A556:Z564">
    <cfRule type="cellIs" dxfId="573" priority="288" operator="equal">
      <formula>0</formula>
    </cfRule>
  </conditionalFormatting>
  <conditionalFormatting sqref="A585:Z585">
    <cfRule type="cellIs" dxfId="572" priority="286" operator="equal">
      <formula>0</formula>
    </cfRule>
  </conditionalFormatting>
  <conditionalFormatting sqref="A586:Z595">
    <cfRule type="cellIs" dxfId="571" priority="284" operator="equal">
      <formula>0</formula>
    </cfRule>
  </conditionalFormatting>
  <conditionalFormatting sqref="A576:Z584">
    <cfRule type="cellIs" dxfId="570" priority="285" operator="equal">
      <formula>0</formula>
    </cfRule>
  </conditionalFormatting>
  <conditionalFormatting sqref="A605:Z605">
    <cfRule type="cellIs" dxfId="569" priority="283" operator="equal">
      <formula>0</formula>
    </cfRule>
  </conditionalFormatting>
  <conditionalFormatting sqref="A596:Z604">
    <cfRule type="cellIs" dxfId="568" priority="282" operator="equal">
      <formula>0</formula>
    </cfRule>
  </conditionalFormatting>
  <conditionalFormatting sqref="A615:Z624">
    <cfRule type="cellIs" dxfId="567" priority="280" operator="equal">
      <formula>0</formula>
    </cfRule>
  </conditionalFormatting>
  <conditionalFormatting sqref="A634:Z634">
    <cfRule type="cellIs" dxfId="566" priority="279" operator="equal">
      <formula>0</formula>
    </cfRule>
  </conditionalFormatting>
  <conditionalFormatting sqref="A625:Z633">
    <cfRule type="cellIs" dxfId="565" priority="278" operator="equal">
      <formula>0</formula>
    </cfRule>
  </conditionalFormatting>
  <conditionalFormatting sqref="A655:Z684">
    <cfRule type="cellIs" dxfId="564" priority="275" operator="equal">
      <formula>0</formula>
    </cfRule>
  </conditionalFormatting>
  <conditionalFormatting sqref="AA655:AA670">
    <cfRule type="cellIs" dxfId="563" priority="276" operator="equal">
      <formula>0</formula>
    </cfRule>
  </conditionalFormatting>
  <conditionalFormatting sqref="L479:L482">
    <cfRule type="cellIs" dxfId="562" priority="272" operator="equal">
      <formula>0</formula>
    </cfRule>
  </conditionalFormatting>
  <conditionalFormatting sqref="A479:C484 D484:Z484 D479:K483 M479:Z483">
    <cfRule type="cellIs" dxfId="561" priority="274" operator="equal">
      <formula>0</formula>
    </cfRule>
  </conditionalFormatting>
  <conditionalFormatting sqref="L483">
    <cfRule type="cellIs" dxfId="560" priority="273" operator="equal">
      <formula>0</formula>
    </cfRule>
  </conditionalFormatting>
  <conditionalFormatting sqref="P687">
    <cfRule type="cellIs" dxfId="559" priority="266" operator="equal">
      <formula>0</formula>
    </cfRule>
  </conditionalFormatting>
  <conditionalFormatting sqref="X685:AA696 P685:P686 P688:P695 A685:O694 A695:M695 O695 Q685:W695 A696:W696">
    <cfRule type="cellIs" dxfId="558" priority="267" operator="equal">
      <formula>0</formula>
    </cfRule>
  </conditionalFormatting>
  <conditionalFormatting sqref="D1104:F1104 H1104 Q1104">
    <cfRule type="cellIs" dxfId="557" priority="265" operator="equal">
      <formula>0</formula>
    </cfRule>
  </conditionalFormatting>
  <conditionalFormatting sqref="G1104">
    <cfRule type="cellIs" dxfId="556" priority="264" operator="equal">
      <formula>0</formula>
    </cfRule>
  </conditionalFormatting>
  <conditionalFormatting sqref="A1104:Q1104">
    <cfRule type="cellIs" dxfId="555" priority="263" operator="equal">
      <formula>0</formula>
    </cfRule>
  </conditionalFormatting>
  <conditionalFormatting sqref="A707:Z707 A717:Z717 A727:Z727 A737:Z737 A747:Z747 A757:Z757">
    <cfRule type="cellIs" dxfId="554" priority="262" operator="equal">
      <formula>0</formula>
    </cfRule>
  </conditionalFormatting>
  <conditionalFormatting sqref="A708:Z716">
    <cfRule type="cellIs" dxfId="553" priority="261" operator="equal">
      <formula>0</formula>
    </cfRule>
  </conditionalFormatting>
  <conditionalFormatting sqref="A718:Z726">
    <cfRule type="cellIs" dxfId="552" priority="260" operator="equal">
      <formula>0</formula>
    </cfRule>
  </conditionalFormatting>
  <conditionalFormatting sqref="A728:Z736">
    <cfRule type="cellIs" dxfId="551" priority="259" operator="equal">
      <formula>0</formula>
    </cfRule>
  </conditionalFormatting>
  <conditionalFormatting sqref="A738:Z746">
    <cfRule type="cellIs" dxfId="550" priority="258" operator="equal">
      <formula>0</formula>
    </cfRule>
  </conditionalFormatting>
  <conditionalFormatting sqref="A748:Z756">
    <cfRule type="cellIs" dxfId="549" priority="257" operator="equal">
      <formula>0</formula>
    </cfRule>
  </conditionalFormatting>
  <conditionalFormatting sqref="A758:Z766">
    <cfRule type="cellIs" dxfId="548" priority="256" operator="equal">
      <formula>0</formula>
    </cfRule>
  </conditionalFormatting>
  <conditionalFormatting sqref="R1097:T1121">
    <cfRule type="cellIs" dxfId="547" priority="255" operator="equal">
      <formula>0</formula>
    </cfRule>
  </conditionalFormatting>
  <conditionalFormatting sqref="A767:AA767 A777:AA777 AA768:AA776 A787:Z787 A797:Z798 AA778:AA809">
    <cfRule type="cellIs" dxfId="546" priority="254" operator="equal">
      <formula>0</formula>
    </cfRule>
  </conditionalFormatting>
  <conditionalFormatting sqref="A768:Z776">
    <cfRule type="cellIs" dxfId="545" priority="253" operator="equal">
      <formula>0</formula>
    </cfRule>
  </conditionalFormatting>
  <conditionalFormatting sqref="A778:Z786">
    <cfRule type="cellIs" dxfId="544" priority="252" operator="equal">
      <formula>0</formula>
    </cfRule>
  </conditionalFormatting>
  <conditionalFormatting sqref="A788:Z796">
    <cfRule type="cellIs" dxfId="543" priority="251" operator="equal">
      <formula>0</formula>
    </cfRule>
  </conditionalFormatting>
  <conditionalFormatting sqref="A799:Z808">
    <cfRule type="cellIs" dxfId="542" priority="250" operator="equal">
      <formula>0</formula>
    </cfRule>
  </conditionalFormatting>
  <conditionalFormatting sqref="R90">
    <cfRule type="cellIs" dxfId="541" priority="249" operator="equal">
      <formula>0</formula>
    </cfRule>
  </conditionalFormatting>
  <conditionalFormatting sqref="O1122:Z1125 B1122:G1125 I1122:M1125">
    <cfRule type="cellIs" dxfId="540" priority="248" operator="equal">
      <formula>0</formula>
    </cfRule>
  </conditionalFormatting>
  <conditionalFormatting sqref="H1122:H1125">
    <cfRule type="cellIs" dxfId="539" priority="247" operator="equal">
      <formula>0</formula>
    </cfRule>
  </conditionalFormatting>
  <conditionalFormatting sqref="A1122:Z1125">
    <cfRule type="cellIs" dxfId="538" priority="245" operator="equal">
      <formula>0</formula>
    </cfRule>
    <cfRule type="cellIs" dxfId="537" priority="246" operator="equal">
      <formula>0</formula>
    </cfRule>
  </conditionalFormatting>
  <conditionalFormatting sqref="O1126:Z1128 B1126:M1128">
    <cfRule type="cellIs" dxfId="536" priority="244" operator="equal">
      <formula>0</formula>
    </cfRule>
  </conditionalFormatting>
  <conditionalFormatting sqref="AB844:XFD867 A1:XFD2 A3:H3 J3:XFD3">
    <cfRule type="cellIs" dxfId="535" priority="242" operator="equal">
      <formula>0</formula>
    </cfRule>
  </conditionalFormatting>
  <conditionalFormatting sqref="I1106">
    <cfRule type="cellIs" dxfId="534" priority="243" operator="equal">
      <formula>0</formula>
    </cfRule>
  </conditionalFormatting>
  <conditionalFormatting sqref="A1157:M1157 A1156:E1156 G1156:M1156">
    <cfRule type="cellIs" dxfId="533" priority="241" operator="equal">
      <formula>0</formula>
    </cfRule>
  </conditionalFormatting>
  <conditionalFormatting sqref="B1129:M1153">
    <cfRule type="cellIs" dxfId="532" priority="240" operator="equal">
      <formula>0</formula>
    </cfRule>
  </conditionalFormatting>
  <conditionalFormatting sqref="H3:H4">
    <cfRule type="cellIs" dxfId="531" priority="239" operator="equal">
      <formula>0</formula>
    </cfRule>
  </conditionalFormatting>
  <conditionalFormatting sqref="A818:Z818 A828:Z828 A838:Z838 A848:Z848 A858:Z858 A868:Z868 A878:Z878 A893:Z893 A903:Z903 A1093:Z1093">
    <cfRule type="cellIs" dxfId="530" priority="214" operator="equal">
      <formula>0</formula>
    </cfRule>
  </conditionalFormatting>
  <conditionalFormatting sqref="A809:Z811 A813:Z817 A812 C812:Z812">
    <cfRule type="cellIs" dxfId="529" priority="213" operator="equal">
      <formula>0</formula>
    </cfRule>
  </conditionalFormatting>
  <conditionalFormatting sqref="B812">
    <cfRule type="cellIs" dxfId="528" priority="212" operator="equal">
      <formula>0</formula>
    </cfRule>
  </conditionalFormatting>
  <conditionalFormatting sqref="A819:Z821 A823:Z827 A822 C822:Z822">
    <cfRule type="cellIs" dxfId="527" priority="211" operator="equal">
      <formula>0</formula>
    </cfRule>
  </conditionalFormatting>
  <conditionalFormatting sqref="B822">
    <cfRule type="cellIs" dxfId="526" priority="210" operator="equal">
      <formula>0</formula>
    </cfRule>
  </conditionalFormatting>
  <conditionalFormatting sqref="A829:Z831 A833:Z837 A832 C832:Z832">
    <cfRule type="cellIs" dxfId="525" priority="209" operator="equal">
      <formula>0</formula>
    </cfRule>
  </conditionalFormatting>
  <conditionalFormatting sqref="A839:Z841 A843:Z847 A842 C842:Z842">
    <cfRule type="cellIs" dxfId="524" priority="208" operator="equal">
      <formula>0</formula>
    </cfRule>
  </conditionalFormatting>
  <conditionalFormatting sqref="A849:Z851 A853:Z857 A852 C852:Z852">
    <cfRule type="cellIs" dxfId="523" priority="207" operator="equal">
      <formula>0</formula>
    </cfRule>
  </conditionalFormatting>
  <conditionalFormatting sqref="A861:Z861 A863:Z867 A862 C862:Z862 A859 C859:Z859 A860:C860 E860:Z860">
    <cfRule type="cellIs" dxfId="522" priority="206" operator="equal">
      <formula>0</formula>
    </cfRule>
  </conditionalFormatting>
  <conditionalFormatting sqref="A870:Z871 A873:Z877 A872 C872:Z872 A869 C869:Z869">
    <cfRule type="cellIs" dxfId="521" priority="205" operator="equal">
      <formula>0</formula>
    </cfRule>
  </conditionalFormatting>
  <conditionalFormatting sqref="B832">
    <cfRule type="cellIs" dxfId="520" priority="204" operator="equal">
      <formula>0</formula>
    </cfRule>
  </conditionalFormatting>
  <conditionalFormatting sqref="B842">
    <cfRule type="cellIs" dxfId="519" priority="203" operator="equal">
      <formula>0</formula>
    </cfRule>
  </conditionalFormatting>
  <conditionalFormatting sqref="B852">
    <cfRule type="cellIs" dxfId="518" priority="202" operator="equal">
      <formula>0</formula>
    </cfRule>
  </conditionalFormatting>
  <conditionalFormatting sqref="B859">
    <cfRule type="cellIs" dxfId="517" priority="201" operator="equal">
      <formula>0</formula>
    </cfRule>
  </conditionalFormatting>
  <conditionalFormatting sqref="B862">
    <cfRule type="cellIs" dxfId="516" priority="200" operator="equal">
      <formula>0</formula>
    </cfRule>
  </conditionalFormatting>
  <conditionalFormatting sqref="D860">
    <cfRule type="cellIs" dxfId="515" priority="199" operator="equal">
      <formula>0</formula>
    </cfRule>
  </conditionalFormatting>
  <conditionalFormatting sqref="A879:Z881 A882 C882:Z882">
    <cfRule type="cellIs" dxfId="514" priority="198" operator="equal">
      <formula>0</formula>
    </cfRule>
  </conditionalFormatting>
  <conditionalFormatting sqref="B882">
    <cfRule type="cellIs" dxfId="513" priority="197" operator="equal">
      <formula>0</formula>
    </cfRule>
  </conditionalFormatting>
  <conditionalFormatting sqref="A894:Z896 A898:Z902 A897 C897:Z897">
    <cfRule type="cellIs" dxfId="512" priority="196" operator="equal">
      <formula>0</formula>
    </cfRule>
  </conditionalFormatting>
  <conditionalFormatting sqref="B897">
    <cfRule type="cellIs" dxfId="511" priority="195" operator="equal">
      <formula>0</formula>
    </cfRule>
  </conditionalFormatting>
  <conditionalFormatting sqref="A904:Z906 A908:Z912 A907 C907:Z907">
    <cfRule type="cellIs" dxfId="510" priority="194" operator="equal">
      <formula>0</formula>
    </cfRule>
  </conditionalFormatting>
  <conditionalFormatting sqref="B907">
    <cfRule type="cellIs" dxfId="509" priority="193" operator="equal">
      <formula>0</formula>
    </cfRule>
  </conditionalFormatting>
  <conditionalFormatting sqref="B872">
    <cfRule type="cellIs" dxfId="508" priority="192" operator="equal">
      <formula>0</formula>
    </cfRule>
  </conditionalFormatting>
  <conditionalFormatting sqref="B869">
    <cfRule type="cellIs" dxfId="507" priority="191" operator="equal">
      <formula>0</formula>
    </cfRule>
  </conditionalFormatting>
  <conditionalFormatting sqref="A1094">
    <cfRule type="cellIs" dxfId="506" priority="190" operator="equal">
      <formula>0</formula>
    </cfRule>
  </conditionalFormatting>
  <conditionalFormatting sqref="B1094">
    <cfRule type="cellIs" dxfId="505" priority="189" operator="equal">
      <formula>0</formula>
    </cfRule>
  </conditionalFormatting>
  <conditionalFormatting sqref="C1094">
    <cfRule type="cellIs" dxfId="504" priority="188" operator="equal">
      <formula>0</formula>
    </cfRule>
  </conditionalFormatting>
  <conditionalFormatting sqref="D1094">
    <cfRule type="cellIs" dxfId="503" priority="187" operator="equal">
      <formula>0</formula>
    </cfRule>
  </conditionalFormatting>
  <conditionalFormatting sqref="E1094">
    <cfRule type="cellIs" dxfId="502" priority="186" operator="equal">
      <formula>0</formula>
    </cfRule>
  </conditionalFormatting>
  <conditionalFormatting sqref="F1094">
    <cfRule type="cellIs" dxfId="501" priority="185" operator="equal">
      <formula>0</formula>
    </cfRule>
  </conditionalFormatting>
  <conditionalFormatting sqref="G1094">
    <cfRule type="cellIs" dxfId="500" priority="184" operator="equal">
      <formula>0</formula>
    </cfRule>
  </conditionalFormatting>
  <conditionalFormatting sqref="H1094">
    <cfRule type="cellIs" dxfId="499" priority="183" operator="equal">
      <formula>0</formula>
    </cfRule>
  </conditionalFormatting>
  <conditionalFormatting sqref="I1094">
    <cfRule type="cellIs" dxfId="498" priority="182" operator="equal">
      <formula>0</formula>
    </cfRule>
  </conditionalFormatting>
  <conditionalFormatting sqref="J1094">
    <cfRule type="cellIs" dxfId="497" priority="181" operator="equal">
      <formula>0</formula>
    </cfRule>
  </conditionalFormatting>
  <conditionalFormatting sqref="K1094:Z1094">
    <cfRule type="cellIs" dxfId="496" priority="180" operator="equal">
      <formula>0</formula>
    </cfRule>
  </conditionalFormatting>
  <conditionalFormatting sqref="A923:Z923 A922:C922 E922:T922 A920:T921 X920:Z922 A933:Z933 A932:C932 E932:T932 A930:T931 X930:Z932 E942:T942 A940:T941 X940:Z942 X950:Z952 E943:Z943 A942:C943 E953:Z953 E962:T962 X960:Z962 D960:T961 A954:T956 C957:T957 A958:T958 B959:M959 A960:C963 E963:Z963 A973:Z973 A972:C972 E972:T972 A970:T971 X970:Z972 E982:T982 A980:T981 X980:Z982 E992:T992 X990:Z992 D990:T991 E983:Z983 D984:T986 A982:C986 C987:T987 A988:T988 B989:M989 E993:Z993 A990:C993 E1002:T1002 X1000:Z1002 D1000:T1001 A994:T996 C997:T997 A998:T998 B999:M999 A1000:C1003 E1003:Z1003 A1013:Z1013 A1012:C1012 E1012:T1012 A1010:T1011 X1010:Z1012 A1023:Z1023 A1022:C1022 E1022:T1022 A1020:T1021 X1020:Z1022 E1032:T1032 A1030:T1031 X1030:Z1032 E1042:T1042 X1040:Z1042 D1040:T1041 E1033:Z1033 D1034:T1036 A1032:C1036 C1037:T1037 A1038:T1038 B1039:M1039 E1043:Z1043 A1040:C1043 E1052:T1052 X1050:Z1052 D1050:T1051 A1044:T1046 C1047:T1047 A1048:T1048 B1049:M1049 A1050:C1053 E1053:Z1053 A1063:Z1063 A1062:C1062 E1062:T1062 A1060:T1061 X1060:Z1062 E1072:T1072 A1070:T1071 X1070:Z1072 E1082:T1082 X1080:Z1082 D1080:T1081 E1073:Z1073 D1074:T1076 A1072:C1076 C1077:T1077 A1078:T1078 B1079:M1079 E1083:Z1083 A1080:C1083 E1092:T1092 X1090:Z1092 D1090:T1091 A1084:T1086 C1087:T1087 A1088:T1088 B1089:M1089 A1090:C1092 A952:C953 E952:T952 A950:T951">
    <cfRule type="cellIs" dxfId="495" priority="96" operator="equal">
      <formula>0</formula>
    </cfRule>
  </conditionalFormatting>
  <conditionalFormatting sqref="A915:T916 A918:T918 A917 C917:T917 X914:Z918 A914 C914:T914">
    <cfRule type="cellIs" dxfId="494" priority="95" operator="equal">
      <formula>0</formula>
    </cfRule>
  </conditionalFormatting>
  <conditionalFormatting sqref="B917">
    <cfRule type="cellIs" dxfId="493" priority="94" operator="equal">
      <formula>0</formula>
    </cfRule>
  </conditionalFormatting>
  <conditionalFormatting sqref="B919">
    <cfRule type="cellIs" dxfId="492" priority="93" operator="equal">
      <formula>0</formula>
    </cfRule>
  </conditionalFormatting>
  <conditionalFormatting sqref="A919">
    <cfRule type="cellIs" dxfId="491" priority="92" operator="equal">
      <formula>0</formula>
    </cfRule>
  </conditionalFormatting>
  <conditionalFormatting sqref="U914:W918 U920:W922">
    <cfRule type="cellIs" dxfId="490" priority="91" operator="equal">
      <formula>0</formula>
    </cfRule>
  </conditionalFormatting>
  <conditionalFormatting sqref="A924:T926 O928:T928 A927 C927:T927 N929:T929 X924:Z929">
    <cfRule type="cellIs" dxfId="489" priority="90" operator="equal">
      <formula>0</formula>
    </cfRule>
  </conditionalFormatting>
  <conditionalFormatting sqref="B927">
    <cfRule type="cellIs" dxfId="488" priority="89" operator="equal">
      <formula>0</formula>
    </cfRule>
  </conditionalFormatting>
  <conditionalFormatting sqref="B929:M929">
    <cfRule type="cellIs" dxfId="487" priority="88" operator="equal">
      <formula>0</formula>
    </cfRule>
  </conditionalFormatting>
  <conditionalFormatting sqref="A929">
    <cfRule type="cellIs" dxfId="486" priority="87" operator="equal">
      <formula>0</formula>
    </cfRule>
  </conditionalFormatting>
  <conditionalFormatting sqref="U924:W932">
    <cfRule type="cellIs" dxfId="485" priority="86" operator="equal">
      <formula>0</formula>
    </cfRule>
  </conditionalFormatting>
  <conditionalFormatting sqref="A934:T936 O938:T938 A937 C937:T937 N939:T939 X934:Z939">
    <cfRule type="cellIs" dxfId="484" priority="85" operator="equal">
      <formula>0</formula>
    </cfRule>
  </conditionalFormatting>
  <conditionalFormatting sqref="B937">
    <cfRule type="cellIs" dxfId="483" priority="84" operator="equal">
      <formula>0</formula>
    </cfRule>
  </conditionalFormatting>
  <conditionalFormatting sqref="B939:M939">
    <cfRule type="cellIs" dxfId="482" priority="83" operator="equal">
      <formula>0</formula>
    </cfRule>
  </conditionalFormatting>
  <conditionalFormatting sqref="A939">
    <cfRule type="cellIs" dxfId="481" priority="82" operator="equal">
      <formula>0</formula>
    </cfRule>
  </conditionalFormatting>
  <conditionalFormatting sqref="U934:W942">
    <cfRule type="cellIs" dxfId="480" priority="81" operator="equal">
      <formula>0</formula>
    </cfRule>
  </conditionalFormatting>
  <conditionalFormatting sqref="X944:Z949">
    <cfRule type="cellIs" dxfId="479" priority="80" operator="equal">
      <formula>0</formula>
    </cfRule>
  </conditionalFormatting>
  <conditionalFormatting sqref="V944:W952">
    <cfRule type="cellIs" dxfId="478" priority="79" operator="equal">
      <formula>0</formula>
    </cfRule>
  </conditionalFormatting>
  <conditionalFormatting sqref="A957 N959:T959 X954:Z959">
    <cfRule type="cellIs" dxfId="477" priority="78" operator="equal">
      <formula>0</formula>
    </cfRule>
  </conditionalFormatting>
  <conditionalFormatting sqref="B957">
    <cfRule type="cellIs" dxfId="476" priority="77" operator="equal">
      <formula>0</formula>
    </cfRule>
  </conditionalFormatting>
  <conditionalFormatting sqref="A959">
    <cfRule type="cellIs" dxfId="475" priority="76" operator="equal">
      <formula>0</formula>
    </cfRule>
  </conditionalFormatting>
  <conditionalFormatting sqref="U954:W962">
    <cfRule type="cellIs" dxfId="474" priority="75" operator="equal">
      <formula>0</formula>
    </cfRule>
  </conditionalFormatting>
  <conditionalFormatting sqref="A964:T966 A968:T968 A967 C967:T967 N969:T969 X964:Z969">
    <cfRule type="cellIs" dxfId="473" priority="74" operator="equal">
      <formula>0</formula>
    </cfRule>
  </conditionalFormatting>
  <conditionalFormatting sqref="B967">
    <cfRule type="cellIs" dxfId="472" priority="73" operator="equal">
      <formula>0</formula>
    </cfRule>
  </conditionalFormatting>
  <conditionalFormatting sqref="B969:M969">
    <cfRule type="cellIs" dxfId="471" priority="72" operator="equal">
      <formula>0</formula>
    </cfRule>
  </conditionalFormatting>
  <conditionalFormatting sqref="A969">
    <cfRule type="cellIs" dxfId="470" priority="71" operator="equal">
      <formula>0</formula>
    </cfRule>
  </conditionalFormatting>
  <conditionalFormatting sqref="U964:W972">
    <cfRule type="cellIs" dxfId="469" priority="70" operator="equal">
      <formula>0</formula>
    </cfRule>
  </conditionalFormatting>
  <conditionalFormatting sqref="A974:T976 A978:T978 A977 C977:T977 N979:T979 X974:Z979">
    <cfRule type="cellIs" dxfId="468" priority="69" operator="equal">
      <formula>0</formula>
    </cfRule>
  </conditionalFormatting>
  <conditionalFormatting sqref="B977">
    <cfRule type="cellIs" dxfId="467" priority="68" operator="equal">
      <formula>0</formula>
    </cfRule>
  </conditionalFormatting>
  <conditionalFormatting sqref="B979:M979">
    <cfRule type="cellIs" dxfId="466" priority="67" operator="equal">
      <formula>0</formula>
    </cfRule>
  </conditionalFormatting>
  <conditionalFormatting sqref="A979">
    <cfRule type="cellIs" dxfId="465" priority="66" operator="equal">
      <formula>0</formula>
    </cfRule>
  </conditionalFormatting>
  <conditionalFormatting sqref="U974:W982">
    <cfRule type="cellIs" dxfId="464" priority="65" operator="equal">
      <formula>0</formula>
    </cfRule>
  </conditionalFormatting>
  <conditionalFormatting sqref="A987 N989:T989 X984:Z989">
    <cfRule type="cellIs" dxfId="463" priority="64" operator="equal">
      <formula>0</formula>
    </cfRule>
  </conditionalFormatting>
  <conditionalFormatting sqref="B987">
    <cfRule type="cellIs" dxfId="462" priority="63" operator="equal">
      <formula>0</formula>
    </cfRule>
  </conditionalFormatting>
  <conditionalFormatting sqref="A989">
    <cfRule type="cellIs" dxfId="461" priority="62" operator="equal">
      <formula>0</formula>
    </cfRule>
  </conditionalFormatting>
  <conditionalFormatting sqref="U984:W992">
    <cfRule type="cellIs" dxfId="460" priority="61" operator="equal">
      <formula>0</formula>
    </cfRule>
  </conditionalFormatting>
  <conditionalFormatting sqref="A997 N999:T999 X994:Z999">
    <cfRule type="cellIs" dxfId="459" priority="60" operator="equal">
      <formula>0</formula>
    </cfRule>
  </conditionalFormatting>
  <conditionalFormatting sqref="B997">
    <cfRule type="cellIs" dxfId="458" priority="59" operator="equal">
      <formula>0</formula>
    </cfRule>
  </conditionalFormatting>
  <conditionalFormatting sqref="A999">
    <cfRule type="cellIs" dxfId="457" priority="58" operator="equal">
      <formula>0</formula>
    </cfRule>
  </conditionalFormatting>
  <conditionalFormatting sqref="U994:W1002">
    <cfRule type="cellIs" dxfId="456" priority="57" operator="equal">
      <formula>0</formula>
    </cfRule>
  </conditionalFormatting>
  <conditionalFormatting sqref="A1004:T1006 A1008:T1008 A1007 C1007:T1007 N1009:T1009 X1004:Z1009">
    <cfRule type="cellIs" dxfId="455" priority="56" operator="equal">
      <formula>0</formula>
    </cfRule>
  </conditionalFormatting>
  <conditionalFormatting sqref="B1007">
    <cfRule type="cellIs" dxfId="454" priority="55" operator="equal">
      <formula>0</formula>
    </cfRule>
  </conditionalFormatting>
  <conditionalFormatting sqref="B1009:M1009">
    <cfRule type="cellIs" dxfId="453" priority="54" operator="equal">
      <formula>0</formula>
    </cfRule>
  </conditionalFormatting>
  <conditionalFormatting sqref="A1009">
    <cfRule type="cellIs" dxfId="452" priority="53" operator="equal">
      <formula>0</formula>
    </cfRule>
  </conditionalFormatting>
  <conditionalFormatting sqref="U1004:W1012">
    <cfRule type="cellIs" dxfId="451" priority="52" operator="equal">
      <formula>0</formula>
    </cfRule>
  </conditionalFormatting>
  <conditionalFormatting sqref="A1014:T1016 A1018:T1018 A1017 C1017:T1017 N1019:T1019 X1014:Z1019">
    <cfRule type="cellIs" dxfId="450" priority="51" operator="equal">
      <formula>0</formula>
    </cfRule>
  </conditionalFormatting>
  <conditionalFormatting sqref="B1017">
    <cfRule type="cellIs" dxfId="449" priority="50" operator="equal">
      <formula>0</formula>
    </cfRule>
  </conditionalFormatting>
  <conditionalFormatting sqref="B1019:M1019">
    <cfRule type="cellIs" dxfId="448" priority="49" operator="equal">
      <formula>0</formula>
    </cfRule>
  </conditionalFormatting>
  <conditionalFormatting sqref="A1019">
    <cfRule type="cellIs" dxfId="447" priority="48" operator="equal">
      <formula>0</formula>
    </cfRule>
  </conditionalFormatting>
  <conditionalFormatting sqref="U1014:W1022">
    <cfRule type="cellIs" dxfId="446" priority="47" operator="equal">
      <formula>0</formula>
    </cfRule>
  </conditionalFormatting>
  <conditionalFormatting sqref="A1024:T1026 A1028:T1028 A1027 C1027:T1027 N1029:T1029 X1024:Z1029">
    <cfRule type="cellIs" dxfId="445" priority="46" operator="equal">
      <formula>0</formula>
    </cfRule>
  </conditionalFormatting>
  <conditionalFormatting sqref="B1027">
    <cfRule type="cellIs" dxfId="444" priority="45" operator="equal">
      <formula>0</formula>
    </cfRule>
  </conditionalFormatting>
  <conditionalFormatting sqref="B1029:M1029">
    <cfRule type="cellIs" dxfId="443" priority="44" operator="equal">
      <formula>0</formula>
    </cfRule>
  </conditionalFormatting>
  <conditionalFormatting sqref="A1029">
    <cfRule type="cellIs" dxfId="442" priority="43" operator="equal">
      <formula>0</formula>
    </cfRule>
  </conditionalFormatting>
  <conditionalFormatting sqref="U1024:W1032">
    <cfRule type="cellIs" dxfId="441" priority="42" operator="equal">
      <formula>0</formula>
    </cfRule>
  </conditionalFormatting>
  <conditionalFormatting sqref="A1037 N1039:T1039 X1034:Z1039">
    <cfRule type="cellIs" dxfId="440" priority="41" operator="equal">
      <formula>0</formula>
    </cfRule>
  </conditionalFormatting>
  <conditionalFormatting sqref="B1037">
    <cfRule type="cellIs" dxfId="439" priority="40" operator="equal">
      <formula>0</formula>
    </cfRule>
  </conditionalFormatting>
  <conditionalFormatting sqref="A1039">
    <cfRule type="cellIs" dxfId="438" priority="39" operator="equal">
      <formula>0</formula>
    </cfRule>
  </conditionalFormatting>
  <conditionalFormatting sqref="U1034:W1042">
    <cfRule type="cellIs" dxfId="437" priority="38" operator="equal">
      <formula>0</formula>
    </cfRule>
  </conditionalFormatting>
  <conditionalFormatting sqref="A1047 N1049:T1049 X1044:Z1049">
    <cfRule type="cellIs" dxfId="436" priority="37" operator="equal">
      <formula>0</formula>
    </cfRule>
  </conditionalFormatting>
  <conditionalFormatting sqref="B1047">
    <cfRule type="cellIs" dxfId="435" priority="36" operator="equal">
      <formula>0</formula>
    </cfRule>
  </conditionalFormatting>
  <conditionalFormatting sqref="A1049">
    <cfRule type="cellIs" dxfId="434" priority="35" operator="equal">
      <formula>0</formula>
    </cfRule>
  </conditionalFormatting>
  <conditionalFormatting sqref="U1044:W1052">
    <cfRule type="cellIs" dxfId="433" priority="34" operator="equal">
      <formula>0</formula>
    </cfRule>
  </conditionalFormatting>
  <conditionalFormatting sqref="A1054:T1056 A1058:T1058 A1057 C1057:T1057 N1059:T1059 X1054:Z1059">
    <cfRule type="cellIs" dxfId="432" priority="33" operator="equal">
      <formula>0</formula>
    </cfRule>
  </conditionalFormatting>
  <conditionalFormatting sqref="B1057">
    <cfRule type="cellIs" dxfId="431" priority="32" operator="equal">
      <formula>0</formula>
    </cfRule>
  </conditionalFormatting>
  <conditionalFormatting sqref="B1059:M1059">
    <cfRule type="cellIs" dxfId="430" priority="31" operator="equal">
      <formula>0</formula>
    </cfRule>
  </conditionalFormatting>
  <conditionalFormatting sqref="A1059">
    <cfRule type="cellIs" dxfId="429" priority="30" operator="equal">
      <formula>0</formula>
    </cfRule>
  </conditionalFormatting>
  <conditionalFormatting sqref="U1054:W1062">
    <cfRule type="cellIs" dxfId="428" priority="29" operator="equal">
      <formula>0</formula>
    </cfRule>
  </conditionalFormatting>
  <conditionalFormatting sqref="A1064:T1066 A1068:T1068 A1067 C1067:T1067 N1069:T1069 X1064:Z1069">
    <cfRule type="cellIs" dxfId="427" priority="28" operator="equal">
      <formula>0</formula>
    </cfRule>
  </conditionalFormatting>
  <conditionalFormatting sqref="B1067">
    <cfRule type="cellIs" dxfId="426" priority="27" operator="equal">
      <formula>0</formula>
    </cfRule>
  </conditionalFormatting>
  <conditionalFormatting sqref="B1069:M1069">
    <cfRule type="cellIs" dxfId="425" priority="26" operator="equal">
      <formula>0</formula>
    </cfRule>
  </conditionalFormatting>
  <conditionalFormatting sqref="A1069">
    <cfRule type="cellIs" dxfId="424" priority="25" operator="equal">
      <formula>0</formula>
    </cfRule>
  </conditionalFormatting>
  <conditionalFormatting sqref="U1064:W1072">
    <cfRule type="cellIs" dxfId="423" priority="24" operator="equal">
      <formula>0</formula>
    </cfRule>
  </conditionalFormatting>
  <conditionalFormatting sqref="A1077 N1079:T1079 X1074:Z1079">
    <cfRule type="cellIs" dxfId="422" priority="23" operator="equal">
      <formula>0</formula>
    </cfRule>
  </conditionalFormatting>
  <conditionalFormatting sqref="B1077">
    <cfRule type="cellIs" dxfId="421" priority="22" operator="equal">
      <formula>0</formula>
    </cfRule>
  </conditionalFormatting>
  <conditionalFormatting sqref="A1079">
    <cfRule type="cellIs" dxfId="420" priority="21" operator="equal">
      <formula>0</formula>
    </cfRule>
  </conditionalFormatting>
  <conditionalFormatting sqref="U1074:W1082">
    <cfRule type="cellIs" dxfId="419" priority="20" operator="equal">
      <formula>0</formula>
    </cfRule>
  </conditionalFormatting>
  <conditionalFormatting sqref="A1087 N1089:T1089 X1084:Z1089">
    <cfRule type="cellIs" dxfId="418" priority="19" operator="equal">
      <formula>0</formula>
    </cfRule>
  </conditionalFormatting>
  <conditionalFormatting sqref="B1087">
    <cfRule type="cellIs" dxfId="417" priority="18" operator="equal">
      <formula>0</formula>
    </cfRule>
  </conditionalFormatting>
  <conditionalFormatting sqref="A1089">
    <cfRule type="cellIs" dxfId="416" priority="17" operator="equal">
      <formula>0</formula>
    </cfRule>
  </conditionalFormatting>
  <conditionalFormatting sqref="U1084:W1092">
    <cfRule type="cellIs" dxfId="415" priority="16" operator="equal">
      <formula>0</formula>
    </cfRule>
  </conditionalFormatting>
  <conditionalFormatting sqref="B914">
    <cfRule type="cellIs" dxfId="414" priority="15" operator="equal">
      <formula>0</formula>
    </cfRule>
  </conditionalFormatting>
  <conditionalFormatting sqref="O919:Z919">
    <cfRule type="cellIs" dxfId="413" priority="14" operator="equal">
      <formula>0</formula>
    </cfRule>
  </conditionalFormatting>
  <conditionalFormatting sqref="C919:N919">
    <cfRule type="cellIs" dxfId="412" priority="13" operator="equal">
      <formula>0</formula>
    </cfRule>
  </conditionalFormatting>
  <conditionalFormatting sqref="B928:N928">
    <cfRule type="cellIs" dxfId="411" priority="12" operator="equal">
      <formula>0</formula>
    </cfRule>
  </conditionalFormatting>
  <conditionalFormatting sqref="A928">
    <cfRule type="cellIs" dxfId="410" priority="11" operator="equal">
      <formula>0</formula>
    </cfRule>
  </conditionalFormatting>
  <conditionalFormatting sqref="B938:N938">
    <cfRule type="cellIs" dxfId="409" priority="10" operator="equal">
      <formula>0</formula>
    </cfRule>
  </conditionalFormatting>
  <conditionalFormatting sqref="A938">
    <cfRule type="cellIs" dxfId="408" priority="9" operator="equal">
      <formula>0</formula>
    </cfRule>
  </conditionalFormatting>
  <conditionalFormatting sqref="A944:T946 O948:T948 A947 C947:T947 N949:T949">
    <cfRule type="cellIs" dxfId="407" priority="8" operator="equal">
      <formula>0</formula>
    </cfRule>
  </conditionalFormatting>
  <conditionalFormatting sqref="B947">
    <cfRule type="cellIs" dxfId="406" priority="7" operator="equal">
      <formula>0</formula>
    </cfRule>
  </conditionalFormatting>
  <conditionalFormatting sqref="B949:M949">
    <cfRule type="cellIs" dxfId="405" priority="6" operator="equal">
      <formula>0</formula>
    </cfRule>
  </conditionalFormatting>
  <conditionalFormatting sqref="A949">
    <cfRule type="cellIs" dxfId="404" priority="5" operator="equal">
      <formula>0</formula>
    </cfRule>
  </conditionalFormatting>
  <conditionalFormatting sqref="U944:U952">
    <cfRule type="cellIs" dxfId="403" priority="4" operator="equal">
      <formula>0</formula>
    </cfRule>
  </conditionalFormatting>
  <conditionalFormatting sqref="B948:N948">
    <cfRule type="cellIs" dxfId="402" priority="3" operator="equal">
      <formula>0</formula>
    </cfRule>
  </conditionalFormatting>
  <conditionalFormatting sqref="A948">
    <cfRule type="cellIs" dxfId="401" priority="2" operator="equal">
      <formula>0</formula>
    </cfRule>
  </conditionalFormatting>
  <conditionalFormatting sqref="A913:Z913">
    <cfRule type="cellIs" dxfId="400" priority="1" operator="equal">
      <formula>0</formula>
    </cfRule>
  </conditionalFormatting>
  <pageMargins left="0.7" right="0.7" top="0.75" bottom="0.75" header="0.3" footer="0.3"/>
  <pageSetup scale="2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CD99D-D7F9-4D82-A531-1882F2BA5071}">
  <dimension ref="A1:Z114"/>
  <sheetViews>
    <sheetView workbookViewId="0">
      <selection activeCell="N7" sqref="N7"/>
    </sheetView>
  </sheetViews>
  <sheetFormatPr defaultRowHeight="15" x14ac:dyDescent="0.25"/>
  <cols>
    <col min="1" max="1" width="28.140625" customWidth="1"/>
    <col min="2" max="2" width="22.5703125" customWidth="1"/>
    <col min="5" max="5" width="12.140625" customWidth="1"/>
  </cols>
  <sheetData>
    <row r="1" spans="1:26" ht="23.25" x14ac:dyDescent="0.35">
      <c r="A1" s="1361" t="s">
        <v>1107</v>
      </c>
      <c r="B1" s="505" t="str">
        <f>'Comm Input'!$J$4</f>
        <v>2022 12 Pays 2023 01</v>
      </c>
      <c r="C1" s="469"/>
      <c r="D1" s="469"/>
      <c r="E1" s="469"/>
      <c r="F1" s="469"/>
      <c r="G1" s="469"/>
      <c r="H1" s="469"/>
      <c r="I1" s="469"/>
      <c r="J1" s="469"/>
      <c r="K1" s="469"/>
      <c r="L1" s="469"/>
      <c r="M1" s="469"/>
      <c r="N1" s="469"/>
      <c r="O1" s="469"/>
      <c r="P1" s="469"/>
      <c r="Q1" s="469"/>
      <c r="R1" s="469"/>
      <c r="S1" s="469"/>
      <c r="T1" s="469"/>
      <c r="U1" s="469"/>
      <c r="V1" s="469"/>
      <c r="W1" s="469"/>
      <c r="X1" s="469"/>
      <c r="Y1" s="469"/>
      <c r="Z1" s="469"/>
    </row>
    <row r="2" spans="1:26" ht="24" thickBot="1" x14ac:dyDescent="0.4">
      <c r="A2" s="675"/>
      <c r="B2" s="662"/>
      <c r="C2" s="62"/>
      <c r="D2" s="62"/>
      <c r="E2" s="41" t="s">
        <v>712</v>
      </c>
      <c r="F2" s="1054"/>
      <c r="G2" s="1054"/>
      <c r="H2" s="41"/>
      <c r="I2" s="62"/>
    </row>
    <row r="3" spans="1:26" ht="23.25" x14ac:dyDescent="0.35">
      <c r="A3" s="675"/>
      <c r="B3" s="662"/>
      <c r="C3" s="62"/>
      <c r="D3" s="62"/>
      <c r="E3" s="1048" t="s">
        <v>703</v>
      </c>
      <c r="F3" s="1049">
        <f>SUM(Q:Q)</f>
        <v>1535.8210199999999</v>
      </c>
      <c r="G3" s="62"/>
      <c r="H3" s="1070"/>
      <c r="I3" s="1071"/>
    </row>
    <row r="4" spans="1:26" ht="16.5" thickBot="1" x14ac:dyDescent="0.3">
      <c r="A4" t="s">
        <v>713</v>
      </c>
      <c r="B4" s="662"/>
      <c r="C4" s="62"/>
      <c r="D4" s="62"/>
      <c r="E4" s="1050" t="s">
        <v>714</v>
      </c>
      <c r="F4" s="1051">
        <f>SUM(T:T,W:W)</f>
        <v>199.76569999999998</v>
      </c>
      <c r="G4" s="62"/>
      <c r="H4" s="1072"/>
      <c r="I4" s="1073"/>
    </row>
    <row r="5" spans="1:26" ht="15.75" thickBot="1" x14ac:dyDescent="0.3">
      <c r="A5" s="1443">
        <f>SUM(F5)</f>
        <v>1735.5867199999998</v>
      </c>
      <c r="B5" s="1444"/>
      <c r="C5" s="62"/>
      <c r="D5" s="62"/>
      <c r="E5" s="1052" t="s">
        <v>715</v>
      </c>
      <c r="F5" s="1053">
        <f>SUM(F3:F4)</f>
        <v>1735.5867199999998</v>
      </c>
      <c r="G5" s="62"/>
      <c r="H5" s="1074"/>
      <c r="I5" s="1075"/>
    </row>
    <row r="6" spans="1:26" ht="15.75" thickBot="1" x14ac:dyDescent="0.3">
      <c r="A6" s="1445"/>
      <c r="B6" s="1446"/>
      <c r="C6" s="62"/>
      <c r="D6" s="62"/>
      <c r="E6" s="62"/>
      <c r="F6" s="62"/>
      <c r="G6" s="62"/>
      <c r="H6" s="62"/>
      <c r="I6" s="695"/>
    </row>
    <row r="7" spans="1:26" x14ac:dyDescent="0.25">
      <c r="A7" s="311" t="s">
        <v>716</v>
      </c>
      <c r="B7" s="707" t="e">
        <f>SUM(E:E)-E787</f>
        <v>#REF!</v>
      </c>
      <c r="C7" s="11"/>
      <c r="D7" s="62"/>
      <c r="E7" s="62"/>
      <c r="F7" s="62"/>
      <c r="G7" s="62"/>
      <c r="H7" s="62"/>
      <c r="I7" s="695" t="s">
        <v>120</v>
      </c>
      <c r="J7" s="696" t="s">
        <v>121</v>
      </c>
      <c r="K7" s="62"/>
      <c r="L7" s="62"/>
      <c r="M7" s="62"/>
      <c r="N7" s="11" t="s">
        <v>717</v>
      </c>
      <c r="O7" s="62"/>
      <c r="P7" s="62"/>
      <c r="Q7" s="11"/>
      <c r="S7" s="62"/>
      <c r="T7" s="11" t="s">
        <v>718</v>
      </c>
      <c r="U7" s="62"/>
      <c r="V7" s="62"/>
      <c r="W7" s="11" t="s">
        <v>719</v>
      </c>
      <c r="X7" s="62"/>
      <c r="Y7" s="62"/>
      <c r="Z7" s="62"/>
    </row>
    <row r="8" spans="1:26" x14ac:dyDescent="0.25">
      <c r="A8" s="1353" t="str">
        <f>'Comm Input'!J2262</f>
        <v>START CES STRATEGIES - INSOURCE 9383</v>
      </c>
      <c r="B8" s="1354"/>
      <c r="C8" s="1360"/>
      <c r="D8" s="1356"/>
      <c r="E8" s="1360"/>
      <c r="F8" s="1360"/>
      <c r="G8" s="1356"/>
      <c r="H8" s="1358"/>
      <c r="I8" s="1358"/>
      <c r="J8" s="1358"/>
      <c r="K8" s="1358"/>
      <c r="L8" s="1360"/>
      <c r="M8" s="1360"/>
      <c r="N8" s="1360"/>
      <c r="O8" s="1360"/>
      <c r="P8" s="1354"/>
      <c r="Q8" s="1360"/>
      <c r="R8" s="1360"/>
      <c r="S8" s="1354"/>
      <c r="T8" s="1360"/>
      <c r="U8" s="1360"/>
      <c r="V8" s="1360"/>
      <c r="W8" s="1360"/>
      <c r="X8" s="1360"/>
      <c r="Y8" s="1360"/>
      <c r="Z8" s="1360"/>
    </row>
    <row r="9" spans="1:26" ht="45" x14ac:dyDescent="0.25">
      <c r="A9" s="171"/>
      <c r="B9" s="171"/>
      <c r="C9" s="176"/>
      <c r="D9" s="652" t="s">
        <v>126</v>
      </c>
      <c r="E9" s="676" t="s">
        <v>136</v>
      </c>
      <c r="F9" s="680" t="s">
        <v>708</v>
      </c>
      <c r="G9" s="681" t="s">
        <v>138</v>
      </c>
      <c r="H9" s="682" t="s">
        <v>139</v>
      </c>
      <c r="I9" s="682" t="s">
        <v>140</v>
      </c>
      <c r="J9" s="682" t="s">
        <v>140</v>
      </c>
      <c r="K9" s="683" t="s">
        <v>141</v>
      </c>
      <c r="L9" s="681" t="s">
        <v>142</v>
      </c>
      <c r="M9" s="681" t="s">
        <v>143</v>
      </c>
      <c r="N9" s="597" t="s">
        <v>144</v>
      </c>
      <c r="O9" s="681" t="s">
        <v>145</v>
      </c>
      <c r="P9" s="684" t="s">
        <v>146</v>
      </c>
      <c r="Q9" s="652" t="s">
        <v>147</v>
      </c>
      <c r="R9" s="676" t="s">
        <v>148</v>
      </c>
      <c r="S9" s="684" t="s">
        <v>149</v>
      </c>
      <c r="T9" s="652" t="s">
        <v>147</v>
      </c>
      <c r="U9" s="684" t="s">
        <v>148</v>
      </c>
      <c r="V9" s="684" t="s">
        <v>149</v>
      </c>
      <c r="W9" s="652" t="s">
        <v>147</v>
      </c>
      <c r="X9" s="676" t="s">
        <v>150</v>
      </c>
      <c r="Y9" s="676" t="s">
        <v>151</v>
      </c>
      <c r="Z9" s="652" t="s">
        <v>152</v>
      </c>
    </row>
    <row r="10" spans="1:26" x14ac:dyDescent="0.25">
      <c r="A10" s="440" t="str">
        <f>'Comm Input'!J2263</f>
        <v>CEST 9383</v>
      </c>
      <c r="B10" s="42" t="str">
        <f>'Comm Input'!K2263</f>
        <v>Broker: Greg Arnold</v>
      </c>
      <c r="C10" s="35">
        <f>'Comm Input'!L2263</f>
        <v>0</v>
      </c>
      <c r="D10" s="158">
        <f>'Comm Input'!M2263</f>
        <v>0</v>
      </c>
      <c r="E10" s="117">
        <f>'Comm Input'!N2263</f>
        <v>0</v>
      </c>
      <c r="F10" s="316">
        <f>'Comm Input'!O2263</f>
        <v>0</v>
      </c>
      <c r="G10" s="158">
        <f>'Comm Input'!P2263</f>
        <v>0</v>
      </c>
      <c r="H10" s="158">
        <f>'Comm Input'!Q2263</f>
        <v>0</v>
      </c>
      <c r="I10" s="158">
        <f>'Comm Input'!R2263</f>
        <v>0</v>
      </c>
      <c r="J10" s="319">
        <f>'Comm Input'!S2263</f>
        <v>0</v>
      </c>
      <c r="K10" s="319">
        <f>'Comm Input'!T2263</f>
        <v>0</v>
      </c>
      <c r="L10" s="319" t="str">
        <f>'Comm Input'!U2263</f>
        <v>Bundled</v>
      </c>
      <c r="M10" s="158">
        <f>'Comm Input'!V2263</f>
        <v>0</v>
      </c>
      <c r="N10" s="319">
        <f>'Comm Input'!W2263</f>
        <v>0</v>
      </c>
      <c r="O10" s="117">
        <f>'Comm Input'!X2263</f>
        <v>0</v>
      </c>
      <c r="P10" s="157">
        <f>'Comm Input'!Y2263</f>
        <v>0</v>
      </c>
      <c r="Q10" s="158">
        <f>'Comm Input'!Z2263</f>
        <v>0</v>
      </c>
      <c r="R10" s="319">
        <f>'Comm Input'!AA2263</f>
        <v>0</v>
      </c>
      <c r="S10" s="157">
        <f>'Comm Input'!AB2263</f>
        <v>0</v>
      </c>
      <c r="T10" s="7">
        <f>'Comm Input'!AC2263</f>
        <v>0</v>
      </c>
      <c r="U10" s="319">
        <f>'Comm Input'!AD2263</f>
        <v>0</v>
      </c>
      <c r="V10" s="7">
        <f>'Comm Input'!AE2263</f>
        <v>0</v>
      </c>
      <c r="W10" s="7">
        <f>'Comm Input'!AF2263</f>
        <v>0</v>
      </c>
      <c r="X10" s="158">
        <f>'Comm Input'!AG2263</f>
        <v>0</v>
      </c>
      <c r="Y10" s="322">
        <f>'Comm Input'!AH2263</f>
        <v>0</v>
      </c>
      <c r="Z10" s="7">
        <f>'Comm Input'!AI2263</f>
        <v>0</v>
      </c>
    </row>
    <row r="11" spans="1:26" x14ac:dyDescent="0.25">
      <c r="A11" s="311">
        <f>'Comm Input'!J2264</f>
        <v>0</v>
      </c>
      <c r="B11" s="378" t="str">
        <f>'Comm Input'!K2264</f>
        <v>Cache Brothers, Construction, Inc.</v>
      </c>
      <c r="C11" s="17">
        <f>'Comm Input'!L2264</f>
        <v>0</v>
      </c>
      <c r="D11" t="str">
        <f>'Comm Input'!M2264</f>
        <v>FL5215</v>
      </c>
      <c r="E11" s="628" t="e">
        <f>'Comm Input'!#REF!</f>
        <v>#REF!</v>
      </c>
      <c r="F11" s="366">
        <f>'Comm Input'!O2264</f>
        <v>0</v>
      </c>
      <c r="G11" s="533">
        <f>'Comm Input'!P2264</f>
        <v>0</v>
      </c>
      <c r="H11" s="535">
        <f>'Comm Input'!Q2264</f>
        <v>0</v>
      </c>
      <c r="I11" s="535">
        <f>'Comm Input'!R2264</f>
        <v>0</v>
      </c>
      <c r="J11" s="535">
        <f>'Comm Input'!S2264</f>
        <v>0</v>
      </c>
      <c r="K11" s="535">
        <f>'Comm Input'!T2264</f>
        <v>0</v>
      </c>
      <c r="L11" s="526">
        <f>'Comm Input'!U2264</f>
        <v>0</v>
      </c>
      <c r="M11" s="526">
        <f>'Comm Input'!V2264</f>
        <v>0</v>
      </c>
      <c r="N11" s="523">
        <f>'Comm Input'!W2264</f>
        <v>0</v>
      </c>
      <c r="O11" s="523">
        <f>'Comm Input'!X2264</f>
        <v>0</v>
      </c>
      <c r="P11" s="538">
        <f>'Comm Input'!Y2264</f>
        <v>0</v>
      </c>
      <c r="Q11" s="523">
        <f>'Comm Input'!Z2264</f>
        <v>0</v>
      </c>
      <c r="R11" s="538">
        <f>'Comm Input'!AA2264</f>
        <v>0</v>
      </c>
      <c r="S11" s="538">
        <f>'Comm Input'!AB2264</f>
        <v>0</v>
      </c>
      <c r="T11">
        <f>'Comm Input'!AC2264</f>
        <v>0</v>
      </c>
      <c r="U11" s="538">
        <f>'Comm Input'!AD2264</f>
        <v>0</v>
      </c>
      <c r="V11">
        <f>'Comm Input'!AE2264</f>
        <v>0</v>
      </c>
      <c r="W11" s="541">
        <f>'Comm Input'!AF2264</f>
        <v>0</v>
      </c>
      <c r="X11" s="538">
        <f>'Comm Input'!AG2264</f>
        <v>0</v>
      </c>
      <c r="Y11" s="538">
        <f>'Comm Input'!AH2264</f>
        <v>0</v>
      </c>
      <c r="Z11">
        <f>'Comm Input'!AI2264</f>
        <v>0</v>
      </c>
    </row>
    <row r="12" spans="1:26" x14ac:dyDescent="0.25">
      <c r="A12" s="311">
        <f>'Comm Input'!J2265</f>
        <v>0</v>
      </c>
      <c r="B12">
        <f>'Comm Input'!K2265</f>
        <v>0</v>
      </c>
      <c r="C12">
        <f>'Comm Input'!L2265</f>
        <v>0</v>
      </c>
      <c r="D12">
        <f>'Comm Input'!M2265</f>
        <v>0</v>
      </c>
      <c r="E12" s="494">
        <f>'Comm Input'!N2265</f>
        <v>0</v>
      </c>
      <c r="F12" s="17">
        <f>'Comm Input'!O2265</f>
        <v>0</v>
      </c>
      <c r="G12" s="38">
        <f>'Comm Input'!P2265</f>
        <v>0</v>
      </c>
      <c r="H12" s="307">
        <f>'Comm Input'!Q2265</f>
        <v>0</v>
      </c>
      <c r="I12" s="307">
        <f>'Comm Input'!R2265</f>
        <v>0</v>
      </c>
      <c r="J12" s="307">
        <f>'Comm Input'!S2265</f>
        <v>0</v>
      </c>
      <c r="K12" s="307">
        <f>'Comm Input'!T2265</f>
        <v>0</v>
      </c>
      <c r="L12" s="38">
        <f>'Comm Input'!U2265</f>
        <v>0</v>
      </c>
      <c r="M12" s="38">
        <f>'Comm Input'!V2265</f>
        <v>0</v>
      </c>
      <c r="N12" s="22">
        <f>'Comm Input'!W2265</f>
        <v>0</v>
      </c>
      <c r="O12" s="22">
        <f>'Comm Input'!X2265</f>
        <v>0</v>
      </c>
      <c r="P12" s="23">
        <f>'Comm Input'!Y2265</f>
        <v>0</v>
      </c>
      <c r="Q12" s="22">
        <f>'Comm Input'!Z2265</f>
        <v>0</v>
      </c>
      <c r="R12" s="23">
        <f>'Comm Input'!AA2265</f>
        <v>0</v>
      </c>
      <c r="S12" s="23">
        <f>'Comm Input'!AB2265</f>
        <v>0</v>
      </c>
      <c r="T12">
        <f>'Comm Input'!AC2265</f>
        <v>0</v>
      </c>
      <c r="U12" s="23">
        <f>'Comm Input'!AD2265</f>
        <v>0</v>
      </c>
      <c r="V12">
        <f>'Comm Input'!AE2265</f>
        <v>0</v>
      </c>
      <c r="W12" s="49">
        <f>'Comm Input'!AF2265</f>
        <v>0</v>
      </c>
      <c r="X12" s="23">
        <f>'Comm Input'!AG2265</f>
        <v>0</v>
      </c>
      <c r="Y12" s="23">
        <f>'Comm Input'!AH2265</f>
        <v>0</v>
      </c>
      <c r="Z12">
        <f>'Comm Input'!AI2265</f>
        <v>0</v>
      </c>
    </row>
    <row r="13" spans="1:26" x14ac:dyDescent="0.25">
      <c r="A13" s="311">
        <f>'Comm Input'!J2266</f>
        <v>0</v>
      </c>
      <c r="B13" t="str">
        <f>'Comm Input'!K2266</f>
        <v>Moved to CEST 11/2022</v>
      </c>
      <c r="C13" s="17">
        <f>'Comm Input'!L2266</f>
        <v>0</v>
      </c>
      <c r="D13" t="str">
        <f>'Comm Input'!M2266</f>
        <v>FL</v>
      </c>
      <c r="E13" s="494">
        <f>'Comm Input'!N2266</f>
        <v>0</v>
      </c>
      <c r="F13" s="366">
        <f>'Comm Input'!O2266</f>
        <v>0</v>
      </c>
      <c r="G13" s="321">
        <f>'Comm Input'!P2266</f>
        <v>0</v>
      </c>
      <c r="H13" s="307">
        <f>'Comm Input'!Q2266</f>
        <v>0</v>
      </c>
      <c r="I13" s="307">
        <f>'Comm Input'!R2266</f>
        <v>0</v>
      </c>
      <c r="J13" s="307">
        <f>'Comm Input'!S2266</f>
        <v>0</v>
      </c>
      <c r="K13" s="307">
        <f>'Comm Input'!T2266</f>
        <v>0</v>
      </c>
      <c r="L13" s="38">
        <f>'Comm Input'!U2266</f>
        <v>0</v>
      </c>
      <c r="M13" s="38">
        <f>'Comm Input'!V2266</f>
        <v>0</v>
      </c>
      <c r="N13" s="22">
        <f>'Comm Input'!W2266</f>
        <v>0</v>
      </c>
      <c r="O13" s="22">
        <f>'Comm Input'!X2266</f>
        <v>0</v>
      </c>
      <c r="P13" s="23">
        <f>'Comm Input'!Y2266</f>
        <v>0</v>
      </c>
      <c r="Q13" s="22">
        <f>'Comm Input'!Z2266</f>
        <v>0</v>
      </c>
      <c r="R13" s="23">
        <f>'Comm Input'!AA2266</f>
        <v>0</v>
      </c>
      <c r="S13" s="23">
        <f>'Comm Input'!AB2266</f>
        <v>0</v>
      </c>
      <c r="T13">
        <f>'Comm Input'!AC2266</f>
        <v>0</v>
      </c>
      <c r="U13" s="23">
        <f>'Comm Input'!AD2266</f>
        <v>0</v>
      </c>
      <c r="V13">
        <f>'Comm Input'!AE2266</f>
        <v>0</v>
      </c>
      <c r="W13" s="49">
        <f>'Comm Input'!AF2266</f>
        <v>0</v>
      </c>
      <c r="X13" s="23">
        <f>'Comm Input'!AG2266</f>
        <v>0</v>
      </c>
      <c r="Y13" s="23">
        <f>'Comm Input'!AH2266</f>
        <v>0</v>
      </c>
      <c r="Z13">
        <f>'Comm Input'!AI2266</f>
        <v>0</v>
      </c>
    </row>
    <row r="14" spans="1:26" x14ac:dyDescent="0.25">
      <c r="A14" s="311">
        <f>'Comm Input'!J2267</f>
        <v>0</v>
      </c>
      <c r="B14">
        <f>'Comm Input'!K2267</f>
        <v>0</v>
      </c>
      <c r="C14">
        <f>'Comm Input'!L2267</f>
        <v>0</v>
      </c>
      <c r="D14">
        <f>'Comm Input'!M2267</f>
        <v>0</v>
      </c>
      <c r="E14" s="494">
        <f>'Comm Input'!N2267</f>
        <v>0</v>
      </c>
      <c r="F14" s="17">
        <f>'Comm Input'!O2267</f>
        <v>0</v>
      </c>
      <c r="G14" s="38">
        <f>'Comm Input'!P2267</f>
        <v>0</v>
      </c>
      <c r="H14" s="307">
        <f>'Comm Input'!Q2267</f>
        <v>0</v>
      </c>
      <c r="I14" s="307">
        <f>'Comm Input'!R2267</f>
        <v>0</v>
      </c>
      <c r="J14" s="307">
        <f>'Comm Input'!S2267</f>
        <v>0</v>
      </c>
      <c r="K14" s="307">
        <f>'Comm Input'!T2267</f>
        <v>0</v>
      </c>
      <c r="L14" s="38">
        <f>'Comm Input'!U2267</f>
        <v>0</v>
      </c>
      <c r="M14" s="38">
        <f>'Comm Input'!V2267</f>
        <v>0</v>
      </c>
      <c r="N14" s="22">
        <f>'Comm Input'!W2267</f>
        <v>0</v>
      </c>
      <c r="O14" s="22">
        <f>'Comm Input'!X2267</f>
        <v>0</v>
      </c>
      <c r="P14" s="23">
        <f>'Comm Input'!Y2267</f>
        <v>0</v>
      </c>
      <c r="Q14" s="22">
        <f>'Comm Input'!Z2267</f>
        <v>0</v>
      </c>
      <c r="R14" s="23">
        <f>'Comm Input'!AA2267</f>
        <v>0</v>
      </c>
      <c r="S14" s="23">
        <f>'Comm Input'!AB2267</f>
        <v>0</v>
      </c>
      <c r="T14">
        <f>'Comm Input'!AC2267</f>
        <v>0</v>
      </c>
      <c r="U14" s="23">
        <f>'Comm Input'!AD2267</f>
        <v>0</v>
      </c>
      <c r="V14">
        <f>'Comm Input'!AE2267</f>
        <v>0</v>
      </c>
      <c r="W14" s="49">
        <f>'Comm Input'!AF2267</f>
        <v>0</v>
      </c>
      <c r="X14" s="23">
        <f>'Comm Input'!AG2267</f>
        <v>0</v>
      </c>
      <c r="Y14" s="23">
        <f>'Comm Input'!AH2267</f>
        <v>0</v>
      </c>
      <c r="Z14">
        <f>'Comm Input'!AI2267</f>
        <v>0</v>
      </c>
    </row>
    <row r="15" spans="1:26" x14ac:dyDescent="0.25">
      <c r="A15" s="311">
        <f>'Comm Input'!J2268</f>
        <v>0</v>
      </c>
      <c r="B15">
        <f>'Comm Input'!K2268</f>
        <v>0</v>
      </c>
      <c r="C15">
        <f>'Comm Input'!L2268</f>
        <v>0</v>
      </c>
      <c r="D15" s="1352">
        <f>'Comm Input'!M2268</f>
        <v>0</v>
      </c>
      <c r="E15" s="494">
        <f>'Comm Input'!N2268</f>
        <v>0</v>
      </c>
      <c r="F15" s="17">
        <f>'Comm Input'!O2268</f>
        <v>0</v>
      </c>
      <c r="G15" s="38">
        <f>'Comm Input'!P2268</f>
        <v>0</v>
      </c>
      <c r="H15" s="307">
        <f>'Comm Input'!Q2268</f>
        <v>0</v>
      </c>
      <c r="I15" s="307">
        <f>'Comm Input'!R2268</f>
        <v>0</v>
      </c>
      <c r="J15" s="307">
        <f>'Comm Input'!S2268</f>
        <v>0</v>
      </c>
      <c r="K15" s="307">
        <f>'Comm Input'!T2268</f>
        <v>0</v>
      </c>
      <c r="L15" s="38">
        <f>'Comm Input'!U2268</f>
        <v>0</v>
      </c>
      <c r="M15" s="38">
        <f>'Comm Input'!V2268</f>
        <v>0</v>
      </c>
      <c r="N15" s="22">
        <f>'Comm Input'!W2268</f>
        <v>0</v>
      </c>
      <c r="O15" s="22">
        <f>'Comm Input'!X2268</f>
        <v>0</v>
      </c>
      <c r="P15" s="23">
        <f>'Comm Input'!Y2268</f>
        <v>0</v>
      </c>
      <c r="Q15" s="22">
        <f>'Comm Input'!Z2268</f>
        <v>0</v>
      </c>
      <c r="R15" s="23">
        <f>'Comm Input'!AA2268</f>
        <v>0</v>
      </c>
      <c r="S15" s="23">
        <f>'Comm Input'!AB2268</f>
        <v>0</v>
      </c>
      <c r="T15">
        <f>'Comm Input'!AC2268</f>
        <v>0</v>
      </c>
      <c r="U15" s="23">
        <f>'Comm Input'!AD2268</f>
        <v>0</v>
      </c>
      <c r="V15">
        <f>'Comm Input'!AE2268</f>
        <v>0</v>
      </c>
      <c r="W15" s="49">
        <f>'Comm Input'!AF2268</f>
        <v>0</v>
      </c>
      <c r="X15" s="23">
        <f>'Comm Input'!AG2268</f>
        <v>0</v>
      </c>
      <c r="Y15" s="23">
        <f>'Comm Input'!AH2268</f>
        <v>0</v>
      </c>
      <c r="Z15" s="23">
        <f>'Comm Input'!AI2268</f>
        <v>0</v>
      </c>
    </row>
    <row r="16" spans="1:26" x14ac:dyDescent="0.25">
      <c r="A16" s="311">
        <f>'Comm Input'!J2269</f>
        <v>0</v>
      </c>
      <c r="B16">
        <f>'Comm Input'!K2269</f>
        <v>0</v>
      </c>
      <c r="C16">
        <f>'Comm Input'!L2269</f>
        <v>0</v>
      </c>
      <c r="D16">
        <f>'Comm Input'!M2269</f>
        <v>0</v>
      </c>
      <c r="E16" s="626">
        <f>'Comm Input'!N2269</f>
        <v>0</v>
      </c>
      <c r="F16" s="13">
        <f>'Comm Input'!O2269</f>
        <v>0</v>
      </c>
      <c r="G16" s="38">
        <f>'Comm Input'!P2269</f>
        <v>0</v>
      </c>
      <c r="H16" s="307">
        <f>'Comm Input'!Q2269</f>
        <v>0</v>
      </c>
      <c r="I16" s="307">
        <f>'Comm Input'!R2269</f>
        <v>0</v>
      </c>
      <c r="J16" s="307">
        <f>'Comm Input'!S2269</f>
        <v>0</v>
      </c>
      <c r="K16" s="307">
        <f>'Comm Input'!T2269</f>
        <v>0</v>
      </c>
      <c r="L16" s="38">
        <f>'Comm Input'!U2269</f>
        <v>0</v>
      </c>
      <c r="M16" s="38">
        <f>'Comm Input'!V2269</f>
        <v>0</v>
      </c>
      <c r="N16" s="22">
        <f>'Comm Input'!W2269</f>
        <v>0</v>
      </c>
      <c r="O16" s="22">
        <f>'Comm Input'!X2269</f>
        <v>0</v>
      </c>
      <c r="P16" s="23">
        <f>'Comm Input'!Y2269</f>
        <v>0</v>
      </c>
      <c r="Q16" s="22">
        <f>'Comm Input'!Z2269</f>
        <v>0</v>
      </c>
      <c r="R16" s="23">
        <f>'Comm Input'!AA2269</f>
        <v>0</v>
      </c>
      <c r="S16" s="23">
        <f>'Comm Input'!AB2269</f>
        <v>0</v>
      </c>
      <c r="T16">
        <f>'Comm Input'!AC2269</f>
        <v>0</v>
      </c>
      <c r="U16" s="23">
        <f>'Comm Input'!AD2269</f>
        <v>0</v>
      </c>
      <c r="V16">
        <f>'Comm Input'!AE2269</f>
        <v>0</v>
      </c>
      <c r="W16" s="49">
        <f>'Comm Input'!AF2269</f>
        <v>0</v>
      </c>
      <c r="X16" s="23">
        <f>'Comm Input'!AG2269</f>
        <v>0</v>
      </c>
      <c r="Y16" s="23">
        <f>'Comm Input'!AH2269</f>
        <v>0</v>
      </c>
      <c r="Z16" s="23">
        <f>'Comm Input'!AI2269</f>
        <v>0</v>
      </c>
    </row>
    <row r="17" spans="1:26" ht="15.75" thickBot="1" x14ac:dyDescent="0.3">
      <c r="A17" s="311">
        <f>'Comm Input'!J2270</f>
        <v>0</v>
      </c>
      <c r="B17">
        <f>'Comm Input'!K2270</f>
        <v>0</v>
      </c>
      <c r="C17">
        <f>'Comm Input'!L2270</f>
        <v>0</v>
      </c>
      <c r="D17">
        <f>'Comm Input'!M2270</f>
        <v>0</v>
      </c>
      <c r="E17" s="49">
        <f>'Comm Input'!N2270</f>
        <v>0</v>
      </c>
      <c r="F17" s="50">
        <f>'Comm Input'!O2270</f>
        <v>0</v>
      </c>
      <c r="G17" s="38">
        <f>'Comm Input'!P2270</f>
        <v>0</v>
      </c>
      <c r="H17" s="307">
        <f>'Comm Input'!Q2270</f>
        <v>0</v>
      </c>
      <c r="I17" s="307">
        <f>'Comm Input'!R2270</f>
        <v>0</v>
      </c>
      <c r="J17" s="307">
        <f>'Comm Input'!S2270</f>
        <v>0</v>
      </c>
      <c r="K17" s="307">
        <f>'Comm Input'!T2270</f>
        <v>0</v>
      </c>
      <c r="L17" s="38">
        <f>'Comm Input'!U2270</f>
        <v>0</v>
      </c>
      <c r="M17" s="38">
        <f>'Comm Input'!V2270</f>
        <v>0</v>
      </c>
      <c r="N17" s="38">
        <f>'Comm Input'!W2270</f>
        <v>0</v>
      </c>
      <c r="O17" s="22">
        <f>'Comm Input'!X2270</f>
        <v>0</v>
      </c>
      <c r="P17" s="11">
        <f>'Comm Input'!Y2270</f>
        <v>0</v>
      </c>
      <c r="Q17" s="22">
        <f>'Comm Input'!Z2270</f>
        <v>0</v>
      </c>
      <c r="R17" s="22">
        <f>'Comm Input'!AA2270</f>
        <v>0</v>
      </c>
      <c r="S17" s="22">
        <f>'Comm Input'!AB2270</f>
        <v>0</v>
      </c>
      <c r="T17" s="22">
        <f>'Comm Input'!AC2270</f>
        <v>0</v>
      </c>
      <c r="U17" s="22">
        <f>'Comm Input'!AD2270</f>
        <v>0</v>
      </c>
      <c r="V17" s="22">
        <f>'Comm Input'!AE2270</f>
        <v>0</v>
      </c>
      <c r="W17" s="49">
        <f>'Comm Input'!AF2270</f>
        <v>0</v>
      </c>
      <c r="X17" s="22">
        <f>'Comm Input'!AG2270</f>
        <v>0</v>
      </c>
      <c r="Y17" s="22">
        <f>'Comm Input'!AH2270</f>
        <v>0</v>
      </c>
      <c r="Z17" s="22">
        <f>'Comm Input'!AI2270</f>
        <v>0</v>
      </c>
    </row>
    <row r="18" spans="1:26" ht="15.75" thickBot="1" x14ac:dyDescent="0.3">
      <c r="A18" s="311">
        <f>'Comm Input'!J2271</f>
        <v>0</v>
      </c>
      <c r="B18">
        <f>'Comm Input'!K2271</f>
        <v>0</v>
      </c>
      <c r="C18">
        <f>'Comm Input'!L2271</f>
        <v>0</v>
      </c>
      <c r="D18">
        <f>'Comm Input'!M2271</f>
        <v>0</v>
      </c>
      <c r="E18" s="49">
        <f>'Comm Input'!N2271</f>
        <v>0</v>
      </c>
      <c r="F18" s="50">
        <f>'Comm Input'!O2271</f>
        <v>0</v>
      </c>
      <c r="G18" s="38">
        <f>'Comm Input'!P2271</f>
        <v>0</v>
      </c>
      <c r="H18" s="38">
        <f>'Comm Input'!Q2271</f>
        <v>0</v>
      </c>
      <c r="I18" s="38">
        <f>'Comm Input'!R2271</f>
        <v>0</v>
      </c>
      <c r="J18" s="38">
        <f>'Comm Input'!S2271</f>
        <v>0</v>
      </c>
      <c r="K18" s="38">
        <f>'Comm Input'!T2271</f>
        <v>0</v>
      </c>
      <c r="L18" s="38">
        <f>'Comm Input'!U2271</f>
        <v>0</v>
      </c>
      <c r="M18" s="38">
        <f>'Comm Input'!V2271</f>
        <v>0</v>
      </c>
      <c r="N18" s="488">
        <f>'Comm Input'!W2271</f>
        <v>0</v>
      </c>
      <c r="O18" s="489">
        <f>'Comm Input'!X2271</f>
        <v>0</v>
      </c>
      <c r="P18" s="490">
        <f>'Comm Input'!Y2271</f>
        <v>0</v>
      </c>
      <c r="Q18" s="829">
        <f>'Comm Input'!Z2271</f>
        <v>0</v>
      </c>
      <c r="R18" s="387">
        <f>'Comm Input'!AA2271</f>
        <v>0</v>
      </c>
      <c r="S18" s="387">
        <f>'Comm Input'!AB2271</f>
        <v>0</v>
      </c>
      <c r="T18" s="1087">
        <f>'Comm Input'!AC2271</f>
        <v>0</v>
      </c>
      <c r="U18" s="387">
        <f>'Comm Input'!AD2271</f>
        <v>0</v>
      </c>
      <c r="V18" s="523">
        <f>'Comm Input'!AE2271</f>
        <v>0</v>
      </c>
      <c r="W18" s="89">
        <f>'Comm Input'!AF2271</f>
        <v>0</v>
      </c>
      <c r="X18" s="387">
        <f>'Comm Input'!AG2271</f>
        <v>0</v>
      </c>
      <c r="Y18" s="387">
        <f>'Comm Input'!AH2271</f>
        <v>0</v>
      </c>
      <c r="Z18" s="1087">
        <f>'Comm Input'!AI2271</f>
        <v>0</v>
      </c>
    </row>
    <row r="19" spans="1:26" x14ac:dyDescent="0.25">
      <c r="A19" s="593">
        <f>'Comm Input'!J2272</f>
        <v>0</v>
      </c>
      <c r="B19" s="28">
        <f>'Comm Input'!K2272</f>
        <v>0</v>
      </c>
      <c r="C19">
        <f>'Comm Input'!L2272</f>
        <v>0</v>
      </c>
      <c r="D19" s="529">
        <f>'Comm Input'!M2272</f>
        <v>0</v>
      </c>
      <c r="E19">
        <f>'Comm Input'!N2272</f>
        <v>0</v>
      </c>
      <c r="F19" s="17">
        <f>'Comm Input'!O2272</f>
        <v>0</v>
      </c>
      <c r="G19" s="529">
        <f>'Comm Input'!P2272</f>
        <v>0</v>
      </c>
      <c r="H19" s="701">
        <f>'Comm Input'!Q2272</f>
        <v>0</v>
      </c>
      <c r="I19" s="701">
        <f>'Comm Input'!R2272</f>
        <v>0</v>
      </c>
      <c r="J19" s="701">
        <f>'Comm Input'!S2272</f>
        <v>0</v>
      </c>
      <c r="K19" s="701">
        <f>'Comm Input'!T2272</f>
        <v>0</v>
      </c>
      <c r="L19">
        <f>'Comm Input'!U2272</f>
        <v>0</v>
      </c>
      <c r="M19">
        <f>'Comm Input'!V2272</f>
        <v>0</v>
      </c>
      <c r="N19">
        <f>'Comm Input'!W2272</f>
        <v>0</v>
      </c>
      <c r="O19">
        <f>'Comm Input'!X2272</f>
        <v>0</v>
      </c>
      <c r="P19" s="11">
        <f>'Comm Input'!Y2272</f>
        <v>0</v>
      </c>
      <c r="Q19">
        <f>'Comm Input'!Z2272</f>
        <v>0</v>
      </c>
      <c r="R19">
        <f>'Comm Input'!AA2272</f>
        <v>0</v>
      </c>
      <c r="S19" s="11">
        <f>'Comm Input'!AB2272</f>
        <v>0</v>
      </c>
      <c r="T19">
        <f>'Comm Input'!AC2272</f>
        <v>0</v>
      </c>
      <c r="U19">
        <f>'Comm Input'!AD2272</f>
        <v>0</v>
      </c>
      <c r="V19">
        <f>'Comm Input'!AE2272</f>
        <v>0</v>
      </c>
      <c r="W19">
        <f>'Comm Input'!AF2272</f>
        <v>0</v>
      </c>
      <c r="X19">
        <f>'Comm Input'!AG2272</f>
        <v>0</v>
      </c>
      <c r="Y19">
        <f>'Comm Input'!AH2272</f>
        <v>0</v>
      </c>
      <c r="Z19">
        <f>'Comm Input'!AI2272</f>
        <v>0</v>
      </c>
    </row>
    <row r="20" spans="1:26" x14ac:dyDescent="0.25">
      <c r="A20" s="440" t="str">
        <f>'Comm Input'!J2273</f>
        <v>CEST 9383</v>
      </c>
      <c r="B20" s="42" t="str">
        <f>'Comm Input'!K2273</f>
        <v>Broker: ELS</v>
      </c>
      <c r="C20" s="35">
        <f>'Comm Input'!L2273</f>
        <v>0</v>
      </c>
      <c r="D20" s="158">
        <f>'Comm Input'!M2273</f>
        <v>0</v>
      </c>
      <c r="E20" s="117">
        <f>'Comm Input'!N2273</f>
        <v>0</v>
      </c>
      <c r="F20" s="316">
        <f>'Comm Input'!O2273</f>
        <v>0</v>
      </c>
      <c r="G20" s="158">
        <f>'Comm Input'!P2273</f>
        <v>0</v>
      </c>
      <c r="H20" s="158">
        <f>'Comm Input'!Q2273</f>
        <v>0</v>
      </c>
      <c r="I20" s="158">
        <f>'Comm Input'!R2273</f>
        <v>0</v>
      </c>
      <c r="J20" s="319">
        <f>'Comm Input'!S2273</f>
        <v>0</v>
      </c>
      <c r="K20" s="319">
        <f>'Comm Input'!T2273</f>
        <v>0</v>
      </c>
      <c r="L20" s="319" t="str">
        <f>'Comm Input'!U2273</f>
        <v>Bundled</v>
      </c>
      <c r="M20" s="158">
        <f>'Comm Input'!V2273</f>
        <v>0</v>
      </c>
      <c r="N20" s="319">
        <f>'Comm Input'!W2273</f>
        <v>1.4999999999999999E-2</v>
      </c>
      <c r="O20" s="117">
        <f>'Comm Input'!X2273</f>
        <v>0</v>
      </c>
      <c r="P20" s="157">
        <f>'Comm Input'!Y2273</f>
        <v>0</v>
      </c>
      <c r="Q20" s="158">
        <f>'Comm Input'!Z2273</f>
        <v>0</v>
      </c>
      <c r="R20" s="319">
        <f>'Comm Input'!AA2273</f>
        <v>5.0000000000000001E-3</v>
      </c>
      <c r="S20" s="157">
        <f>'Comm Input'!AB2273</f>
        <v>0</v>
      </c>
      <c r="T20" s="7" t="str">
        <f>'Comm Input'!AC2273</f>
        <v>PCS</v>
      </c>
      <c r="U20" s="319">
        <f>'Comm Input'!AD2273</f>
        <v>0</v>
      </c>
      <c r="V20" s="7">
        <f>'Comm Input'!AE2273</f>
        <v>0</v>
      </c>
      <c r="W20" s="7">
        <f>'Comm Input'!AF2273</f>
        <v>0</v>
      </c>
      <c r="X20" s="158">
        <f>'Comm Input'!AG2273</f>
        <v>0</v>
      </c>
      <c r="Y20" s="322">
        <f>'Comm Input'!AH2273</f>
        <v>0</v>
      </c>
      <c r="Z20" s="7">
        <f>'Comm Input'!AI2273</f>
        <v>0</v>
      </c>
    </row>
    <row r="21" spans="1:26" x14ac:dyDescent="0.25">
      <c r="A21" s="311">
        <f>'Comm Input'!J2274</f>
        <v>0</v>
      </c>
      <c r="B21" s="378" t="str">
        <f>'Comm Input'!K2274</f>
        <v>Innovative Environmental Services, Inc.</v>
      </c>
      <c r="C21" s="17">
        <f>'Comm Input'!L2274</f>
        <v>0</v>
      </c>
      <c r="D21" t="str">
        <f>'Comm Input'!M2274</f>
        <v>FL0042</v>
      </c>
      <c r="E21" s="628">
        <f>'Comm Input'!N2274</f>
        <v>10512</v>
      </c>
      <c r="F21" s="366">
        <f>'Comm Input'!O2274</f>
        <v>0</v>
      </c>
      <c r="G21" s="533">
        <f>'Comm Input'!P2274</f>
        <v>0</v>
      </c>
      <c r="H21" s="535">
        <f>'Comm Input'!Q2274</f>
        <v>0</v>
      </c>
      <c r="I21" s="535">
        <f>'Comm Input'!R2274</f>
        <v>0</v>
      </c>
      <c r="J21" s="535">
        <f>'Comm Input'!S2274</f>
        <v>0</v>
      </c>
      <c r="K21" s="535">
        <f>'Comm Input'!T2274</f>
        <v>0</v>
      </c>
      <c r="L21" s="526">
        <f>'Comm Input'!U2274</f>
        <v>0</v>
      </c>
      <c r="M21" s="526">
        <f>'Comm Input'!V2274</f>
        <v>0</v>
      </c>
      <c r="N21" s="523">
        <f>'Comm Input'!W2274</f>
        <v>157.68</v>
      </c>
      <c r="O21" s="523">
        <f>'Comm Input'!X2274</f>
        <v>0</v>
      </c>
      <c r="P21" s="538">
        <f>'Comm Input'!Y2274</f>
        <v>0</v>
      </c>
      <c r="Q21" s="523">
        <f>'Comm Input'!Z2274</f>
        <v>0</v>
      </c>
      <c r="R21" s="538">
        <f>'Comm Input'!AA2274</f>
        <v>52.56</v>
      </c>
      <c r="S21" s="538">
        <f>'Comm Input'!AB2274</f>
        <v>0</v>
      </c>
      <c r="T21">
        <f>'Comm Input'!AC2274</f>
        <v>0</v>
      </c>
      <c r="U21" s="538">
        <f>'Comm Input'!AD2274</f>
        <v>0</v>
      </c>
      <c r="V21">
        <f>'Comm Input'!AE2274</f>
        <v>0</v>
      </c>
      <c r="W21" s="541">
        <f>'Comm Input'!AF2274</f>
        <v>0</v>
      </c>
      <c r="X21" s="538">
        <f>'Comm Input'!AG2274</f>
        <v>0</v>
      </c>
      <c r="Y21" s="538">
        <f>'Comm Input'!AH2274</f>
        <v>0</v>
      </c>
      <c r="Z21">
        <f>'Comm Input'!AI2274</f>
        <v>0</v>
      </c>
    </row>
    <row r="22" spans="1:26" x14ac:dyDescent="0.25">
      <c r="A22" s="311">
        <f>'Comm Input'!J2275</f>
        <v>0</v>
      </c>
      <c r="B22">
        <f>'Comm Input'!K2275</f>
        <v>0</v>
      </c>
      <c r="C22">
        <f>'Comm Input'!L2275</f>
        <v>0</v>
      </c>
      <c r="D22" t="str">
        <f>'Comm Input'!M2275</f>
        <v>OT</v>
      </c>
      <c r="E22" s="494">
        <f>'Comm Input'!N2275</f>
        <v>0</v>
      </c>
      <c r="F22" s="17">
        <f>'Comm Input'!O2275</f>
        <v>0</v>
      </c>
      <c r="G22" s="38">
        <f>'Comm Input'!P2275</f>
        <v>0</v>
      </c>
      <c r="H22" s="307">
        <f>'Comm Input'!Q2275</f>
        <v>0</v>
      </c>
      <c r="I22" s="307">
        <f>'Comm Input'!R2275</f>
        <v>0</v>
      </c>
      <c r="J22" s="307">
        <f>'Comm Input'!S2275</f>
        <v>0</v>
      </c>
      <c r="K22" s="307">
        <f>'Comm Input'!T2275</f>
        <v>0</v>
      </c>
      <c r="L22" s="38">
        <f>'Comm Input'!U2275</f>
        <v>0</v>
      </c>
      <c r="M22" s="38">
        <f>'Comm Input'!V2275</f>
        <v>0</v>
      </c>
      <c r="N22" s="22">
        <f>'Comm Input'!W2275</f>
        <v>0</v>
      </c>
      <c r="O22" s="22">
        <f>'Comm Input'!X2275</f>
        <v>0</v>
      </c>
      <c r="P22" s="23">
        <f>'Comm Input'!Y2275</f>
        <v>0</v>
      </c>
      <c r="Q22" s="22">
        <f>'Comm Input'!Z2275</f>
        <v>0</v>
      </c>
      <c r="R22" s="23">
        <f>'Comm Input'!AA2275</f>
        <v>0</v>
      </c>
      <c r="S22" s="23">
        <f>'Comm Input'!AB2275</f>
        <v>0</v>
      </c>
      <c r="T22">
        <f>'Comm Input'!AC2275</f>
        <v>0</v>
      </c>
      <c r="U22" s="23">
        <f>'Comm Input'!AD2275</f>
        <v>0</v>
      </c>
      <c r="V22">
        <f>'Comm Input'!AE2275</f>
        <v>0</v>
      </c>
      <c r="W22" s="49">
        <f>'Comm Input'!AF2275</f>
        <v>0</v>
      </c>
      <c r="X22" s="23">
        <f>'Comm Input'!AG2275</f>
        <v>0</v>
      </c>
      <c r="Y22" s="23">
        <f>'Comm Input'!AH2275</f>
        <v>0</v>
      </c>
      <c r="Z22">
        <f>'Comm Input'!AI2275</f>
        <v>0</v>
      </c>
    </row>
    <row r="23" spans="1:26" x14ac:dyDescent="0.25">
      <c r="A23" s="311">
        <f>'Comm Input'!J2276</f>
        <v>0</v>
      </c>
      <c r="B23" t="str">
        <f>'Comm Input'!K2276</f>
        <v>Moved to CEST 11/2022</v>
      </c>
      <c r="C23" s="17">
        <f>'Comm Input'!L2276</f>
        <v>0</v>
      </c>
      <c r="D23" t="str">
        <f>'Comm Input'!M2276</f>
        <v>FL0106</v>
      </c>
      <c r="E23" s="494">
        <f>'Comm Input'!N2276</f>
        <v>0</v>
      </c>
      <c r="F23" s="366">
        <f>'Comm Input'!O2276</f>
        <v>0</v>
      </c>
      <c r="G23" s="321">
        <f>'Comm Input'!P2276</f>
        <v>0</v>
      </c>
      <c r="H23" s="307">
        <f>'Comm Input'!Q2276</f>
        <v>0</v>
      </c>
      <c r="I23" s="307">
        <f>'Comm Input'!R2276</f>
        <v>0</v>
      </c>
      <c r="J23" s="307">
        <f>'Comm Input'!S2276</f>
        <v>0</v>
      </c>
      <c r="K23" s="307">
        <f>'Comm Input'!T2276</f>
        <v>0</v>
      </c>
      <c r="L23" s="38">
        <f>'Comm Input'!U2276</f>
        <v>0</v>
      </c>
      <c r="M23" s="38">
        <f>'Comm Input'!V2276</f>
        <v>0</v>
      </c>
      <c r="N23" s="22">
        <f>'Comm Input'!W2276</f>
        <v>0</v>
      </c>
      <c r="O23" s="22">
        <f>'Comm Input'!X2276</f>
        <v>0</v>
      </c>
      <c r="P23" s="23">
        <f>'Comm Input'!Y2276</f>
        <v>0</v>
      </c>
      <c r="Q23" s="22">
        <f>'Comm Input'!Z2276</f>
        <v>0</v>
      </c>
      <c r="R23" s="23">
        <f>'Comm Input'!AA2276</f>
        <v>0</v>
      </c>
      <c r="S23" s="23">
        <f>'Comm Input'!AB2276</f>
        <v>0</v>
      </c>
      <c r="T23">
        <f>'Comm Input'!AC2276</f>
        <v>0</v>
      </c>
      <c r="U23" s="23">
        <f>'Comm Input'!AD2276</f>
        <v>0</v>
      </c>
      <c r="V23">
        <f>'Comm Input'!AE2276</f>
        <v>0</v>
      </c>
      <c r="W23" s="49">
        <f>'Comm Input'!AF2276</f>
        <v>0</v>
      </c>
      <c r="X23" s="23">
        <f>'Comm Input'!AG2276</f>
        <v>0</v>
      </c>
      <c r="Y23" s="23">
        <f>'Comm Input'!AH2276</f>
        <v>0</v>
      </c>
      <c r="Z23">
        <f>'Comm Input'!AI2276</f>
        <v>0</v>
      </c>
    </row>
    <row r="24" spans="1:26" x14ac:dyDescent="0.25">
      <c r="A24" s="311">
        <f>'Comm Input'!J2277</f>
        <v>0</v>
      </c>
      <c r="B24">
        <f>'Comm Input'!K2277</f>
        <v>0</v>
      </c>
      <c r="C24">
        <f>'Comm Input'!L2277</f>
        <v>0</v>
      </c>
      <c r="D24" t="str">
        <f>'Comm Input'!M2277</f>
        <v>OT</v>
      </c>
      <c r="E24" s="494">
        <f>'Comm Input'!N2277</f>
        <v>0</v>
      </c>
      <c r="F24" s="17">
        <f>'Comm Input'!O2277</f>
        <v>0</v>
      </c>
      <c r="G24" s="38">
        <f>'Comm Input'!P2277</f>
        <v>0</v>
      </c>
      <c r="H24" s="307">
        <f>'Comm Input'!Q2277</f>
        <v>0</v>
      </c>
      <c r="I24" s="307">
        <f>'Comm Input'!R2277</f>
        <v>0</v>
      </c>
      <c r="J24" s="307">
        <f>'Comm Input'!S2277</f>
        <v>0</v>
      </c>
      <c r="K24" s="307">
        <f>'Comm Input'!T2277</f>
        <v>0</v>
      </c>
      <c r="L24" s="38">
        <f>'Comm Input'!U2277</f>
        <v>0</v>
      </c>
      <c r="M24" s="38">
        <f>'Comm Input'!V2277</f>
        <v>0</v>
      </c>
      <c r="N24" s="22">
        <f>'Comm Input'!W2277</f>
        <v>0</v>
      </c>
      <c r="O24" s="22">
        <f>'Comm Input'!X2277</f>
        <v>0</v>
      </c>
      <c r="P24" s="23">
        <f>'Comm Input'!Y2277</f>
        <v>0</v>
      </c>
      <c r="Q24" s="22">
        <f>'Comm Input'!Z2277</f>
        <v>0</v>
      </c>
      <c r="R24" s="23">
        <f>'Comm Input'!AA2277</f>
        <v>0</v>
      </c>
      <c r="S24" s="23">
        <f>'Comm Input'!AB2277</f>
        <v>0</v>
      </c>
      <c r="T24">
        <f>'Comm Input'!AC2277</f>
        <v>0</v>
      </c>
      <c r="U24" s="23">
        <f>'Comm Input'!AD2277</f>
        <v>0</v>
      </c>
      <c r="V24">
        <f>'Comm Input'!AE2277</f>
        <v>0</v>
      </c>
      <c r="W24" s="49">
        <f>'Comm Input'!AF2277</f>
        <v>0</v>
      </c>
      <c r="X24" s="23">
        <f>'Comm Input'!AG2277</f>
        <v>0</v>
      </c>
      <c r="Y24" s="23">
        <f>'Comm Input'!AH2277</f>
        <v>0</v>
      </c>
      <c r="Z24">
        <f>'Comm Input'!AI2277</f>
        <v>0</v>
      </c>
    </row>
    <row r="25" spans="1:26" x14ac:dyDescent="0.25">
      <c r="A25" s="311">
        <f>'Comm Input'!J2278</f>
        <v>0</v>
      </c>
      <c r="B25">
        <f>'Comm Input'!K2278</f>
        <v>0</v>
      </c>
      <c r="C25">
        <f>'Comm Input'!L2278</f>
        <v>0</v>
      </c>
      <c r="D25" s="1352" t="str">
        <f>'Comm Input'!M2278</f>
        <v>FL8810</v>
      </c>
      <c r="E25" s="494">
        <f>'Comm Input'!N2278</f>
        <v>4682</v>
      </c>
      <c r="F25" s="17">
        <f>'Comm Input'!O2278</f>
        <v>0</v>
      </c>
      <c r="G25" s="38">
        <f>'Comm Input'!P2278</f>
        <v>0</v>
      </c>
      <c r="H25" s="307">
        <f>'Comm Input'!Q2278</f>
        <v>0</v>
      </c>
      <c r="I25" s="307">
        <f>'Comm Input'!R2278</f>
        <v>0</v>
      </c>
      <c r="J25" s="307">
        <f>'Comm Input'!S2278</f>
        <v>0</v>
      </c>
      <c r="K25" s="307">
        <f>'Comm Input'!T2278</f>
        <v>0</v>
      </c>
      <c r="L25" s="38">
        <f>'Comm Input'!U2278</f>
        <v>0</v>
      </c>
      <c r="M25" s="38">
        <f>'Comm Input'!V2278</f>
        <v>0</v>
      </c>
      <c r="N25" s="22">
        <f>'Comm Input'!W2278</f>
        <v>70.23</v>
      </c>
      <c r="O25" s="22">
        <f>'Comm Input'!X2278</f>
        <v>0</v>
      </c>
      <c r="P25" s="23">
        <f>'Comm Input'!Y2278</f>
        <v>0</v>
      </c>
      <c r="Q25" s="22">
        <f>'Comm Input'!Z2278</f>
        <v>0</v>
      </c>
      <c r="R25" s="23">
        <f>'Comm Input'!AA2278</f>
        <v>23.41</v>
      </c>
      <c r="S25" s="23">
        <f>'Comm Input'!AB2278</f>
        <v>0</v>
      </c>
      <c r="T25">
        <f>'Comm Input'!AC2278</f>
        <v>0</v>
      </c>
      <c r="U25" s="23">
        <f>'Comm Input'!AD2278</f>
        <v>0</v>
      </c>
      <c r="V25">
        <f>'Comm Input'!AE2278</f>
        <v>0</v>
      </c>
      <c r="W25" s="49">
        <f>'Comm Input'!AF2278</f>
        <v>0</v>
      </c>
      <c r="X25" s="23">
        <f>'Comm Input'!AG2278</f>
        <v>0</v>
      </c>
      <c r="Y25" s="23">
        <f>'Comm Input'!AH2278</f>
        <v>0</v>
      </c>
      <c r="Z25" s="23">
        <f>'Comm Input'!AI2278</f>
        <v>0</v>
      </c>
    </row>
    <row r="26" spans="1:26" x14ac:dyDescent="0.25">
      <c r="A26" s="311">
        <f>'Comm Input'!J2279</f>
        <v>0</v>
      </c>
      <c r="B26">
        <f>'Comm Input'!K2279</f>
        <v>0</v>
      </c>
      <c r="C26">
        <f>'Comm Input'!L2279</f>
        <v>0</v>
      </c>
      <c r="D26" t="str">
        <f>'Comm Input'!M2279</f>
        <v>OT</v>
      </c>
      <c r="E26" s="626">
        <f>'Comm Input'!N2279</f>
        <v>0</v>
      </c>
      <c r="F26" s="13">
        <f>'Comm Input'!O2279</f>
        <v>0</v>
      </c>
      <c r="G26" s="38">
        <f>'Comm Input'!P2279</f>
        <v>0</v>
      </c>
      <c r="H26" s="307">
        <f>'Comm Input'!Q2279</f>
        <v>0</v>
      </c>
      <c r="I26" s="307">
        <f>'Comm Input'!R2279</f>
        <v>0</v>
      </c>
      <c r="J26" s="307">
        <f>'Comm Input'!S2279</f>
        <v>0</v>
      </c>
      <c r="K26" s="307">
        <f>'Comm Input'!T2279</f>
        <v>0</v>
      </c>
      <c r="L26" s="38">
        <f>'Comm Input'!U2279</f>
        <v>0</v>
      </c>
      <c r="M26" s="38">
        <f>'Comm Input'!V2279</f>
        <v>0</v>
      </c>
      <c r="N26" s="22">
        <f>'Comm Input'!W2279</f>
        <v>0</v>
      </c>
      <c r="O26" s="22">
        <f>'Comm Input'!X2279</f>
        <v>0</v>
      </c>
      <c r="P26" s="23">
        <f>'Comm Input'!Y2279</f>
        <v>0</v>
      </c>
      <c r="Q26" s="22">
        <f>'Comm Input'!Z2279</f>
        <v>0</v>
      </c>
      <c r="R26" s="23">
        <f>'Comm Input'!AA2279</f>
        <v>0</v>
      </c>
      <c r="S26" s="23">
        <f>'Comm Input'!AB2279</f>
        <v>0</v>
      </c>
      <c r="T26">
        <f>'Comm Input'!AC2279</f>
        <v>0</v>
      </c>
      <c r="U26" s="23">
        <f>'Comm Input'!AD2279</f>
        <v>0</v>
      </c>
      <c r="V26">
        <f>'Comm Input'!AE2279</f>
        <v>0</v>
      </c>
      <c r="W26" s="49">
        <f>'Comm Input'!AF2279</f>
        <v>0</v>
      </c>
      <c r="X26" s="23">
        <f>'Comm Input'!AG2279</f>
        <v>0</v>
      </c>
      <c r="Y26" s="23">
        <f>'Comm Input'!AH2279</f>
        <v>0</v>
      </c>
      <c r="Z26" s="23">
        <f>'Comm Input'!AI2279</f>
        <v>0</v>
      </c>
    </row>
    <row r="27" spans="1:26" ht="15.75" thickBot="1" x14ac:dyDescent="0.3">
      <c r="A27" s="311">
        <f>'Comm Input'!J2280</f>
        <v>0</v>
      </c>
      <c r="B27">
        <f>'Comm Input'!K2280</f>
        <v>0</v>
      </c>
      <c r="C27">
        <f>'Comm Input'!L2280</f>
        <v>0</v>
      </c>
      <c r="D27">
        <f>'Comm Input'!M2280</f>
        <v>0</v>
      </c>
      <c r="E27" s="49">
        <f>'Comm Input'!N2280</f>
        <v>0</v>
      </c>
      <c r="F27" s="50">
        <f>'Comm Input'!O2280</f>
        <v>0</v>
      </c>
      <c r="G27" s="38">
        <f>'Comm Input'!P2280</f>
        <v>0</v>
      </c>
      <c r="H27" s="307">
        <f>'Comm Input'!Q2280</f>
        <v>0</v>
      </c>
      <c r="I27" s="307">
        <f>'Comm Input'!R2280</f>
        <v>0</v>
      </c>
      <c r="J27" s="307">
        <f>'Comm Input'!S2280</f>
        <v>0</v>
      </c>
      <c r="K27" s="307">
        <f>'Comm Input'!T2280</f>
        <v>0</v>
      </c>
      <c r="L27" s="38">
        <f>'Comm Input'!U2280</f>
        <v>0</v>
      </c>
      <c r="M27" s="38">
        <f>'Comm Input'!V2280</f>
        <v>0</v>
      </c>
      <c r="N27" s="38">
        <f>'Comm Input'!W2280</f>
        <v>0</v>
      </c>
      <c r="O27" s="22">
        <f>'Comm Input'!X2280</f>
        <v>0</v>
      </c>
      <c r="P27" s="11">
        <f>'Comm Input'!Y2280</f>
        <v>0</v>
      </c>
      <c r="Q27" s="22">
        <f>'Comm Input'!Z2280</f>
        <v>0</v>
      </c>
      <c r="R27" s="22">
        <f>'Comm Input'!AA2280</f>
        <v>0</v>
      </c>
      <c r="S27" s="22">
        <f>'Comm Input'!AB2280</f>
        <v>0</v>
      </c>
      <c r="T27" s="22">
        <f>'Comm Input'!AC2280</f>
        <v>0</v>
      </c>
      <c r="U27" s="22">
        <f>'Comm Input'!AD2280</f>
        <v>0</v>
      </c>
      <c r="V27" s="22">
        <f>'Comm Input'!AE2280</f>
        <v>0</v>
      </c>
      <c r="W27" s="49">
        <f>'Comm Input'!AF2280</f>
        <v>0</v>
      </c>
      <c r="X27" s="22">
        <f>'Comm Input'!AG2280</f>
        <v>0</v>
      </c>
      <c r="Y27" s="22">
        <f>'Comm Input'!AH2280</f>
        <v>0</v>
      </c>
      <c r="Z27" s="22">
        <f>'Comm Input'!AI2280</f>
        <v>0</v>
      </c>
    </row>
    <row r="28" spans="1:26" ht="15.75" thickBot="1" x14ac:dyDescent="0.3">
      <c r="A28" s="311">
        <f>'Comm Input'!J2281</f>
        <v>0</v>
      </c>
      <c r="B28">
        <f>'Comm Input'!K2281</f>
        <v>0</v>
      </c>
      <c r="C28">
        <f>'Comm Input'!L2281</f>
        <v>0</v>
      </c>
      <c r="D28">
        <f>'Comm Input'!M2281</f>
        <v>0</v>
      </c>
      <c r="E28" s="49">
        <f>'Comm Input'!N2281</f>
        <v>0</v>
      </c>
      <c r="F28" s="50">
        <f>'Comm Input'!O2281</f>
        <v>0</v>
      </c>
      <c r="G28" s="38">
        <f>'Comm Input'!P2281</f>
        <v>0</v>
      </c>
      <c r="H28" s="38">
        <f>'Comm Input'!Q2281</f>
        <v>0</v>
      </c>
      <c r="I28" s="38">
        <f>'Comm Input'!R2281</f>
        <v>0</v>
      </c>
      <c r="J28" s="38">
        <f>'Comm Input'!S2281</f>
        <v>0</v>
      </c>
      <c r="K28" s="38">
        <f>'Comm Input'!T2281</f>
        <v>0</v>
      </c>
      <c r="L28" s="38">
        <f>'Comm Input'!U2281</f>
        <v>0</v>
      </c>
      <c r="M28" s="38">
        <f>'Comm Input'!V2281</f>
        <v>0</v>
      </c>
      <c r="N28" s="488">
        <f>'Comm Input'!W2281</f>
        <v>227.91000000000003</v>
      </c>
      <c r="O28" s="489">
        <f>'Comm Input'!X2281</f>
        <v>0</v>
      </c>
      <c r="P28" s="490">
        <f>'Comm Input'!Y2281</f>
        <v>0</v>
      </c>
      <c r="Q28" s="829">
        <f>'Comm Input'!Z2281</f>
        <v>227.91000000000003</v>
      </c>
      <c r="R28" s="387">
        <f>'Comm Input'!AA2281</f>
        <v>75.97</v>
      </c>
      <c r="S28" s="387">
        <f>'Comm Input'!AB2281</f>
        <v>0</v>
      </c>
      <c r="T28" s="1087">
        <f>'Comm Input'!AC2281</f>
        <v>75.97</v>
      </c>
      <c r="U28" s="387">
        <f>'Comm Input'!AD2281</f>
        <v>0</v>
      </c>
      <c r="V28" s="523">
        <f>'Comm Input'!AE2281</f>
        <v>0</v>
      </c>
      <c r="W28" s="89">
        <f>'Comm Input'!AF2281</f>
        <v>0</v>
      </c>
      <c r="X28" s="387">
        <f>'Comm Input'!AG2281</f>
        <v>0</v>
      </c>
      <c r="Y28" s="387">
        <f>'Comm Input'!AH2281</f>
        <v>0</v>
      </c>
      <c r="Z28" s="1087">
        <f>'Comm Input'!AI2281</f>
        <v>0</v>
      </c>
    </row>
    <row r="29" spans="1:26" x14ac:dyDescent="0.25">
      <c r="A29" s="593">
        <f>'Comm Input'!J2282</f>
        <v>0</v>
      </c>
      <c r="B29" s="28">
        <f>'Comm Input'!K2282</f>
        <v>0</v>
      </c>
      <c r="C29">
        <f>'Comm Input'!L2282</f>
        <v>0</v>
      </c>
      <c r="D29" s="529">
        <f>'Comm Input'!M2282</f>
        <v>0</v>
      </c>
      <c r="E29">
        <f>'Comm Input'!N2282</f>
        <v>0</v>
      </c>
      <c r="F29" s="17">
        <f>'Comm Input'!O2282</f>
        <v>0</v>
      </c>
      <c r="G29" s="529">
        <f>'Comm Input'!P2282</f>
        <v>0</v>
      </c>
      <c r="H29" s="701">
        <f>'Comm Input'!Q2282</f>
        <v>0</v>
      </c>
      <c r="I29" s="701">
        <f>'Comm Input'!R2282</f>
        <v>0</v>
      </c>
      <c r="J29" s="701">
        <f>'Comm Input'!S2282</f>
        <v>0</v>
      </c>
      <c r="K29" s="701">
        <f>'Comm Input'!T2282</f>
        <v>0</v>
      </c>
      <c r="L29">
        <f>'Comm Input'!U2282</f>
        <v>0</v>
      </c>
      <c r="M29">
        <f>'Comm Input'!V2282</f>
        <v>0</v>
      </c>
      <c r="N29">
        <f>'Comm Input'!W2282</f>
        <v>0</v>
      </c>
      <c r="O29">
        <f>'Comm Input'!X2282</f>
        <v>0</v>
      </c>
      <c r="P29" s="11">
        <f>'Comm Input'!Y2282</f>
        <v>0</v>
      </c>
      <c r="Q29">
        <f>'Comm Input'!Z2282</f>
        <v>0</v>
      </c>
      <c r="R29">
        <f>'Comm Input'!AA2282</f>
        <v>0</v>
      </c>
      <c r="S29" s="11">
        <f>'Comm Input'!AB2282</f>
        <v>0</v>
      </c>
      <c r="T29">
        <f>'Comm Input'!AC2282</f>
        <v>0</v>
      </c>
      <c r="U29">
        <f>'Comm Input'!AD2282</f>
        <v>0</v>
      </c>
      <c r="V29">
        <f>'Comm Input'!AE2282</f>
        <v>0</v>
      </c>
      <c r="W29">
        <f>'Comm Input'!AF2282</f>
        <v>0</v>
      </c>
      <c r="X29">
        <f>'Comm Input'!AG2282</f>
        <v>0</v>
      </c>
      <c r="Y29">
        <f>'Comm Input'!AH2282</f>
        <v>0</v>
      </c>
      <c r="Z29">
        <f>'Comm Input'!AI2282</f>
        <v>0</v>
      </c>
    </row>
    <row r="30" spans="1:26" x14ac:dyDescent="0.25">
      <c r="A30" s="440" t="str">
        <f>'Comm Input'!J2283</f>
        <v>CEST 9383</v>
      </c>
      <c r="B30" s="42" t="str">
        <f>'Comm Input'!K2283</f>
        <v>Broker: PEO Advisors</v>
      </c>
      <c r="C30" s="35">
        <f>'Comm Input'!L2283</f>
        <v>0</v>
      </c>
      <c r="D30" s="158">
        <f>'Comm Input'!M2283</f>
        <v>0</v>
      </c>
      <c r="E30" s="117">
        <f>'Comm Input'!N2283</f>
        <v>0</v>
      </c>
      <c r="F30" s="316">
        <f>'Comm Input'!O2283</f>
        <v>0</v>
      </c>
      <c r="G30" s="158">
        <f>'Comm Input'!P2283</f>
        <v>0</v>
      </c>
      <c r="H30" s="158">
        <f>'Comm Input'!Q2283</f>
        <v>0</v>
      </c>
      <c r="I30" s="158">
        <f>'Comm Input'!R2283</f>
        <v>0</v>
      </c>
      <c r="J30" s="319">
        <f>'Comm Input'!S2283</f>
        <v>0</v>
      </c>
      <c r="K30" s="319">
        <f>'Comm Input'!T2283</f>
        <v>0</v>
      </c>
      <c r="L30" s="319" t="str">
        <f>'Comm Input'!U2283</f>
        <v>Bundled</v>
      </c>
      <c r="M30" s="158">
        <f>'Comm Input'!V2283</f>
        <v>0</v>
      </c>
      <c r="N30" s="319">
        <f>'Comm Input'!W2283</f>
        <v>0</v>
      </c>
      <c r="O30" s="117">
        <f>'Comm Input'!X2283</f>
        <v>0</v>
      </c>
      <c r="P30" s="157">
        <f>'Comm Input'!Y2283</f>
        <v>0</v>
      </c>
      <c r="Q30" s="158">
        <f>'Comm Input'!Z2283</f>
        <v>0</v>
      </c>
      <c r="R30" s="319">
        <f>'Comm Input'!AA2283</f>
        <v>0</v>
      </c>
      <c r="S30" s="157">
        <f>'Comm Input'!AB2283</f>
        <v>0</v>
      </c>
      <c r="T30" s="7">
        <f>'Comm Input'!AC2283</f>
        <v>0</v>
      </c>
      <c r="U30" s="319">
        <f>'Comm Input'!AD2283</f>
        <v>0</v>
      </c>
      <c r="V30" s="7">
        <f>'Comm Input'!AE2283</f>
        <v>0</v>
      </c>
      <c r="W30" s="7">
        <f>'Comm Input'!AF2283</f>
        <v>0</v>
      </c>
      <c r="X30" s="158">
        <f>'Comm Input'!AG2283</f>
        <v>0</v>
      </c>
      <c r="Y30" s="322">
        <f>'Comm Input'!AH2283</f>
        <v>0</v>
      </c>
      <c r="Z30" s="7">
        <f>'Comm Input'!AI2283</f>
        <v>0</v>
      </c>
    </row>
    <row r="31" spans="1:26" x14ac:dyDescent="0.25">
      <c r="A31" s="311">
        <f>'Comm Input'!J2284</f>
        <v>0</v>
      </c>
      <c r="B31" s="378" t="str">
        <f>'Comm Input'!K2284</f>
        <v>Jimmie Ragans Farm</v>
      </c>
      <c r="C31" s="17">
        <f>'Comm Input'!L2284</f>
        <v>0.23</v>
      </c>
      <c r="D31" t="str">
        <f>'Comm Input'!M2284</f>
        <v>FL0083</v>
      </c>
      <c r="E31" s="628">
        <f>'Comm Input'!N1671</f>
        <v>1</v>
      </c>
      <c r="F31" s="366">
        <f>'Comm Input'!O2284</f>
        <v>8.2900000000000001E-2</v>
      </c>
      <c r="G31" s="533">
        <f>'Comm Input'!P2284</f>
        <v>8.2900000000000001E-2</v>
      </c>
      <c r="H31" s="535">
        <f>'Comm Input'!Q2284</f>
        <v>8.2900000000000001E-2</v>
      </c>
      <c r="I31" s="535">
        <f>'Comm Input'!R2284</f>
        <v>0</v>
      </c>
      <c r="J31" s="535">
        <f>'Comm Input'!S2284</f>
        <v>0</v>
      </c>
      <c r="K31" s="535">
        <f>'Comm Input'!T2284</f>
        <v>0</v>
      </c>
      <c r="L31" s="526">
        <f>'Comm Input'!U2284</f>
        <v>0</v>
      </c>
      <c r="M31" s="526">
        <f>'Comm Input'!V2284</f>
        <v>0</v>
      </c>
      <c r="N31" s="523">
        <f>'Comm Input'!W2284</f>
        <v>0</v>
      </c>
      <c r="O31" s="523">
        <f>'Comm Input'!X2284</f>
        <v>0</v>
      </c>
      <c r="P31" s="538">
        <f>'Comm Input'!Y2284</f>
        <v>0</v>
      </c>
      <c r="Q31" s="523">
        <f>'Comm Input'!Z2284</f>
        <v>0</v>
      </c>
      <c r="R31" s="538">
        <f>'Comm Input'!AA2284</f>
        <v>0</v>
      </c>
      <c r="S31" s="538">
        <f>'Comm Input'!AB2284</f>
        <v>0</v>
      </c>
      <c r="T31">
        <f>'Comm Input'!AC2284</f>
        <v>0</v>
      </c>
      <c r="U31" s="538">
        <f>'Comm Input'!AD2284</f>
        <v>0</v>
      </c>
      <c r="V31">
        <f>'Comm Input'!AE2284</f>
        <v>0</v>
      </c>
      <c r="W31" s="541">
        <f>'Comm Input'!AF2284</f>
        <v>0</v>
      </c>
      <c r="X31" s="538">
        <f>'Comm Input'!AG2284</f>
        <v>0</v>
      </c>
      <c r="Y31" s="538">
        <f>'Comm Input'!AH2284</f>
        <v>0</v>
      </c>
      <c r="Z31">
        <f>'Comm Input'!AI2284</f>
        <v>0</v>
      </c>
    </row>
    <row r="32" spans="1:26" x14ac:dyDescent="0.25">
      <c r="A32" s="311">
        <f>'Comm Input'!J2285</f>
        <v>0</v>
      </c>
      <c r="B32">
        <f>'Comm Input'!K2285</f>
        <v>0</v>
      </c>
      <c r="C32">
        <f>'Comm Input'!L2285</f>
        <v>0.20181399999999999</v>
      </c>
      <c r="D32" t="str">
        <f>'Comm Input'!M2285</f>
        <v>OT</v>
      </c>
      <c r="E32" s="494">
        <f>'Comm Input'!N2285</f>
        <v>0</v>
      </c>
      <c r="F32" s="17">
        <f>'Comm Input'!O2285</f>
        <v>0</v>
      </c>
      <c r="G32" s="38">
        <f>'Comm Input'!P2285</f>
        <v>5.4714000000000006E-2</v>
      </c>
      <c r="H32" s="307">
        <f>'Comm Input'!Q2285</f>
        <v>0</v>
      </c>
      <c r="I32" s="307">
        <f>'Comm Input'!R2285</f>
        <v>0</v>
      </c>
      <c r="J32" s="307">
        <f>'Comm Input'!S2285</f>
        <v>0</v>
      </c>
      <c r="K32" s="307">
        <f>'Comm Input'!T2285</f>
        <v>0</v>
      </c>
      <c r="L32" s="38">
        <f>'Comm Input'!U2285</f>
        <v>0</v>
      </c>
      <c r="M32" s="38">
        <f>'Comm Input'!V2285</f>
        <v>0</v>
      </c>
      <c r="N32" s="22">
        <f>'Comm Input'!W2285</f>
        <v>0</v>
      </c>
      <c r="O32" s="22">
        <f>'Comm Input'!X2285</f>
        <v>0</v>
      </c>
      <c r="P32" s="23">
        <f>'Comm Input'!Y2285</f>
        <v>0</v>
      </c>
      <c r="Q32" s="22">
        <f>'Comm Input'!Z2285</f>
        <v>0</v>
      </c>
      <c r="R32" s="23">
        <f>'Comm Input'!AA2285</f>
        <v>0</v>
      </c>
      <c r="S32" s="23">
        <f>'Comm Input'!AB2285</f>
        <v>0</v>
      </c>
      <c r="T32">
        <f>'Comm Input'!AC2285</f>
        <v>0</v>
      </c>
      <c r="U32" s="23">
        <f>'Comm Input'!AD2285</f>
        <v>0</v>
      </c>
      <c r="V32">
        <f>'Comm Input'!AE2285</f>
        <v>0</v>
      </c>
      <c r="W32" s="49">
        <f>'Comm Input'!AF2285</f>
        <v>0</v>
      </c>
      <c r="X32" s="23">
        <f>'Comm Input'!AG2285</f>
        <v>0</v>
      </c>
      <c r="Y32" s="23">
        <f>'Comm Input'!AH2285</f>
        <v>0</v>
      </c>
      <c r="Z32">
        <f>'Comm Input'!AI2285</f>
        <v>0</v>
      </c>
    </row>
    <row r="33" spans="1:26" x14ac:dyDescent="0.25">
      <c r="A33" s="311">
        <f>'Comm Input'!J2286</f>
        <v>0</v>
      </c>
      <c r="B33" t="str">
        <f>'Comm Input'!K2286</f>
        <v>Moved to CEST 11/2022</v>
      </c>
      <c r="C33" s="17">
        <f>'Comm Input'!L2286</f>
        <v>0.14710000000000001</v>
      </c>
      <c r="D33" t="str">
        <f>'Comm Input'!M2286</f>
        <v>FL</v>
      </c>
      <c r="E33" s="494">
        <f>'Comm Input'!N2286</f>
        <v>0</v>
      </c>
      <c r="F33" s="366">
        <f>'Comm Input'!O2286</f>
        <v>0</v>
      </c>
      <c r="G33" s="321">
        <f>'Comm Input'!P2286</f>
        <v>0</v>
      </c>
      <c r="H33" s="307">
        <f>'Comm Input'!Q2286</f>
        <v>0</v>
      </c>
      <c r="I33" s="307">
        <f>'Comm Input'!R2286</f>
        <v>0</v>
      </c>
      <c r="J33" s="307">
        <f>'Comm Input'!S2286</f>
        <v>0</v>
      </c>
      <c r="K33" s="307">
        <f>'Comm Input'!T2286</f>
        <v>0</v>
      </c>
      <c r="L33" s="38">
        <f>'Comm Input'!U2286</f>
        <v>0</v>
      </c>
      <c r="M33" s="38">
        <f>'Comm Input'!V2286</f>
        <v>0</v>
      </c>
      <c r="N33" s="22">
        <f>'Comm Input'!W2286</f>
        <v>0</v>
      </c>
      <c r="O33" s="22">
        <f>'Comm Input'!X2286</f>
        <v>0</v>
      </c>
      <c r="P33" s="23">
        <f>'Comm Input'!Y2286</f>
        <v>0</v>
      </c>
      <c r="Q33" s="22">
        <f>'Comm Input'!Z2286</f>
        <v>0</v>
      </c>
      <c r="R33" s="23">
        <f>'Comm Input'!AA2286</f>
        <v>0</v>
      </c>
      <c r="S33" s="23">
        <f>'Comm Input'!AB2286</f>
        <v>0</v>
      </c>
      <c r="T33">
        <f>'Comm Input'!AC2286</f>
        <v>0</v>
      </c>
      <c r="U33" s="23">
        <f>'Comm Input'!AD2286</f>
        <v>0</v>
      </c>
      <c r="V33">
        <f>'Comm Input'!AE2286</f>
        <v>0</v>
      </c>
      <c r="W33" s="49">
        <f>'Comm Input'!AF2286</f>
        <v>0</v>
      </c>
      <c r="X33" s="23">
        <f>'Comm Input'!AG2286</f>
        <v>0</v>
      </c>
      <c r="Y33" s="23">
        <f>'Comm Input'!AH2286</f>
        <v>0</v>
      </c>
      <c r="Z33">
        <f>'Comm Input'!AI2286</f>
        <v>0</v>
      </c>
    </row>
    <row r="34" spans="1:26" x14ac:dyDescent="0.25">
      <c r="A34" s="311">
        <f>'Comm Input'!J2287</f>
        <v>0</v>
      </c>
      <c r="B34">
        <f>'Comm Input'!K2287</f>
        <v>0</v>
      </c>
      <c r="C34">
        <f>'Comm Input'!L2287</f>
        <v>0.14710000000000001</v>
      </c>
      <c r="D34" t="str">
        <f>'Comm Input'!M2287</f>
        <v>OT</v>
      </c>
      <c r="E34" s="494">
        <f>'Comm Input'!N2287</f>
        <v>0</v>
      </c>
      <c r="F34" s="17">
        <f>'Comm Input'!O2287</f>
        <v>0</v>
      </c>
      <c r="G34" s="38">
        <f>'Comm Input'!P2287</f>
        <v>0</v>
      </c>
      <c r="H34" s="307">
        <f>'Comm Input'!Q2287</f>
        <v>0</v>
      </c>
      <c r="I34" s="307">
        <f>'Comm Input'!R2287</f>
        <v>0</v>
      </c>
      <c r="J34" s="307">
        <f>'Comm Input'!S2287</f>
        <v>0</v>
      </c>
      <c r="K34" s="307">
        <f>'Comm Input'!T2287</f>
        <v>0</v>
      </c>
      <c r="L34" s="38">
        <f>'Comm Input'!U2287</f>
        <v>0</v>
      </c>
      <c r="M34" s="38">
        <f>'Comm Input'!V2287</f>
        <v>0</v>
      </c>
      <c r="N34" s="22">
        <f>'Comm Input'!W2287</f>
        <v>0</v>
      </c>
      <c r="O34" s="22">
        <f>'Comm Input'!X2287</f>
        <v>0</v>
      </c>
      <c r="P34" s="23">
        <f>'Comm Input'!Y2287</f>
        <v>0</v>
      </c>
      <c r="Q34" s="22">
        <f>'Comm Input'!Z2287</f>
        <v>0</v>
      </c>
      <c r="R34" s="23">
        <f>'Comm Input'!AA2287</f>
        <v>0</v>
      </c>
      <c r="S34" s="23">
        <f>'Comm Input'!AB2287</f>
        <v>0</v>
      </c>
      <c r="T34">
        <f>'Comm Input'!AC2287</f>
        <v>0</v>
      </c>
      <c r="U34" s="23">
        <f>'Comm Input'!AD2287</f>
        <v>0</v>
      </c>
      <c r="V34">
        <f>'Comm Input'!AE2287</f>
        <v>0</v>
      </c>
      <c r="W34" s="49">
        <f>'Comm Input'!AF2287</f>
        <v>0</v>
      </c>
      <c r="X34" s="23">
        <f>'Comm Input'!AG2287</f>
        <v>0</v>
      </c>
      <c r="Y34" s="23">
        <f>'Comm Input'!AH2287</f>
        <v>0</v>
      </c>
      <c r="Z34">
        <f>'Comm Input'!AI2287</f>
        <v>0</v>
      </c>
    </row>
    <row r="35" spans="1:26" x14ac:dyDescent="0.25">
      <c r="A35" s="311">
        <f>'Comm Input'!J2288</f>
        <v>0</v>
      </c>
      <c r="B35">
        <f>'Comm Input'!K2288</f>
        <v>0</v>
      </c>
      <c r="C35">
        <f>'Comm Input'!L2288</f>
        <v>0.14710000000000001</v>
      </c>
      <c r="D35" s="1352" t="str">
        <f>'Comm Input'!M2288</f>
        <v>FL</v>
      </c>
      <c r="E35" s="494">
        <f>'Comm Input'!N2288</f>
        <v>0</v>
      </c>
      <c r="F35" s="17">
        <f>'Comm Input'!O2288</f>
        <v>0</v>
      </c>
      <c r="G35" s="38">
        <f>'Comm Input'!P2288</f>
        <v>0</v>
      </c>
      <c r="H35" s="307">
        <f>'Comm Input'!Q2288</f>
        <v>0</v>
      </c>
      <c r="I35" s="307">
        <f>'Comm Input'!R2288</f>
        <v>0</v>
      </c>
      <c r="J35" s="307">
        <f>'Comm Input'!S2288</f>
        <v>0</v>
      </c>
      <c r="K35" s="307">
        <f>'Comm Input'!T2288</f>
        <v>0</v>
      </c>
      <c r="L35" s="38">
        <f>'Comm Input'!U2288</f>
        <v>0</v>
      </c>
      <c r="M35" s="38">
        <f>'Comm Input'!V2288</f>
        <v>0</v>
      </c>
      <c r="N35" s="22">
        <f>'Comm Input'!W2288</f>
        <v>0</v>
      </c>
      <c r="O35" s="22">
        <f>'Comm Input'!X2288</f>
        <v>0</v>
      </c>
      <c r="P35" s="23">
        <f>'Comm Input'!Y2288</f>
        <v>0</v>
      </c>
      <c r="Q35" s="22">
        <f>'Comm Input'!Z2288</f>
        <v>0</v>
      </c>
      <c r="R35" s="23">
        <f>'Comm Input'!AA2288</f>
        <v>0</v>
      </c>
      <c r="S35" s="23">
        <f>'Comm Input'!AB2288</f>
        <v>0</v>
      </c>
      <c r="T35">
        <f>'Comm Input'!AC2288</f>
        <v>0</v>
      </c>
      <c r="U35" s="23">
        <f>'Comm Input'!AD2288</f>
        <v>0</v>
      </c>
      <c r="V35">
        <f>'Comm Input'!AE2288</f>
        <v>0</v>
      </c>
      <c r="W35" s="49">
        <f>'Comm Input'!AF2288</f>
        <v>0</v>
      </c>
      <c r="X35" s="23">
        <f>'Comm Input'!AG2288</f>
        <v>0</v>
      </c>
      <c r="Y35" s="23">
        <f>'Comm Input'!AH2288</f>
        <v>0</v>
      </c>
      <c r="Z35" s="23">
        <f>'Comm Input'!AI2288</f>
        <v>0</v>
      </c>
    </row>
    <row r="36" spans="1:26" x14ac:dyDescent="0.25">
      <c r="A36" s="311">
        <f>'Comm Input'!J2289</f>
        <v>0</v>
      </c>
      <c r="B36">
        <f>'Comm Input'!K2289</f>
        <v>0</v>
      </c>
      <c r="C36">
        <f>'Comm Input'!L2289</f>
        <v>0.14710000000000001</v>
      </c>
      <c r="D36" t="str">
        <f>'Comm Input'!M2289</f>
        <v>OT</v>
      </c>
      <c r="E36" s="626">
        <f>'Comm Input'!N2289</f>
        <v>0</v>
      </c>
      <c r="F36" s="13">
        <f>'Comm Input'!O2289</f>
        <v>0</v>
      </c>
      <c r="G36" s="38">
        <f>'Comm Input'!P2289</f>
        <v>0</v>
      </c>
      <c r="H36" s="307">
        <f>'Comm Input'!Q2289</f>
        <v>0</v>
      </c>
      <c r="I36" s="307">
        <f>'Comm Input'!R2289</f>
        <v>0</v>
      </c>
      <c r="J36" s="307">
        <f>'Comm Input'!S2289</f>
        <v>0</v>
      </c>
      <c r="K36" s="307">
        <f>'Comm Input'!T2289</f>
        <v>0</v>
      </c>
      <c r="L36" s="38">
        <f>'Comm Input'!U2289</f>
        <v>0</v>
      </c>
      <c r="M36" s="38">
        <f>'Comm Input'!V2289</f>
        <v>0</v>
      </c>
      <c r="N36" s="22">
        <f>'Comm Input'!W2289</f>
        <v>0</v>
      </c>
      <c r="O36" s="22">
        <f>'Comm Input'!X2289</f>
        <v>0</v>
      </c>
      <c r="P36" s="23">
        <f>'Comm Input'!Y2289</f>
        <v>0</v>
      </c>
      <c r="Q36" s="22">
        <f>'Comm Input'!Z2289</f>
        <v>0</v>
      </c>
      <c r="R36" s="23">
        <f>'Comm Input'!AA2289</f>
        <v>0</v>
      </c>
      <c r="S36" s="23">
        <f>'Comm Input'!AB2289</f>
        <v>0</v>
      </c>
      <c r="T36">
        <f>'Comm Input'!AC2289</f>
        <v>0</v>
      </c>
      <c r="U36" s="23">
        <f>'Comm Input'!AD2289</f>
        <v>0</v>
      </c>
      <c r="V36">
        <f>'Comm Input'!AE2289</f>
        <v>0</v>
      </c>
      <c r="W36" s="49">
        <f>'Comm Input'!AF2289</f>
        <v>0</v>
      </c>
      <c r="X36" s="23">
        <f>'Comm Input'!AG2289</f>
        <v>0</v>
      </c>
      <c r="Y36" s="23">
        <f>'Comm Input'!AH2289</f>
        <v>0</v>
      </c>
      <c r="Z36" s="23">
        <f>'Comm Input'!AI2289</f>
        <v>0</v>
      </c>
    </row>
    <row r="37" spans="1:26" ht="15.75" thickBot="1" x14ac:dyDescent="0.3">
      <c r="A37" s="311">
        <f>'Comm Input'!J2290</f>
        <v>0</v>
      </c>
      <c r="B37">
        <f>'Comm Input'!K2290</f>
        <v>0</v>
      </c>
      <c r="C37">
        <f>'Comm Input'!L2290</f>
        <v>0</v>
      </c>
      <c r="D37">
        <f>'Comm Input'!M2290</f>
        <v>0</v>
      </c>
      <c r="E37" s="49">
        <f>'Comm Input'!N2290</f>
        <v>0</v>
      </c>
      <c r="F37" s="50">
        <f>'Comm Input'!O2290</f>
        <v>0</v>
      </c>
      <c r="G37" s="38">
        <f>'Comm Input'!P2290</f>
        <v>0</v>
      </c>
      <c r="H37" s="307">
        <f>'Comm Input'!Q2290</f>
        <v>0</v>
      </c>
      <c r="I37" s="307">
        <f>'Comm Input'!R2290</f>
        <v>0</v>
      </c>
      <c r="J37" s="307">
        <f>'Comm Input'!S2290</f>
        <v>0</v>
      </c>
      <c r="K37" s="307">
        <f>'Comm Input'!T2290</f>
        <v>0</v>
      </c>
      <c r="L37" s="38">
        <f>'Comm Input'!U2290</f>
        <v>0</v>
      </c>
      <c r="M37" s="38">
        <f>'Comm Input'!V2290</f>
        <v>0</v>
      </c>
      <c r="N37" s="38">
        <f>'Comm Input'!W2290</f>
        <v>0</v>
      </c>
      <c r="O37" s="22">
        <f>'Comm Input'!X2290</f>
        <v>0</v>
      </c>
      <c r="P37" s="11">
        <f>'Comm Input'!Y2290</f>
        <v>0</v>
      </c>
      <c r="Q37" s="22">
        <f>'Comm Input'!Z2290</f>
        <v>0</v>
      </c>
      <c r="R37" s="22">
        <f>'Comm Input'!AA2290</f>
        <v>0</v>
      </c>
      <c r="S37" s="22">
        <f>'Comm Input'!AB2290</f>
        <v>0</v>
      </c>
      <c r="T37" s="22">
        <f>'Comm Input'!AC2290</f>
        <v>0</v>
      </c>
      <c r="U37" s="22">
        <f>'Comm Input'!AD2290</f>
        <v>0</v>
      </c>
      <c r="V37" s="22">
        <f>'Comm Input'!AE2290</f>
        <v>0</v>
      </c>
      <c r="W37" s="49">
        <f>'Comm Input'!AF2290</f>
        <v>0</v>
      </c>
      <c r="X37" s="22">
        <f>'Comm Input'!AG2290</f>
        <v>0</v>
      </c>
      <c r="Y37" s="22">
        <f>'Comm Input'!AH2290</f>
        <v>0</v>
      </c>
      <c r="Z37" s="22">
        <f>'Comm Input'!AI2290</f>
        <v>0</v>
      </c>
    </row>
    <row r="38" spans="1:26" ht="15.75" thickBot="1" x14ac:dyDescent="0.3">
      <c r="A38" s="311">
        <f>'Comm Input'!J2291</f>
        <v>0</v>
      </c>
      <c r="B38">
        <f>'Comm Input'!K2291</f>
        <v>0</v>
      </c>
      <c r="C38">
        <f>'Comm Input'!L2291</f>
        <v>0</v>
      </c>
      <c r="D38">
        <f>'Comm Input'!M2291</f>
        <v>0</v>
      </c>
      <c r="E38" s="49">
        <f>'Comm Input'!N2291</f>
        <v>0</v>
      </c>
      <c r="F38" s="50">
        <f>'Comm Input'!O2291</f>
        <v>0</v>
      </c>
      <c r="G38" s="38">
        <f>'Comm Input'!P2291</f>
        <v>0</v>
      </c>
      <c r="H38" s="38">
        <f>'Comm Input'!Q2291</f>
        <v>0</v>
      </c>
      <c r="I38" s="38">
        <f>'Comm Input'!R2291</f>
        <v>0</v>
      </c>
      <c r="J38" s="38">
        <f>'Comm Input'!S2291</f>
        <v>0</v>
      </c>
      <c r="K38" s="38">
        <f>'Comm Input'!T2291</f>
        <v>0</v>
      </c>
      <c r="L38" s="38">
        <f>'Comm Input'!U2291</f>
        <v>0</v>
      </c>
      <c r="M38" s="38">
        <f>'Comm Input'!V2291</f>
        <v>0</v>
      </c>
      <c r="N38" s="488">
        <f>'Comm Input'!W2291</f>
        <v>0</v>
      </c>
      <c r="O38" s="489">
        <f>'Comm Input'!X2291</f>
        <v>0</v>
      </c>
      <c r="P38" s="490">
        <f>'Comm Input'!Y2291</f>
        <v>0</v>
      </c>
      <c r="Q38" s="829">
        <f>'Comm Input'!Z2291</f>
        <v>0</v>
      </c>
      <c r="R38" s="387">
        <f>'Comm Input'!AA2291</f>
        <v>0</v>
      </c>
      <c r="S38" s="387">
        <f>'Comm Input'!AB2291</f>
        <v>0</v>
      </c>
      <c r="T38" s="1087">
        <f>'Comm Input'!AC2291</f>
        <v>0</v>
      </c>
      <c r="U38" s="387">
        <f>'Comm Input'!AD2291</f>
        <v>0</v>
      </c>
      <c r="V38" s="523">
        <f>'Comm Input'!AE2291</f>
        <v>0</v>
      </c>
      <c r="W38" s="89">
        <f>'Comm Input'!AF2291</f>
        <v>0</v>
      </c>
      <c r="X38" s="387">
        <f>'Comm Input'!AG2291</f>
        <v>0</v>
      </c>
      <c r="Y38" s="387">
        <f>'Comm Input'!AH2291</f>
        <v>0</v>
      </c>
      <c r="Z38" s="1087">
        <f>'Comm Input'!AI2291</f>
        <v>0</v>
      </c>
    </row>
    <row r="39" spans="1:26" x14ac:dyDescent="0.25">
      <c r="A39" s="593">
        <f>'Comm Input'!J2292</f>
        <v>0</v>
      </c>
      <c r="B39" s="28">
        <f>'Comm Input'!K2292</f>
        <v>0</v>
      </c>
      <c r="C39">
        <f>'Comm Input'!L2292</f>
        <v>0</v>
      </c>
      <c r="D39" s="529">
        <f>'Comm Input'!M2292</f>
        <v>0</v>
      </c>
      <c r="E39">
        <f>'Comm Input'!N2292</f>
        <v>0</v>
      </c>
      <c r="F39" s="17">
        <f>'Comm Input'!O2292</f>
        <v>0</v>
      </c>
      <c r="G39" s="529">
        <f>'Comm Input'!P2292</f>
        <v>0</v>
      </c>
      <c r="H39" s="701">
        <f>'Comm Input'!Q2292</f>
        <v>0</v>
      </c>
      <c r="I39" s="701">
        <f>'Comm Input'!R2292</f>
        <v>0</v>
      </c>
      <c r="J39" s="701">
        <f>'Comm Input'!S2292</f>
        <v>0</v>
      </c>
      <c r="K39" s="701">
        <f>'Comm Input'!T2292</f>
        <v>0</v>
      </c>
      <c r="L39">
        <f>'Comm Input'!U2292</f>
        <v>0</v>
      </c>
      <c r="M39">
        <f>'Comm Input'!V2292</f>
        <v>0</v>
      </c>
      <c r="N39">
        <f>'Comm Input'!W2292</f>
        <v>0</v>
      </c>
      <c r="O39">
        <f>'Comm Input'!X2292</f>
        <v>0</v>
      </c>
      <c r="P39" s="11">
        <f>'Comm Input'!Y2292</f>
        <v>0</v>
      </c>
      <c r="Q39">
        <f>'Comm Input'!Z2292</f>
        <v>0</v>
      </c>
      <c r="R39">
        <f>'Comm Input'!AA2292</f>
        <v>0</v>
      </c>
      <c r="S39" s="11">
        <f>'Comm Input'!AB2292</f>
        <v>0</v>
      </c>
      <c r="T39">
        <f>'Comm Input'!AC2292</f>
        <v>0</v>
      </c>
      <c r="U39">
        <f>'Comm Input'!AD2292</f>
        <v>0</v>
      </c>
      <c r="V39">
        <f>'Comm Input'!AE2292</f>
        <v>0</v>
      </c>
      <c r="W39">
        <f>'Comm Input'!AF2292</f>
        <v>0</v>
      </c>
      <c r="X39">
        <f>'Comm Input'!AG2292</f>
        <v>0</v>
      </c>
      <c r="Y39">
        <f>'Comm Input'!AH2292</f>
        <v>0</v>
      </c>
      <c r="Z39">
        <f>'Comm Input'!AI2292</f>
        <v>0</v>
      </c>
    </row>
    <row r="40" spans="1:26" x14ac:dyDescent="0.25">
      <c r="A40" s="440" t="str">
        <f>'Comm Input'!J2293</f>
        <v>CEST 9383</v>
      </c>
      <c r="B40" s="42" t="str">
        <f>'Comm Input'!K2293</f>
        <v>Broker: PCS Leasing</v>
      </c>
      <c r="C40" s="35">
        <f>'Comm Input'!L2293</f>
        <v>0</v>
      </c>
      <c r="D40" s="158">
        <f>'Comm Input'!M2293</f>
        <v>0</v>
      </c>
      <c r="E40" s="117">
        <f>'Comm Input'!N2293</f>
        <v>0</v>
      </c>
      <c r="F40" s="316">
        <f>'Comm Input'!O2293</f>
        <v>0</v>
      </c>
      <c r="G40" s="158">
        <f>'Comm Input'!P2293</f>
        <v>0</v>
      </c>
      <c r="H40" s="158">
        <f>'Comm Input'!Q2293</f>
        <v>0</v>
      </c>
      <c r="I40" s="158">
        <f>'Comm Input'!R2293</f>
        <v>0</v>
      </c>
      <c r="J40" s="319">
        <f>'Comm Input'!S2293</f>
        <v>0</v>
      </c>
      <c r="K40" s="319">
        <f>'Comm Input'!T2293</f>
        <v>0</v>
      </c>
      <c r="L40" s="319" t="str">
        <f>'Comm Input'!U2293</f>
        <v>Bundled</v>
      </c>
      <c r="M40" s="158">
        <f>'Comm Input'!V2293</f>
        <v>0</v>
      </c>
      <c r="N40" s="319">
        <f>'Comm Input'!W2293</f>
        <v>3.7999999999999999E-2</v>
      </c>
      <c r="O40" s="117">
        <f>'Comm Input'!X2293</f>
        <v>0</v>
      </c>
      <c r="P40" s="157">
        <f>'Comm Input'!Y2293</f>
        <v>0</v>
      </c>
      <c r="Q40" s="158">
        <f>'Comm Input'!Z2293</f>
        <v>0</v>
      </c>
      <c r="R40" s="319">
        <f>'Comm Input'!AA2293</f>
        <v>0</v>
      </c>
      <c r="S40" s="157">
        <f>'Comm Input'!AB2293</f>
        <v>0</v>
      </c>
      <c r="T40" s="7">
        <f>'Comm Input'!AC2293</f>
        <v>0</v>
      </c>
      <c r="U40" s="319">
        <f>'Comm Input'!AD2293</f>
        <v>0</v>
      </c>
      <c r="V40" s="7">
        <f>'Comm Input'!AE2293</f>
        <v>0</v>
      </c>
      <c r="W40" s="7">
        <f>'Comm Input'!AF2293</f>
        <v>0</v>
      </c>
      <c r="X40" s="158">
        <f>'Comm Input'!AG2293</f>
        <v>0</v>
      </c>
      <c r="Y40" s="322">
        <f>'Comm Input'!AH2293</f>
        <v>0</v>
      </c>
      <c r="Z40" s="7">
        <f>'Comm Input'!AI2293</f>
        <v>0</v>
      </c>
    </row>
    <row r="41" spans="1:26" x14ac:dyDescent="0.25">
      <c r="A41" s="311">
        <f>'Comm Input'!J2294</f>
        <v>0</v>
      </c>
      <c r="B41" s="378" t="str">
        <f>'Comm Input'!K2294</f>
        <v>OC Security</v>
      </c>
      <c r="C41" s="17">
        <f>'Comm Input'!L2294</f>
        <v>0.23880000000000001</v>
      </c>
      <c r="D41" t="str">
        <f>'Comm Input'!M2294</f>
        <v>FL7720</v>
      </c>
      <c r="E41" s="628">
        <f>'Comm Input'!N2294</f>
        <v>7680</v>
      </c>
      <c r="F41" s="366">
        <f>'Comm Input'!O2294</f>
        <v>0</v>
      </c>
      <c r="G41" s="533">
        <f>'Comm Input'!P2294</f>
        <v>0</v>
      </c>
      <c r="H41" s="535">
        <f>'Comm Input'!Q2294</f>
        <v>0</v>
      </c>
      <c r="I41" s="535">
        <f>'Comm Input'!R2294</f>
        <v>0</v>
      </c>
      <c r="J41" s="535">
        <f>'Comm Input'!S2294</f>
        <v>0</v>
      </c>
      <c r="K41" s="535">
        <f>'Comm Input'!T2294</f>
        <v>0</v>
      </c>
      <c r="L41" s="526">
        <f>'Comm Input'!U2294</f>
        <v>0</v>
      </c>
      <c r="M41" s="526">
        <f>'Comm Input'!V2294</f>
        <v>0</v>
      </c>
      <c r="N41" s="523">
        <f>'Comm Input'!W2294</f>
        <v>291.83999999999997</v>
      </c>
      <c r="O41" s="523">
        <f>'Comm Input'!X2294</f>
        <v>0</v>
      </c>
      <c r="P41" s="538">
        <f>'Comm Input'!Y2294</f>
        <v>0</v>
      </c>
      <c r="Q41" s="523">
        <f>'Comm Input'!Z2294</f>
        <v>0</v>
      </c>
      <c r="R41" s="538">
        <f>'Comm Input'!AA2294</f>
        <v>0</v>
      </c>
      <c r="S41" s="538">
        <f>'Comm Input'!AB2294</f>
        <v>0</v>
      </c>
      <c r="T41">
        <f>'Comm Input'!AC2294</f>
        <v>0</v>
      </c>
      <c r="U41" s="538">
        <f>'Comm Input'!AD2294</f>
        <v>0</v>
      </c>
      <c r="V41">
        <f>'Comm Input'!AE2294</f>
        <v>0</v>
      </c>
      <c r="W41" s="541">
        <f>'Comm Input'!AF2294</f>
        <v>0</v>
      </c>
      <c r="X41" s="538">
        <f>'Comm Input'!AG2294</f>
        <v>0</v>
      </c>
      <c r="Y41" s="538">
        <f>'Comm Input'!AH2294</f>
        <v>0</v>
      </c>
      <c r="Z41">
        <f>'Comm Input'!AI2294</f>
        <v>0</v>
      </c>
    </row>
    <row r="42" spans="1:26" x14ac:dyDescent="0.25">
      <c r="A42" s="311">
        <f>'Comm Input'!J2295</f>
        <v>0</v>
      </c>
      <c r="B42">
        <f>'Comm Input'!K2295</f>
        <v>0</v>
      </c>
      <c r="C42">
        <f>'Comm Input'!L2295</f>
        <v>0</v>
      </c>
      <c r="D42">
        <f>'Comm Input'!M2295</f>
        <v>0</v>
      </c>
      <c r="E42" s="494">
        <f>'Comm Input'!N2295</f>
        <v>0</v>
      </c>
      <c r="F42" s="17">
        <f>'Comm Input'!O2295</f>
        <v>0</v>
      </c>
      <c r="G42" s="38">
        <f>'Comm Input'!P2295</f>
        <v>0</v>
      </c>
      <c r="H42" s="307">
        <f>'Comm Input'!Q2295</f>
        <v>0</v>
      </c>
      <c r="I42" s="307">
        <f>'Comm Input'!R2295</f>
        <v>0</v>
      </c>
      <c r="J42" s="307">
        <f>'Comm Input'!S2295</f>
        <v>0</v>
      </c>
      <c r="K42" s="307">
        <f>'Comm Input'!T2295</f>
        <v>0</v>
      </c>
      <c r="L42" s="38">
        <f>'Comm Input'!U2295</f>
        <v>0</v>
      </c>
      <c r="M42" s="38">
        <f>'Comm Input'!V2295</f>
        <v>0</v>
      </c>
      <c r="N42" s="22">
        <f>'Comm Input'!W2295</f>
        <v>0</v>
      </c>
      <c r="O42" s="22">
        <f>'Comm Input'!X2295</f>
        <v>0</v>
      </c>
      <c r="P42" s="23">
        <f>'Comm Input'!Y2295</f>
        <v>0</v>
      </c>
      <c r="Q42" s="22">
        <f>'Comm Input'!Z2295</f>
        <v>0</v>
      </c>
      <c r="R42" s="23">
        <f>'Comm Input'!AA2295</f>
        <v>0</v>
      </c>
      <c r="S42" s="23">
        <f>'Comm Input'!AB2295</f>
        <v>0</v>
      </c>
      <c r="T42">
        <f>'Comm Input'!AC2295</f>
        <v>0</v>
      </c>
      <c r="U42" s="23">
        <f>'Comm Input'!AD2295</f>
        <v>0</v>
      </c>
      <c r="V42">
        <f>'Comm Input'!AE2295</f>
        <v>0</v>
      </c>
      <c r="W42" s="49">
        <f>'Comm Input'!AF2295</f>
        <v>0</v>
      </c>
      <c r="X42" s="23">
        <f>'Comm Input'!AG2295</f>
        <v>0</v>
      </c>
      <c r="Y42" s="23">
        <f>'Comm Input'!AH2295</f>
        <v>0</v>
      </c>
      <c r="Z42">
        <f>'Comm Input'!AI2295</f>
        <v>0</v>
      </c>
    </row>
    <row r="43" spans="1:26" x14ac:dyDescent="0.25">
      <c r="A43" s="311">
        <f>'Comm Input'!J2296</f>
        <v>0</v>
      </c>
      <c r="B43" t="str">
        <f>'Comm Input'!K2296</f>
        <v>EFFECTIVE: 6/2020</v>
      </c>
      <c r="C43" s="17">
        <f>'Comm Input'!L2296</f>
        <v>0</v>
      </c>
      <c r="D43">
        <f>'Comm Input'!M2296</f>
        <v>0</v>
      </c>
      <c r="E43" s="494">
        <f>'Comm Input'!N2296</f>
        <v>0</v>
      </c>
      <c r="F43" s="366">
        <f>'Comm Input'!O2296</f>
        <v>0</v>
      </c>
      <c r="G43" s="321">
        <f>'Comm Input'!P2296</f>
        <v>0</v>
      </c>
      <c r="H43" s="307">
        <f>'Comm Input'!Q2296</f>
        <v>0</v>
      </c>
      <c r="I43" s="307">
        <f>'Comm Input'!R2296</f>
        <v>0</v>
      </c>
      <c r="J43" s="307">
        <f>'Comm Input'!S2296</f>
        <v>0</v>
      </c>
      <c r="K43" s="307">
        <f>'Comm Input'!T2296</f>
        <v>0</v>
      </c>
      <c r="L43" s="38">
        <f>'Comm Input'!U2296</f>
        <v>0</v>
      </c>
      <c r="M43" s="38">
        <f>'Comm Input'!V2296</f>
        <v>0</v>
      </c>
      <c r="N43" s="22">
        <f>'Comm Input'!W2296</f>
        <v>0</v>
      </c>
      <c r="O43" s="22">
        <f>'Comm Input'!X2296</f>
        <v>0</v>
      </c>
      <c r="P43" s="23">
        <f>'Comm Input'!Y2296</f>
        <v>0</v>
      </c>
      <c r="Q43" s="22">
        <f>'Comm Input'!Z2296</f>
        <v>0</v>
      </c>
      <c r="R43" s="23">
        <f>'Comm Input'!AA2296</f>
        <v>0</v>
      </c>
      <c r="S43" s="23">
        <f>'Comm Input'!AB2296</f>
        <v>0</v>
      </c>
      <c r="T43">
        <f>'Comm Input'!AC2296</f>
        <v>0</v>
      </c>
      <c r="U43" s="23">
        <f>'Comm Input'!AD2296</f>
        <v>0</v>
      </c>
      <c r="V43">
        <f>'Comm Input'!AE2296</f>
        <v>0</v>
      </c>
      <c r="W43" s="49">
        <f>'Comm Input'!AF2296</f>
        <v>0</v>
      </c>
      <c r="X43" s="23">
        <f>'Comm Input'!AG2296</f>
        <v>0</v>
      </c>
      <c r="Y43" s="23">
        <f>'Comm Input'!AH2296</f>
        <v>0</v>
      </c>
      <c r="Z43">
        <f>'Comm Input'!AI2296</f>
        <v>0</v>
      </c>
    </row>
    <row r="44" spans="1:26" x14ac:dyDescent="0.25">
      <c r="A44" s="311">
        <f>'Comm Input'!J2297</f>
        <v>0</v>
      </c>
      <c r="B44" t="str">
        <f>'Comm Input'!K2297</f>
        <v>Moved to CEST 11/2022</v>
      </c>
      <c r="C44">
        <f>'Comm Input'!L2297</f>
        <v>0</v>
      </c>
      <c r="D44">
        <f>'Comm Input'!M2297</f>
        <v>0</v>
      </c>
      <c r="E44" s="494">
        <f>'Comm Input'!N2297</f>
        <v>0</v>
      </c>
      <c r="F44" s="17">
        <f>'Comm Input'!O2297</f>
        <v>0</v>
      </c>
      <c r="G44" s="38">
        <f>'Comm Input'!P2297</f>
        <v>0</v>
      </c>
      <c r="H44" s="307">
        <f>'Comm Input'!Q2297</f>
        <v>0</v>
      </c>
      <c r="I44" s="307">
        <f>'Comm Input'!R2297</f>
        <v>0</v>
      </c>
      <c r="J44" s="307">
        <f>'Comm Input'!S2297</f>
        <v>0</v>
      </c>
      <c r="K44" s="307">
        <f>'Comm Input'!T2297</f>
        <v>0</v>
      </c>
      <c r="L44" s="38">
        <f>'Comm Input'!U2297</f>
        <v>0</v>
      </c>
      <c r="M44" s="38">
        <f>'Comm Input'!V2297</f>
        <v>0</v>
      </c>
      <c r="N44" s="22">
        <f>'Comm Input'!W2297</f>
        <v>0</v>
      </c>
      <c r="O44" s="22">
        <f>'Comm Input'!X2297</f>
        <v>0</v>
      </c>
      <c r="P44" s="23">
        <f>'Comm Input'!Y2297</f>
        <v>0</v>
      </c>
      <c r="Q44" s="22">
        <f>'Comm Input'!Z2297</f>
        <v>0</v>
      </c>
      <c r="R44" s="23">
        <f>'Comm Input'!AA2297</f>
        <v>0</v>
      </c>
      <c r="S44" s="23">
        <f>'Comm Input'!AB2297</f>
        <v>0</v>
      </c>
      <c r="T44">
        <f>'Comm Input'!AC2297</f>
        <v>0</v>
      </c>
      <c r="U44" s="23">
        <f>'Comm Input'!AD2297</f>
        <v>0</v>
      </c>
      <c r="V44">
        <f>'Comm Input'!AE2297</f>
        <v>0</v>
      </c>
      <c r="W44" s="49">
        <f>'Comm Input'!AF2297</f>
        <v>0</v>
      </c>
      <c r="X44" s="23">
        <f>'Comm Input'!AG2297</f>
        <v>0</v>
      </c>
      <c r="Y44" s="23">
        <f>'Comm Input'!AH2297</f>
        <v>0</v>
      </c>
      <c r="Z44">
        <f>'Comm Input'!AI2297</f>
        <v>0</v>
      </c>
    </row>
    <row r="45" spans="1:26" x14ac:dyDescent="0.25">
      <c r="A45" s="311">
        <f>'Comm Input'!J2298</f>
        <v>0</v>
      </c>
      <c r="B45">
        <f>'Comm Input'!K2298</f>
        <v>0</v>
      </c>
      <c r="C45">
        <f>'Comm Input'!L2298</f>
        <v>0</v>
      </c>
      <c r="D45" s="1352">
        <f>'Comm Input'!M2298</f>
        <v>0</v>
      </c>
      <c r="E45" s="494">
        <f>'Comm Input'!N2298</f>
        <v>0</v>
      </c>
      <c r="F45" s="17">
        <f>'Comm Input'!O2298</f>
        <v>0</v>
      </c>
      <c r="G45" s="38">
        <f>'Comm Input'!P2298</f>
        <v>0</v>
      </c>
      <c r="H45" s="307">
        <f>'Comm Input'!Q2298</f>
        <v>0</v>
      </c>
      <c r="I45" s="307">
        <f>'Comm Input'!R2298</f>
        <v>0</v>
      </c>
      <c r="J45" s="307">
        <f>'Comm Input'!S2298</f>
        <v>0</v>
      </c>
      <c r="K45" s="307">
        <f>'Comm Input'!T2298</f>
        <v>0</v>
      </c>
      <c r="L45" s="38">
        <f>'Comm Input'!U2298</f>
        <v>0</v>
      </c>
      <c r="M45" s="38">
        <f>'Comm Input'!V2298</f>
        <v>0</v>
      </c>
      <c r="N45" s="22">
        <f>'Comm Input'!W2298</f>
        <v>0</v>
      </c>
      <c r="O45" s="22">
        <f>'Comm Input'!X2298</f>
        <v>0</v>
      </c>
      <c r="P45" s="23">
        <f>'Comm Input'!Y2298</f>
        <v>0</v>
      </c>
      <c r="Q45" s="22">
        <f>'Comm Input'!Z2298</f>
        <v>0</v>
      </c>
      <c r="R45" s="23">
        <f>'Comm Input'!AA2298</f>
        <v>0</v>
      </c>
      <c r="S45" s="23">
        <f>'Comm Input'!AB2298</f>
        <v>0</v>
      </c>
      <c r="T45">
        <f>'Comm Input'!AC2298</f>
        <v>0</v>
      </c>
      <c r="U45" s="23">
        <f>'Comm Input'!AD2298</f>
        <v>0</v>
      </c>
      <c r="V45">
        <f>'Comm Input'!AE2298</f>
        <v>0</v>
      </c>
      <c r="W45" s="49">
        <f>'Comm Input'!AF2298</f>
        <v>0</v>
      </c>
      <c r="X45" s="23">
        <f>'Comm Input'!AG2298</f>
        <v>0</v>
      </c>
      <c r="Y45" s="23">
        <f>'Comm Input'!AH2298</f>
        <v>0</v>
      </c>
      <c r="Z45" s="23">
        <f>'Comm Input'!AI2298</f>
        <v>0</v>
      </c>
    </row>
    <row r="46" spans="1:26" x14ac:dyDescent="0.25">
      <c r="A46" s="311">
        <f>'Comm Input'!J2299</f>
        <v>0</v>
      </c>
      <c r="B46">
        <f>'Comm Input'!K2299</f>
        <v>0</v>
      </c>
      <c r="C46">
        <f>'Comm Input'!L2299</f>
        <v>0</v>
      </c>
      <c r="D46">
        <f>'Comm Input'!M2299</f>
        <v>0</v>
      </c>
      <c r="E46" s="626">
        <f>'Comm Input'!N2299</f>
        <v>0</v>
      </c>
      <c r="F46" s="13">
        <f>'Comm Input'!O2299</f>
        <v>0</v>
      </c>
      <c r="G46" s="38">
        <f>'Comm Input'!P2299</f>
        <v>0</v>
      </c>
      <c r="H46" s="307">
        <f>'Comm Input'!Q2299</f>
        <v>0</v>
      </c>
      <c r="I46" s="307">
        <f>'Comm Input'!R2299</f>
        <v>0</v>
      </c>
      <c r="J46" s="307">
        <f>'Comm Input'!S2299</f>
        <v>0</v>
      </c>
      <c r="K46" s="307">
        <f>'Comm Input'!T2299</f>
        <v>0</v>
      </c>
      <c r="L46" s="38">
        <f>'Comm Input'!U2299</f>
        <v>0</v>
      </c>
      <c r="M46" s="38">
        <f>'Comm Input'!V2299</f>
        <v>0</v>
      </c>
      <c r="N46" s="22">
        <f>'Comm Input'!W2299</f>
        <v>0</v>
      </c>
      <c r="O46" s="22">
        <f>'Comm Input'!X2299</f>
        <v>0</v>
      </c>
      <c r="P46" s="23">
        <f>'Comm Input'!Y2299</f>
        <v>0</v>
      </c>
      <c r="Q46" s="22">
        <f>'Comm Input'!Z2299</f>
        <v>0</v>
      </c>
      <c r="R46" s="23">
        <f>'Comm Input'!AA2299</f>
        <v>0</v>
      </c>
      <c r="S46" s="23">
        <f>'Comm Input'!AB2299</f>
        <v>0</v>
      </c>
      <c r="T46">
        <f>'Comm Input'!AC2299</f>
        <v>0</v>
      </c>
      <c r="U46" s="23">
        <f>'Comm Input'!AD2299</f>
        <v>0</v>
      </c>
      <c r="V46">
        <f>'Comm Input'!AE2299</f>
        <v>0</v>
      </c>
      <c r="W46" s="49">
        <f>'Comm Input'!AF2299</f>
        <v>0</v>
      </c>
      <c r="X46" s="23">
        <f>'Comm Input'!AG2299</f>
        <v>0</v>
      </c>
      <c r="Y46" s="23">
        <f>'Comm Input'!AH2299</f>
        <v>0</v>
      </c>
      <c r="Z46" s="23">
        <f>'Comm Input'!AI2299</f>
        <v>0</v>
      </c>
    </row>
    <row r="47" spans="1:26" ht="15.75" thickBot="1" x14ac:dyDescent="0.3">
      <c r="A47" s="311">
        <f>'Comm Input'!J2300</f>
        <v>0</v>
      </c>
      <c r="B47">
        <f>'Comm Input'!K2300</f>
        <v>0</v>
      </c>
      <c r="C47">
        <f>'Comm Input'!L2300</f>
        <v>0</v>
      </c>
      <c r="D47">
        <f>'Comm Input'!M2300</f>
        <v>0</v>
      </c>
      <c r="E47" s="49">
        <f>'Comm Input'!N2300</f>
        <v>0</v>
      </c>
      <c r="F47" s="50">
        <f>'Comm Input'!O2300</f>
        <v>0</v>
      </c>
      <c r="G47" s="38">
        <f>'Comm Input'!P2300</f>
        <v>0</v>
      </c>
      <c r="H47" s="307">
        <f>'Comm Input'!Q2300</f>
        <v>0</v>
      </c>
      <c r="I47" s="307">
        <f>'Comm Input'!R2300</f>
        <v>0</v>
      </c>
      <c r="J47" s="307">
        <f>'Comm Input'!S2300</f>
        <v>0</v>
      </c>
      <c r="K47" s="307">
        <f>'Comm Input'!T2300</f>
        <v>0</v>
      </c>
      <c r="L47" s="38">
        <f>'Comm Input'!U2300</f>
        <v>0</v>
      </c>
      <c r="M47" s="38">
        <f>'Comm Input'!V2300</f>
        <v>0</v>
      </c>
      <c r="N47" s="38">
        <f>'Comm Input'!W2300</f>
        <v>0</v>
      </c>
      <c r="O47" s="22">
        <f>'Comm Input'!X2300</f>
        <v>0</v>
      </c>
      <c r="P47" s="11">
        <f>'Comm Input'!Y2300</f>
        <v>0</v>
      </c>
      <c r="Q47" s="22">
        <f>'Comm Input'!Z2300</f>
        <v>0</v>
      </c>
      <c r="R47" s="22">
        <f>'Comm Input'!AA2300</f>
        <v>0</v>
      </c>
      <c r="S47" s="22">
        <f>'Comm Input'!AB2300</f>
        <v>0</v>
      </c>
      <c r="T47" s="22">
        <f>'Comm Input'!AC2300</f>
        <v>0</v>
      </c>
      <c r="U47" s="22">
        <f>'Comm Input'!AD2300</f>
        <v>0</v>
      </c>
      <c r="V47" s="22">
        <f>'Comm Input'!AE2300</f>
        <v>0</v>
      </c>
      <c r="W47" s="49">
        <f>'Comm Input'!AF2300</f>
        <v>0</v>
      </c>
      <c r="X47" s="22">
        <f>'Comm Input'!AG2300</f>
        <v>0</v>
      </c>
      <c r="Y47" s="22">
        <f>'Comm Input'!AH2300</f>
        <v>0</v>
      </c>
      <c r="Z47" s="22">
        <f>'Comm Input'!AI2300</f>
        <v>0</v>
      </c>
    </row>
    <row r="48" spans="1:26" ht="15.75" thickBot="1" x14ac:dyDescent="0.3">
      <c r="A48" s="311">
        <f>'Comm Input'!J2301</f>
        <v>0</v>
      </c>
      <c r="B48">
        <f>'Comm Input'!K2301</f>
        <v>0</v>
      </c>
      <c r="C48">
        <f>'Comm Input'!L2301</f>
        <v>0</v>
      </c>
      <c r="D48">
        <f>'Comm Input'!M2301</f>
        <v>0</v>
      </c>
      <c r="E48" s="49">
        <f>'Comm Input'!N2301</f>
        <v>0</v>
      </c>
      <c r="F48" s="50">
        <f>'Comm Input'!O2301</f>
        <v>0</v>
      </c>
      <c r="G48" s="38">
        <f>'Comm Input'!P2301</f>
        <v>0</v>
      </c>
      <c r="H48" s="38">
        <f>'Comm Input'!Q2301</f>
        <v>0</v>
      </c>
      <c r="I48" s="38">
        <f>'Comm Input'!R2301</f>
        <v>0</v>
      </c>
      <c r="J48" s="38">
        <f>'Comm Input'!S2301</f>
        <v>0</v>
      </c>
      <c r="K48" s="38">
        <f>'Comm Input'!T2301</f>
        <v>0</v>
      </c>
      <c r="L48" s="38">
        <f>'Comm Input'!U2301</f>
        <v>0</v>
      </c>
      <c r="M48" s="38">
        <f>'Comm Input'!V2301</f>
        <v>0</v>
      </c>
      <c r="N48" s="488">
        <f>'Comm Input'!W2301</f>
        <v>291.83999999999997</v>
      </c>
      <c r="O48" s="489">
        <f>'Comm Input'!X2301</f>
        <v>0</v>
      </c>
      <c r="P48" s="490">
        <f>'Comm Input'!Y2301</f>
        <v>0</v>
      </c>
      <c r="Q48" s="829">
        <f>'Comm Input'!Z2301</f>
        <v>291.83999999999997</v>
      </c>
      <c r="R48" s="387">
        <f>'Comm Input'!AA2301</f>
        <v>0</v>
      </c>
      <c r="S48" s="387">
        <f>'Comm Input'!AB2301</f>
        <v>0</v>
      </c>
      <c r="T48" s="1087">
        <f>'Comm Input'!AC2301</f>
        <v>0</v>
      </c>
      <c r="U48" s="387">
        <f>'Comm Input'!AD2301</f>
        <v>0</v>
      </c>
      <c r="V48" s="523">
        <f>'Comm Input'!AE2301</f>
        <v>0</v>
      </c>
      <c r="W48" s="89">
        <f>'Comm Input'!AF2301</f>
        <v>0</v>
      </c>
      <c r="X48" s="387">
        <f>'Comm Input'!AG2301</f>
        <v>0</v>
      </c>
      <c r="Y48" s="387">
        <f>'Comm Input'!AH2301</f>
        <v>0</v>
      </c>
      <c r="Z48" s="1087">
        <f>'Comm Input'!AI2301</f>
        <v>0</v>
      </c>
    </row>
    <row r="49" spans="1:26" x14ac:dyDescent="0.25">
      <c r="A49" s="593">
        <f>'Comm Input'!J2302</f>
        <v>0</v>
      </c>
      <c r="B49" s="28">
        <f>'Comm Input'!K2302</f>
        <v>0</v>
      </c>
      <c r="C49">
        <f>'Comm Input'!L2302</f>
        <v>0</v>
      </c>
      <c r="D49" s="529">
        <f>'Comm Input'!M2302</f>
        <v>0</v>
      </c>
      <c r="E49">
        <f>'Comm Input'!N2302</f>
        <v>0</v>
      </c>
      <c r="F49" s="17">
        <f>'Comm Input'!O2302</f>
        <v>0</v>
      </c>
      <c r="G49" s="529">
        <f>'Comm Input'!P2302</f>
        <v>0</v>
      </c>
      <c r="H49" s="701">
        <f>'Comm Input'!Q2302</f>
        <v>0</v>
      </c>
      <c r="I49" s="701">
        <f>'Comm Input'!R2302</f>
        <v>0</v>
      </c>
      <c r="J49" s="701">
        <f>'Comm Input'!S2302</f>
        <v>0</v>
      </c>
      <c r="K49" s="701">
        <f>'Comm Input'!T2302</f>
        <v>0</v>
      </c>
      <c r="L49">
        <f>'Comm Input'!U2302</f>
        <v>0</v>
      </c>
      <c r="M49">
        <f>'Comm Input'!V2302</f>
        <v>0</v>
      </c>
      <c r="N49">
        <f>'Comm Input'!W2302</f>
        <v>0</v>
      </c>
      <c r="O49">
        <f>'Comm Input'!X2302</f>
        <v>0</v>
      </c>
      <c r="P49" s="11">
        <f>'Comm Input'!Y2302</f>
        <v>0</v>
      </c>
      <c r="Q49">
        <f>'Comm Input'!Z2302</f>
        <v>0</v>
      </c>
      <c r="R49" t="str">
        <f>'Comm Input'!AA2302</f>
        <v>kr</v>
      </c>
      <c r="S49" s="11">
        <f>'Comm Input'!AB2302</f>
        <v>0</v>
      </c>
      <c r="T49">
        <f>'Comm Input'!AC2302</f>
        <v>0</v>
      </c>
      <c r="U49">
        <f>'Comm Input'!AD2302</f>
        <v>0</v>
      </c>
      <c r="V49">
        <f>'Comm Input'!AE2302</f>
        <v>0</v>
      </c>
      <c r="W49">
        <f>'Comm Input'!AF2302</f>
        <v>0</v>
      </c>
      <c r="X49">
        <f>'Comm Input'!AG2302</f>
        <v>0</v>
      </c>
      <c r="Y49">
        <f>'Comm Input'!AH2302</f>
        <v>0</v>
      </c>
      <c r="Z49">
        <f>'Comm Input'!AI2302</f>
        <v>0</v>
      </c>
    </row>
    <row r="50" spans="1:26" x14ac:dyDescent="0.25">
      <c r="A50" s="440" t="str">
        <f>'Comm Input'!J2303</f>
        <v>CEST 9383</v>
      </c>
      <c r="B50" s="42" t="str">
        <f>'Comm Input'!K2303</f>
        <v>Broker: PEO Advisors</v>
      </c>
      <c r="C50" s="35">
        <f>'Comm Input'!L2303</f>
        <v>0</v>
      </c>
      <c r="D50" s="158">
        <f>'Comm Input'!M2303</f>
        <v>0</v>
      </c>
      <c r="E50" s="117">
        <f>'Comm Input'!N2303</f>
        <v>0</v>
      </c>
      <c r="F50" s="316">
        <f>'Comm Input'!O2303</f>
        <v>0</v>
      </c>
      <c r="G50" s="158">
        <f>'Comm Input'!P2303</f>
        <v>0</v>
      </c>
      <c r="H50" s="158">
        <f>'Comm Input'!Q2303</f>
        <v>0</v>
      </c>
      <c r="I50" s="158">
        <f>'Comm Input'!R2303</f>
        <v>0</v>
      </c>
      <c r="J50" s="319">
        <f>'Comm Input'!S2303</f>
        <v>0</v>
      </c>
      <c r="K50" s="319">
        <f>'Comm Input'!T2303</f>
        <v>0</v>
      </c>
      <c r="L50" s="319" t="str">
        <f>'Comm Input'!U2303</f>
        <v>Bundled</v>
      </c>
      <c r="M50" s="158">
        <f>'Comm Input'!V2303</f>
        <v>0</v>
      </c>
      <c r="N50" s="319" t="str">
        <f>'Comm Input'!W2303</f>
        <v>per code</v>
      </c>
      <c r="O50" s="117">
        <f>'Comm Input'!X2303</f>
        <v>0</v>
      </c>
      <c r="P50" s="157">
        <f>'Comm Input'!Y2303</f>
        <v>0</v>
      </c>
      <c r="Q50" s="158">
        <f>'Comm Input'!Z2303</f>
        <v>0</v>
      </c>
      <c r="R50" s="319">
        <f>'Comm Input'!AA2303</f>
        <v>2.5000000000000001E-3</v>
      </c>
      <c r="S50" s="157">
        <f>'Comm Input'!AB2303</f>
        <v>0</v>
      </c>
      <c r="T50" s="7">
        <f>'Comm Input'!AC2303</f>
        <v>0</v>
      </c>
      <c r="U50" s="319">
        <f>'Comm Input'!AD2303</f>
        <v>0</v>
      </c>
      <c r="V50" s="7">
        <f>'Comm Input'!AE2303</f>
        <v>0</v>
      </c>
      <c r="W50" s="7">
        <f>'Comm Input'!AF2303</f>
        <v>0</v>
      </c>
      <c r="X50" s="158">
        <f>'Comm Input'!AG2303</f>
        <v>0</v>
      </c>
      <c r="Y50" s="322">
        <f>'Comm Input'!AH2303</f>
        <v>0</v>
      </c>
      <c r="Z50" s="7">
        <f>'Comm Input'!AI2303</f>
        <v>0</v>
      </c>
    </row>
    <row r="51" spans="1:26" x14ac:dyDescent="0.25">
      <c r="A51" s="311">
        <f>'Comm Input'!J2304</f>
        <v>0</v>
      </c>
      <c r="B51" s="378" t="str">
        <f>'Comm Input'!K2304</f>
        <v xml:space="preserve">Reliable Associates - Coreslab </v>
      </c>
      <c r="C51" s="17">
        <f>'Comm Input'!L2304</f>
        <v>0.23960000000000001</v>
      </c>
      <c r="D51" t="str">
        <f>'Comm Input'!M2304</f>
        <v>FL4034</v>
      </c>
      <c r="E51" s="628">
        <f>'Comm Input'!N2304</f>
        <v>18050.28</v>
      </c>
      <c r="F51" s="366">
        <f>'Comm Input'!O2304</f>
        <v>0</v>
      </c>
      <c r="G51" s="533">
        <f>'Comm Input'!P2304</f>
        <v>0</v>
      </c>
      <c r="H51" s="535">
        <f>'Comm Input'!Q2304</f>
        <v>0</v>
      </c>
      <c r="I51" s="535">
        <f>'Comm Input'!R2304</f>
        <v>0</v>
      </c>
      <c r="J51" s="535">
        <f>'Comm Input'!S2304</f>
        <v>0</v>
      </c>
      <c r="K51" s="535">
        <f>'Comm Input'!T2304</f>
        <v>0</v>
      </c>
      <c r="L51" s="526">
        <f>'Comm Input'!U2304</f>
        <v>0</v>
      </c>
      <c r="M51" s="526">
        <f>'Comm Input'!V2304</f>
        <v>2.1499999999999998E-2</v>
      </c>
      <c r="N51" s="523">
        <f>'Comm Input'!W2304</f>
        <v>388.08101999999997</v>
      </c>
      <c r="O51" s="523">
        <f>'Comm Input'!X2304</f>
        <v>0</v>
      </c>
      <c r="P51" s="538">
        <f>'Comm Input'!Y2304</f>
        <v>0</v>
      </c>
      <c r="Q51" s="523">
        <f>'Comm Input'!Z2304</f>
        <v>0</v>
      </c>
      <c r="R51" s="538">
        <f>'Comm Input'!AA2304</f>
        <v>45.125699999999995</v>
      </c>
      <c r="S51" s="538">
        <f>'Comm Input'!AB2304</f>
        <v>0</v>
      </c>
      <c r="T51">
        <f>'Comm Input'!AC2304</f>
        <v>0</v>
      </c>
      <c r="U51" s="538">
        <f>'Comm Input'!AD2304</f>
        <v>0</v>
      </c>
      <c r="V51">
        <f>'Comm Input'!AE2304</f>
        <v>0</v>
      </c>
      <c r="W51" s="541">
        <f>'Comm Input'!AF2304</f>
        <v>0</v>
      </c>
      <c r="X51" s="538">
        <f>'Comm Input'!AG2304</f>
        <v>0</v>
      </c>
      <c r="Y51" s="538">
        <f>'Comm Input'!AH2304</f>
        <v>0</v>
      </c>
      <c r="Z51">
        <f>'Comm Input'!AI2304</f>
        <v>0</v>
      </c>
    </row>
    <row r="52" spans="1:26" x14ac:dyDescent="0.25">
      <c r="A52" s="311">
        <f>'Comm Input'!J2305</f>
        <v>0</v>
      </c>
      <c r="B52">
        <f>'Comm Input'!K2305</f>
        <v>0</v>
      </c>
      <c r="C52">
        <f>'Comm Input'!L2305</f>
        <v>0</v>
      </c>
      <c r="D52">
        <f>'Comm Input'!M2305</f>
        <v>0</v>
      </c>
      <c r="E52" s="494">
        <f>'Comm Input'!N2305</f>
        <v>0</v>
      </c>
      <c r="F52" s="17">
        <f>'Comm Input'!O2305</f>
        <v>0</v>
      </c>
      <c r="G52" s="38">
        <f>'Comm Input'!P2305</f>
        <v>0</v>
      </c>
      <c r="H52" s="307">
        <f>'Comm Input'!Q2305</f>
        <v>0</v>
      </c>
      <c r="I52" s="307">
        <f>'Comm Input'!R2305</f>
        <v>0</v>
      </c>
      <c r="J52" s="307">
        <f>'Comm Input'!S2305</f>
        <v>0</v>
      </c>
      <c r="K52" s="307">
        <f>'Comm Input'!T2305</f>
        <v>0</v>
      </c>
      <c r="L52" s="38">
        <f>'Comm Input'!U2305</f>
        <v>0</v>
      </c>
      <c r="M52" s="38">
        <f>'Comm Input'!V2305</f>
        <v>0</v>
      </c>
      <c r="N52" s="22">
        <f>'Comm Input'!W2305</f>
        <v>0</v>
      </c>
      <c r="O52" s="22">
        <f>'Comm Input'!X2305</f>
        <v>0</v>
      </c>
      <c r="P52" s="23">
        <f>'Comm Input'!Y2305</f>
        <v>0</v>
      </c>
      <c r="Q52" s="22">
        <f>'Comm Input'!Z2305</f>
        <v>0</v>
      </c>
      <c r="R52" s="23">
        <f>'Comm Input'!AA2305</f>
        <v>0</v>
      </c>
      <c r="S52" s="23">
        <f>'Comm Input'!AB2305</f>
        <v>0</v>
      </c>
      <c r="T52">
        <f>'Comm Input'!AC2305</f>
        <v>0</v>
      </c>
      <c r="U52" s="23">
        <f>'Comm Input'!AD2305</f>
        <v>0</v>
      </c>
      <c r="V52">
        <f>'Comm Input'!AE2305</f>
        <v>0</v>
      </c>
      <c r="W52" s="49">
        <f>'Comm Input'!AF2305</f>
        <v>0</v>
      </c>
      <c r="X52" s="23">
        <f>'Comm Input'!AG2305</f>
        <v>0</v>
      </c>
      <c r="Y52" s="23">
        <f>'Comm Input'!AH2305</f>
        <v>0</v>
      </c>
      <c r="Z52">
        <f>'Comm Input'!AI2305</f>
        <v>0</v>
      </c>
    </row>
    <row r="53" spans="1:26" x14ac:dyDescent="0.25">
      <c r="A53" s="311">
        <f>'Comm Input'!J2306</f>
        <v>0</v>
      </c>
      <c r="B53">
        <f>'Comm Input'!K2306</f>
        <v>0</v>
      </c>
      <c r="C53" s="17">
        <f>'Comm Input'!L2306</f>
        <v>0</v>
      </c>
      <c r="D53" t="str">
        <f>'Comm Input'!M2306</f>
        <v>FL8293</v>
      </c>
      <c r="E53" s="494">
        <f>'Comm Input'!N2306</f>
        <v>0</v>
      </c>
      <c r="F53" s="366">
        <f>'Comm Input'!O2306</f>
        <v>0</v>
      </c>
      <c r="G53" s="321">
        <f>'Comm Input'!P2306</f>
        <v>0</v>
      </c>
      <c r="H53" s="307">
        <f>'Comm Input'!Q2306</f>
        <v>0</v>
      </c>
      <c r="I53" s="307">
        <f>'Comm Input'!R2306</f>
        <v>0</v>
      </c>
      <c r="J53" s="307">
        <f>'Comm Input'!S2306</f>
        <v>0</v>
      </c>
      <c r="K53" s="307">
        <f>'Comm Input'!T2306</f>
        <v>0</v>
      </c>
      <c r="L53" s="38">
        <f>'Comm Input'!U2306</f>
        <v>0</v>
      </c>
      <c r="M53" s="38">
        <f>'Comm Input'!V2306</f>
        <v>0.01</v>
      </c>
      <c r="N53" s="22">
        <f>'Comm Input'!W2306</f>
        <v>0</v>
      </c>
      <c r="O53" s="22">
        <f>'Comm Input'!X2306</f>
        <v>0</v>
      </c>
      <c r="P53" s="23">
        <f>'Comm Input'!Y2306</f>
        <v>0</v>
      </c>
      <c r="Q53" s="22">
        <f>'Comm Input'!Z2306</f>
        <v>0</v>
      </c>
      <c r="R53" s="23">
        <f>'Comm Input'!AA2306</f>
        <v>0</v>
      </c>
      <c r="S53" s="23">
        <f>'Comm Input'!AB2306</f>
        <v>0</v>
      </c>
      <c r="T53">
        <f>'Comm Input'!AC2306</f>
        <v>0</v>
      </c>
      <c r="U53" s="23">
        <f>'Comm Input'!AD2306</f>
        <v>0</v>
      </c>
      <c r="V53">
        <f>'Comm Input'!AE2306</f>
        <v>0</v>
      </c>
      <c r="W53" s="49">
        <f>'Comm Input'!AF2306</f>
        <v>0</v>
      </c>
      <c r="X53" s="23">
        <f>'Comm Input'!AG2306</f>
        <v>0</v>
      </c>
      <c r="Y53" s="23">
        <f>'Comm Input'!AH2306</f>
        <v>0</v>
      </c>
      <c r="Z53">
        <f>'Comm Input'!AI2306</f>
        <v>0</v>
      </c>
    </row>
    <row r="54" spans="1:26" x14ac:dyDescent="0.25">
      <c r="A54" s="311" t="str">
        <f>'Comm Input'!J2307</f>
        <v>Note: Broker earns 1/2 SUTA cutoffs</v>
      </c>
      <c r="B54">
        <f>'Comm Input'!K2307</f>
        <v>0</v>
      </c>
      <c r="C54" t="str">
        <f>'Comm Input'!L2307</f>
        <v>SUTA CREDIT</v>
      </c>
      <c r="D54">
        <f>'Comm Input'!M2307</f>
        <v>234.64</v>
      </c>
      <c r="E54" s="494">
        <f>'Comm Input'!N2307</f>
        <v>0</v>
      </c>
      <c r="F54" s="17">
        <f>'Comm Input'!O2307</f>
        <v>0</v>
      </c>
      <c r="G54" s="38">
        <f>'Comm Input'!P2307</f>
        <v>0</v>
      </c>
      <c r="H54" s="307">
        <f>'Comm Input'!Q2307</f>
        <v>0</v>
      </c>
      <c r="I54" s="307">
        <f>'Comm Input'!R2307</f>
        <v>0</v>
      </c>
      <c r="J54" s="307">
        <f>'Comm Input'!S2307</f>
        <v>0</v>
      </c>
      <c r="K54" s="307">
        <f>'Comm Input'!T2307</f>
        <v>0</v>
      </c>
      <c r="L54" s="38">
        <f>'Comm Input'!U2307</f>
        <v>0</v>
      </c>
      <c r="M54" s="38">
        <f>'Comm Input'!V2307</f>
        <v>0</v>
      </c>
      <c r="N54" s="22">
        <f>'Comm Input'!W2307</f>
        <v>234.64</v>
      </c>
      <c r="O54" s="22">
        <f>'Comm Input'!X2307</f>
        <v>0</v>
      </c>
      <c r="P54" s="23">
        <f>'Comm Input'!Y2307</f>
        <v>0</v>
      </c>
      <c r="Q54" s="22">
        <f>'Comm Input'!Z2307</f>
        <v>0</v>
      </c>
      <c r="R54" s="23">
        <f>'Comm Input'!AA2307</f>
        <v>0</v>
      </c>
      <c r="S54" s="23">
        <f>'Comm Input'!AB2307</f>
        <v>0</v>
      </c>
      <c r="T54">
        <f>'Comm Input'!AC2307</f>
        <v>0</v>
      </c>
      <c r="U54" s="23">
        <f>'Comm Input'!AD2307</f>
        <v>0</v>
      </c>
      <c r="V54">
        <f>'Comm Input'!AE2307</f>
        <v>0</v>
      </c>
      <c r="W54" s="49">
        <f>'Comm Input'!AF2307</f>
        <v>0</v>
      </c>
      <c r="X54" s="23">
        <f>'Comm Input'!AG2307</f>
        <v>0</v>
      </c>
      <c r="Y54" s="23">
        <f>'Comm Input'!AH2307</f>
        <v>0</v>
      </c>
      <c r="Z54">
        <f>'Comm Input'!AI2307</f>
        <v>0</v>
      </c>
    </row>
    <row r="55" spans="1:26" x14ac:dyDescent="0.25">
      <c r="A55" s="311">
        <f>'Comm Input'!J2308</f>
        <v>0</v>
      </c>
      <c r="B55">
        <f>'Comm Input'!K2308</f>
        <v>0</v>
      </c>
      <c r="C55">
        <f>'Comm Input'!L2308</f>
        <v>0</v>
      </c>
      <c r="D55" s="1352">
        <f>'Comm Input'!M2308</f>
        <v>0</v>
      </c>
      <c r="E55" s="494">
        <f>'Comm Input'!N2308</f>
        <v>0</v>
      </c>
      <c r="F55" s="17">
        <f>'Comm Input'!O2308</f>
        <v>0</v>
      </c>
      <c r="G55" s="38">
        <f>'Comm Input'!P2308</f>
        <v>0</v>
      </c>
      <c r="H55" s="307">
        <f>'Comm Input'!Q2308</f>
        <v>0</v>
      </c>
      <c r="I55" s="307">
        <f>'Comm Input'!R2308</f>
        <v>0</v>
      </c>
      <c r="J55" s="307">
        <f>'Comm Input'!S2308</f>
        <v>0</v>
      </c>
      <c r="K55" s="307">
        <f>'Comm Input'!T2308</f>
        <v>0</v>
      </c>
      <c r="L55" s="38">
        <f>'Comm Input'!U2308</f>
        <v>0</v>
      </c>
      <c r="M55" s="38">
        <f>'Comm Input'!V2308</f>
        <v>0</v>
      </c>
      <c r="N55" s="22">
        <f>'Comm Input'!W2308</f>
        <v>0</v>
      </c>
      <c r="O55" s="22">
        <f>'Comm Input'!X2308</f>
        <v>0</v>
      </c>
      <c r="P55" s="23">
        <f>'Comm Input'!Y2308</f>
        <v>0</v>
      </c>
      <c r="Q55" s="22">
        <f>'Comm Input'!Z2308</f>
        <v>0</v>
      </c>
      <c r="R55" s="23">
        <f>'Comm Input'!AA2308</f>
        <v>0</v>
      </c>
      <c r="S55" s="23">
        <f>'Comm Input'!AB2308</f>
        <v>0</v>
      </c>
      <c r="T55">
        <f>'Comm Input'!AC2308</f>
        <v>0</v>
      </c>
      <c r="U55" s="23">
        <f>'Comm Input'!AD2308</f>
        <v>0</v>
      </c>
      <c r="V55">
        <f>'Comm Input'!AE2308</f>
        <v>0</v>
      </c>
      <c r="W55" s="49">
        <f>'Comm Input'!AF2308</f>
        <v>0</v>
      </c>
      <c r="X55" s="23">
        <f>'Comm Input'!AG2308</f>
        <v>0</v>
      </c>
      <c r="Y55" s="23">
        <f>'Comm Input'!AH2308</f>
        <v>0</v>
      </c>
      <c r="Z55" s="23">
        <f>'Comm Input'!AI2308</f>
        <v>0</v>
      </c>
    </row>
    <row r="56" spans="1:26" x14ac:dyDescent="0.25">
      <c r="A56" s="311">
        <f>'Comm Input'!J2309</f>
        <v>0</v>
      </c>
      <c r="B56">
        <f>'Comm Input'!K2309</f>
        <v>0</v>
      </c>
      <c r="C56">
        <f>'Comm Input'!L2309</f>
        <v>0</v>
      </c>
      <c r="D56">
        <f>'Comm Input'!M2309</f>
        <v>0</v>
      </c>
      <c r="E56" s="626">
        <f>'Comm Input'!N2309</f>
        <v>0</v>
      </c>
      <c r="F56" s="13">
        <f>'Comm Input'!O2309</f>
        <v>0</v>
      </c>
      <c r="G56" s="38">
        <f>'Comm Input'!P2309</f>
        <v>0</v>
      </c>
      <c r="H56" s="307">
        <f>'Comm Input'!Q2309</f>
        <v>0</v>
      </c>
      <c r="I56" s="307">
        <f>'Comm Input'!R2309</f>
        <v>0</v>
      </c>
      <c r="J56" s="307">
        <f>'Comm Input'!S2309</f>
        <v>0</v>
      </c>
      <c r="K56" s="307">
        <f>'Comm Input'!T2309</f>
        <v>0</v>
      </c>
      <c r="L56" s="38">
        <f>'Comm Input'!U2309</f>
        <v>0</v>
      </c>
      <c r="M56" s="38">
        <f>'Comm Input'!V2309</f>
        <v>0</v>
      </c>
      <c r="N56" s="22">
        <f>'Comm Input'!W2309</f>
        <v>0</v>
      </c>
      <c r="O56" s="22">
        <f>'Comm Input'!X2309</f>
        <v>0</v>
      </c>
      <c r="P56" s="23">
        <f>'Comm Input'!Y2309</f>
        <v>0</v>
      </c>
      <c r="Q56" s="22">
        <f>'Comm Input'!Z2309</f>
        <v>0</v>
      </c>
      <c r="R56" s="23">
        <f>'Comm Input'!AA2309</f>
        <v>0</v>
      </c>
      <c r="S56" s="23">
        <f>'Comm Input'!AB2309</f>
        <v>0</v>
      </c>
      <c r="T56">
        <f>'Comm Input'!AC2309</f>
        <v>0</v>
      </c>
      <c r="U56" s="23">
        <f>'Comm Input'!AD2309</f>
        <v>0</v>
      </c>
      <c r="V56">
        <f>'Comm Input'!AE2309</f>
        <v>0</v>
      </c>
      <c r="W56" s="49">
        <f>'Comm Input'!AF2309</f>
        <v>0</v>
      </c>
      <c r="X56" s="23">
        <f>'Comm Input'!AG2309</f>
        <v>0</v>
      </c>
      <c r="Y56" s="23">
        <f>'Comm Input'!AH2309</f>
        <v>0</v>
      </c>
      <c r="Z56" s="23">
        <f>'Comm Input'!AI2309</f>
        <v>0</v>
      </c>
    </row>
    <row r="57" spans="1:26" ht="15.75" thickBot="1" x14ac:dyDescent="0.3">
      <c r="A57" s="311">
        <f>'Comm Input'!J2310</f>
        <v>0</v>
      </c>
      <c r="B57">
        <f>'Comm Input'!K2310</f>
        <v>0</v>
      </c>
      <c r="C57">
        <f>'Comm Input'!L2310</f>
        <v>0</v>
      </c>
      <c r="D57">
        <f>'Comm Input'!M2310</f>
        <v>0</v>
      </c>
      <c r="E57" s="49">
        <f>'Comm Input'!N2310</f>
        <v>0</v>
      </c>
      <c r="F57" s="50">
        <f>'Comm Input'!O2310</f>
        <v>0</v>
      </c>
      <c r="G57" s="38">
        <f>'Comm Input'!P2310</f>
        <v>0</v>
      </c>
      <c r="H57" s="307">
        <f>'Comm Input'!Q2310</f>
        <v>0</v>
      </c>
      <c r="I57" s="307">
        <f>'Comm Input'!R2310</f>
        <v>0</v>
      </c>
      <c r="J57" s="307">
        <f>'Comm Input'!S2310</f>
        <v>0</v>
      </c>
      <c r="K57" s="307">
        <f>'Comm Input'!T2310</f>
        <v>0</v>
      </c>
      <c r="L57" s="38">
        <f>'Comm Input'!U2310</f>
        <v>0</v>
      </c>
      <c r="M57" s="38">
        <f>'Comm Input'!V2310</f>
        <v>0</v>
      </c>
      <c r="N57" s="38">
        <f>'Comm Input'!W2310</f>
        <v>0</v>
      </c>
      <c r="O57" s="22">
        <f>'Comm Input'!X2310</f>
        <v>0</v>
      </c>
      <c r="P57" s="11">
        <f>'Comm Input'!Y2310</f>
        <v>0</v>
      </c>
      <c r="Q57" s="22">
        <f>'Comm Input'!Z2310</f>
        <v>0</v>
      </c>
      <c r="R57" s="22">
        <f>'Comm Input'!AA2310</f>
        <v>0</v>
      </c>
      <c r="S57" s="22">
        <f>'Comm Input'!AB2310</f>
        <v>0</v>
      </c>
      <c r="T57" s="22">
        <f>'Comm Input'!AC2310</f>
        <v>0</v>
      </c>
      <c r="U57" s="22">
        <f>'Comm Input'!AD2310</f>
        <v>0</v>
      </c>
      <c r="V57" s="22">
        <f>'Comm Input'!AE2310</f>
        <v>0</v>
      </c>
      <c r="W57" s="49">
        <f>'Comm Input'!AF2310</f>
        <v>0</v>
      </c>
      <c r="X57" s="22">
        <f>'Comm Input'!AG2310</f>
        <v>0</v>
      </c>
      <c r="Y57" s="22">
        <f>'Comm Input'!AH2310</f>
        <v>0</v>
      </c>
      <c r="Z57" s="22">
        <f>'Comm Input'!AI2310</f>
        <v>0</v>
      </c>
    </row>
    <row r="58" spans="1:26" ht="15.75" thickBot="1" x14ac:dyDescent="0.3">
      <c r="A58" s="311">
        <f>'Comm Input'!J2311</f>
        <v>0</v>
      </c>
      <c r="B58">
        <f>'Comm Input'!K2311</f>
        <v>0</v>
      </c>
      <c r="C58">
        <f>'Comm Input'!L2311</f>
        <v>0</v>
      </c>
      <c r="D58">
        <f>'Comm Input'!M2311</f>
        <v>0</v>
      </c>
      <c r="E58" s="49">
        <f>'Comm Input'!N2311</f>
        <v>0</v>
      </c>
      <c r="F58" s="50">
        <f>'Comm Input'!O2311</f>
        <v>0</v>
      </c>
      <c r="G58" s="38">
        <f>'Comm Input'!P2311</f>
        <v>0</v>
      </c>
      <c r="H58" s="38">
        <f>'Comm Input'!Q2311</f>
        <v>0</v>
      </c>
      <c r="I58" s="38">
        <f>'Comm Input'!R2311</f>
        <v>0</v>
      </c>
      <c r="J58" s="38">
        <f>'Comm Input'!S2311</f>
        <v>0</v>
      </c>
      <c r="K58" s="38">
        <f>'Comm Input'!T2311</f>
        <v>0</v>
      </c>
      <c r="L58" s="38">
        <f>'Comm Input'!U2311</f>
        <v>0</v>
      </c>
      <c r="M58" s="38">
        <f>'Comm Input'!V2311</f>
        <v>0</v>
      </c>
      <c r="N58" s="488">
        <f>'Comm Input'!W2311</f>
        <v>622.72101999999995</v>
      </c>
      <c r="O58" s="489">
        <f>'Comm Input'!X2311</f>
        <v>0</v>
      </c>
      <c r="P58" s="490">
        <f>'Comm Input'!Y2311</f>
        <v>0</v>
      </c>
      <c r="Q58" s="829">
        <f>'Comm Input'!Z2311</f>
        <v>622.72101999999995</v>
      </c>
      <c r="R58" s="387">
        <f>'Comm Input'!AA2311</f>
        <v>45.125699999999995</v>
      </c>
      <c r="S58" s="387">
        <f>'Comm Input'!AB2311</f>
        <v>0</v>
      </c>
      <c r="T58" s="1087">
        <f>'Comm Input'!AC2311</f>
        <v>45.125699999999995</v>
      </c>
      <c r="U58" s="387">
        <f>'Comm Input'!AD2311</f>
        <v>0</v>
      </c>
      <c r="V58" s="523">
        <f>'Comm Input'!AE2311</f>
        <v>0</v>
      </c>
      <c r="W58" s="89">
        <f>'Comm Input'!AF2311</f>
        <v>0</v>
      </c>
      <c r="X58" s="387">
        <f>'Comm Input'!AG2311</f>
        <v>0</v>
      </c>
      <c r="Y58" s="387">
        <f>'Comm Input'!AH2311</f>
        <v>0</v>
      </c>
      <c r="Z58" s="1087">
        <f>'Comm Input'!AI2311</f>
        <v>0</v>
      </c>
    </row>
    <row r="59" spans="1:26" x14ac:dyDescent="0.25">
      <c r="A59" s="593">
        <f>'Comm Input'!J2312</f>
        <v>0</v>
      </c>
      <c r="B59" s="28">
        <f>'Comm Input'!K2312</f>
        <v>0</v>
      </c>
      <c r="C59">
        <f>'Comm Input'!L2312</f>
        <v>0</v>
      </c>
      <c r="D59" s="529">
        <f>'Comm Input'!M2312</f>
        <v>0</v>
      </c>
      <c r="E59">
        <f>'Comm Input'!N2312</f>
        <v>0</v>
      </c>
      <c r="F59" s="17">
        <f>'Comm Input'!O2312</f>
        <v>0</v>
      </c>
      <c r="G59" s="529">
        <f>'Comm Input'!P2312</f>
        <v>0</v>
      </c>
      <c r="H59" s="701">
        <f>'Comm Input'!Q2312</f>
        <v>0</v>
      </c>
      <c r="I59" s="701">
        <f>'Comm Input'!R2312</f>
        <v>0</v>
      </c>
      <c r="J59" s="701">
        <f>'Comm Input'!S2312</f>
        <v>0</v>
      </c>
      <c r="K59" s="701">
        <f>'Comm Input'!T2312</f>
        <v>0</v>
      </c>
      <c r="L59">
        <f>'Comm Input'!U2312</f>
        <v>0</v>
      </c>
      <c r="M59">
        <f>'Comm Input'!V2312</f>
        <v>0</v>
      </c>
      <c r="N59">
        <f>'Comm Input'!W2312</f>
        <v>0</v>
      </c>
      <c r="O59">
        <f>'Comm Input'!X2312</f>
        <v>0</v>
      </c>
      <c r="P59" s="11">
        <f>'Comm Input'!Y2312</f>
        <v>0</v>
      </c>
      <c r="Q59">
        <f>'Comm Input'!Z2312</f>
        <v>0</v>
      </c>
      <c r="R59">
        <f>'Comm Input'!AA2312</f>
        <v>0</v>
      </c>
      <c r="S59" s="11">
        <f>'Comm Input'!AB2312</f>
        <v>0</v>
      </c>
      <c r="T59">
        <f>'Comm Input'!AC2312</f>
        <v>0</v>
      </c>
      <c r="U59">
        <f>'Comm Input'!AD2312</f>
        <v>0</v>
      </c>
      <c r="V59">
        <f>'Comm Input'!AE2312</f>
        <v>0</v>
      </c>
      <c r="W59">
        <f>'Comm Input'!AF2312</f>
        <v>0</v>
      </c>
      <c r="X59">
        <f>'Comm Input'!AG2312</f>
        <v>0</v>
      </c>
      <c r="Y59">
        <f>'Comm Input'!AH2312</f>
        <v>0</v>
      </c>
      <c r="Z59">
        <f>'Comm Input'!AI2312</f>
        <v>0</v>
      </c>
    </row>
    <row r="60" spans="1:26" x14ac:dyDescent="0.25">
      <c r="A60" s="440" t="str">
        <f>'Comm Input'!J2313</f>
        <v>CEST 9383</v>
      </c>
      <c r="B60" s="42" t="str">
        <f>'Comm Input'!K2313</f>
        <v>Broker: PEO Advisors</v>
      </c>
      <c r="C60" s="35">
        <f>'Comm Input'!L2313</f>
        <v>0</v>
      </c>
      <c r="D60" s="158">
        <f>'Comm Input'!M2313</f>
        <v>0</v>
      </c>
      <c r="E60" s="117">
        <f>'Comm Input'!N2313</f>
        <v>0</v>
      </c>
      <c r="F60" s="316">
        <f>'Comm Input'!O2313</f>
        <v>0</v>
      </c>
      <c r="G60" s="158">
        <f>'Comm Input'!P2313</f>
        <v>0</v>
      </c>
      <c r="H60" s="158">
        <f>'Comm Input'!Q2313</f>
        <v>0</v>
      </c>
      <c r="I60" s="158">
        <f>'Comm Input'!R2313</f>
        <v>0</v>
      </c>
      <c r="J60" s="319">
        <f>'Comm Input'!S2313</f>
        <v>0</v>
      </c>
      <c r="K60" s="319">
        <f>'Comm Input'!T2313</f>
        <v>0</v>
      </c>
      <c r="L60" s="319" t="str">
        <f>'Comm Input'!U2313</f>
        <v>Bundled</v>
      </c>
      <c r="M60" s="158">
        <f>'Comm Input'!V2313</f>
        <v>0</v>
      </c>
      <c r="N60" s="319">
        <f>'Comm Input'!W2313</f>
        <v>2.5000000000000001E-2</v>
      </c>
      <c r="O60" s="117">
        <f>'Comm Input'!X2313</f>
        <v>0</v>
      </c>
      <c r="P60" s="157">
        <f>'Comm Input'!Y2313</f>
        <v>0</v>
      </c>
      <c r="Q60" s="158">
        <f>'Comm Input'!Z2313</f>
        <v>0</v>
      </c>
      <c r="R60" s="319">
        <f>'Comm Input'!AA2313</f>
        <v>5.0000000000000001E-3</v>
      </c>
      <c r="S60" s="157">
        <f>'Comm Input'!AB2313</f>
        <v>0</v>
      </c>
      <c r="T60" s="7" t="str">
        <f>'Comm Input'!AC2313</f>
        <v>PCS</v>
      </c>
      <c r="U60" s="319">
        <f>'Comm Input'!AD2313</f>
        <v>0</v>
      </c>
      <c r="V60" s="7">
        <f>'Comm Input'!AE2313</f>
        <v>0</v>
      </c>
      <c r="W60" s="7">
        <f>'Comm Input'!AF2313</f>
        <v>0</v>
      </c>
      <c r="X60" s="158">
        <f>'Comm Input'!AG2313</f>
        <v>0</v>
      </c>
      <c r="Y60" s="322">
        <f>'Comm Input'!AH2313</f>
        <v>0</v>
      </c>
      <c r="Z60" s="7">
        <f>'Comm Input'!AI2313</f>
        <v>0</v>
      </c>
    </row>
    <row r="61" spans="1:26" x14ac:dyDescent="0.25">
      <c r="A61" s="311">
        <f>'Comm Input'!J2314</f>
        <v>0</v>
      </c>
      <c r="B61" s="378" t="str">
        <f>'Comm Input'!K2314</f>
        <v>Union PM Services</v>
      </c>
      <c r="C61" s="17">
        <f>'Comm Input'!L2314</f>
        <v>0.18029999999999999</v>
      </c>
      <c r="D61" t="str">
        <f>'Comm Input'!M2314</f>
        <v>FL8742</v>
      </c>
      <c r="E61" s="628">
        <f>'Comm Input'!N2314</f>
        <v>2450</v>
      </c>
      <c r="F61" s="366">
        <f>'Comm Input'!O2314</f>
        <v>0</v>
      </c>
      <c r="G61" s="533">
        <f>'Comm Input'!P2314</f>
        <v>0</v>
      </c>
      <c r="H61" s="535">
        <f>'Comm Input'!Q2314</f>
        <v>0</v>
      </c>
      <c r="I61" s="535">
        <f>'Comm Input'!R2314</f>
        <v>0</v>
      </c>
      <c r="J61" s="535">
        <f>'Comm Input'!S2314</f>
        <v>0</v>
      </c>
      <c r="K61" s="535">
        <f>'Comm Input'!T2314</f>
        <v>0</v>
      </c>
      <c r="L61" s="526">
        <f>'Comm Input'!U2314</f>
        <v>0</v>
      </c>
      <c r="M61" s="526">
        <f>'Comm Input'!V2314</f>
        <v>0</v>
      </c>
      <c r="N61" s="523">
        <f>'Comm Input'!W2314</f>
        <v>61.25</v>
      </c>
      <c r="O61" s="523">
        <f>'Comm Input'!X2314</f>
        <v>0</v>
      </c>
      <c r="P61" s="538">
        <f>'Comm Input'!Y2314</f>
        <v>0</v>
      </c>
      <c r="Q61" s="523">
        <f>'Comm Input'!Z2314</f>
        <v>0</v>
      </c>
      <c r="R61" s="538">
        <f>'Comm Input'!AA2314</f>
        <v>12.25</v>
      </c>
      <c r="S61" s="538">
        <f>'Comm Input'!AB2314</f>
        <v>0</v>
      </c>
      <c r="T61">
        <f>'Comm Input'!AC2314</f>
        <v>0</v>
      </c>
      <c r="U61" s="538">
        <f>'Comm Input'!AD2314</f>
        <v>0</v>
      </c>
      <c r="V61">
        <f>'Comm Input'!AE2314</f>
        <v>0</v>
      </c>
      <c r="W61" s="541">
        <f>'Comm Input'!AF2314</f>
        <v>0</v>
      </c>
      <c r="X61" s="538">
        <f>'Comm Input'!AG2314</f>
        <v>0</v>
      </c>
      <c r="Y61" s="538">
        <f>'Comm Input'!AH2314</f>
        <v>0</v>
      </c>
      <c r="Z61">
        <f>'Comm Input'!AI2314</f>
        <v>0</v>
      </c>
    </row>
    <row r="62" spans="1:26" x14ac:dyDescent="0.25">
      <c r="A62" s="311">
        <f>'Comm Input'!J2315</f>
        <v>0</v>
      </c>
      <c r="B62">
        <f>'Comm Input'!K2315</f>
        <v>0</v>
      </c>
      <c r="C62">
        <f>'Comm Input'!L2315</f>
        <v>0</v>
      </c>
      <c r="D62">
        <f>'Comm Input'!M2315</f>
        <v>0</v>
      </c>
      <c r="E62" s="494">
        <f>'Comm Input'!N2315</f>
        <v>0</v>
      </c>
      <c r="F62" s="17">
        <f>'Comm Input'!O2315</f>
        <v>0</v>
      </c>
      <c r="G62" s="38">
        <f>'Comm Input'!P2315</f>
        <v>0</v>
      </c>
      <c r="H62" s="307">
        <f>'Comm Input'!Q2315</f>
        <v>0</v>
      </c>
      <c r="I62" s="307">
        <f>'Comm Input'!R2315</f>
        <v>0</v>
      </c>
      <c r="J62" s="307">
        <f>'Comm Input'!S2315</f>
        <v>0</v>
      </c>
      <c r="K62" s="307">
        <f>'Comm Input'!T2315</f>
        <v>0</v>
      </c>
      <c r="L62" s="38">
        <f>'Comm Input'!U2315</f>
        <v>0</v>
      </c>
      <c r="M62" s="38">
        <f>'Comm Input'!V2315</f>
        <v>0</v>
      </c>
      <c r="N62" s="22">
        <f>'Comm Input'!W2315</f>
        <v>0</v>
      </c>
      <c r="O62" s="22">
        <f>'Comm Input'!X2315</f>
        <v>0</v>
      </c>
      <c r="P62" s="23">
        <f>'Comm Input'!Y2315</f>
        <v>0</v>
      </c>
      <c r="Q62" s="22">
        <f>'Comm Input'!Z2315</f>
        <v>0</v>
      </c>
      <c r="R62" s="23">
        <f>'Comm Input'!AA2315</f>
        <v>0</v>
      </c>
      <c r="S62" s="23">
        <f>'Comm Input'!AB2315</f>
        <v>0</v>
      </c>
      <c r="T62">
        <f>'Comm Input'!AC2315</f>
        <v>0</v>
      </c>
      <c r="U62" s="23">
        <f>'Comm Input'!AD2315</f>
        <v>0</v>
      </c>
      <c r="V62">
        <f>'Comm Input'!AE2315</f>
        <v>0</v>
      </c>
      <c r="W62" s="49">
        <f>'Comm Input'!AF2315</f>
        <v>0</v>
      </c>
      <c r="X62" s="23">
        <f>'Comm Input'!AG2315</f>
        <v>0</v>
      </c>
      <c r="Y62" s="23">
        <f>'Comm Input'!AH2315</f>
        <v>0</v>
      </c>
      <c r="Z62">
        <f>'Comm Input'!AI2315</f>
        <v>0</v>
      </c>
    </row>
    <row r="63" spans="1:26" x14ac:dyDescent="0.25">
      <c r="A63" s="311">
        <f>'Comm Input'!J2316</f>
        <v>0</v>
      </c>
      <c r="B63" t="str">
        <f>'Comm Input'!K2316</f>
        <v>EFFECTIVE 4/2018</v>
      </c>
      <c r="C63" s="17">
        <f>'Comm Input'!L2316</f>
        <v>0.26469999999999999</v>
      </c>
      <c r="D63" t="str">
        <f>'Comm Input'!M2316</f>
        <v>FL9170</v>
      </c>
      <c r="E63" s="494">
        <f>'Comm Input'!N2316</f>
        <v>13284</v>
      </c>
      <c r="F63" s="366">
        <f>'Comm Input'!O2316</f>
        <v>0</v>
      </c>
      <c r="G63" s="321">
        <f>'Comm Input'!P2316</f>
        <v>0</v>
      </c>
      <c r="H63" s="307">
        <f>'Comm Input'!Q2316</f>
        <v>0</v>
      </c>
      <c r="I63" s="307">
        <f>'Comm Input'!R2316</f>
        <v>0</v>
      </c>
      <c r="J63" s="307">
        <f>'Comm Input'!S2316</f>
        <v>0</v>
      </c>
      <c r="K63" s="307">
        <f>'Comm Input'!T2316</f>
        <v>0</v>
      </c>
      <c r="L63" s="38">
        <f>'Comm Input'!U2316</f>
        <v>0</v>
      </c>
      <c r="M63" s="38">
        <f>'Comm Input'!V2316</f>
        <v>0</v>
      </c>
      <c r="N63" s="22">
        <f>'Comm Input'!W2316</f>
        <v>332.1</v>
      </c>
      <c r="O63" s="22">
        <f>'Comm Input'!X2316</f>
        <v>0</v>
      </c>
      <c r="P63" s="23">
        <f>'Comm Input'!Y2316</f>
        <v>0</v>
      </c>
      <c r="Q63" s="22">
        <f>'Comm Input'!Z2316</f>
        <v>0</v>
      </c>
      <c r="R63" s="23">
        <f>'Comm Input'!AA2316</f>
        <v>66.42</v>
      </c>
      <c r="S63" s="23">
        <f>'Comm Input'!AB2316</f>
        <v>0</v>
      </c>
      <c r="T63">
        <f>'Comm Input'!AC2316</f>
        <v>0</v>
      </c>
      <c r="U63" s="23">
        <f>'Comm Input'!AD2316</f>
        <v>0</v>
      </c>
      <c r="V63">
        <f>'Comm Input'!AE2316</f>
        <v>0</v>
      </c>
      <c r="W63" s="49">
        <f>'Comm Input'!AF2316</f>
        <v>0</v>
      </c>
      <c r="X63" s="23">
        <f>'Comm Input'!AG2316</f>
        <v>0</v>
      </c>
      <c r="Y63" s="23">
        <f>'Comm Input'!AH2316</f>
        <v>0</v>
      </c>
      <c r="Z63">
        <f>'Comm Input'!AI2316</f>
        <v>0</v>
      </c>
    </row>
    <row r="64" spans="1:26" x14ac:dyDescent="0.25">
      <c r="A64" s="311">
        <f>'Comm Input'!J2317</f>
        <v>0</v>
      </c>
      <c r="B64" t="str">
        <f>'Comm Input'!K2317</f>
        <v>Moved to CEST 11/2022</v>
      </c>
      <c r="C64">
        <f>'Comm Input'!L2317</f>
        <v>0</v>
      </c>
      <c r="D64">
        <f>'Comm Input'!M2317</f>
        <v>0</v>
      </c>
      <c r="E64" s="494">
        <f>'Comm Input'!N2317</f>
        <v>0</v>
      </c>
      <c r="F64" s="17">
        <f>'Comm Input'!O2317</f>
        <v>0</v>
      </c>
      <c r="G64" s="38">
        <f>'Comm Input'!P2317</f>
        <v>0</v>
      </c>
      <c r="H64" s="307">
        <f>'Comm Input'!Q2317</f>
        <v>0</v>
      </c>
      <c r="I64" s="307">
        <f>'Comm Input'!R2317</f>
        <v>0</v>
      </c>
      <c r="J64" s="307">
        <f>'Comm Input'!S2317</f>
        <v>0</v>
      </c>
      <c r="K64" s="307">
        <f>'Comm Input'!T2317</f>
        <v>0</v>
      </c>
      <c r="L64" s="38">
        <f>'Comm Input'!U2317</f>
        <v>0</v>
      </c>
      <c r="M64" s="38">
        <f>'Comm Input'!V2317</f>
        <v>0</v>
      </c>
      <c r="N64" s="22">
        <f>'Comm Input'!W2317</f>
        <v>0</v>
      </c>
      <c r="O64" s="22">
        <f>'Comm Input'!X2317</f>
        <v>0</v>
      </c>
      <c r="P64" s="23">
        <f>'Comm Input'!Y2317</f>
        <v>0</v>
      </c>
      <c r="Q64" s="22">
        <f>'Comm Input'!Z2317</f>
        <v>0</v>
      </c>
      <c r="R64" s="23">
        <f>'Comm Input'!AA2317</f>
        <v>0</v>
      </c>
      <c r="S64" s="23">
        <f>'Comm Input'!AB2317</f>
        <v>0</v>
      </c>
      <c r="T64">
        <f>'Comm Input'!AC2317</f>
        <v>0</v>
      </c>
      <c r="U64" s="23">
        <f>'Comm Input'!AD2317</f>
        <v>0</v>
      </c>
      <c r="V64">
        <f>'Comm Input'!AE2317</f>
        <v>0</v>
      </c>
      <c r="W64" s="49">
        <f>'Comm Input'!AF2317</f>
        <v>0</v>
      </c>
      <c r="X64" s="23">
        <f>'Comm Input'!AG2317</f>
        <v>0</v>
      </c>
      <c r="Y64" s="23">
        <f>'Comm Input'!AH2317</f>
        <v>0</v>
      </c>
      <c r="Z64">
        <f>'Comm Input'!AI2317</f>
        <v>0</v>
      </c>
    </row>
    <row r="65" spans="1:26" x14ac:dyDescent="0.25">
      <c r="A65" s="311">
        <f>'Comm Input'!J2318</f>
        <v>0</v>
      </c>
      <c r="B65">
        <f>'Comm Input'!K2318</f>
        <v>0</v>
      </c>
      <c r="C65">
        <f>'Comm Input'!L2318</f>
        <v>0</v>
      </c>
      <c r="D65" s="1352">
        <f>'Comm Input'!M2318</f>
        <v>0</v>
      </c>
      <c r="E65" s="494">
        <f>'Comm Input'!N2318</f>
        <v>0</v>
      </c>
      <c r="F65" s="17">
        <f>'Comm Input'!O2318</f>
        <v>0</v>
      </c>
      <c r="G65" s="38">
        <f>'Comm Input'!P2318</f>
        <v>0</v>
      </c>
      <c r="H65" s="307">
        <f>'Comm Input'!Q2318</f>
        <v>0</v>
      </c>
      <c r="I65" s="307">
        <f>'Comm Input'!R2318</f>
        <v>0</v>
      </c>
      <c r="J65" s="307">
        <f>'Comm Input'!S2318</f>
        <v>0</v>
      </c>
      <c r="K65" s="307">
        <f>'Comm Input'!T2318</f>
        <v>0</v>
      </c>
      <c r="L65" s="38">
        <f>'Comm Input'!U2318</f>
        <v>0</v>
      </c>
      <c r="M65" s="38">
        <f>'Comm Input'!V2318</f>
        <v>0</v>
      </c>
      <c r="N65" s="22">
        <f>'Comm Input'!W2318</f>
        <v>0</v>
      </c>
      <c r="O65" s="22">
        <f>'Comm Input'!X2318</f>
        <v>0</v>
      </c>
      <c r="P65" s="23">
        <f>'Comm Input'!Y2318</f>
        <v>0</v>
      </c>
      <c r="Q65" s="22">
        <f>'Comm Input'!Z2318</f>
        <v>0</v>
      </c>
      <c r="R65" s="23">
        <f>'Comm Input'!AA2318</f>
        <v>0</v>
      </c>
      <c r="S65" s="23">
        <f>'Comm Input'!AB2318</f>
        <v>0</v>
      </c>
      <c r="T65">
        <f>'Comm Input'!AC2318</f>
        <v>0</v>
      </c>
      <c r="U65" s="23">
        <f>'Comm Input'!AD2318</f>
        <v>0</v>
      </c>
      <c r="V65">
        <f>'Comm Input'!AE2318</f>
        <v>0</v>
      </c>
      <c r="W65" s="49">
        <f>'Comm Input'!AF2318</f>
        <v>0</v>
      </c>
      <c r="X65" s="23">
        <f>'Comm Input'!AG2318</f>
        <v>0</v>
      </c>
      <c r="Y65" s="23">
        <f>'Comm Input'!AH2318</f>
        <v>0</v>
      </c>
      <c r="Z65" s="23">
        <f>'Comm Input'!AI2318</f>
        <v>0</v>
      </c>
    </row>
    <row r="66" spans="1:26" x14ac:dyDescent="0.25">
      <c r="A66" s="311">
        <f>'Comm Input'!J2319</f>
        <v>0</v>
      </c>
      <c r="B66">
        <f>'Comm Input'!K2319</f>
        <v>0</v>
      </c>
      <c r="C66">
        <f>'Comm Input'!L2319</f>
        <v>0</v>
      </c>
      <c r="D66">
        <f>'Comm Input'!M2319</f>
        <v>0</v>
      </c>
      <c r="E66" s="626">
        <f>'Comm Input'!N2319</f>
        <v>0</v>
      </c>
      <c r="F66" s="13">
        <f>'Comm Input'!O2319</f>
        <v>0</v>
      </c>
      <c r="G66" s="38">
        <f>'Comm Input'!P2319</f>
        <v>0</v>
      </c>
      <c r="H66" s="307">
        <f>'Comm Input'!Q2319</f>
        <v>0</v>
      </c>
      <c r="I66" s="307">
        <f>'Comm Input'!R2319</f>
        <v>0</v>
      </c>
      <c r="J66" s="307">
        <f>'Comm Input'!S2319</f>
        <v>0</v>
      </c>
      <c r="K66" s="307">
        <f>'Comm Input'!T2319</f>
        <v>0</v>
      </c>
      <c r="L66" s="38">
        <f>'Comm Input'!U2319</f>
        <v>0</v>
      </c>
      <c r="M66" s="38">
        <f>'Comm Input'!V2319</f>
        <v>0</v>
      </c>
      <c r="N66" s="22">
        <f>'Comm Input'!W2319</f>
        <v>0</v>
      </c>
      <c r="O66" s="22">
        <f>'Comm Input'!X2319</f>
        <v>0</v>
      </c>
      <c r="P66" s="23">
        <f>'Comm Input'!Y2319</f>
        <v>0</v>
      </c>
      <c r="Q66" s="22">
        <f>'Comm Input'!Z2319</f>
        <v>0</v>
      </c>
      <c r="R66" s="23">
        <f>'Comm Input'!AA2319</f>
        <v>0</v>
      </c>
      <c r="S66" s="23">
        <f>'Comm Input'!AB2319</f>
        <v>0</v>
      </c>
      <c r="T66">
        <f>'Comm Input'!AC2319</f>
        <v>0</v>
      </c>
      <c r="U66" s="23">
        <f>'Comm Input'!AD2319</f>
        <v>0</v>
      </c>
      <c r="V66">
        <f>'Comm Input'!AE2319</f>
        <v>0</v>
      </c>
      <c r="W66" s="49">
        <f>'Comm Input'!AF2319</f>
        <v>0</v>
      </c>
      <c r="X66" s="23">
        <f>'Comm Input'!AG2319</f>
        <v>0</v>
      </c>
      <c r="Y66" s="23">
        <f>'Comm Input'!AH2319</f>
        <v>0</v>
      </c>
      <c r="Z66" s="23">
        <f>'Comm Input'!AI2319</f>
        <v>0</v>
      </c>
    </row>
    <row r="67" spans="1:26" ht="15.75" thickBot="1" x14ac:dyDescent="0.3">
      <c r="A67" s="311">
        <f>'Comm Input'!J2320</f>
        <v>0</v>
      </c>
      <c r="B67">
        <f>'Comm Input'!K2320</f>
        <v>0</v>
      </c>
      <c r="C67">
        <f>'Comm Input'!L2320</f>
        <v>0</v>
      </c>
      <c r="D67">
        <f>'Comm Input'!M2320</f>
        <v>0</v>
      </c>
      <c r="E67" s="49">
        <f>'Comm Input'!N2320</f>
        <v>0</v>
      </c>
      <c r="F67" s="50">
        <f>'Comm Input'!O2320</f>
        <v>0</v>
      </c>
      <c r="G67" s="38">
        <f>'Comm Input'!P2320</f>
        <v>0</v>
      </c>
      <c r="H67" s="307">
        <f>'Comm Input'!Q2320</f>
        <v>0</v>
      </c>
      <c r="I67" s="307">
        <f>'Comm Input'!R2320</f>
        <v>0</v>
      </c>
      <c r="J67" s="307">
        <f>'Comm Input'!S2320</f>
        <v>0</v>
      </c>
      <c r="K67" s="307">
        <f>'Comm Input'!T2320</f>
        <v>0</v>
      </c>
      <c r="L67" s="38">
        <f>'Comm Input'!U2320</f>
        <v>0</v>
      </c>
      <c r="M67" s="38">
        <f>'Comm Input'!V2320</f>
        <v>0</v>
      </c>
      <c r="N67" s="38">
        <f>'Comm Input'!W2320</f>
        <v>0</v>
      </c>
      <c r="O67" s="22">
        <f>'Comm Input'!X2320</f>
        <v>0</v>
      </c>
      <c r="P67" s="11">
        <f>'Comm Input'!Y2320</f>
        <v>0</v>
      </c>
      <c r="Q67" s="22">
        <f>'Comm Input'!Z2320</f>
        <v>0</v>
      </c>
      <c r="R67" s="22">
        <f>'Comm Input'!AA2320</f>
        <v>0</v>
      </c>
      <c r="S67" s="22">
        <f>'Comm Input'!AB2320</f>
        <v>0</v>
      </c>
      <c r="T67" s="22">
        <f>'Comm Input'!AC2320</f>
        <v>0</v>
      </c>
      <c r="U67" s="22">
        <f>'Comm Input'!AD2320</f>
        <v>0</v>
      </c>
      <c r="V67" s="22">
        <f>'Comm Input'!AE2320</f>
        <v>0</v>
      </c>
      <c r="W67" s="49">
        <f>'Comm Input'!AF2320</f>
        <v>0</v>
      </c>
      <c r="X67" s="22">
        <f>'Comm Input'!AG2320</f>
        <v>0</v>
      </c>
      <c r="Y67" s="22">
        <f>'Comm Input'!AH2320</f>
        <v>0</v>
      </c>
      <c r="Z67" s="22">
        <f>'Comm Input'!AI2320</f>
        <v>0</v>
      </c>
    </row>
    <row r="68" spans="1:26" ht="15.75" thickBot="1" x14ac:dyDescent="0.3">
      <c r="A68" s="311">
        <f>'Comm Input'!J2321</f>
        <v>0</v>
      </c>
      <c r="B68">
        <f>'Comm Input'!K2321</f>
        <v>0</v>
      </c>
      <c r="C68">
        <f>'Comm Input'!L2321</f>
        <v>0</v>
      </c>
      <c r="D68">
        <f>'Comm Input'!M2321</f>
        <v>0</v>
      </c>
      <c r="E68" s="49">
        <f>'Comm Input'!N2321</f>
        <v>0</v>
      </c>
      <c r="F68" s="50">
        <f>'Comm Input'!O2321</f>
        <v>0</v>
      </c>
      <c r="G68" s="38">
        <f>'Comm Input'!P2321</f>
        <v>0</v>
      </c>
      <c r="H68" s="38">
        <f>'Comm Input'!Q2321</f>
        <v>0</v>
      </c>
      <c r="I68" s="38">
        <f>'Comm Input'!R2321</f>
        <v>0</v>
      </c>
      <c r="J68" s="38">
        <f>'Comm Input'!S2321</f>
        <v>0</v>
      </c>
      <c r="K68" s="38">
        <f>'Comm Input'!T2321</f>
        <v>0</v>
      </c>
      <c r="L68" s="38">
        <f>'Comm Input'!U2321</f>
        <v>0</v>
      </c>
      <c r="M68" s="38">
        <f>'Comm Input'!V2321</f>
        <v>0</v>
      </c>
      <c r="N68" s="488">
        <f>'Comm Input'!W2321</f>
        <v>393.35</v>
      </c>
      <c r="O68" s="489">
        <f>'Comm Input'!X2321</f>
        <v>0</v>
      </c>
      <c r="P68" s="490">
        <f>'Comm Input'!Y2321</f>
        <v>0</v>
      </c>
      <c r="Q68" s="829">
        <f>'Comm Input'!Z2321</f>
        <v>393.35</v>
      </c>
      <c r="R68" s="387">
        <f>'Comm Input'!AA2321</f>
        <v>78.67</v>
      </c>
      <c r="S68" s="387">
        <f>'Comm Input'!AB2321</f>
        <v>0</v>
      </c>
      <c r="T68" s="1087">
        <f>'Comm Input'!AC2321</f>
        <v>78.67</v>
      </c>
      <c r="U68" s="387">
        <f>'Comm Input'!AD2321</f>
        <v>0</v>
      </c>
      <c r="V68" s="523">
        <f>'Comm Input'!AE2321</f>
        <v>0</v>
      </c>
      <c r="W68" s="89">
        <f>'Comm Input'!AF2321</f>
        <v>0</v>
      </c>
      <c r="X68" s="387">
        <f>'Comm Input'!AG2321</f>
        <v>0</v>
      </c>
      <c r="Y68" s="387">
        <f>'Comm Input'!AH2321</f>
        <v>0</v>
      </c>
      <c r="Z68" s="1087">
        <f>'Comm Input'!AI2321</f>
        <v>0</v>
      </c>
    </row>
    <row r="69" spans="1:26" x14ac:dyDescent="0.25">
      <c r="A69" s="593">
        <f>'Comm Input'!J2322</f>
        <v>0</v>
      </c>
      <c r="B69" s="28">
        <f>'Comm Input'!K2322</f>
        <v>0</v>
      </c>
      <c r="C69">
        <f>'Comm Input'!L2322</f>
        <v>0</v>
      </c>
      <c r="D69" s="529">
        <f>'Comm Input'!M2322</f>
        <v>0</v>
      </c>
      <c r="E69">
        <f>'Comm Input'!N2322</f>
        <v>0</v>
      </c>
      <c r="F69" s="17">
        <f>'Comm Input'!O2322</f>
        <v>0</v>
      </c>
      <c r="G69" s="529">
        <f>'Comm Input'!P2322</f>
        <v>0</v>
      </c>
      <c r="H69" s="701">
        <f>'Comm Input'!Q2322</f>
        <v>0</v>
      </c>
      <c r="I69" s="701">
        <f>'Comm Input'!R2322</f>
        <v>0</v>
      </c>
      <c r="J69" s="701">
        <f>'Comm Input'!S2322</f>
        <v>0</v>
      </c>
      <c r="K69" s="701">
        <f>'Comm Input'!T2322</f>
        <v>0</v>
      </c>
      <c r="L69">
        <f>'Comm Input'!U2322</f>
        <v>0</v>
      </c>
      <c r="M69">
        <f>'Comm Input'!V2322</f>
        <v>0</v>
      </c>
      <c r="N69">
        <f>'Comm Input'!W2322</f>
        <v>0</v>
      </c>
      <c r="O69">
        <f>'Comm Input'!X2322</f>
        <v>0</v>
      </c>
      <c r="P69" s="11">
        <f>'Comm Input'!Y2322</f>
        <v>0</v>
      </c>
      <c r="Q69">
        <f>'Comm Input'!Z2322</f>
        <v>0</v>
      </c>
      <c r="R69">
        <f>'Comm Input'!AA2322</f>
        <v>0</v>
      </c>
      <c r="S69" s="11">
        <f>'Comm Input'!AB2322</f>
        <v>0</v>
      </c>
      <c r="T69">
        <f>'Comm Input'!AC2322</f>
        <v>0</v>
      </c>
      <c r="U69">
        <f>'Comm Input'!AD2322</f>
        <v>0</v>
      </c>
      <c r="V69">
        <f>'Comm Input'!AE2322</f>
        <v>0</v>
      </c>
      <c r="W69">
        <f>'Comm Input'!AF2322</f>
        <v>0</v>
      </c>
      <c r="X69">
        <f>'Comm Input'!AG2322</f>
        <v>0</v>
      </c>
      <c r="Y69">
        <f>'Comm Input'!AH2322</f>
        <v>0</v>
      </c>
      <c r="Z69">
        <f>'Comm Input'!AI2322</f>
        <v>0</v>
      </c>
    </row>
    <row r="70" spans="1:26" x14ac:dyDescent="0.25">
      <c r="A70" s="440" t="str">
        <f>'Comm Input'!J2323</f>
        <v>CEST 9383</v>
      </c>
      <c r="B70" s="42" t="str">
        <f>'Comm Input'!K2323</f>
        <v xml:space="preserve">Broker: </v>
      </c>
      <c r="C70" s="35">
        <f>'Comm Input'!L2323</f>
        <v>0</v>
      </c>
      <c r="D70" s="158">
        <f>'Comm Input'!M2323</f>
        <v>0</v>
      </c>
      <c r="E70" s="117">
        <f>'Comm Input'!N2323</f>
        <v>0</v>
      </c>
      <c r="F70" s="316">
        <f>'Comm Input'!O2323</f>
        <v>0</v>
      </c>
      <c r="G70" s="158">
        <f>'Comm Input'!P2323</f>
        <v>0</v>
      </c>
      <c r="H70" s="158">
        <f>'Comm Input'!Q2323</f>
        <v>0</v>
      </c>
      <c r="I70" s="158">
        <f>'Comm Input'!R2323</f>
        <v>0</v>
      </c>
      <c r="J70" s="319">
        <f>'Comm Input'!S2323</f>
        <v>0</v>
      </c>
      <c r="K70" s="319">
        <f>'Comm Input'!T2323</f>
        <v>0</v>
      </c>
      <c r="L70" s="319" t="str">
        <f>'Comm Input'!U2323</f>
        <v>Bundled</v>
      </c>
      <c r="M70" s="158">
        <f>'Comm Input'!V2323</f>
        <v>0</v>
      </c>
      <c r="N70" s="319">
        <f>'Comm Input'!W2323</f>
        <v>0</v>
      </c>
      <c r="O70" s="117">
        <f>'Comm Input'!X2323</f>
        <v>0</v>
      </c>
      <c r="P70" s="157">
        <f>'Comm Input'!Y2323</f>
        <v>0</v>
      </c>
      <c r="Q70" s="158">
        <f>'Comm Input'!Z2323</f>
        <v>0</v>
      </c>
      <c r="R70" s="319">
        <f>'Comm Input'!AA2323</f>
        <v>0</v>
      </c>
      <c r="S70" s="157">
        <f>'Comm Input'!AB2323</f>
        <v>0</v>
      </c>
      <c r="T70" s="7">
        <f>'Comm Input'!AC2323</f>
        <v>0</v>
      </c>
      <c r="U70" s="319">
        <f>'Comm Input'!AD2323</f>
        <v>0</v>
      </c>
      <c r="V70" s="7">
        <f>'Comm Input'!AE2323</f>
        <v>0</v>
      </c>
      <c r="W70" s="7">
        <f>'Comm Input'!AF2323</f>
        <v>0</v>
      </c>
      <c r="X70" s="158">
        <f>'Comm Input'!AG2323</f>
        <v>0</v>
      </c>
      <c r="Y70" s="322">
        <f>'Comm Input'!AH2323</f>
        <v>0</v>
      </c>
      <c r="Z70" s="7">
        <f>'Comm Input'!AI2323</f>
        <v>0</v>
      </c>
    </row>
    <row r="71" spans="1:26" x14ac:dyDescent="0.25">
      <c r="A71" s="311">
        <f>'Comm Input'!J2324</f>
        <v>0</v>
      </c>
      <c r="B71" s="378" t="str">
        <f>'Comm Input'!K2324</f>
        <v>Client</v>
      </c>
      <c r="C71" s="17">
        <f>'Comm Input'!L2324</f>
        <v>0</v>
      </c>
      <c r="D71" t="str">
        <f>'Comm Input'!M2324</f>
        <v>STCODE</v>
      </c>
      <c r="E71" s="628">
        <f>'Comm Input'!N2324</f>
        <v>0</v>
      </c>
      <c r="F71" s="366">
        <f>'Comm Input'!O2324</f>
        <v>0</v>
      </c>
      <c r="G71" s="533">
        <f>'Comm Input'!P2324</f>
        <v>0</v>
      </c>
      <c r="H71" s="535">
        <f>'Comm Input'!Q2324</f>
        <v>0</v>
      </c>
      <c r="I71" s="535">
        <f>'Comm Input'!R2324</f>
        <v>0</v>
      </c>
      <c r="J71" s="535">
        <f>'Comm Input'!S2324</f>
        <v>0</v>
      </c>
      <c r="K71" s="535">
        <f>'Comm Input'!T2324</f>
        <v>0</v>
      </c>
      <c r="L71" s="526">
        <f>'Comm Input'!U2324</f>
        <v>0</v>
      </c>
      <c r="M71" s="526">
        <f>'Comm Input'!V2324</f>
        <v>0</v>
      </c>
      <c r="N71" s="523">
        <f>'Comm Input'!W2324</f>
        <v>0</v>
      </c>
      <c r="O71" s="523">
        <f>'Comm Input'!X2324</f>
        <v>0</v>
      </c>
      <c r="P71" s="538">
        <f>'Comm Input'!Y2324</f>
        <v>0</v>
      </c>
      <c r="Q71" s="523">
        <f>'Comm Input'!Z2324</f>
        <v>0</v>
      </c>
      <c r="R71" s="538">
        <f>'Comm Input'!AA2324</f>
        <v>0</v>
      </c>
      <c r="S71" s="538">
        <f>'Comm Input'!AB2324</f>
        <v>0</v>
      </c>
      <c r="T71">
        <f>'Comm Input'!AC2324</f>
        <v>0</v>
      </c>
      <c r="U71" s="538">
        <f>'Comm Input'!AD2324</f>
        <v>0</v>
      </c>
      <c r="V71">
        <f>'Comm Input'!AE2324</f>
        <v>0</v>
      </c>
      <c r="W71" s="541">
        <f>'Comm Input'!AF2324</f>
        <v>0</v>
      </c>
      <c r="X71" s="538">
        <f>'Comm Input'!AG2324</f>
        <v>0</v>
      </c>
      <c r="Y71" s="538">
        <f>'Comm Input'!AH2324</f>
        <v>0</v>
      </c>
      <c r="Z71">
        <f>'Comm Input'!AI2324</f>
        <v>0</v>
      </c>
    </row>
    <row r="72" spans="1:26" x14ac:dyDescent="0.25">
      <c r="A72" s="311">
        <f>'Comm Input'!J2325</f>
        <v>0</v>
      </c>
      <c r="B72">
        <f>'Comm Input'!K2325</f>
        <v>0</v>
      </c>
      <c r="C72">
        <f>'Comm Input'!L2325</f>
        <v>0</v>
      </c>
      <c r="D72">
        <f>'Comm Input'!M2325</f>
        <v>0</v>
      </c>
      <c r="E72" s="494">
        <f>'Comm Input'!N2325</f>
        <v>0</v>
      </c>
      <c r="F72" s="17">
        <f>'Comm Input'!O2325</f>
        <v>0</v>
      </c>
      <c r="G72" s="38">
        <f>'Comm Input'!P2325</f>
        <v>0</v>
      </c>
      <c r="H72" s="307">
        <f>'Comm Input'!Q2325</f>
        <v>0</v>
      </c>
      <c r="I72" s="307">
        <f>'Comm Input'!R2325</f>
        <v>0</v>
      </c>
      <c r="J72" s="307">
        <f>'Comm Input'!S2325</f>
        <v>0</v>
      </c>
      <c r="K72" s="307">
        <f>'Comm Input'!T2325</f>
        <v>0</v>
      </c>
      <c r="L72" s="38">
        <f>'Comm Input'!U2325</f>
        <v>0</v>
      </c>
      <c r="M72" s="38">
        <f>'Comm Input'!V2325</f>
        <v>0</v>
      </c>
      <c r="N72" s="22">
        <f>'Comm Input'!W2325</f>
        <v>0</v>
      </c>
      <c r="O72" s="22">
        <f>'Comm Input'!X2325</f>
        <v>0</v>
      </c>
      <c r="P72" s="23">
        <f>'Comm Input'!Y2325</f>
        <v>0</v>
      </c>
      <c r="Q72" s="22">
        <f>'Comm Input'!Z2325</f>
        <v>0</v>
      </c>
      <c r="R72" s="23">
        <f>'Comm Input'!AA2325</f>
        <v>0</v>
      </c>
      <c r="S72" s="23">
        <f>'Comm Input'!AB2325</f>
        <v>0</v>
      </c>
      <c r="T72">
        <f>'Comm Input'!AC2325</f>
        <v>0</v>
      </c>
      <c r="U72" s="23">
        <f>'Comm Input'!AD2325</f>
        <v>0</v>
      </c>
      <c r="V72">
        <f>'Comm Input'!AE2325</f>
        <v>0</v>
      </c>
      <c r="W72" s="49">
        <f>'Comm Input'!AF2325</f>
        <v>0</v>
      </c>
      <c r="X72" s="23">
        <f>'Comm Input'!AG2325</f>
        <v>0</v>
      </c>
      <c r="Y72" s="23">
        <f>'Comm Input'!AH2325</f>
        <v>0</v>
      </c>
      <c r="Z72">
        <f>'Comm Input'!AI2325</f>
        <v>0</v>
      </c>
    </row>
    <row r="73" spans="1:26" x14ac:dyDescent="0.25">
      <c r="A73" s="311">
        <f>'Comm Input'!J2326</f>
        <v>0</v>
      </c>
      <c r="B73" t="str">
        <f>'Comm Input'!K2326</f>
        <v xml:space="preserve">EFFECTIVE: </v>
      </c>
      <c r="C73" s="17">
        <f>'Comm Input'!L2326</f>
        <v>0</v>
      </c>
      <c r="D73">
        <f>'Comm Input'!M2326</f>
        <v>0</v>
      </c>
      <c r="E73" s="494">
        <f>'Comm Input'!N2326</f>
        <v>0</v>
      </c>
      <c r="F73" s="366">
        <f>'Comm Input'!O2326</f>
        <v>0</v>
      </c>
      <c r="G73" s="321">
        <f>'Comm Input'!P2326</f>
        <v>0</v>
      </c>
      <c r="H73" s="307">
        <f>'Comm Input'!Q2326</f>
        <v>0</v>
      </c>
      <c r="I73" s="307">
        <f>'Comm Input'!R2326</f>
        <v>0</v>
      </c>
      <c r="J73" s="307">
        <f>'Comm Input'!S2326</f>
        <v>0</v>
      </c>
      <c r="K73" s="307">
        <f>'Comm Input'!T2326</f>
        <v>0</v>
      </c>
      <c r="L73" s="38">
        <f>'Comm Input'!U2326</f>
        <v>0</v>
      </c>
      <c r="M73" s="38">
        <f>'Comm Input'!V2326</f>
        <v>0</v>
      </c>
      <c r="N73" s="22">
        <f>'Comm Input'!W2326</f>
        <v>0</v>
      </c>
      <c r="O73" s="22">
        <f>'Comm Input'!X2326</f>
        <v>0</v>
      </c>
      <c r="P73" s="23">
        <f>'Comm Input'!Y2326</f>
        <v>0</v>
      </c>
      <c r="Q73" s="22">
        <f>'Comm Input'!Z2326</f>
        <v>0</v>
      </c>
      <c r="R73" s="23">
        <f>'Comm Input'!AA2326</f>
        <v>0</v>
      </c>
      <c r="S73" s="23">
        <f>'Comm Input'!AB2326</f>
        <v>0</v>
      </c>
      <c r="T73">
        <f>'Comm Input'!AC2326</f>
        <v>0</v>
      </c>
      <c r="U73" s="23">
        <f>'Comm Input'!AD2326</f>
        <v>0</v>
      </c>
      <c r="V73">
        <f>'Comm Input'!AE2326</f>
        <v>0</v>
      </c>
      <c r="W73" s="49">
        <f>'Comm Input'!AF2326</f>
        <v>0</v>
      </c>
      <c r="X73" s="23">
        <f>'Comm Input'!AG2326</f>
        <v>0</v>
      </c>
      <c r="Y73" s="23">
        <f>'Comm Input'!AH2326</f>
        <v>0</v>
      </c>
      <c r="Z73">
        <f>'Comm Input'!AI2326</f>
        <v>0</v>
      </c>
    </row>
    <row r="74" spans="1:26" x14ac:dyDescent="0.25">
      <c r="A74" s="311">
        <f>'Comm Input'!J2327</f>
        <v>0</v>
      </c>
      <c r="B74">
        <f>'Comm Input'!K2327</f>
        <v>0</v>
      </c>
      <c r="C74">
        <f>'Comm Input'!L2327</f>
        <v>0</v>
      </c>
      <c r="D74">
        <f>'Comm Input'!M2327</f>
        <v>0</v>
      </c>
      <c r="E74" s="494">
        <f>'Comm Input'!N2327</f>
        <v>0</v>
      </c>
      <c r="F74" s="17">
        <f>'Comm Input'!O2327</f>
        <v>0</v>
      </c>
      <c r="G74" s="38">
        <f>'Comm Input'!P2327</f>
        <v>0</v>
      </c>
      <c r="H74" s="307">
        <f>'Comm Input'!Q2327</f>
        <v>0</v>
      </c>
      <c r="I74" s="307">
        <f>'Comm Input'!R2327</f>
        <v>0</v>
      </c>
      <c r="J74" s="307">
        <f>'Comm Input'!S2327</f>
        <v>0</v>
      </c>
      <c r="K74" s="307">
        <f>'Comm Input'!T2327</f>
        <v>0</v>
      </c>
      <c r="L74" s="38">
        <f>'Comm Input'!U2327</f>
        <v>0</v>
      </c>
      <c r="M74" s="38">
        <f>'Comm Input'!V2327</f>
        <v>0</v>
      </c>
      <c r="N74" s="22">
        <f>'Comm Input'!W2327</f>
        <v>0</v>
      </c>
      <c r="O74" s="22">
        <f>'Comm Input'!X2327</f>
        <v>0</v>
      </c>
      <c r="P74" s="23">
        <f>'Comm Input'!Y2327</f>
        <v>0</v>
      </c>
      <c r="Q74" s="22">
        <f>'Comm Input'!Z2327</f>
        <v>0</v>
      </c>
      <c r="R74" s="23">
        <f>'Comm Input'!AA2327</f>
        <v>0</v>
      </c>
      <c r="S74" s="23">
        <f>'Comm Input'!AB2327</f>
        <v>0</v>
      </c>
      <c r="T74">
        <f>'Comm Input'!AC2327</f>
        <v>0</v>
      </c>
      <c r="U74" s="23">
        <f>'Comm Input'!AD2327</f>
        <v>0</v>
      </c>
      <c r="V74">
        <f>'Comm Input'!AE2327</f>
        <v>0</v>
      </c>
      <c r="W74" s="49">
        <f>'Comm Input'!AF2327</f>
        <v>0</v>
      </c>
      <c r="X74" s="23">
        <f>'Comm Input'!AG2327</f>
        <v>0</v>
      </c>
      <c r="Y74" s="23">
        <f>'Comm Input'!AH2327</f>
        <v>0</v>
      </c>
      <c r="Z74">
        <f>'Comm Input'!AI2327</f>
        <v>0</v>
      </c>
    </row>
    <row r="75" spans="1:26" x14ac:dyDescent="0.25">
      <c r="A75" s="311">
        <f>'Comm Input'!J2328</f>
        <v>0</v>
      </c>
      <c r="B75">
        <f>'Comm Input'!K2328</f>
        <v>0</v>
      </c>
      <c r="C75">
        <f>'Comm Input'!L2328</f>
        <v>0</v>
      </c>
      <c r="D75" s="1352">
        <f>'Comm Input'!M2328</f>
        <v>0</v>
      </c>
      <c r="E75" s="494">
        <f>'Comm Input'!N2328</f>
        <v>0</v>
      </c>
      <c r="F75" s="17">
        <f>'Comm Input'!O2328</f>
        <v>0</v>
      </c>
      <c r="G75" s="38">
        <f>'Comm Input'!P2328</f>
        <v>0</v>
      </c>
      <c r="H75" s="307">
        <f>'Comm Input'!Q2328</f>
        <v>0</v>
      </c>
      <c r="I75" s="307">
        <f>'Comm Input'!R2328</f>
        <v>0</v>
      </c>
      <c r="J75" s="307">
        <f>'Comm Input'!S2328</f>
        <v>0</v>
      </c>
      <c r="K75" s="307">
        <f>'Comm Input'!T2328</f>
        <v>0</v>
      </c>
      <c r="L75" s="38">
        <f>'Comm Input'!U2328</f>
        <v>0</v>
      </c>
      <c r="M75" s="38">
        <f>'Comm Input'!V2328</f>
        <v>0</v>
      </c>
      <c r="N75" s="22">
        <f>'Comm Input'!W2328</f>
        <v>0</v>
      </c>
      <c r="O75" s="22">
        <f>'Comm Input'!X2328</f>
        <v>0</v>
      </c>
      <c r="P75" s="23">
        <f>'Comm Input'!Y2328</f>
        <v>0</v>
      </c>
      <c r="Q75" s="22">
        <f>'Comm Input'!Z2328</f>
        <v>0</v>
      </c>
      <c r="R75" s="23">
        <f>'Comm Input'!AA2328</f>
        <v>0</v>
      </c>
      <c r="S75" s="23">
        <f>'Comm Input'!AB2328</f>
        <v>0</v>
      </c>
      <c r="T75">
        <f>'Comm Input'!AC2328</f>
        <v>0</v>
      </c>
      <c r="U75" s="23">
        <f>'Comm Input'!AD2328</f>
        <v>0</v>
      </c>
      <c r="V75">
        <f>'Comm Input'!AE2328</f>
        <v>0</v>
      </c>
      <c r="W75" s="49">
        <f>'Comm Input'!AF2328</f>
        <v>0</v>
      </c>
      <c r="X75" s="23">
        <f>'Comm Input'!AG2328</f>
        <v>0</v>
      </c>
      <c r="Y75" s="23">
        <f>'Comm Input'!AH2328</f>
        <v>0</v>
      </c>
      <c r="Z75" s="23">
        <f>'Comm Input'!AI2328</f>
        <v>0</v>
      </c>
    </row>
    <row r="76" spans="1:26" x14ac:dyDescent="0.25">
      <c r="A76" s="311">
        <f>'Comm Input'!J2329</f>
        <v>0</v>
      </c>
      <c r="B76">
        <f>'Comm Input'!K2329</f>
        <v>0</v>
      </c>
      <c r="C76">
        <f>'Comm Input'!L2329</f>
        <v>0</v>
      </c>
      <c r="D76">
        <f>'Comm Input'!M2329</f>
        <v>0</v>
      </c>
      <c r="E76" s="626">
        <f>'Comm Input'!N2329</f>
        <v>0</v>
      </c>
      <c r="F76" s="13">
        <f>'Comm Input'!O2329</f>
        <v>0</v>
      </c>
      <c r="G76" s="38">
        <f>'Comm Input'!P2329</f>
        <v>0</v>
      </c>
      <c r="H76" s="307">
        <f>'Comm Input'!Q2329</f>
        <v>0</v>
      </c>
      <c r="I76" s="307">
        <f>'Comm Input'!R2329</f>
        <v>0</v>
      </c>
      <c r="J76" s="307">
        <f>'Comm Input'!S2329</f>
        <v>0</v>
      </c>
      <c r="K76" s="307">
        <f>'Comm Input'!T2329</f>
        <v>0</v>
      </c>
      <c r="L76" s="38">
        <f>'Comm Input'!U2329</f>
        <v>0</v>
      </c>
      <c r="M76" s="38">
        <f>'Comm Input'!V2329</f>
        <v>0</v>
      </c>
      <c r="N76" s="22">
        <f>'Comm Input'!W2329</f>
        <v>0</v>
      </c>
      <c r="O76" s="22">
        <f>'Comm Input'!X2329</f>
        <v>0</v>
      </c>
      <c r="P76" s="23">
        <f>'Comm Input'!Y2329</f>
        <v>0</v>
      </c>
      <c r="Q76" s="22">
        <f>'Comm Input'!Z2329</f>
        <v>0</v>
      </c>
      <c r="R76" s="23">
        <f>'Comm Input'!AA2329</f>
        <v>0</v>
      </c>
      <c r="S76" s="23">
        <f>'Comm Input'!AB2329</f>
        <v>0</v>
      </c>
      <c r="T76">
        <f>'Comm Input'!AC2329</f>
        <v>0</v>
      </c>
      <c r="U76" s="23">
        <f>'Comm Input'!AD2329</f>
        <v>0</v>
      </c>
      <c r="V76">
        <f>'Comm Input'!AE2329</f>
        <v>0</v>
      </c>
      <c r="W76" s="49">
        <f>'Comm Input'!AF2329</f>
        <v>0</v>
      </c>
      <c r="X76" s="23">
        <f>'Comm Input'!AG2329</f>
        <v>0</v>
      </c>
      <c r="Y76" s="23">
        <f>'Comm Input'!AH2329</f>
        <v>0</v>
      </c>
      <c r="Z76" s="23">
        <f>'Comm Input'!AI2329</f>
        <v>0</v>
      </c>
    </row>
    <row r="77" spans="1:26" ht="15.75" thickBot="1" x14ac:dyDescent="0.3">
      <c r="A77" s="311">
        <f>'Comm Input'!J2330</f>
        <v>0</v>
      </c>
      <c r="B77">
        <f>'Comm Input'!K2330</f>
        <v>0</v>
      </c>
      <c r="C77">
        <f>'Comm Input'!L2330</f>
        <v>0</v>
      </c>
      <c r="D77">
        <f>'Comm Input'!M2330</f>
        <v>0</v>
      </c>
      <c r="E77" s="49">
        <f>'Comm Input'!N2330</f>
        <v>0</v>
      </c>
      <c r="F77" s="50">
        <f>'Comm Input'!O2330</f>
        <v>0</v>
      </c>
      <c r="G77" s="38">
        <f>'Comm Input'!P2330</f>
        <v>0</v>
      </c>
      <c r="H77" s="307">
        <f>'Comm Input'!Q2330</f>
        <v>0</v>
      </c>
      <c r="I77" s="307">
        <f>'Comm Input'!R2330</f>
        <v>0</v>
      </c>
      <c r="J77" s="307">
        <f>'Comm Input'!S2330</f>
        <v>0</v>
      </c>
      <c r="K77" s="307">
        <f>'Comm Input'!T2330</f>
        <v>0</v>
      </c>
      <c r="L77" s="38">
        <f>'Comm Input'!U2330</f>
        <v>0</v>
      </c>
      <c r="M77" s="38">
        <f>'Comm Input'!V2330</f>
        <v>0</v>
      </c>
      <c r="N77" s="38">
        <f>'Comm Input'!W2330</f>
        <v>0</v>
      </c>
      <c r="O77" s="22">
        <f>'Comm Input'!X2330</f>
        <v>0</v>
      </c>
      <c r="P77" s="11">
        <f>'Comm Input'!Y2330</f>
        <v>0</v>
      </c>
      <c r="Q77" s="22">
        <f>'Comm Input'!Z2330</f>
        <v>0</v>
      </c>
      <c r="R77" s="22">
        <f>'Comm Input'!AA2330</f>
        <v>0</v>
      </c>
      <c r="S77" s="22">
        <f>'Comm Input'!AB2330</f>
        <v>0</v>
      </c>
      <c r="T77" s="22">
        <f>'Comm Input'!AC2330</f>
        <v>0</v>
      </c>
      <c r="U77" s="22">
        <f>'Comm Input'!AD2330</f>
        <v>0</v>
      </c>
      <c r="V77" s="22">
        <f>'Comm Input'!AE2330</f>
        <v>0</v>
      </c>
      <c r="W77" s="49">
        <f>'Comm Input'!AF2330</f>
        <v>0</v>
      </c>
      <c r="X77" s="22">
        <f>'Comm Input'!AG2330</f>
        <v>0</v>
      </c>
      <c r="Y77" s="22">
        <f>'Comm Input'!AH2330</f>
        <v>0</v>
      </c>
      <c r="Z77" s="22">
        <f>'Comm Input'!AI2330</f>
        <v>0</v>
      </c>
    </row>
    <row r="78" spans="1:26" ht="15.75" thickBot="1" x14ac:dyDescent="0.3">
      <c r="A78" s="311">
        <f>'Comm Input'!J2331</f>
        <v>0</v>
      </c>
      <c r="B78">
        <f>'Comm Input'!K2331</f>
        <v>0</v>
      </c>
      <c r="C78">
        <f>'Comm Input'!L2331</f>
        <v>0</v>
      </c>
      <c r="D78">
        <f>'Comm Input'!M2331</f>
        <v>0</v>
      </c>
      <c r="E78" s="49">
        <f>'Comm Input'!N2331</f>
        <v>0</v>
      </c>
      <c r="F78" s="50">
        <f>'Comm Input'!O2331</f>
        <v>0</v>
      </c>
      <c r="G78" s="38">
        <f>'Comm Input'!P2331</f>
        <v>0</v>
      </c>
      <c r="H78" s="38">
        <f>'Comm Input'!Q2331</f>
        <v>0</v>
      </c>
      <c r="I78" s="38">
        <f>'Comm Input'!R2331</f>
        <v>0</v>
      </c>
      <c r="J78" s="38">
        <f>'Comm Input'!S2331</f>
        <v>0</v>
      </c>
      <c r="K78" s="38">
        <f>'Comm Input'!T2331</f>
        <v>0</v>
      </c>
      <c r="L78" s="38">
        <f>'Comm Input'!U2331</f>
        <v>0</v>
      </c>
      <c r="M78" s="38">
        <f>'Comm Input'!V2331</f>
        <v>0</v>
      </c>
      <c r="N78" s="488">
        <f>'Comm Input'!W2331</f>
        <v>0</v>
      </c>
      <c r="O78" s="489">
        <f>'Comm Input'!X2331</f>
        <v>0</v>
      </c>
      <c r="P78" s="490">
        <f>'Comm Input'!Y2331</f>
        <v>0</v>
      </c>
      <c r="Q78" s="829">
        <f>'Comm Input'!Z2331</f>
        <v>0</v>
      </c>
      <c r="R78" s="387">
        <f>'Comm Input'!AA2331</f>
        <v>0</v>
      </c>
      <c r="S78" s="387">
        <f>'Comm Input'!AB2331</f>
        <v>0</v>
      </c>
      <c r="T78" s="1087">
        <f>'Comm Input'!AC2331</f>
        <v>0</v>
      </c>
      <c r="U78" s="387">
        <f>'Comm Input'!AD2331</f>
        <v>0</v>
      </c>
      <c r="V78" s="523">
        <f>'Comm Input'!AE2331</f>
        <v>0</v>
      </c>
      <c r="W78" s="89">
        <f>'Comm Input'!AF2331</f>
        <v>0</v>
      </c>
      <c r="X78" s="387">
        <f>'Comm Input'!AG2331</f>
        <v>0</v>
      </c>
      <c r="Y78" s="387">
        <f>'Comm Input'!AH2331</f>
        <v>0</v>
      </c>
      <c r="Z78" s="1087">
        <f>'Comm Input'!AI2331</f>
        <v>0</v>
      </c>
    </row>
    <row r="79" spans="1:26" x14ac:dyDescent="0.25">
      <c r="A79" s="593">
        <f>'Comm Input'!J2332</f>
        <v>0</v>
      </c>
      <c r="B79" s="28">
        <f>'Comm Input'!K2332</f>
        <v>0</v>
      </c>
      <c r="C79">
        <f>'Comm Input'!L2332</f>
        <v>0</v>
      </c>
      <c r="D79" s="529">
        <f>'Comm Input'!M2332</f>
        <v>0</v>
      </c>
      <c r="E79">
        <f>'Comm Input'!N2332</f>
        <v>0</v>
      </c>
      <c r="F79" s="17">
        <f>'Comm Input'!O2332</f>
        <v>0</v>
      </c>
      <c r="G79" s="529">
        <f>'Comm Input'!P2332</f>
        <v>0</v>
      </c>
      <c r="H79" s="701">
        <f>'Comm Input'!Q2332</f>
        <v>0</v>
      </c>
      <c r="I79" s="701">
        <f>'Comm Input'!R2332</f>
        <v>0</v>
      </c>
      <c r="J79" s="701">
        <f>'Comm Input'!S2332</f>
        <v>0</v>
      </c>
      <c r="K79" s="701">
        <f>'Comm Input'!T2332</f>
        <v>0</v>
      </c>
      <c r="L79">
        <f>'Comm Input'!U2332</f>
        <v>0</v>
      </c>
      <c r="M79">
        <f>'Comm Input'!V2332</f>
        <v>0</v>
      </c>
      <c r="N79">
        <f>'Comm Input'!W2332</f>
        <v>0</v>
      </c>
      <c r="O79">
        <f>'Comm Input'!X2332</f>
        <v>0</v>
      </c>
      <c r="P79" s="11">
        <f>'Comm Input'!Y2332</f>
        <v>0</v>
      </c>
      <c r="Q79">
        <f>'Comm Input'!Z2332</f>
        <v>0</v>
      </c>
      <c r="R79">
        <f>'Comm Input'!AA2332</f>
        <v>0</v>
      </c>
      <c r="S79" s="11">
        <f>'Comm Input'!AB2332</f>
        <v>0</v>
      </c>
      <c r="T79">
        <f>'Comm Input'!AC2332</f>
        <v>0</v>
      </c>
      <c r="U79">
        <f>'Comm Input'!AD2332</f>
        <v>0</v>
      </c>
      <c r="V79">
        <f>'Comm Input'!AE2332</f>
        <v>0</v>
      </c>
      <c r="W79">
        <f>'Comm Input'!AF2332</f>
        <v>0</v>
      </c>
      <c r="X79">
        <f>'Comm Input'!AG2332</f>
        <v>0</v>
      </c>
      <c r="Y79">
        <f>'Comm Input'!AH2332</f>
        <v>0</v>
      </c>
      <c r="Z79">
        <f>'Comm Input'!AI2332</f>
        <v>0</v>
      </c>
    </row>
    <row r="80" spans="1:26" x14ac:dyDescent="0.25">
      <c r="A80" s="440" t="str">
        <f>'Comm Input'!J2333</f>
        <v>CEST 9383</v>
      </c>
      <c r="B80" s="42" t="str">
        <f>'Comm Input'!K2333</f>
        <v xml:space="preserve">Broker: </v>
      </c>
      <c r="C80" s="35">
        <f>'Comm Input'!L2333</f>
        <v>0</v>
      </c>
      <c r="D80" s="158">
        <f>'Comm Input'!M2333</f>
        <v>0</v>
      </c>
      <c r="E80" s="117">
        <f>'Comm Input'!N2333</f>
        <v>0</v>
      </c>
      <c r="F80" s="316">
        <f>'Comm Input'!O2333</f>
        <v>0</v>
      </c>
      <c r="G80" s="158">
        <f>'Comm Input'!P2333</f>
        <v>0</v>
      </c>
      <c r="H80" s="158">
        <f>'Comm Input'!Q2333</f>
        <v>0</v>
      </c>
      <c r="I80" s="158">
        <f>'Comm Input'!R2333</f>
        <v>0</v>
      </c>
      <c r="J80" s="319">
        <f>'Comm Input'!S2333</f>
        <v>0</v>
      </c>
      <c r="K80" s="319">
        <f>'Comm Input'!T2333</f>
        <v>0</v>
      </c>
      <c r="L80" s="319" t="str">
        <f>'Comm Input'!U2333</f>
        <v>Bundled</v>
      </c>
      <c r="M80" s="158">
        <f>'Comm Input'!V2333</f>
        <v>0</v>
      </c>
      <c r="N80" s="319">
        <f>'Comm Input'!W2333</f>
        <v>0</v>
      </c>
      <c r="O80" s="117">
        <f>'Comm Input'!X2333</f>
        <v>0</v>
      </c>
      <c r="P80" s="157">
        <f>'Comm Input'!Y2333</f>
        <v>0</v>
      </c>
      <c r="Q80" s="158">
        <f>'Comm Input'!Z2333</f>
        <v>0</v>
      </c>
      <c r="R80" s="319">
        <f>'Comm Input'!AA2333</f>
        <v>0</v>
      </c>
      <c r="S80" s="157">
        <f>'Comm Input'!AB2333</f>
        <v>0</v>
      </c>
      <c r="T80" s="7">
        <f>'Comm Input'!AC2333</f>
        <v>0</v>
      </c>
      <c r="U80" s="319">
        <f>'Comm Input'!AD2333</f>
        <v>0</v>
      </c>
      <c r="V80" s="7">
        <f>'Comm Input'!AE2333</f>
        <v>0</v>
      </c>
      <c r="W80" s="7">
        <f>'Comm Input'!AF2333</f>
        <v>0</v>
      </c>
      <c r="X80" s="158">
        <f>'Comm Input'!AG2333</f>
        <v>0</v>
      </c>
      <c r="Y80" s="322">
        <f>'Comm Input'!AH2333</f>
        <v>0</v>
      </c>
      <c r="Z80" s="7">
        <f>'Comm Input'!AI2333</f>
        <v>0</v>
      </c>
    </row>
    <row r="81" spans="1:26" x14ac:dyDescent="0.25">
      <c r="A81" s="311">
        <f>'Comm Input'!J2334</f>
        <v>0</v>
      </c>
      <c r="B81" s="378" t="str">
        <f>'Comm Input'!K2334</f>
        <v>Client</v>
      </c>
      <c r="C81" s="17">
        <f>'Comm Input'!L2334</f>
        <v>0</v>
      </c>
      <c r="D81" t="str">
        <f>'Comm Input'!M2334</f>
        <v>STCODE</v>
      </c>
      <c r="E81" s="628">
        <f>'Comm Input'!N2334</f>
        <v>0</v>
      </c>
      <c r="F81" s="366">
        <f>'Comm Input'!O2334</f>
        <v>0</v>
      </c>
      <c r="G81" s="533">
        <f>'Comm Input'!P2334</f>
        <v>0</v>
      </c>
      <c r="H81" s="535">
        <f>'Comm Input'!Q2334</f>
        <v>0</v>
      </c>
      <c r="I81" s="535">
        <f>'Comm Input'!R2334</f>
        <v>0</v>
      </c>
      <c r="J81" s="535">
        <f>'Comm Input'!S2334</f>
        <v>0</v>
      </c>
      <c r="K81" s="535">
        <f>'Comm Input'!T2334</f>
        <v>0</v>
      </c>
      <c r="L81" s="526">
        <f>'Comm Input'!U2334</f>
        <v>0</v>
      </c>
      <c r="M81" s="526">
        <f>'Comm Input'!V2334</f>
        <v>0</v>
      </c>
      <c r="N81" s="523">
        <f>'Comm Input'!W2334</f>
        <v>0</v>
      </c>
      <c r="O81" s="523">
        <f>'Comm Input'!X2334</f>
        <v>0</v>
      </c>
      <c r="P81" s="538">
        <f>'Comm Input'!Y2334</f>
        <v>0</v>
      </c>
      <c r="Q81" s="523">
        <f>'Comm Input'!Z2334</f>
        <v>0</v>
      </c>
      <c r="R81" s="538">
        <f>'Comm Input'!AA2334</f>
        <v>0</v>
      </c>
      <c r="S81" s="538">
        <f>'Comm Input'!AB2334</f>
        <v>0</v>
      </c>
      <c r="T81">
        <f>'Comm Input'!AC2334</f>
        <v>0</v>
      </c>
      <c r="U81" s="538">
        <f>'Comm Input'!AD2334</f>
        <v>0</v>
      </c>
      <c r="V81">
        <f>'Comm Input'!AE2334</f>
        <v>0</v>
      </c>
      <c r="W81" s="541">
        <f>'Comm Input'!AF2334</f>
        <v>0</v>
      </c>
      <c r="X81" s="538">
        <f>'Comm Input'!AG2334</f>
        <v>0</v>
      </c>
      <c r="Y81" s="538">
        <f>'Comm Input'!AH2334</f>
        <v>0</v>
      </c>
      <c r="Z81">
        <f>'Comm Input'!AI2334</f>
        <v>0</v>
      </c>
    </row>
    <row r="82" spans="1:26" x14ac:dyDescent="0.25">
      <c r="A82" s="311">
        <f>'Comm Input'!J2335</f>
        <v>0</v>
      </c>
      <c r="B82">
        <f>'Comm Input'!K2335</f>
        <v>0</v>
      </c>
      <c r="C82">
        <f>'Comm Input'!L2335</f>
        <v>0</v>
      </c>
      <c r="D82">
        <f>'Comm Input'!M2335</f>
        <v>0</v>
      </c>
      <c r="E82" s="494">
        <f>'Comm Input'!N2335</f>
        <v>0</v>
      </c>
      <c r="F82" s="17">
        <f>'Comm Input'!O2335</f>
        <v>0</v>
      </c>
      <c r="G82" s="38">
        <f>'Comm Input'!P2335</f>
        <v>0</v>
      </c>
      <c r="H82" s="307">
        <f>'Comm Input'!Q2335</f>
        <v>0</v>
      </c>
      <c r="I82" s="307">
        <f>'Comm Input'!R2335</f>
        <v>0</v>
      </c>
      <c r="J82" s="307">
        <f>'Comm Input'!S2335</f>
        <v>0</v>
      </c>
      <c r="K82" s="307">
        <f>'Comm Input'!T2335</f>
        <v>0</v>
      </c>
      <c r="L82" s="38">
        <f>'Comm Input'!U2335</f>
        <v>0</v>
      </c>
      <c r="M82" s="38">
        <f>'Comm Input'!V2335</f>
        <v>0</v>
      </c>
      <c r="N82" s="22">
        <f>'Comm Input'!W2335</f>
        <v>0</v>
      </c>
      <c r="O82" s="22">
        <f>'Comm Input'!X2335</f>
        <v>0</v>
      </c>
      <c r="P82" s="23">
        <f>'Comm Input'!Y2335</f>
        <v>0</v>
      </c>
      <c r="Q82" s="22">
        <f>'Comm Input'!Z2335</f>
        <v>0</v>
      </c>
      <c r="R82" s="23">
        <f>'Comm Input'!AA2335</f>
        <v>0</v>
      </c>
      <c r="S82" s="23">
        <f>'Comm Input'!AB2335</f>
        <v>0</v>
      </c>
      <c r="T82">
        <f>'Comm Input'!AC2335</f>
        <v>0</v>
      </c>
      <c r="U82" s="23">
        <f>'Comm Input'!AD2335</f>
        <v>0</v>
      </c>
      <c r="V82">
        <f>'Comm Input'!AE2335</f>
        <v>0</v>
      </c>
      <c r="W82" s="49">
        <f>'Comm Input'!AF2335</f>
        <v>0</v>
      </c>
      <c r="X82" s="23">
        <f>'Comm Input'!AG2335</f>
        <v>0</v>
      </c>
      <c r="Y82" s="23">
        <f>'Comm Input'!AH2335</f>
        <v>0</v>
      </c>
      <c r="Z82">
        <f>'Comm Input'!AI2335</f>
        <v>0</v>
      </c>
    </row>
    <row r="83" spans="1:26" x14ac:dyDescent="0.25">
      <c r="A83" s="311">
        <f>'Comm Input'!J2336</f>
        <v>0</v>
      </c>
      <c r="B83" t="str">
        <f>'Comm Input'!K2336</f>
        <v xml:space="preserve">EFFECTIVE: </v>
      </c>
      <c r="C83" s="17">
        <f>'Comm Input'!L2336</f>
        <v>0</v>
      </c>
      <c r="D83">
        <f>'Comm Input'!M2336</f>
        <v>0</v>
      </c>
      <c r="E83" s="494">
        <f>'Comm Input'!N2336</f>
        <v>0</v>
      </c>
      <c r="F83" s="366">
        <f>'Comm Input'!O2336</f>
        <v>0</v>
      </c>
      <c r="G83" s="321">
        <f>'Comm Input'!P2336</f>
        <v>0</v>
      </c>
      <c r="H83" s="307">
        <f>'Comm Input'!Q2336</f>
        <v>0</v>
      </c>
      <c r="I83" s="307">
        <f>'Comm Input'!R2336</f>
        <v>0</v>
      </c>
      <c r="J83" s="307">
        <f>'Comm Input'!S2336</f>
        <v>0</v>
      </c>
      <c r="K83" s="307">
        <f>'Comm Input'!T2336</f>
        <v>0</v>
      </c>
      <c r="L83" s="38">
        <f>'Comm Input'!U2336</f>
        <v>0</v>
      </c>
      <c r="M83" s="38">
        <f>'Comm Input'!V2336</f>
        <v>0</v>
      </c>
      <c r="N83" s="22">
        <f>'Comm Input'!W2336</f>
        <v>0</v>
      </c>
      <c r="O83" s="22">
        <f>'Comm Input'!X2336</f>
        <v>0</v>
      </c>
      <c r="P83" s="23">
        <f>'Comm Input'!Y2336</f>
        <v>0</v>
      </c>
      <c r="Q83" s="22">
        <f>'Comm Input'!Z2336</f>
        <v>0</v>
      </c>
      <c r="R83" s="23">
        <f>'Comm Input'!AA2336</f>
        <v>0</v>
      </c>
      <c r="S83" s="23">
        <f>'Comm Input'!AB2336</f>
        <v>0</v>
      </c>
      <c r="T83">
        <f>'Comm Input'!AC2336</f>
        <v>0</v>
      </c>
      <c r="U83" s="23">
        <f>'Comm Input'!AD2336</f>
        <v>0</v>
      </c>
      <c r="V83">
        <f>'Comm Input'!AE2336</f>
        <v>0</v>
      </c>
      <c r="W83" s="49">
        <f>'Comm Input'!AF2336</f>
        <v>0</v>
      </c>
      <c r="X83" s="23">
        <f>'Comm Input'!AG2336</f>
        <v>0</v>
      </c>
      <c r="Y83" s="23">
        <f>'Comm Input'!AH2336</f>
        <v>0</v>
      </c>
      <c r="Z83">
        <f>'Comm Input'!AI2336</f>
        <v>0</v>
      </c>
    </row>
    <row r="84" spans="1:26" x14ac:dyDescent="0.25">
      <c r="A84" s="311">
        <f>'Comm Input'!J2337</f>
        <v>0</v>
      </c>
      <c r="B84">
        <f>'Comm Input'!K2337</f>
        <v>0</v>
      </c>
      <c r="C84">
        <f>'Comm Input'!L2337</f>
        <v>0</v>
      </c>
      <c r="D84">
        <f>'Comm Input'!M2337</f>
        <v>0</v>
      </c>
      <c r="E84" s="494">
        <f>'Comm Input'!N2337</f>
        <v>0</v>
      </c>
      <c r="F84" s="17">
        <f>'Comm Input'!O2337</f>
        <v>0</v>
      </c>
      <c r="G84" s="38">
        <f>'Comm Input'!P2337</f>
        <v>0</v>
      </c>
      <c r="H84" s="307">
        <f>'Comm Input'!Q2337</f>
        <v>0</v>
      </c>
      <c r="I84" s="307">
        <f>'Comm Input'!R2337</f>
        <v>0</v>
      </c>
      <c r="J84" s="307">
        <f>'Comm Input'!S2337</f>
        <v>0</v>
      </c>
      <c r="K84" s="307">
        <f>'Comm Input'!T2337</f>
        <v>0</v>
      </c>
      <c r="L84" s="38">
        <f>'Comm Input'!U2337</f>
        <v>0</v>
      </c>
      <c r="M84" s="38">
        <f>'Comm Input'!V2337</f>
        <v>0</v>
      </c>
      <c r="N84" s="22">
        <f>'Comm Input'!W2337</f>
        <v>0</v>
      </c>
      <c r="O84" s="22">
        <f>'Comm Input'!X2337</f>
        <v>0</v>
      </c>
      <c r="P84" s="23">
        <f>'Comm Input'!Y2337</f>
        <v>0</v>
      </c>
      <c r="Q84" s="22">
        <f>'Comm Input'!Z2337</f>
        <v>0</v>
      </c>
      <c r="R84" s="23">
        <f>'Comm Input'!AA2337</f>
        <v>0</v>
      </c>
      <c r="S84" s="23">
        <f>'Comm Input'!AB2337</f>
        <v>0</v>
      </c>
      <c r="T84">
        <f>'Comm Input'!AC2337</f>
        <v>0</v>
      </c>
      <c r="U84" s="23">
        <f>'Comm Input'!AD2337</f>
        <v>0</v>
      </c>
      <c r="V84">
        <f>'Comm Input'!AE2337</f>
        <v>0</v>
      </c>
      <c r="W84" s="49">
        <f>'Comm Input'!AF2337</f>
        <v>0</v>
      </c>
      <c r="X84" s="23">
        <f>'Comm Input'!AG2337</f>
        <v>0</v>
      </c>
      <c r="Y84" s="23">
        <f>'Comm Input'!AH2337</f>
        <v>0</v>
      </c>
      <c r="Z84">
        <f>'Comm Input'!AI2337</f>
        <v>0</v>
      </c>
    </row>
    <row r="85" spans="1:26" x14ac:dyDescent="0.25">
      <c r="A85" s="311">
        <f>'Comm Input'!J2338</f>
        <v>0</v>
      </c>
      <c r="B85">
        <f>'Comm Input'!K2338</f>
        <v>0</v>
      </c>
      <c r="C85">
        <f>'Comm Input'!L2338</f>
        <v>0</v>
      </c>
      <c r="D85" s="1352">
        <f>'Comm Input'!M2338</f>
        <v>0</v>
      </c>
      <c r="E85" s="494">
        <f>'Comm Input'!N2338</f>
        <v>0</v>
      </c>
      <c r="F85" s="17">
        <f>'Comm Input'!O2338</f>
        <v>0</v>
      </c>
      <c r="G85" s="38">
        <f>'Comm Input'!P2338</f>
        <v>0</v>
      </c>
      <c r="H85" s="307">
        <f>'Comm Input'!Q2338</f>
        <v>0</v>
      </c>
      <c r="I85" s="307">
        <f>'Comm Input'!R2338</f>
        <v>0</v>
      </c>
      <c r="J85" s="307">
        <f>'Comm Input'!S2338</f>
        <v>0</v>
      </c>
      <c r="K85" s="307">
        <f>'Comm Input'!T2338</f>
        <v>0</v>
      </c>
      <c r="L85" s="38">
        <f>'Comm Input'!U2338</f>
        <v>0</v>
      </c>
      <c r="M85" s="38">
        <f>'Comm Input'!V2338</f>
        <v>0</v>
      </c>
      <c r="N85" s="22">
        <f>'Comm Input'!W2338</f>
        <v>0</v>
      </c>
      <c r="O85" s="22">
        <f>'Comm Input'!X2338</f>
        <v>0</v>
      </c>
      <c r="P85" s="23">
        <f>'Comm Input'!Y2338</f>
        <v>0</v>
      </c>
      <c r="Q85" s="22">
        <f>'Comm Input'!Z2338</f>
        <v>0</v>
      </c>
      <c r="R85" s="23">
        <f>'Comm Input'!AA2338</f>
        <v>0</v>
      </c>
      <c r="S85" s="23">
        <f>'Comm Input'!AB2338</f>
        <v>0</v>
      </c>
      <c r="T85">
        <f>'Comm Input'!AC2338</f>
        <v>0</v>
      </c>
      <c r="U85" s="23">
        <f>'Comm Input'!AD2338</f>
        <v>0</v>
      </c>
      <c r="V85">
        <f>'Comm Input'!AE2338</f>
        <v>0</v>
      </c>
      <c r="W85" s="49">
        <f>'Comm Input'!AF2338</f>
        <v>0</v>
      </c>
      <c r="X85" s="23">
        <f>'Comm Input'!AG2338</f>
        <v>0</v>
      </c>
      <c r="Y85" s="23">
        <f>'Comm Input'!AH2338</f>
        <v>0</v>
      </c>
      <c r="Z85" s="23">
        <f>'Comm Input'!AI2338</f>
        <v>0</v>
      </c>
    </row>
    <row r="86" spans="1:26" x14ac:dyDescent="0.25">
      <c r="A86" s="311">
        <f>'Comm Input'!J2339</f>
        <v>0</v>
      </c>
      <c r="B86">
        <f>'Comm Input'!K2339</f>
        <v>0</v>
      </c>
      <c r="C86">
        <f>'Comm Input'!L2339</f>
        <v>0</v>
      </c>
      <c r="D86">
        <f>'Comm Input'!M2339</f>
        <v>0</v>
      </c>
      <c r="E86" s="626">
        <f>'Comm Input'!N2339</f>
        <v>0</v>
      </c>
      <c r="F86" s="13">
        <f>'Comm Input'!O2339</f>
        <v>0</v>
      </c>
      <c r="G86" s="38">
        <f>'Comm Input'!P2339</f>
        <v>0</v>
      </c>
      <c r="H86" s="307">
        <f>'Comm Input'!Q2339</f>
        <v>0</v>
      </c>
      <c r="I86" s="307">
        <f>'Comm Input'!R2339</f>
        <v>0</v>
      </c>
      <c r="J86" s="307">
        <f>'Comm Input'!S2339</f>
        <v>0</v>
      </c>
      <c r="K86" s="307">
        <f>'Comm Input'!T2339</f>
        <v>0</v>
      </c>
      <c r="L86" s="38">
        <f>'Comm Input'!U2339</f>
        <v>0</v>
      </c>
      <c r="M86" s="38">
        <f>'Comm Input'!V2339</f>
        <v>0</v>
      </c>
      <c r="N86" s="22">
        <f>'Comm Input'!W2339</f>
        <v>0</v>
      </c>
      <c r="O86" s="22">
        <f>'Comm Input'!X2339</f>
        <v>0</v>
      </c>
      <c r="P86" s="23">
        <f>'Comm Input'!Y2339</f>
        <v>0</v>
      </c>
      <c r="Q86" s="22">
        <f>'Comm Input'!Z2339</f>
        <v>0</v>
      </c>
      <c r="R86" s="23">
        <f>'Comm Input'!AA2339</f>
        <v>0</v>
      </c>
      <c r="S86" s="23">
        <f>'Comm Input'!AB2339</f>
        <v>0</v>
      </c>
      <c r="T86">
        <f>'Comm Input'!AC2339</f>
        <v>0</v>
      </c>
      <c r="U86" s="23">
        <f>'Comm Input'!AD2339</f>
        <v>0</v>
      </c>
      <c r="V86">
        <f>'Comm Input'!AE2339</f>
        <v>0</v>
      </c>
      <c r="W86" s="49">
        <f>'Comm Input'!AF2339</f>
        <v>0</v>
      </c>
      <c r="X86" s="23">
        <f>'Comm Input'!AG2339</f>
        <v>0</v>
      </c>
      <c r="Y86" s="23">
        <f>'Comm Input'!AH2339</f>
        <v>0</v>
      </c>
      <c r="Z86" s="23">
        <f>'Comm Input'!AI2339</f>
        <v>0</v>
      </c>
    </row>
    <row r="87" spans="1:26" ht="15.75" thickBot="1" x14ac:dyDescent="0.3">
      <c r="A87" s="311">
        <f>'Comm Input'!J2340</f>
        <v>0</v>
      </c>
      <c r="B87">
        <f>'Comm Input'!K2340</f>
        <v>0</v>
      </c>
      <c r="C87">
        <f>'Comm Input'!L2340</f>
        <v>0</v>
      </c>
      <c r="D87">
        <f>'Comm Input'!M2340</f>
        <v>0</v>
      </c>
      <c r="E87" s="49">
        <f>'Comm Input'!N2340</f>
        <v>0</v>
      </c>
      <c r="F87" s="50">
        <f>'Comm Input'!O2340</f>
        <v>0</v>
      </c>
      <c r="G87" s="38">
        <f>'Comm Input'!P2340</f>
        <v>0</v>
      </c>
      <c r="H87" s="307">
        <f>'Comm Input'!Q2340</f>
        <v>0</v>
      </c>
      <c r="I87" s="307">
        <f>'Comm Input'!R2340</f>
        <v>0</v>
      </c>
      <c r="J87" s="307">
        <f>'Comm Input'!S2340</f>
        <v>0</v>
      </c>
      <c r="K87" s="307">
        <f>'Comm Input'!T2340</f>
        <v>0</v>
      </c>
      <c r="L87" s="38">
        <f>'Comm Input'!U2340</f>
        <v>0</v>
      </c>
      <c r="M87" s="38">
        <f>'Comm Input'!V2340</f>
        <v>0</v>
      </c>
      <c r="N87" s="38">
        <f>'Comm Input'!W2340</f>
        <v>0</v>
      </c>
      <c r="O87" s="22">
        <f>'Comm Input'!X2340</f>
        <v>0</v>
      </c>
      <c r="P87" s="11">
        <f>'Comm Input'!Y2340</f>
        <v>0</v>
      </c>
      <c r="Q87" s="22">
        <f>'Comm Input'!Z2340</f>
        <v>0</v>
      </c>
      <c r="R87" s="22">
        <f>'Comm Input'!AA2340</f>
        <v>0</v>
      </c>
      <c r="S87" s="22">
        <f>'Comm Input'!AB2340</f>
        <v>0</v>
      </c>
      <c r="T87" s="22">
        <f>'Comm Input'!AC2340</f>
        <v>0</v>
      </c>
      <c r="U87" s="22">
        <f>'Comm Input'!AD2340</f>
        <v>0</v>
      </c>
      <c r="V87" s="22">
        <f>'Comm Input'!AE2340</f>
        <v>0</v>
      </c>
      <c r="W87" s="49">
        <f>'Comm Input'!AF2340</f>
        <v>0</v>
      </c>
      <c r="X87" s="22">
        <f>'Comm Input'!AG2340</f>
        <v>0</v>
      </c>
      <c r="Y87" s="22">
        <f>'Comm Input'!AH2340</f>
        <v>0</v>
      </c>
      <c r="Z87" s="22">
        <f>'Comm Input'!AI2340</f>
        <v>0</v>
      </c>
    </row>
    <row r="88" spans="1:26" ht="15.75" thickBot="1" x14ac:dyDescent="0.3">
      <c r="A88" s="311">
        <f>'Comm Input'!J2341</f>
        <v>0</v>
      </c>
      <c r="B88">
        <f>'Comm Input'!K2341</f>
        <v>0</v>
      </c>
      <c r="C88">
        <f>'Comm Input'!L2341</f>
        <v>0</v>
      </c>
      <c r="D88">
        <f>'Comm Input'!M2341</f>
        <v>0</v>
      </c>
      <c r="E88" s="49">
        <f>'Comm Input'!N2341</f>
        <v>0</v>
      </c>
      <c r="F88" s="50">
        <f>'Comm Input'!O2341</f>
        <v>0</v>
      </c>
      <c r="G88" s="38">
        <f>'Comm Input'!P2341</f>
        <v>0</v>
      </c>
      <c r="H88" s="38">
        <f>'Comm Input'!Q2341</f>
        <v>0</v>
      </c>
      <c r="I88" s="38">
        <f>'Comm Input'!R2341</f>
        <v>0</v>
      </c>
      <c r="J88" s="38">
        <f>'Comm Input'!S2341</f>
        <v>0</v>
      </c>
      <c r="K88" s="38">
        <f>'Comm Input'!T2341</f>
        <v>0</v>
      </c>
      <c r="L88" s="38">
        <f>'Comm Input'!U2341</f>
        <v>0</v>
      </c>
      <c r="M88" s="38">
        <f>'Comm Input'!V2341</f>
        <v>0</v>
      </c>
      <c r="N88" s="488">
        <f>'Comm Input'!W2341</f>
        <v>0</v>
      </c>
      <c r="O88" s="489">
        <f>'Comm Input'!X2341</f>
        <v>0</v>
      </c>
      <c r="P88" s="490">
        <f>'Comm Input'!Y2341</f>
        <v>0</v>
      </c>
      <c r="Q88" s="829">
        <f>'Comm Input'!Z2341</f>
        <v>0</v>
      </c>
      <c r="R88" s="387">
        <f>'Comm Input'!AA2341</f>
        <v>0</v>
      </c>
      <c r="S88" s="387">
        <f>'Comm Input'!AB2341</f>
        <v>0</v>
      </c>
      <c r="T88" s="1087">
        <f>'Comm Input'!AC2341</f>
        <v>0</v>
      </c>
      <c r="U88" s="387">
        <f>'Comm Input'!AD2341</f>
        <v>0</v>
      </c>
      <c r="V88" s="523">
        <f>'Comm Input'!AE2341</f>
        <v>0</v>
      </c>
      <c r="W88" s="89">
        <f>'Comm Input'!AF2341</f>
        <v>0</v>
      </c>
      <c r="X88" s="387">
        <f>'Comm Input'!AG2341</f>
        <v>0</v>
      </c>
      <c r="Y88" s="387">
        <f>'Comm Input'!AH2341</f>
        <v>0</v>
      </c>
      <c r="Z88" s="1087">
        <f>'Comm Input'!AI2341</f>
        <v>0</v>
      </c>
    </row>
    <row r="89" spans="1:26" x14ac:dyDescent="0.25">
      <c r="A89" s="134">
        <f>'Comm Input'!J2342</f>
        <v>0</v>
      </c>
      <c r="B89">
        <f>'Comm Input'!K2342</f>
        <v>0</v>
      </c>
      <c r="C89">
        <f>'Comm Input'!L2342</f>
        <v>0</v>
      </c>
      <c r="D89">
        <f>'Comm Input'!M2342</f>
        <v>0</v>
      </c>
      <c r="E89">
        <f>'Comm Input'!N2342</f>
        <v>0</v>
      </c>
      <c r="F89" s="17">
        <f>'Comm Input'!O2342</f>
        <v>0</v>
      </c>
      <c r="G89">
        <f>'Comm Input'!P2342</f>
        <v>0</v>
      </c>
      <c r="H89" s="306">
        <f>'Comm Input'!Q2342</f>
        <v>0</v>
      </c>
      <c r="I89" s="306">
        <f>'Comm Input'!R2342</f>
        <v>0</v>
      </c>
      <c r="J89" s="306">
        <f>'Comm Input'!S2342</f>
        <v>0</v>
      </c>
      <c r="K89" s="306">
        <f>'Comm Input'!T2342</f>
        <v>0</v>
      </c>
      <c r="L89">
        <f>'Comm Input'!U2342</f>
        <v>0</v>
      </c>
      <c r="M89">
        <f>'Comm Input'!V2342</f>
        <v>0</v>
      </c>
      <c r="N89">
        <f>'Comm Input'!W2342</f>
        <v>0</v>
      </c>
      <c r="O89">
        <f>'Comm Input'!X2342</f>
        <v>0</v>
      </c>
      <c r="P89" s="11">
        <f>'Comm Input'!Y2342</f>
        <v>0</v>
      </c>
      <c r="Q89">
        <f>'Comm Input'!Z2342</f>
        <v>0</v>
      </c>
      <c r="R89">
        <f>'Comm Input'!AA2342</f>
        <v>0</v>
      </c>
      <c r="S89" s="11">
        <f>'Comm Input'!AB2342</f>
        <v>0</v>
      </c>
      <c r="T89">
        <f>'Comm Input'!AC2342</f>
        <v>0</v>
      </c>
      <c r="U89">
        <f>'Comm Input'!AD2342</f>
        <v>0</v>
      </c>
      <c r="V89">
        <f>'Comm Input'!AE2342</f>
        <v>0</v>
      </c>
      <c r="W89">
        <f>'Comm Input'!AF2342</f>
        <v>0</v>
      </c>
      <c r="X89">
        <f>'Comm Input'!AG2342</f>
        <v>0</v>
      </c>
      <c r="Y89">
        <f>'Comm Input'!AH2342</f>
        <v>0</v>
      </c>
      <c r="Z89">
        <f>'Comm Input'!AI2342</f>
        <v>0</v>
      </c>
    </row>
    <row r="90" spans="1:26" x14ac:dyDescent="0.25">
      <c r="A90" s="440" t="str">
        <f>'Comm Input'!J2343</f>
        <v>CEST 9383</v>
      </c>
      <c r="B90" s="42" t="str">
        <f>'Comm Input'!K2343</f>
        <v xml:space="preserve">Broker: </v>
      </c>
      <c r="C90" s="35">
        <f>'Comm Input'!L2343</f>
        <v>0</v>
      </c>
      <c r="D90" s="158">
        <f>'Comm Input'!M2343</f>
        <v>0</v>
      </c>
      <c r="E90" s="117">
        <f>'Comm Input'!N2343</f>
        <v>0</v>
      </c>
      <c r="F90" s="316">
        <f>'Comm Input'!O2343</f>
        <v>0</v>
      </c>
      <c r="G90" s="158">
        <f>'Comm Input'!P2343</f>
        <v>0</v>
      </c>
      <c r="H90" s="158">
        <f>'Comm Input'!Q2343</f>
        <v>0</v>
      </c>
      <c r="I90" s="158">
        <f>'Comm Input'!R2343</f>
        <v>0</v>
      </c>
      <c r="J90" s="319">
        <f>'Comm Input'!S2343</f>
        <v>0</v>
      </c>
      <c r="K90" s="319">
        <f>'Comm Input'!T2343</f>
        <v>0</v>
      </c>
      <c r="L90" s="319" t="str">
        <f>'Comm Input'!U2343</f>
        <v>Bundled</v>
      </c>
      <c r="M90" s="158">
        <f>'Comm Input'!V2343</f>
        <v>0</v>
      </c>
      <c r="N90" s="319">
        <f>'Comm Input'!W2343</f>
        <v>0</v>
      </c>
      <c r="O90" s="117">
        <f>'Comm Input'!X2343</f>
        <v>0</v>
      </c>
      <c r="P90" s="157">
        <f>'Comm Input'!Y2343</f>
        <v>0</v>
      </c>
      <c r="Q90" s="158">
        <f>'Comm Input'!Z2343</f>
        <v>0</v>
      </c>
      <c r="R90" s="319">
        <f>'Comm Input'!AA2343</f>
        <v>0</v>
      </c>
      <c r="S90" s="157">
        <f>'Comm Input'!AB2343</f>
        <v>0</v>
      </c>
      <c r="T90" s="7">
        <f>'Comm Input'!AC2343</f>
        <v>0</v>
      </c>
      <c r="U90" s="319">
        <f>'Comm Input'!AD2343</f>
        <v>0</v>
      </c>
      <c r="V90" s="7">
        <f>'Comm Input'!AE2343</f>
        <v>0</v>
      </c>
      <c r="W90" s="7">
        <f>'Comm Input'!AF2343</f>
        <v>0</v>
      </c>
      <c r="X90" s="158">
        <f>'Comm Input'!AG2343</f>
        <v>0</v>
      </c>
      <c r="Y90" s="322">
        <f>'Comm Input'!AH2343</f>
        <v>0</v>
      </c>
      <c r="Z90" s="7">
        <f>'Comm Input'!AI2343</f>
        <v>0</v>
      </c>
    </row>
    <row r="91" spans="1:26" x14ac:dyDescent="0.25">
      <c r="A91" s="311">
        <f>'Comm Input'!J2344</f>
        <v>0</v>
      </c>
      <c r="B91" s="378" t="str">
        <f>'Comm Input'!K2344</f>
        <v>Client</v>
      </c>
      <c r="C91" s="17">
        <f>'Comm Input'!L2344</f>
        <v>0</v>
      </c>
      <c r="D91" t="str">
        <f>'Comm Input'!M2344</f>
        <v>STCODE</v>
      </c>
      <c r="E91" s="628">
        <f>'Comm Input'!N2344</f>
        <v>0</v>
      </c>
      <c r="F91" s="366">
        <f>'Comm Input'!O2344</f>
        <v>0</v>
      </c>
      <c r="G91" s="533">
        <f>'Comm Input'!P2344</f>
        <v>0</v>
      </c>
      <c r="H91" s="535">
        <f>'Comm Input'!Q2344</f>
        <v>0</v>
      </c>
      <c r="I91" s="535">
        <f>'Comm Input'!R2344</f>
        <v>0</v>
      </c>
      <c r="J91" s="535">
        <f>'Comm Input'!S2344</f>
        <v>0</v>
      </c>
      <c r="K91" s="535">
        <f>'Comm Input'!T2344</f>
        <v>0</v>
      </c>
      <c r="L91" s="526">
        <f>'Comm Input'!U2344</f>
        <v>0</v>
      </c>
      <c r="M91" s="526">
        <f>'Comm Input'!V2344</f>
        <v>0</v>
      </c>
      <c r="N91" s="523">
        <f>'Comm Input'!W2344</f>
        <v>0</v>
      </c>
      <c r="O91" s="523">
        <f>'Comm Input'!X2344</f>
        <v>0</v>
      </c>
      <c r="P91" s="538">
        <f>'Comm Input'!Y2344</f>
        <v>0</v>
      </c>
      <c r="Q91" s="523">
        <f>'Comm Input'!Z2344</f>
        <v>0</v>
      </c>
      <c r="R91" s="538">
        <f>'Comm Input'!AA2344</f>
        <v>0</v>
      </c>
      <c r="S91" s="538">
        <f>'Comm Input'!AB2344</f>
        <v>0</v>
      </c>
      <c r="T91">
        <f>'Comm Input'!AC2344</f>
        <v>0</v>
      </c>
      <c r="U91" s="538">
        <f>'Comm Input'!AD2344</f>
        <v>0</v>
      </c>
      <c r="V91">
        <f>'Comm Input'!AE2344</f>
        <v>0</v>
      </c>
      <c r="W91" s="541">
        <f>'Comm Input'!AF2344</f>
        <v>0</v>
      </c>
      <c r="X91" s="538">
        <f>'Comm Input'!AG2344</f>
        <v>0</v>
      </c>
      <c r="Y91" s="538">
        <f>'Comm Input'!AH2344</f>
        <v>0</v>
      </c>
      <c r="Z91">
        <f>'Comm Input'!AI2344</f>
        <v>0</v>
      </c>
    </row>
    <row r="92" spans="1:26" x14ac:dyDescent="0.25">
      <c r="A92" s="311">
        <f>'Comm Input'!J2345</f>
        <v>0</v>
      </c>
      <c r="B92">
        <f>'Comm Input'!K2345</f>
        <v>0</v>
      </c>
      <c r="C92">
        <f>'Comm Input'!L2345</f>
        <v>0</v>
      </c>
      <c r="D92">
        <f>'Comm Input'!M2345</f>
        <v>0</v>
      </c>
      <c r="E92" s="494">
        <f>'Comm Input'!N2345</f>
        <v>0</v>
      </c>
      <c r="F92" s="17">
        <f>'Comm Input'!O2345</f>
        <v>0</v>
      </c>
      <c r="G92" s="38">
        <f>'Comm Input'!P2345</f>
        <v>0</v>
      </c>
      <c r="H92" s="307">
        <f>'Comm Input'!Q2345</f>
        <v>0</v>
      </c>
      <c r="I92" s="307">
        <f>'Comm Input'!R2345</f>
        <v>0</v>
      </c>
      <c r="J92" s="307">
        <f>'Comm Input'!S2345</f>
        <v>0</v>
      </c>
      <c r="K92" s="307">
        <f>'Comm Input'!T2345</f>
        <v>0</v>
      </c>
      <c r="L92" s="38">
        <f>'Comm Input'!U2345</f>
        <v>0</v>
      </c>
      <c r="M92" s="38">
        <f>'Comm Input'!V2345</f>
        <v>0</v>
      </c>
      <c r="N92" s="22">
        <f>'Comm Input'!W2345</f>
        <v>0</v>
      </c>
      <c r="O92" s="22">
        <f>'Comm Input'!X2345</f>
        <v>0</v>
      </c>
      <c r="P92" s="23">
        <f>'Comm Input'!Y2345</f>
        <v>0</v>
      </c>
      <c r="Q92" s="22">
        <f>'Comm Input'!Z2345</f>
        <v>0</v>
      </c>
      <c r="R92" s="23">
        <f>'Comm Input'!AA2345</f>
        <v>0</v>
      </c>
      <c r="S92" s="23">
        <f>'Comm Input'!AB2345</f>
        <v>0</v>
      </c>
      <c r="T92">
        <f>'Comm Input'!AC2345</f>
        <v>0</v>
      </c>
      <c r="U92" s="23">
        <f>'Comm Input'!AD2345</f>
        <v>0</v>
      </c>
      <c r="V92">
        <f>'Comm Input'!AE2345</f>
        <v>0</v>
      </c>
      <c r="W92" s="49">
        <f>'Comm Input'!AF2345</f>
        <v>0</v>
      </c>
      <c r="X92" s="23">
        <f>'Comm Input'!AG2345</f>
        <v>0</v>
      </c>
      <c r="Y92" s="23">
        <f>'Comm Input'!AH2345</f>
        <v>0</v>
      </c>
      <c r="Z92">
        <f>'Comm Input'!AI2345</f>
        <v>0</v>
      </c>
    </row>
    <row r="93" spans="1:26" x14ac:dyDescent="0.25">
      <c r="A93" s="311">
        <f>'Comm Input'!J2346</f>
        <v>0</v>
      </c>
      <c r="B93" t="str">
        <f>'Comm Input'!K2346</f>
        <v xml:space="preserve">EFFECTIVE: </v>
      </c>
      <c r="C93" s="17">
        <f>'Comm Input'!L2346</f>
        <v>0</v>
      </c>
      <c r="D93">
        <f>'Comm Input'!M2346</f>
        <v>0</v>
      </c>
      <c r="E93" s="494">
        <f>'Comm Input'!N2346</f>
        <v>0</v>
      </c>
      <c r="F93" s="366">
        <f>'Comm Input'!O2346</f>
        <v>0</v>
      </c>
      <c r="G93" s="321">
        <f>'Comm Input'!P2346</f>
        <v>0</v>
      </c>
      <c r="H93" s="307">
        <f>'Comm Input'!Q2346</f>
        <v>0</v>
      </c>
      <c r="I93" s="307">
        <f>'Comm Input'!R2346</f>
        <v>0</v>
      </c>
      <c r="J93" s="307">
        <f>'Comm Input'!S2346</f>
        <v>0</v>
      </c>
      <c r="K93" s="307">
        <f>'Comm Input'!T2346</f>
        <v>0</v>
      </c>
      <c r="L93" s="38">
        <f>'Comm Input'!U2346</f>
        <v>0</v>
      </c>
      <c r="M93" s="38">
        <f>'Comm Input'!V2346</f>
        <v>0</v>
      </c>
      <c r="N93" s="22">
        <f>'Comm Input'!W2346</f>
        <v>0</v>
      </c>
      <c r="O93" s="22">
        <f>'Comm Input'!X2346</f>
        <v>0</v>
      </c>
      <c r="P93" s="23">
        <f>'Comm Input'!Y2346</f>
        <v>0</v>
      </c>
      <c r="Q93" s="22">
        <f>'Comm Input'!Z2346</f>
        <v>0</v>
      </c>
      <c r="R93" s="23">
        <f>'Comm Input'!AA2346</f>
        <v>0</v>
      </c>
      <c r="S93" s="23">
        <f>'Comm Input'!AB2346</f>
        <v>0</v>
      </c>
      <c r="T93">
        <f>'Comm Input'!AC2346</f>
        <v>0</v>
      </c>
      <c r="U93" s="23">
        <f>'Comm Input'!AD2346</f>
        <v>0</v>
      </c>
      <c r="V93">
        <f>'Comm Input'!AE2346</f>
        <v>0</v>
      </c>
      <c r="W93" s="49">
        <f>'Comm Input'!AF2346</f>
        <v>0</v>
      </c>
      <c r="X93" s="23">
        <f>'Comm Input'!AG2346</f>
        <v>0</v>
      </c>
      <c r="Y93" s="23">
        <f>'Comm Input'!AH2346</f>
        <v>0</v>
      </c>
      <c r="Z93">
        <f>'Comm Input'!AI2346</f>
        <v>0</v>
      </c>
    </row>
    <row r="94" spans="1:26" x14ac:dyDescent="0.25">
      <c r="A94" s="311">
        <f>'Comm Input'!J2347</f>
        <v>0</v>
      </c>
      <c r="B94">
        <f>'Comm Input'!K2347</f>
        <v>0</v>
      </c>
      <c r="C94">
        <f>'Comm Input'!L2347</f>
        <v>0</v>
      </c>
      <c r="D94">
        <f>'Comm Input'!M2347</f>
        <v>0</v>
      </c>
      <c r="E94" s="494">
        <f>'Comm Input'!N2347</f>
        <v>0</v>
      </c>
      <c r="F94" s="17">
        <f>'Comm Input'!O2347</f>
        <v>0</v>
      </c>
      <c r="G94" s="38">
        <f>'Comm Input'!P2347</f>
        <v>0</v>
      </c>
      <c r="H94" s="307">
        <f>'Comm Input'!Q2347</f>
        <v>0</v>
      </c>
      <c r="I94" s="307">
        <f>'Comm Input'!R2347</f>
        <v>0</v>
      </c>
      <c r="J94" s="307">
        <f>'Comm Input'!S2347</f>
        <v>0</v>
      </c>
      <c r="K94" s="307">
        <f>'Comm Input'!T2347</f>
        <v>0</v>
      </c>
      <c r="L94" s="38">
        <f>'Comm Input'!U2347</f>
        <v>0</v>
      </c>
      <c r="M94" s="38">
        <f>'Comm Input'!V2347</f>
        <v>0</v>
      </c>
      <c r="N94" s="22">
        <f>'Comm Input'!W2347</f>
        <v>0</v>
      </c>
      <c r="O94" s="22">
        <f>'Comm Input'!X2347</f>
        <v>0</v>
      </c>
      <c r="P94" s="23">
        <f>'Comm Input'!Y2347</f>
        <v>0</v>
      </c>
      <c r="Q94" s="22">
        <f>'Comm Input'!Z2347</f>
        <v>0</v>
      </c>
      <c r="R94" s="23">
        <f>'Comm Input'!AA2347</f>
        <v>0</v>
      </c>
      <c r="S94" s="23">
        <f>'Comm Input'!AB2347</f>
        <v>0</v>
      </c>
      <c r="T94">
        <f>'Comm Input'!AC2347</f>
        <v>0</v>
      </c>
      <c r="U94" s="23">
        <f>'Comm Input'!AD2347</f>
        <v>0</v>
      </c>
      <c r="V94">
        <f>'Comm Input'!AE2347</f>
        <v>0</v>
      </c>
      <c r="W94" s="49">
        <f>'Comm Input'!AF2347</f>
        <v>0</v>
      </c>
      <c r="X94" s="23">
        <f>'Comm Input'!AG2347</f>
        <v>0</v>
      </c>
      <c r="Y94" s="23">
        <f>'Comm Input'!AH2347</f>
        <v>0</v>
      </c>
      <c r="Z94">
        <f>'Comm Input'!AI2347</f>
        <v>0</v>
      </c>
    </row>
    <row r="95" spans="1:26" x14ac:dyDescent="0.25">
      <c r="A95" s="311">
        <f>'Comm Input'!J2348</f>
        <v>0</v>
      </c>
      <c r="B95">
        <f>'Comm Input'!K2348</f>
        <v>0</v>
      </c>
      <c r="C95">
        <f>'Comm Input'!L2348</f>
        <v>0</v>
      </c>
      <c r="D95" s="1352">
        <f>'Comm Input'!M2348</f>
        <v>0</v>
      </c>
      <c r="E95" s="494">
        <f>'Comm Input'!N2348</f>
        <v>0</v>
      </c>
      <c r="F95" s="17">
        <f>'Comm Input'!O2348</f>
        <v>0</v>
      </c>
      <c r="G95" s="38">
        <f>'Comm Input'!P2348</f>
        <v>0</v>
      </c>
      <c r="H95" s="307">
        <f>'Comm Input'!Q2348</f>
        <v>0</v>
      </c>
      <c r="I95" s="307">
        <f>'Comm Input'!R2348</f>
        <v>0</v>
      </c>
      <c r="J95" s="307">
        <f>'Comm Input'!S2348</f>
        <v>0</v>
      </c>
      <c r="K95" s="307">
        <f>'Comm Input'!T2348</f>
        <v>0</v>
      </c>
      <c r="L95" s="38">
        <f>'Comm Input'!U2348</f>
        <v>0</v>
      </c>
      <c r="M95" s="38">
        <f>'Comm Input'!V2348</f>
        <v>0</v>
      </c>
      <c r="N95" s="22">
        <f>'Comm Input'!W2348</f>
        <v>0</v>
      </c>
      <c r="O95" s="22">
        <f>'Comm Input'!X2348</f>
        <v>0</v>
      </c>
      <c r="P95" s="23">
        <f>'Comm Input'!Y2348</f>
        <v>0</v>
      </c>
      <c r="Q95" s="22">
        <f>'Comm Input'!Z2348</f>
        <v>0</v>
      </c>
      <c r="R95" s="23">
        <f>'Comm Input'!AA2348</f>
        <v>0</v>
      </c>
      <c r="S95" s="23">
        <f>'Comm Input'!AB2348</f>
        <v>0</v>
      </c>
      <c r="T95">
        <f>'Comm Input'!AC2348</f>
        <v>0</v>
      </c>
      <c r="U95" s="23">
        <f>'Comm Input'!AD2348</f>
        <v>0</v>
      </c>
      <c r="V95">
        <f>'Comm Input'!AE2348</f>
        <v>0</v>
      </c>
      <c r="W95" s="49">
        <f>'Comm Input'!AF2348</f>
        <v>0</v>
      </c>
      <c r="X95" s="23">
        <f>'Comm Input'!AG2348</f>
        <v>0</v>
      </c>
      <c r="Y95" s="23">
        <f>'Comm Input'!AH2348</f>
        <v>0</v>
      </c>
      <c r="Z95" s="23">
        <f>'Comm Input'!AI2348</f>
        <v>0</v>
      </c>
    </row>
    <row r="96" spans="1:26" x14ac:dyDescent="0.25">
      <c r="A96" s="311">
        <f>'Comm Input'!J2349</f>
        <v>0</v>
      </c>
      <c r="B96">
        <f>'Comm Input'!K2349</f>
        <v>0</v>
      </c>
      <c r="C96">
        <f>'Comm Input'!L2349</f>
        <v>0</v>
      </c>
      <c r="D96">
        <f>'Comm Input'!M2349</f>
        <v>0</v>
      </c>
      <c r="E96" s="626">
        <f>'Comm Input'!N2349</f>
        <v>0</v>
      </c>
      <c r="F96" s="13">
        <f>'Comm Input'!O2349</f>
        <v>0</v>
      </c>
      <c r="G96" s="38">
        <f>'Comm Input'!P2349</f>
        <v>0</v>
      </c>
      <c r="H96" s="307">
        <f>'Comm Input'!Q2349</f>
        <v>0</v>
      </c>
      <c r="I96" s="307">
        <f>'Comm Input'!R2349</f>
        <v>0</v>
      </c>
      <c r="J96" s="307">
        <f>'Comm Input'!S2349</f>
        <v>0</v>
      </c>
      <c r="K96" s="307">
        <f>'Comm Input'!T2349</f>
        <v>0</v>
      </c>
      <c r="L96" s="38">
        <f>'Comm Input'!U2349</f>
        <v>0</v>
      </c>
      <c r="M96" s="38">
        <f>'Comm Input'!V2349</f>
        <v>0</v>
      </c>
      <c r="N96" s="22">
        <f>'Comm Input'!W2349</f>
        <v>0</v>
      </c>
      <c r="O96" s="22">
        <f>'Comm Input'!X2349</f>
        <v>0</v>
      </c>
      <c r="P96" s="23">
        <f>'Comm Input'!Y2349</f>
        <v>0</v>
      </c>
      <c r="Q96" s="22">
        <f>'Comm Input'!Z2349</f>
        <v>0</v>
      </c>
      <c r="R96" s="23">
        <f>'Comm Input'!AA2349</f>
        <v>0</v>
      </c>
      <c r="S96" s="23">
        <f>'Comm Input'!AB2349</f>
        <v>0</v>
      </c>
      <c r="T96">
        <f>'Comm Input'!AC2349</f>
        <v>0</v>
      </c>
      <c r="U96" s="23">
        <f>'Comm Input'!AD2349</f>
        <v>0</v>
      </c>
      <c r="V96">
        <f>'Comm Input'!AE2349</f>
        <v>0</v>
      </c>
      <c r="W96" s="49">
        <f>'Comm Input'!AF2349</f>
        <v>0</v>
      </c>
      <c r="X96" s="23">
        <f>'Comm Input'!AG2349</f>
        <v>0</v>
      </c>
      <c r="Y96" s="23">
        <f>'Comm Input'!AH2349</f>
        <v>0</v>
      </c>
      <c r="Z96" s="23">
        <f>'Comm Input'!AI2349</f>
        <v>0</v>
      </c>
    </row>
    <row r="97" spans="1:26" ht="15.75" thickBot="1" x14ac:dyDescent="0.3">
      <c r="A97" s="311">
        <f>'Comm Input'!J2350</f>
        <v>0</v>
      </c>
      <c r="B97">
        <f>'Comm Input'!K2350</f>
        <v>0</v>
      </c>
      <c r="C97">
        <f>'Comm Input'!L2350</f>
        <v>0</v>
      </c>
      <c r="D97">
        <f>'Comm Input'!M2350</f>
        <v>0</v>
      </c>
      <c r="E97" s="49">
        <f>'Comm Input'!N2350</f>
        <v>0</v>
      </c>
      <c r="F97" s="50">
        <f>'Comm Input'!O2350</f>
        <v>0</v>
      </c>
      <c r="G97" s="38">
        <f>'Comm Input'!P2350</f>
        <v>0</v>
      </c>
      <c r="H97" s="307">
        <f>'Comm Input'!Q2350</f>
        <v>0</v>
      </c>
      <c r="I97" s="307">
        <f>'Comm Input'!R2350</f>
        <v>0</v>
      </c>
      <c r="J97" s="307">
        <f>'Comm Input'!S2350</f>
        <v>0</v>
      </c>
      <c r="K97" s="307">
        <f>'Comm Input'!T2350</f>
        <v>0</v>
      </c>
      <c r="L97" s="38">
        <f>'Comm Input'!U2350</f>
        <v>0</v>
      </c>
      <c r="M97" s="38">
        <f>'Comm Input'!V2350</f>
        <v>0</v>
      </c>
      <c r="N97" s="38">
        <f>'Comm Input'!W2350</f>
        <v>0</v>
      </c>
      <c r="O97" s="22">
        <f>'Comm Input'!X2350</f>
        <v>0</v>
      </c>
      <c r="P97" s="11">
        <f>'Comm Input'!Y2350</f>
        <v>0</v>
      </c>
      <c r="Q97" s="22">
        <f>'Comm Input'!Z2350</f>
        <v>0</v>
      </c>
      <c r="R97" s="22">
        <f>'Comm Input'!AA2350</f>
        <v>0</v>
      </c>
      <c r="S97" s="22">
        <f>'Comm Input'!AB2350</f>
        <v>0</v>
      </c>
      <c r="T97" s="22">
        <f>'Comm Input'!AC2350</f>
        <v>0</v>
      </c>
      <c r="U97" s="22">
        <f>'Comm Input'!AD2350</f>
        <v>0</v>
      </c>
      <c r="V97" s="22">
        <f>'Comm Input'!AE2350</f>
        <v>0</v>
      </c>
      <c r="W97" s="49">
        <f>'Comm Input'!AF2350</f>
        <v>0</v>
      </c>
      <c r="X97" s="22">
        <f>'Comm Input'!AG2350</f>
        <v>0</v>
      </c>
      <c r="Y97" s="22">
        <f>'Comm Input'!AH2350</f>
        <v>0</v>
      </c>
      <c r="Z97" s="22">
        <f>'Comm Input'!AI2350</f>
        <v>0</v>
      </c>
    </row>
    <row r="98" spans="1:26" ht="15.75" thickBot="1" x14ac:dyDescent="0.3">
      <c r="A98" s="311">
        <f>'Comm Input'!J2351</f>
        <v>0</v>
      </c>
      <c r="B98">
        <f>'Comm Input'!K2351</f>
        <v>0</v>
      </c>
      <c r="C98">
        <f>'Comm Input'!L2351</f>
        <v>0</v>
      </c>
      <c r="D98">
        <f>'Comm Input'!M2351</f>
        <v>0</v>
      </c>
      <c r="E98" s="49">
        <f>'Comm Input'!N2351</f>
        <v>0</v>
      </c>
      <c r="F98" s="50">
        <f>'Comm Input'!O2351</f>
        <v>0</v>
      </c>
      <c r="G98" s="38">
        <f>'Comm Input'!P2351</f>
        <v>0</v>
      </c>
      <c r="H98" s="38">
        <f>'Comm Input'!Q2351</f>
        <v>0</v>
      </c>
      <c r="I98" s="38">
        <f>'Comm Input'!R2351</f>
        <v>0</v>
      </c>
      <c r="J98" s="38">
        <f>'Comm Input'!S2351</f>
        <v>0</v>
      </c>
      <c r="K98" s="38">
        <f>'Comm Input'!T2351</f>
        <v>0</v>
      </c>
      <c r="L98" s="38">
        <f>'Comm Input'!U2351</f>
        <v>0</v>
      </c>
      <c r="M98" s="38">
        <f>'Comm Input'!V2351</f>
        <v>0</v>
      </c>
      <c r="N98" s="488">
        <f>'Comm Input'!W2351</f>
        <v>0</v>
      </c>
      <c r="O98" s="489">
        <f>'Comm Input'!X2351</f>
        <v>0</v>
      </c>
      <c r="P98" s="490">
        <f>'Comm Input'!Y2351</f>
        <v>0</v>
      </c>
      <c r="Q98" s="829">
        <f>'Comm Input'!Z2351</f>
        <v>0</v>
      </c>
      <c r="R98" s="387">
        <f>'Comm Input'!AA2351</f>
        <v>0</v>
      </c>
      <c r="S98" s="387">
        <f>'Comm Input'!AB2351</f>
        <v>0</v>
      </c>
      <c r="T98" s="1087">
        <f>'Comm Input'!AC2351</f>
        <v>0</v>
      </c>
      <c r="U98" s="387">
        <f>'Comm Input'!AD2351</f>
        <v>0</v>
      </c>
      <c r="V98" s="523">
        <f>'Comm Input'!AE2351</f>
        <v>0</v>
      </c>
      <c r="W98" s="89">
        <f>'Comm Input'!AF2351</f>
        <v>0</v>
      </c>
      <c r="X98" s="387">
        <f>'Comm Input'!AG2351</f>
        <v>0</v>
      </c>
      <c r="Y98" s="387">
        <f>'Comm Input'!AH2351</f>
        <v>0</v>
      </c>
      <c r="Z98" s="1087">
        <f>'Comm Input'!AI2351</f>
        <v>0</v>
      </c>
    </row>
    <row r="99" spans="1:26" x14ac:dyDescent="0.25">
      <c r="A99" s="134">
        <f>'Comm Input'!J2352</f>
        <v>0</v>
      </c>
      <c r="B99">
        <f>'Comm Input'!K2352</f>
        <v>0</v>
      </c>
      <c r="C99">
        <f>'Comm Input'!L2352</f>
        <v>0</v>
      </c>
      <c r="D99">
        <f>'Comm Input'!M2352</f>
        <v>0</v>
      </c>
      <c r="E99">
        <f>'Comm Input'!N2352</f>
        <v>0</v>
      </c>
      <c r="F99" s="17">
        <f>'Comm Input'!O2352</f>
        <v>0</v>
      </c>
      <c r="G99">
        <f>'Comm Input'!P2352</f>
        <v>0</v>
      </c>
      <c r="H99" s="306">
        <f>'Comm Input'!Q2352</f>
        <v>0</v>
      </c>
      <c r="I99" s="306">
        <f>'Comm Input'!R2352</f>
        <v>0</v>
      </c>
      <c r="J99" s="306">
        <f>'Comm Input'!S2352</f>
        <v>0</v>
      </c>
      <c r="K99" s="306">
        <f>'Comm Input'!T2352</f>
        <v>0</v>
      </c>
      <c r="L99">
        <f>'Comm Input'!U2352</f>
        <v>0</v>
      </c>
      <c r="M99">
        <f>'Comm Input'!V2352</f>
        <v>0</v>
      </c>
      <c r="N99">
        <f>'Comm Input'!W2352</f>
        <v>0</v>
      </c>
      <c r="O99">
        <f>'Comm Input'!X2352</f>
        <v>0</v>
      </c>
      <c r="P99" s="11">
        <f>'Comm Input'!Y2352</f>
        <v>0</v>
      </c>
      <c r="Q99">
        <f>'Comm Input'!Z2352</f>
        <v>0</v>
      </c>
      <c r="R99">
        <f>'Comm Input'!AA2352</f>
        <v>0</v>
      </c>
      <c r="S99" s="11">
        <f>'Comm Input'!AB2352</f>
        <v>0</v>
      </c>
      <c r="T99">
        <f>'Comm Input'!AC2352</f>
        <v>0</v>
      </c>
      <c r="U99">
        <f>'Comm Input'!AD2352</f>
        <v>0</v>
      </c>
      <c r="V99">
        <f>'Comm Input'!AE2352</f>
        <v>0</v>
      </c>
      <c r="W99">
        <f>'Comm Input'!AF2352</f>
        <v>0</v>
      </c>
      <c r="X99">
        <f>'Comm Input'!AG2352</f>
        <v>0</v>
      </c>
      <c r="Y99">
        <f>'Comm Input'!AH2352</f>
        <v>0</v>
      </c>
      <c r="Z99">
        <f>'Comm Input'!AI2352</f>
        <v>0</v>
      </c>
    </row>
    <row r="100" spans="1:26" x14ac:dyDescent="0.25">
      <c r="A100" s="440" t="str">
        <f>'Comm Input'!J2353</f>
        <v>CEST 9383</v>
      </c>
      <c r="B100" s="42" t="str">
        <f>'Comm Input'!K2353</f>
        <v xml:space="preserve">Broker: </v>
      </c>
      <c r="C100" s="35">
        <f>'Comm Input'!L2353</f>
        <v>0</v>
      </c>
      <c r="D100" s="158">
        <f>'Comm Input'!M2353</f>
        <v>0</v>
      </c>
      <c r="E100" s="117">
        <f>'Comm Input'!N2353</f>
        <v>0</v>
      </c>
      <c r="F100" s="316">
        <f>'Comm Input'!O2353</f>
        <v>0</v>
      </c>
      <c r="G100" s="158">
        <f>'Comm Input'!P2353</f>
        <v>0</v>
      </c>
      <c r="H100" s="158">
        <f>'Comm Input'!Q2353</f>
        <v>0</v>
      </c>
      <c r="I100" s="158">
        <f>'Comm Input'!R2353</f>
        <v>0</v>
      </c>
      <c r="J100" s="319">
        <f>'Comm Input'!S2353</f>
        <v>0</v>
      </c>
      <c r="K100" s="319">
        <f>'Comm Input'!T2353</f>
        <v>0</v>
      </c>
      <c r="L100" s="319" t="str">
        <f>'Comm Input'!U2353</f>
        <v>Bundled</v>
      </c>
      <c r="M100" s="158">
        <f>'Comm Input'!V2353</f>
        <v>0</v>
      </c>
      <c r="N100" s="319">
        <f>'Comm Input'!W2353</f>
        <v>0</v>
      </c>
      <c r="O100" s="117">
        <f>'Comm Input'!X2353</f>
        <v>0</v>
      </c>
      <c r="P100" s="157">
        <f>'Comm Input'!Y2353</f>
        <v>0</v>
      </c>
      <c r="Q100" s="158">
        <f>'Comm Input'!Z2353</f>
        <v>0</v>
      </c>
      <c r="R100" s="319">
        <f>'Comm Input'!AA2353</f>
        <v>0</v>
      </c>
      <c r="S100" s="157">
        <f>'Comm Input'!AB2353</f>
        <v>0</v>
      </c>
      <c r="T100" s="7">
        <f>'Comm Input'!AC2353</f>
        <v>0</v>
      </c>
      <c r="U100" s="319">
        <f>'Comm Input'!AD2353</f>
        <v>0</v>
      </c>
      <c r="V100" s="7">
        <f>'Comm Input'!AE2353</f>
        <v>0</v>
      </c>
      <c r="W100" s="7">
        <f>'Comm Input'!AF2353</f>
        <v>0</v>
      </c>
      <c r="X100" s="158">
        <f>'Comm Input'!AG2353</f>
        <v>0</v>
      </c>
      <c r="Y100" s="322">
        <f>'Comm Input'!AH2353</f>
        <v>0</v>
      </c>
      <c r="Z100" s="7">
        <f>'Comm Input'!AI2353</f>
        <v>0</v>
      </c>
    </row>
    <row r="101" spans="1:26" x14ac:dyDescent="0.25">
      <c r="A101" s="311">
        <f>'Comm Input'!J2354</f>
        <v>0</v>
      </c>
      <c r="B101" s="378" t="str">
        <f>'Comm Input'!K2354</f>
        <v>Client</v>
      </c>
      <c r="C101" s="17">
        <f>'Comm Input'!L2354</f>
        <v>0</v>
      </c>
      <c r="D101" t="str">
        <f>'Comm Input'!M2354</f>
        <v>STCODE</v>
      </c>
      <c r="E101" s="628">
        <f>'Comm Input'!N2354</f>
        <v>0</v>
      </c>
      <c r="F101" s="366">
        <f>'Comm Input'!O2354</f>
        <v>0</v>
      </c>
      <c r="G101" s="533">
        <f>'Comm Input'!P2354</f>
        <v>0</v>
      </c>
      <c r="H101" s="535">
        <f>'Comm Input'!Q2354</f>
        <v>0</v>
      </c>
      <c r="I101" s="535">
        <f>'Comm Input'!R2354</f>
        <v>0</v>
      </c>
      <c r="J101" s="535">
        <f>'Comm Input'!S2354</f>
        <v>0</v>
      </c>
      <c r="K101" s="535">
        <f>'Comm Input'!T2354</f>
        <v>0</v>
      </c>
      <c r="L101" s="526">
        <f>'Comm Input'!U2354</f>
        <v>0</v>
      </c>
      <c r="M101" s="526">
        <f>'Comm Input'!V2354</f>
        <v>0</v>
      </c>
      <c r="N101" s="523">
        <f>'Comm Input'!W2354</f>
        <v>0</v>
      </c>
      <c r="O101" s="523">
        <f>'Comm Input'!X2354</f>
        <v>0</v>
      </c>
      <c r="P101" s="538">
        <f>'Comm Input'!Y2354</f>
        <v>0</v>
      </c>
      <c r="Q101" s="523">
        <f>'Comm Input'!Z2354</f>
        <v>0</v>
      </c>
      <c r="R101" s="538">
        <f>'Comm Input'!AA2354</f>
        <v>0</v>
      </c>
      <c r="S101" s="538">
        <f>'Comm Input'!AB2354</f>
        <v>0</v>
      </c>
      <c r="T101">
        <f>'Comm Input'!AC2354</f>
        <v>0</v>
      </c>
      <c r="U101" s="538">
        <f>'Comm Input'!AD2354</f>
        <v>0</v>
      </c>
      <c r="V101">
        <f>'Comm Input'!AE2354</f>
        <v>0</v>
      </c>
      <c r="W101" s="541">
        <f>'Comm Input'!AF2354</f>
        <v>0</v>
      </c>
      <c r="X101" s="538">
        <f>'Comm Input'!AG2354</f>
        <v>0</v>
      </c>
      <c r="Y101" s="538">
        <f>'Comm Input'!AH2354</f>
        <v>0</v>
      </c>
      <c r="Z101">
        <f>'Comm Input'!AI2354</f>
        <v>0</v>
      </c>
    </row>
    <row r="102" spans="1:26" x14ac:dyDescent="0.25">
      <c r="A102" s="311">
        <f>'Comm Input'!J2355</f>
        <v>0</v>
      </c>
      <c r="B102">
        <f>'Comm Input'!K2355</f>
        <v>0</v>
      </c>
      <c r="C102">
        <f>'Comm Input'!L2355</f>
        <v>0</v>
      </c>
      <c r="D102">
        <f>'Comm Input'!M2355</f>
        <v>0</v>
      </c>
      <c r="E102" s="494">
        <f>'Comm Input'!N2355</f>
        <v>0</v>
      </c>
      <c r="F102" s="17">
        <f>'Comm Input'!O2355</f>
        <v>0</v>
      </c>
      <c r="G102" s="38">
        <f>'Comm Input'!P2355</f>
        <v>0</v>
      </c>
      <c r="H102" s="307">
        <f>'Comm Input'!Q2355</f>
        <v>0</v>
      </c>
      <c r="I102" s="307">
        <f>'Comm Input'!R2355</f>
        <v>0</v>
      </c>
      <c r="J102" s="307">
        <f>'Comm Input'!S2355</f>
        <v>0</v>
      </c>
      <c r="K102" s="307">
        <f>'Comm Input'!T2355</f>
        <v>0</v>
      </c>
      <c r="L102" s="38">
        <f>'Comm Input'!U2355</f>
        <v>0</v>
      </c>
      <c r="M102" s="38">
        <f>'Comm Input'!V2355</f>
        <v>0</v>
      </c>
      <c r="N102" s="22">
        <f>'Comm Input'!W2355</f>
        <v>0</v>
      </c>
      <c r="O102" s="22">
        <f>'Comm Input'!X2355</f>
        <v>0</v>
      </c>
      <c r="P102" s="23">
        <f>'Comm Input'!Y2355</f>
        <v>0</v>
      </c>
      <c r="Q102" s="22">
        <f>'Comm Input'!Z2355</f>
        <v>0</v>
      </c>
      <c r="R102" s="23">
        <f>'Comm Input'!AA2355</f>
        <v>0</v>
      </c>
      <c r="S102" s="23">
        <f>'Comm Input'!AB2355</f>
        <v>0</v>
      </c>
      <c r="T102">
        <f>'Comm Input'!AC2355</f>
        <v>0</v>
      </c>
      <c r="U102" s="23">
        <f>'Comm Input'!AD2355</f>
        <v>0</v>
      </c>
      <c r="V102">
        <f>'Comm Input'!AE2355</f>
        <v>0</v>
      </c>
      <c r="W102" s="49">
        <f>'Comm Input'!AF2355</f>
        <v>0</v>
      </c>
      <c r="X102" s="23">
        <f>'Comm Input'!AG2355</f>
        <v>0</v>
      </c>
      <c r="Y102" s="23">
        <f>'Comm Input'!AH2355</f>
        <v>0</v>
      </c>
      <c r="Z102">
        <f>'Comm Input'!AI2355</f>
        <v>0</v>
      </c>
    </row>
    <row r="103" spans="1:26" x14ac:dyDescent="0.25">
      <c r="A103" s="311">
        <f>'Comm Input'!J2356</f>
        <v>0</v>
      </c>
      <c r="B103" t="str">
        <f>'Comm Input'!K2356</f>
        <v xml:space="preserve">EFFECTIVE: </v>
      </c>
      <c r="C103" s="17">
        <f>'Comm Input'!L2356</f>
        <v>0</v>
      </c>
      <c r="D103">
        <f>'Comm Input'!M2356</f>
        <v>0</v>
      </c>
      <c r="E103" s="494">
        <f>'Comm Input'!N2356</f>
        <v>0</v>
      </c>
      <c r="F103" s="366">
        <f>'Comm Input'!O2356</f>
        <v>0</v>
      </c>
      <c r="G103" s="321">
        <f>'Comm Input'!P2356</f>
        <v>0</v>
      </c>
      <c r="H103" s="307">
        <f>'Comm Input'!Q2356</f>
        <v>0</v>
      </c>
      <c r="I103" s="307">
        <f>'Comm Input'!R2356</f>
        <v>0</v>
      </c>
      <c r="J103" s="307">
        <f>'Comm Input'!S2356</f>
        <v>0</v>
      </c>
      <c r="K103" s="307">
        <f>'Comm Input'!T2356</f>
        <v>0</v>
      </c>
      <c r="L103" s="38">
        <f>'Comm Input'!U2356</f>
        <v>0</v>
      </c>
      <c r="M103" s="38">
        <f>'Comm Input'!V2356</f>
        <v>0</v>
      </c>
      <c r="N103" s="22">
        <f>'Comm Input'!W2356</f>
        <v>0</v>
      </c>
      <c r="O103" s="22">
        <f>'Comm Input'!X2356</f>
        <v>0</v>
      </c>
      <c r="P103" s="23">
        <f>'Comm Input'!Y2356</f>
        <v>0</v>
      </c>
      <c r="Q103" s="22">
        <f>'Comm Input'!Z2356</f>
        <v>0</v>
      </c>
      <c r="R103" s="23">
        <f>'Comm Input'!AA2356</f>
        <v>0</v>
      </c>
      <c r="S103" s="23">
        <f>'Comm Input'!AB2356</f>
        <v>0</v>
      </c>
      <c r="T103">
        <f>'Comm Input'!AC2356</f>
        <v>0</v>
      </c>
      <c r="U103" s="23">
        <f>'Comm Input'!AD2356</f>
        <v>0</v>
      </c>
      <c r="V103">
        <f>'Comm Input'!AE2356</f>
        <v>0</v>
      </c>
      <c r="W103" s="49">
        <f>'Comm Input'!AF2356</f>
        <v>0</v>
      </c>
      <c r="X103" s="23">
        <f>'Comm Input'!AG2356</f>
        <v>0</v>
      </c>
      <c r="Y103" s="23">
        <f>'Comm Input'!AH2356</f>
        <v>0</v>
      </c>
      <c r="Z103">
        <f>'Comm Input'!AI2356</f>
        <v>0</v>
      </c>
    </row>
    <row r="104" spans="1:26" x14ac:dyDescent="0.25">
      <c r="A104" s="311">
        <f>'Comm Input'!J2357</f>
        <v>0</v>
      </c>
      <c r="B104">
        <f>'Comm Input'!K2357</f>
        <v>0</v>
      </c>
      <c r="C104">
        <f>'Comm Input'!L2357</f>
        <v>0</v>
      </c>
      <c r="D104">
        <f>'Comm Input'!M2357</f>
        <v>0</v>
      </c>
      <c r="E104" s="494">
        <f>'Comm Input'!N2357</f>
        <v>0</v>
      </c>
      <c r="F104" s="17">
        <f>'Comm Input'!O2357</f>
        <v>0</v>
      </c>
      <c r="G104" s="38">
        <f>'Comm Input'!P2357</f>
        <v>0</v>
      </c>
      <c r="H104" s="307">
        <f>'Comm Input'!Q2357</f>
        <v>0</v>
      </c>
      <c r="I104" s="307">
        <f>'Comm Input'!R2357</f>
        <v>0</v>
      </c>
      <c r="J104" s="307">
        <f>'Comm Input'!S2357</f>
        <v>0</v>
      </c>
      <c r="K104" s="307">
        <f>'Comm Input'!T2357</f>
        <v>0</v>
      </c>
      <c r="L104" s="38">
        <f>'Comm Input'!U2357</f>
        <v>0</v>
      </c>
      <c r="M104" s="38">
        <f>'Comm Input'!V2357</f>
        <v>0</v>
      </c>
      <c r="N104" s="22">
        <f>'Comm Input'!W2357</f>
        <v>0</v>
      </c>
      <c r="O104" s="22">
        <f>'Comm Input'!X2357</f>
        <v>0</v>
      </c>
      <c r="P104" s="23">
        <f>'Comm Input'!Y2357</f>
        <v>0</v>
      </c>
      <c r="Q104" s="22">
        <f>'Comm Input'!Z2357</f>
        <v>0</v>
      </c>
      <c r="R104" s="23">
        <f>'Comm Input'!AA2357</f>
        <v>0</v>
      </c>
      <c r="S104" s="23">
        <f>'Comm Input'!AB2357</f>
        <v>0</v>
      </c>
      <c r="T104">
        <f>'Comm Input'!AC2357</f>
        <v>0</v>
      </c>
      <c r="U104" s="23">
        <f>'Comm Input'!AD2357</f>
        <v>0</v>
      </c>
      <c r="V104">
        <f>'Comm Input'!AE2357</f>
        <v>0</v>
      </c>
      <c r="W104" s="49">
        <f>'Comm Input'!AF2357</f>
        <v>0</v>
      </c>
      <c r="X104" s="23">
        <f>'Comm Input'!AG2357</f>
        <v>0</v>
      </c>
      <c r="Y104" s="23">
        <f>'Comm Input'!AH2357</f>
        <v>0</v>
      </c>
      <c r="Z104">
        <f>'Comm Input'!AI2357</f>
        <v>0</v>
      </c>
    </row>
    <row r="105" spans="1:26" x14ac:dyDescent="0.25">
      <c r="A105" s="311">
        <f>'Comm Input'!J2358</f>
        <v>0</v>
      </c>
      <c r="B105">
        <f>'Comm Input'!K2358</f>
        <v>0</v>
      </c>
      <c r="C105">
        <f>'Comm Input'!L2358</f>
        <v>0</v>
      </c>
      <c r="D105" s="1352">
        <f>'Comm Input'!M2358</f>
        <v>0</v>
      </c>
      <c r="E105" s="494">
        <f>'Comm Input'!N2358</f>
        <v>0</v>
      </c>
      <c r="F105" s="17">
        <f>'Comm Input'!O2358</f>
        <v>0</v>
      </c>
      <c r="G105" s="38">
        <f>'Comm Input'!P2358</f>
        <v>0</v>
      </c>
      <c r="H105" s="307">
        <f>'Comm Input'!Q2358</f>
        <v>0</v>
      </c>
      <c r="I105" s="307">
        <f>'Comm Input'!R2358</f>
        <v>0</v>
      </c>
      <c r="J105" s="307">
        <f>'Comm Input'!S2358</f>
        <v>0</v>
      </c>
      <c r="K105" s="307">
        <f>'Comm Input'!T2358</f>
        <v>0</v>
      </c>
      <c r="L105" s="38">
        <f>'Comm Input'!U2358</f>
        <v>0</v>
      </c>
      <c r="M105" s="38">
        <f>'Comm Input'!V2358</f>
        <v>0</v>
      </c>
      <c r="N105" s="22">
        <f>'Comm Input'!W2358</f>
        <v>0</v>
      </c>
      <c r="O105" s="22">
        <f>'Comm Input'!X2358</f>
        <v>0</v>
      </c>
      <c r="P105" s="23">
        <f>'Comm Input'!Y2358</f>
        <v>0</v>
      </c>
      <c r="Q105" s="22">
        <f>'Comm Input'!Z2358</f>
        <v>0</v>
      </c>
      <c r="R105" s="23">
        <f>'Comm Input'!AA2358</f>
        <v>0</v>
      </c>
      <c r="S105" s="23">
        <f>'Comm Input'!AB2358</f>
        <v>0</v>
      </c>
      <c r="T105">
        <f>'Comm Input'!AC2358</f>
        <v>0</v>
      </c>
      <c r="U105" s="23">
        <f>'Comm Input'!AD2358</f>
        <v>0</v>
      </c>
      <c r="V105">
        <f>'Comm Input'!AE2358</f>
        <v>0</v>
      </c>
      <c r="W105" s="49">
        <f>'Comm Input'!AF2358</f>
        <v>0</v>
      </c>
      <c r="X105" s="23">
        <f>'Comm Input'!AG2358</f>
        <v>0</v>
      </c>
      <c r="Y105" s="23">
        <f>'Comm Input'!AH2358</f>
        <v>0</v>
      </c>
      <c r="Z105" s="23">
        <f>'Comm Input'!AI2358</f>
        <v>0</v>
      </c>
    </row>
    <row r="106" spans="1:26" x14ac:dyDescent="0.25">
      <c r="A106" s="311">
        <f>'Comm Input'!J2359</f>
        <v>0</v>
      </c>
      <c r="B106">
        <f>'Comm Input'!K2359</f>
        <v>0</v>
      </c>
      <c r="C106">
        <f>'Comm Input'!L2359</f>
        <v>0</v>
      </c>
      <c r="D106">
        <f>'Comm Input'!M2359</f>
        <v>0</v>
      </c>
      <c r="E106" s="626">
        <f>'Comm Input'!N2359</f>
        <v>0</v>
      </c>
      <c r="F106" s="13">
        <f>'Comm Input'!O2359</f>
        <v>0</v>
      </c>
      <c r="G106" s="38">
        <f>'Comm Input'!P2359</f>
        <v>0</v>
      </c>
      <c r="H106" s="307">
        <f>'Comm Input'!Q2359</f>
        <v>0</v>
      </c>
      <c r="I106" s="307">
        <f>'Comm Input'!R2359</f>
        <v>0</v>
      </c>
      <c r="J106" s="307">
        <f>'Comm Input'!S2359</f>
        <v>0</v>
      </c>
      <c r="K106" s="307">
        <f>'Comm Input'!T2359</f>
        <v>0</v>
      </c>
      <c r="L106" s="38">
        <f>'Comm Input'!U2359</f>
        <v>0</v>
      </c>
      <c r="M106" s="38">
        <f>'Comm Input'!V2359</f>
        <v>0</v>
      </c>
      <c r="N106" s="22">
        <f>'Comm Input'!W2359</f>
        <v>0</v>
      </c>
      <c r="O106" s="22">
        <f>'Comm Input'!X2359</f>
        <v>0</v>
      </c>
      <c r="P106" s="23">
        <f>'Comm Input'!Y2359</f>
        <v>0</v>
      </c>
      <c r="Q106" s="22">
        <f>'Comm Input'!Z2359</f>
        <v>0</v>
      </c>
      <c r="R106" s="23">
        <f>'Comm Input'!AA2359</f>
        <v>0</v>
      </c>
      <c r="S106" s="23">
        <f>'Comm Input'!AB2359</f>
        <v>0</v>
      </c>
      <c r="T106">
        <f>'Comm Input'!AC2359</f>
        <v>0</v>
      </c>
      <c r="U106" s="23">
        <f>'Comm Input'!AD2359</f>
        <v>0</v>
      </c>
      <c r="V106">
        <f>'Comm Input'!AE2359</f>
        <v>0</v>
      </c>
      <c r="W106" s="49">
        <f>'Comm Input'!AF2359</f>
        <v>0</v>
      </c>
      <c r="X106" s="23">
        <f>'Comm Input'!AG2359</f>
        <v>0</v>
      </c>
      <c r="Y106" s="23">
        <f>'Comm Input'!AH2359</f>
        <v>0</v>
      </c>
      <c r="Z106" s="23">
        <f>'Comm Input'!AI2359</f>
        <v>0</v>
      </c>
    </row>
    <row r="107" spans="1:26" ht="15.75" thickBot="1" x14ac:dyDescent="0.3">
      <c r="A107" s="311">
        <f>'Comm Input'!J2360</f>
        <v>0</v>
      </c>
      <c r="B107">
        <f>'Comm Input'!K2360</f>
        <v>0</v>
      </c>
      <c r="C107">
        <f>'Comm Input'!L2360</f>
        <v>0</v>
      </c>
      <c r="D107">
        <f>'Comm Input'!M2360</f>
        <v>0</v>
      </c>
      <c r="E107" s="49">
        <f>'Comm Input'!N2360</f>
        <v>0</v>
      </c>
      <c r="F107" s="50">
        <f>'Comm Input'!O2360</f>
        <v>0</v>
      </c>
      <c r="G107" s="38">
        <f>'Comm Input'!P2360</f>
        <v>0</v>
      </c>
      <c r="H107" s="307">
        <f>'Comm Input'!Q2360</f>
        <v>0</v>
      </c>
      <c r="I107" s="307">
        <f>'Comm Input'!R2360</f>
        <v>0</v>
      </c>
      <c r="J107" s="307">
        <f>'Comm Input'!S2360</f>
        <v>0</v>
      </c>
      <c r="K107" s="307">
        <f>'Comm Input'!T2360</f>
        <v>0</v>
      </c>
      <c r="L107" s="38">
        <f>'Comm Input'!U2360</f>
        <v>0</v>
      </c>
      <c r="M107" s="38">
        <f>'Comm Input'!V2360</f>
        <v>0</v>
      </c>
      <c r="N107" s="38">
        <f>'Comm Input'!W2360</f>
        <v>0</v>
      </c>
      <c r="O107" s="22">
        <f>'Comm Input'!X2360</f>
        <v>0</v>
      </c>
      <c r="P107" s="11">
        <f>'Comm Input'!Y2360</f>
        <v>0</v>
      </c>
      <c r="Q107" s="22">
        <f>'Comm Input'!Z2360</f>
        <v>0</v>
      </c>
      <c r="R107" s="22">
        <f>'Comm Input'!AA2360</f>
        <v>0</v>
      </c>
      <c r="S107" s="22">
        <f>'Comm Input'!AB2360</f>
        <v>0</v>
      </c>
      <c r="T107" s="22">
        <f>'Comm Input'!AC2360</f>
        <v>0</v>
      </c>
      <c r="U107" s="22">
        <f>'Comm Input'!AD2360</f>
        <v>0</v>
      </c>
      <c r="V107" s="22">
        <f>'Comm Input'!AE2360</f>
        <v>0</v>
      </c>
      <c r="W107" s="49">
        <f>'Comm Input'!AF2360</f>
        <v>0</v>
      </c>
      <c r="X107" s="22">
        <f>'Comm Input'!AG2360</f>
        <v>0</v>
      </c>
      <c r="Y107" s="22">
        <f>'Comm Input'!AH2360</f>
        <v>0</v>
      </c>
      <c r="Z107" s="22">
        <f>'Comm Input'!AI2360</f>
        <v>0</v>
      </c>
    </row>
    <row r="108" spans="1:26" ht="15.75" thickBot="1" x14ac:dyDescent="0.3">
      <c r="A108" s="311">
        <f>'Comm Input'!J2361</f>
        <v>0</v>
      </c>
      <c r="B108">
        <f>'Comm Input'!K2361</f>
        <v>0</v>
      </c>
      <c r="C108">
        <f>'Comm Input'!L2361</f>
        <v>0</v>
      </c>
      <c r="D108">
        <f>'Comm Input'!M2361</f>
        <v>0</v>
      </c>
      <c r="E108" s="49">
        <f>'Comm Input'!N2361</f>
        <v>0</v>
      </c>
      <c r="F108" s="50">
        <f>'Comm Input'!O2361</f>
        <v>0</v>
      </c>
      <c r="G108" s="38">
        <f>'Comm Input'!P2361</f>
        <v>0</v>
      </c>
      <c r="H108" s="38">
        <f>'Comm Input'!Q2361</f>
        <v>0</v>
      </c>
      <c r="I108" s="38">
        <f>'Comm Input'!R2361</f>
        <v>0</v>
      </c>
      <c r="J108" s="38">
        <f>'Comm Input'!S2361</f>
        <v>0</v>
      </c>
      <c r="K108" s="38">
        <f>'Comm Input'!T2361</f>
        <v>0</v>
      </c>
      <c r="L108" s="38">
        <f>'Comm Input'!U2361</f>
        <v>0</v>
      </c>
      <c r="M108" s="38">
        <f>'Comm Input'!V2361</f>
        <v>0</v>
      </c>
      <c r="N108" s="488">
        <f>'Comm Input'!W2361</f>
        <v>0</v>
      </c>
      <c r="O108" s="489">
        <f>'Comm Input'!X2361</f>
        <v>0</v>
      </c>
      <c r="P108" s="490">
        <f>'Comm Input'!Y2361</f>
        <v>0</v>
      </c>
      <c r="Q108" s="829">
        <f>'Comm Input'!Z2361</f>
        <v>0</v>
      </c>
      <c r="R108" s="387">
        <f>'Comm Input'!AA2361</f>
        <v>0</v>
      </c>
      <c r="S108" s="387">
        <f>'Comm Input'!AB2361</f>
        <v>0</v>
      </c>
      <c r="T108" s="1087">
        <f>'Comm Input'!AC2361</f>
        <v>0</v>
      </c>
      <c r="U108" s="387">
        <f>'Comm Input'!AD2361</f>
        <v>0</v>
      </c>
      <c r="V108" s="523">
        <f>'Comm Input'!AE2361</f>
        <v>0</v>
      </c>
      <c r="W108" s="89">
        <f>'Comm Input'!AF2361</f>
        <v>0</v>
      </c>
      <c r="X108" s="387">
        <f>'Comm Input'!AG2361</f>
        <v>0</v>
      </c>
      <c r="Y108" s="387">
        <f>'Comm Input'!AH2361</f>
        <v>0</v>
      </c>
      <c r="Z108" s="1087">
        <f>'Comm Input'!AI2361</f>
        <v>0</v>
      </c>
    </row>
    <row r="109" spans="1:26" x14ac:dyDescent="0.25">
      <c r="A109" s="134">
        <f>'Comm Input'!J2362</f>
        <v>0</v>
      </c>
      <c r="B109">
        <f>'Comm Input'!K2362</f>
        <v>0</v>
      </c>
      <c r="C109">
        <f>'Comm Input'!L2362</f>
        <v>0</v>
      </c>
      <c r="D109">
        <f>'Comm Input'!M2362</f>
        <v>0</v>
      </c>
      <c r="E109">
        <f>'Comm Input'!N2362</f>
        <v>0</v>
      </c>
      <c r="F109" s="17">
        <f>'Comm Input'!O2362</f>
        <v>0</v>
      </c>
      <c r="G109">
        <f>'Comm Input'!P2362</f>
        <v>0</v>
      </c>
      <c r="H109" s="306">
        <f>'Comm Input'!Q2362</f>
        <v>0</v>
      </c>
      <c r="I109" s="306">
        <f>'Comm Input'!R2362</f>
        <v>0</v>
      </c>
      <c r="J109" s="306">
        <f>'Comm Input'!S2362</f>
        <v>0</v>
      </c>
      <c r="K109" s="306">
        <f>'Comm Input'!T2362</f>
        <v>0</v>
      </c>
      <c r="L109">
        <f>'Comm Input'!U2362</f>
        <v>0</v>
      </c>
      <c r="M109">
        <f>'Comm Input'!V2362</f>
        <v>0</v>
      </c>
      <c r="N109">
        <f>'Comm Input'!W2362</f>
        <v>0</v>
      </c>
      <c r="O109">
        <f>'Comm Input'!X2362</f>
        <v>0</v>
      </c>
      <c r="P109" s="11">
        <f>'Comm Input'!Y2362</f>
        <v>0</v>
      </c>
      <c r="Q109">
        <f>'Comm Input'!Z2362</f>
        <v>0</v>
      </c>
      <c r="R109">
        <f>'Comm Input'!AA2362</f>
        <v>0</v>
      </c>
      <c r="S109" s="11">
        <f>'Comm Input'!AB2362</f>
        <v>0</v>
      </c>
      <c r="T109">
        <f>'Comm Input'!AC2362</f>
        <v>0</v>
      </c>
      <c r="U109">
        <f>'Comm Input'!AD2362</f>
        <v>0</v>
      </c>
      <c r="V109">
        <f>'Comm Input'!AE2362</f>
        <v>0</v>
      </c>
      <c r="W109">
        <f>'Comm Input'!AF2362</f>
        <v>0</v>
      </c>
      <c r="X109">
        <f>'Comm Input'!AG2362</f>
        <v>0</v>
      </c>
      <c r="Y109">
        <f>'Comm Input'!AH2362</f>
        <v>0</v>
      </c>
      <c r="Z109">
        <f>'Comm Input'!AI2362</f>
        <v>0</v>
      </c>
    </row>
    <row r="110" spans="1:26" x14ac:dyDescent="0.25">
      <c r="A110" s="134">
        <f>'Comm Input'!J2363</f>
        <v>0</v>
      </c>
      <c r="B110">
        <f>'Comm Input'!K2363</f>
        <v>0</v>
      </c>
      <c r="C110">
        <f>'Comm Input'!L2363</f>
        <v>0</v>
      </c>
      <c r="D110">
        <f>'Comm Input'!M2363</f>
        <v>0</v>
      </c>
      <c r="E110">
        <f>'Comm Input'!N2363</f>
        <v>0</v>
      </c>
      <c r="F110" s="17">
        <f>'Comm Input'!O2363</f>
        <v>0</v>
      </c>
      <c r="G110">
        <f>'Comm Input'!P2363</f>
        <v>0</v>
      </c>
      <c r="H110" s="306">
        <f>'Comm Input'!Q2363</f>
        <v>0</v>
      </c>
      <c r="I110" s="306">
        <f>'Comm Input'!R2363</f>
        <v>0</v>
      </c>
      <c r="J110" s="306">
        <f>'Comm Input'!S2363</f>
        <v>0</v>
      </c>
      <c r="K110" s="306">
        <f>'Comm Input'!T2363</f>
        <v>0</v>
      </c>
      <c r="L110">
        <f>'Comm Input'!U2363</f>
        <v>0</v>
      </c>
      <c r="M110">
        <f>'Comm Input'!V2363</f>
        <v>0</v>
      </c>
      <c r="N110">
        <f>'Comm Input'!W2363</f>
        <v>0</v>
      </c>
      <c r="O110">
        <f>'Comm Input'!X2363</f>
        <v>0</v>
      </c>
      <c r="P110" s="11">
        <f>'Comm Input'!Y2363</f>
        <v>0</v>
      </c>
      <c r="Q110">
        <f>'Comm Input'!Z2363</f>
        <v>0</v>
      </c>
      <c r="R110">
        <f>'Comm Input'!AA2363</f>
        <v>0</v>
      </c>
      <c r="S110" s="11">
        <f>'Comm Input'!AB2363</f>
        <v>0</v>
      </c>
      <c r="T110">
        <f>'Comm Input'!AC2363</f>
        <v>0</v>
      </c>
      <c r="U110">
        <f>'Comm Input'!AD2363</f>
        <v>0</v>
      </c>
      <c r="V110">
        <f>'Comm Input'!AE2363</f>
        <v>0</v>
      </c>
      <c r="W110">
        <f>'Comm Input'!AF2363</f>
        <v>0</v>
      </c>
      <c r="X110">
        <f>'Comm Input'!AG2363</f>
        <v>0</v>
      </c>
      <c r="Y110">
        <f>'Comm Input'!AH2363</f>
        <v>0</v>
      </c>
      <c r="Z110">
        <f>'Comm Input'!AI2363</f>
        <v>0</v>
      </c>
    </row>
    <row r="111" spans="1:26" x14ac:dyDescent="0.25">
      <c r="A111" s="134">
        <f>'Comm Input'!J2364</f>
        <v>0</v>
      </c>
      <c r="B111">
        <f>'Comm Input'!K2364</f>
        <v>0</v>
      </c>
      <c r="C111">
        <f>'Comm Input'!L2364</f>
        <v>0</v>
      </c>
      <c r="D111">
        <f>'Comm Input'!M2364</f>
        <v>0</v>
      </c>
      <c r="E111">
        <f>'Comm Input'!N2364</f>
        <v>0</v>
      </c>
      <c r="F111" s="17">
        <f>'Comm Input'!O2364</f>
        <v>0</v>
      </c>
      <c r="G111">
        <f>'Comm Input'!P2364</f>
        <v>0</v>
      </c>
      <c r="H111" s="306">
        <f>'Comm Input'!Q2364</f>
        <v>0</v>
      </c>
      <c r="I111" s="306">
        <f>'Comm Input'!R2364</f>
        <v>0</v>
      </c>
      <c r="J111" s="306">
        <f>'Comm Input'!S2364</f>
        <v>0</v>
      </c>
      <c r="K111" s="306">
        <f>'Comm Input'!T2364</f>
        <v>0</v>
      </c>
      <c r="L111">
        <f>'Comm Input'!U2364</f>
        <v>0</v>
      </c>
      <c r="M111">
        <f>'Comm Input'!V2364</f>
        <v>0</v>
      </c>
      <c r="N111">
        <f>'Comm Input'!W2364</f>
        <v>0</v>
      </c>
      <c r="O111">
        <f>'Comm Input'!X2364</f>
        <v>0</v>
      </c>
      <c r="P111" s="11">
        <f>'Comm Input'!Y2364</f>
        <v>0</v>
      </c>
      <c r="Q111">
        <f>'Comm Input'!Z2364</f>
        <v>0</v>
      </c>
      <c r="R111">
        <f>'Comm Input'!AA2364</f>
        <v>0</v>
      </c>
      <c r="S111" s="11">
        <f>'Comm Input'!AB2364</f>
        <v>0</v>
      </c>
      <c r="T111">
        <f>'Comm Input'!AC2364</f>
        <v>0</v>
      </c>
      <c r="U111">
        <f>'Comm Input'!AD2364</f>
        <v>0</v>
      </c>
      <c r="V111">
        <f>'Comm Input'!AE2364</f>
        <v>0</v>
      </c>
      <c r="W111">
        <f>'Comm Input'!AF2364</f>
        <v>0</v>
      </c>
      <c r="X111">
        <f>'Comm Input'!AG2364</f>
        <v>0</v>
      </c>
      <c r="Y111">
        <f>'Comm Input'!AH2364</f>
        <v>0</v>
      </c>
      <c r="Z111">
        <f>'Comm Input'!AI2364</f>
        <v>0</v>
      </c>
    </row>
    <row r="112" spans="1:26" x14ac:dyDescent="0.25">
      <c r="A112" s="134">
        <f>'Comm Input'!J2365</f>
        <v>0</v>
      </c>
      <c r="B112">
        <f>'Comm Input'!K2365</f>
        <v>0</v>
      </c>
      <c r="C112">
        <f>'Comm Input'!L2365</f>
        <v>0</v>
      </c>
      <c r="D112">
        <f>'Comm Input'!M2365</f>
        <v>0</v>
      </c>
      <c r="E112">
        <f>'Comm Input'!N2365</f>
        <v>0</v>
      </c>
      <c r="F112" s="17">
        <f>'Comm Input'!O2365</f>
        <v>0</v>
      </c>
      <c r="G112">
        <f>'Comm Input'!P2365</f>
        <v>0</v>
      </c>
      <c r="H112" s="306">
        <f>'Comm Input'!Q2365</f>
        <v>0</v>
      </c>
      <c r="I112" s="306">
        <f>'Comm Input'!R2365</f>
        <v>0</v>
      </c>
      <c r="J112" s="306">
        <f>'Comm Input'!S2365</f>
        <v>0</v>
      </c>
      <c r="K112" s="306">
        <f>'Comm Input'!T2365</f>
        <v>0</v>
      </c>
      <c r="L112">
        <f>'Comm Input'!U2365</f>
        <v>0</v>
      </c>
      <c r="M112">
        <f>'Comm Input'!V2365</f>
        <v>0</v>
      </c>
      <c r="N112">
        <f>'Comm Input'!W2365</f>
        <v>0</v>
      </c>
      <c r="O112">
        <f>'Comm Input'!X2365</f>
        <v>0</v>
      </c>
      <c r="P112" s="11">
        <f>'Comm Input'!Y2365</f>
        <v>0</v>
      </c>
      <c r="Q112">
        <f>'Comm Input'!Z2365</f>
        <v>0</v>
      </c>
      <c r="R112">
        <f>'Comm Input'!AA2365</f>
        <v>0</v>
      </c>
      <c r="S112" s="11">
        <f>'Comm Input'!AB2365</f>
        <v>0</v>
      </c>
      <c r="T112">
        <f>'Comm Input'!AC2365</f>
        <v>0</v>
      </c>
      <c r="U112">
        <f>'Comm Input'!AD2365</f>
        <v>0</v>
      </c>
      <c r="V112">
        <f>'Comm Input'!AE2365</f>
        <v>0</v>
      </c>
      <c r="W112">
        <f>'Comm Input'!AF2365</f>
        <v>0</v>
      </c>
      <c r="X112">
        <f>'Comm Input'!AG2365</f>
        <v>0</v>
      </c>
      <c r="Y112">
        <f>'Comm Input'!AH2365</f>
        <v>0</v>
      </c>
      <c r="Z112">
        <f>'Comm Input'!AI2365</f>
        <v>0</v>
      </c>
    </row>
    <row r="113" spans="1:26" x14ac:dyDescent="0.25">
      <c r="A113" s="593">
        <f>'Comm Input'!J2366</f>
        <v>0</v>
      </c>
      <c r="B113" s="28">
        <f>'Comm Input'!K2366</f>
        <v>0</v>
      </c>
      <c r="C113" s="89">
        <f>'Comm Input'!L2366</f>
        <v>0</v>
      </c>
      <c r="D113" s="529">
        <f>'Comm Input'!M2366</f>
        <v>0</v>
      </c>
      <c r="E113" s="89">
        <f>'Comm Input'!N2366</f>
        <v>0</v>
      </c>
      <c r="F113" s="89">
        <f>'Comm Input'!O2366</f>
        <v>0</v>
      </c>
      <c r="G113" s="529">
        <f>'Comm Input'!P2366</f>
        <v>0</v>
      </c>
      <c r="H113" s="701">
        <f>'Comm Input'!Q2366</f>
        <v>0</v>
      </c>
      <c r="I113" s="701">
        <f>'Comm Input'!R2366</f>
        <v>0</v>
      </c>
      <c r="J113" s="701">
        <f>'Comm Input'!S2366</f>
        <v>0</v>
      </c>
      <c r="K113" s="701">
        <f>'Comm Input'!T2366</f>
        <v>0</v>
      </c>
      <c r="L113" s="89">
        <f>'Comm Input'!U2366</f>
        <v>0</v>
      </c>
      <c r="M113" s="89">
        <f>'Comm Input'!V2366</f>
        <v>0</v>
      </c>
      <c r="N113" s="89">
        <f>'Comm Input'!W2366</f>
        <v>0</v>
      </c>
      <c r="O113" s="89">
        <f>'Comm Input'!X2366</f>
        <v>0</v>
      </c>
      <c r="P113" s="28">
        <f>'Comm Input'!Y2366</f>
        <v>0</v>
      </c>
      <c r="Q113" s="89">
        <f>'Comm Input'!Z2366</f>
        <v>0</v>
      </c>
      <c r="R113" s="89">
        <f>'Comm Input'!AA2366</f>
        <v>0</v>
      </c>
      <c r="S113" s="28">
        <f>'Comm Input'!AB2366</f>
        <v>0</v>
      </c>
      <c r="T113" s="89">
        <f>'Comm Input'!AC2366</f>
        <v>0</v>
      </c>
      <c r="U113" s="89">
        <f>'Comm Input'!AD2366</f>
        <v>0</v>
      </c>
      <c r="V113" s="89">
        <f>'Comm Input'!AE2366</f>
        <v>0</v>
      </c>
      <c r="W113" s="89">
        <f>'Comm Input'!AF2366</f>
        <v>0</v>
      </c>
      <c r="X113" s="89">
        <f>'Comm Input'!AG2366</f>
        <v>0</v>
      </c>
      <c r="Y113" s="89">
        <f>'Comm Input'!AH2366</f>
        <v>0</v>
      </c>
      <c r="Z113" s="89">
        <f>'Comm Input'!AI2366</f>
        <v>0</v>
      </c>
    </row>
    <row r="114" spans="1:26" x14ac:dyDescent="0.25">
      <c r="A114" s="1353" t="str">
        <f>'Comm Input'!J2367</f>
        <v>END CES STRATEGIES INSOURCE 9383</v>
      </c>
      <c r="B114" s="1354">
        <f>'Comm Input'!K2367</f>
        <v>81047.78</v>
      </c>
      <c r="C114" s="1360" t="s">
        <v>1108</v>
      </c>
      <c r="D114" s="1356"/>
      <c r="E114" s="1360"/>
      <c r="F114" s="1360"/>
      <c r="G114" s="1356"/>
      <c r="H114" s="1358"/>
      <c r="I114" s="1358"/>
      <c r="J114" s="1358"/>
      <c r="K114" s="1358"/>
      <c r="L114" s="1360"/>
      <c r="M114" s="1360"/>
      <c r="N114" s="1360"/>
      <c r="O114" s="1360"/>
      <c r="P114" s="1354"/>
      <c r="Q114" s="1360"/>
      <c r="R114" s="1360"/>
      <c r="S114" s="1354"/>
      <c r="T114" s="1360"/>
      <c r="U114" s="1360"/>
      <c r="V114" s="1360"/>
      <c r="W114" s="1360"/>
      <c r="X114" s="1360"/>
      <c r="Y114" s="1360"/>
      <c r="Z114" s="1360"/>
    </row>
  </sheetData>
  <mergeCells count="1">
    <mergeCell ref="A5:B6"/>
  </mergeCells>
  <conditionalFormatting sqref="A1:XFD1 J2:XFD6 A113:AA1048576 AA10:AA112 AB7:XFD1048576 A7:AA9">
    <cfRule type="cellIs" dxfId="399" priority="57" operator="equal">
      <formula>0</formula>
    </cfRule>
  </conditionalFormatting>
  <conditionalFormatting sqref="A4:I6">
    <cfRule type="cellIs" dxfId="398" priority="55" operator="equal">
      <formula>0</formula>
    </cfRule>
  </conditionalFormatting>
  <conditionalFormatting sqref="A2:A3">
    <cfRule type="cellIs" dxfId="397" priority="54" operator="equal">
      <formula>0</formula>
    </cfRule>
  </conditionalFormatting>
  <conditionalFormatting sqref="A4:A5">
    <cfRule type="cellIs" dxfId="396" priority="53" operator="equal">
      <formula>0</formula>
    </cfRule>
  </conditionalFormatting>
  <conditionalFormatting sqref="E3:E4">
    <cfRule type="cellIs" dxfId="395" priority="52" operator="equal">
      <formula>0</formula>
    </cfRule>
  </conditionalFormatting>
  <conditionalFormatting sqref="I6">
    <cfRule type="cellIs" dxfId="394" priority="51" operator="equal">
      <formula>0</formula>
    </cfRule>
  </conditionalFormatting>
  <conditionalFormatting sqref="A2:I2 A3:H3">
    <cfRule type="cellIs" dxfId="393" priority="50" operator="equal">
      <formula>0</formula>
    </cfRule>
  </conditionalFormatting>
  <conditionalFormatting sqref="H3:H4">
    <cfRule type="cellIs" dxfId="392" priority="49" operator="equal">
      <formula>0</formula>
    </cfRule>
  </conditionalFormatting>
  <conditionalFormatting sqref="A8:A9">
    <cfRule type="cellIs" dxfId="391" priority="45" operator="equal">
      <formula>0</formula>
    </cfRule>
  </conditionalFormatting>
  <conditionalFormatting sqref="D9:Z9">
    <cfRule type="cellIs" dxfId="390" priority="44" operator="equal">
      <formula>0</formula>
    </cfRule>
  </conditionalFormatting>
  <conditionalFormatting sqref="I7:J7">
    <cfRule type="cellIs" dxfId="389" priority="43" operator="equal">
      <formula>0</formula>
    </cfRule>
  </conditionalFormatting>
  <conditionalFormatting sqref="A7">
    <cfRule type="cellIs" dxfId="388" priority="42" operator="equal">
      <formula>0</formula>
    </cfRule>
  </conditionalFormatting>
  <conditionalFormatting sqref="A19:Z19 E18:T18 X16:Z18 D16:T17 A10:T12 C13:T13 A14:T14 B15:M15 A16:C18 A29:Z29 E28:T28 X26:Z28 D26:T27 A20:T22 C23:T23 A24:T24 B25:M25 A26:C28 A39:Z39 E38:T38 X36:Z38 D36:T37 A30:T32 C33:T33 A34:T34 B35:M35 A36:C38 A49:Z49 E48:T48 X46:Z48 D46:T47 A40:T42 C43:T43 A44:T44 B45:M45 A46:C48 A59:Z59 E58:T58 X56:Z58 D56:T57 A50:T52 C53:T53 A54:T54 B55:M55 A56:C58 A69:Z69 E68:T68 X66:Z68 D66:T67 A60:T62 C63:T63 A64:T64 B65:M65 A66:C68 A79:Z79 E78:T78 X76:Z78 D76:T77 A70:T72 C73:T73 A74:T74 B75:M75 A76:C78 A89:Z89 E88:T88 X86:Z88 D86:T87 A80:T82 C83:T83 A84:T84 B85:M85 A86:C88 A99:Z99 E98:T98 X96:Z98 D96:T97 A90:T92 C93:T93 A94:T94 B95:M95 A96:C98 A109:Z112 E108:T108 X106:Z108 D106:T107 A100:T102 C103:T103 A104:T104 B105:M105 A106:C108">
    <cfRule type="cellIs" dxfId="387" priority="41" operator="equal">
      <formula>0</formula>
    </cfRule>
  </conditionalFormatting>
  <conditionalFormatting sqref="A13 N15:T15 X10:Z15">
    <cfRule type="cellIs" dxfId="386" priority="40" operator="equal">
      <formula>0</formula>
    </cfRule>
  </conditionalFormatting>
  <conditionalFormatting sqref="B13">
    <cfRule type="cellIs" dxfId="385" priority="39" operator="equal">
      <formula>0</formula>
    </cfRule>
  </conditionalFormatting>
  <conditionalFormatting sqref="A15">
    <cfRule type="cellIs" dxfId="384" priority="38" operator="equal">
      <formula>0</formula>
    </cfRule>
  </conditionalFormatting>
  <conditionalFormatting sqref="U10:W18">
    <cfRule type="cellIs" dxfId="383" priority="37" operator="equal">
      <formula>0</formula>
    </cfRule>
  </conditionalFormatting>
  <conditionalFormatting sqref="A23 N25:T25 X20:Z25">
    <cfRule type="cellIs" dxfId="382" priority="36" operator="equal">
      <formula>0</formula>
    </cfRule>
  </conditionalFormatting>
  <conditionalFormatting sqref="B23">
    <cfRule type="cellIs" dxfId="381" priority="35" operator="equal">
      <formula>0</formula>
    </cfRule>
  </conditionalFormatting>
  <conditionalFormatting sqref="A25">
    <cfRule type="cellIs" dxfId="380" priority="34" operator="equal">
      <formula>0</formula>
    </cfRule>
  </conditionalFormatting>
  <conditionalFormatting sqref="U20:W28">
    <cfRule type="cellIs" dxfId="379" priority="33" operator="equal">
      <formula>0</formula>
    </cfRule>
  </conditionalFormatting>
  <conditionalFormatting sqref="A33 N35:T35 X30:Z35">
    <cfRule type="cellIs" dxfId="378" priority="32" operator="equal">
      <formula>0</formula>
    </cfRule>
  </conditionalFormatting>
  <conditionalFormatting sqref="B33">
    <cfRule type="cellIs" dxfId="377" priority="31" operator="equal">
      <formula>0</formula>
    </cfRule>
  </conditionalFormatting>
  <conditionalFormatting sqref="A35">
    <cfRule type="cellIs" dxfId="376" priority="30" operator="equal">
      <formula>0</formula>
    </cfRule>
  </conditionalFormatting>
  <conditionalFormatting sqref="U30:W38">
    <cfRule type="cellIs" dxfId="375" priority="29" operator="equal">
      <formula>0</formula>
    </cfRule>
  </conditionalFormatting>
  <conditionalFormatting sqref="A43 N45:T45 X40:Z45">
    <cfRule type="cellIs" dxfId="374" priority="28" operator="equal">
      <formula>0</formula>
    </cfRule>
  </conditionalFormatting>
  <conditionalFormatting sqref="B43">
    <cfRule type="cellIs" dxfId="373" priority="27" operator="equal">
      <formula>0</formula>
    </cfRule>
  </conditionalFormatting>
  <conditionalFormatting sqref="A45">
    <cfRule type="cellIs" dxfId="372" priority="26" operator="equal">
      <formula>0</formula>
    </cfRule>
  </conditionalFormatting>
  <conditionalFormatting sqref="U40:W48">
    <cfRule type="cellIs" dxfId="371" priority="25" operator="equal">
      <formula>0</formula>
    </cfRule>
  </conditionalFormatting>
  <conditionalFormatting sqref="A53 N55:T55 X50:Z55">
    <cfRule type="cellIs" dxfId="370" priority="24" operator="equal">
      <formula>0</formula>
    </cfRule>
  </conditionalFormatting>
  <conditionalFormatting sqref="B53">
    <cfRule type="cellIs" dxfId="369" priority="23" operator="equal">
      <formula>0</formula>
    </cfRule>
  </conditionalFormatting>
  <conditionalFormatting sqref="A55">
    <cfRule type="cellIs" dxfId="368" priority="22" operator="equal">
      <formula>0</formula>
    </cfRule>
  </conditionalFormatting>
  <conditionalFormatting sqref="U50:W58">
    <cfRule type="cellIs" dxfId="367" priority="21" operator="equal">
      <formula>0</formula>
    </cfRule>
  </conditionalFormatting>
  <conditionalFormatting sqref="A63 N65:T65 X60:Z65">
    <cfRule type="cellIs" dxfId="366" priority="20" operator="equal">
      <formula>0</formula>
    </cfRule>
  </conditionalFormatting>
  <conditionalFormatting sqref="B63">
    <cfRule type="cellIs" dxfId="365" priority="19" operator="equal">
      <formula>0</formula>
    </cfRule>
  </conditionalFormatting>
  <conditionalFormatting sqref="A65">
    <cfRule type="cellIs" dxfId="364" priority="18" operator="equal">
      <formula>0</formula>
    </cfRule>
  </conditionalFormatting>
  <conditionalFormatting sqref="U60:W68">
    <cfRule type="cellIs" dxfId="363" priority="17" operator="equal">
      <formula>0</formula>
    </cfRule>
  </conditionalFormatting>
  <conditionalFormatting sqref="A73 N75:T75 X70:Z75">
    <cfRule type="cellIs" dxfId="362" priority="16" operator="equal">
      <formula>0</formula>
    </cfRule>
  </conditionalFormatting>
  <conditionalFormatting sqref="B73">
    <cfRule type="cellIs" dxfId="361" priority="15" operator="equal">
      <formula>0</formula>
    </cfRule>
  </conditionalFormatting>
  <conditionalFormatting sqref="A75">
    <cfRule type="cellIs" dxfId="360" priority="14" operator="equal">
      <formula>0</formula>
    </cfRule>
  </conditionalFormatting>
  <conditionalFormatting sqref="U70:W78">
    <cfRule type="cellIs" dxfId="359" priority="13" operator="equal">
      <formula>0</formula>
    </cfRule>
  </conditionalFormatting>
  <conditionalFormatting sqref="A83 N85:T85 X80:Z85">
    <cfRule type="cellIs" dxfId="358" priority="12" operator="equal">
      <formula>0</formula>
    </cfRule>
  </conditionalFormatting>
  <conditionalFormatting sqref="B83">
    <cfRule type="cellIs" dxfId="357" priority="11" operator="equal">
      <formula>0</formula>
    </cfRule>
  </conditionalFormatting>
  <conditionalFormatting sqref="A85">
    <cfRule type="cellIs" dxfId="356" priority="10" operator="equal">
      <formula>0</formula>
    </cfRule>
  </conditionalFormatting>
  <conditionalFormatting sqref="U80:W88">
    <cfRule type="cellIs" dxfId="355" priority="9" operator="equal">
      <formula>0</formula>
    </cfRule>
  </conditionalFormatting>
  <conditionalFormatting sqref="A93 N95:T95 X90:Z95">
    <cfRule type="cellIs" dxfId="354" priority="8" operator="equal">
      <formula>0</formula>
    </cfRule>
  </conditionalFormatting>
  <conditionalFormatting sqref="B93">
    <cfRule type="cellIs" dxfId="353" priority="7" operator="equal">
      <formula>0</formula>
    </cfRule>
  </conditionalFormatting>
  <conditionalFormatting sqref="A95">
    <cfRule type="cellIs" dxfId="352" priority="6" operator="equal">
      <formula>0</formula>
    </cfRule>
  </conditionalFormatting>
  <conditionalFormatting sqref="U90:W98">
    <cfRule type="cellIs" dxfId="351" priority="5" operator="equal">
      <formula>0</formula>
    </cfRule>
  </conditionalFormatting>
  <conditionalFormatting sqref="A103 N105:T105 X100:Z105">
    <cfRule type="cellIs" dxfId="350" priority="4" operator="equal">
      <formula>0</formula>
    </cfRule>
  </conditionalFormatting>
  <conditionalFormatting sqref="B103">
    <cfRule type="cellIs" dxfId="349" priority="3" operator="equal">
      <formula>0</formula>
    </cfRule>
  </conditionalFormatting>
  <conditionalFormatting sqref="A105">
    <cfRule type="cellIs" dxfId="348" priority="2" operator="equal">
      <formula>0</formula>
    </cfRule>
  </conditionalFormatting>
  <conditionalFormatting sqref="U100:W108">
    <cfRule type="cellIs" dxfId="347" priority="1" operator="equal">
      <formula>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7D248-7373-4970-8649-3E82E9F63AC0}">
  <dimension ref="A1:Z29"/>
  <sheetViews>
    <sheetView workbookViewId="0">
      <selection sqref="A1:G6"/>
    </sheetView>
  </sheetViews>
  <sheetFormatPr defaultRowHeight="15" x14ac:dyDescent="0.25"/>
  <cols>
    <col min="1" max="1" width="41" bestFit="1" customWidth="1"/>
    <col min="2" max="2" width="23" bestFit="1" customWidth="1"/>
    <col min="5" max="5" width="12.7109375" bestFit="1" customWidth="1"/>
    <col min="13" max="13" width="9.140625" style="38"/>
  </cols>
  <sheetData>
    <row r="1" spans="1:26" ht="24" thickBot="1" x14ac:dyDescent="0.4">
      <c r="A1" s="654" t="s">
        <v>724</v>
      </c>
      <c r="B1" s="653" t="str">
        <f>('Comm Input'!J4)</f>
        <v>2022 12 Pays 2023 01</v>
      </c>
      <c r="C1" s="505"/>
      <c r="D1" s="505"/>
      <c r="E1" s="505"/>
      <c r="F1" s="505"/>
      <c r="G1" s="505"/>
      <c r="H1" s="505"/>
      <c r="I1" s="505"/>
      <c r="J1" s="505"/>
      <c r="K1" s="505"/>
      <c r="L1" s="505"/>
      <c r="M1" s="924"/>
      <c r="N1" s="505"/>
      <c r="O1" s="505"/>
      <c r="P1" s="505"/>
      <c r="Q1" s="505"/>
      <c r="R1" s="505"/>
      <c r="S1" s="505"/>
      <c r="T1" s="505"/>
      <c r="U1" s="505"/>
      <c r="V1" s="505"/>
      <c r="W1" s="505"/>
      <c r="X1" s="505"/>
      <c r="Y1" s="505"/>
      <c r="Z1" s="505"/>
    </row>
    <row r="2" spans="1:26" x14ac:dyDescent="0.25">
      <c r="A2" s="1142"/>
      <c r="E2" s="501" t="s">
        <v>703</v>
      </c>
      <c r="F2" s="677">
        <f>SUM(Q:Q)</f>
        <v>0</v>
      </c>
    </row>
    <row r="3" spans="1:26" ht="15.75" thickBot="1" x14ac:dyDescent="0.3">
      <c r="A3" t="s">
        <v>695</v>
      </c>
      <c r="E3" s="503" t="s">
        <v>704</v>
      </c>
      <c r="F3" s="678">
        <f>SUM(T:T,W:W)</f>
        <v>0</v>
      </c>
    </row>
    <row r="4" spans="1:26" x14ac:dyDescent="0.25">
      <c r="A4" s="1447">
        <f>SUM(F2:F3)</f>
        <v>0</v>
      </c>
      <c r="B4" s="1448"/>
    </row>
    <row r="5" spans="1:26" ht="15.75" thickBot="1" x14ac:dyDescent="0.3">
      <c r="A5" s="1449"/>
      <c r="B5" s="1450"/>
    </row>
    <row r="6" spans="1:26" x14ac:dyDescent="0.25">
      <c r="A6" s="311" t="s">
        <v>697</v>
      </c>
      <c r="B6" s="1025">
        <f>SUM('Comm Input'!K2261)</f>
        <v>0</v>
      </c>
    </row>
    <row r="7" spans="1:26" x14ac:dyDescent="0.25">
      <c r="A7" s="396">
        <f>'Comm Input'!J6</f>
        <v>0</v>
      </c>
      <c r="B7">
        <f>'Comm Input'!K6</f>
        <v>0</v>
      </c>
      <c r="C7">
        <f>'Comm Input'!L6</f>
        <v>0</v>
      </c>
      <c r="D7">
        <f>'Comm Input'!M6</f>
        <v>0</v>
      </c>
      <c r="E7">
        <f>'Comm Input'!N6</f>
        <v>0</v>
      </c>
      <c r="F7" s="17">
        <f>'Comm Input'!O6</f>
        <v>0</v>
      </c>
      <c r="G7">
        <f>'Comm Input'!P6</f>
        <v>0</v>
      </c>
      <c r="H7" s="306">
        <f>'Comm Input'!Q6</f>
        <v>0</v>
      </c>
      <c r="I7" s="397">
        <f>'Comm Input'!R6</f>
        <v>0</v>
      </c>
      <c r="J7" s="398">
        <f>'Comm Input'!S6</f>
        <v>0</v>
      </c>
      <c r="K7" s="306">
        <f>'Comm Input'!T6</f>
        <v>0</v>
      </c>
      <c r="L7" s="38">
        <f>'Comm Input'!U6</f>
        <v>0</v>
      </c>
      <c r="M7" s="38">
        <f>'Comm Input'!V6</f>
        <v>0</v>
      </c>
      <c r="N7" s="292" t="str">
        <f>'Comm Input'!W6</f>
        <v>Agent</v>
      </c>
      <c r="O7" s="293" t="str">
        <f>'Comm Input'!X6</f>
        <v>Agent</v>
      </c>
      <c r="P7" s="294" t="str">
        <f>'Comm Input'!Y6</f>
        <v>Agent</v>
      </c>
      <c r="Q7" s="294" t="str">
        <f>'Comm Input'!Z6</f>
        <v>Agent</v>
      </c>
      <c r="R7" s="81" t="str">
        <f>'Comm Input'!AA6</f>
        <v>Internal</v>
      </c>
      <c r="S7" s="85" t="str">
        <f>'Comm Input'!AB6</f>
        <v>Internal</v>
      </c>
      <c r="T7" s="81" t="str">
        <f>'Comm Input'!AC6</f>
        <v>Internal</v>
      </c>
      <c r="U7" s="453" t="str">
        <f>'Comm Input'!AD6</f>
        <v>Internal 2</v>
      </c>
      <c r="V7" s="294" t="str">
        <f>'Comm Input'!AE6</f>
        <v>Internal 2</v>
      </c>
      <c r="W7" s="453" t="str">
        <f>'Comm Input'!AF6</f>
        <v>Internal 2</v>
      </c>
      <c r="X7" s="81" t="str">
        <f>'Comm Input'!AG6</f>
        <v>Internal</v>
      </c>
      <c r="Y7" s="85" t="str">
        <f>'Comm Input'!AH6</f>
        <v>Internal</v>
      </c>
      <c r="Z7" s="81" t="str">
        <f>'Comm Input'!AI6</f>
        <v>Internal</v>
      </c>
    </row>
    <row r="8" spans="1:26" ht="45" x14ac:dyDescent="0.25">
      <c r="A8" s="85" t="str">
        <f>'Comm Input'!J7</f>
        <v>Program</v>
      </c>
      <c r="B8" s="85" t="str">
        <f>'Comm Input'!K7</f>
        <v>Client</v>
      </c>
      <c r="C8" s="399" t="str">
        <f>'Comm Input'!L7</f>
        <v>Bundled Billed</v>
      </c>
      <c r="D8" s="85" t="str">
        <f>'Comm Input'!M7</f>
        <v>Code</v>
      </c>
      <c r="E8" s="688" t="str">
        <f>'Comm Input'!N7</f>
        <v>Payroll</v>
      </c>
      <c r="F8" s="400" t="str">
        <f>'Comm Input'!O7</f>
        <v>Hard Cost Comp</v>
      </c>
      <c r="G8" s="362" t="str">
        <f>'Comm Input'!P7</f>
        <v>Billed Comp</v>
      </c>
      <c r="H8" s="363" t="str">
        <f>'Comm Input'!Q7</f>
        <v>Premium</v>
      </c>
      <c r="I8" s="401" t="str">
        <f>'Comm Input'!R7</f>
        <v>Taxes</v>
      </c>
      <c r="J8" s="402" t="str">
        <f>'Comm Input'!S7</f>
        <v>Taxes</v>
      </c>
      <c r="K8" s="403" t="str">
        <f>'Comm Input'!T7</f>
        <v>Hard Cost Admin</v>
      </c>
      <c r="L8" s="362" t="str">
        <f>'Comm Input'!U7</f>
        <v xml:space="preserve"> Total Admin Fee %</v>
      </c>
      <c r="M8" s="362" t="str">
        <f>'Comm Input'!V7</f>
        <v>Total Billed</v>
      </c>
      <c r="N8" s="404" t="str">
        <f>'Comm Input'!W7</f>
        <v>Admin Comm</v>
      </c>
      <c r="O8" s="405" t="str">
        <f>'Comm Input'!X7</f>
        <v>Suta Comm</v>
      </c>
      <c r="P8" s="406" t="str">
        <f>'Comm Input'!Y7</f>
        <v>Premium Commision</v>
      </c>
      <c r="Q8" s="294" t="str">
        <f>'Comm Input'!Z7</f>
        <v>Total</v>
      </c>
      <c r="R8" s="688" t="str">
        <f>'Comm Input'!AA7</f>
        <v>Override Admin</v>
      </c>
      <c r="S8" s="688" t="str">
        <f>'Comm Input'!AB7</f>
        <v>Override Premium</v>
      </c>
      <c r="T8" s="85" t="str">
        <f>'Comm Input'!AC7</f>
        <v>Total</v>
      </c>
      <c r="U8" s="406" t="str">
        <f>'Comm Input'!AD7</f>
        <v>Override Admin</v>
      </c>
      <c r="V8" s="406" t="str">
        <f>'Comm Input'!AE7</f>
        <v>Override Premium</v>
      </c>
      <c r="W8" s="453" t="str">
        <f>'Comm Input'!AF7</f>
        <v>Total</v>
      </c>
      <c r="X8" s="688" t="str">
        <f>'Comm Input'!AG7</f>
        <v>Greg Override Admin</v>
      </c>
      <c r="Y8" s="688" t="str">
        <f>'Comm Input'!AH7</f>
        <v>Greg Override Premium</v>
      </c>
      <c r="Z8" s="85" t="str">
        <f>'Comm Input'!AI7</f>
        <v>Greg Total</v>
      </c>
    </row>
    <row r="9" spans="1:26" x14ac:dyDescent="0.25">
      <c r="A9" s="1013" t="str">
        <f>'Comm Input'!J2240</f>
        <v>START C &amp; G  AG STAFFING BUSINESS</v>
      </c>
      <c r="B9" s="1007">
        <f>'Comm Input'!K2240</f>
        <v>0</v>
      </c>
      <c r="C9" s="1016">
        <f>'Comm Input'!L2240</f>
        <v>0</v>
      </c>
      <c r="D9" s="1009">
        <f>'Comm Input'!M2240</f>
        <v>0</v>
      </c>
      <c r="E9" s="1016">
        <f>'Comm Input'!N2240</f>
        <v>0</v>
      </c>
      <c r="F9" s="1016">
        <f>'Comm Input'!O2240</f>
        <v>0</v>
      </c>
      <c r="G9" s="1009">
        <f>'Comm Input'!P2240</f>
        <v>0</v>
      </c>
      <c r="H9" s="1011">
        <f>'Comm Input'!Q2240</f>
        <v>0</v>
      </c>
      <c r="I9" s="1011">
        <f>'Comm Input'!R2240</f>
        <v>0</v>
      </c>
      <c r="J9" s="1011">
        <f>'Comm Input'!S2240</f>
        <v>0</v>
      </c>
      <c r="K9" s="1011">
        <f>'Comm Input'!T2240</f>
        <v>0</v>
      </c>
      <c r="L9" s="1016">
        <f>'Comm Input'!U2240</f>
        <v>0</v>
      </c>
      <c r="M9" s="1063">
        <f>'Comm Input'!V2240</f>
        <v>0</v>
      </c>
      <c r="N9" s="1016">
        <f>'Comm Input'!W2240</f>
        <v>0</v>
      </c>
      <c r="O9" s="1016">
        <f>'Comm Input'!X2240</f>
        <v>0</v>
      </c>
      <c r="P9" s="1014">
        <f>'Comm Input'!Y2240</f>
        <v>0</v>
      </c>
      <c r="Q9" s="1016">
        <f>'Comm Input'!Z2240</f>
        <v>0</v>
      </c>
      <c r="R9" s="1016">
        <f>'Comm Input'!AA2240</f>
        <v>0</v>
      </c>
      <c r="S9" s="1014">
        <f>'Comm Input'!AB2240</f>
        <v>0</v>
      </c>
      <c r="T9" s="1016">
        <f>'Comm Input'!AC2240</f>
        <v>0</v>
      </c>
      <c r="U9" s="1016">
        <f>'Comm Input'!AD2240</f>
        <v>0</v>
      </c>
      <c r="V9" s="1016">
        <f>'Comm Input'!AE2240</f>
        <v>0</v>
      </c>
      <c r="W9" s="1016">
        <f>'Comm Input'!AF2240</f>
        <v>0</v>
      </c>
      <c r="X9" s="1016">
        <f>'Comm Input'!AG2240</f>
        <v>0</v>
      </c>
      <c r="Y9" s="1016">
        <f>'Comm Input'!AH2240</f>
        <v>0</v>
      </c>
      <c r="Z9" s="1016">
        <f>'Comm Input'!AI2240</f>
        <v>0</v>
      </c>
    </row>
    <row r="10" spans="1:26" x14ac:dyDescent="0.25">
      <c r="A10" s="1017" t="str">
        <f>'Comm Input'!J2241</f>
        <v>C &amp; G Agri</v>
      </c>
      <c r="B10" s="1018" t="str">
        <f>'Comm Input'!K2241</f>
        <v>Broker: POC Sean Riley</v>
      </c>
      <c r="C10" s="1018">
        <f>'Comm Input'!L2241</f>
        <v>0</v>
      </c>
      <c r="D10" s="103">
        <f>'Comm Input'!M2241</f>
        <v>0</v>
      </c>
      <c r="E10" s="117">
        <f>'Comm Input'!N2241</f>
        <v>0</v>
      </c>
      <c r="F10" s="117">
        <f>'Comm Input'!O2241</f>
        <v>0</v>
      </c>
      <c r="G10" s="103">
        <f>'Comm Input'!P2241</f>
        <v>0</v>
      </c>
      <c r="H10" s="103">
        <f>'Comm Input'!Q2241</f>
        <v>0</v>
      </c>
      <c r="I10" s="103">
        <f>'Comm Input'!R2241</f>
        <v>0</v>
      </c>
      <c r="J10" s="1019">
        <f>'Comm Input'!S2241</f>
        <v>0</v>
      </c>
      <c r="K10" s="1019">
        <f>'Comm Input'!T2241</f>
        <v>0</v>
      </c>
      <c r="L10" s="1019" t="str">
        <f>'Comm Input'!U2241</f>
        <v>Bundled</v>
      </c>
      <c r="M10" s="158" t="s">
        <v>725</v>
      </c>
      <c r="N10" s="1020">
        <f>'Comm Input'!W2241</f>
        <v>0</v>
      </c>
      <c r="O10" s="117">
        <f>'Comm Input'!X2241</f>
        <v>0</v>
      </c>
      <c r="P10" s="157">
        <f>'Comm Input'!Y2241</f>
        <v>0</v>
      </c>
      <c r="Q10" s="103">
        <f>'Comm Input'!Z2241</f>
        <v>0</v>
      </c>
      <c r="R10" s="1019">
        <f>'Comm Input'!AA2241</f>
        <v>2.5000000000000001E-3</v>
      </c>
      <c r="S10" s="157">
        <f>'Comm Input'!AB2241</f>
        <v>0</v>
      </c>
      <c r="T10" s="459">
        <f>'Comm Input'!AC2241</f>
        <v>0</v>
      </c>
      <c r="U10" s="459">
        <f>'Comm Input'!AD2241</f>
        <v>0</v>
      </c>
      <c r="V10" s="459">
        <f>'Comm Input'!AE2241</f>
        <v>0</v>
      </c>
      <c r="W10" s="459">
        <f>'Comm Input'!AF2241</f>
        <v>0</v>
      </c>
      <c r="X10" s="103">
        <f>'Comm Input'!AG2241</f>
        <v>0</v>
      </c>
      <c r="Y10" s="322">
        <f>'Comm Input'!AH2241</f>
        <v>0</v>
      </c>
      <c r="Z10" s="459">
        <f>'Comm Input'!AI2241</f>
        <v>0</v>
      </c>
    </row>
    <row r="11" spans="1:26" x14ac:dyDescent="0.25">
      <c r="A11" s="943">
        <f>'Comm Input'!J2242</f>
        <v>0</v>
      </c>
      <c r="B11" s="1021" t="str">
        <f>'Comm Input'!K2242</f>
        <v>Tanis Harvesting</v>
      </c>
      <c r="C11" s="89">
        <f>'Comm Input'!L2242</f>
        <v>0.1915</v>
      </c>
      <c r="D11" s="89" t="str">
        <f>'Comm Input'!M2242</f>
        <v>FL2105</v>
      </c>
      <c r="E11" s="629">
        <f>'Comm Input'!N2242</f>
        <v>0</v>
      </c>
      <c r="F11" s="508">
        <f>'Comm Input'!O2242</f>
        <v>0</v>
      </c>
      <c r="G11" s="1022">
        <f>'Comm Input'!P2242</f>
        <v>0</v>
      </c>
      <c r="H11" s="535">
        <f>'Comm Input'!Q2242</f>
        <v>0</v>
      </c>
      <c r="I11" s="535">
        <f>'Comm Input'!R2242</f>
        <v>0</v>
      </c>
      <c r="J11" s="535">
        <f>'Comm Input'!S2242</f>
        <v>0</v>
      </c>
      <c r="K11" s="535">
        <f>'Comm Input'!T2242</f>
        <v>0</v>
      </c>
      <c r="L11" s="522">
        <f>'Comm Input'!U2242</f>
        <v>0</v>
      </c>
      <c r="M11" s="533">
        <f>'Comm Input'!V2242</f>
        <v>2.1999999999999999E-2</v>
      </c>
      <c r="N11" s="523">
        <f>'Comm Input'!W2242</f>
        <v>0</v>
      </c>
      <c r="O11" s="523">
        <f>'Comm Input'!X2242</f>
        <v>0</v>
      </c>
      <c r="P11" s="538">
        <f>'Comm Input'!Y2242</f>
        <v>0</v>
      </c>
      <c r="Q11" s="523">
        <f>'Comm Input'!Z2242</f>
        <v>0</v>
      </c>
      <c r="R11" s="538">
        <f>'Comm Input'!AA2242</f>
        <v>0</v>
      </c>
      <c r="S11" s="538">
        <f>'Comm Input'!AB2242</f>
        <v>0</v>
      </c>
      <c r="T11" s="89">
        <f>'Comm Input'!AC2242</f>
        <v>0</v>
      </c>
      <c r="U11" s="89">
        <f>'Comm Input'!AD2242</f>
        <v>0</v>
      </c>
      <c r="V11" s="89">
        <f>'Comm Input'!AE2242</f>
        <v>0</v>
      </c>
      <c r="W11" s="541">
        <f>'Comm Input'!AF2242</f>
        <v>0</v>
      </c>
      <c r="X11" s="538">
        <f>'Comm Input'!AG2242</f>
        <v>0</v>
      </c>
      <c r="Y11" s="538">
        <f>'Comm Input'!AH2242</f>
        <v>0</v>
      </c>
      <c r="Z11" s="89">
        <f>'Comm Input'!AI2242</f>
        <v>0</v>
      </c>
    </row>
    <row r="12" spans="1:26" x14ac:dyDescent="0.25">
      <c r="A12" s="943">
        <f>'Comm Input'!J2243</f>
        <v>0</v>
      </c>
      <c r="B12" s="89">
        <f>'Comm Input'!K2243</f>
        <v>0</v>
      </c>
      <c r="C12" s="89">
        <f>'Comm Input'!L2243</f>
        <v>0</v>
      </c>
      <c r="D12" s="89">
        <f>'Comm Input'!M2243</f>
        <v>0</v>
      </c>
      <c r="E12" s="494">
        <f>'Comm Input'!N2243</f>
        <v>0</v>
      </c>
      <c r="F12" s="89">
        <f>'Comm Input'!O2243</f>
        <v>0</v>
      </c>
      <c r="G12" s="116">
        <f>'Comm Input'!P2243</f>
        <v>0</v>
      </c>
      <c r="H12" s="307">
        <f>'Comm Input'!Q2243</f>
        <v>0</v>
      </c>
      <c r="I12" s="307">
        <f>'Comm Input'!R2243</f>
        <v>0</v>
      </c>
      <c r="J12" s="307">
        <f>'Comm Input'!S2243</f>
        <v>0</v>
      </c>
      <c r="K12" s="307">
        <f>'Comm Input'!T2243</f>
        <v>0</v>
      </c>
      <c r="L12" s="116">
        <f>'Comm Input'!U2243</f>
        <v>0</v>
      </c>
      <c r="M12" s="38">
        <f>'Comm Input'!V2243</f>
        <v>0</v>
      </c>
      <c r="N12" s="22">
        <f>'Comm Input'!W2243</f>
        <v>0</v>
      </c>
      <c r="O12" s="22">
        <f>'Comm Input'!X2243</f>
        <v>0</v>
      </c>
      <c r="P12" s="23">
        <f>'Comm Input'!Y2243</f>
        <v>0</v>
      </c>
      <c r="Q12" s="22">
        <f>'Comm Input'!Z2243</f>
        <v>0</v>
      </c>
      <c r="R12" s="23">
        <f>'Comm Input'!AA2243</f>
        <v>0</v>
      </c>
      <c r="S12" s="23">
        <f>'Comm Input'!AB2243</f>
        <v>0</v>
      </c>
      <c r="T12" s="89">
        <f>'Comm Input'!AC2243</f>
        <v>0</v>
      </c>
      <c r="U12" s="89">
        <f>'Comm Input'!AD2243</f>
        <v>0</v>
      </c>
      <c r="V12" s="89">
        <f>'Comm Input'!AE2243</f>
        <v>0</v>
      </c>
      <c r="W12" s="49">
        <f>'Comm Input'!AF2243</f>
        <v>0</v>
      </c>
      <c r="X12" s="23">
        <f>'Comm Input'!AG2243</f>
        <v>0</v>
      </c>
      <c r="Y12" s="23">
        <f>'Comm Input'!AH2243</f>
        <v>0</v>
      </c>
      <c r="Z12" s="89">
        <f>'Comm Input'!AI2243</f>
        <v>0</v>
      </c>
    </row>
    <row r="13" spans="1:26" x14ac:dyDescent="0.25">
      <c r="A13" s="943">
        <f>'Comm Input'!J2244</f>
        <v>0</v>
      </c>
      <c r="B13" s="89" t="str">
        <f>'Comm Input'!K2244</f>
        <v>EFFECTIVE: 12/2021</v>
      </c>
      <c r="C13" s="89">
        <f>'Comm Input'!L2244</f>
        <v>0.1988</v>
      </c>
      <c r="D13" s="89" t="str">
        <f>'Comm Input'!M2244</f>
        <v>FL0037</v>
      </c>
      <c r="E13" s="494">
        <f>'Comm Input'!N2244</f>
        <v>0</v>
      </c>
      <c r="F13" s="508">
        <f>'Comm Input'!O2244</f>
        <v>0</v>
      </c>
      <c r="G13" s="1023">
        <f>'Comm Input'!P2244</f>
        <v>0</v>
      </c>
      <c r="H13" s="307">
        <f>'Comm Input'!Q2244</f>
        <v>0</v>
      </c>
      <c r="I13" s="307">
        <f>'Comm Input'!R2244</f>
        <v>0</v>
      </c>
      <c r="J13" s="307">
        <f>'Comm Input'!S2244</f>
        <v>0</v>
      </c>
      <c r="K13" s="307">
        <f>'Comm Input'!T2244</f>
        <v>0</v>
      </c>
      <c r="L13" s="116">
        <f>'Comm Input'!U2244</f>
        <v>0</v>
      </c>
      <c r="M13" s="321">
        <f>'Comm Input'!V2244</f>
        <v>2.2499999999999999E-2</v>
      </c>
      <c r="N13" s="22">
        <f>'Comm Input'!W2244</f>
        <v>0</v>
      </c>
      <c r="O13" s="22">
        <f>'Comm Input'!X2244</f>
        <v>0</v>
      </c>
      <c r="P13" s="23">
        <f>'Comm Input'!Y2244</f>
        <v>0</v>
      </c>
      <c r="Q13" s="22">
        <f>'Comm Input'!Z2244</f>
        <v>0</v>
      </c>
      <c r="R13" s="23">
        <f>'Comm Input'!AA2244</f>
        <v>0</v>
      </c>
      <c r="S13" s="23">
        <f>'Comm Input'!AB2244</f>
        <v>0</v>
      </c>
      <c r="T13" s="89">
        <f>'Comm Input'!AC2244</f>
        <v>0</v>
      </c>
      <c r="U13" s="89">
        <f>'Comm Input'!AD2244</f>
        <v>0</v>
      </c>
      <c r="V13" s="89">
        <f>'Comm Input'!AE2244</f>
        <v>0</v>
      </c>
      <c r="W13" s="49">
        <f>'Comm Input'!AF2244</f>
        <v>0</v>
      </c>
      <c r="X13" s="23">
        <f>'Comm Input'!AG2244</f>
        <v>0</v>
      </c>
      <c r="Y13" s="23">
        <f>'Comm Input'!AH2244</f>
        <v>0</v>
      </c>
      <c r="Z13" s="89">
        <f>'Comm Input'!AI2244</f>
        <v>0</v>
      </c>
    </row>
    <row r="14" spans="1:26" x14ac:dyDescent="0.25">
      <c r="A14" s="943">
        <f>'Comm Input'!J2245</f>
        <v>0</v>
      </c>
      <c r="B14" s="89">
        <f>'Comm Input'!K2245</f>
        <v>0</v>
      </c>
      <c r="C14" s="89">
        <f>'Comm Input'!L2245</f>
        <v>0</v>
      </c>
      <c r="D14" s="89">
        <f>'Comm Input'!M2245</f>
        <v>0</v>
      </c>
      <c r="E14" s="494">
        <f>'Comm Input'!N2245</f>
        <v>0</v>
      </c>
      <c r="F14" s="89">
        <f>'Comm Input'!O2245</f>
        <v>0</v>
      </c>
      <c r="G14" s="116">
        <f>'Comm Input'!P2245</f>
        <v>0</v>
      </c>
      <c r="H14" s="307">
        <f>'Comm Input'!Q2245</f>
        <v>0</v>
      </c>
      <c r="I14" s="307">
        <f>'Comm Input'!R2245</f>
        <v>0</v>
      </c>
      <c r="J14" s="307">
        <f>'Comm Input'!S2245</f>
        <v>0</v>
      </c>
      <c r="K14" s="307">
        <f>'Comm Input'!T2245</f>
        <v>0</v>
      </c>
      <c r="L14" s="116">
        <f>'Comm Input'!U2245</f>
        <v>0</v>
      </c>
      <c r="M14" s="38">
        <f>'Comm Input'!V2245</f>
        <v>0</v>
      </c>
      <c r="N14" s="22">
        <f>'Comm Input'!W2245</f>
        <v>0</v>
      </c>
      <c r="O14" s="22">
        <f>'Comm Input'!X2245</f>
        <v>0</v>
      </c>
      <c r="P14" s="23">
        <f>'Comm Input'!Y2245</f>
        <v>0</v>
      </c>
      <c r="Q14" s="22">
        <f>'Comm Input'!Z2245</f>
        <v>0</v>
      </c>
      <c r="R14" s="23">
        <f>'Comm Input'!AA2245</f>
        <v>0</v>
      </c>
      <c r="S14" s="23">
        <f>'Comm Input'!AB2245</f>
        <v>0</v>
      </c>
      <c r="T14" s="89">
        <f>'Comm Input'!AC2245</f>
        <v>0</v>
      </c>
      <c r="U14" s="89">
        <f>'Comm Input'!AD2245</f>
        <v>0</v>
      </c>
      <c r="V14" s="89">
        <f>'Comm Input'!AE2245</f>
        <v>0</v>
      </c>
      <c r="W14" s="49">
        <f>'Comm Input'!AF2245</f>
        <v>0</v>
      </c>
      <c r="X14" s="23">
        <f>'Comm Input'!AG2245</f>
        <v>0</v>
      </c>
      <c r="Y14" s="23">
        <f>'Comm Input'!AH2245</f>
        <v>0</v>
      </c>
      <c r="Z14" s="89">
        <f>'Comm Input'!AI2245</f>
        <v>0</v>
      </c>
    </row>
    <row r="15" spans="1:26" x14ac:dyDescent="0.25">
      <c r="A15" s="943">
        <f>'Comm Input'!J2246</f>
        <v>0</v>
      </c>
      <c r="B15" s="89">
        <f>'Comm Input'!K2246</f>
        <v>0</v>
      </c>
      <c r="C15" s="89">
        <f>'Comm Input'!L2246</f>
        <v>0.21010000000000001</v>
      </c>
      <c r="D15" s="89" t="str">
        <f>'Comm Input'!M2246</f>
        <v>FL0016</v>
      </c>
      <c r="E15" s="494">
        <f>'Comm Input'!N2246</f>
        <v>0</v>
      </c>
      <c r="F15" s="508">
        <f>'Comm Input'!O2246</f>
        <v>0</v>
      </c>
      <c r="G15" s="1023">
        <f>'Comm Input'!P2246</f>
        <v>0</v>
      </c>
      <c r="H15" s="307">
        <f>'Comm Input'!Q2246</f>
        <v>0</v>
      </c>
      <c r="I15" s="307">
        <f>'Comm Input'!R2246</f>
        <v>0</v>
      </c>
      <c r="J15" s="307">
        <f>'Comm Input'!S2246</f>
        <v>0</v>
      </c>
      <c r="K15" s="307">
        <f>'Comm Input'!T2246</f>
        <v>0</v>
      </c>
      <c r="L15" s="116">
        <f>'Comm Input'!U2246</f>
        <v>0</v>
      </c>
      <c r="M15" s="321">
        <f>'Comm Input'!V2246</f>
        <v>2.3199999999999998E-2</v>
      </c>
      <c r="N15" s="22">
        <f>'Comm Input'!W2246</f>
        <v>0</v>
      </c>
      <c r="O15" s="22">
        <f>'Comm Input'!X2246</f>
        <v>0</v>
      </c>
      <c r="P15" s="23">
        <f>'Comm Input'!Y2246</f>
        <v>0</v>
      </c>
      <c r="Q15" s="22">
        <f>'Comm Input'!Z2246</f>
        <v>0</v>
      </c>
      <c r="R15" s="23">
        <f>'Comm Input'!AA2246</f>
        <v>0</v>
      </c>
      <c r="S15" s="23">
        <f>'Comm Input'!AB2246</f>
        <v>0</v>
      </c>
      <c r="T15" s="89">
        <f>'Comm Input'!AC2246</f>
        <v>0</v>
      </c>
      <c r="U15" s="89">
        <f>'Comm Input'!AD2246</f>
        <v>0</v>
      </c>
      <c r="V15" s="89">
        <f>'Comm Input'!AE2246</f>
        <v>0</v>
      </c>
      <c r="W15" s="49">
        <f>'Comm Input'!AF2246</f>
        <v>0</v>
      </c>
      <c r="X15" s="23">
        <f>'Comm Input'!AG2246</f>
        <v>0</v>
      </c>
      <c r="Y15" s="23">
        <f>'Comm Input'!AH2246</f>
        <v>0</v>
      </c>
      <c r="Z15" s="23">
        <f>'Comm Input'!AI2246</f>
        <v>0</v>
      </c>
    </row>
    <row r="16" spans="1:26" x14ac:dyDescent="0.25">
      <c r="A16" s="943">
        <f>'Comm Input'!J2247</f>
        <v>0</v>
      </c>
      <c r="B16" s="89">
        <f>'Comm Input'!K2247</f>
        <v>0</v>
      </c>
      <c r="C16" s="89">
        <f>'Comm Input'!L2247</f>
        <v>0</v>
      </c>
      <c r="D16" s="89">
        <f>'Comm Input'!M2247</f>
        <v>0</v>
      </c>
      <c r="E16" s="626">
        <f>'Comm Input'!N2247</f>
        <v>0</v>
      </c>
      <c r="F16" s="28">
        <f>'Comm Input'!O2247</f>
        <v>0</v>
      </c>
      <c r="G16" s="116">
        <f>'Comm Input'!P2247</f>
        <v>0</v>
      </c>
      <c r="H16" s="307">
        <f>'Comm Input'!Q2247</f>
        <v>0</v>
      </c>
      <c r="I16" s="307">
        <f>'Comm Input'!R2247</f>
        <v>0</v>
      </c>
      <c r="J16" s="307">
        <f>'Comm Input'!S2247</f>
        <v>0</v>
      </c>
      <c r="K16" s="307">
        <f>'Comm Input'!T2247</f>
        <v>0</v>
      </c>
      <c r="L16" s="116">
        <f>'Comm Input'!U2247</f>
        <v>0</v>
      </c>
      <c r="M16" s="38">
        <f>'Comm Input'!V2247</f>
        <v>0</v>
      </c>
      <c r="N16" s="22">
        <f>'Comm Input'!W2247</f>
        <v>0</v>
      </c>
      <c r="O16" s="22">
        <f>'Comm Input'!X2247</f>
        <v>0</v>
      </c>
      <c r="P16" s="23">
        <f>'Comm Input'!Y2247</f>
        <v>0</v>
      </c>
      <c r="Q16" s="22">
        <f>'Comm Input'!Z2247</f>
        <v>0</v>
      </c>
      <c r="R16" s="23">
        <f>'Comm Input'!AA2247</f>
        <v>0</v>
      </c>
      <c r="S16" s="23">
        <f>'Comm Input'!AB2247</f>
        <v>0</v>
      </c>
      <c r="T16" s="89">
        <f>'Comm Input'!AC2247</f>
        <v>0</v>
      </c>
      <c r="U16" s="89">
        <f>'Comm Input'!AD2247</f>
        <v>0</v>
      </c>
      <c r="V16" s="89">
        <f>'Comm Input'!AE2247</f>
        <v>0</v>
      </c>
      <c r="W16" s="49">
        <f>'Comm Input'!AF2247</f>
        <v>0</v>
      </c>
      <c r="X16" s="23">
        <f>'Comm Input'!AG2247</f>
        <v>0</v>
      </c>
      <c r="Y16" s="23">
        <f>'Comm Input'!AH2247</f>
        <v>0</v>
      </c>
      <c r="Z16" s="23">
        <f>'Comm Input'!AI2247</f>
        <v>0</v>
      </c>
    </row>
    <row r="17" spans="1:26" ht="15.75" thickBot="1" x14ac:dyDescent="0.3">
      <c r="A17" s="943">
        <f>'Comm Input'!J2248</f>
        <v>0</v>
      </c>
      <c r="B17" s="89">
        <f>'Comm Input'!K2248</f>
        <v>0</v>
      </c>
      <c r="C17" s="89">
        <f>'Comm Input'!L2248</f>
        <v>0</v>
      </c>
      <c r="D17" s="89">
        <f>'Comm Input'!M2248</f>
        <v>0</v>
      </c>
      <c r="E17" s="49">
        <f>'Comm Input'!N2248</f>
        <v>0</v>
      </c>
      <c r="F17" s="105">
        <f>'Comm Input'!O2248</f>
        <v>0</v>
      </c>
      <c r="G17" s="116">
        <f>'Comm Input'!P2248</f>
        <v>0</v>
      </c>
      <c r="H17" s="307">
        <f>'Comm Input'!Q2248</f>
        <v>0</v>
      </c>
      <c r="I17" s="307">
        <f>'Comm Input'!R2248</f>
        <v>0</v>
      </c>
      <c r="J17" s="307">
        <f>'Comm Input'!S2248</f>
        <v>0</v>
      </c>
      <c r="K17" s="307">
        <f>'Comm Input'!T2248</f>
        <v>0</v>
      </c>
      <c r="L17" s="116">
        <f>'Comm Input'!U2248</f>
        <v>0</v>
      </c>
      <c r="M17" s="38">
        <f>'Comm Input'!V2248</f>
        <v>0</v>
      </c>
      <c r="N17" s="116">
        <f>'Comm Input'!W2248</f>
        <v>0</v>
      </c>
      <c r="O17" s="22">
        <f>'Comm Input'!X2248</f>
        <v>0</v>
      </c>
      <c r="P17" s="28">
        <f>'Comm Input'!Y2248</f>
        <v>0</v>
      </c>
      <c r="Q17" s="22">
        <f>'Comm Input'!Z2248</f>
        <v>0</v>
      </c>
      <c r="R17" s="22">
        <f>'Comm Input'!AA2248</f>
        <v>0</v>
      </c>
      <c r="S17" s="22">
        <f>'Comm Input'!AB2248</f>
        <v>0</v>
      </c>
      <c r="T17" s="22">
        <f>'Comm Input'!AC2248</f>
        <v>0</v>
      </c>
      <c r="U17" s="22">
        <f>'Comm Input'!AD2248</f>
        <v>0</v>
      </c>
      <c r="V17" s="22">
        <f>'Comm Input'!AE2248</f>
        <v>0</v>
      </c>
      <c r="W17" s="49">
        <f>'Comm Input'!AF2248</f>
        <v>0</v>
      </c>
      <c r="X17" s="22">
        <f>'Comm Input'!AG2248</f>
        <v>0</v>
      </c>
      <c r="Y17" s="22">
        <f>'Comm Input'!AH2248</f>
        <v>0</v>
      </c>
      <c r="Z17" s="22">
        <f>'Comm Input'!AI2248</f>
        <v>0</v>
      </c>
    </row>
    <row r="18" spans="1:26" ht="15.75" thickBot="1" x14ac:dyDescent="0.3">
      <c r="A18" s="943">
        <f>'Comm Input'!J2249</f>
        <v>0</v>
      </c>
      <c r="B18" s="89">
        <f>'Comm Input'!K2249</f>
        <v>0</v>
      </c>
      <c r="C18" s="89">
        <f>'Comm Input'!L2249</f>
        <v>0</v>
      </c>
      <c r="D18" s="89">
        <f>'Comm Input'!M2249</f>
        <v>0</v>
      </c>
      <c r="E18" s="49">
        <f>'Comm Input'!N2249</f>
        <v>0</v>
      </c>
      <c r="F18" s="105">
        <f>'Comm Input'!O2249</f>
        <v>0</v>
      </c>
      <c r="G18" s="116">
        <f>'Comm Input'!P2249</f>
        <v>0</v>
      </c>
      <c r="H18" s="116">
        <f>'Comm Input'!Q2249</f>
        <v>0</v>
      </c>
      <c r="I18" s="116">
        <f>'Comm Input'!R2249</f>
        <v>0</v>
      </c>
      <c r="J18" s="116">
        <f>'Comm Input'!S2249</f>
        <v>0</v>
      </c>
      <c r="K18" s="116">
        <f>'Comm Input'!T2249</f>
        <v>0</v>
      </c>
      <c r="L18" s="116">
        <f>'Comm Input'!U2249</f>
        <v>0</v>
      </c>
      <c r="M18" s="38">
        <f>'Comm Input'!V2249</f>
        <v>0</v>
      </c>
      <c r="N18" s="488">
        <f>'Comm Input'!W2249</f>
        <v>0</v>
      </c>
      <c r="O18" s="489">
        <f>'Comm Input'!X2249</f>
        <v>0</v>
      </c>
      <c r="P18" s="490">
        <f>'Comm Input'!Y2249</f>
        <v>0</v>
      </c>
      <c r="Q18" s="829">
        <f>'Comm Input'!Z2249</f>
        <v>0</v>
      </c>
      <c r="R18" s="387">
        <f>'Comm Input'!AA2249</f>
        <v>0</v>
      </c>
      <c r="S18" s="387">
        <f>'Comm Input'!AB2249</f>
        <v>0</v>
      </c>
      <c r="T18" s="1087">
        <f>'Comm Input'!AC2249</f>
        <v>0</v>
      </c>
      <c r="U18" s="89">
        <f>'Comm Input'!AD2249</f>
        <v>0</v>
      </c>
      <c r="V18" s="89">
        <f>'Comm Input'!AE2249</f>
        <v>0</v>
      </c>
      <c r="W18" s="49">
        <f>'Comm Input'!AF2249</f>
        <v>0</v>
      </c>
      <c r="X18" s="387">
        <f>'Comm Input'!AG2249</f>
        <v>0</v>
      </c>
      <c r="Y18" s="387">
        <f>'Comm Input'!AH2249</f>
        <v>0</v>
      </c>
      <c r="Z18" s="1087">
        <f>'Comm Input'!AI2249</f>
        <v>0</v>
      </c>
    </row>
    <row r="19" spans="1:26" x14ac:dyDescent="0.25">
      <c r="A19" s="1024">
        <f>'Comm Input'!J2250</f>
        <v>0</v>
      </c>
      <c r="B19" s="1006">
        <f>'Comm Input'!K2250</f>
        <v>0</v>
      </c>
      <c r="C19" s="89">
        <f>'Comm Input'!L2250</f>
        <v>0</v>
      </c>
      <c r="D19" s="529">
        <f>'Comm Input'!M2250</f>
        <v>0</v>
      </c>
      <c r="E19" s="89">
        <f>'Comm Input'!N2250</f>
        <v>0</v>
      </c>
      <c r="F19" s="89">
        <f>'Comm Input'!O2250</f>
        <v>0</v>
      </c>
      <c r="G19" s="529">
        <f>'Comm Input'!P2250</f>
        <v>0</v>
      </c>
      <c r="H19" s="701">
        <f>'Comm Input'!Q2250</f>
        <v>0</v>
      </c>
      <c r="I19" s="701">
        <f>'Comm Input'!R2250</f>
        <v>0</v>
      </c>
      <c r="J19" s="701">
        <f>'Comm Input'!S2250</f>
        <v>0</v>
      </c>
      <c r="K19" s="701">
        <f>'Comm Input'!T2250</f>
        <v>0</v>
      </c>
      <c r="L19" s="89">
        <f>'Comm Input'!U2250</f>
        <v>0</v>
      </c>
      <c r="M19" s="525">
        <f>'Comm Input'!V2250</f>
        <v>0</v>
      </c>
      <c r="N19" s="89">
        <f>'Comm Input'!W2250</f>
        <v>0</v>
      </c>
      <c r="O19" s="89">
        <f>'Comm Input'!X2250</f>
        <v>0</v>
      </c>
      <c r="P19" s="28">
        <f>'Comm Input'!Y2250</f>
        <v>0</v>
      </c>
      <c r="Q19" s="89">
        <f>'Comm Input'!Z2250</f>
        <v>0</v>
      </c>
      <c r="R19" s="89">
        <f>'Comm Input'!AA2250</f>
        <v>0</v>
      </c>
      <c r="S19" s="28">
        <f>'Comm Input'!AB2250</f>
        <v>0</v>
      </c>
      <c r="T19" s="89">
        <f>'Comm Input'!AC2250</f>
        <v>0</v>
      </c>
      <c r="U19" s="89">
        <f>'Comm Input'!AD2250</f>
        <v>0</v>
      </c>
      <c r="V19" s="89">
        <f>'Comm Input'!AE2250</f>
        <v>0</v>
      </c>
      <c r="W19" s="89">
        <f>'Comm Input'!AF2250</f>
        <v>0</v>
      </c>
      <c r="X19" s="89">
        <f>'Comm Input'!AG2250</f>
        <v>0</v>
      </c>
      <c r="Y19" s="89">
        <f>'Comm Input'!AH2250</f>
        <v>0</v>
      </c>
      <c r="Z19" s="89">
        <f>'Comm Input'!AI2250</f>
        <v>0</v>
      </c>
    </row>
    <row r="20" spans="1:26" x14ac:dyDescent="0.25">
      <c r="A20" s="1024">
        <f>'Comm Input'!J2251</f>
        <v>0</v>
      </c>
      <c r="B20" s="1006">
        <f>'Comm Input'!K2251</f>
        <v>0</v>
      </c>
      <c r="C20" s="89">
        <f>'Comm Input'!L2251</f>
        <v>0</v>
      </c>
      <c r="D20" s="529">
        <f>'Comm Input'!M2251</f>
        <v>0</v>
      </c>
      <c r="E20" s="89">
        <f>'Comm Input'!N2251</f>
        <v>0</v>
      </c>
      <c r="F20" s="89">
        <f>'Comm Input'!O2251</f>
        <v>0</v>
      </c>
      <c r="G20" s="529">
        <f>'Comm Input'!P2251</f>
        <v>0</v>
      </c>
      <c r="H20" s="701">
        <f>'Comm Input'!Q2251</f>
        <v>0</v>
      </c>
      <c r="I20" s="701">
        <f>'Comm Input'!R2251</f>
        <v>0</v>
      </c>
      <c r="J20" s="701">
        <f>'Comm Input'!S2251</f>
        <v>0</v>
      </c>
      <c r="K20" s="701">
        <f>'Comm Input'!T2251</f>
        <v>0</v>
      </c>
      <c r="L20" s="89">
        <f>'Comm Input'!U2251</f>
        <v>0</v>
      </c>
      <c r="M20" s="525">
        <f>'Comm Input'!V2251</f>
        <v>0</v>
      </c>
      <c r="N20" s="89">
        <f>'Comm Input'!W2251</f>
        <v>0</v>
      </c>
      <c r="O20" s="89">
        <f>'Comm Input'!X2251</f>
        <v>0</v>
      </c>
      <c r="P20" s="28">
        <f>'Comm Input'!Y2251</f>
        <v>0</v>
      </c>
      <c r="Q20" s="89">
        <f>'Comm Input'!Z2251</f>
        <v>0</v>
      </c>
      <c r="R20" s="89">
        <f>'Comm Input'!AA2251</f>
        <v>0</v>
      </c>
      <c r="S20" s="28">
        <f>'Comm Input'!AB2251</f>
        <v>0</v>
      </c>
      <c r="T20" s="89">
        <f>'Comm Input'!AC2251</f>
        <v>0</v>
      </c>
      <c r="U20" s="89">
        <f>'Comm Input'!AD2251</f>
        <v>0</v>
      </c>
      <c r="V20" s="89">
        <f>'Comm Input'!AE2251</f>
        <v>0</v>
      </c>
      <c r="W20" s="89">
        <f>'Comm Input'!AF2251</f>
        <v>0</v>
      </c>
      <c r="X20" s="89">
        <f>'Comm Input'!AG2251</f>
        <v>0</v>
      </c>
      <c r="Y20" s="89">
        <f>'Comm Input'!AH2251</f>
        <v>0</v>
      </c>
      <c r="Z20" s="89">
        <f>'Comm Input'!AI2251</f>
        <v>0</v>
      </c>
    </row>
    <row r="21" spans="1:26" x14ac:dyDescent="0.25">
      <c r="A21" s="1024">
        <f>'Comm Input'!J2252</f>
        <v>0</v>
      </c>
      <c r="B21" s="1006">
        <f>'Comm Input'!K2252</f>
        <v>0</v>
      </c>
      <c r="C21" s="89">
        <f>'Comm Input'!L2252</f>
        <v>0</v>
      </c>
      <c r="D21" s="529">
        <f>'Comm Input'!M2252</f>
        <v>0</v>
      </c>
      <c r="E21" s="89">
        <f>'Comm Input'!N2252</f>
        <v>0</v>
      </c>
      <c r="F21" s="89">
        <f>'Comm Input'!O2252</f>
        <v>0</v>
      </c>
      <c r="G21" s="529">
        <f>'Comm Input'!P2252</f>
        <v>0</v>
      </c>
      <c r="H21" s="701">
        <f>'Comm Input'!Q2252</f>
        <v>0</v>
      </c>
      <c r="I21" s="701">
        <f>'Comm Input'!R2252</f>
        <v>0</v>
      </c>
      <c r="J21" s="701">
        <f>'Comm Input'!S2252</f>
        <v>0</v>
      </c>
      <c r="K21" s="701">
        <f>'Comm Input'!T2252</f>
        <v>0</v>
      </c>
      <c r="L21" s="89">
        <f>'Comm Input'!U2252</f>
        <v>0</v>
      </c>
      <c r="M21" s="525">
        <f>'Comm Input'!V2252</f>
        <v>0</v>
      </c>
      <c r="N21" s="89">
        <f>'Comm Input'!W2252</f>
        <v>0</v>
      </c>
      <c r="O21" s="89">
        <f>'Comm Input'!X2252</f>
        <v>0</v>
      </c>
      <c r="P21" s="28">
        <f>'Comm Input'!Y2252</f>
        <v>0</v>
      </c>
      <c r="Q21" s="89">
        <f>'Comm Input'!Z2252</f>
        <v>0</v>
      </c>
      <c r="R21" s="89">
        <f>'Comm Input'!AA2252</f>
        <v>0</v>
      </c>
      <c r="S21" s="28">
        <f>'Comm Input'!AB2252</f>
        <v>0</v>
      </c>
      <c r="T21" s="89">
        <f>'Comm Input'!AC2252</f>
        <v>0</v>
      </c>
      <c r="U21" s="89">
        <f>'Comm Input'!AD2252</f>
        <v>0</v>
      </c>
      <c r="V21" s="89">
        <f>'Comm Input'!AE2252</f>
        <v>0</v>
      </c>
      <c r="W21" s="89">
        <f>'Comm Input'!AF2252</f>
        <v>0</v>
      </c>
      <c r="X21" s="89">
        <f>'Comm Input'!AG2252</f>
        <v>0</v>
      </c>
      <c r="Y21" s="89">
        <f>'Comm Input'!AH2252</f>
        <v>0</v>
      </c>
      <c r="Z21" s="89">
        <f>'Comm Input'!AI2252</f>
        <v>0</v>
      </c>
    </row>
    <row r="22" spans="1:26" x14ac:dyDescent="0.25">
      <c r="A22" s="1024">
        <f>'Comm Input'!J2253</f>
        <v>0</v>
      </c>
      <c r="B22" s="1006">
        <f>'Comm Input'!K2253</f>
        <v>0</v>
      </c>
      <c r="C22" s="89">
        <f>'Comm Input'!L2253</f>
        <v>0</v>
      </c>
      <c r="D22" s="529">
        <f>'Comm Input'!M2253</f>
        <v>0</v>
      </c>
      <c r="E22" s="89">
        <f>'Comm Input'!N2253</f>
        <v>0</v>
      </c>
      <c r="F22" s="89">
        <f>'Comm Input'!O2253</f>
        <v>0</v>
      </c>
      <c r="G22" s="529">
        <f>'Comm Input'!P2253</f>
        <v>0</v>
      </c>
      <c r="H22" s="701">
        <f>'Comm Input'!Q2253</f>
        <v>0</v>
      </c>
      <c r="I22" s="701">
        <f>'Comm Input'!R2253</f>
        <v>0</v>
      </c>
      <c r="J22" s="701">
        <f>'Comm Input'!S2253</f>
        <v>0</v>
      </c>
      <c r="K22" s="701">
        <f>'Comm Input'!T2253</f>
        <v>0</v>
      </c>
      <c r="L22" s="89">
        <f>'Comm Input'!U2253</f>
        <v>0</v>
      </c>
      <c r="M22" s="525">
        <f>'Comm Input'!V2253</f>
        <v>0</v>
      </c>
      <c r="N22" s="89">
        <f>'Comm Input'!W2253</f>
        <v>0</v>
      </c>
      <c r="O22" s="89">
        <f>'Comm Input'!X2253</f>
        <v>0</v>
      </c>
      <c r="P22" s="28">
        <f>'Comm Input'!Y2253</f>
        <v>0</v>
      </c>
      <c r="Q22" s="89">
        <f>'Comm Input'!Z2253</f>
        <v>0</v>
      </c>
      <c r="R22" s="89">
        <f>'Comm Input'!AA2253</f>
        <v>0</v>
      </c>
      <c r="S22" s="28">
        <f>'Comm Input'!AB2253</f>
        <v>0</v>
      </c>
      <c r="T22" s="89">
        <f>'Comm Input'!AC2253</f>
        <v>0</v>
      </c>
      <c r="U22" s="89">
        <f>'Comm Input'!AD2253</f>
        <v>0</v>
      </c>
      <c r="V22" s="89">
        <f>'Comm Input'!AE2253</f>
        <v>0</v>
      </c>
      <c r="W22" s="89">
        <f>'Comm Input'!AF2253</f>
        <v>0</v>
      </c>
      <c r="X22" s="89">
        <f>'Comm Input'!AG2253</f>
        <v>0</v>
      </c>
      <c r="Y22" s="89">
        <f>'Comm Input'!AH2253</f>
        <v>0</v>
      </c>
      <c r="Z22" s="89">
        <f>'Comm Input'!AI2253</f>
        <v>0</v>
      </c>
    </row>
    <row r="23" spans="1:26" x14ac:dyDescent="0.25">
      <c r="A23" s="1024">
        <f>'Comm Input'!J2254</f>
        <v>0</v>
      </c>
      <c r="B23" s="1006">
        <f>'Comm Input'!K2254</f>
        <v>0</v>
      </c>
      <c r="C23" s="89">
        <f>'Comm Input'!L2254</f>
        <v>0</v>
      </c>
      <c r="D23" s="529">
        <f>'Comm Input'!M2254</f>
        <v>0</v>
      </c>
      <c r="E23" s="89">
        <f>'Comm Input'!N2254</f>
        <v>0</v>
      </c>
      <c r="F23" s="89">
        <f>'Comm Input'!O2254</f>
        <v>0</v>
      </c>
      <c r="G23" s="529">
        <f>'Comm Input'!P2254</f>
        <v>0</v>
      </c>
      <c r="H23" s="701">
        <f>'Comm Input'!Q2254</f>
        <v>0</v>
      </c>
      <c r="I23" s="701">
        <f>'Comm Input'!R2254</f>
        <v>0</v>
      </c>
      <c r="J23" s="701">
        <f>'Comm Input'!S2254</f>
        <v>0</v>
      </c>
      <c r="K23" s="701">
        <f>'Comm Input'!T2254</f>
        <v>0</v>
      </c>
      <c r="L23" s="89">
        <f>'Comm Input'!U2254</f>
        <v>0</v>
      </c>
      <c r="M23" s="525">
        <f>'Comm Input'!V2254</f>
        <v>0</v>
      </c>
      <c r="N23" s="89">
        <f>'Comm Input'!W2254</f>
        <v>0</v>
      </c>
      <c r="O23" s="89">
        <f>'Comm Input'!X2254</f>
        <v>0</v>
      </c>
      <c r="P23" s="28">
        <f>'Comm Input'!Y2254</f>
        <v>0</v>
      </c>
      <c r="Q23" s="89">
        <f>'Comm Input'!Z2254</f>
        <v>0</v>
      </c>
      <c r="R23" s="89">
        <f>'Comm Input'!AA2254</f>
        <v>0</v>
      </c>
      <c r="S23" s="28">
        <f>'Comm Input'!AB2254</f>
        <v>0</v>
      </c>
      <c r="T23" s="89">
        <f>'Comm Input'!AC2254</f>
        <v>0</v>
      </c>
      <c r="U23" s="89">
        <f>'Comm Input'!AD2254</f>
        <v>0</v>
      </c>
      <c r="V23" s="89">
        <f>'Comm Input'!AE2254</f>
        <v>0</v>
      </c>
      <c r="W23" s="89">
        <f>'Comm Input'!AF2254</f>
        <v>0</v>
      </c>
      <c r="X23" s="89">
        <f>'Comm Input'!AG2254</f>
        <v>0</v>
      </c>
      <c r="Y23" s="89">
        <f>'Comm Input'!AH2254</f>
        <v>0</v>
      </c>
      <c r="Z23" s="89">
        <f>'Comm Input'!AI2254</f>
        <v>0</v>
      </c>
    </row>
    <row r="24" spans="1:26" x14ac:dyDescent="0.25">
      <c r="A24" s="1024">
        <f>'Comm Input'!J2255</f>
        <v>0</v>
      </c>
      <c r="B24" s="1006">
        <f>'Comm Input'!K2255</f>
        <v>0</v>
      </c>
      <c r="C24" s="89">
        <f>'Comm Input'!L2255</f>
        <v>0</v>
      </c>
      <c r="D24" s="529">
        <f>'Comm Input'!M2255</f>
        <v>0</v>
      </c>
      <c r="E24" s="89">
        <f>'Comm Input'!N2255</f>
        <v>0</v>
      </c>
      <c r="F24" s="89">
        <f>'Comm Input'!O2255</f>
        <v>0</v>
      </c>
      <c r="G24" s="529">
        <f>'Comm Input'!P2255</f>
        <v>0</v>
      </c>
      <c r="H24" s="701">
        <f>'Comm Input'!Q2255</f>
        <v>0</v>
      </c>
      <c r="I24" s="701">
        <f>'Comm Input'!R2255</f>
        <v>0</v>
      </c>
      <c r="J24" s="701">
        <f>'Comm Input'!S2255</f>
        <v>0</v>
      </c>
      <c r="K24" s="701">
        <f>'Comm Input'!T2255</f>
        <v>0</v>
      </c>
      <c r="L24" s="89">
        <f>'Comm Input'!U2255</f>
        <v>0</v>
      </c>
      <c r="M24" s="525">
        <f>'Comm Input'!V2255</f>
        <v>0</v>
      </c>
      <c r="N24" s="89">
        <f>'Comm Input'!W2255</f>
        <v>0</v>
      </c>
      <c r="O24" s="89">
        <f>'Comm Input'!X2255</f>
        <v>0</v>
      </c>
      <c r="P24" s="28">
        <f>'Comm Input'!Y2255</f>
        <v>0</v>
      </c>
      <c r="Q24" s="89">
        <f>'Comm Input'!Z2255</f>
        <v>0</v>
      </c>
      <c r="R24" s="89">
        <f>'Comm Input'!AA2255</f>
        <v>0</v>
      </c>
      <c r="S24" s="28">
        <f>'Comm Input'!AB2255</f>
        <v>0</v>
      </c>
      <c r="T24" s="89">
        <f>'Comm Input'!AC2255</f>
        <v>0</v>
      </c>
      <c r="U24" s="89">
        <f>'Comm Input'!AD2255</f>
        <v>0</v>
      </c>
      <c r="V24" s="89">
        <f>'Comm Input'!AE2255</f>
        <v>0</v>
      </c>
      <c r="W24" s="89">
        <f>'Comm Input'!AF2255</f>
        <v>0</v>
      </c>
      <c r="X24" s="89">
        <f>'Comm Input'!AG2255</f>
        <v>0</v>
      </c>
      <c r="Y24" s="89">
        <f>'Comm Input'!AH2255</f>
        <v>0</v>
      </c>
      <c r="Z24" s="89">
        <f>'Comm Input'!AI2255</f>
        <v>0</v>
      </c>
    </row>
    <row r="25" spans="1:26" x14ac:dyDescent="0.25">
      <c r="A25" s="1024">
        <f>'Comm Input'!J2256</f>
        <v>0</v>
      </c>
      <c r="B25" s="1006">
        <f>'Comm Input'!K2256</f>
        <v>0</v>
      </c>
      <c r="C25" s="89">
        <f>'Comm Input'!L2256</f>
        <v>0</v>
      </c>
      <c r="D25" s="529">
        <f>'Comm Input'!M2256</f>
        <v>0</v>
      </c>
      <c r="E25" s="89">
        <f>'Comm Input'!N2256</f>
        <v>0</v>
      </c>
      <c r="F25" s="89">
        <f>'Comm Input'!O2256</f>
        <v>0</v>
      </c>
      <c r="G25" s="529">
        <f>'Comm Input'!P2256</f>
        <v>0</v>
      </c>
      <c r="H25" s="701">
        <f>'Comm Input'!Q2256</f>
        <v>0</v>
      </c>
      <c r="I25" s="701">
        <f>'Comm Input'!R2256</f>
        <v>0</v>
      </c>
      <c r="J25" s="701">
        <f>'Comm Input'!S2256</f>
        <v>0</v>
      </c>
      <c r="K25" s="701">
        <f>'Comm Input'!T2256</f>
        <v>0</v>
      </c>
      <c r="L25" s="89">
        <f>'Comm Input'!U2256</f>
        <v>0</v>
      </c>
      <c r="M25" s="525">
        <f>'Comm Input'!V2256</f>
        <v>0</v>
      </c>
      <c r="N25" s="89">
        <f>'Comm Input'!W2256</f>
        <v>0</v>
      </c>
      <c r="O25" s="89">
        <f>'Comm Input'!X2256</f>
        <v>0</v>
      </c>
      <c r="P25" s="28">
        <f>'Comm Input'!Y2256</f>
        <v>0</v>
      </c>
      <c r="Q25" s="89">
        <f>'Comm Input'!Z2256</f>
        <v>0</v>
      </c>
      <c r="R25" s="89">
        <f>'Comm Input'!AA2256</f>
        <v>0</v>
      </c>
      <c r="S25" s="28">
        <f>'Comm Input'!AB2256</f>
        <v>0</v>
      </c>
      <c r="T25" s="89">
        <f>'Comm Input'!AC2256</f>
        <v>0</v>
      </c>
      <c r="U25" s="89">
        <f>'Comm Input'!AD2256</f>
        <v>0</v>
      </c>
      <c r="V25" s="89">
        <f>'Comm Input'!AE2256</f>
        <v>0</v>
      </c>
      <c r="W25" s="89">
        <f>'Comm Input'!AF2256</f>
        <v>0</v>
      </c>
      <c r="X25" s="89">
        <f>'Comm Input'!AG2256</f>
        <v>0</v>
      </c>
      <c r="Y25" s="89">
        <f>'Comm Input'!AH2256</f>
        <v>0</v>
      </c>
      <c r="Z25" s="89">
        <f>'Comm Input'!AI2256</f>
        <v>0</v>
      </c>
    </row>
    <row r="26" spans="1:26" x14ac:dyDescent="0.25">
      <c r="A26" s="1024">
        <f>'Comm Input'!J2257</f>
        <v>0</v>
      </c>
      <c r="B26" s="1006">
        <f>'Comm Input'!K2257</f>
        <v>0</v>
      </c>
      <c r="C26" s="89">
        <f>'Comm Input'!L2257</f>
        <v>0</v>
      </c>
      <c r="D26" s="529">
        <f>'Comm Input'!M2257</f>
        <v>0</v>
      </c>
      <c r="E26" s="89">
        <f>'Comm Input'!N2257</f>
        <v>0</v>
      </c>
      <c r="F26" s="89">
        <f>'Comm Input'!O2257</f>
        <v>0</v>
      </c>
      <c r="G26" s="529">
        <f>'Comm Input'!P2257</f>
        <v>0</v>
      </c>
      <c r="H26" s="701">
        <f>'Comm Input'!Q2257</f>
        <v>0</v>
      </c>
      <c r="I26" s="701">
        <f>'Comm Input'!R2257</f>
        <v>0</v>
      </c>
      <c r="J26" s="701">
        <f>'Comm Input'!S2257</f>
        <v>0</v>
      </c>
      <c r="K26" s="701">
        <f>'Comm Input'!T2257</f>
        <v>0</v>
      </c>
      <c r="L26" s="89">
        <f>'Comm Input'!U2257</f>
        <v>0</v>
      </c>
      <c r="M26" s="525">
        <f>'Comm Input'!V2257</f>
        <v>0</v>
      </c>
      <c r="N26" s="89">
        <f>'Comm Input'!W2257</f>
        <v>0</v>
      </c>
      <c r="O26" s="89">
        <f>'Comm Input'!X2257</f>
        <v>0</v>
      </c>
      <c r="P26" s="28">
        <f>'Comm Input'!Y2257</f>
        <v>0</v>
      </c>
      <c r="Q26" s="89">
        <f>'Comm Input'!Z2257</f>
        <v>0</v>
      </c>
      <c r="R26" s="89">
        <f>'Comm Input'!AA2257</f>
        <v>0</v>
      </c>
      <c r="S26" s="28">
        <f>'Comm Input'!AB2257</f>
        <v>0</v>
      </c>
      <c r="T26" s="89">
        <f>'Comm Input'!AC2257</f>
        <v>0</v>
      </c>
      <c r="U26" s="89">
        <f>'Comm Input'!AD2257</f>
        <v>0</v>
      </c>
      <c r="V26" s="89">
        <f>'Comm Input'!AE2257</f>
        <v>0</v>
      </c>
      <c r="W26" s="89">
        <f>'Comm Input'!AF2257</f>
        <v>0</v>
      </c>
      <c r="X26" s="89">
        <f>'Comm Input'!AG2257</f>
        <v>0</v>
      </c>
      <c r="Y26" s="89">
        <f>'Comm Input'!AH2257</f>
        <v>0</v>
      </c>
      <c r="Z26" s="89">
        <f>'Comm Input'!AI2257</f>
        <v>0</v>
      </c>
    </row>
    <row r="27" spans="1:26" x14ac:dyDescent="0.25">
      <c r="A27" s="1024">
        <f>'Comm Input'!J2258</f>
        <v>0</v>
      </c>
      <c r="B27" s="1006">
        <f>'Comm Input'!K2258</f>
        <v>0</v>
      </c>
      <c r="C27" s="89">
        <f>'Comm Input'!L2258</f>
        <v>0</v>
      </c>
      <c r="D27" s="529">
        <f>'Comm Input'!M2258</f>
        <v>0</v>
      </c>
      <c r="E27" s="89">
        <f>'Comm Input'!N2258</f>
        <v>0</v>
      </c>
      <c r="F27" s="89">
        <f>'Comm Input'!O2258</f>
        <v>0</v>
      </c>
      <c r="G27" s="529">
        <f>'Comm Input'!P2258</f>
        <v>0</v>
      </c>
      <c r="H27" s="701">
        <f>'Comm Input'!Q2258</f>
        <v>0</v>
      </c>
      <c r="I27" s="701">
        <f>'Comm Input'!R2258</f>
        <v>0</v>
      </c>
      <c r="J27" s="701">
        <f>'Comm Input'!S2258</f>
        <v>0</v>
      </c>
      <c r="K27" s="701">
        <f>'Comm Input'!T2258</f>
        <v>0</v>
      </c>
      <c r="L27" s="89">
        <f>'Comm Input'!U2258</f>
        <v>0</v>
      </c>
      <c r="M27" s="525">
        <f>'Comm Input'!V2258</f>
        <v>0</v>
      </c>
      <c r="N27" s="89">
        <f>'Comm Input'!W2258</f>
        <v>0</v>
      </c>
      <c r="O27" s="89">
        <f>'Comm Input'!X2258</f>
        <v>0</v>
      </c>
      <c r="P27" s="28">
        <f>'Comm Input'!Y2258</f>
        <v>0</v>
      </c>
      <c r="Q27" s="89">
        <f>'Comm Input'!Z2258</f>
        <v>0</v>
      </c>
      <c r="R27" s="89">
        <f>'Comm Input'!AA2258</f>
        <v>0</v>
      </c>
      <c r="S27" s="28">
        <f>'Comm Input'!AB2258</f>
        <v>0</v>
      </c>
      <c r="T27" s="89">
        <f>'Comm Input'!AC2258</f>
        <v>0</v>
      </c>
      <c r="U27" s="89">
        <f>'Comm Input'!AD2258</f>
        <v>0</v>
      </c>
      <c r="V27" s="89">
        <f>'Comm Input'!AE2258</f>
        <v>0</v>
      </c>
      <c r="W27" s="89">
        <f>'Comm Input'!AF2258</f>
        <v>0</v>
      </c>
      <c r="X27" s="89">
        <f>'Comm Input'!AG2258</f>
        <v>0</v>
      </c>
      <c r="Y27" s="89">
        <f>'Comm Input'!AH2258</f>
        <v>0</v>
      </c>
      <c r="Z27" s="89">
        <f>'Comm Input'!AI2258</f>
        <v>0</v>
      </c>
    </row>
    <row r="28" spans="1:26" x14ac:dyDescent="0.25">
      <c r="A28" s="1024">
        <f>'Comm Input'!J2259</f>
        <v>0</v>
      </c>
      <c r="B28" s="1006">
        <f>'Comm Input'!K2259</f>
        <v>0</v>
      </c>
      <c r="C28" s="89">
        <f>'Comm Input'!L2259</f>
        <v>0</v>
      </c>
      <c r="D28" s="529">
        <f>'Comm Input'!M2259</f>
        <v>0</v>
      </c>
      <c r="E28" s="89">
        <f>'Comm Input'!N2259</f>
        <v>0</v>
      </c>
      <c r="F28" s="89">
        <f>'Comm Input'!O2259</f>
        <v>0</v>
      </c>
      <c r="G28" s="529">
        <f>'Comm Input'!P2259</f>
        <v>0</v>
      </c>
      <c r="H28" s="701">
        <f>'Comm Input'!Q2259</f>
        <v>0</v>
      </c>
      <c r="I28" s="701">
        <f>'Comm Input'!R2259</f>
        <v>0</v>
      </c>
      <c r="J28" s="701">
        <f>'Comm Input'!S2259</f>
        <v>0</v>
      </c>
      <c r="K28" s="701">
        <f>'Comm Input'!T2259</f>
        <v>0</v>
      </c>
      <c r="L28" s="89">
        <f>'Comm Input'!U2259</f>
        <v>0</v>
      </c>
      <c r="M28" s="525">
        <f>'Comm Input'!V2259</f>
        <v>0</v>
      </c>
      <c r="N28" s="89">
        <f>'Comm Input'!W2259</f>
        <v>0</v>
      </c>
      <c r="O28" s="89">
        <f>'Comm Input'!X2259</f>
        <v>0</v>
      </c>
      <c r="P28" s="28">
        <f>'Comm Input'!Y2259</f>
        <v>0</v>
      </c>
      <c r="Q28" s="89">
        <f>'Comm Input'!Z2259</f>
        <v>0</v>
      </c>
      <c r="R28" s="89">
        <f>'Comm Input'!AA2259</f>
        <v>0</v>
      </c>
      <c r="S28" s="28">
        <f>'Comm Input'!AB2259</f>
        <v>0</v>
      </c>
      <c r="T28" s="89">
        <f>'Comm Input'!AC2259</f>
        <v>0</v>
      </c>
      <c r="U28" s="89">
        <f>'Comm Input'!AD2259</f>
        <v>0</v>
      </c>
      <c r="V28" s="89">
        <f>'Comm Input'!AE2259</f>
        <v>0</v>
      </c>
      <c r="W28" s="89">
        <f>'Comm Input'!AF2259</f>
        <v>0</v>
      </c>
      <c r="X28" s="89">
        <f>'Comm Input'!AG2259</f>
        <v>0</v>
      </c>
      <c r="Y28" s="89">
        <f>'Comm Input'!AH2259</f>
        <v>0</v>
      </c>
      <c r="Z28" s="89">
        <f>'Comm Input'!AI2259</f>
        <v>0</v>
      </c>
    </row>
    <row r="29" spans="1:26" x14ac:dyDescent="0.25">
      <c r="A29" s="1024">
        <f>'Comm Input'!J2260</f>
        <v>0</v>
      </c>
      <c r="B29" s="1006">
        <f>'Comm Input'!K2260</f>
        <v>0</v>
      </c>
      <c r="C29" s="89">
        <f>'Comm Input'!L2260</f>
        <v>0</v>
      </c>
      <c r="D29" s="529">
        <f>'Comm Input'!M2260</f>
        <v>0</v>
      </c>
      <c r="E29" s="89">
        <f>'Comm Input'!N2260</f>
        <v>0</v>
      </c>
      <c r="F29" s="89">
        <f>'Comm Input'!O2260</f>
        <v>0</v>
      </c>
      <c r="G29" s="529">
        <f>'Comm Input'!P2260</f>
        <v>0</v>
      </c>
      <c r="H29" s="701">
        <f>'Comm Input'!Q2260</f>
        <v>0</v>
      </c>
      <c r="I29" s="701">
        <f>'Comm Input'!R2260</f>
        <v>0</v>
      </c>
      <c r="J29" s="701">
        <f>'Comm Input'!S2260</f>
        <v>0</v>
      </c>
      <c r="K29" s="701">
        <f>'Comm Input'!T2260</f>
        <v>0</v>
      </c>
      <c r="L29" s="89">
        <f>'Comm Input'!U2260</f>
        <v>0</v>
      </c>
      <c r="M29" s="525">
        <f>'Comm Input'!V2260</f>
        <v>0</v>
      </c>
      <c r="N29" s="89">
        <f>'Comm Input'!W2260</f>
        <v>0</v>
      </c>
      <c r="O29" s="89">
        <f>'Comm Input'!X2260</f>
        <v>0</v>
      </c>
      <c r="P29" s="28">
        <f>'Comm Input'!Y2260</f>
        <v>0</v>
      </c>
      <c r="Q29" s="89">
        <f>'Comm Input'!Z2260</f>
        <v>0</v>
      </c>
      <c r="R29" s="89">
        <f>'Comm Input'!AA2260</f>
        <v>0</v>
      </c>
      <c r="S29" s="28">
        <f>'Comm Input'!AB2260</f>
        <v>0</v>
      </c>
      <c r="T29" s="89">
        <f>'Comm Input'!AC2260</f>
        <v>0</v>
      </c>
      <c r="U29" s="89">
        <f>'Comm Input'!AD2260</f>
        <v>0</v>
      </c>
      <c r="V29" s="89">
        <f>'Comm Input'!AE2260</f>
        <v>0</v>
      </c>
      <c r="W29" s="89">
        <f>'Comm Input'!AF2260</f>
        <v>0</v>
      </c>
      <c r="X29" s="89">
        <f>'Comm Input'!AG2260</f>
        <v>0</v>
      </c>
      <c r="Y29" s="89">
        <f>'Comm Input'!AH2260</f>
        <v>0</v>
      </c>
      <c r="Z29" s="89">
        <f>'Comm Input'!AI2260</f>
        <v>0</v>
      </c>
    </row>
  </sheetData>
  <mergeCells count="1">
    <mergeCell ref="A4:B5"/>
  </mergeCells>
  <conditionalFormatting sqref="A2">
    <cfRule type="cellIs" dxfId="346" priority="19" operator="equal">
      <formula>0</formula>
    </cfRule>
  </conditionalFormatting>
  <conditionalFormatting sqref="A3">
    <cfRule type="cellIs" dxfId="345" priority="18" operator="equal">
      <formula>0</formula>
    </cfRule>
  </conditionalFormatting>
  <conditionalFormatting sqref="A3">
    <cfRule type="cellIs" dxfId="344" priority="17" operator="equal">
      <formula>0</formula>
    </cfRule>
  </conditionalFormatting>
  <conditionalFormatting sqref="E2:E3">
    <cfRule type="cellIs" dxfId="343" priority="16" operator="equal">
      <formula>0</formula>
    </cfRule>
  </conditionalFormatting>
  <conditionalFormatting sqref="E2:F3">
    <cfRule type="cellIs" dxfId="342" priority="15" operator="equal">
      <formula>0</formula>
    </cfRule>
  </conditionalFormatting>
  <conditionalFormatting sqref="A6">
    <cfRule type="cellIs" dxfId="341" priority="14" operator="equal">
      <formula>0</formula>
    </cfRule>
  </conditionalFormatting>
  <conditionalFormatting sqref="A6">
    <cfRule type="cellIs" dxfId="340" priority="13" operator="equal">
      <formula>0</formula>
    </cfRule>
  </conditionalFormatting>
  <conditionalFormatting sqref="A19:Z29">
    <cfRule type="cellIs" dxfId="339" priority="12" operator="equal">
      <formula>0</formula>
    </cfRule>
  </conditionalFormatting>
  <conditionalFormatting sqref="A9:Z9">
    <cfRule type="cellIs" dxfId="338" priority="11" operator="equal">
      <formula>0</formula>
    </cfRule>
  </conditionalFormatting>
  <conditionalFormatting sqref="U10:Z18">
    <cfRule type="cellIs" dxfId="337" priority="10" operator="equal">
      <formula>0</formula>
    </cfRule>
  </conditionalFormatting>
  <conditionalFormatting sqref="A11:Q18 B10:Q10">
    <cfRule type="cellIs" dxfId="336" priority="9" operator="equal">
      <formula>0</formula>
    </cfRule>
  </conditionalFormatting>
  <conditionalFormatting sqref="R10:T18">
    <cfRule type="cellIs" dxfId="335" priority="8" operator="equal">
      <formula>0</formula>
    </cfRule>
  </conditionalFormatting>
  <conditionalFormatting sqref="A10">
    <cfRule type="cellIs" dxfId="334" priority="7" operator="equal">
      <formula>0</formula>
    </cfRule>
  </conditionalFormatting>
  <conditionalFormatting sqref="A7:Z8">
    <cfRule type="cellIs" dxfId="333" priority="5" operator="equal">
      <formula>0</formula>
    </cfRule>
  </conditionalFormatting>
  <conditionalFormatting sqref="A1">
    <cfRule type="cellIs" dxfId="332" priority="2" operator="equal">
      <formula>0</formula>
    </cfRule>
  </conditionalFormatting>
  <conditionalFormatting sqref="A1:Z1">
    <cfRule type="cellIs" dxfId="331" priority="1"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71722-D6C0-485E-9951-741FB1B92CBF}">
  <sheetPr>
    <pageSetUpPr fitToPage="1"/>
  </sheetPr>
  <dimension ref="A1:Z48"/>
  <sheetViews>
    <sheetView workbookViewId="0">
      <selection activeCell="B16" sqref="B16"/>
    </sheetView>
  </sheetViews>
  <sheetFormatPr defaultRowHeight="15" x14ac:dyDescent="0.25"/>
  <cols>
    <col min="1" max="2" width="51.7109375" customWidth="1"/>
    <col min="5" max="5" width="12.5703125" bestFit="1" customWidth="1"/>
    <col min="6" max="6" width="10.5703125" bestFit="1" customWidth="1"/>
    <col min="8" max="13" width="0" hidden="1" customWidth="1"/>
    <col min="14" max="14" width="13.140625" hidden="1" customWidth="1"/>
    <col min="15" max="16" width="0" hidden="1" customWidth="1"/>
    <col min="17" max="17" width="10.5703125" hidden="1" customWidth="1"/>
    <col min="18" max="18" width="10.5703125" bestFit="1" customWidth="1"/>
    <col min="20" max="20" width="10.5703125" bestFit="1" customWidth="1"/>
    <col min="24" max="26" width="0" hidden="1" customWidth="1"/>
  </cols>
  <sheetData>
    <row r="1" spans="1:26" x14ac:dyDescent="0.25">
      <c r="A1" t="s">
        <v>977</v>
      </c>
    </row>
    <row r="2" spans="1:26" x14ac:dyDescent="0.25">
      <c r="A2" t="s">
        <v>975</v>
      </c>
    </row>
    <row r="3" spans="1:26" s="648" customFormat="1" ht="16.5" thickBot="1" x14ac:dyDescent="0.3">
      <c r="A3" s="653" t="s">
        <v>978</v>
      </c>
      <c r="B3" s="653" t="str">
        <f>(FLOW!A1)</f>
        <v>2022 12 Pays 2023 01</v>
      </c>
      <c r="C3" s="1307"/>
      <c r="D3" s="1307"/>
      <c r="E3" s="1307"/>
      <c r="F3" s="1307"/>
      <c r="G3" s="1307"/>
    </row>
    <row r="4" spans="1:26" x14ac:dyDescent="0.25">
      <c r="A4" s="1142" t="s">
        <v>976</v>
      </c>
      <c r="E4" s="501" t="s">
        <v>703</v>
      </c>
      <c r="F4" s="677">
        <f>SUM(Q:Q)</f>
        <v>0</v>
      </c>
    </row>
    <row r="5" spans="1:26" ht="15.75" thickBot="1" x14ac:dyDescent="0.3">
      <c r="A5" t="s">
        <v>971</v>
      </c>
      <c r="E5" s="503" t="s">
        <v>704</v>
      </c>
      <c r="F5" s="678">
        <f>SUM(T:T,W:W)</f>
        <v>1637.3752499999998</v>
      </c>
    </row>
    <row r="6" spans="1:26" x14ac:dyDescent="0.25">
      <c r="A6" s="1447">
        <f>SUM(F4:F5)</f>
        <v>1637.3752499999998</v>
      </c>
      <c r="B6" s="1448"/>
    </row>
    <row r="7" spans="1:26" ht="15.75" thickBot="1" x14ac:dyDescent="0.3">
      <c r="A7" s="1449"/>
      <c r="B7" s="1450"/>
    </row>
    <row r="8" spans="1:26" x14ac:dyDescent="0.25">
      <c r="A8" s="311" t="s">
        <v>697</v>
      </c>
      <c r="B8" s="1025">
        <f>SUM(E:E)</f>
        <v>560150.1</v>
      </c>
      <c r="H8" s="344">
        <f>'Comm Input'!Q5</f>
        <v>0</v>
      </c>
      <c r="I8" s="358" t="str">
        <f>'Comm Input'!R5</f>
        <v>Actual</v>
      </c>
      <c r="J8" s="356" t="str">
        <f>'Comm Input'!S5</f>
        <v>Billed</v>
      </c>
      <c r="K8" s="344">
        <f>'Comm Input'!T5</f>
        <v>0</v>
      </c>
      <c r="L8" s="344">
        <f>'Comm Input'!U5</f>
        <v>0</v>
      </c>
      <c r="M8" s="344">
        <f>'Comm Input'!V5</f>
        <v>0</v>
      </c>
      <c r="N8" s="343">
        <f>'Comm Input'!W5</f>
        <v>0</v>
      </c>
      <c r="O8" s="1283">
        <f>'Comm Input'!X5</f>
        <v>0</v>
      </c>
      <c r="P8" s="343">
        <f>'Comm Input'!Y5</f>
        <v>0</v>
      </c>
      <c r="Q8" s="346">
        <f>'Comm Input'!Z5</f>
        <v>0</v>
      </c>
      <c r="R8" s="347">
        <f>'Comm Input'!AA5</f>
        <v>0</v>
      </c>
      <c r="S8" s="355">
        <f>'Comm Input'!AB5</f>
        <v>0</v>
      </c>
      <c r="T8" s="348">
        <f>'Comm Input'!AC5</f>
        <v>0</v>
      </c>
      <c r="U8" s="348">
        <f>'Comm Input'!AD5</f>
        <v>0</v>
      </c>
      <c r="V8" s="348">
        <f>'Comm Input'!AE5</f>
        <v>0</v>
      </c>
      <c r="W8" s="393">
        <f>'Comm Input'!AF5</f>
        <v>0</v>
      </c>
      <c r="X8" s="393">
        <f>'Comm Input'!AG5</f>
        <v>0</v>
      </c>
      <c r="Y8" s="461">
        <f>'Comm Input'!AH5</f>
        <v>0</v>
      </c>
      <c r="Z8" s="461">
        <f>'Comm Input'!AI5</f>
        <v>0</v>
      </c>
    </row>
    <row r="9" spans="1:26" x14ac:dyDescent="0.25">
      <c r="A9" s="1284">
        <f>'Comm Input'!J6</f>
        <v>0</v>
      </c>
      <c r="B9" s="90">
        <f>'Comm Input'!K6</f>
        <v>0</v>
      </c>
      <c r="C9" s="90">
        <f>'Comm Input'!L6</f>
        <v>0</v>
      </c>
      <c r="D9" s="90">
        <f>'Comm Input'!M6</f>
        <v>0</v>
      </c>
      <c r="E9" s="90">
        <f>'Comm Input'!N6</f>
        <v>0</v>
      </c>
      <c r="F9" s="17">
        <f>'Comm Input'!O6</f>
        <v>0</v>
      </c>
      <c r="G9" s="90">
        <f>'Comm Input'!P6</f>
        <v>0</v>
      </c>
      <c r="H9" s="306">
        <f>'Comm Input'!Q6</f>
        <v>0</v>
      </c>
      <c r="I9" s="397">
        <f>'Comm Input'!R6</f>
        <v>0</v>
      </c>
      <c r="J9" s="398">
        <f>'Comm Input'!S6</f>
        <v>0</v>
      </c>
      <c r="K9" s="306">
        <f>'Comm Input'!T6</f>
        <v>0</v>
      </c>
      <c r="L9" s="38">
        <f>'Comm Input'!U6</f>
        <v>0</v>
      </c>
      <c r="M9" s="38">
        <f>'Comm Input'!V6</f>
        <v>0</v>
      </c>
      <c r="N9" s="292" t="str">
        <f>'Comm Input'!W6</f>
        <v>Agent</v>
      </c>
      <c r="O9" s="293" t="str">
        <f>'Comm Input'!X6</f>
        <v>Agent</v>
      </c>
      <c r="P9" s="1285" t="str">
        <f>'Comm Input'!Y6</f>
        <v>Agent</v>
      </c>
      <c r="Q9" s="1285" t="str">
        <f>'Comm Input'!Z6</f>
        <v>Agent</v>
      </c>
      <c r="R9" s="1286" t="str">
        <f>'Comm Input'!AA6</f>
        <v>Internal</v>
      </c>
      <c r="S9" s="1287" t="str">
        <f>'Comm Input'!AB6</f>
        <v>Internal</v>
      </c>
      <c r="T9" s="1286" t="str">
        <f>'Comm Input'!AC6</f>
        <v>Internal</v>
      </c>
      <c r="U9" s="1288" t="str">
        <f>'Comm Input'!AD6</f>
        <v>Internal 2</v>
      </c>
      <c r="V9" s="1285" t="str">
        <f>'Comm Input'!AE6</f>
        <v>Internal 2</v>
      </c>
      <c r="W9" s="1288" t="str">
        <f>'Comm Input'!AF6</f>
        <v>Internal 2</v>
      </c>
      <c r="X9" s="1286" t="str">
        <f>'Comm Input'!AG6</f>
        <v>Internal</v>
      </c>
      <c r="Y9" s="1287" t="str">
        <f>'Comm Input'!AH6</f>
        <v>Internal</v>
      </c>
      <c r="Z9" s="1286" t="str">
        <f>'Comm Input'!AI6</f>
        <v>Internal</v>
      </c>
    </row>
    <row r="10" spans="1:26" ht="45" x14ac:dyDescent="0.25">
      <c r="A10" s="1287" t="str">
        <f>'Comm Input'!J7</f>
        <v>Program</v>
      </c>
      <c r="B10" s="1287" t="str">
        <f>'Comm Input'!K7</f>
        <v>Client</v>
      </c>
      <c r="C10" s="1289" t="str">
        <f>'Comm Input'!L7</f>
        <v>Bundled Billed</v>
      </c>
      <c r="D10" s="1287" t="str">
        <f>'Comm Input'!M7</f>
        <v>Code</v>
      </c>
      <c r="E10" s="1290" t="str">
        <f>'Comm Input'!N7</f>
        <v>Payroll</v>
      </c>
      <c r="F10" s="400" t="str">
        <f>'Comm Input'!O7</f>
        <v>Hard Cost Comp</v>
      </c>
      <c r="G10" s="362" t="str">
        <f>'Comm Input'!P7</f>
        <v>Billed Comp</v>
      </c>
      <c r="H10" s="363" t="str">
        <f>'Comm Input'!Q7</f>
        <v>Premium</v>
      </c>
      <c r="I10" s="401" t="str">
        <f>'Comm Input'!R7</f>
        <v>Taxes</v>
      </c>
      <c r="J10" s="402" t="str">
        <f>'Comm Input'!S7</f>
        <v>Taxes</v>
      </c>
      <c r="K10" s="403" t="str">
        <f>'Comm Input'!T7</f>
        <v>Hard Cost Admin</v>
      </c>
      <c r="L10" s="362" t="str">
        <f>'Comm Input'!U7</f>
        <v xml:space="preserve"> Total Admin Fee %</v>
      </c>
      <c r="M10" s="362" t="str">
        <f>'Comm Input'!V7</f>
        <v>Total Billed</v>
      </c>
      <c r="N10" s="404" t="str">
        <f>'Comm Input'!W7</f>
        <v>Admin Comm</v>
      </c>
      <c r="O10" s="405" t="str">
        <f>'Comm Input'!X7</f>
        <v>Suta Comm</v>
      </c>
      <c r="P10" s="1291" t="str">
        <f>'Comm Input'!Y7</f>
        <v>Premium Commision</v>
      </c>
      <c r="Q10" s="1285" t="str">
        <f>'Comm Input'!Z7</f>
        <v>Total</v>
      </c>
      <c r="R10" s="1290" t="str">
        <f>'Comm Input'!AA7</f>
        <v>Override Admin</v>
      </c>
      <c r="S10" s="1290" t="str">
        <f>'Comm Input'!AB7</f>
        <v>Override Premium</v>
      </c>
      <c r="T10" s="1287" t="str">
        <f>'Comm Input'!AC7</f>
        <v>Total</v>
      </c>
      <c r="U10" s="1291" t="str">
        <f>'Comm Input'!AD7</f>
        <v>Override Admin</v>
      </c>
      <c r="V10" s="1291" t="str">
        <f>'Comm Input'!AE7</f>
        <v>Override Premium</v>
      </c>
      <c r="W10" s="1288" t="str">
        <f>'Comm Input'!AF7</f>
        <v>Total</v>
      </c>
      <c r="X10" s="1290" t="str">
        <f>'Comm Input'!AG7</f>
        <v>Greg Override Admin</v>
      </c>
      <c r="Y10" s="1290" t="str">
        <f>'Comm Input'!AH7</f>
        <v>Greg Override Premium</v>
      </c>
      <c r="Z10" s="1287" t="str">
        <f>'Comm Input'!AI7</f>
        <v>Greg Total</v>
      </c>
    </row>
    <row r="11" spans="1:26" ht="15" customHeight="1" x14ac:dyDescent="0.25">
      <c r="A11" s="1292"/>
      <c r="B11" s="1293"/>
      <c r="C11" s="1293"/>
      <c r="D11" s="1293"/>
      <c r="E11" s="1293"/>
      <c r="F11" s="1293"/>
      <c r="G11" s="1293"/>
      <c r="H11" s="1293"/>
      <c r="I11" s="1294"/>
      <c r="J11" s="1292"/>
      <c r="K11" s="1293"/>
      <c r="L11" s="1293"/>
      <c r="M11" s="1293"/>
      <c r="N11" s="1293"/>
      <c r="O11" s="1293"/>
      <c r="P11" s="1293"/>
      <c r="Q11" s="1293"/>
      <c r="R11" s="1294"/>
      <c r="S11" s="428"/>
      <c r="T11" s="429"/>
      <c r="U11" s="429"/>
      <c r="V11" s="429"/>
      <c r="W11" s="1295"/>
      <c r="X11" s="427"/>
      <c r="Y11" s="428"/>
      <c r="Z11" s="429"/>
    </row>
    <row r="12" spans="1:26" ht="15.75" customHeight="1" x14ac:dyDescent="0.25">
      <c r="A12" s="377" t="str">
        <f>'Comm Input'!J9</f>
        <v>Gore EOI</v>
      </c>
      <c r="B12" s="1296" t="str">
        <f>'Comm Input'!K9</f>
        <v>Broker: CES</v>
      </c>
      <c r="C12" s="1297">
        <f>'Comm Input'!L9</f>
        <v>0</v>
      </c>
      <c r="D12" s="158">
        <f>'Comm Input'!M9</f>
        <v>0</v>
      </c>
      <c r="E12" s="37">
        <f>'Comm Input'!N9</f>
        <v>0</v>
      </c>
      <c r="F12" s="316">
        <f>'Comm Input'!O9</f>
        <v>0</v>
      </c>
      <c r="G12" s="158">
        <f>'Comm Input'!P9</f>
        <v>0</v>
      </c>
      <c r="H12" s="158">
        <f>'Comm Input'!Q9</f>
        <v>0</v>
      </c>
      <c r="I12" s="319">
        <f>'Comm Input'!R9</f>
        <v>0</v>
      </c>
      <c r="J12" s="319">
        <f>'Comm Input'!S9</f>
        <v>0</v>
      </c>
      <c r="K12" s="319">
        <f>'Comm Input'!T9</f>
        <v>0</v>
      </c>
      <c r="L12" s="319">
        <f>'Comm Input'!U9</f>
        <v>0</v>
      </c>
      <c r="M12" s="158">
        <f>'Comm Input'!V9</f>
        <v>0</v>
      </c>
      <c r="N12" s="319">
        <f>'Comm Input'!W9</f>
        <v>0</v>
      </c>
      <c r="O12" s="117">
        <f>'Comm Input'!X9</f>
        <v>0</v>
      </c>
      <c r="P12" s="322">
        <f>'Comm Input'!Y9</f>
        <v>0</v>
      </c>
      <c r="Q12" s="158">
        <f>'Comm Input'!Z9</f>
        <v>0</v>
      </c>
      <c r="R12" s="158">
        <f>'Comm Input'!AA9</f>
        <v>2.5000000000000001E-3</v>
      </c>
      <c r="S12" s="157">
        <f>'Comm Input'!AB9</f>
        <v>0</v>
      </c>
      <c r="T12" s="1298">
        <f>'Comm Input'!AC9</f>
        <v>0</v>
      </c>
      <c r="U12" s="319">
        <f>'Comm Input'!AD9</f>
        <v>0</v>
      </c>
      <c r="V12" s="157">
        <f>'Comm Input'!AE9</f>
        <v>0</v>
      </c>
      <c r="W12" s="449">
        <f>'Comm Input'!AF9</f>
        <v>0</v>
      </c>
      <c r="X12" s="319">
        <f>'Comm Input'!AG9</f>
        <v>0</v>
      </c>
      <c r="Y12" s="322">
        <f>'Comm Input'!AH9</f>
        <v>0</v>
      </c>
      <c r="Z12" s="1298">
        <f>'Comm Input'!AI9</f>
        <v>0</v>
      </c>
    </row>
    <row r="13" spans="1:26" x14ac:dyDescent="0.25">
      <c r="A13" s="592">
        <f>'Comm Input'!J10</f>
        <v>0</v>
      </c>
      <c r="B13" s="1299" t="str">
        <f>'Comm Input'!K10</f>
        <v>84 Lumber (1)</v>
      </c>
      <c r="C13" s="17">
        <f>'Comm Input'!L10</f>
        <v>0</v>
      </c>
      <c r="D13" s="90" t="str">
        <f>'Comm Input'!M10</f>
        <v>ALL PAYROLL</v>
      </c>
      <c r="E13" s="626">
        <f>'Comm Input'!N10</f>
        <v>132323.9</v>
      </c>
      <c r="F13" s="381">
        <f>'Comm Input'!O10</f>
        <v>0</v>
      </c>
      <c r="G13" s="321">
        <f>'Comm Input'!P10</f>
        <v>0</v>
      </c>
      <c r="H13" s="307">
        <f>'Comm Input'!Q10</f>
        <v>0</v>
      </c>
      <c r="I13" s="307">
        <f>'Comm Input'!R10</f>
        <v>0</v>
      </c>
      <c r="J13" s="307">
        <f>'Comm Input'!S10</f>
        <v>0</v>
      </c>
      <c r="K13" s="307">
        <f>'Comm Input'!T10</f>
        <v>0</v>
      </c>
      <c r="L13" s="38">
        <f>'Comm Input'!U10</f>
        <v>0</v>
      </c>
      <c r="M13" s="38">
        <f>'Comm Input'!V10</f>
        <v>0</v>
      </c>
      <c r="N13" s="22">
        <f>'Comm Input'!W10</f>
        <v>0</v>
      </c>
      <c r="O13" s="22">
        <f>'Comm Input'!X10</f>
        <v>0</v>
      </c>
      <c r="P13" s="23">
        <f>'Comm Input'!Y10</f>
        <v>0</v>
      </c>
      <c r="Q13" s="22">
        <f>'Comm Input'!Z10</f>
        <v>0</v>
      </c>
      <c r="R13" s="23">
        <f>'Comm Input'!AA10</f>
        <v>330.80975000000001</v>
      </c>
      <c r="S13" s="23">
        <f>'Comm Input'!AB10</f>
        <v>0</v>
      </c>
      <c r="T13" s="90">
        <f>'Comm Input'!AC10</f>
        <v>0</v>
      </c>
      <c r="U13" s="23">
        <f>'Comm Input'!AD10</f>
        <v>0</v>
      </c>
      <c r="V13" s="23">
        <f>'Comm Input'!AE10</f>
        <v>0</v>
      </c>
      <c r="W13" s="90">
        <f>'Comm Input'!AF10</f>
        <v>0</v>
      </c>
      <c r="X13" s="23">
        <f>'Comm Input'!AG10</f>
        <v>0</v>
      </c>
      <c r="Y13" s="23">
        <f>'Comm Input'!AH10</f>
        <v>0</v>
      </c>
      <c r="Z13" s="90">
        <f>'Comm Input'!AI10</f>
        <v>0</v>
      </c>
    </row>
    <row r="14" spans="1:26" x14ac:dyDescent="0.25">
      <c r="A14" s="592">
        <f>'Comm Input'!J11</f>
        <v>0</v>
      </c>
      <c r="B14" s="90" t="str">
        <f>'Comm Input'!K11</f>
        <v>ARAI Americas</v>
      </c>
      <c r="C14" s="90">
        <f>'Comm Input'!L11</f>
        <v>0</v>
      </c>
      <c r="D14" s="90" t="str">
        <f>'Comm Input'!M11</f>
        <v>VA8810</v>
      </c>
      <c r="E14" s="626">
        <f>'Comm Input'!N11</f>
        <v>6454</v>
      </c>
      <c r="F14" s="17">
        <f>'Comm Input'!O11</f>
        <v>0</v>
      </c>
      <c r="G14" s="38">
        <f>'Comm Input'!P11</f>
        <v>0</v>
      </c>
      <c r="H14" s="307">
        <f>'Comm Input'!Q11</f>
        <v>0</v>
      </c>
      <c r="I14" s="307">
        <f>'Comm Input'!R11</f>
        <v>0</v>
      </c>
      <c r="J14" s="307">
        <f>'Comm Input'!S11</f>
        <v>0</v>
      </c>
      <c r="K14" s="307">
        <f>'Comm Input'!T11</f>
        <v>0</v>
      </c>
      <c r="L14" s="38">
        <f>'Comm Input'!U11</f>
        <v>0</v>
      </c>
      <c r="M14" s="38">
        <f>'Comm Input'!V11</f>
        <v>0</v>
      </c>
      <c r="N14" s="22">
        <f>'Comm Input'!W11</f>
        <v>0</v>
      </c>
      <c r="O14" s="22">
        <f>'Comm Input'!X11</f>
        <v>0</v>
      </c>
      <c r="P14" s="23">
        <f>'Comm Input'!Y11</f>
        <v>0</v>
      </c>
      <c r="Q14" s="22">
        <f>'Comm Input'!Z11</f>
        <v>0</v>
      </c>
      <c r="R14" s="23">
        <f>'Comm Input'!AA11</f>
        <v>16.135000000000002</v>
      </c>
      <c r="S14" s="23">
        <f>'Comm Input'!AB11</f>
        <v>0</v>
      </c>
      <c r="T14" s="90">
        <f>'Comm Input'!AC11</f>
        <v>0</v>
      </c>
      <c r="U14" s="23">
        <f>'Comm Input'!AD11</f>
        <v>0</v>
      </c>
      <c r="V14" s="23">
        <f>'Comm Input'!AE11</f>
        <v>0</v>
      </c>
      <c r="W14" s="90">
        <f>'Comm Input'!AF11</f>
        <v>0</v>
      </c>
      <c r="X14" s="23">
        <f>'Comm Input'!AG11</f>
        <v>0</v>
      </c>
      <c r="Y14" s="23">
        <f>'Comm Input'!AH11</f>
        <v>0</v>
      </c>
      <c r="Z14" s="90">
        <f>'Comm Input'!AI11</f>
        <v>0</v>
      </c>
    </row>
    <row r="15" spans="1:26" x14ac:dyDescent="0.25">
      <c r="A15" s="592">
        <f>'Comm Input'!J12</f>
        <v>0</v>
      </c>
      <c r="B15" s="90" t="str">
        <f>'Comm Input'!K12</f>
        <v>Carter Lumber (1)</v>
      </c>
      <c r="C15" s="17">
        <f>'Comm Input'!L12</f>
        <v>0</v>
      </c>
      <c r="D15" s="90" t="str">
        <f>'Comm Input'!M12</f>
        <v>NC8232</v>
      </c>
      <c r="E15" s="626">
        <f>'Comm Input'!N12</f>
        <v>225354.8</v>
      </c>
      <c r="F15" s="374">
        <f>'Comm Input'!O12</f>
        <v>0</v>
      </c>
      <c r="G15" s="321">
        <f>'Comm Input'!P12</f>
        <v>0</v>
      </c>
      <c r="H15" s="307">
        <f>'Comm Input'!Q12</f>
        <v>0</v>
      </c>
      <c r="I15" s="307">
        <f>'Comm Input'!R12</f>
        <v>0</v>
      </c>
      <c r="J15" s="307">
        <f>'Comm Input'!S12</f>
        <v>0</v>
      </c>
      <c r="K15" s="307">
        <f>'Comm Input'!T12</f>
        <v>0</v>
      </c>
      <c r="L15" s="38">
        <f>'Comm Input'!U12</f>
        <v>0</v>
      </c>
      <c r="M15" s="38">
        <f>'Comm Input'!V12</f>
        <v>0</v>
      </c>
      <c r="N15" s="22">
        <f>'Comm Input'!W12</f>
        <v>0</v>
      </c>
      <c r="O15" s="22">
        <f>'Comm Input'!X12</f>
        <v>0</v>
      </c>
      <c r="P15" s="23">
        <f>'Comm Input'!Y12</f>
        <v>0</v>
      </c>
      <c r="Q15" s="22">
        <f>'Comm Input'!Z12</f>
        <v>0</v>
      </c>
      <c r="R15" s="23">
        <f>'Comm Input'!AA12</f>
        <v>563.38699999999994</v>
      </c>
      <c r="S15" s="23">
        <f>'Comm Input'!AB12</f>
        <v>0</v>
      </c>
      <c r="T15" s="90">
        <f>'Comm Input'!AC12</f>
        <v>0</v>
      </c>
      <c r="U15" s="23">
        <f>'Comm Input'!AD12</f>
        <v>0</v>
      </c>
      <c r="V15" s="23">
        <f>'Comm Input'!AE12</f>
        <v>0</v>
      </c>
      <c r="W15" s="90">
        <f>'Comm Input'!AF12</f>
        <v>0</v>
      </c>
      <c r="X15" s="23">
        <f>'Comm Input'!AG12</f>
        <v>0</v>
      </c>
      <c r="Y15" s="23">
        <f>'Comm Input'!AH12</f>
        <v>0</v>
      </c>
      <c r="Z15" s="90">
        <f>'Comm Input'!AI12</f>
        <v>0</v>
      </c>
    </row>
    <row r="16" spans="1:26" x14ac:dyDescent="0.25">
      <c r="A16" s="592">
        <f>'Comm Input'!J13</f>
        <v>0</v>
      </c>
      <c r="B16" s="90" t="str">
        <f>'Comm Input'!K13</f>
        <v>Carter Lumber (2)</v>
      </c>
      <c r="C16" s="90">
        <f>'Comm Input'!L13</f>
        <v>0</v>
      </c>
      <c r="D16" s="90" t="str">
        <f>'Comm Input'!M13</f>
        <v>IN8232</v>
      </c>
      <c r="E16" s="626">
        <f>'Comm Input'!N13</f>
        <v>139264.63</v>
      </c>
      <c r="F16" s="17">
        <f>'Comm Input'!O13</f>
        <v>0</v>
      </c>
      <c r="G16" s="38">
        <f>'Comm Input'!P13</f>
        <v>0</v>
      </c>
      <c r="H16" s="307">
        <f>'Comm Input'!Q13</f>
        <v>0</v>
      </c>
      <c r="I16" s="307">
        <f>'Comm Input'!R13</f>
        <v>0</v>
      </c>
      <c r="J16" s="307">
        <f>'Comm Input'!S13</f>
        <v>0</v>
      </c>
      <c r="K16" s="307">
        <f>'Comm Input'!T13</f>
        <v>0</v>
      </c>
      <c r="L16" s="38">
        <f>'Comm Input'!U13</f>
        <v>0</v>
      </c>
      <c r="M16" s="38">
        <f>'Comm Input'!V13</f>
        <v>0</v>
      </c>
      <c r="N16" s="22">
        <f>'Comm Input'!W13</f>
        <v>0</v>
      </c>
      <c r="O16" s="22">
        <f>'Comm Input'!X13</f>
        <v>0</v>
      </c>
      <c r="P16" s="23">
        <f>'Comm Input'!Y13</f>
        <v>0</v>
      </c>
      <c r="Q16" s="22">
        <f>'Comm Input'!Z13</f>
        <v>0</v>
      </c>
      <c r="R16" s="23">
        <f>'Comm Input'!AA13</f>
        <v>348.16157500000003</v>
      </c>
      <c r="S16" s="23">
        <f>'Comm Input'!AB13</f>
        <v>0</v>
      </c>
      <c r="T16" s="90">
        <v>237</v>
      </c>
      <c r="U16" s="23">
        <f>'Comm Input'!AD13</f>
        <v>0</v>
      </c>
      <c r="V16" s="23">
        <f>'Comm Input'!AE13</f>
        <v>0</v>
      </c>
      <c r="W16" s="90">
        <f>'Comm Input'!AF13</f>
        <v>0</v>
      </c>
      <c r="X16" s="23">
        <f>'Comm Input'!AG13</f>
        <v>0</v>
      </c>
      <c r="Y16" s="23">
        <f>'Comm Input'!AH13</f>
        <v>0</v>
      </c>
      <c r="Z16" s="90">
        <f>'Comm Input'!AI13</f>
        <v>0</v>
      </c>
    </row>
    <row r="17" spans="1:26" x14ac:dyDescent="0.25">
      <c r="A17" s="592">
        <f>'Comm Input'!J14</f>
        <v>0</v>
      </c>
      <c r="B17" s="90" t="str">
        <f>'Comm Input'!K14</f>
        <v>Carter Lumber (3)</v>
      </c>
      <c r="C17" s="17">
        <f>'Comm Input'!L14</f>
        <v>0</v>
      </c>
      <c r="D17" s="90" t="str">
        <f>'Comm Input'!M14</f>
        <v>IN8232</v>
      </c>
      <c r="E17" s="626">
        <f>'Comm Input'!N14</f>
        <v>3412.67</v>
      </c>
      <c r="F17" s="366">
        <f>'Comm Input'!O14</f>
        <v>0</v>
      </c>
      <c r="G17" s="321">
        <f>'Comm Input'!P14</f>
        <v>0</v>
      </c>
      <c r="H17" s="307">
        <f>'Comm Input'!Q14</f>
        <v>0</v>
      </c>
      <c r="I17" s="307">
        <f>'Comm Input'!R14</f>
        <v>0</v>
      </c>
      <c r="J17" s="307">
        <f>'Comm Input'!S14</f>
        <v>0</v>
      </c>
      <c r="K17" s="307">
        <f>'Comm Input'!T14</f>
        <v>0</v>
      </c>
      <c r="L17" s="38">
        <f>'Comm Input'!U14</f>
        <v>0</v>
      </c>
      <c r="M17" s="38">
        <f>'Comm Input'!V14</f>
        <v>0</v>
      </c>
      <c r="N17" s="22">
        <f>'Comm Input'!W14</f>
        <v>0</v>
      </c>
      <c r="O17" s="22">
        <f>'Comm Input'!X14</f>
        <v>0</v>
      </c>
      <c r="P17" s="23">
        <f>'Comm Input'!Y14</f>
        <v>0</v>
      </c>
      <c r="Q17" s="22">
        <f>'Comm Input'!Z14</f>
        <v>0</v>
      </c>
      <c r="R17" s="23">
        <f>'Comm Input'!AA14</f>
        <v>8.5316749999999999</v>
      </c>
      <c r="S17" s="23">
        <f>'Comm Input'!AB14</f>
        <v>0</v>
      </c>
      <c r="T17" s="90">
        <f>'Comm Input'!AC14</f>
        <v>0</v>
      </c>
      <c r="U17" s="23">
        <f>'Comm Input'!AD14</f>
        <v>0</v>
      </c>
      <c r="V17" s="23">
        <f>'Comm Input'!AE14</f>
        <v>0</v>
      </c>
      <c r="W17" s="90">
        <f>'Comm Input'!AF14</f>
        <v>0</v>
      </c>
      <c r="X17" s="23">
        <f>'Comm Input'!AG14</f>
        <v>0</v>
      </c>
      <c r="Y17" s="23">
        <f>'Comm Input'!AH14</f>
        <v>0</v>
      </c>
      <c r="Z17" s="23">
        <f>'Comm Input'!AI14</f>
        <v>0</v>
      </c>
    </row>
    <row r="18" spans="1:26" x14ac:dyDescent="0.25">
      <c r="A18" s="592">
        <f>'Comm Input'!J15</f>
        <v>0</v>
      </c>
      <c r="B18" s="90">
        <f>'Comm Input'!K15</f>
        <v>506809.99999999994</v>
      </c>
      <c r="C18" s="90">
        <f>'Comm Input'!L15</f>
        <v>0</v>
      </c>
      <c r="D18" s="90">
        <f>'Comm Input'!M15</f>
        <v>0</v>
      </c>
      <c r="E18" s="626">
        <f>'Comm Input'!N15</f>
        <v>0</v>
      </c>
      <c r="F18" s="13">
        <f>'Comm Input'!O15</f>
        <v>0</v>
      </c>
      <c r="G18" s="38">
        <f>'Comm Input'!P15</f>
        <v>0</v>
      </c>
      <c r="H18" s="307">
        <f>'Comm Input'!Q15</f>
        <v>0</v>
      </c>
      <c r="I18" s="307">
        <f>'Comm Input'!R15</f>
        <v>0</v>
      </c>
      <c r="J18" s="307">
        <f>'Comm Input'!S15</f>
        <v>0</v>
      </c>
      <c r="K18" s="307">
        <f>'Comm Input'!T15</f>
        <v>0</v>
      </c>
      <c r="L18" s="38">
        <f>'Comm Input'!U15</f>
        <v>0</v>
      </c>
      <c r="M18" s="38">
        <f>'Comm Input'!V15</f>
        <v>0</v>
      </c>
      <c r="N18" s="22">
        <f>'Comm Input'!W15</f>
        <v>0</v>
      </c>
      <c r="O18" s="22">
        <f>'Comm Input'!X15</f>
        <v>0</v>
      </c>
      <c r="P18" s="23">
        <f>'Comm Input'!Y15</f>
        <v>0</v>
      </c>
      <c r="Q18" s="22">
        <f>'Comm Input'!Z15</f>
        <v>0</v>
      </c>
      <c r="R18" s="23">
        <f>'Comm Input'!AA15</f>
        <v>0</v>
      </c>
      <c r="S18" s="23">
        <f>'Comm Input'!AB15</f>
        <v>0</v>
      </c>
      <c r="T18" s="90">
        <f>'Comm Input'!AC15</f>
        <v>0</v>
      </c>
      <c r="U18" s="23">
        <f>'Comm Input'!AD15</f>
        <v>0</v>
      </c>
      <c r="V18" s="23">
        <f>'Comm Input'!AE15</f>
        <v>0</v>
      </c>
      <c r="W18" s="90">
        <f>'Comm Input'!AF15</f>
        <v>0</v>
      </c>
      <c r="X18" s="23">
        <f>'Comm Input'!AG15</f>
        <v>0</v>
      </c>
      <c r="Y18" s="23">
        <f>'Comm Input'!AH15</f>
        <v>0</v>
      </c>
      <c r="Z18" s="23">
        <f>'Comm Input'!AI15</f>
        <v>0</v>
      </c>
    </row>
    <row r="19" spans="1:26" ht="15.75" thickBot="1" x14ac:dyDescent="0.3">
      <c r="A19" s="592">
        <f>'Comm Input'!J16</f>
        <v>0</v>
      </c>
      <c r="B19" s="90">
        <f>'Comm Input'!K16</f>
        <v>0</v>
      </c>
      <c r="C19" s="90">
        <f>'Comm Input'!L16</f>
        <v>0</v>
      </c>
      <c r="D19" s="90">
        <f>'Comm Input'!M16</f>
        <v>0</v>
      </c>
      <c r="E19" s="23">
        <f>'Comm Input'!N16</f>
        <v>0</v>
      </c>
      <c r="F19" s="50">
        <f>'Comm Input'!O16</f>
        <v>0</v>
      </c>
      <c r="G19" s="38">
        <f>'Comm Input'!P16</f>
        <v>0</v>
      </c>
      <c r="H19" s="307">
        <f>'Comm Input'!Q16</f>
        <v>0</v>
      </c>
      <c r="I19" s="307">
        <f>'Comm Input'!R16</f>
        <v>0</v>
      </c>
      <c r="J19" s="307">
        <f>'Comm Input'!S16</f>
        <v>0</v>
      </c>
      <c r="K19" s="307">
        <f>'Comm Input'!T16</f>
        <v>0</v>
      </c>
      <c r="L19" s="38">
        <f>'Comm Input'!U16</f>
        <v>0</v>
      </c>
      <c r="M19" s="38">
        <f>'Comm Input'!V16</f>
        <v>0</v>
      </c>
      <c r="N19" s="38">
        <f>'Comm Input'!W16</f>
        <v>0</v>
      </c>
      <c r="O19" s="22">
        <f>'Comm Input'!X16</f>
        <v>0</v>
      </c>
      <c r="P19" s="12">
        <f>'Comm Input'!Y16</f>
        <v>0</v>
      </c>
      <c r="Q19" s="22">
        <f>'Comm Input'!Z16</f>
        <v>0</v>
      </c>
      <c r="R19" s="22">
        <f>'Comm Input'!AA16</f>
        <v>0</v>
      </c>
      <c r="S19" s="22">
        <f>'Comm Input'!AB16</f>
        <v>0</v>
      </c>
      <c r="T19" s="22">
        <f>'Comm Input'!AC16</f>
        <v>0</v>
      </c>
      <c r="U19" s="22">
        <f>'Comm Input'!AD16</f>
        <v>0</v>
      </c>
      <c r="V19" s="22">
        <f>'Comm Input'!AE16</f>
        <v>0</v>
      </c>
      <c r="W19" s="22">
        <f>'Comm Input'!AF16</f>
        <v>0</v>
      </c>
      <c r="X19" s="22">
        <f>'Comm Input'!AG16</f>
        <v>0</v>
      </c>
      <c r="Y19" s="22">
        <f>'Comm Input'!AH16</f>
        <v>0</v>
      </c>
      <c r="Z19" s="22">
        <f>'Comm Input'!AI16</f>
        <v>0</v>
      </c>
    </row>
    <row r="20" spans="1:26" ht="15.75" thickBot="1" x14ac:dyDescent="0.3">
      <c r="A20" s="592">
        <f>'Comm Input'!J17</f>
        <v>0</v>
      </c>
      <c r="B20" s="90">
        <f>'Comm Input'!K17</f>
        <v>0</v>
      </c>
      <c r="C20" s="90">
        <f>'Comm Input'!L17</f>
        <v>0</v>
      </c>
      <c r="D20" s="90">
        <f>'Comm Input'!M17</f>
        <v>0</v>
      </c>
      <c r="E20" s="23">
        <f>'Comm Input'!N17</f>
        <v>0</v>
      </c>
      <c r="F20" s="50">
        <f>'Comm Input'!O17</f>
        <v>0</v>
      </c>
      <c r="G20" s="38">
        <f>'Comm Input'!P17</f>
        <v>0</v>
      </c>
      <c r="H20" s="38">
        <f>'Comm Input'!Q17</f>
        <v>0</v>
      </c>
      <c r="I20" s="38">
        <f>'Comm Input'!R17</f>
        <v>0</v>
      </c>
      <c r="J20" s="38">
        <f>'Comm Input'!S17</f>
        <v>0</v>
      </c>
      <c r="K20" s="38">
        <f>'Comm Input'!T17</f>
        <v>0</v>
      </c>
      <c r="L20" s="38">
        <f>'Comm Input'!U17</f>
        <v>0</v>
      </c>
      <c r="M20" s="38">
        <f>'Comm Input'!V17</f>
        <v>0</v>
      </c>
      <c r="N20" s="827">
        <f>'Comm Input'!W17</f>
        <v>0</v>
      </c>
      <c r="O20" s="22">
        <f>'Comm Input'!X17</f>
        <v>0</v>
      </c>
      <c r="P20" s="828">
        <f>'Comm Input'!Y17</f>
        <v>0</v>
      </c>
      <c r="Q20" s="22">
        <f>'Comm Input'!Z17</f>
        <v>0</v>
      </c>
      <c r="R20" s="387">
        <f>'Comm Input'!AA17</f>
        <v>1267.0249999999999</v>
      </c>
      <c r="S20" s="387">
        <f>'Comm Input'!AB17</f>
        <v>0</v>
      </c>
      <c r="T20" s="1087">
        <f>'Comm Input'!AC17</f>
        <v>1267.0249999999999</v>
      </c>
      <c r="U20" s="387">
        <f>'Comm Input'!AD17</f>
        <v>0</v>
      </c>
      <c r="V20" s="387">
        <f>'Comm Input'!AE17</f>
        <v>0</v>
      </c>
      <c r="W20" s="1087">
        <f>'Comm Input'!AF17</f>
        <v>0</v>
      </c>
      <c r="X20" s="387">
        <f>'Comm Input'!AG17</f>
        <v>0</v>
      </c>
      <c r="Y20" s="387">
        <f>'Comm Input'!AH17</f>
        <v>0</v>
      </c>
      <c r="Z20" s="1087">
        <f>'Comm Input'!AI17</f>
        <v>0</v>
      </c>
    </row>
    <row r="21" spans="1:26" x14ac:dyDescent="0.25">
      <c r="A21" s="592">
        <f>'Comm Input'!J18</f>
        <v>0</v>
      </c>
      <c r="B21" s="90">
        <f>'Comm Input'!K18</f>
        <v>0</v>
      </c>
      <c r="C21" s="90">
        <f>'Comm Input'!L18</f>
        <v>0</v>
      </c>
      <c r="D21" s="90">
        <f>'Comm Input'!M18</f>
        <v>0</v>
      </c>
      <c r="E21" s="23">
        <f>'Comm Input'!N18</f>
        <v>0</v>
      </c>
      <c r="F21" s="50">
        <f>'Comm Input'!O18</f>
        <v>0</v>
      </c>
      <c r="G21" s="38">
        <f>'Comm Input'!P18</f>
        <v>0</v>
      </c>
      <c r="H21" s="306">
        <f>'Comm Input'!Q18</f>
        <v>0</v>
      </c>
      <c r="I21" s="306">
        <f>'Comm Input'!R18</f>
        <v>0</v>
      </c>
      <c r="J21" s="306">
        <f>'Comm Input'!S18</f>
        <v>0</v>
      </c>
      <c r="K21" s="306">
        <f>'Comm Input'!T18</f>
        <v>0</v>
      </c>
      <c r="L21" s="38">
        <f>'Comm Input'!U18</f>
        <v>0</v>
      </c>
      <c r="M21" s="38">
        <f>'Comm Input'!V18</f>
        <v>0</v>
      </c>
      <c r="N21" s="116">
        <f>'Comm Input'!W18</f>
        <v>0</v>
      </c>
      <c r="O21" s="22">
        <f>'Comm Input'!X18</f>
        <v>0</v>
      </c>
      <c r="P21" s="28">
        <f>'Comm Input'!Y18</f>
        <v>0</v>
      </c>
      <c r="Q21" s="22">
        <f>'Comm Input'!Z18</f>
        <v>0</v>
      </c>
      <c r="R21" s="22">
        <f>'Comm Input'!AA18</f>
        <v>0</v>
      </c>
      <c r="S21" s="23">
        <f>'Comm Input'!AB18</f>
        <v>0</v>
      </c>
      <c r="T21" s="89">
        <f>'Comm Input'!AC18</f>
        <v>0</v>
      </c>
      <c r="U21" s="89">
        <f>'Comm Input'!AD18</f>
        <v>0</v>
      </c>
      <c r="V21" s="89">
        <f>'Comm Input'!AE18</f>
        <v>0</v>
      </c>
      <c r="W21" s="90">
        <f>'Comm Input'!AF18</f>
        <v>0</v>
      </c>
      <c r="X21" s="22">
        <f>'Comm Input'!AG18</f>
        <v>0</v>
      </c>
      <c r="Y21" s="23">
        <f>'Comm Input'!AH18</f>
        <v>0</v>
      </c>
      <c r="Z21" s="89">
        <f>'Comm Input'!AI18</f>
        <v>0</v>
      </c>
    </row>
    <row r="22" spans="1:26" x14ac:dyDescent="0.25">
      <c r="A22" s="592">
        <f>'Comm Input'!J19</f>
        <v>0</v>
      </c>
      <c r="B22" s="90">
        <f>'Comm Input'!K19</f>
        <v>0</v>
      </c>
      <c r="C22" s="90">
        <f>'Comm Input'!L19</f>
        <v>0</v>
      </c>
      <c r="D22" s="90">
        <f>'Comm Input'!M19</f>
        <v>0</v>
      </c>
      <c r="E22" s="23">
        <f>'Comm Input'!N19</f>
        <v>0</v>
      </c>
      <c r="F22" s="50">
        <f>'Comm Input'!O19</f>
        <v>0</v>
      </c>
      <c r="G22" s="38">
        <f>'Comm Input'!P19</f>
        <v>0</v>
      </c>
      <c r="H22" s="306">
        <f>'Comm Input'!Q19</f>
        <v>0</v>
      </c>
      <c r="I22" s="306">
        <f>'Comm Input'!R19</f>
        <v>0</v>
      </c>
      <c r="J22" s="306">
        <f>'Comm Input'!S19</f>
        <v>0</v>
      </c>
      <c r="K22" s="306">
        <f>'Comm Input'!T19</f>
        <v>0</v>
      </c>
      <c r="L22" s="38">
        <f>'Comm Input'!U19</f>
        <v>0</v>
      </c>
      <c r="M22" s="38">
        <f>'Comm Input'!V19</f>
        <v>0</v>
      </c>
      <c r="N22" s="116">
        <f>'Comm Input'!W19</f>
        <v>0</v>
      </c>
      <c r="O22" s="22">
        <f>'Comm Input'!X19</f>
        <v>0</v>
      </c>
      <c r="P22" s="28">
        <f>'Comm Input'!Y19</f>
        <v>0</v>
      </c>
      <c r="Q22" s="22">
        <f>'Comm Input'!Z19</f>
        <v>0</v>
      </c>
      <c r="R22" s="22">
        <f>'Comm Input'!AA19</f>
        <v>0</v>
      </c>
      <c r="S22" s="23">
        <f>'Comm Input'!AB19</f>
        <v>0</v>
      </c>
      <c r="T22" s="89">
        <f>'Comm Input'!AC19</f>
        <v>0</v>
      </c>
      <c r="U22" s="89">
        <f>'Comm Input'!AD19</f>
        <v>0</v>
      </c>
      <c r="V22" s="89">
        <f>'Comm Input'!AE19</f>
        <v>0</v>
      </c>
      <c r="W22" s="90">
        <f>'Comm Input'!AF19</f>
        <v>0</v>
      </c>
      <c r="X22" s="22">
        <f>'Comm Input'!AG19</f>
        <v>0</v>
      </c>
      <c r="Y22" s="23">
        <f>'Comm Input'!AH19</f>
        <v>0</v>
      </c>
      <c r="Z22" s="89">
        <f>'Comm Input'!AI19</f>
        <v>0</v>
      </c>
    </row>
    <row r="23" spans="1:26" x14ac:dyDescent="0.25">
      <c r="A23" s="1300">
        <f>'Comm Input'!J20</f>
        <v>0</v>
      </c>
      <c r="B23" s="1301">
        <f>'Comm Input'!K20</f>
        <v>0</v>
      </c>
      <c r="C23" s="1301">
        <f>'Comm Input'!L20</f>
        <v>0</v>
      </c>
      <c r="D23" s="1302">
        <f>'Comm Input'!M20</f>
        <v>0</v>
      </c>
      <c r="E23" s="630">
        <f>'Comm Input'!N20</f>
        <v>0</v>
      </c>
      <c r="F23" s="335">
        <f>'Comm Input'!O20</f>
        <v>0</v>
      </c>
      <c r="G23" s="177">
        <f>'Comm Input'!P20</f>
        <v>0</v>
      </c>
      <c r="H23" s="177">
        <f>'Comm Input'!Q20</f>
        <v>0</v>
      </c>
      <c r="I23" s="177">
        <f>'Comm Input'!R20</f>
        <v>0</v>
      </c>
      <c r="J23" s="177">
        <f>'Comm Input'!S20</f>
        <v>0</v>
      </c>
      <c r="K23" s="177">
        <f>'Comm Input'!T20</f>
        <v>0</v>
      </c>
      <c r="L23" s="177">
        <f>'Comm Input'!U20</f>
        <v>0</v>
      </c>
      <c r="M23" s="177">
        <f>'Comm Input'!V20</f>
        <v>0</v>
      </c>
      <c r="N23" s="364">
        <f>'Comm Input'!W20</f>
        <v>0</v>
      </c>
      <c r="O23" s="178">
        <f>'Comm Input'!X20</f>
        <v>0</v>
      </c>
      <c r="P23" s="365">
        <f>'Comm Input'!Y20</f>
        <v>0</v>
      </c>
      <c r="Q23" s="178">
        <f>'Comm Input'!Z20</f>
        <v>0</v>
      </c>
      <c r="R23" s="178">
        <f>'Comm Input'!AA20</f>
        <v>0</v>
      </c>
      <c r="S23" s="1303">
        <f>'Comm Input'!AB20</f>
        <v>0</v>
      </c>
      <c r="T23" s="1301">
        <f>'Comm Input'!AC20</f>
        <v>0</v>
      </c>
      <c r="U23" s="1304">
        <f>'Comm Input'!AD20</f>
        <v>0</v>
      </c>
      <c r="V23" s="1304">
        <f>'Comm Input'!AE20</f>
        <v>0</v>
      </c>
      <c r="W23" s="1304">
        <f>'Comm Input'!AF20</f>
        <v>0</v>
      </c>
      <c r="X23" s="1304">
        <f>'Comm Input'!AG20</f>
        <v>0</v>
      </c>
      <c r="Y23" s="1303">
        <f>'Comm Input'!AH20</f>
        <v>0</v>
      </c>
      <c r="Z23" s="1301">
        <f>'Comm Input'!AI20</f>
        <v>0</v>
      </c>
    </row>
    <row r="24" spans="1:26" x14ac:dyDescent="0.25">
      <c r="A24" s="377" t="str">
        <f>'Comm Input'!J21</f>
        <v>Gore- EOI</v>
      </c>
      <c r="B24" s="1296" t="str">
        <f>'Comm Input'!K21</f>
        <v>Broker: CES</v>
      </c>
      <c r="C24" s="1297">
        <f>'Comm Input'!L21</f>
        <v>0</v>
      </c>
      <c r="D24" s="158">
        <f>'Comm Input'!M21</f>
        <v>0</v>
      </c>
      <c r="E24" s="37">
        <f>'Comm Input'!N21</f>
        <v>0</v>
      </c>
      <c r="F24" s="316">
        <f>'Comm Input'!O21</f>
        <v>0</v>
      </c>
      <c r="G24" s="158">
        <f>'Comm Input'!P21</f>
        <v>0</v>
      </c>
      <c r="H24" s="158">
        <f>'Comm Input'!Q21</f>
        <v>0</v>
      </c>
      <c r="I24" s="319">
        <f>'Comm Input'!R21</f>
        <v>0</v>
      </c>
      <c r="J24" s="319">
        <f>'Comm Input'!S21</f>
        <v>0</v>
      </c>
      <c r="K24" s="319">
        <f>'Comm Input'!T21</f>
        <v>0</v>
      </c>
      <c r="L24" s="319">
        <f>'Comm Input'!U21</f>
        <v>0</v>
      </c>
      <c r="M24" s="158">
        <f>'Comm Input'!V21</f>
        <v>0</v>
      </c>
      <c r="N24" s="319">
        <f>'Comm Input'!W21</f>
        <v>0</v>
      </c>
      <c r="O24" s="117">
        <f>'Comm Input'!X21</f>
        <v>0</v>
      </c>
      <c r="P24" s="322">
        <f>'Comm Input'!Y21</f>
        <v>0</v>
      </c>
      <c r="Q24" s="158">
        <f>'Comm Input'!Z21</f>
        <v>0</v>
      </c>
      <c r="R24" s="319">
        <f>'Comm Input'!AA21</f>
        <v>2.5000000000000001E-3</v>
      </c>
      <c r="S24" s="157">
        <f>'Comm Input'!AB21</f>
        <v>0</v>
      </c>
      <c r="T24" s="1298">
        <f>'Comm Input'!AC21</f>
        <v>0</v>
      </c>
      <c r="U24" s="319">
        <f>'Comm Input'!AD21</f>
        <v>0</v>
      </c>
      <c r="V24" s="157">
        <f>'Comm Input'!AE21</f>
        <v>0</v>
      </c>
      <c r="W24" s="449">
        <f>'Comm Input'!AF21</f>
        <v>0</v>
      </c>
      <c r="X24" s="319">
        <f>'Comm Input'!AG21</f>
        <v>0</v>
      </c>
      <c r="Y24" s="322">
        <f>'Comm Input'!AH21</f>
        <v>0</v>
      </c>
      <c r="Z24" s="1298">
        <f>'Comm Input'!AI21</f>
        <v>0</v>
      </c>
    </row>
    <row r="25" spans="1:26" x14ac:dyDescent="0.25">
      <c r="A25" s="592">
        <f>'Comm Input'!J22</f>
        <v>0</v>
      </c>
      <c r="B25" s="1299" t="str">
        <f>'Comm Input'!K22</f>
        <v>FreshPac, LLC</v>
      </c>
      <c r="C25" s="17">
        <f>'Comm Input'!L22</f>
        <v>0</v>
      </c>
      <c r="D25" s="90" t="str">
        <f>'Comm Input'!M22</f>
        <v>DE907</v>
      </c>
      <c r="E25" s="626">
        <f>'Comm Input'!N22</f>
        <v>650</v>
      </c>
      <c r="F25" s="381">
        <f>'Comm Input'!O22</f>
        <v>0</v>
      </c>
      <c r="G25" s="321">
        <f>'Comm Input'!P22</f>
        <v>0</v>
      </c>
      <c r="H25" s="307">
        <f>'Comm Input'!Q22</f>
        <v>0</v>
      </c>
      <c r="I25" s="307">
        <f>'Comm Input'!R22</f>
        <v>0</v>
      </c>
      <c r="J25" s="307">
        <f>'Comm Input'!S22</f>
        <v>0</v>
      </c>
      <c r="K25" s="307">
        <f>'Comm Input'!T22</f>
        <v>0</v>
      </c>
      <c r="L25" s="38">
        <f>'Comm Input'!U22</f>
        <v>0</v>
      </c>
      <c r="M25" s="38">
        <f>'Comm Input'!V22</f>
        <v>0</v>
      </c>
      <c r="N25" s="22">
        <f>'Comm Input'!W22</f>
        <v>0</v>
      </c>
      <c r="O25" s="22">
        <f>'Comm Input'!X22</f>
        <v>0</v>
      </c>
      <c r="P25" s="23">
        <f>'Comm Input'!Y22</f>
        <v>0</v>
      </c>
      <c r="Q25" s="22">
        <f>'Comm Input'!Z22</f>
        <v>0</v>
      </c>
      <c r="R25" s="23">
        <f>'Comm Input'!AA22</f>
        <v>1.625</v>
      </c>
      <c r="S25" s="23">
        <f>'Comm Input'!AB22</f>
        <v>0</v>
      </c>
      <c r="T25" s="90">
        <f>'Comm Input'!AC22</f>
        <v>0</v>
      </c>
      <c r="U25" s="23">
        <f>'Comm Input'!AD22</f>
        <v>0</v>
      </c>
      <c r="V25" s="23">
        <f>'Comm Input'!AE22</f>
        <v>0</v>
      </c>
      <c r="W25" s="90">
        <f>'Comm Input'!AF22</f>
        <v>0</v>
      </c>
      <c r="X25" s="23">
        <f>'Comm Input'!AG22</f>
        <v>0</v>
      </c>
      <c r="Y25" s="23">
        <f>'Comm Input'!AH22</f>
        <v>0</v>
      </c>
      <c r="Z25" s="90">
        <f>'Comm Input'!AI22</f>
        <v>0</v>
      </c>
    </row>
    <row r="26" spans="1:26" x14ac:dyDescent="0.25">
      <c r="A26" s="592">
        <f>'Comm Input'!J23</f>
        <v>0</v>
      </c>
      <c r="B26" s="90">
        <f>'Comm Input'!K23</f>
        <v>0</v>
      </c>
      <c r="C26" s="90">
        <f>'Comm Input'!L23</f>
        <v>0</v>
      </c>
      <c r="D26" s="90">
        <f>'Comm Input'!M23</f>
        <v>0</v>
      </c>
      <c r="E26" s="626">
        <f>'Comm Input'!N23</f>
        <v>0</v>
      </c>
      <c r="F26" s="17">
        <f>'Comm Input'!O23</f>
        <v>0</v>
      </c>
      <c r="G26" s="38">
        <f>'Comm Input'!P23</f>
        <v>0</v>
      </c>
      <c r="H26" s="307">
        <f>'Comm Input'!Q23</f>
        <v>0</v>
      </c>
      <c r="I26" s="307">
        <f>'Comm Input'!R23</f>
        <v>0</v>
      </c>
      <c r="J26" s="307">
        <f>'Comm Input'!S23</f>
        <v>0</v>
      </c>
      <c r="K26" s="307">
        <f>'Comm Input'!T23</f>
        <v>0</v>
      </c>
      <c r="L26" s="38">
        <f>'Comm Input'!U23</f>
        <v>0</v>
      </c>
      <c r="M26" s="38">
        <f>'Comm Input'!V23</f>
        <v>0</v>
      </c>
      <c r="N26" s="22">
        <f>'Comm Input'!W23</f>
        <v>0</v>
      </c>
      <c r="O26" s="22">
        <f>'Comm Input'!X23</f>
        <v>0</v>
      </c>
      <c r="P26" s="23">
        <f>'Comm Input'!Y23</f>
        <v>0</v>
      </c>
      <c r="Q26" s="22">
        <f>'Comm Input'!Z23</f>
        <v>0</v>
      </c>
      <c r="R26" s="23">
        <f>'Comm Input'!AA23</f>
        <v>0</v>
      </c>
      <c r="S26" s="23">
        <f>'Comm Input'!AB23</f>
        <v>0</v>
      </c>
      <c r="T26" s="90">
        <f>'Comm Input'!AC23</f>
        <v>0</v>
      </c>
      <c r="U26" s="23">
        <f>'Comm Input'!AD23</f>
        <v>0</v>
      </c>
      <c r="V26" s="23">
        <f>'Comm Input'!AE23</f>
        <v>0</v>
      </c>
      <c r="W26" s="90">
        <f>'Comm Input'!AF23</f>
        <v>0</v>
      </c>
      <c r="X26" s="23">
        <f>'Comm Input'!AG23</f>
        <v>0</v>
      </c>
      <c r="Y26" s="23">
        <f>'Comm Input'!AH23</f>
        <v>0</v>
      </c>
      <c r="Z26" s="90">
        <f>'Comm Input'!AI23</f>
        <v>0</v>
      </c>
    </row>
    <row r="27" spans="1:26" x14ac:dyDescent="0.25">
      <c r="A27" s="592">
        <f>'Comm Input'!J24</f>
        <v>0</v>
      </c>
      <c r="B27" s="90">
        <f>'Comm Input'!K24</f>
        <v>0</v>
      </c>
      <c r="C27" s="17">
        <f>'Comm Input'!L24</f>
        <v>0</v>
      </c>
      <c r="D27" s="90">
        <f>'Comm Input'!M24</f>
        <v>0</v>
      </c>
      <c r="E27" s="626">
        <f>'Comm Input'!N24</f>
        <v>0</v>
      </c>
      <c r="F27" s="374">
        <f>'Comm Input'!O24</f>
        <v>0</v>
      </c>
      <c r="G27" s="321">
        <f>'Comm Input'!P24</f>
        <v>0</v>
      </c>
      <c r="H27" s="307">
        <f>'Comm Input'!Q24</f>
        <v>0</v>
      </c>
      <c r="I27" s="307">
        <f>'Comm Input'!R24</f>
        <v>0</v>
      </c>
      <c r="J27" s="307">
        <f>'Comm Input'!S24</f>
        <v>0</v>
      </c>
      <c r="K27" s="307">
        <f>'Comm Input'!T24</f>
        <v>0</v>
      </c>
      <c r="L27" s="38">
        <f>'Comm Input'!U24</f>
        <v>0</v>
      </c>
      <c r="M27" s="38">
        <f>'Comm Input'!V24</f>
        <v>0</v>
      </c>
      <c r="N27" s="22">
        <f>'Comm Input'!W24</f>
        <v>0</v>
      </c>
      <c r="O27" s="22">
        <f>'Comm Input'!X24</f>
        <v>0</v>
      </c>
      <c r="P27" s="23">
        <f>'Comm Input'!Y24</f>
        <v>0</v>
      </c>
      <c r="Q27" s="22">
        <f>'Comm Input'!Z24</f>
        <v>0</v>
      </c>
      <c r="R27" s="23">
        <f>'Comm Input'!AA24</f>
        <v>0</v>
      </c>
      <c r="S27" s="23">
        <f>'Comm Input'!AB24</f>
        <v>0</v>
      </c>
      <c r="T27" s="90">
        <f>'Comm Input'!AC24</f>
        <v>0</v>
      </c>
      <c r="U27" s="23">
        <f>'Comm Input'!AD24</f>
        <v>0</v>
      </c>
      <c r="V27" s="23">
        <f>'Comm Input'!AE24</f>
        <v>0</v>
      </c>
      <c r="W27" s="90">
        <f>'Comm Input'!AF24</f>
        <v>0</v>
      </c>
      <c r="X27" s="23">
        <f>'Comm Input'!AG24</f>
        <v>0</v>
      </c>
      <c r="Y27" s="23">
        <f>'Comm Input'!AH24</f>
        <v>0</v>
      </c>
      <c r="Z27" s="90">
        <f>'Comm Input'!AI24</f>
        <v>0</v>
      </c>
    </row>
    <row r="28" spans="1:26" x14ac:dyDescent="0.25">
      <c r="A28" s="592">
        <f>'Comm Input'!J25</f>
        <v>0</v>
      </c>
      <c r="B28" s="90">
        <f>'Comm Input'!K25</f>
        <v>0</v>
      </c>
      <c r="C28" s="90">
        <f>'Comm Input'!L25</f>
        <v>0</v>
      </c>
      <c r="D28" s="90">
        <f>'Comm Input'!M25</f>
        <v>0</v>
      </c>
      <c r="E28" s="626">
        <f>'Comm Input'!N25</f>
        <v>0</v>
      </c>
      <c r="F28" s="17">
        <f>'Comm Input'!O25</f>
        <v>0</v>
      </c>
      <c r="G28" s="38">
        <f>'Comm Input'!P25</f>
        <v>0</v>
      </c>
      <c r="H28" s="307">
        <f>'Comm Input'!Q25</f>
        <v>0</v>
      </c>
      <c r="I28" s="307">
        <f>'Comm Input'!R25</f>
        <v>0</v>
      </c>
      <c r="J28" s="307">
        <f>'Comm Input'!S25</f>
        <v>0</v>
      </c>
      <c r="K28" s="307">
        <f>'Comm Input'!T25</f>
        <v>0</v>
      </c>
      <c r="L28" s="38">
        <f>'Comm Input'!U25</f>
        <v>0</v>
      </c>
      <c r="M28" s="38">
        <f>'Comm Input'!V25</f>
        <v>0</v>
      </c>
      <c r="N28" s="22">
        <f>'Comm Input'!W25</f>
        <v>0</v>
      </c>
      <c r="O28" s="22">
        <f>'Comm Input'!X25</f>
        <v>0</v>
      </c>
      <c r="P28" s="23">
        <f>'Comm Input'!Y25</f>
        <v>0</v>
      </c>
      <c r="Q28" s="22">
        <f>'Comm Input'!Z25</f>
        <v>0</v>
      </c>
      <c r="R28" s="23">
        <f>'Comm Input'!AA25</f>
        <v>0</v>
      </c>
      <c r="S28" s="23">
        <f>'Comm Input'!AB25</f>
        <v>0</v>
      </c>
      <c r="T28" s="90">
        <f>'Comm Input'!AC25</f>
        <v>0</v>
      </c>
      <c r="U28" s="23">
        <f>'Comm Input'!AD25</f>
        <v>0</v>
      </c>
      <c r="V28" s="23">
        <f>'Comm Input'!AE25</f>
        <v>0</v>
      </c>
      <c r="W28" s="90">
        <f>'Comm Input'!AF25</f>
        <v>0</v>
      </c>
      <c r="X28" s="23">
        <f>'Comm Input'!AG25</f>
        <v>0</v>
      </c>
      <c r="Y28" s="23">
        <f>'Comm Input'!AH25</f>
        <v>0</v>
      </c>
      <c r="Z28" s="90">
        <f>'Comm Input'!AI25</f>
        <v>0</v>
      </c>
    </row>
    <row r="29" spans="1:26" x14ac:dyDescent="0.25">
      <c r="A29" s="592">
        <f>'Comm Input'!J26</f>
        <v>0</v>
      </c>
      <c r="B29" s="90">
        <f>'Comm Input'!K26</f>
        <v>0</v>
      </c>
      <c r="C29" s="17">
        <f>'Comm Input'!L26</f>
        <v>0</v>
      </c>
      <c r="D29" s="90">
        <f>'Comm Input'!M26</f>
        <v>0</v>
      </c>
      <c r="E29" s="626">
        <f>'Comm Input'!N26</f>
        <v>0</v>
      </c>
      <c r="F29" s="366">
        <f>'Comm Input'!O26</f>
        <v>0</v>
      </c>
      <c r="G29" s="321">
        <f>'Comm Input'!P26</f>
        <v>0</v>
      </c>
      <c r="H29" s="307">
        <f>'Comm Input'!Q26</f>
        <v>0</v>
      </c>
      <c r="I29" s="307">
        <f>'Comm Input'!R26</f>
        <v>0</v>
      </c>
      <c r="J29" s="307">
        <f>'Comm Input'!S26</f>
        <v>0</v>
      </c>
      <c r="K29" s="307">
        <f>'Comm Input'!T26</f>
        <v>0</v>
      </c>
      <c r="L29" s="38">
        <f>'Comm Input'!U26</f>
        <v>0</v>
      </c>
      <c r="M29" s="38">
        <f>'Comm Input'!V26</f>
        <v>0</v>
      </c>
      <c r="N29" s="22">
        <f>'Comm Input'!W26</f>
        <v>0</v>
      </c>
      <c r="O29" s="22">
        <f>'Comm Input'!X26</f>
        <v>0</v>
      </c>
      <c r="P29" s="23">
        <f>'Comm Input'!Y26</f>
        <v>0</v>
      </c>
      <c r="Q29" s="22">
        <f>'Comm Input'!Z26</f>
        <v>0</v>
      </c>
      <c r="R29" s="23">
        <f>'Comm Input'!AA26</f>
        <v>0</v>
      </c>
      <c r="S29" s="23">
        <f>'Comm Input'!AB26</f>
        <v>0</v>
      </c>
      <c r="T29" s="90">
        <f>'Comm Input'!AC26</f>
        <v>0</v>
      </c>
      <c r="U29" s="23">
        <f>'Comm Input'!AD26</f>
        <v>0</v>
      </c>
      <c r="V29" s="23">
        <f>'Comm Input'!AE26</f>
        <v>0</v>
      </c>
      <c r="W29" s="90">
        <f>'Comm Input'!AF26</f>
        <v>0</v>
      </c>
      <c r="X29" s="23">
        <f>'Comm Input'!AG26</f>
        <v>0</v>
      </c>
      <c r="Y29" s="23">
        <f>'Comm Input'!AH26</f>
        <v>0</v>
      </c>
      <c r="Z29" s="23">
        <f>'Comm Input'!AI26</f>
        <v>0</v>
      </c>
    </row>
    <row r="30" spans="1:26" x14ac:dyDescent="0.25">
      <c r="A30" s="592">
        <f>'Comm Input'!J27</f>
        <v>0</v>
      </c>
      <c r="B30" s="90">
        <f>'Comm Input'!K27</f>
        <v>0</v>
      </c>
      <c r="C30" s="90">
        <f>'Comm Input'!L27</f>
        <v>0</v>
      </c>
      <c r="D30" s="90">
        <f>'Comm Input'!M27</f>
        <v>0</v>
      </c>
      <c r="E30" s="626">
        <f>'Comm Input'!N27</f>
        <v>0</v>
      </c>
      <c r="F30" s="13">
        <f>'Comm Input'!O27</f>
        <v>0</v>
      </c>
      <c r="G30" s="38">
        <f>'Comm Input'!P27</f>
        <v>0</v>
      </c>
      <c r="H30" s="307">
        <f>'Comm Input'!Q27</f>
        <v>0</v>
      </c>
      <c r="I30" s="307">
        <f>'Comm Input'!R27</f>
        <v>0</v>
      </c>
      <c r="J30" s="307">
        <f>'Comm Input'!S27</f>
        <v>0</v>
      </c>
      <c r="K30" s="307">
        <f>'Comm Input'!T27</f>
        <v>0</v>
      </c>
      <c r="L30" s="38">
        <f>'Comm Input'!U27</f>
        <v>0</v>
      </c>
      <c r="M30" s="38">
        <f>'Comm Input'!V27</f>
        <v>0</v>
      </c>
      <c r="N30" s="22">
        <f>'Comm Input'!W27</f>
        <v>0</v>
      </c>
      <c r="O30" s="22">
        <f>'Comm Input'!X27</f>
        <v>0</v>
      </c>
      <c r="P30" s="23">
        <f>'Comm Input'!Y27</f>
        <v>0</v>
      </c>
      <c r="Q30" s="22">
        <f>'Comm Input'!Z27</f>
        <v>0</v>
      </c>
      <c r="R30" s="23">
        <f>'Comm Input'!AA27</f>
        <v>0</v>
      </c>
      <c r="S30" s="23">
        <f>'Comm Input'!AB27</f>
        <v>0</v>
      </c>
      <c r="T30" s="90">
        <f>'Comm Input'!AC27</f>
        <v>0</v>
      </c>
      <c r="U30" s="23">
        <f>'Comm Input'!AD27</f>
        <v>0</v>
      </c>
      <c r="V30" s="23">
        <f>'Comm Input'!AE27</f>
        <v>0</v>
      </c>
      <c r="W30" s="90">
        <f>'Comm Input'!AF27</f>
        <v>0</v>
      </c>
      <c r="X30" s="23">
        <f>'Comm Input'!AG27</f>
        <v>0</v>
      </c>
      <c r="Y30" s="23">
        <f>'Comm Input'!AH27</f>
        <v>0</v>
      </c>
      <c r="Z30" s="23">
        <f>'Comm Input'!AI27</f>
        <v>0</v>
      </c>
    </row>
    <row r="31" spans="1:26" ht="15.75" thickBot="1" x14ac:dyDescent="0.3">
      <c r="A31" s="592">
        <f>'Comm Input'!J28</f>
        <v>0</v>
      </c>
      <c r="B31" s="90">
        <f>'Comm Input'!K28</f>
        <v>0</v>
      </c>
      <c r="C31" s="90">
        <f>'Comm Input'!L28</f>
        <v>0</v>
      </c>
      <c r="D31" s="90">
        <f>'Comm Input'!M28</f>
        <v>0</v>
      </c>
      <c r="E31" s="23">
        <f>'Comm Input'!N28</f>
        <v>0</v>
      </c>
      <c r="F31" s="50">
        <f>'Comm Input'!O28</f>
        <v>0</v>
      </c>
      <c r="G31" s="38">
        <f>'Comm Input'!P28</f>
        <v>0</v>
      </c>
      <c r="H31" s="307">
        <f>'Comm Input'!Q28</f>
        <v>0</v>
      </c>
      <c r="I31" s="307">
        <f>'Comm Input'!R28</f>
        <v>0</v>
      </c>
      <c r="J31" s="307">
        <f>'Comm Input'!S28</f>
        <v>0</v>
      </c>
      <c r="K31" s="307">
        <f>'Comm Input'!T28</f>
        <v>0</v>
      </c>
      <c r="L31" s="38">
        <f>'Comm Input'!U28</f>
        <v>0</v>
      </c>
      <c r="M31" s="38">
        <f>'Comm Input'!V28</f>
        <v>0</v>
      </c>
      <c r="N31" s="38">
        <f>'Comm Input'!W28</f>
        <v>0</v>
      </c>
      <c r="O31" s="22">
        <f>'Comm Input'!X28</f>
        <v>0</v>
      </c>
      <c r="P31" s="12">
        <f>'Comm Input'!Y28</f>
        <v>0</v>
      </c>
      <c r="Q31" s="22">
        <f>'Comm Input'!Z28</f>
        <v>0</v>
      </c>
      <c r="R31" s="22">
        <f>'Comm Input'!AA28</f>
        <v>0</v>
      </c>
      <c r="S31" s="22">
        <f>'Comm Input'!AB28</f>
        <v>0</v>
      </c>
      <c r="T31" s="22">
        <f>'Comm Input'!AC28</f>
        <v>0</v>
      </c>
      <c r="U31" s="22">
        <f>'Comm Input'!AD28</f>
        <v>0</v>
      </c>
      <c r="V31" s="22">
        <f>'Comm Input'!AE28</f>
        <v>0</v>
      </c>
      <c r="W31" s="22">
        <f>'Comm Input'!AF28</f>
        <v>0</v>
      </c>
      <c r="X31" s="22">
        <f>'Comm Input'!AG28</f>
        <v>0</v>
      </c>
      <c r="Y31" s="22">
        <f>'Comm Input'!AH28</f>
        <v>0</v>
      </c>
      <c r="Z31" s="22">
        <f>'Comm Input'!AI28</f>
        <v>0</v>
      </c>
    </row>
    <row r="32" spans="1:26" ht="15.75" thickBot="1" x14ac:dyDescent="0.3">
      <c r="A32" s="592">
        <f>'Comm Input'!J29</f>
        <v>0</v>
      </c>
      <c r="B32" s="90">
        <f>'Comm Input'!K29</f>
        <v>0</v>
      </c>
      <c r="C32" s="90">
        <f>'Comm Input'!L29</f>
        <v>0</v>
      </c>
      <c r="D32" s="90">
        <f>'Comm Input'!M29</f>
        <v>0</v>
      </c>
      <c r="E32" s="23">
        <f>'Comm Input'!N29</f>
        <v>0</v>
      </c>
      <c r="F32" s="50">
        <f>'Comm Input'!O29</f>
        <v>0</v>
      </c>
      <c r="G32" s="38">
        <f>'Comm Input'!P29</f>
        <v>0</v>
      </c>
      <c r="H32" s="38">
        <f>'Comm Input'!Q29</f>
        <v>0</v>
      </c>
      <c r="I32" s="38">
        <f>'Comm Input'!R29</f>
        <v>0</v>
      </c>
      <c r="J32" s="38">
        <f>'Comm Input'!S29</f>
        <v>0</v>
      </c>
      <c r="K32" s="38">
        <f>'Comm Input'!T29</f>
        <v>0</v>
      </c>
      <c r="L32" s="38">
        <f>'Comm Input'!U29</f>
        <v>0</v>
      </c>
      <c r="M32" s="38">
        <f>'Comm Input'!V29</f>
        <v>0</v>
      </c>
      <c r="N32" s="827">
        <f>'Comm Input'!W29</f>
        <v>0</v>
      </c>
      <c r="O32" s="22">
        <f>'Comm Input'!X29</f>
        <v>0</v>
      </c>
      <c r="P32" s="828">
        <f>'Comm Input'!Y29</f>
        <v>0</v>
      </c>
      <c r="Q32" s="22">
        <f>'Comm Input'!Z29</f>
        <v>0</v>
      </c>
      <c r="R32" s="387">
        <f>'Comm Input'!AA29</f>
        <v>1.625</v>
      </c>
      <c r="S32" s="387">
        <f>'Comm Input'!AB29</f>
        <v>0</v>
      </c>
      <c r="T32" s="1087">
        <f>'Comm Input'!AC29</f>
        <v>1.625</v>
      </c>
      <c r="U32" s="387">
        <f>'Comm Input'!AD29</f>
        <v>0</v>
      </c>
      <c r="V32" s="387">
        <f>'Comm Input'!AE29</f>
        <v>0</v>
      </c>
      <c r="W32" s="1087">
        <f>'Comm Input'!AF29</f>
        <v>0</v>
      </c>
      <c r="X32" s="387">
        <f>'Comm Input'!AG29</f>
        <v>0</v>
      </c>
      <c r="Y32" s="387">
        <f>'Comm Input'!AH29</f>
        <v>0</v>
      </c>
      <c r="Z32" s="1087">
        <f>'Comm Input'!AI29</f>
        <v>0</v>
      </c>
    </row>
    <row r="33" spans="1:26" x14ac:dyDescent="0.25">
      <c r="A33" s="592">
        <f>'Comm Input'!J30</f>
        <v>0</v>
      </c>
      <c r="B33" s="90">
        <f>'Comm Input'!K30</f>
        <v>0</v>
      </c>
      <c r="C33" s="90">
        <f>'Comm Input'!L30</f>
        <v>0</v>
      </c>
      <c r="D33" s="90">
        <f>'Comm Input'!M30</f>
        <v>0</v>
      </c>
      <c r="E33" s="23">
        <f>'Comm Input'!N30</f>
        <v>0</v>
      </c>
      <c r="F33" s="50">
        <f>'Comm Input'!O30</f>
        <v>0</v>
      </c>
      <c r="G33" s="38">
        <f>'Comm Input'!P30</f>
        <v>0</v>
      </c>
      <c r="H33" s="306">
        <f>'Comm Input'!Q30</f>
        <v>0</v>
      </c>
      <c r="I33" s="306">
        <f>'Comm Input'!R30</f>
        <v>0</v>
      </c>
      <c r="J33" s="306">
        <f>'Comm Input'!S30</f>
        <v>0</v>
      </c>
      <c r="K33" s="306">
        <f>'Comm Input'!T30</f>
        <v>0</v>
      </c>
      <c r="L33" s="38">
        <f>'Comm Input'!U30</f>
        <v>0</v>
      </c>
      <c r="M33" s="38">
        <f>'Comm Input'!V30</f>
        <v>0</v>
      </c>
      <c r="N33" s="116">
        <f>'Comm Input'!W30</f>
        <v>0</v>
      </c>
      <c r="O33" s="22">
        <f>'Comm Input'!X30</f>
        <v>0</v>
      </c>
      <c r="P33" s="28">
        <f>'Comm Input'!Y30</f>
        <v>0</v>
      </c>
      <c r="Q33" s="22">
        <f>'Comm Input'!Z30</f>
        <v>0</v>
      </c>
      <c r="R33" s="22">
        <f>'Comm Input'!AA30</f>
        <v>0</v>
      </c>
      <c r="S33" s="23">
        <f>'Comm Input'!AB30</f>
        <v>0</v>
      </c>
      <c r="T33" s="89">
        <f>'Comm Input'!AC30</f>
        <v>0</v>
      </c>
      <c r="U33" s="89">
        <f>'Comm Input'!AD30</f>
        <v>0</v>
      </c>
      <c r="V33" s="89">
        <f>'Comm Input'!AE30</f>
        <v>0</v>
      </c>
      <c r="W33" s="90">
        <f>'Comm Input'!AF30</f>
        <v>0</v>
      </c>
      <c r="X33" s="22">
        <f>'Comm Input'!AG30</f>
        <v>0</v>
      </c>
      <c r="Y33" s="23">
        <f>'Comm Input'!AH30</f>
        <v>0</v>
      </c>
      <c r="Z33" s="89">
        <f>'Comm Input'!AI30</f>
        <v>0</v>
      </c>
    </row>
    <row r="34" spans="1:26" x14ac:dyDescent="0.25">
      <c r="A34" s="592">
        <f>'Comm Input'!J31</f>
        <v>0</v>
      </c>
      <c r="B34" s="90">
        <f>'Comm Input'!K31</f>
        <v>0</v>
      </c>
      <c r="C34" s="90">
        <f>'Comm Input'!L31</f>
        <v>0</v>
      </c>
      <c r="D34" s="90">
        <f>'Comm Input'!M31</f>
        <v>0</v>
      </c>
      <c r="E34" s="23">
        <f>'Comm Input'!N31</f>
        <v>0</v>
      </c>
      <c r="F34" s="50">
        <f>'Comm Input'!O31</f>
        <v>0</v>
      </c>
      <c r="G34" s="38">
        <f>'Comm Input'!P31</f>
        <v>0</v>
      </c>
      <c r="H34" s="306">
        <f>'Comm Input'!Q31</f>
        <v>0</v>
      </c>
      <c r="I34" s="306">
        <f>'Comm Input'!R31</f>
        <v>0</v>
      </c>
      <c r="J34" s="306">
        <f>'Comm Input'!S31</f>
        <v>0</v>
      </c>
      <c r="K34" s="306">
        <f>'Comm Input'!T31</f>
        <v>0</v>
      </c>
      <c r="L34" s="38">
        <f>'Comm Input'!U31</f>
        <v>0</v>
      </c>
      <c r="M34" s="38">
        <f>'Comm Input'!V31</f>
        <v>0</v>
      </c>
      <c r="N34" s="116">
        <f>'Comm Input'!W31</f>
        <v>0</v>
      </c>
      <c r="O34" s="22">
        <f>'Comm Input'!X31</f>
        <v>0</v>
      </c>
      <c r="P34" s="28">
        <f>'Comm Input'!Y31</f>
        <v>0</v>
      </c>
      <c r="Q34" s="22">
        <f>'Comm Input'!Z31</f>
        <v>0</v>
      </c>
      <c r="R34" s="22">
        <f>'Comm Input'!AA31</f>
        <v>0</v>
      </c>
      <c r="S34" s="23">
        <f>'Comm Input'!AB31</f>
        <v>0</v>
      </c>
      <c r="T34" s="89">
        <f>'Comm Input'!AC31</f>
        <v>0</v>
      </c>
      <c r="U34" s="89">
        <f>'Comm Input'!AD31</f>
        <v>0</v>
      </c>
      <c r="V34" s="89">
        <f>'Comm Input'!AE31</f>
        <v>0</v>
      </c>
      <c r="W34" s="90">
        <f>'Comm Input'!AF31</f>
        <v>0</v>
      </c>
      <c r="X34" s="22">
        <f>'Comm Input'!AG31</f>
        <v>0</v>
      </c>
      <c r="Y34" s="23">
        <f>'Comm Input'!AH31</f>
        <v>0</v>
      </c>
      <c r="Z34" s="89">
        <f>'Comm Input'!AI31</f>
        <v>0</v>
      </c>
    </row>
    <row r="35" spans="1:26" x14ac:dyDescent="0.25">
      <c r="A35" s="1300">
        <f>'Comm Input'!J32</f>
        <v>0</v>
      </c>
      <c r="B35" s="1301">
        <f>'Comm Input'!K32</f>
        <v>0</v>
      </c>
      <c r="C35" s="1301">
        <f>'Comm Input'!L32</f>
        <v>0</v>
      </c>
      <c r="D35" s="1302">
        <f>'Comm Input'!M32</f>
        <v>0</v>
      </c>
      <c r="E35" s="449">
        <f>'Comm Input'!N32</f>
        <v>0</v>
      </c>
      <c r="F35" s="335">
        <f>'Comm Input'!O32</f>
        <v>0</v>
      </c>
      <c r="G35" s="177">
        <f>'Comm Input'!P32</f>
        <v>0</v>
      </c>
      <c r="H35" s="177">
        <f>'Comm Input'!Q32</f>
        <v>0</v>
      </c>
      <c r="I35" s="177">
        <f>'Comm Input'!R32</f>
        <v>0</v>
      </c>
      <c r="J35" s="177">
        <f>'Comm Input'!S32</f>
        <v>0</v>
      </c>
      <c r="K35" s="177">
        <f>'Comm Input'!T32</f>
        <v>0</v>
      </c>
      <c r="L35" s="177">
        <f>'Comm Input'!U32</f>
        <v>0</v>
      </c>
      <c r="M35" s="177">
        <f>'Comm Input'!V32</f>
        <v>0</v>
      </c>
      <c r="N35" s="364">
        <f>'Comm Input'!W32</f>
        <v>0</v>
      </c>
      <c r="O35" s="178">
        <f>'Comm Input'!X32</f>
        <v>0</v>
      </c>
      <c r="P35" s="365">
        <f>'Comm Input'!Y32</f>
        <v>0</v>
      </c>
      <c r="Q35" s="178">
        <f>'Comm Input'!Z32</f>
        <v>0</v>
      </c>
      <c r="R35" s="598">
        <f>'Comm Input'!AA32</f>
        <v>0</v>
      </c>
      <c r="S35" s="1303">
        <f>'Comm Input'!AB32</f>
        <v>0</v>
      </c>
      <c r="T35" s="1301">
        <f>'Comm Input'!AC32</f>
        <v>0</v>
      </c>
      <c r="U35" s="1304">
        <f>'Comm Input'!AD32</f>
        <v>0</v>
      </c>
      <c r="V35" s="1304">
        <f>'Comm Input'!AE32</f>
        <v>0</v>
      </c>
      <c r="W35" s="1304">
        <f>'Comm Input'!AF32</f>
        <v>0</v>
      </c>
      <c r="X35" s="1304">
        <f>'Comm Input'!AG32</f>
        <v>0</v>
      </c>
      <c r="Y35" s="1303">
        <f>'Comm Input'!AH32</f>
        <v>0</v>
      </c>
      <c r="Z35" s="1301">
        <f>'Comm Input'!AI32</f>
        <v>0</v>
      </c>
    </row>
    <row r="36" spans="1:26" x14ac:dyDescent="0.25">
      <c r="A36" s="377" t="str">
        <f>'Comm Input'!J33</f>
        <v>Gore-EOI</v>
      </c>
      <c r="B36" s="1296" t="str">
        <f>'Comm Input'!K33</f>
        <v>Broker: CES</v>
      </c>
      <c r="C36" s="1297">
        <f>'Comm Input'!L33</f>
        <v>0</v>
      </c>
      <c r="D36" s="158">
        <f>'Comm Input'!M33</f>
        <v>0</v>
      </c>
      <c r="E36" s="117">
        <f>'Comm Input'!N33</f>
        <v>0</v>
      </c>
      <c r="F36" s="316">
        <f>'Comm Input'!O33</f>
        <v>0</v>
      </c>
      <c r="G36" s="158">
        <f>'Comm Input'!P33</f>
        <v>0</v>
      </c>
      <c r="H36" s="158">
        <f>'Comm Input'!Q33</f>
        <v>0</v>
      </c>
      <c r="I36" s="319">
        <f>'Comm Input'!R33</f>
        <v>0</v>
      </c>
      <c r="J36" s="319">
        <f>'Comm Input'!S33</f>
        <v>0</v>
      </c>
      <c r="K36" s="319">
        <f>'Comm Input'!T33</f>
        <v>0</v>
      </c>
      <c r="L36" s="319">
        <f>'Comm Input'!U33</f>
        <v>0</v>
      </c>
      <c r="M36" s="158">
        <f>'Comm Input'!V33</f>
        <v>0</v>
      </c>
      <c r="N36" s="319">
        <f>'Comm Input'!W33</f>
        <v>0</v>
      </c>
      <c r="O36" s="117">
        <f>'Comm Input'!X33</f>
        <v>0</v>
      </c>
      <c r="P36" s="322">
        <f>'Comm Input'!Y33</f>
        <v>0</v>
      </c>
      <c r="Q36" s="158">
        <f>'Comm Input'!Z33</f>
        <v>0</v>
      </c>
      <c r="R36" s="319">
        <f>'Comm Input'!AA33</f>
        <v>2.5000000000000001E-3</v>
      </c>
      <c r="S36" s="157">
        <f>'Comm Input'!AB33</f>
        <v>0</v>
      </c>
      <c r="T36" s="1298">
        <f>'Comm Input'!AC33</f>
        <v>0</v>
      </c>
      <c r="U36" s="319">
        <f>'Comm Input'!AD33</f>
        <v>0</v>
      </c>
      <c r="V36" s="157">
        <f>'Comm Input'!AE33</f>
        <v>0</v>
      </c>
      <c r="W36" s="449">
        <f>'Comm Input'!AF33</f>
        <v>0</v>
      </c>
      <c r="X36" s="319">
        <f>'Comm Input'!AG33</f>
        <v>0</v>
      </c>
      <c r="Y36" s="322">
        <f>'Comm Input'!AH33</f>
        <v>0</v>
      </c>
      <c r="Z36" s="1298">
        <f>'Comm Input'!AI33</f>
        <v>0</v>
      </c>
    </row>
    <row r="37" spans="1:26" x14ac:dyDescent="0.25">
      <c r="A37" s="592">
        <f>'Comm Input'!J34</f>
        <v>0</v>
      </c>
      <c r="B37" s="1299" t="str">
        <f>'Comm Input'!K34</f>
        <v>Peak Truss Builders, LLC</v>
      </c>
      <c r="C37" s="17">
        <f>'Comm Input'!L34</f>
        <v>0</v>
      </c>
      <c r="D37" s="90" t="str">
        <f>'Comm Input'!M34</f>
        <v>NC2802</v>
      </c>
      <c r="E37" s="494">
        <f>'Comm Input'!N34</f>
        <v>52690.1</v>
      </c>
      <c r="F37" s="381">
        <f>'Comm Input'!O34</f>
        <v>0</v>
      </c>
      <c r="G37" s="321">
        <f>'Comm Input'!P34</f>
        <v>0</v>
      </c>
      <c r="H37" s="307">
        <f>'Comm Input'!Q34</f>
        <v>0</v>
      </c>
      <c r="I37" s="307">
        <f>'Comm Input'!R34</f>
        <v>0</v>
      </c>
      <c r="J37" s="307">
        <f>'Comm Input'!S34</f>
        <v>0</v>
      </c>
      <c r="K37" s="307">
        <f>'Comm Input'!T34</f>
        <v>0</v>
      </c>
      <c r="L37" s="38">
        <f>'Comm Input'!U34</f>
        <v>0</v>
      </c>
      <c r="M37" s="38">
        <f>'Comm Input'!V34</f>
        <v>0</v>
      </c>
      <c r="N37" s="22">
        <f>'Comm Input'!W34</f>
        <v>0</v>
      </c>
      <c r="O37" s="22">
        <f>'Comm Input'!X34</f>
        <v>0</v>
      </c>
      <c r="P37" s="23">
        <f>'Comm Input'!Y34</f>
        <v>0</v>
      </c>
      <c r="Q37" s="22">
        <f>'Comm Input'!Z34</f>
        <v>0</v>
      </c>
      <c r="R37" s="23">
        <f>'Comm Input'!AA34</f>
        <v>131.72524999999999</v>
      </c>
      <c r="S37" s="23">
        <f>'Comm Input'!AB34</f>
        <v>0</v>
      </c>
      <c r="T37" s="90">
        <f>'Comm Input'!AC34</f>
        <v>0</v>
      </c>
      <c r="U37" s="23">
        <f>'Comm Input'!AD34</f>
        <v>0</v>
      </c>
      <c r="V37" s="23">
        <f>'Comm Input'!AE34</f>
        <v>0</v>
      </c>
      <c r="W37" s="90">
        <f>'Comm Input'!AF34</f>
        <v>0</v>
      </c>
      <c r="X37" s="23">
        <f>'Comm Input'!AG34</f>
        <v>0</v>
      </c>
      <c r="Y37" s="23">
        <f>'Comm Input'!AH34</f>
        <v>0</v>
      </c>
      <c r="Z37" s="90">
        <f>'Comm Input'!AI34</f>
        <v>0</v>
      </c>
    </row>
    <row r="38" spans="1:26" x14ac:dyDescent="0.25">
      <c r="A38" s="592">
        <f>'Comm Input'!J35</f>
        <v>0</v>
      </c>
      <c r="B38" s="90">
        <f>'Comm Input'!K35</f>
        <v>0</v>
      </c>
      <c r="C38" s="90">
        <f>'Comm Input'!L35</f>
        <v>0</v>
      </c>
      <c r="D38" s="90">
        <f>'Comm Input'!M35</f>
        <v>0</v>
      </c>
      <c r="E38" s="494">
        <f>'Comm Input'!N35</f>
        <v>0</v>
      </c>
      <c r="F38" s="17">
        <f>'Comm Input'!O35</f>
        <v>0</v>
      </c>
      <c r="G38" s="38">
        <f>'Comm Input'!P35</f>
        <v>0</v>
      </c>
      <c r="H38" s="307">
        <f>'Comm Input'!Q35</f>
        <v>0</v>
      </c>
      <c r="I38" s="307">
        <f>'Comm Input'!R35</f>
        <v>0</v>
      </c>
      <c r="J38" s="307">
        <f>'Comm Input'!S35</f>
        <v>0</v>
      </c>
      <c r="K38" s="307">
        <f>'Comm Input'!T35</f>
        <v>0</v>
      </c>
      <c r="L38" s="38">
        <f>'Comm Input'!U35</f>
        <v>0</v>
      </c>
      <c r="M38" s="38">
        <f>'Comm Input'!V35</f>
        <v>0</v>
      </c>
      <c r="N38" s="22">
        <f>'Comm Input'!W35</f>
        <v>0</v>
      </c>
      <c r="O38" s="22">
        <f>'Comm Input'!X35</f>
        <v>0</v>
      </c>
      <c r="P38" s="23">
        <f>'Comm Input'!Y35</f>
        <v>0</v>
      </c>
      <c r="Q38" s="22">
        <f>'Comm Input'!Z35</f>
        <v>0</v>
      </c>
      <c r="R38" s="23">
        <f>'Comm Input'!AA35</f>
        <v>0</v>
      </c>
      <c r="S38" s="23">
        <f>'Comm Input'!AB35</f>
        <v>0</v>
      </c>
      <c r="T38" s="90">
        <f>'Comm Input'!AC35</f>
        <v>0</v>
      </c>
      <c r="U38" s="23">
        <f>'Comm Input'!AD35</f>
        <v>0</v>
      </c>
      <c r="V38" s="23">
        <f>'Comm Input'!AE35</f>
        <v>0</v>
      </c>
      <c r="W38" s="90">
        <f>'Comm Input'!AF35</f>
        <v>0</v>
      </c>
      <c r="X38" s="23">
        <f>'Comm Input'!AG35</f>
        <v>0</v>
      </c>
      <c r="Y38" s="23">
        <f>'Comm Input'!AH35</f>
        <v>0</v>
      </c>
      <c r="Z38" s="90">
        <f>'Comm Input'!AI35</f>
        <v>0</v>
      </c>
    </row>
    <row r="39" spans="1:26" x14ac:dyDescent="0.25">
      <c r="A39" s="592">
        <f>'Comm Input'!J36</f>
        <v>0</v>
      </c>
      <c r="B39" s="90" t="str">
        <f>'Comm Input'!K36</f>
        <v>Villari Brothers, LLC (1)</v>
      </c>
      <c r="C39" s="17">
        <f>'Comm Input'!L36</f>
        <v>0</v>
      </c>
      <c r="D39" s="90" t="str">
        <f>'Comm Input'!M36</f>
        <v>NC2081</v>
      </c>
      <c r="E39" s="494">
        <f>'Comm Input'!N36</f>
        <v>0</v>
      </c>
      <c r="F39" s="374">
        <f>'Comm Input'!O36</f>
        <v>0</v>
      </c>
      <c r="G39" s="321">
        <f>'Comm Input'!P36</f>
        <v>0</v>
      </c>
      <c r="H39" s="307">
        <f>'Comm Input'!Q36</f>
        <v>0</v>
      </c>
      <c r="I39" s="307">
        <f>'Comm Input'!R36</f>
        <v>0</v>
      </c>
      <c r="J39" s="307">
        <f>'Comm Input'!S36</f>
        <v>0</v>
      </c>
      <c r="K39" s="307">
        <f>'Comm Input'!T36</f>
        <v>0</v>
      </c>
      <c r="L39" s="38">
        <f>'Comm Input'!U36</f>
        <v>0</v>
      </c>
      <c r="M39" s="38">
        <f>'Comm Input'!V36</f>
        <v>0</v>
      </c>
      <c r="N39" s="22">
        <f>'Comm Input'!W36</f>
        <v>0</v>
      </c>
      <c r="O39" s="22">
        <f>'Comm Input'!X36</f>
        <v>0</v>
      </c>
      <c r="P39" s="23">
        <f>'Comm Input'!Y36</f>
        <v>0</v>
      </c>
      <c r="Q39" s="22">
        <f>'Comm Input'!Z36</f>
        <v>0</v>
      </c>
      <c r="R39" s="23">
        <f>'Comm Input'!AA36</f>
        <v>0</v>
      </c>
      <c r="S39" s="23">
        <f>'Comm Input'!AB36</f>
        <v>0</v>
      </c>
      <c r="T39" s="1305">
        <f>'Comm Input'!AC36</f>
        <v>0</v>
      </c>
      <c r="U39" s="23">
        <f>'Comm Input'!AD36</f>
        <v>0</v>
      </c>
      <c r="V39" s="23">
        <f>'Comm Input'!AE36</f>
        <v>0</v>
      </c>
      <c r="W39" s="90">
        <f>'Comm Input'!AF36</f>
        <v>0</v>
      </c>
      <c r="X39" s="23">
        <f>'Comm Input'!AG36</f>
        <v>0</v>
      </c>
      <c r="Y39" s="23">
        <f>'Comm Input'!AH36</f>
        <v>0</v>
      </c>
      <c r="Z39" s="90">
        <f>'Comm Input'!AI36</f>
        <v>0</v>
      </c>
    </row>
    <row r="40" spans="1:26" x14ac:dyDescent="0.25">
      <c r="A40" s="592">
        <f>'Comm Input'!J37</f>
        <v>0</v>
      </c>
      <c r="B40" s="90" t="str">
        <f>'Comm Input'!K37</f>
        <v>Villari Brothers, LLC (2)</v>
      </c>
      <c r="C40" s="90">
        <f>'Comm Input'!L37</f>
        <v>0</v>
      </c>
      <c r="D40" s="90" t="str">
        <f>'Comm Input'!M37</f>
        <v>NC 2081</v>
      </c>
      <c r="E40" s="494">
        <f>'Comm Input'!N37</f>
        <v>0</v>
      </c>
      <c r="F40" s="17">
        <f>'Comm Input'!O37</f>
        <v>0</v>
      </c>
      <c r="G40" s="38">
        <f>'Comm Input'!P37</f>
        <v>0</v>
      </c>
      <c r="H40" s="307">
        <f>'Comm Input'!Q37</f>
        <v>0</v>
      </c>
      <c r="I40" s="307">
        <f>'Comm Input'!R37</f>
        <v>0</v>
      </c>
      <c r="J40" s="307">
        <f>'Comm Input'!S37</f>
        <v>0</v>
      </c>
      <c r="K40" s="307">
        <f>'Comm Input'!T37</f>
        <v>0</v>
      </c>
      <c r="L40" s="38">
        <f>'Comm Input'!U37</f>
        <v>0</v>
      </c>
      <c r="M40" s="38">
        <f>'Comm Input'!V37</f>
        <v>0</v>
      </c>
      <c r="N40" s="22">
        <f>'Comm Input'!W37</f>
        <v>0</v>
      </c>
      <c r="O40" s="22">
        <f>'Comm Input'!X37</f>
        <v>0</v>
      </c>
      <c r="P40" s="23">
        <f>'Comm Input'!Y37</f>
        <v>0</v>
      </c>
      <c r="Q40" s="22">
        <f>'Comm Input'!Z37</f>
        <v>0</v>
      </c>
      <c r="R40" s="23">
        <f>'Comm Input'!AA37</f>
        <v>0</v>
      </c>
      <c r="S40" s="23">
        <f>'Comm Input'!AB37</f>
        <v>0</v>
      </c>
      <c r="T40" s="90">
        <f>'Comm Input'!AC37</f>
        <v>0</v>
      </c>
      <c r="U40" s="23">
        <f>'Comm Input'!AD37</f>
        <v>0</v>
      </c>
      <c r="V40" s="23">
        <f>'Comm Input'!AE37</f>
        <v>0</v>
      </c>
      <c r="W40" s="90">
        <f>'Comm Input'!AF37</f>
        <v>0</v>
      </c>
      <c r="X40" s="23">
        <f>'Comm Input'!AG37</f>
        <v>0</v>
      </c>
      <c r="Y40" s="23">
        <f>'Comm Input'!AH37</f>
        <v>0</v>
      </c>
      <c r="Z40" s="90">
        <f>'Comm Input'!AI37</f>
        <v>0</v>
      </c>
    </row>
    <row r="41" spans="1:26" x14ac:dyDescent="0.25">
      <c r="A41" s="592">
        <f>'Comm Input'!J38</f>
        <v>0</v>
      </c>
      <c r="B41" s="90">
        <f>'Comm Input'!K38</f>
        <v>0</v>
      </c>
      <c r="C41" s="17">
        <f>'Comm Input'!L38</f>
        <v>0</v>
      </c>
      <c r="D41" s="90">
        <f>'Comm Input'!M38</f>
        <v>0</v>
      </c>
      <c r="E41" s="494">
        <f>'Comm Input'!N38</f>
        <v>0</v>
      </c>
      <c r="F41" s="366">
        <f>'Comm Input'!O38</f>
        <v>0</v>
      </c>
      <c r="G41" s="321">
        <f>'Comm Input'!P38</f>
        <v>0</v>
      </c>
      <c r="H41" s="307">
        <f>'Comm Input'!Q38</f>
        <v>0</v>
      </c>
      <c r="I41" s="307">
        <f>'Comm Input'!R38</f>
        <v>0</v>
      </c>
      <c r="J41" s="307">
        <f>'Comm Input'!S38</f>
        <v>0</v>
      </c>
      <c r="K41" s="307">
        <f>'Comm Input'!T38</f>
        <v>0</v>
      </c>
      <c r="L41" s="38">
        <f>'Comm Input'!U38</f>
        <v>0</v>
      </c>
      <c r="M41" s="38">
        <f>'Comm Input'!V38</f>
        <v>0</v>
      </c>
      <c r="N41" s="22">
        <f>'Comm Input'!W38</f>
        <v>0</v>
      </c>
      <c r="O41" s="22">
        <f>'Comm Input'!X38</f>
        <v>0</v>
      </c>
      <c r="P41" s="23">
        <f>'Comm Input'!Y38</f>
        <v>0</v>
      </c>
      <c r="Q41" s="22">
        <f>'Comm Input'!Z38</f>
        <v>0</v>
      </c>
      <c r="R41" s="23">
        <f>'Comm Input'!AA38</f>
        <v>0</v>
      </c>
      <c r="S41" s="23">
        <f>'Comm Input'!AB38</f>
        <v>0</v>
      </c>
      <c r="T41" s="90">
        <f>'Comm Input'!AC38</f>
        <v>0</v>
      </c>
      <c r="U41" s="23">
        <f>'Comm Input'!AD38</f>
        <v>0</v>
      </c>
      <c r="V41" s="23">
        <f>'Comm Input'!AE38</f>
        <v>0</v>
      </c>
      <c r="W41" s="90">
        <f>'Comm Input'!AF38</f>
        <v>0</v>
      </c>
      <c r="X41" s="23">
        <f>'Comm Input'!AG38</f>
        <v>0</v>
      </c>
      <c r="Y41" s="23">
        <f>'Comm Input'!AH38</f>
        <v>0</v>
      </c>
      <c r="Z41" s="23">
        <f>'Comm Input'!AI38</f>
        <v>0</v>
      </c>
    </row>
    <row r="42" spans="1:26" x14ac:dyDescent="0.25">
      <c r="A42" s="592">
        <f>'Comm Input'!J39</f>
        <v>0</v>
      </c>
      <c r="B42" s="90">
        <f>'Comm Input'!K39</f>
        <v>0</v>
      </c>
      <c r="C42" s="90">
        <f>'Comm Input'!L39</f>
        <v>0</v>
      </c>
      <c r="D42" s="90">
        <f>'Comm Input'!M39</f>
        <v>0</v>
      </c>
      <c r="E42" s="626">
        <f>'Comm Input'!N39</f>
        <v>0</v>
      </c>
      <c r="F42" s="13">
        <f>'Comm Input'!O39</f>
        <v>0</v>
      </c>
      <c r="G42" s="38">
        <f>'Comm Input'!P39</f>
        <v>0</v>
      </c>
      <c r="H42" s="307">
        <f>'Comm Input'!Q39</f>
        <v>0</v>
      </c>
      <c r="I42" s="307">
        <f>'Comm Input'!R39</f>
        <v>0</v>
      </c>
      <c r="J42" s="307">
        <f>'Comm Input'!S39</f>
        <v>0</v>
      </c>
      <c r="K42" s="307">
        <f>'Comm Input'!T39</f>
        <v>0</v>
      </c>
      <c r="L42" s="38">
        <f>'Comm Input'!U39</f>
        <v>0</v>
      </c>
      <c r="M42" s="38">
        <f>'Comm Input'!V39</f>
        <v>0</v>
      </c>
      <c r="N42" s="22">
        <f>'Comm Input'!W39</f>
        <v>0</v>
      </c>
      <c r="O42" s="22">
        <f>'Comm Input'!X39</f>
        <v>0</v>
      </c>
      <c r="P42" s="23">
        <f>'Comm Input'!Y39</f>
        <v>0</v>
      </c>
      <c r="Q42" s="22">
        <f>'Comm Input'!Z39</f>
        <v>0</v>
      </c>
      <c r="R42" s="23">
        <f>'Comm Input'!AA39</f>
        <v>0</v>
      </c>
      <c r="S42" s="23">
        <f>'Comm Input'!AB39</f>
        <v>0</v>
      </c>
      <c r="T42" s="90">
        <f>'Comm Input'!AC39</f>
        <v>0</v>
      </c>
      <c r="U42" s="23">
        <f>'Comm Input'!AD39</f>
        <v>0</v>
      </c>
      <c r="V42" s="23">
        <f>'Comm Input'!AE39</f>
        <v>0</v>
      </c>
      <c r="W42" s="90">
        <f>'Comm Input'!AF39</f>
        <v>0</v>
      </c>
      <c r="X42" s="23">
        <f>'Comm Input'!AG39</f>
        <v>0</v>
      </c>
      <c r="Y42" s="23">
        <f>'Comm Input'!AH39</f>
        <v>0</v>
      </c>
      <c r="Z42" s="23">
        <f>'Comm Input'!AI39</f>
        <v>0</v>
      </c>
    </row>
    <row r="43" spans="1:26" ht="15.75" thickBot="1" x14ac:dyDescent="0.3">
      <c r="A43" s="592">
        <f>'Comm Input'!J40</f>
        <v>0</v>
      </c>
      <c r="B43" s="90">
        <f>'Comm Input'!K40</f>
        <v>0</v>
      </c>
      <c r="C43" s="90">
        <f>'Comm Input'!L40</f>
        <v>0</v>
      </c>
      <c r="D43" s="90">
        <f>'Comm Input'!M40</f>
        <v>0</v>
      </c>
      <c r="E43" s="49">
        <f>'Comm Input'!N40</f>
        <v>0</v>
      </c>
      <c r="F43" s="50">
        <f>'Comm Input'!O40</f>
        <v>0</v>
      </c>
      <c r="G43" s="38">
        <f>'Comm Input'!P40</f>
        <v>0</v>
      </c>
      <c r="H43" s="307">
        <f>'Comm Input'!Q40</f>
        <v>0</v>
      </c>
      <c r="I43" s="307">
        <f>'Comm Input'!R40</f>
        <v>0</v>
      </c>
      <c r="J43" s="307">
        <f>'Comm Input'!S40</f>
        <v>0</v>
      </c>
      <c r="K43" s="307">
        <f>'Comm Input'!T40</f>
        <v>0</v>
      </c>
      <c r="L43" s="38">
        <f>'Comm Input'!U40</f>
        <v>0</v>
      </c>
      <c r="M43" s="38">
        <f>'Comm Input'!V40</f>
        <v>0</v>
      </c>
      <c r="N43" s="38">
        <f>'Comm Input'!W40</f>
        <v>0</v>
      </c>
      <c r="O43" s="22">
        <f>'Comm Input'!X40</f>
        <v>0</v>
      </c>
      <c r="P43" s="12">
        <f>'Comm Input'!Y40</f>
        <v>0</v>
      </c>
      <c r="Q43" s="22">
        <f>'Comm Input'!Z40</f>
        <v>0</v>
      </c>
      <c r="R43" s="22">
        <f>'Comm Input'!AA40</f>
        <v>0</v>
      </c>
      <c r="S43" s="22">
        <f>'Comm Input'!AB40</f>
        <v>0</v>
      </c>
      <c r="T43" s="22">
        <f>'Comm Input'!AC40</f>
        <v>0</v>
      </c>
      <c r="U43" s="22">
        <f>'Comm Input'!AD40</f>
        <v>0</v>
      </c>
      <c r="V43" s="22">
        <f>'Comm Input'!AE40</f>
        <v>0</v>
      </c>
      <c r="W43" s="22">
        <f>'Comm Input'!AF40</f>
        <v>0</v>
      </c>
      <c r="X43" s="22">
        <f>'Comm Input'!AG40</f>
        <v>0</v>
      </c>
      <c r="Y43" s="22">
        <f>'Comm Input'!AH40</f>
        <v>0</v>
      </c>
      <c r="Z43" s="22">
        <f>'Comm Input'!AI40</f>
        <v>0</v>
      </c>
    </row>
    <row r="44" spans="1:26" ht="15.75" thickBot="1" x14ac:dyDescent="0.3">
      <c r="A44" s="592">
        <f>'Comm Input'!J41</f>
        <v>0</v>
      </c>
      <c r="B44" s="90">
        <f>'Comm Input'!K41</f>
        <v>0</v>
      </c>
      <c r="C44" s="90">
        <f>'Comm Input'!L41</f>
        <v>0</v>
      </c>
      <c r="D44" s="90">
        <f>'Comm Input'!M41</f>
        <v>0</v>
      </c>
      <c r="E44" s="49">
        <f>'Comm Input'!N41</f>
        <v>0</v>
      </c>
      <c r="F44" s="50">
        <f>'Comm Input'!O41</f>
        <v>0</v>
      </c>
      <c r="G44" s="38">
        <f>'Comm Input'!P41</f>
        <v>0</v>
      </c>
      <c r="H44" s="38">
        <f>'Comm Input'!Q41</f>
        <v>0</v>
      </c>
      <c r="I44" s="38">
        <f>'Comm Input'!R41</f>
        <v>0</v>
      </c>
      <c r="J44" s="38">
        <f>'Comm Input'!S41</f>
        <v>0</v>
      </c>
      <c r="K44" s="38">
        <f>'Comm Input'!T41</f>
        <v>0</v>
      </c>
      <c r="L44" s="38">
        <f>'Comm Input'!U41</f>
        <v>0</v>
      </c>
      <c r="M44" s="38">
        <f>'Comm Input'!V41</f>
        <v>0</v>
      </c>
      <c r="N44" s="827">
        <f>'Comm Input'!W41</f>
        <v>0</v>
      </c>
      <c r="O44" s="22">
        <f>'Comm Input'!X41</f>
        <v>0</v>
      </c>
      <c r="P44" s="828">
        <f>'Comm Input'!Y41</f>
        <v>0</v>
      </c>
      <c r="Q44" s="22">
        <f>'Comm Input'!Z41</f>
        <v>0</v>
      </c>
      <c r="R44" s="387">
        <f>'Comm Input'!AA41</f>
        <v>131.72524999999999</v>
      </c>
      <c r="S44" s="387">
        <f>'Comm Input'!AB41</f>
        <v>0</v>
      </c>
      <c r="T44" s="1087">
        <f>'Comm Input'!AC41</f>
        <v>131.72524999999999</v>
      </c>
      <c r="U44" s="387">
        <f>'Comm Input'!AD41</f>
        <v>0</v>
      </c>
      <c r="V44" s="387">
        <f>'Comm Input'!AE41</f>
        <v>0</v>
      </c>
      <c r="W44" s="1087">
        <f>'Comm Input'!AF41</f>
        <v>0</v>
      </c>
      <c r="X44" s="387">
        <f>'Comm Input'!AG41</f>
        <v>0</v>
      </c>
      <c r="Y44" s="387">
        <f>'Comm Input'!AH41</f>
        <v>0</v>
      </c>
      <c r="Z44" s="1087">
        <f>'Comm Input'!AI41</f>
        <v>0</v>
      </c>
    </row>
    <row r="45" spans="1:26" x14ac:dyDescent="0.25">
      <c r="A45" s="592">
        <f>'Comm Input'!J42</f>
        <v>0</v>
      </c>
      <c r="B45" s="90">
        <f>'Comm Input'!K42</f>
        <v>0</v>
      </c>
      <c r="C45" s="90">
        <f>'Comm Input'!L42</f>
        <v>0</v>
      </c>
      <c r="D45" s="90">
        <f>'Comm Input'!M42</f>
        <v>0</v>
      </c>
      <c r="E45" s="49">
        <f>'Comm Input'!N42</f>
        <v>0</v>
      </c>
      <c r="F45" s="50">
        <f>'Comm Input'!O42</f>
        <v>0</v>
      </c>
      <c r="G45" s="38">
        <f>'Comm Input'!P42</f>
        <v>0</v>
      </c>
      <c r="H45" s="306">
        <f>'Comm Input'!Q42</f>
        <v>0</v>
      </c>
      <c r="I45" s="306">
        <f>'Comm Input'!R42</f>
        <v>0</v>
      </c>
      <c r="J45" s="306">
        <f>'Comm Input'!S42</f>
        <v>0</v>
      </c>
      <c r="K45" s="306">
        <f>'Comm Input'!T42</f>
        <v>0</v>
      </c>
      <c r="L45" s="38">
        <f>'Comm Input'!U42</f>
        <v>0</v>
      </c>
      <c r="M45" s="38">
        <f>'Comm Input'!V42</f>
        <v>0</v>
      </c>
      <c r="N45" s="116">
        <f>'Comm Input'!W42</f>
        <v>0</v>
      </c>
      <c r="O45" s="22">
        <f>'Comm Input'!X42</f>
        <v>0</v>
      </c>
      <c r="P45" s="28">
        <f>'Comm Input'!Y42</f>
        <v>0</v>
      </c>
      <c r="Q45" s="22">
        <f>'Comm Input'!Z42</f>
        <v>0</v>
      </c>
      <c r="R45" s="22">
        <f>'Comm Input'!AA42</f>
        <v>0</v>
      </c>
      <c r="S45" s="23">
        <f>'Comm Input'!AB42</f>
        <v>0</v>
      </c>
      <c r="T45" s="89">
        <f>'Comm Input'!AC42</f>
        <v>0</v>
      </c>
      <c r="U45" s="89">
        <f>'Comm Input'!AD42</f>
        <v>0</v>
      </c>
      <c r="V45" s="89">
        <f>'Comm Input'!AE42</f>
        <v>0</v>
      </c>
      <c r="W45" s="90">
        <f>'Comm Input'!AF42</f>
        <v>0</v>
      </c>
      <c r="X45" s="22">
        <f>'Comm Input'!AG42</f>
        <v>0</v>
      </c>
      <c r="Y45" s="23">
        <f>'Comm Input'!AH42</f>
        <v>0</v>
      </c>
      <c r="Z45" s="89">
        <f>'Comm Input'!AI42</f>
        <v>0</v>
      </c>
    </row>
    <row r="46" spans="1:26" x14ac:dyDescent="0.25">
      <c r="A46" s="1306">
        <f>'Comm Input'!J43</f>
        <v>0</v>
      </c>
      <c r="B46" s="90">
        <f>'Comm Input'!K43</f>
        <v>0</v>
      </c>
      <c r="C46" s="90">
        <f>'Comm Input'!L43</f>
        <v>0</v>
      </c>
      <c r="D46" s="90">
        <f>'Comm Input'!M43</f>
        <v>0</v>
      </c>
      <c r="E46" s="22">
        <f>'Comm Input'!N43</f>
        <v>0</v>
      </c>
      <c r="F46" s="17">
        <f>'Comm Input'!O43</f>
        <v>0</v>
      </c>
      <c r="G46" s="90">
        <f>'Comm Input'!P43</f>
        <v>0</v>
      </c>
      <c r="H46" s="306">
        <f>'Comm Input'!Q43</f>
        <v>0</v>
      </c>
      <c r="I46" s="306">
        <f>'Comm Input'!R43</f>
        <v>0</v>
      </c>
      <c r="J46" s="306">
        <f>'Comm Input'!S43</f>
        <v>0</v>
      </c>
      <c r="K46" s="306">
        <f>'Comm Input'!T43</f>
        <v>0</v>
      </c>
      <c r="L46" s="90">
        <f>'Comm Input'!U43</f>
        <v>0</v>
      </c>
      <c r="M46" s="90">
        <f>'Comm Input'!V43</f>
        <v>0</v>
      </c>
      <c r="N46" s="90">
        <f>'Comm Input'!W43</f>
        <v>0</v>
      </c>
      <c r="O46" s="90">
        <f>'Comm Input'!X43</f>
        <v>0</v>
      </c>
      <c r="P46" s="12">
        <f>'Comm Input'!Y43</f>
        <v>0</v>
      </c>
      <c r="Q46" s="90">
        <f>'Comm Input'!Z43</f>
        <v>0</v>
      </c>
      <c r="R46" s="90">
        <f>'Comm Input'!AA43</f>
        <v>0</v>
      </c>
      <c r="S46" s="12">
        <f>'Comm Input'!AB43</f>
        <v>0</v>
      </c>
      <c r="T46" s="90">
        <f>'Comm Input'!AC43</f>
        <v>0</v>
      </c>
      <c r="U46" s="90">
        <f>'Comm Input'!AD43</f>
        <v>0</v>
      </c>
      <c r="V46" s="90">
        <f>'Comm Input'!AE43</f>
        <v>0</v>
      </c>
      <c r="W46" s="90">
        <f>'Comm Input'!AF43</f>
        <v>0</v>
      </c>
      <c r="X46" s="90">
        <f>'Comm Input'!AG43</f>
        <v>0</v>
      </c>
      <c r="Y46" s="90">
        <f>'Comm Input'!AH43</f>
        <v>0</v>
      </c>
      <c r="Z46" s="90">
        <f>'Comm Input'!AI43</f>
        <v>0</v>
      </c>
    </row>
    <row r="47" spans="1:26" x14ac:dyDescent="0.25">
      <c r="A47" s="1306">
        <f>'Comm Input'!J44</f>
        <v>0</v>
      </c>
      <c r="B47" s="90">
        <f>'Comm Input'!K44</f>
        <v>0</v>
      </c>
      <c r="C47" s="90">
        <f>'Comm Input'!L44</f>
        <v>0</v>
      </c>
      <c r="D47" s="90">
        <f>'Comm Input'!M44</f>
        <v>0</v>
      </c>
      <c r="E47" s="90">
        <f>'Comm Input'!N44</f>
        <v>0</v>
      </c>
      <c r="F47" s="17">
        <f>'Comm Input'!O44</f>
        <v>0</v>
      </c>
      <c r="G47" s="90">
        <f>'Comm Input'!P44</f>
        <v>0</v>
      </c>
      <c r="H47" s="306">
        <f>'Comm Input'!Q44</f>
        <v>0</v>
      </c>
      <c r="I47" s="306">
        <f>'Comm Input'!R44</f>
        <v>0</v>
      </c>
      <c r="J47" s="306">
        <f>'Comm Input'!S44</f>
        <v>0</v>
      </c>
      <c r="K47" s="306">
        <f>'Comm Input'!T44</f>
        <v>0</v>
      </c>
      <c r="L47" s="90">
        <f>'Comm Input'!U44</f>
        <v>0</v>
      </c>
      <c r="M47" s="90">
        <f>'Comm Input'!V44</f>
        <v>0</v>
      </c>
      <c r="N47" s="90">
        <f>'Comm Input'!W44</f>
        <v>0</v>
      </c>
      <c r="O47" s="90">
        <f>'Comm Input'!X44</f>
        <v>0</v>
      </c>
      <c r="P47" s="12">
        <f>'Comm Input'!Y44</f>
        <v>0</v>
      </c>
      <c r="Q47" s="90">
        <f>'Comm Input'!Z44</f>
        <v>0</v>
      </c>
      <c r="R47" s="90">
        <f>'Comm Input'!AA44</f>
        <v>0</v>
      </c>
      <c r="S47" s="12">
        <f>'Comm Input'!AB44</f>
        <v>0</v>
      </c>
      <c r="T47" s="90">
        <f>'Comm Input'!AC44</f>
        <v>0</v>
      </c>
      <c r="U47" s="90">
        <f>'Comm Input'!AD44</f>
        <v>0</v>
      </c>
      <c r="V47" s="90">
        <f>'Comm Input'!AE44</f>
        <v>0</v>
      </c>
      <c r="W47" s="90">
        <f>'Comm Input'!AF44</f>
        <v>0</v>
      </c>
      <c r="X47" s="90">
        <f>'Comm Input'!AG44</f>
        <v>0</v>
      </c>
      <c r="Y47" s="90">
        <f>'Comm Input'!AH44</f>
        <v>0</v>
      </c>
      <c r="Z47" s="90">
        <f>'Comm Input'!AI44</f>
        <v>0</v>
      </c>
    </row>
    <row r="48" spans="1:26" x14ac:dyDescent="0.25">
      <c r="A48" s="1282">
        <f>'Comm Input'!J45</f>
        <v>560150.1</v>
      </c>
      <c r="B48" s="1293" t="str">
        <f>'Comm Input'!K45</f>
        <v>Total payroll Gore - EOI</v>
      </c>
      <c r="C48" s="1293"/>
      <c r="D48" s="1293"/>
      <c r="E48" s="1293"/>
      <c r="F48" s="1293"/>
      <c r="G48" s="1293"/>
      <c r="H48" s="1293"/>
      <c r="I48" s="1294"/>
      <c r="J48" s="1292"/>
      <c r="K48" s="1293"/>
      <c r="L48" s="1293"/>
      <c r="M48" s="1293"/>
      <c r="N48" s="1293"/>
      <c r="O48" s="1293"/>
      <c r="P48" s="1293"/>
      <c r="Q48" s="1293"/>
      <c r="R48" s="1294"/>
      <c r="S48" s="428"/>
      <c r="T48" s="429"/>
      <c r="U48" s="429"/>
      <c r="V48" s="429"/>
      <c r="W48" s="1295"/>
      <c r="X48" s="427">
        <f>'Comm Input'!AG45</f>
        <v>0</v>
      </c>
      <c r="Y48" s="428">
        <f>'Comm Input'!AH45</f>
        <v>0</v>
      </c>
      <c r="Z48" s="429">
        <f>'Comm Input'!AI45</f>
        <v>0</v>
      </c>
    </row>
  </sheetData>
  <mergeCells count="1">
    <mergeCell ref="A6:B7"/>
  </mergeCells>
  <conditionalFormatting sqref="A9:G48 H8:Z48">
    <cfRule type="cellIs" dxfId="330" priority="10" operator="equal">
      <formula>0</formula>
    </cfRule>
  </conditionalFormatting>
  <conditionalFormatting sqref="A4">
    <cfRule type="cellIs" dxfId="329" priority="9" operator="equal">
      <formula>0</formula>
    </cfRule>
  </conditionalFormatting>
  <conditionalFormatting sqref="A5">
    <cfRule type="cellIs" dxfId="328" priority="8" operator="equal">
      <formula>0</formula>
    </cfRule>
  </conditionalFormatting>
  <conditionalFormatting sqref="A5">
    <cfRule type="cellIs" dxfId="327" priority="7" operator="equal">
      <formula>0</formula>
    </cfRule>
  </conditionalFormatting>
  <conditionalFormatting sqref="E4:E5">
    <cfRule type="cellIs" dxfId="326" priority="6" operator="equal">
      <formula>0</formula>
    </cfRule>
  </conditionalFormatting>
  <conditionalFormatting sqref="E4:F5">
    <cfRule type="cellIs" dxfId="325" priority="5" operator="equal">
      <formula>0</formula>
    </cfRule>
  </conditionalFormatting>
  <conditionalFormatting sqref="A8">
    <cfRule type="cellIs" dxfId="324" priority="4" operator="equal">
      <formula>0</formula>
    </cfRule>
  </conditionalFormatting>
  <conditionalFormatting sqref="A8">
    <cfRule type="cellIs" dxfId="323" priority="3" operator="equal">
      <formula>0</formula>
    </cfRule>
  </conditionalFormatting>
  <conditionalFormatting sqref="A3">
    <cfRule type="cellIs" dxfId="322" priority="2" operator="equal">
      <formula>0</formula>
    </cfRule>
  </conditionalFormatting>
  <conditionalFormatting sqref="A3:G3">
    <cfRule type="cellIs" dxfId="321" priority="1" operator="equal">
      <formula>0</formula>
    </cfRule>
  </conditionalFormatting>
  <pageMargins left="0.7" right="0.7" top="0.75" bottom="0.75" header="0.3" footer="0.3"/>
  <pageSetup scale="43" fitToHeight="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X27"/>
  <sheetViews>
    <sheetView topLeftCell="A2" zoomScale="85" zoomScaleNormal="85" workbookViewId="0">
      <selection activeCell="AF28" sqref="AF28"/>
    </sheetView>
  </sheetViews>
  <sheetFormatPr defaultRowHeight="15" x14ac:dyDescent="0.25"/>
  <cols>
    <col min="1" max="1" width="19.28515625" customWidth="1"/>
    <col min="2" max="2" width="35" customWidth="1"/>
    <col min="3" max="3" width="17.42578125" hidden="1" customWidth="1"/>
    <col min="4" max="4" width="0" hidden="1" customWidth="1"/>
    <col min="5" max="5" width="13" customWidth="1"/>
    <col min="6" max="6" width="0" hidden="1" customWidth="1"/>
    <col min="8" max="8" width="11.28515625" hidden="1" customWidth="1"/>
    <col min="9" max="9" width="9.5703125" hidden="1" customWidth="1"/>
    <col min="10" max="10" width="10.28515625" hidden="1" customWidth="1"/>
    <col min="11" max="11" width="0" hidden="1" customWidth="1"/>
    <col min="13" max="13" width="0" hidden="1" customWidth="1"/>
    <col min="14" max="14" width="12.28515625" customWidth="1"/>
    <col min="15" max="16" width="0" hidden="1" customWidth="1"/>
    <col min="17" max="17" width="11.42578125" bestFit="1" customWidth="1"/>
    <col min="18" max="18" width="11.28515625" hidden="1" customWidth="1"/>
    <col min="19" max="19" width="0" hidden="1" customWidth="1"/>
    <col min="20" max="20" width="10.28515625" hidden="1" customWidth="1"/>
    <col min="21" max="21" width="0" hidden="1" customWidth="1"/>
    <col min="22" max="22" width="11" customWidth="1"/>
    <col min="23" max="23" width="11.5703125" hidden="1" customWidth="1"/>
    <col min="24" max="24" width="13.5703125" customWidth="1"/>
  </cols>
  <sheetData>
    <row r="1" spans="1:24" ht="27" customHeight="1" x14ac:dyDescent="0.25">
      <c r="A1" s="1142" t="str">
        <f>('Comm Input'!J4)</f>
        <v>2022 12 Pays 2023 01</v>
      </c>
      <c r="B1" s="1143" t="s">
        <v>726</v>
      </c>
    </row>
    <row r="2" spans="1:24" ht="48.75" customHeight="1" x14ac:dyDescent="0.25">
      <c r="A2" s="1167">
        <f>SUM(D3:E5)</f>
        <v>0</v>
      </c>
      <c r="B2" s="1168" t="s">
        <v>727</v>
      </c>
    </row>
    <row r="3" spans="1:24" ht="37.35" customHeight="1" x14ac:dyDescent="0.25">
      <c r="A3" s="792" t="s">
        <v>728</v>
      </c>
      <c r="B3" s="792" t="s">
        <v>729</v>
      </c>
      <c r="C3" s="1143"/>
      <c r="D3" s="1454">
        <f>SUM(X8:X118,Q9:Q32)</f>
        <v>0</v>
      </c>
      <c r="E3" s="1454"/>
    </row>
    <row r="4" spans="1:24" ht="37.35" customHeight="1" x14ac:dyDescent="0.25">
      <c r="A4" s="792" t="s">
        <v>730</v>
      </c>
      <c r="B4" s="801" t="s">
        <v>731</v>
      </c>
      <c r="C4" s="802"/>
      <c r="D4" s="803"/>
      <c r="E4" s="803">
        <v>0</v>
      </c>
    </row>
    <row r="5" spans="1:24" ht="37.35" customHeight="1" x14ac:dyDescent="0.25">
      <c r="A5" s="792" t="s">
        <v>732</v>
      </c>
      <c r="B5" s="801" t="s">
        <v>731</v>
      </c>
      <c r="C5" s="802"/>
      <c r="D5" s="804"/>
      <c r="E5" s="803">
        <v>0</v>
      </c>
    </row>
    <row r="6" spans="1:24" x14ac:dyDescent="0.25">
      <c r="A6" s="391"/>
      <c r="B6" s="600"/>
      <c r="C6" s="600"/>
      <c r="D6" s="601"/>
      <c r="E6" s="601"/>
      <c r="F6" s="602"/>
      <c r="G6" s="603"/>
      <c r="H6" s="604"/>
      <c r="I6" s="605"/>
      <c r="J6" s="606"/>
      <c r="K6" s="604"/>
      <c r="L6" s="604"/>
      <c r="M6" s="344">
        <f>'Comm Input'!V5</f>
        <v>0</v>
      </c>
      <c r="N6" s="1455" t="s">
        <v>123</v>
      </c>
      <c r="O6" s="1456"/>
      <c r="P6" s="1456"/>
      <c r="Q6" s="1457"/>
      <c r="R6" s="347">
        <f>'Comm Input'!AA5</f>
        <v>0</v>
      </c>
      <c r="S6" s="355">
        <f>'Comm Input'!AB5</f>
        <v>0</v>
      </c>
      <c r="T6" s="348">
        <f>'Comm Input'!AC5</f>
        <v>0</v>
      </c>
      <c r="U6" s="393">
        <f>'Comm Input'!AF5</f>
        <v>0</v>
      </c>
      <c r="V6" s="456"/>
      <c r="W6" s="391"/>
      <c r="X6" s="391"/>
    </row>
    <row r="7" spans="1:24" x14ac:dyDescent="0.25">
      <c r="A7" s="396"/>
      <c r="F7" s="17"/>
      <c r="H7" s="306"/>
      <c r="I7" s="397"/>
      <c r="J7" s="398"/>
      <c r="K7" s="306"/>
      <c r="L7" s="38"/>
      <c r="M7" s="38">
        <f>'Comm Input'!V6</f>
        <v>0</v>
      </c>
      <c r="N7" s="1451" t="s">
        <v>733</v>
      </c>
      <c r="O7" s="1452"/>
      <c r="P7" s="1452"/>
      <c r="Q7" s="1453"/>
      <c r="R7" s="81" t="str">
        <f>'Comm Input'!AA6</f>
        <v>Internal</v>
      </c>
      <c r="S7" s="85" t="str">
        <f>'Comm Input'!AB6</f>
        <v>Internal</v>
      </c>
      <c r="T7" s="81" t="str">
        <f>'Comm Input'!AC6</f>
        <v>Internal</v>
      </c>
      <c r="U7" t="str">
        <f>'Comm Input'!AF6</f>
        <v>Internal 2</v>
      </c>
      <c r="V7" s="81"/>
      <c r="W7" s="85"/>
      <c r="X7" s="81"/>
    </row>
    <row r="8" spans="1:24" ht="45" x14ac:dyDescent="0.25">
      <c r="A8" s="85" t="str">
        <f>'Comm Input'!J7</f>
        <v>Program</v>
      </c>
      <c r="B8" s="85" t="str">
        <f>'Comm Input'!K7</f>
        <v>Client</v>
      </c>
      <c r="C8" s="688" t="str">
        <f>'Comm Input'!L7</f>
        <v>Bundled Billed</v>
      </c>
      <c r="D8" s="85" t="str">
        <f>'Comm Input'!M7</f>
        <v>Code</v>
      </c>
      <c r="E8" s="688" t="str">
        <f>'Comm Input'!N7</f>
        <v>Payroll</v>
      </c>
      <c r="F8" s="400" t="str">
        <f>'Comm Input'!O7</f>
        <v>Hard Cost Comp</v>
      </c>
      <c r="G8" s="362"/>
      <c r="H8" s="363" t="str">
        <f>'Comm Input'!Q7</f>
        <v>Premium</v>
      </c>
      <c r="I8" s="401" t="str">
        <f>'Comm Input'!R7</f>
        <v>Taxes</v>
      </c>
      <c r="J8" s="402" t="str">
        <f>'Comm Input'!S7</f>
        <v>Taxes</v>
      </c>
      <c r="K8" s="403" t="str">
        <f>'Comm Input'!T7</f>
        <v>Hard Cost Admin</v>
      </c>
      <c r="L8" s="362" t="str">
        <f>'Comm Input'!U7</f>
        <v xml:space="preserve"> Total Admin Fee %</v>
      </c>
      <c r="M8" s="362" t="str">
        <f>'Comm Input'!V7</f>
        <v>Total Billed</v>
      </c>
      <c r="N8" s="294" t="str">
        <f>'Comm Input'!W7</f>
        <v>Admin Comm</v>
      </c>
      <c r="O8" s="405" t="str">
        <f>'Comm Input'!X7</f>
        <v>Suta Comm</v>
      </c>
      <c r="P8" s="406" t="str">
        <f>'Comm Input'!Y7</f>
        <v>Premium Commision</v>
      </c>
      <c r="Q8" s="294" t="str">
        <f>'Comm Input'!Z7</f>
        <v>Total</v>
      </c>
      <c r="R8" s="688" t="str">
        <f>'Comm Input'!AA7</f>
        <v>Override Admin</v>
      </c>
      <c r="S8" s="688" t="str">
        <f>'Comm Input'!AB7</f>
        <v>Override Premium</v>
      </c>
      <c r="T8" s="85" t="str">
        <f>'Comm Input'!AC7</f>
        <v>Total</v>
      </c>
      <c r="U8" s="218" t="str">
        <f>'Comm Input'!AF7</f>
        <v>Total</v>
      </c>
      <c r="V8" s="599">
        <v>4.4999999999999997E-3</v>
      </c>
      <c r="W8" s="688" t="str">
        <f>'Comm Input'!AH7</f>
        <v>Greg Override Premium</v>
      </c>
      <c r="X8" s="85" t="str">
        <f>'Comm Input'!AI7</f>
        <v>Greg Total</v>
      </c>
    </row>
    <row r="9" spans="1:24" x14ac:dyDescent="0.25">
      <c r="A9" s="334">
        <f>'Comm Input'!J132</f>
        <v>0</v>
      </c>
      <c r="B9" s="171">
        <f>'Comm Input'!K132</f>
        <v>0</v>
      </c>
      <c r="C9" s="171">
        <f>'Comm Input'!L132</f>
        <v>0</v>
      </c>
      <c r="D9" s="176">
        <f>'Comm Input'!M132</f>
        <v>0</v>
      </c>
      <c r="E9" s="176">
        <f>'Comm Input'!N132</f>
        <v>0</v>
      </c>
      <c r="F9" s="335">
        <f>'Comm Input'!O132</f>
        <v>0</v>
      </c>
      <c r="G9" s="177"/>
      <c r="H9" s="177">
        <f>'Comm Input'!Q132</f>
        <v>0</v>
      </c>
      <c r="I9" s="177">
        <f>'Comm Input'!R132</f>
        <v>0</v>
      </c>
      <c r="J9" s="177">
        <f>'Comm Input'!S132</f>
        <v>0</v>
      </c>
      <c r="K9" s="177">
        <f>'Comm Input'!T132</f>
        <v>0</v>
      </c>
      <c r="L9" s="177">
        <f>'Comm Input'!U132</f>
        <v>0</v>
      </c>
      <c r="M9" s="177">
        <f>'Comm Input'!V132</f>
        <v>0</v>
      </c>
      <c r="N9" s="364">
        <f>'Comm Input'!W132</f>
        <v>0</v>
      </c>
      <c r="O9" s="178">
        <f>'Comm Input'!X132</f>
        <v>0</v>
      </c>
      <c r="P9" s="365">
        <f>'Comm Input'!Y132</f>
        <v>0</v>
      </c>
      <c r="Q9" s="178">
        <f>'Comm Input'!Z132</f>
        <v>0</v>
      </c>
      <c r="R9" s="598">
        <f>'Comm Input'!AA132</f>
        <v>0</v>
      </c>
      <c r="S9" s="337">
        <f>'Comm Input'!AB132</f>
        <v>0</v>
      </c>
      <c r="T9" s="171">
        <f>'Comm Input'!AC132</f>
        <v>0</v>
      </c>
      <c r="U9" s="449">
        <f>'Comm Input'!AF132</f>
        <v>0</v>
      </c>
      <c r="V9" s="598">
        <f>'Comm Input'!AG132</f>
        <v>0.189</v>
      </c>
      <c r="W9" s="337">
        <f>'Comm Input'!AH132</f>
        <v>0</v>
      </c>
      <c r="X9" s="171">
        <f>'Comm Input'!AI132</f>
        <v>0</v>
      </c>
    </row>
    <row r="10" spans="1:24" x14ac:dyDescent="0.25">
      <c r="A10" s="310" t="str">
        <f>'Comm Input'!J133</f>
        <v>Staff Direct</v>
      </c>
      <c r="B10" s="35" t="str">
        <f>'Comm Input'!K133</f>
        <v xml:space="preserve">Broker: SS&amp;L </v>
      </c>
      <c r="C10" s="35">
        <f>'Comm Input'!L133</f>
        <v>0</v>
      </c>
      <c r="D10" s="158">
        <f>'Comm Input'!M133</f>
        <v>0</v>
      </c>
      <c r="E10" s="117">
        <f>'Comm Input'!N133</f>
        <v>0</v>
      </c>
      <c r="F10" s="316">
        <f>'Comm Input'!O133</f>
        <v>0</v>
      </c>
      <c r="G10" s="158"/>
      <c r="H10" s="158">
        <f>'Comm Input'!Q133</f>
        <v>0</v>
      </c>
      <c r="I10" s="158">
        <f>'Comm Input'!R133</f>
        <v>0</v>
      </c>
      <c r="J10" s="158">
        <f>'Comm Input'!S133</f>
        <v>0</v>
      </c>
      <c r="K10" s="158">
        <f>'Comm Input'!T133</f>
        <v>0</v>
      </c>
      <c r="L10" s="158">
        <f>'Comm Input'!U133</f>
        <v>2.5000000000000001E-2</v>
      </c>
      <c r="M10" s="158">
        <f>'Comm Input'!V133</f>
        <v>0</v>
      </c>
      <c r="N10" s="158">
        <f>'Comm Input'!W133</f>
        <v>1.4E-2</v>
      </c>
      <c r="O10" s="117">
        <f>'Comm Input'!X133</f>
        <v>0</v>
      </c>
      <c r="P10" s="157">
        <f>'Comm Input'!Y133</f>
        <v>0</v>
      </c>
      <c r="Q10" s="158">
        <f>'Comm Input'!Z133</f>
        <v>0</v>
      </c>
      <c r="R10" s="158">
        <f>'Comm Input'!AA133</f>
        <v>0</v>
      </c>
      <c r="S10" s="157">
        <f>'Comm Input'!AB133</f>
        <v>0</v>
      </c>
      <c r="T10" s="7">
        <f>'Comm Input'!AC133</f>
        <v>0</v>
      </c>
      <c r="U10" s="49">
        <f>'Comm Input'!AF133</f>
        <v>0</v>
      </c>
      <c r="V10" s="158">
        <f>'Comm Input'!AG133</f>
        <v>2.5000000000000001E-3</v>
      </c>
      <c r="W10" s="157">
        <f>'Comm Input'!AH133</f>
        <v>0</v>
      </c>
      <c r="X10" s="7">
        <f>'Comm Input'!AI133</f>
        <v>0</v>
      </c>
    </row>
    <row r="11" spans="1:24" x14ac:dyDescent="0.25">
      <c r="A11" s="311">
        <f>'Comm Input'!J134</f>
        <v>0</v>
      </c>
      <c r="B11" t="str">
        <f>'Comm Input'!K134</f>
        <v>GDB</v>
      </c>
      <c r="C11" s="17">
        <f>'Comm Input'!L134</f>
        <v>0</v>
      </c>
      <c r="D11">
        <f>'Comm Input'!M134</f>
        <v>0</v>
      </c>
      <c r="E11" s="413">
        <f>'Comm Input'!N134</f>
        <v>0</v>
      </c>
      <c r="F11" s="17">
        <f>'Comm Input'!O134</f>
        <v>0</v>
      </c>
      <c r="G11" s="525"/>
      <c r="H11" s="307">
        <f>'Comm Input'!Q134</f>
        <v>0</v>
      </c>
      <c r="I11" s="307">
        <f>'Comm Input'!R134</f>
        <v>0</v>
      </c>
      <c r="J11" s="307">
        <f>'Comm Input'!S134</f>
        <v>0</v>
      </c>
      <c r="K11" s="307">
        <f>'Comm Input'!T134</f>
        <v>0</v>
      </c>
      <c r="L11" s="38">
        <f>'Comm Input'!U134</f>
        <v>0</v>
      </c>
      <c r="M11" s="38">
        <f>'Comm Input'!V134</f>
        <v>0</v>
      </c>
      <c r="N11" s="22">
        <f>'Comm Input'!W134</f>
        <v>0</v>
      </c>
      <c r="O11" s="22">
        <f>'Comm Input'!X134</f>
        <v>0</v>
      </c>
      <c r="P11" s="23">
        <f>'Comm Input'!Y134</f>
        <v>0</v>
      </c>
      <c r="Q11" s="22">
        <f>'Comm Input'!Z134</f>
        <v>0</v>
      </c>
      <c r="R11" s="23">
        <f>'Comm Input'!AA134</f>
        <v>0</v>
      </c>
      <c r="S11" s="23">
        <f>'Comm Input'!AB134</f>
        <v>0</v>
      </c>
      <c r="T11">
        <f>'Comm Input'!AC134</f>
        <v>0</v>
      </c>
      <c r="U11" s="49">
        <f>'Comm Input'!AF134</f>
        <v>0</v>
      </c>
      <c r="V11" s="23">
        <f>'Comm Input'!AG134</f>
        <v>0</v>
      </c>
      <c r="W11" s="23">
        <f>'Comm Input'!AH134</f>
        <v>0</v>
      </c>
      <c r="X11">
        <f>'Comm Input'!AI134</f>
        <v>0</v>
      </c>
    </row>
    <row r="12" spans="1:24" x14ac:dyDescent="0.25">
      <c r="A12" s="311">
        <f>'Comm Input'!J135</f>
        <v>0</v>
      </c>
      <c r="B12">
        <f>'Comm Input'!K135</f>
        <v>0</v>
      </c>
      <c r="C12">
        <f>'Comm Input'!L135</f>
        <v>0</v>
      </c>
      <c r="D12">
        <f>'Comm Input'!M135</f>
        <v>0</v>
      </c>
      <c r="E12" s="173">
        <f>'Comm Input'!N135</f>
        <v>0</v>
      </c>
      <c r="F12" s="17">
        <f>'Comm Input'!O135</f>
        <v>0</v>
      </c>
      <c r="G12" s="525"/>
      <c r="H12" s="307">
        <f>'Comm Input'!Q135</f>
        <v>0</v>
      </c>
      <c r="I12" s="307">
        <f>'Comm Input'!R135</f>
        <v>0</v>
      </c>
      <c r="J12" s="307">
        <f>'Comm Input'!S135</f>
        <v>0</v>
      </c>
      <c r="K12" s="307">
        <f>'Comm Input'!T135</f>
        <v>0</v>
      </c>
      <c r="L12" s="38">
        <f>'Comm Input'!U135</f>
        <v>0</v>
      </c>
      <c r="M12" s="38">
        <f>'Comm Input'!V135</f>
        <v>0</v>
      </c>
      <c r="N12" s="22">
        <f>'Comm Input'!W135</f>
        <v>0</v>
      </c>
      <c r="O12" s="22">
        <f>'Comm Input'!X135</f>
        <v>0</v>
      </c>
      <c r="P12" s="23">
        <f>'Comm Input'!Y135</f>
        <v>0</v>
      </c>
      <c r="Q12" s="22">
        <f>'Comm Input'!Z135</f>
        <v>0</v>
      </c>
      <c r="R12" s="23">
        <f>'Comm Input'!AA135</f>
        <v>0</v>
      </c>
      <c r="S12" s="23">
        <f>'Comm Input'!AB135</f>
        <v>0</v>
      </c>
      <c r="T12">
        <f>'Comm Input'!AC135</f>
        <v>0</v>
      </c>
      <c r="U12" s="49">
        <f>'Comm Input'!AF135</f>
        <v>0</v>
      </c>
      <c r="V12" s="23">
        <f>'Comm Input'!AG135</f>
        <v>0</v>
      </c>
      <c r="W12" s="23">
        <f>'Comm Input'!AH135</f>
        <v>0</v>
      </c>
      <c r="X12">
        <f>'Comm Input'!AI135</f>
        <v>0</v>
      </c>
    </row>
    <row r="13" spans="1:24" x14ac:dyDescent="0.25">
      <c r="A13" s="311">
        <f>'Comm Input'!J136</f>
        <v>0</v>
      </c>
      <c r="B13" t="str">
        <f>'Comm Input'!K136</f>
        <v xml:space="preserve">EFFECTIVE: </v>
      </c>
      <c r="C13" s="17">
        <f>'Comm Input'!L136</f>
        <v>0</v>
      </c>
      <c r="D13">
        <f>'Comm Input'!M136</f>
        <v>0</v>
      </c>
      <c r="E13" s="413">
        <f>'Comm Input'!N136</f>
        <v>0</v>
      </c>
      <c r="F13" s="17">
        <f>'Comm Input'!O136</f>
        <v>0</v>
      </c>
      <c r="G13" s="525"/>
      <c r="H13" s="307">
        <f>'Comm Input'!Q136</f>
        <v>0</v>
      </c>
      <c r="I13" s="307">
        <f>'Comm Input'!R136</f>
        <v>0</v>
      </c>
      <c r="J13" s="307">
        <f>'Comm Input'!S136</f>
        <v>0</v>
      </c>
      <c r="K13" s="307">
        <f>'Comm Input'!T136</f>
        <v>0</v>
      </c>
      <c r="L13" s="38">
        <f>'Comm Input'!U136</f>
        <v>0</v>
      </c>
      <c r="M13" s="38">
        <f>'Comm Input'!V136</f>
        <v>0</v>
      </c>
      <c r="N13" s="22">
        <f>'Comm Input'!W136</f>
        <v>0</v>
      </c>
      <c r="O13" s="22">
        <f>'Comm Input'!X136</f>
        <v>0</v>
      </c>
      <c r="P13" s="23">
        <f>'Comm Input'!Y136</f>
        <v>0</v>
      </c>
      <c r="Q13" s="22">
        <f>'Comm Input'!Z136</f>
        <v>0</v>
      </c>
      <c r="R13" s="23">
        <f>'Comm Input'!AA136</f>
        <v>0</v>
      </c>
      <c r="S13" s="23">
        <f>'Comm Input'!AB136</f>
        <v>0</v>
      </c>
      <c r="T13">
        <f>'Comm Input'!AC136</f>
        <v>0</v>
      </c>
      <c r="U13" s="49">
        <f>'Comm Input'!AF136</f>
        <v>0</v>
      </c>
      <c r="V13" s="23">
        <f>'Comm Input'!AG136</f>
        <v>0</v>
      </c>
      <c r="W13" s="23">
        <f>'Comm Input'!AH136</f>
        <v>0</v>
      </c>
      <c r="X13">
        <f>'Comm Input'!AI136</f>
        <v>0</v>
      </c>
    </row>
    <row r="14" spans="1:24" x14ac:dyDescent="0.25">
      <c r="A14" s="311">
        <f>'Comm Input'!J137</f>
        <v>0</v>
      </c>
      <c r="B14">
        <f>'Comm Input'!K137</f>
        <v>0</v>
      </c>
      <c r="C14">
        <f>'Comm Input'!L137</f>
        <v>0</v>
      </c>
      <c r="D14">
        <f>'Comm Input'!M137</f>
        <v>0</v>
      </c>
      <c r="E14" s="173">
        <f>'Comm Input'!N137</f>
        <v>0</v>
      </c>
      <c r="F14" s="17">
        <f>'Comm Input'!O137</f>
        <v>0</v>
      </c>
      <c r="G14" s="525"/>
      <c r="H14" s="307">
        <f>'Comm Input'!Q137</f>
        <v>0</v>
      </c>
      <c r="I14" s="307">
        <f>'Comm Input'!R137</f>
        <v>0</v>
      </c>
      <c r="J14" s="307">
        <f>'Comm Input'!S137</f>
        <v>0</v>
      </c>
      <c r="K14" s="307">
        <f>'Comm Input'!T137</f>
        <v>0</v>
      </c>
      <c r="L14" s="38">
        <f>'Comm Input'!U137</f>
        <v>0</v>
      </c>
      <c r="M14" s="38">
        <f>'Comm Input'!V137</f>
        <v>0</v>
      </c>
      <c r="N14" s="22">
        <f>'Comm Input'!W137</f>
        <v>0</v>
      </c>
      <c r="O14" s="22">
        <f>'Comm Input'!X137</f>
        <v>0</v>
      </c>
      <c r="P14" s="23">
        <f>'Comm Input'!Y137</f>
        <v>0</v>
      </c>
      <c r="Q14" s="22">
        <f>'Comm Input'!Z137</f>
        <v>0</v>
      </c>
      <c r="R14" s="23">
        <f>'Comm Input'!AA137</f>
        <v>0</v>
      </c>
      <c r="S14" s="23">
        <f>'Comm Input'!AB137</f>
        <v>0</v>
      </c>
      <c r="T14">
        <f>'Comm Input'!AC137</f>
        <v>0</v>
      </c>
      <c r="U14" s="49">
        <f>'Comm Input'!AF137</f>
        <v>0</v>
      </c>
      <c r="V14" s="23">
        <f>'Comm Input'!AG137</f>
        <v>0</v>
      </c>
      <c r="W14" s="23">
        <f>'Comm Input'!AH137</f>
        <v>0</v>
      </c>
      <c r="X14">
        <f>'Comm Input'!AI137</f>
        <v>0</v>
      </c>
    </row>
    <row r="15" spans="1:24" x14ac:dyDescent="0.25">
      <c r="A15" s="311">
        <f>'Comm Input'!J138</f>
        <v>0</v>
      </c>
      <c r="B15">
        <f>'Comm Input'!K138</f>
        <v>0</v>
      </c>
      <c r="C15" s="17">
        <f>'Comm Input'!L138</f>
        <v>0</v>
      </c>
      <c r="D15">
        <f>'Comm Input'!M138</f>
        <v>0</v>
      </c>
      <c r="E15" s="413">
        <f>'Comm Input'!N138</f>
        <v>0</v>
      </c>
      <c r="F15" s="17">
        <f>'Comm Input'!O138</f>
        <v>0</v>
      </c>
      <c r="G15" s="525"/>
      <c r="H15" s="307">
        <f>'Comm Input'!Q138</f>
        <v>0</v>
      </c>
      <c r="I15" s="307">
        <f>'Comm Input'!R138</f>
        <v>0</v>
      </c>
      <c r="J15" s="307">
        <f>'Comm Input'!S138</f>
        <v>0</v>
      </c>
      <c r="K15" s="307">
        <f>'Comm Input'!T138</f>
        <v>0</v>
      </c>
      <c r="L15" s="38">
        <f>'Comm Input'!U138</f>
        <v>0</v>
      </c>
      <c r="M15" s="38">
        <f>'Comm Input'!V138</f>
        <v>0</v>
      </c>
      <c r="N15" s="22">
        <f>'Comm Input'!W138</f>
        <v>0</v>
      </c>
      <c r="O15" s="22">
        <f>'Comm Input'!X138</f>
        <v>0</v>
      </c>
      <c r="P15" s="23">
        <f>'Comm Input'!Y138</f>
        <v>0</v>
      </c>
      <c r="Q15" s="22">
        <f>'Comm Input'!Z138</f>
        <v>0</v>
      </c>
      <c r="R15" s="23">
        <f>'Comm Input'!AA138</f>
        <v>0</v>
      </c>
      <c r="S15" s="23">
        <f>'Comm Input'!AB138</f>
        <v>0</v>
      </c>
      <c r="T15">
        <f>'Comm Input'!AC138</f>
        <v>0</v>
      </c>
      <c r="U15" s="49">
        <f>'Comm Input'!AF138</f>
        <v>0</v>
      </c>
      <c r="V15" s="23">
        <f>'Comm Input'!AG138</f>
        <v>0</v>
      </c>
      <c r="W15" s="23">
        <f>'Comm Input'!AH138</f>
        <v>0</v>
      </c>
      <c r="X15" s="23">
        <f>'Comm Input'!AI138</f>
        <v>0</v>
      </c>
    </row>
    <row r="16" spans="1:24" x14ac:dyDescent="0.25">
      <c r="A16" s="311">
        <f>'Comm Input'!J139</f>
        <v>0</v>
      </c>
      <c r="B16">
        <f>'Comm Input'!K139</f>
        <v>0</v>
      </c>
      <c r="C16">
        <f>'Comm Input'!L139</f>
        <v>0</v>
      </c>
      <c r="D16">
        <f>'Comm Input'!M139</f>
        <v>0</v>
      </c>
      <c r="E16" s="193">
        <f>'Comm Input'!N139</f>
        <v>0</v>
      </c>
      <c r="F16" s="13">
        <f>'Comm Input'!O139</f>
        <v>0</v>
      </c>
      <c r="G16" s="525"/>
      <c r="H16" s="307">
        <f>'Comm Input'!Q139</f>
        <v>0</v>
      </c>
      <c r="I16" s="307">
        <f>'Comm Input'!R139</f>
        <v>0</v>
      </c>
      <c r="J16" s="307">
        <f>'Comm Input'!S139</f>
        <v>0</v>
      </c>
      <c r="K16" s="307">
        <f>'Comm Input'!T139</f>
        <v>0</v>
      </c>
      <c r="L16" s="38">
        <f>'Comm Input'!U139</f>
        <v>0</v>
      </c>
      <c r="M16" s="38">
        <f>'Comm Input'!V139</f>
        <v>0</v>
      </c>
      <c r="N16" s="22">
        <f>'Comm Input'!W139</f>
        <v>0</v>
      </c>
      <c r="O16" s="22">
        <f>'Comm Input'!X139</f>
        <v>0</v>
      </c>
      <c r="P16" s="23">
        <f>'Comm Input'!Y139</f>
        <v>0</v>
      </c>
      <c r="Q16" s="22">
        <f>'Comm Input'!Z139</f>
        <v>0</v>
      </c>
      <c r="R16" s="23">
        <f>'Comm Input'!AA139</f>
        <v>0</v>
      </c>
      <c r="S16" s="23">
        <f>'Comm Input'!AB139</f>
        <v>0</v>
      </c>
      <c r="T16">
        <f>'Comm Input'!AC139</f>
        <v>0</v>
      </c>
      <c r="U16" s="49">
        <f>'Comm Input'!AF139</f>
        <v>0</v>
      </c>
      <c r="V16" s="23">
        <f>'Comm Input'!AG139</f>
        <v>0</v>
      </c>
      <c r="W16" s="23">
        <f>'Comm Input'!AH139</f>
        <v>0</v>
      </c>
      <c r="X16" s="23">
        <f>'Comm Input'!AI139</f>
        <v>0</v>
      </c>
    </row>
    <row r="17" spans="1:24" ht="15.75" thickBot="1" x14ac:dyDescent="0.3">
      <c r="A17" s="311">
        <f>'Comm Input'!J140</f>
        <v>0</v>
      </c>
      <c r="B17">
        <f>'Comm Input'!K140</f>
        <v>0</v>
      </c>
      <c r="C17">
        <f>'Comm Input'!L140</f>
        <v>0</v>
      </c>
      <c r="D17">
        <f>'Comm Input'!M140</f>
        <v>0</v>
      </c>
      <c r="E17" s="40">
        <f>'Comm Input'!N140</f>
        <v>0</v>
      </c>
      <c r="F17" s="50">
        <f>'Comm Input'!O140</f>
        <v>0</v>
      </c>
      <c r="G17" s="525"/>
      <c r="H17" s="307">
        <f>'Comm Input'!Q140</f>
        <v>0</v>
      </c>
      <c r="I17" s="307">
        <f>'Comm Input'!R140</f>
        <v>0</v>
      </c>
      <c r="J17" s="307">
        <f>'Comm Input'!S140</f>
        <v>0</v>
      </c>
      <c r="K17" s="307">
        <f>'Comm Input'!T140</f>
        <v>0</v>
      </c>
      <c r="L17" s="38">
        <f>'Comm Input'!U140</f>
        <v>0</v>
      </c>
      <c r="M17" s="38">
        <f>'Comm Input'!V140</f>
        <v>0</v>
      </c>
      <c r="N17" s="38">
        <f>'Comm Input'!W140</f>
        <v>0</v>
      </c>
      <c r="O17" s="22">
        <f>'Comm Input'!X140</f>
        <v>0</v>
      </c>
      <c r="P17" s="11">
        <f>'Comm Input'!Y140</f>
        <v>0</v>
      </c>
      <c r="Q17" s="22">
        <f>'Comm Input'!Z140</f>
        <v>0</v>
      </c>
      <c r="R17" s="22">
        <f>'Comm Input'!AA140</f>
        <v>0</v>
      </c>
      <c r="S17" s="22">
        <f>'Comm Input'!AB140</f>
        <v>0</v>
      </c>
      <c r="T17" s="22">
        <f>'Comm Input'!AC140</f>
        <v>0</v>
      </c>
      <c r="U17" s="49">
        <f>'Comm Input'!AF140</f>
        <v>0</v>
      </c>
      <c r="V17" s="22">
        <f>'Comm Input'!AG140</f>
        <v>0</v>
      </c>
      <c r="W17" s="22">
        <f>'Comm Input'!AH140</f>
        <v>0</v>
      </c>
      <c r="X17" s="22">
        <f>'Comm Input'!AI140</f>
        <v>0</v>
      </c>
    </row>
    <row r="18" spans="1:24" ht="15.75" thickBot="1" x14ac:dyDescent="0.3">
      <c r="A18" s="311">
        <f>'Comm Input'!J141</f>
        <v>0</v>
      </c>
      <c r="B18">
        <f>'Comm Input'!K141</f>
        <v>0</v>
      </c>
      <c r="C18">
        <f>'Comm Input'!L141</f>
        <v>0</v>
      </c>
      <c r="D18">
        <f>'Comm Input'!M141</f>
        <v>0</v>
      </c>
      <c r="E18" s="40">
        <f>'Comm Input'!N141</f>
        <v>0</v>
      </c>
      <c r="F18" s="50">
        <f>'Comm Input'!O141</f>
        <v>0</v>
      </c>
      <c r="G18" s="38"/>
      <c r="H18" s="38">
        <f>'Comm Input'!Q141</f>
        <v>0</v>
      </c>
      <c r="I18" s="38">
        <f>'Comm Input'!R141</f>
        <v>0</v>
      </c>
      <c r="J18" s="38">
        <f>'Comm Input'!S141</f>
        <v>0</v>
      </c>
      <c r="K18" s="38">
        <f>'Comm Input'!T141</f>
        <v>0</v>
      </c>
      <c r="L18" s="38">
        <f>'Comm Input'!U141</f>
        <v>0</v>
      </c>
      <c r="M18" s="38">
        <f>'Comm Input'!V141</f>
        <v>0</v>
      </c>
      <c r="N18" s="827">
        <f>'Comm Input'!W141</f>
        <v>0</v>
      </c>
      <c r="O18" s="22">
        <f>'Comm Input'!X141</f>
        <v>0</v>
      </c>
      <c r="P18" s="828">
        <f>'Comm Input'!Y141</f>
        <v>0</v>
      </c>
      <c r="Q18" s="22">
        <f>'Comm Input'!Z141</f>
        <v>0</v>
      </c>
      <c r="R18" s="387">
        <f>'Comm Input'!AA141</f>
        <v>0</v>
      </c>
      <c r="S18" s="387">
        <f>'Comm Input'!AB141</f>
        <v>0</v>
      </c>
      <c r="T18" s="1087">
        <f>'Comm Input'!AC141</f>
        <v>0</v>
      </c>
      <c r="U18" s="49">
        <f>'Comm Input'!AF141</f>
        <v>0</v>
      </c>
      <c r="V18" s="595">
        <f>'Comm Input'!AG141</f>
        <v>0</v>
      </c>
      <c r="W18" s="607">
        <f>'Comm Input'!AH141</f>
        <v>0</v>
      </c>
      <c r="X18" s="913">
        <f>'Comm Input'!AI141</f>
        <v>0</v>
      </c>
    </row>
    <row r="19" spans="1:24" x14ac:dyDescent="0.25">
      <c r="A19" s="311">
        <f>'Comm Input'!J142</f>
        <v>0</v>
      </c>
      <c r="B19">
        <f>'Comm Input'!K142</f>
        <v>0</v>
      </c>
      <c r="C19">
        <f>'Comm Input'!L142</f>
        <v>0</v>
      </c>
      <c r="D19">
        <f>'Comm Input'!M142</f>
        <v>0</v>
      </c>
      <c r="E19" s="40">
        <f>'Comm Input'!N142</f>
        <v>0</v>
      </c>
      <c r="F19" s="50">
        <f>'Comm Input'!O142</f>
        <v>0</v>
      </c>
      <c r="G19" s="38"/>
      <c r="H19" s="38">
        <f>'Comm Input'!Q142</f>
        <v>0</v>
      </c>
      <c r="I19" s="38">
        <f>'Comm Input'!R142</f>
        <v>0</v>
      </c>
      <c r="J19" s="38">
        <f>'Comm Input'!S142</f>
        <v>0</v>
      </c>
      <c r="K19" s="38">
        <f>'Comm Input'!T142</f>
        <v>0</v>
      </c>
      <c r="L19" s="38">
        <f>'Comm Input'!U142</f>
        <v>0</v>
      </c>
      <c r="M19" s="38">
        <f>'Comm Input'!V142</f>
        <v>0</v>
      </c>
      <c r="N19" s="116">
        <f>'Comm Input'!W142</f>
        <v>0</v>
      </c>
      <c r="O19" s="22">
        <f>'Comm Input'!X142</f>
        <v>0</v>
      </c>
      <c r="P19" s="28">
        <f>'Comm Input'!Y142</f>
        <v>0</v>
      </c>
      <c r="Q19" s="22">
        <f>'Comm Input'!Z142</f>
        <v>0</v>
      </c>
      <c r="R19" s="22">
        <f>'Comm Input'!AA142</f>
        <v>0</v>
      </c>
      <c r="S19" s="22">
        <f>'Comm Input'!AB142</f>
        <v>0</v>
      </c>
      <c r="T19" s="89">
        <f>'Comm Input'!AC142</f>
        <v>0</v>
      </c>
      <c r="U19" s="49">
        <f>'Comm Input'!AF142</f>
        <v>0</v>
      </c>
      <c r="V19" s="22">
        <f>'Comm Input'!AG142</f>
        <v>0</v>
      </c>
      <c r="W19" s="22">
        <f>'Comm Input'!AH142</f>
        <v>0</v>
      </c>
      <c r="X19" s="89">
        <f>'Comm Input'!AI142</f>
        <v>0</v>
      </c>
    </row>
    <row r="22" spans="1:24" x14ac:dyDescent="0.25">
      <c r="A22" s="310" t="str">
        <f>'Comm Input'!J144</f>
        <v>Staff Direct</v>
      </c>
      <c r="B22" s="35" t="str">
        <f>'Comm Input'!K144</f>
        <v>Broker: ELS</v>
      </c>
      <c r="C22" s="35"/>
      <c r="D22" s="158">
        <f>'Comm Input'!M144</f>
        <v>0</v>
      </c>
      <c r="E22" s="117"/>
      <c r="F22" s="316"/>
      <c r="G22" s="158"/>
      <c r="H22" s="158"/>
      <c r="I22" s="158"/>
      <c r="J22" s="158">
        <f>'Comm Input'!S144</f>
        <v>0</v>
      </c>
      <c r="K22" s="158">
        <f>'Comm Input'!T144</f>
        <v>0</v>
      </c>
      <c r="L22" s="158" t="str">
        <f>'Comm Input'!U144</f>
        <v>Bundled</v>
      </c>
      <c r="M22" s="158"/>
      <c r="N22" s="158">
        <f>'Comm Input'!W144</f>
        <v>0</v>
      </c>
      <c r="O22" s="117"/>
      <c r="P22" s="157"/>
      <c r="Q22" s="158"/>
      <c r="R22" s="158">
        <f>SUM('Comm Input'!AA144)</f>
        <v>0</v>
      </c>
      <c r="S22" s="157">
        <f>'Comm Input'!AB144</f>
        <v>0</v>
      </c>
      <c r="T22" s="7">
        <f>'Comm Input'!AC144</f>
        <v>0</v>
      </c>
      <c r="U22" s="7">
        <f>'Comm Input'!AD144</f>
        <v>0</v>
      </c>
      <c r="V22" s="158">
        <f>'Comm Input'!AG144</f>
        <v>5.0000000000000001E-3</v>
      </c>
      <c r="W22" s="159">
        <f>'Comm Input'!AH144</f>
        <v>0</v>
      </c>
      <c r="X22" s="7">
        <f>'Comm Input'!AI144</f>
        <v>0</v>
      </c>
    </row>
    <row r="23" spans="1:24" x14ac:dyDescent="0.25">
      <c r="A23" s="311">
        <f>'Comm Input'!J145</f>
        <v>0</v>
      </c>
      <c r="B23" t="str">
        <f>'Comm Input'!K145</f>
        <v>American Finance Adjustors (AFA)</v>
      </c>
      <c r="C23" s="17">
        <f>'Comm Input'!L145</f>
        <v>0</v>
      </c>
      <c r="D23" t="str">
        <f>'Comm Input'!M145</f>
        <v>FL</v>
      </c>
      <c r="E23" s="413">
        <f>'Comm Input'!N145</f>
        <v>0</v>
      </c>
      <c r="F23" s="17">
        <f>'Comm Input'!O145</f>
        <v>0</v>
      </c>
      <c r="G23" s="525"/>
      <c r="H23" s="307">
        <f>'Comm Input'!Q145</f>
        <v>0</v>
      </c>
      <c r="I23" s="307">
        <f>'Comm Input'!R145</f>
        <v>0</v>
      </c>
      <c r="J23" s="307">
        <f>'Comm Input'!S145</f>
        <v>0</v>
      </c>
      <c r="K23" s="307">
        <f>'Comm Input'!T145</f>
        <v>0</v>
      </c>
      <c r="L23" s="38">
        <f>'Comm Input'!U145</f>
        <v>0</v>
      </c>
      <c r="M23" s="38">
        <f>'Comm Input'!V145</f>
        <v>0</v>
      </c>
      <c r="N23" s="22">
        <f>'Comm Input'!W145</f>
        <v>0</v>
      </c>
      <c r="O23" s="22">
        <f>'Comm Input'!X145</f>
        <v>0</v>
      </c>
      <c r="P23" s="23">
        <f>'Comm Input'!Y145</f>
        <v>0</v>
      </c>
      <c r="Q23" s="22">
        <f>'Comm Input'!Z145</f>
        <v>0</v>
      </c>
      <c r="R23" s="23">
        <f>'Comm Input'!AA145</f>
        <v>0</v>
      </c>
      <c r="S23" s="23">
        <f>'Comm Input'!AB145</f>
        <v>0</v>
      </c>
      <c r="T23">
        <f>'Comm Input'!AC145</f>
        <v>0</v>
      </c>
      <c r="U23">
        <f>'Comm Input'!AD145</f>
        <v>0</v>
      </c>
      <c r="V23" s="23">
        <f>'Comm Input'!AG145</f>
        <v>0</v>
      </c>
      <c r="W23" s="23">
        <f>'Comm Input'!AH145</f>
        <v>0</v>
      </c>
      <c r="X23">
        <f>'Comm Input'!AI145</f>
        <v>0</v>
      </c>
    </row>
    <row r="24" spans="1:24" x14ac:dyDescent="0.25">
      <c r="A24" s="311">
        <f>'Comm Input'!J146</f>
        <v>0</v>
      </c>
      <c r="B24">
        <f>'Comm Input'!K146</f>
        <v>0</v>
      </c>
      <c r="C24">
        <f>'Comm Input'!L146</f>
        <v>0</v>
      </c>
      <c r="D24">
        <f>'Comm Input'!M146</f>
        <v>0</v>
      </c>
      <c r="E24" s="173">
        <f>'Comm Input'!N146</f>
        <v>0</v>
      </c>
      <c r="F24" s="17">
        <f>'Comm Input'!O146</f>
        <v>0</v>
      </c>
      <c r="G24" s="38"/>
      <c r="H24" s="307">
        <f>'Comm Input'!Q146</f>
        <v>0</v>
      </c>
      <c r="I24" s="307">
        <f>'Comm Input'!R146</f>
        <v>0</v>
      </c>
      <c r="J24" s="307">
        <f>'Comm Input'!S146</f>
        <v>0</v>
      </c>
      <c r="K24" s="307">
        <f>'Comm Input'!T146</f>
        <v>0</v>
      </c>
      <c r="L24" s="38">
        <f>'Comm Input'!U146</f>
        <v>0</v>
      </c>
      <c r="M24" s="38">
        <f>'Comm Input'!V146</f>
        <v>0</v>
      </c>
      <c r="N24" s="22">
        <f>'Comm Input'!W146</f>
        <v>0</v>
      </c>
      <c r="O24" s="22">
        <f>'Comm Input'!X146</f>
        <v>0</v>
      </c>
      <c r="P24" s="23">
        <f>'Comm Input'!Y146</f>
        <v>0</v>
      </c>
      <c r="Q24" s="22">
        <f>'Comm Input'!Z146</f>
        <v>0</v>
      </c>
      <c r="R24" s="23">
        <f>'Comm Input'!AA146</f>
        <v>0</v>
      </c>
      <c r="S24" s="23">
        <f>'Comm Input'!AB146</f>
        <v>0</v>
      </c>
      <c r="T24">
        <f>'Comm Input'!AC146</f>
        <v>0</v>
      </c>
      <c r="U24">
        <f>'Comm Input'!AD146</f>
        <v>0</v>
      </c>
      <c r="V24" s="23">
        <f>'Comm Input'!AG146</f>
        <v>0</v>
      </c>
      <c r="W24" s="23">
        <f>'Comm Input'!AH146</f>
        <v>0</v>
      </c>
      <c r="X24">
        <f>'Comm Input'!AI146</f>
        <v>0</v>
      </c>
    </row>
    <row r="25" spans="1:24" ht="15.75" thickBot="1" x14ac:dyDescent="0.3">
      <c r="A25" s="311">
        <f>'Comm Input'!J147</f>
        <v>0</v>
      </c>
      <c r="B25" t="str">
        <f>'Comm Input'!K147</f>
        <v xml:space="preserve">EFFECTIVE: </v>
      </c>
      <c r="C25">
        <f>'Comm Input'!L147</f>
        <v>0</v>
      </c>
      <c r="D25">
        <f>'Comm Input'!M147</f>
        <v>0</v>
      </c>
      <c r="E25" s="40">
        <f>'Comm Input'!N147</f>
        <v>0</v>
      </c>
      <c r="F25" s="50">
        <f>'Comm Input'!O147</f>
        <v>0</v>
      </c>
      <c r="G25" s="38"/>
      <c r="H25" s="307">
        <f>'Comm Input'!Q147</f>
        <v>0</v>
      </c>
      <c r="I25" s="307">
        <f>'Comm Input'!R147</f>
        <v>0</v>
      </c>
      <c r="J25" s="307">
        <f>'Comm Input'!S147</f>
        <v>0</v>
      </c>
      <c r="K25" s="307">
        <f>'Comm Input'!T147</f>
        <v>0</v>
      </c>
      <c r="L25" s="38">
        <f>'Comm Input'!U147</f>
        <v>0</v>
      </c>
      <c r="M25" s="38">
        <f>'Comm Input'!V147</f>
        <v>0</v>
      </c>
      <c r="N25" s="38">
        <f>'Comm Input'!W147</f>
        <v>0</v>
      </c>
      <c r="O25" s="22">
        <f>'Comm Input'!X147</f>
        <v>0</v>
      </c>
      <c r="P25" s="11">
        <f>'Comm Input'!Y147</f>
        <v>0</v>
      </c>
      <c r="Q25" s="22">
        <f>'Comm Input'!Z147</f>
        <v>0</v>
      </c>
      <c r="R25" s="22">
        <f>'Comm Input'!AA147</f>
        <v>0</v>
      </c>
      <c r="S25" s="22">
        <f>'Comm Input'!AB147</f>
        <v>0</v>
      </c>
      <c r="T25" s="22">
        <f>'Comm Input'!AC147</f>
        <v>0</v>
      </c>
      <c r="U25" s="22">
        <f>'Comm Input'!AD147</f>
        <v>0</v>
      </c>
      <c r="V25" s="22">
        <f>'Comm Input'!AG147</f>
        <v>0</v>
      </c>
      <c r="W25" s="22">
        <f>'Comm Input'!AH147</f>
        <v>0</v>
      </c>
      <c r="X25" s="22">
        <f>'Comm Input'!AI147</f>
        <v>0</v>
      </c>
    </row>
    <row r="26" spans="1:24" ht="15.75" thickBot="1" x14ac:dyDescent="0.3">
      <c r="A26" s="311">
        <f>'Comm Input'!J148</f>
        <v>0</v>
      </c>
      <c r="B26">
        <f>'Comm Input'!K148</f>
        <v>0</v>
      </c>
      <c r="C26">
        <f>'Comm Input'!L148</f>
        <v>0</v>
      </c>
      <c r="D26">
        <f>'Comm Input'!M148</f>
        <v>0</v>
      </c>
      <c r="E26" s="40">
        <f>'Comm Input'!N148</f>
        <v>0</v>
      </c>
      <c r="F26" s="50">
        <f>'Comm Input'!O148</f>
        <v>0</v>
      </c>
      <c r="G26" s="38"/>
      <c r="H26" s="38">
        <f>'Comm Input'!Q148</f>
        <v>0</v>
      </c>
      <c r="I26" s="38">
        <f>'Comm Input'!R148</f>
        <v>0</v>
      </c>
      <c r="J26" s="38">
        <f>'Comm Input'!S148</f>
        <v>0</v>
      </c>
      <c r="K26" s="38">
        <f>'Comm Input'!T148</f>
        <v>0</v>
      </c>
      <c r="L26" s="38">
        <f>'Comm Input'!U148</f>
        <v>0</v>
      </c>
      <c r="M26" s="38">
        <f>'Comm Input'!V148</f>
        <v>0</v>
      </c>
      <c r="N26" s="827">
        <f>'Comm Input'!W148</f>
        <v>0</v>
      </c>
      <c r="O26" s="22">
        <f>'Comm Input'!X148</f>
        <v>0</v>
      </c>
      <c r="P26" s="828">
        <f>'Comm Input'!Y148</f>
        <v>0</v>
      </c>
      <c r="Q26" s="22">
        <f>'Comm Input'!Z148</f>
        <v>0</v>
      </c>
      <c r="R26" s="387">
        <f>'Comm Input'!AA148</f>
        <v>0</v>
      </c>
      <c r="S26" s="387">
        <f>'Comm Input'!AB148</f>
        <v>0</v>
      </c>
      <c r="T26" s="1087">
        <f>'Comm Input'!AC148</f>
        <v>0</v>
      </c>
      <c r="U26" s="89">
        <f>'Comm Input'!AD148</f>
        <v>0</v>
      </c>
      <c r="V26" s="829">
        <f>'Comm Input'!AG148</f>
        <v>0</v>
      </c>
      <c r="W26" s="489">
        <f>'Comm Input'!AH148</f>
        <v>0</v>
      </c>
      <c r="X26" s="913">
        <f>'Comm Input'!AI148</f>
        <v>0</v>
      </c>
    </row>
    <row r="27" spans="1:24" x14ac:dyDescent="0.25">
      <c r="A27" s="311"/>
      <c r="E27" s="40"/>
      <c r="F27" s="50"/>
      <c r="G27" s="38"/>
      <c r="H27" s="38"/>
      <c r="I27" s="38"/>
      <c r="J27" s="38"/>
      <c r="K27" s="38"/>
      <c r="L27" s="38"/>
      <c r="M27" s="38"/>
      <c r="N27" s="116"/>
      <c r="O27" s="22"/>
      <c r="P27" s="28"/>
      <c r="Q27" s="22"/>
      <c r="R27" s="22"/>
      <c r="S27" s="22"/>
      <c r="T27" s="89"/>
      <c r="U27" s="89"/>
      <c r="V27" s="89"/>
      <c r="W27" s="49"/>
      <c r="X27" s="22"/>
    </row>
  </sheetData>
  <mergeCells count="3">
    <mergeCell ref="N7:Q7"/>
    <mergeCell ref="D3:E3"/>
    <mergeCell ref="N6:Q6"/>
  </mergeCells>
  <conditionalFormatting sqref="A28:X1048576 A9:X21 Y6:XFD1048576">
    <cfRule type="cellIs" dxfId="320" priority="3" operator="equal">
      <formula>0</formula>
    </cfRule>
  </conditionalFormatting>
  <conditionalFormatting sqref="D3:D5 A28:X1048576 A6:N7 R6:X7 B5 Y5:XFD1048576 F4:XFD4 F3 H3:XFD3 A1 A4 B3 F5:X5 A8:X21">
    <cfRule type="cellIs" dxfId="319" priority="2" operator="equal">
      <formula>0</formula>
    </cfRule>
  </conditionalFormatting>
  <conditionalFormatting sqref="A22:X26">
    <cfRule type="cellIs" dxfId="318" priority="1" operator="equal">
      <formula>0</formula>
    </cfRule>
  </conditionalFormatting>
  <pageMargins left="0.7" right="0.7" top="0.75" bottom="0.75" header="0.3" footer="0.3"/>
  <pageSetup scale="91" orientation="landscape"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0244F-899E-42E8-B50B-D08566B003CC}">
  <dimension ref="A1:B6"/>
  <sheetViews>
    <sheetView workbookViewId="0">
      <selection activeCell="L9" sqref="L9"/>
    </sheetView>
  </sheetViews>
  <sheetFormatPr defaultRowHeight="15" x14ac:dyDescent="0.25"/>
  <cols>
    <col min="1" max="1" width="43.28515625" bestFit="1" customWidth="1"/>
    <col min="2" max="2" width="43" customWidth="1"/>
  </cols>
  <sheetData>
    <row r="1" spans="1:2" ht="20.25" customHeight="1" x14ac:dyDescent="0.25">
      <c r="A1" s="1077" t="s">
        <v>721</v>
      </c>
      <c r="B1" s="1078" t="str">
        <f>'Tampa Expenses'!A1</f>
        <v>2022 12 Pays 2023 01</v>
      </c>
    </row>
    <row r="2" spans="1:2" ht="15.75" thickBot="1" x14ac:dyDescent="0.3">
      <c r="A2" s="1139"/>
    </row>
    <row r="3" spans="1:2" s="1076" customFormat="1" ht="42" customHeight="1" thickBot="1" x14ac:dyDescent="0.45">
      <c r="A3" s="1079">
        <f>'Tampa Expenses'!B3</f>
        <v>6804.7279999999992</v>
      </c>
    </row>
    <row r="5" spans="1:2" x14ac:dyDescent="0.25">
      <c r="A5" s="219" t="s">
        <v>722</v>
      </c>
    </row>
    <row r="6" spans="1:2" x14ac:dyDescent="0.25">
      <c r="A6" t="s">
        <v>723</v>
      </c>
    </row>
  </sheetData>
  <conditionalFormatting sqref="A2:A1048576 B1:XFD1048576">
    <cfRule type="cellIs" dxfId="317" priority="8" operator="equal">
      <formula>0</formula>
    </cfRule>
  </conditionalFormatting>
  <conditionalFormatting sqref="A2 B1">
    <cfRule type="cellIs" dxfId="316" priority="7" operator="equal">
      <formula>0</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A1:L16"/>
  <sheetViews>
    <sheetView workbookViewId="0">
      <selection activeCell="A2" sqref="A2:A3"/>
    </sheetView>
  </sheetViews>
  <sheetFormatPr defaultColWidth="8.5703125" defaultRowHeight="12.75" x14ac:dyDescent="0.2"/>
  <cols>
    <col min="1" max="1" width="11.42578125" style="143" customWidth="1"/>
    <col min="2" max="2" width="28" style="143" customWidth="1"/>
    <col min="3" max="3" width="14.42578125" style="143" customWidth="1"/>
    <col min="4" max="4" width="15.28515625" style="299" customWidth="1"/>
    <col min="5" max="5" width="12.85546875" style="143" customWidth="1"/>
    <col min="6" max="6" width="14.42578125" style="143" customWidth="1"/>
    <col min="7" max="7" width="17.42578125" style="143" customWidth="1"/>
    <col min="8" max="8" width="11.7109375" style="143" customWidth="1"/>
    <col min="9" max="9" width="12.7109375" style="143" customWidth="1"/>
    <col min="10" max="10" width="9" style="143" customWidth="1"/>
    <col min="11" max="11" width="10.28515625" style="143" customWidth="1"/>
    <col min="12" max="12" width="26.28515625" style="143" bestFit="1" customWidth="1"/>
    <col min="13" max="13" width="10.28515625" style="143" bestFit="1" customWidth="1"/>
    <col min="14" max="15" width="10.85546875" style="143" bestFit="1" customWidth="1"/>
    <col min="16" max="16" width="9" style="143" bestFit="1" customWidth="1"/>
    <col min="17" max="17" width="8.5703125" style="143"/>
    <col min="18" max="19" width="9" style="143" bestFit="1" customWidth="1"/>
    <col min="20" max="22" width="8.5703125" style="143"/>
    <col min="23" max="23" width="9" style="143" bestFit="1" customWidth="1"/>
    <col min="24" max="25" width="8.5703125" style="143"/>
    <col min="26" max="26" width="9" style="143" bestFit="1" customWidth="1"/>
    <col min="27" max="16384" width="8.5703125" style="143"/>
  </cols>
  <sheetData>
    <row r="1" spans="1:12" ht="49.35" customHeight="1" thickBot="1" x14ac:dyDescent="0.25">
      <c r="A1" s="1403" t="str">
        <f>'Comm Input'!J4</f>
        <v>2022 12 Pays 2023 01</v>
      </c>
      <c r="B1" s="1403"/>
      <c r="C1" s="1404" t="str">
        <f>'Comm Input'!L4</f>
        <v xml:space="preserve">                            Accurate Payroll Strategies</v>
      </c>
      <c r="D1" s="1404"/>
      <c r="E1" s="1404"/>
      <c r="F1" s="1405" t="str">
        <f>'Comm Input'!Q4</f>
        <v xml:space="preserve">Thank you for referring business to the brokerage division of APS. </v>
      </c>
      <c r="G1" s="1405"/>
      <c r="H1" s="1405"/>
      <c r="I1" s="1405"/>
      <c r="J1" s="1134"/>
      <c r="K1" s="1134"/>
      <c r="L1" s="1134"/>
    </row>
    <row r="2" spans="1:12" ht="14.1" customHeight="1" x14ac:dyDescent="0.2">
      <c r="A2" s="1458">
        <f>SUM(H2:H971)</f>
        <v>1020.4580000000001</v>
      </c>
      <c r="B2" s="1460" t="s">
        <v>734</v>
      </c>
      <c r="C2" s="1460"/>
      <c r="D2" s="1460"/>
    </row>
    <row r="3" spans="1:12" ht="14.1" customHeight="1" thickBot="1" x14ac:dyDescent="0.3">
      <c r="A3" s="1459"/>
      <c r="B3" s="1460"/>
      <c r="C3" s="1460"/>
      <c r="D3" s="1460"/>
      <c r="G3" s="81"/>
      <c r="H3" s="85"/>
      <c r="I3" s="81"/>
    </row>
    <row r="4" spans="1:12" ht="14.1" customHeight="1" x14ac:dyDescent="0.25">
      <c r="A4" s="559"/>
      <c r="B4" s="1140"/>
      <c r="C4" s="1140"/>
      <c r="D4" s="1140"/>
      <c r="G4" s="81"/>
      <c r="H4" s="85"/>
      <c r="I4" s="81"/>
    </row>
    <row r="5" spans="1:12" ht="26.65" customHeight="1" x14ac:dyDescent="0.2">
      <c r="A5" s="300" t="str">
        <f>'Comm Input'!J7</f>
        <v>Program</v>
      </c>
      <c r="B5" s="300" t="str">
        <f>'Comm Input'!K7</f>
        <v>Client</v>
      </c>
      <c r="C5" s="300" t="str">
        <f>'Comm Input'!M7</f>
        <v>Code</v>
      </c>
      <c r="D5" s="354" t="s">
        <v>136</v>
      </c>
      <c r="E5" s="302" t="str">
        <f>'Comm Input'!V7</f>
        <v>Total Billed</v>
      </c>
      <c r="F5" s="301" t="str">
        <f>'Comm Input'!AA7</f>
        <v>Override Admin</v>
      </c>
      <c r="G5" s="301" t="str">
        <f>'Comm Input'!AB7</f>
        <v>Override Premium</v>
      </c>
      <c r="H5" s="300" t="s">
        <v>147</v>
      </c>
    </row>
    <row r="6" spans="1:12" ht="15" x14ac:dyDescent="0.25">
      <c r="A6" s="310" t="str">
        <f>'Comm Input'!J127</f>
        <v>EHR</v>
      </c>
      <c r="B6" s="35" t="str">
        <f>'Comm Input'!K127</f>
        <v>Broker: 3SES</v>
      </c>
      <c r="C6" s="158"/>
      <c r="D6" s="117"/>
      <c r="E6" s="316"/>
      <c r="F6" s="158">
        <f>'Comm Input'!W127</f>
        <v>2E-3</v>
      </c>
      <c r="G6" s="157">
        <f>'Comm Input'!Y127</f>
        <v>0.125</v>
      </c>
      <c r="H6" s="158"/>
    </row>
    <row r="7" spans="1:12" ht="30" x14ac:dyDescent="0.25">
      <c r="A7" s="311">
        <f>'Comm Input'!J128</f>
        <v>0</v>
      </c>
      <c r="B7" t="str">
        <f>'Comm Input'!K128</f>
        <v>Hemphill Towing</v>
      </c>
      <c r="C7" s="1128" t="str">
        <f>'Comm Input'!M128</f>
        <v>Total Payroll / Premium</v>
      </c>
      <c r="D7" s="529">
        <f>'Comm Input'!N128</f>
        <v>78427</v>
      </c>
      <c r="E7" s="593">
        <f>'Comm Input'!Q128</f>
        <v>5654</v>
      </c>
      <c r="F7" s="22">
        <f>'Comm Input'!W128</f>
        <v>313.70800000000003</v>
      </c>
      <c r="G7" s="23">
        <f>'Comm Input'!Y129</f>
        <v>706.75</v>
      </c>
      <c r="H7" s="22">
        <f>'Comm Input'!Z128</f>
        <v>0</v>
      </c>
    </row>
    <row r="8" spans="1:12" ht="15" x14ac:dyDescent="0.25">
      <c r="A8" s="311">
        <f>'Comm Input'!J129</f>
        <v>0</v>
      </c>
      <c r="B8">
        <f>'Comm Input'!K129</f>
        <v>0</v>
      </c>
      <c r="C8" s="134"/>
      <c r="D8" s="143"/>
      <c r="E8" s="49"/>
      <c r="F8" s="22"/>
      <c r="G8" s="23"/>
      <c r="H8" s="22"/>
    </row>
    <row r="9" spans="1:12" ht="15" x14ac:dyDescent="0.25">
      <c r="C9" s="728"/>
      <c r="F9" s="827">
        <f>'Comm Input'!W129</f>
        <v>313.70800000000003</v>
      </c>
      <c r="G9" s="829">
        <f>'Comm Input'!Y129</f>
        <v>706.75</v>
      </c>
      <c r="H9" s="829">
        <f>'Comm Input'!Z129</f>
        <v>1020.4580000000001</v>
      </c>
    </row>
    <row r="11" spans="1:12" ht="15" x14ac:dyDescent="0.25">
      <c r="A11" s="440" t="str">
        <f>'Comm Input'!J1290</f>
        <v>CES</v>
      </c>
      <c r="B11" s="42" t="str">
        <f>'Comm Input'!K1290</f>
        <v>Broker: 3SES</v>
      </c>
      <c r="C11" s="158"/>
      <c r="D11" s="117"/>
      <c r="E11" s="316"/>
      <c r="F11" s="158">
        <f>'Comm Input'!W1290</f>
        <v>2.5000000000000001E-2</v>
      </c>
      <c r="G11" s="158"/>
      <c r="H11" s="158"/>
    </row>
    <row r="12" spans="1:12" ht="15" x14ac:dyDescent="0.25">
      <c r="A12" s="311">
        <f>'Comm Input'!J1291</f>
        <v>0</v>
      </c>
      <c r="B12" s="378" t="str">
        <f>'Comm Input'!K1291</f>
        <v>American Fiber Green</v>
      </c>
      <c r="C12" t="str">
        <f>'Comm Input'!M1291</f>
        <v>CA9424</v>
      </c>
      <c r="D12" s="528">
        <f>'Comm Input'!N1291</f>
        <v>0</v>
      </c>
      <c r="E12" s="17">
        <f>'Comm Input'!O1291</f>
        <v>0</v>
      </c>
      <c r="F12" s="523">
        <f>'Comm Input'!W1291</f>
        <v>0</v>
      </c>
      <c r="G12" s="523"/>
      <c r="H12" s="523">
        <f>'Comm Input'!Z1291</f>
        <v>0</v>
      </c>
    </row>
    <row r="13" spans="1:12" ht="15" x14ac:dyDescent="0.25">
      <c r="A13" s="311">
        <f>'Comm Input'!J1292</f>
        <v>0</v>
      </c>
      <c r="B13">
        <f>'Comm Input'!K1292</f>
        <v>0</v>
      </c>
      <c r="C13">
        <f>'Comm Input'!M1292</f>
        <v>0</v>
      </c>
      <c r="D13" s="529">
        <f>'Comm Input'!N1292</f>
        <v>0</v>
      </c>
      <c r="E13" s="17">
        <f>'Comm Input'!O1292</f>
        <v>0</v>
      </c>
      <c r="F13" s="22">
        <f>'Comm Input'!W1292</f>
        <v>0</v>
      </c>
      <c r="G13" s="22"/>
      <c r="H13" s="22">
        <f>'Comm Input'!Z1292</f>
        <v>0</v>
      </c>
    </row>
    <row r="14" spans="1:12" ht="15" x14ac:dyDescent="0.25">
      <c r="A14" s="311">
        <f>'Comm Input'!J1293</f>
        <v>0</v>
      </c>
      <c r="B14">
        <f>'Comm Input'!K1293</f>
        <v>0</v>
      </c>
      <c r="C14" t="str">
        <f>'Comm Input'!M1293</f>
        <v>CA7219</v>
      </c>
      <c r="D14" s="732">
        <f>'Comm Input'!N1293</f>
        <v>0</v>
      </c>
      <c r="E14" s="17">
        <f>'Comm Input'!O1293</f>
        <v>0</v>
      </c>
      <c r="F14" s="22">
        <f>'Comm Input'!W1293</f>
        <v>0</v>
      </c>
      <c r="G14" s="22"/>
      <c r="H14" s="22">
        <f>'Comm Input'!Z1293</f>
        <v>0</v>
      </c>
    </row>
    <row r="15" spans="1:12" ht="15" x14ac:dyDescent="0.25">
      <c r="A15" s="311">
        <f>'Comm Input'!J1294</f>
        <v>0</v>
      </c>
      <c r="B15">
        <f>'Comm Input'!K1294</f>
        <v>0</v>
      </c>
      <c r="C15">
        <f>'Comm Input'!M1294</f>
        <v>0</v>
      </c>
      <c r="D15" s="529">
        <f>'Comm Input'!N1294</f>
        <v>0</v>
      </c>
      <c r="E15" s="17">
        <f>'Comm Input'!O1294</f>
        <v>0</v>
      </c>
      <c r="F15" s="22">
        <f>'Comm Input'!W1294</f>
        <v>0</v>
      </c>
      <c r="G15" s="22"/>
      <c r="H15" s="22">
        <f>'Comm Input'!Z1294</f>
        <v>0</v>
      </c>
    </row>
    <row r="16" spans="1:12" ht="15" x14ac:dyDescent="0.25">
      <c r="A16" s="311">
        <f>'Comm Input'!J1298</f>
        <v>0</v>
      </c>
      <c r="B16">
        <f>'Comm Input'!K1298</f>
        <v>0</v>
      </c>
      <c r="C16">
        <f>'Comm Input'!M1298</f>
        <v>0</v>
      </c>
      <c r="D16" s="49">
        <f>'Comm Input'!N1298</f>
        <v>0</v>
      </c>
      <c r="E16" s="50">
        <f>'Comm Input'!O1298</f>
        <v>0</v>
      </c>
      <c r="F16" s="827">
        <f>'Comm Input'!W1298</f>
        <v>0</v>
      </c>
      <c r="G16" s="827"/>
      <c r="H16" s="829">
        <f>'Comm Input'!Z1298</f>
        <v>0</v>
      </c>
    </row>
  </sheetData>
  <mergeCells count="5">
    <mergeCell ref="A1:B1"/>
    <mergeCell ref="C1:E1"/>
    <mergeCell ref="A2:A3"/>
    <mergeCell ref="B2:D3"/>
    <mergeCell ref="F1:I1"/>
  </mergeCells>
  <conditionalFormatting sqref="A8:C8 E8:J8 A9:J10 A11:XFD1048576 A6:J7 K6:XFD10 A1:XFD5">
    <cfRule type="cellIs" dxfId="315" priority="20" operator="equal">
      <formula>0</formula>
    </cfRule>
  </conditionalFormatting>
  <conditionalFormatting sqref="A1:F1">
    <cfRule type="cellIs" dxfId="314" priority="17" operator="equal">
      <formula>0</formula>
    </cfRule>
  </conditionalFormatting>
  <pageMargins left="0.25" right="0.25" top="0.75" bottom="0.75" header="0.3" footer="0.3"/>
  <pageSetup scale="73"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A25AF-9572-40E1-81F1-8D29C2279A5E}">
  <sheetPr>
    <pageSetUpPr fitToPage="1"/>
  </sheetPr>
  <dimension ref="A1:I18"/>
  <sheetViews>
    <sheetView workbookViewId="0">
      <selection activeCell="A3" sqref="A3:A4"/>
    </sheetView>
  </sheetViews>
  <sheetFormatPr defaultRowHeight="15" x14ac:dyDescent="0.25"/>
  <cols>
    <col min="1" max="1" width="19" bestFit="1" customWidth="1"/>
    <col min="2" max="2" width="25" bestFit="1" customWidth="1"/>
    <col min="3" max="3" width="12" customWidth="1"/>
    <col min="4" max="4" width="12.28515625" customWidth="1"/>
    <col min="8" max="8" width="11" customWidth="1"/>
    <col min="9" max="9" width="10.28515625" customWidth="1"/>
  </cols>
  <sheetData>
    <row r="1" spans="1:9" ht="46.5" customHeight="1" x14ac:dyDescent="0.25">
      <c r="A1" s="1143" t="str">
        <f>'Comm Input'!$J$4</f>
        <v>2022 12 Pays 2023 01</v>
      </c>
      <c r="B1" s="391" t="str">
        <f>'Comm Input'!$M$4</f>
        <v>Coastal Employer Strategies</v>
      </c>
      <c r="D1" s="737" t="str">
        <f>'Comm Input'!$Q$4</f>
        <v xml:space="preserve">Thank you for referring business to the brokerage division of APS. </v>
      </c>
      <c r="E1" s="391"/>
      <c r="F1" s="391"/>
      <c r="G1" s="391"/>
      <c r="H1" s="391"/>
      <c r="I1" s="391"/>
    </row>
    <row r="2" spans="1:9" ht="15.75" thickBot="1" x14ac:dyDescent="0.3"/>
    <row r="3" spans="1:9" x14ac:dyDescent="0.25">
      <c r="A3" s="1461">
        <f>SUM(I:I)</f>
        <v>1398.6914399999998</v>
      </c>
      <c r="B3" s="1463" t="s">
        <v>735</v>
      </c>
      <c r="C3" s="1460"/>
    </row>
    <row r="4" spans="1:9" ht="15.75" thickBot="1" x14ac:dyDescent="0.3">
      <c r="A4" s="1462"/>
      <c r="B4" s="1464"/>
      <c r="C4" s="1460"/>
    </row>
    <row r="5" spans="1:9" ht="46.5" customHeight="1" x14ac:dyDescent="0.25">
      <c r="A5" s="300" t="s">
        <v>133</v>
      </c>
      <c r="B5" s="300" t="s">
        <v>134</v>
      </c>
      <c r="C5" s="300" t="s">
        <v>126</v>
      </c>
      <c r="D5" s="738" t="s">
        <v>136</v>
      </c>
      <c r="E5" s="317" t="s">
        <v>736</v>
      </c>
      <c r="F5" s="302" t="s">
        <v>142</v>
      </c>
      <c r="G5" s="302" t="s">
        <v>143</v>
      </c>
      <c r="H5" s="447" t="s">
        <v>144</v>
      </c>
      <c r="I5" s="739" t="s">
        <v>147</v>
      </c>
    </row>
    <row r="6" spans="1:9" x14ac:dyDescent="0.25">
      <c r="A6" s="440" t="str">
        <f>'Comm Input'!J1582</f>
        <v>CES</v>
      </c>
      <c r="B6" s="35" t="str">
        <f>'Comm Input'!K1582</f>
        <v>Broker: Chuck Barreto</v>
      </c>
      <c r="C6" s="35"/>
      <c r="D6" s="158"/>
      <c r="E6" s="158"/>
      <c r="F6" s="158"/>
      <c r="G6" s="117"/>
      <c r="H6" s="709">
        <f>'Comm Input'!W1582</f>
        <v>0.03</v>
      </c>
      <c r="I6" s="158"/>
    </row>
    <row r="7" spans="1:9" x14ac:dyDescent="0.25">
      <c r="A7" s="311">
        <f>'Comm Input'!J1583</f>
        <v>0</v>
      </c>
      <c r="B7" t="str">
        <f>'Comm Input'!K1583</f>
        <v>Bay Site Works, LLC</v>
      </c>
      <c r="C7" t="str">
        <f>'Comm Input'!M1583</f>
        <v>FL0106</v>
      </c>
      <c r="D7" s="589">
        <f>'Comm Input'!N1583</f>
        <v>7795</v>
      </c>
      <c r="E7" s="589"/>
      <c r="F7" s="589"/>
      <c r="G7" s="589"/>
      <c r="H7" s="523">
        <f>'Comm Input'!W1583</f>
        <v>233.85</v>
      </c>
      <c r="I7" s="523">
        <f>'Comm Input'!Z1583</f>
        <v>0</v>
      </c>
    </row>
    <row r="8" spans="1:9" x14ac:dyDescent="0.25">
      <c r="A8" s="311">
        <f>'Comm Input'!J1584</f>
        <v>0</v>
      </c>
      <c r="B8">
        <f>'Comm Input'!K1584</f>
        <v>0</v>
      </c>
      <c r="C8">
        <f>'Comm Input'!M1584</f>
        <v>0</v>
      </c>
      <c r="D8" s="529">
        <f>'Comm Input'!N1584</f>
        <v>0</v>
      </c>
      <c r="E8" s="529"/>
      <c r="F8" s="529"/>
      <c r="G8" s="529"/>
      <c r="H8" s="22">
        <f>'Comm Input'!W1584</f>
        <v>0</v>
      </c>
      <c r="I8" s="22">
        <f>'Comm Input'!Z1584</f>
        <v>0</v>
      </c>
    </row>
    <row r="9" spans="1:9" x14ac:dyDescent="0.25">
      <c r="A9" s="311">
        <f>'Comm Input'!J1585</f>
        <v>0</v>
      </c>
      <c r="B9" t="str">
        <f>'Comm Input'!K1585</f>
        <v>EFFECTIVE: 2/2020</v>
      </c>
      <c r="C9" t="str">
        <f>'Comm Input'!M1585</f>
        <v>FL</v>
      </c>
      <c r="D9" s="529">
        <f>'Comm Input'!N1585</f>
        <v>0</v>
      </c>
      <c r="E9" s="529"/>
      <c r="F9" s="529"/>
      <c r="G9" s="529"/>
      <c r="H9" s="22">
        <f>'Comm Input'!W1585</f>
        <v>0</v>
      </c>
      <c r="I9" s="22">
        <f>'Comm Input'!Z1585</f>
        <v>0</v>
      </c>
    </row>
    <row r="10" spans="1:9" x14ac:dyDescent="0.25">
      <c r="A10" s="311">
        <f>'Comm Input'!J1586</f>
        <v>0</v>
      </c>
      <c r="B10">
        <f>'Comm Input'!K1586</f>
        <v>0</v>
      </c>
      <c r="C10">
        <f>'Comm Input'!M1586</f>
        <v>0</v>
      </c>
      <c r="D10" s="529">
        <f>'Comm Input'!N1586</f>
        <v>0</v>
      </c>
      <c r="E10" s="529"/>
      <c r="F10" s="529"/>
      <c r="G10" s="529"/>
      <c r="H10" s="22">
        <f>'Comm Input'!W1586</f>
        <v>0</v>
      </c>
      <c r="I10" s="22">
        <f>'Comm Input'!Z1586</f>
        <v>0</v>
      </c>
    </row>
    <row r="11" spans="1:9" x14ac:dyDescent="0.25">
      <c r="A11" s="311">
        <f>'Comm Input'!J1590</f>
        <v>0</v>
      </c>
      <c r="B11">
        <f>'Comm Input'!K1590</f>
        <v>0</v>
      </c>
      <c r="C11">
        <f>'Comm Input'!M1590</f>
        <v>0</v>
      </c>
      <c r="D11" s="49">
        <f>'Comm Input'!N1590</f>
        <v>0</v>
      </c>
      <c r="E11" s="49"/>
      <c r="F11" s="49"/>
      <c r="G11" s="49"/>
      <c r="H11" s="522">
        <f>'Comm Input'!W1590</f>
        <v>233.85</v>
      </c>
      <c r="I11" s="523">
        <f>'Comm Input'!Z1590</f>
        <v>233.85</v>
      </c>
    </row>
    <row r="13" spans="1:9" x14ac:dyDescent="0.25">
      <c r="A13" s="310" t="str">
        <f>'Comm Input'!J632</f>
        <v>SA</v>
      </c>
      <c r="B13" s="35" t="str">
        <f>'Comm Input'!K632</f>
        <v xml:space="preserve">Broker: Chuck Barreto </v>
      </c>
      <c r="C13" s="158"/>
      <c r="D13" s="117"/>
      <c r="E13" s="316"/>
      <c r="F13" s="158"/>
      <c r="G13" s="158"/>
      <c r="H13" s="158">
        <f>'Comm Input'!W632</f>
        <v>9.1999999999999998E-3</v>
      </c>
      <c r="I13" s="158"/>
    </row>
    <row r="14" spans="1:9" x14ac:dyDescent="0.25">
      <c r="A14" s="311">
        <f>'Comm Input'!J633</f>
        <v>0</v>
      </c>
      <c r="B14" t="str">
        <f>'Comm Input'!K633</f>
        <v>South Florida Stucco</v>
      </c>
      <c r="C14" t="str">
        <f>'Comm Input'!M633</f>
        <v>FL8810</v>
      </c>
      <c r="D14" s="790">
        <f>'Comm Input'!N633</f>
        <v>43633.05</v>
      </c>
      <c r="E14" s="17">
        <f>'Comm Input'!O633</f>
        <v>0</v>
      </c>
      <c r="F14" s="527">
        <f>'Comm Input'!P633</f>
        <v>0</v>
      </c>
      <c r="G14" s="535">
        <f>'Comm Input'!Q633</f>
        <v>0</v>
      </c>
      <c r="H14" s="523">
        <f>'Comm Input'!W633</f>
        <v>401.42406</v>
      </c>
      <c r="I14" s="523">
        <f>'Comm Input'!Z633</f>
        <v>0</v>
      </c>
    </row>
    <row r="15" spans="1:9" x14ac:dyDescent="0.25">
      <c r="A15" s="311">
        <f>'Comm Input'!J634</f>
        <v>0</v>
      </c>
      <c r="B15">
        <f>'Comm Input'!K634</f>
        <v>0</v>
      </c>
      <c r="C15">
        <f>'Comm Input'!M634</f>
        <v>0</v>
      </c>
      <c r="D15" s="529">
        <f>'Comm Input'!N634</f>
        <v>0</v>
      </c>
      <c r="E15" s="17">
        <f>'Comm Input'!O634</f>
        <v>0</v>
      </c>
      <c r="F15" s="525">
        <f>'Comm Input'!P634</f>
        <v>0</v>
      </c>
      <c r="G15" s="307">
        <f>'Comm Input'!Q634</f>
        <v>0</v>
      </c>
      <c r="H15" s="22">
        <f>'Comm Input'!W634</f>
        <v>0</v>
      </c>
      <c r="I15" s="22">
        <f>'Comm Input'!Z634</f>
        <v>0</v>
      </c>
    </row>
    <row r="16" spans="1:9" x14ac:dyDescent="0.25">
      <c r="A16" s="311">
        <f>'Comm Input'!J635</f>
        <v>0</v>
      </c>
      <c r="B16" t="str">
        <f>'Comm Input'!K635</f>
        <v>EFFECTIVE: 10/2021</v>
      </c>
      <c r="C16" t="str">
        <f>'Comm Input'!M635</f>
        <v>FL5022</v>
      </c>
      <c r="D16" s="755">
        <f>'Comm Input'!N635</f>
        <v>82980.149999999994</v>
      </c>
      <c r="E16" s="17">
        <f>'Comm Input'!O635</f>
        <v>0</v>
      </c>
      <c r="F16" s="525">
        <f>'Comm Input'!P635</f>
        <v>0</v>
      </c>
      <c r="G16" s="307">
        <f>'Comm Input'!Q635</f>
        <v>0</v>
      </c>
      <c r="H16" s="22">
        <f>'Comm Input'!W635</f>
        <v>763.41737999999998</v>
      </c>
      <c r="I16" s="22">
        <f>'Comm Input'!Z635</f>
        <v>0</v>
      </c>
    </row>
    <row r="17" spans="1:9" x14ac:dyDescent="0.25">
      <c r="A17" s="311">
        <f>'Comm Input'!J636</f>
        <v>0</v>
      </c>
      <c r="B17">
        <f>'Comm Input'!K636</f>
        <v>0</v>
      </c>
      <c r="C17">
        <f>'Comm Input'!M636</f>
        <v>0</v>
      </c>
      <c r="D17" s="529">
        <f>'Comm Input'!N636</f>
        <v>0</v>
      </c>
      <c r="E17" s="17">
        <f>'Comm Input'!O636</f>
        <v>0</v>
      </c>
      <c r="F17" s="525">
        <f>'Comm Input'!P636</f>
        <v>0</v>
      </c>
      <c r="G17" s="307">
        <f>'Comm Input'!Q636</f>
        <v>0</v>
      </c>
      <c r="H17" s="22">
        <f>'Comm Input'!W636</f>
        <v>0</v>
      </c>
      <c r="I17" s="22">
        <f>'Comm Input'!Z636</f>
        <v>0</v>
      </c>
    </row>
    <row r="18" spans="1:9" x14ac:dyDescent="0.25">
      <c r="A18" s="311">
        <f>'Comm Input'!J640</f>
        <v>0</v>
      </c>
      <c r="B18">
        <f>'Comm Input'!K640</f>
        <v>0</v>
      </c>
      <c r="C18">
        <f>'Comm Input'!M640</f>
        <v>0</v>
      </c>
      <c r="D18" s="49">
        <f>'Comm Input'!N640</f>
        <v>0</v>
      </c>
      <c r="E18" s="50">
        <f>'Comm Input'!O640</f>
        <v>0</v>
      </c>
      <c r="F18" s="38">
        <f>'Comm Input'!P640</f>
        <v>0</v>
      </c>
      <c r="G18" s="38">
        <f>'Comm Input'!Q640</f>
        <v>0</v>
      </c>
      <c r="H18" s="522">
        <f>'Comm Input'!W640</f>
        <v>1164.8414399999999</v>
      </c>
      <c r="I18" s="523">
        <f>'Comm Input'!Z640</f>
        <v>1164.8414399999999</v>
      </c>
    </row>
  </sheetData>
  <mergeCells count="2">
    <mergeCell ref="A3:A4"/>
    <mergeCell ref="B3:C4"/>
  </mergeCells>
  <conditionalFormatting sqref="A6:I11 A13:I18">
    <cfRule type="cellIs" dxfId="313" priority="7" operator="equal">
      <formula>0</formula>
    </cfRule>
  </conditionalFormatting>
  <conditionalFormatting sqref="B3">
    <cfRule type="cellIs" dxfId="312" priority="4" operator="equal">
      <formula>0</formula>
    </cfRule>
  </conditionalFormatting>
  <conditionalFormatting sqref="B3">
    <cfRule type="cellIs" dxfId="311" priority="3" operator="equal">
      <formula>0</formula>
    </cfRule>
  </conditionalFormatting>
  <pageMargins left="0.7" right="0.7" top="0.75" bottom="0.75" header="0.3" footer="0.3"/>
  <pageSetup scale="77" fitToHeight="0"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7A313-FACE-4A33-8ACB-30D817D75C30}">
  <sheetPr>
    <pageSetUpPr fitToPage="1"/>
  </sheetPr>
  <dimension ref="A1:E9"/>
  <sheetViews>
    <sheetView workbookViewId="0">
      <selection activeCell="A3" sqref="A3:A4"/>
    </sheetView>
  </sheetViews>
  <sheetFormatPr defaultRowHeight="15" x14ac:dyDescent="0.25"/>
  <cols>
    <col min="1" max="1" width="20.5703125" bestFit="1" customWidth="1"/>
    <col min="2" max="2" width="27.28515625" customWidth="1"/>
    <col min="3" max="3" width="6.85546875" bestFit="1" customWidth="1"/>
    <col min="5" max="5" width="30.85546875" customWidth="1"/>
  </cols>
  <sheetData>
    <row r="1" spans="1:5" x14ac:dyDescent="0.25">
      <c r="A1" s="1465" t="str">
        <f>'Comm Input'!$J$4</f>
        <v>2022 12 Pays 2023 01</v>
      </c>
      <c r="B1" s="1465" t="str">
        <f>'Comm Input'!$J$4</f>
        <v>2022 12 Pays 2023 01</v>
      </c>
    </row>
    <row r="2" spans="1:5" ht="15.75" thickBot="1" x14ac:dyDescent="0.3">
      <c r="A2" t="s">
        <v>737</v>
      </c>
      <c r="C2" t="s">
        <v>738</v>
      </c>
    </row>
    <row r="3" spans="1:5" x14ac:dyDescent="0.25">
      <c r="A3" s="1466">
        <f>'Comm Input'!$Z$1842</f>
        <v>3945.5832999999998</v>
      </c>
      <c r="C3" t="s">
        <v>739</v>
      </c>
    </row>
    <row r="4" spans="1:5" ht="15.75" thickBot="1" x14ac:dyDescent="0.3">
      <c r="A4" s="1467"/>
      <c r="B4" s="704"/>
      <c r="C4" s="506" t="s">
        <v>740</v>
      </c>
    </row>
    <row r="5" spans="1:5" ht="15.75" thickBot="1" x14ac:dyDescent="0.3">
      <c r="A5" s="444" t="s">
        <v>433</v>
      </c>
      <c r="B5" s="509" t="str">
        <f>'Comm Input'!K1834</f>
        <v>Broker: BSS</v>
      </c>
      <c r="C5" s="158"/>
      <c r="D5" s="117"/>
      <c r="E5" s="316"/>
    </row>
    <row r="6" spans="1:5" x14ac:dyDescent="0.25">
      <c r="A6" s="311"/>
      <c r="B6" s="1034" t="str">
        <f>'Comm Input'!K1835</f>
        <v>Coastal Group, Inc.</v>
      </c>
      <c r="C6" s="762"/>
      <c r="D6" s="758"/>
      <c r="E6" s="1468">
        <f>$A$3</f>
        <v>3945.5832999999998</v>
      </c>
    </row>
    <row r="7" spans="1:5" x14ac:dyDescent="0.25">
      <c r="A7" s="311"/>
      <c r="B7" s="1035" t="str">
        <f>'Comm Input'!K1836</f>
        <v>Gore and Associates Mgmt Co</v>
      </c>
      <c r="C7" s="759"/>
      <c r="E7" s="1469"/>
    </row>
    <row r="8" spans="1:5" ht="15.75" thickBot="1" x14ac:dyDescent="0.3">
      <c r="A8" s="311"/>
      <c r="B8" s="1036" t="str">
        <f>'Comm Input'!K1837</f>
        <v>Staffing 2000, Inc.</v>
      </c>
      <c r="C8" s="763"/>
      <c r="D8" s="761"/>
      <c r="E8" s="1470"/>
    </row>
    <row r="9" spans="1:5" x14ac:dyDescent="0.25">
      <c r="A9" s="311"/>
      <c r="D9" s="593"/>
      <c r="E9" s="13"/>
    </row>
  </sheetData>
  <mergeCells count="3">
    <mergeCell ref="A1:B1"/>
    <mergeCell ref="A3:A4"/>
    <mergeCell ref="E6:E8"/>
  </mergeCells>
  <conditionalFormatting sqref="A9:E9 A5:A8 C5:E5">
    <cfRule type="cellIs" dxfId="310" priority="5" operator="equal">
      <formula>0</formula>
    </cfRule>
  </conditionalFormatting>
  <conditionalFormatting sqref="C6:E6 C7:D8">
    <cfRule type="cellIs" dxfId="309" priority="4" operator="equal">
      <formula>0</formula>
    </cfRule>
  </conditionalFormatting>
  <conditionalFormatting sqref="B6:B8">
    <cfRule type="cellIs" dxfId="308" priority="3" operator="equal">
      <formula>0</formula>
    </cfRule>
  </conditionalFormatting>
  <conditionalFormatting sqref="B5">
    <cfRule type="cellIs" dxfId="307" priority="2" operator="equal">
      <formula>0</formula>
    </cfRule>
  </conditionalFormatting>
  <conditionalFormatting sqref="A1:B1">
    <cfRule type="cellIs" dxfId="306" priority="1" operator="equal">
      <formula>0</formula>
    </cfRule>
  </conditionalFormatting>
  <hyperlinks>
    <hyperlink ref="C4" r:id="rId1" xr:uid="{E2897548-02C9-4B1C-B80D-3C410764A4ED}"/>
  </hyperlinks>
  <pageMargins left="0.7" right="0.7" top="0.75" bottom="0.75" header="0.3" footer="0.3"/>
  <pageSetup scale="95" orientation="portrait" horizontalDpi="1200" verticalDpi="120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57ECC-40F1-4538-A80A-700FD32C5EC4}">
  <dimension ref="A1:J19"/>
  <sheetViews>
    <sheetView workbookViewId="0">
      <selection activeCell="A7" sqref="A7"/>
    </sheetView>
  </sheetViews>
  <sheetFormatPr defaultRowHeight="15" x14ac:dyDescent="0.25"/>
  <cols>
    <col min="1" max="1" width="25" customWidth="1"/>
    <col min="2" max="2" width="23.85546875" bestFit="1" customWidth="1"/>
    <col min="5" max="5" width="20.28515625" customWidth="1"/>
  </cols>
  <sheetData>
    <row r="1" spans="1:10" ht="15.75" thickBot="1" x14ac:dyDescent="0.3">
      <c r="A1" s="1403" t="str">
        <f>'Comm Input'!J4</f>
        <v>2022 12 Pays 2023 01</v>
      </c>
      <c r="B1" s="1403"/>
      <c r="C1" s="1471" t="str">
        <f>'Comm Input'!L4</f>
        <v xml:space="preserve">                            Accurate Payroll Strategies</v>
      </c>
      <c r="D1" s="1471"/>
      <c r="E1" s="1471"/>
      <c r="F1" s="1471" t="s">
        <v>1013</v>
      </c>
      <c r="G1" s="1471"/>
      <c r="H1" s="1471"/>
    </row>
    <row r="2" spans="1:10" x14ac:dyDescent="0.25">
      <c r="A2" s="1458">
        <f>SUM(J:J)</f>
        <v>45</v>
      </c>
      <c r="B2" s="1460" t="s">
        <v>1010</v>
      </c>
      <c r="C2" s="1460"/>
      <c r="D2" s="1460"/>
      <c r="E2" s="143"/>
      <c r="F2" s="143"/>
      <c r="G2" s="143"/>
      <c r="H2" s="143"/>
    </row>
    <row r="3" spans="1:10" ht="15.75" thickBot="1" x14ac:dyDescent="0.3">
      <c r="A3" s="1459"/>
      <c r="B3" s="1460"/>
      <c r="C3" s="1460"/>
      <c r="D3" s="1460"/>
      <c r="E3" s="143"/>
      <c r="F3" s="143"/>
      <c r="G3" s="81"/>
      <c r="H3" s="81"/>
    </row>
    <row r="4" spans="1:10" x14ac:dyDescent="0.25">
      <c r="B4" t="s">
        <v>1012</v>
      </c>
      <c r="C4" s="506" t="s">
        <v>1011</v>
      </c>
    </row>
    <row r="5" spans="1:10" x14ac:dyDescent="0.25">
      <c r="A5" s="40" t="s">
        <v>1126</v>
      </c>
      <c r="C5" s="506"/>
    </row>
    <row r="6" spans="1:10" x14ac:dyDescent="0.25">
      <c r="A6" s="40" t="s">
        <v>1091</v>
      </c>
      <c r="C6" s="506"/>
    </row>
    <row r="7" spans="1:10" x14ac:dyDescent="0.25">
      <c r="A7" s="40" t="s">
        <v>1050</v>
      </c>
      <c r="C7" s="506"/>
    </row>
    <row r="8" spans="1:10" x14ac:dyDescent="0.25">
      <c r="A8" s="40" t="s">
        <v>1027</v>
      </c>
    </row>
    <row r="9" spans="1:10" x14ac:dyDescent="0.25">
      <c r="A9" s="40" t="s">
        <v>1014</v>
      </c>
    </row>
    <row r="10" spans="1:10" x14ac:dyDescent="0.25">
      <c r="A10" s="40" t="s">
        <v>1015</v>
      </c>
    </row>
    <row r="11" spans="1:10" x14ac:dyDescent="0.25">
      <c r="A11" s="40"/>
    </row>
    <row r="12" spans="1:10" x14ac:dyDescent="0.25">
      <c r="A12" s="310" t="s">
        <v>433</v>
      </c>
      <c r="B12" s="35"/>
      <c r="C12" s="35"/>
      <c r="D12" s="158"/>
      <c r="E12" s="117"/>
      <c r="F12" s="316"/>
      <c r="G12" s="158"/>
      <c r="H12" s="158">
        <v>0.02</v>
      </c>
      <c r="I12" s="157"/>
      <c r="J12" s="449"/>
    </row>
    <row r="13" spans="1:10" x14ac:dyDescent="0.25">
      <c r="A13" s="431"/>
      <c r="B13" t="s">
        <v>952</v>
      </c>
      <c r="C13" s="17"/>
      <c r="D13" t="s">
        <v>320</v>
      </c>
      <c r="E13" s="755">
        <v>2250</v>
      </c>
      <c r="F13" s="17"/>
      <c r="G13" s="525"/>
      <c r="H13" s="23">
        <f>SUM(E13*H12)</f>
        <v>45</v>
      </c>
      <c r="I13" s="23">
        <f>SUM(E13*I12*G13)</f>
        <v>0</v>
      </c>
    </row>
    <row r="14" spans="1:10" x14ac:dyDescent="0.25">
      <c r="A14" s="311"/>
      <c r="E14" s="528"/>
      <c r="F14" s="17"/>
      <c r="G14" s="527">
        <f>SUM(G13*0.66)</f>
        <v>0</v>
      </c>
      <c r="H14" s="23">
        <f>SUM(E14*H12)</f>
        <v>0</v>
      </c>
      <c r="I14" s="23">
        <f>SUM(E14*I12*G14)</f>
        <v>0</v>
      </c>
    </row>
    <row r="15" spans="1:10" x14ac:dyDescent="0.25">
      <c r="A15" s="311"/>
      <c r="B15" t="s">
        <v>436</v>
      </c>
      <c r="C15" s="17"/>
      <c r="E15" s="593"/>
      <c r="F15" s="17"/>
      <c r="G15" s="525"/>
      <c r="H15" s="23">
        <f>SUM(E15*H12)</f>
        <v>0</v>
      </c>
      <c r="I15" s="23">
        <f>SUM(E15*I12*G15)</f>
        <v>0</v>
      </c>
    </row>
    <row r="16" spans="1:10" x14ac:dyDescent="0.25">
      <c r="A16" s="311"/>
      <c r="E16" s="529"/>
      <c r="F16" s="17"/>
      <c r="G16" s="525">
        <f>SUM(G15*0.66)</f>
        <v>0</v>
      </c>
      <c r="H16" s="23">
        <f>SUM(E16*H12)</f>
        <v>0</v>
      </c>
      <c r="I16" s="23">
        <f>SUM(E16*I12*G16)</f>
        <v>0</v>
      </c>
    </row>
    <row r="17" spans="1:10" x14ac:dyDescent="0.25">
      <c r="A17" s="311"/>
      <c r="C17" s="17"/>
      <c r="E17" s="529"/>
      <c r="F17" s="17"/>
      <c r="G17" s="525"/>
      <c r="H17" s="23">
        <f>SUM(E17*H12)</f>
        <v>0</v>
      </c>
      <c r="I17" s="23">
        <f>SUM(E17*I12*G17)</f>
        <v>0</v>
      </c>
    </row>
    <row r="18" spans="1:10" x14ac:dyDescent="0.25">
      <c r="A18" s="311"/>
      <c r="E18" s="593"/>
      <c r="F18" s="13"/>
      <c r="G18" s="525">
        <f>SUM(G17*0.66)</f>
        <v>0</v>
      </c>
      <c r="H18" s="23">
        <f>SUM(E18*H12)</f>
        <v>0</v>
      </c>
      <c r="I18" s="23">
        <f>SUM(E18*I12*G18)</f>
        <v>0</v>
      </c>
    </row>
    <row r="19" spans="1:10" x14ac:dyDescent="0.25">
      <c r="A19" s="311"/>
      <c r="E19" s="49"/>
      <c r="F19" s="50"/>
      <c r="G19" s="38"/>
      <c r="H19" s="829">
        <f>SUM(H13:H18)</f>
        <v>45</v>
      </c>
      <c r="I19" s="829">
        <f>SUM(I13:I18)</f>
        <v>0</v>
      </c>
      <c r="J19" s="829">
        <f>SUM(H19:I19)</f>
        <v>45</v>
      </c>
    </row>
  </sheetData>
  <mergeCells count="5">
    <mergeCell ref="A1:B1"/>
    <mergeCell ref="C1:E1"/>
    <mergeCell ref="F1:H1"/>
    <mergeCell ref="A2:A3"/>
    <mergeCell ref="B2:D3"/>
  </mergeCells>
  <conditionalFormatting sqref="A12:J19 A1:H3">
    <cfRule type="cellIs" dxfId="305" priority="4" operator="equal">
      <formula>0</formula>
    </cfRule>
  </conditionalFormatting>
  <conditionalFormatting sqref="A1:F1">
    <cfRule type="cellIs" dxfId="304" priority="1" operator="equal">
      <formula>0</formula>
    </cfRule>
  </conditionalFormatting>
  <hyperlinks>
    <hyperlink ref="C4" r:id="rId1" xr:uid="{FD4173E8-4B04-4E18-BCFF-36AC4D3286CA}"/>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2CB30-664A-4F34-9582-D964071133CC}">
  <sheetPr>
    <pageSetUpPr fitToPage="1"/>
  </sheetPr>
  <dimension ref="A1:H15"/>
  <sheetViews>
    <sheetView workbookViewId="0">
      <selection activeCell="A2" sqref="A2:B3"/>
    </sheetView>
  </sheetViews>
  <sheetFormatPr defaultRowHeight="15" x14ac:dyDescent="0.25"/>
  <cols>
    <col min="1" max="1" width="19" bestFit="1" customWidth="1"/>
    <col min="2" max="2" width="23.7109375" bestFit="1" customWidth="1"/>
    <col min="3" max="3" width="7.140625" bestFit="1" customWidth="1"/>
    <col min="4" max="4" width="22.140625" customWidth="1"/>
    <col min="5" max="5" width="11.85546875" bestFit="1" customWidth="1"/>
    <col min="6" max="6" width="10.5703125" bestFit="1" customWidth="1"/>
  </cols>
  <sheetData>
    <row r="1" spans="1:8" s="1310" customFormat="1" ht="18.75" x14ac:dyDescent="0.3">
      <c r="A1" s="1308" t="str">
        <f>'Comm Input'!$J$4</f>
        <v>2022 12 Pays 2023 01</v>
      </c>
      <c r="B1" s="1309"/>
      <c r="D1" s="1311"/>
      <c r="E1" s="1309"/>
      <c r="F1" s="1309"/>
      <c r="G1" s="1309"/>
      <c r="H1" s="1309"/>
    </row>
    <row r="2" spans="1:8" s="1310" customFormat="1" ht="18.75" x14ac:dyDescent="0.3">
      <c r="A2" s="1472">
        <f>SUM(G:G)</f>
        <v>172.49679900000001</v>
      </c>
      <c r="B2" s="1473"/>
      <c r="C2" s="1476" t="s">
        <v>983</v>
      </c>
      <c r="D2" s="1476"/>
    </row>
    <row r="3" spans="1:8" s="1310" customFormat="1" ht="18.75" x14ac:dyDescent="0.3">
      <c r="A3" s="1474"/>
      <c r="B3" s="1475"/>
      <c r="C3" s="1476"/>
      <c r="D3" s="1476"/>
    </row>
    <row r="4" spans="1:8" s="1310" customFormat="1" ht="18.75" x14ac:dyDescent="0.3">
      <c r="C4" s="1310" t="s">
        <v>984</v>
      </c>
      <c r="E4" s="1310" t="s">
        <v>985</v>
      </c>
    </row>
    <row r="6" spans="1:8" x14ac:dyDescent="0.25">
      <c r="A6" s="134" t="s">
        <v>133</v>
      </c>
      <c r="B6" t="s">
        <v>134</v>
      </c>
      <c r="C6" t="s">
        <v>126</v>
      </c>
      <c r="D6" s="13" t="s">
        <v>136</v>
      </c>
      <c r="E6" t="s">
        <v>733</v>
      </c>
      <c r="G6" t="s">
        <v>147</v>
      </c>
    </row>
    <row r="7" spans="1:8" x14ac:dyDescent="0.25">
      <c r="A7" s="440" t="str">
        <f>'Comm Input'!J1753</f>
        <v>CES - EOI</v>
      </c>
      <c r="B7" s="42" t="str">
        <f>'Comm Input'!K1753</f>
        <v>Broker: Carolina PEO, Inc.</v>
      </c>
      <c r="C7" s="158">
        <f>'Comm Input'!M1753</f>
        <v>0</v>
      </c>
      <c r="D7" s="117">
        <f>'Comm Input'!N1753</f>
        <v>0</v>
      </c>
      <c r="E7" s="55">
        <f>'Comm Input'!W1753</f>
        <v>1.8450000000000001E-2</v>
      </c>
      <c r="F7" s="55"/>
      <c r="G7" s="157">
        <f>'Comm Input'!Y1753</f>
        <v>0</v>
      </c>
    </row>
    <row r="8" spans="1:8" x14ac:dyDescent="0.25">
      <c r="A8" s="311">
        <f>'Comm Input'!J1754</f>
        <v>0</v>
      </c>
      <c r="B8" s="378" t="str">
        <f>'Comm Input'!K1754</f>
        <v>A1  Personnel - Harvest Select</v>
      </c>
      <c r="C8" t="str">
        <f>'Comm Input'!M1754</f>
        <v>AL8021</v>
      </c>
      <c r="D8" s="528">
        <f>'Comm Input'!N1754</f>
        <v>9349.42</v>
      </c>
      <c r="E8" s="523">
        <f>'Comm Input'!W1754</f>
        <v>172.49679900000001</v>
      </c>
      <c r="F8" s="523"/>
      <c r="G8" s="538">
        <f>'Comm Input'!Y1754</f>
        <v>0</v>
      </c>
    </row>
    <row r="9" spans="1:8" x14ac:dyDescent="0.25">
      <c r="A9" s="311">
        <f>'Comm Input'!J1755</f>
        <v>0</v>
      </c>
      <c r="B9">
        <f>'Comm Input'!K1755</f>
        <v>0</v>
      </c>
      <c r="C9">
        <f>'Comm Input'!M1755</f>
        <v>0</v>
      </c>
      <c r="D9" s="529">
        <f>'Comm Input'!N1755</f>
        <v>0</v>
      </c>
      <c r="E9" s="22">
        <f>'Comm Input'!W1755</f>
        <v>0</v>
      </c>
      <c r="F9" s="22"/>
      <c r="G9" s="23">
        <f>'Comm Input'!Y1755</f>
        <v>0</v>
      </c>
    </row>
    <row r="10" spans="1:8" x14ac:dyDescent="0.25">
      <c r="A10" s="311">
        <f>'Comm Input'!J1756</f>
        <v>0</v>
      </c>
      <c r="B10" t="str">
        <f>'Comm Input'!K1756</f>
        <v>EFFECTIVE 7/2022</v>
      </c>
      <c r="C10">
        <f>'Comm Input'!M1756</f>
        <v>0</v>
      </c>
      <c r="D10" s="529">
        <f>'Comm Input'!N1756</f>
        <v>0</v>
      </c>
      <c r="E10" s="22">
        <f>'Comm Input'!W1756</f>
        <v>0</v>
      </c>
      <c r="F10" s="22"/>
      <c r="G10" s="23">
        <f>'Comm Input'!Y1756</f>
        <v>0</v>
      </c>
    </row>
    <row r="11" spans="1:8" x14ac:dyDescent="0.25">
      <c r="A11" s="311">
        <f>'Comm Input'!J1757</f>
        <v>0</v>
      </c>
      <c r="B11">
        <f>'Comm Input'!K1757</f>
        <v>0</v>
      </c>
      <c r="C11">
        <f>'Comm Input'!M1757</f>
        <v>0</v>
      </c>
      <c r="D11" s="529">
        <f>'Comm Input'!N1757</f>
        <v>0</v>
      </c>
      <c r="E11" s="22">
        <f>'Comm Input'!W1757</f>
        <v>0</v>
      </c>
      <c r="F11" s="22">
        <f>'Comm Input'!X1757</f>
        <v>0</v>
      </c>
      <c r="G11" s="22">
        <f>'Comm Input'!Z1757</f>
        <v>0</v>
      </c>
    </row>
    <row r="12" spans="1:8" x14ac:dyDescent="0.25">
      <c r="A12" s="311">
        <f>'Comm Input'!J1758</f>
        <v>0</v>
      </c>
      <c r="B12">
        <f>'Comm Input'!K1758</f>
        <v>0</v>
      </c>
      <c r="C12">
        <f>'Comm Input'!M1758</f>
        <v>0</v>
      </c>
      <c r="D12" s="529">
        <f>'Comm Input'!N1758</f>
        <v>0</v>
      </c>
      <c r="E12" s="22">
        <f>'Comm Input'!W1758</f>
        <v>0</v>
      </c>
      <c r="F12" s="22">
        <f>'Comm Input'!X1758</f>
        <v>0</v>
      </c>
      <c r="G12" s="22">
        <f>'Comm Input'!Z1758</f>
        <v>0</v>
      </c>
    </row>
    <row r="13" spans="1:8" x14ac:dyDescent="0.25">
      <c r="A13" s="311">
        <f>'Comm Input'!J1759</f>
        <v>0</v>
      </c>
      <c r="B13">
        <f>'Comm Input'!K1759</f>
        <v>0</v>
      </c>
      <c r="C13">
        <f>'Comm Input'!M1759</f>
        <v>0</v>
      </c>
      <c r="D13" s="593">
        <f>'Comm Input'!N1759</f>
        <v>0</v>
      </c>
      <c r="E13" s="22">
        <f>'Comm Input'!W1759</f>
        <v>0</v>
      </c>
      <c r="F13" s="22">
        <f>'Comm Input'!X1759</f>
        <v>0</v>
      </c>
      <c r="G13" s="22">
        <f>'Comm Input'!Z1759</f>
        <v>0</v>
      </c>
    </row>
    <row r="14" spans="1:8" x14ac:dyDescent="0.25">
      <c r="A14" s="311">
        <f>'Comm Input'!J1760</f>
        <v>0</v>
      </c>
      <c r="B14">
        <f>'Comm Input'!K1760</f>
        <v>0</v>
      </c>
      <c r="C14">
        <f>'Comm Input'!M1760</f>
        <v>0</v>
      </c>
      <c r="D14" s="49">
        <f>'Comm Input'!N1760</f>
        <v>0</v>
      </c>
      <c r="E14" s="38">
        <f>'Comm Input'!W1760</f>
        <v>0</v>
      </c>
      <c r="F14" s="22">
        <f>'Comm Input'!X1760</f>
        <v>0</v>
      </c>
      <c r="G14" s="22">
        <f>'Comm Input'!Z1760</f>
        <v>0</v>
      </c>
    </row>
    <row r="15" spans="1:8" x14ac:dyDescent="0.25">
      <c r="A15" s="311">
        <f>'Comm Input'!J1761</f>
        <v>0</v>
      </c>
      <c r="B15">
        <f>'Comm Input'!K1761</f>
        <v>0</v>
      </c>
      <c r="C15">
        <f>'Comm Input'!M1761</f>
        <v>0</v>
      </c>
      <c r="D15" s="49">
        <f>'Comm Input'!N1761</f>
        <v>0</v>
      </c>
      <c r="E15" s="522">
        <f>'Comm Input'!W1761</f>
        <v>172.49679900000001</v>
      </c>
      <c r="F15" s="523">
        <f>'Comm Input'!X1761</f>
        <v>0</v>
      </c>
      <c r="G15" s="523">
        <f>'Comm Input'!Z1761</f>
        <v>172.49679900000001</v>
      </c>
    </row>
  </sheetData>
  <mergeCells count="2">
    <mergeCell ref="A2:B3"/>
    <mergeCell ref="C2:D3"/>
  </mergeCells>
  <conditionalFormatting sqref="B6:D6 A7:B9 A11:G15 C7:G10">
    <cfRule type="cellIs" dxfId="303" priority="6" operator="equal">
      <formula>0</formula>
    </cfRule>
  </conditionalFormatting>
  <conditionalFormatting sqref="A10">
    <cfRule type="cellIs" dxfId="302" priority="2" operator="equal">
      <formula>0</formula>
    </cfRule>
  </conditionalFormatting>
  <conditionalFormatting sqref="B10">
    <cfRule type="cellIs" dxfId="301" priority="1" operator="equal">
      <formula>0</formula>
    </cfRule>
  </conditionalFormatting>
  <pageMargins left="0.25" right="0.25" top="0.75" bottom="0.75" header="0.3" footer="0.3"/>
  <pageSetup scale="98" fitToHeight="0"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FB0E3-B4CB-46DB-8211-170D4092C1D7}">
  <dimension ref="A1:K17"/>
  <sheetViews>
    <sheetView workbookViewId="0">
      <selection activeCell="A3" sqref="A3:H16"/>
    </sheetView>
  </sheetViews>
  <sheetFormatPr defaultRowHeight="15" x14ac:dyDescent="0.25"/>
  <cols>
    <col min="1" max="1" width="19.28515625" customWidth="1"/>
    <col min="2" max="2" width="24.7109375" customWidth="1"/>
    <col min="4" max="5" width="23.5703125" customWidth="1"/>
    <col min="6" max="6" width="9.42578125" customWidth="1"/>
    <col min="8" max="8" width="12.42578125" customWidth="1"/>
  </cols>
  <sheetData>
    <row r="1" spans="1:11" ht="18.75" x14ac:dyDescent="0.25">
      <c r="A1" s="1308" t="str">
        <f>'Comm Input'!$J$4</f>
        <v>2022 12 Pays 2023 01</v>
      </c>
      <c r="F1" s="372" t="str">
        <f>'Comm Input'!$M$4</f>
        <v>Coastal Employer Strategies</v>
      </c>
    </row>
    <row r="3" spans="1:11" ht="18.75" customHeight="1" x14ac:dyDescent="0.25">
      <c r="A3" s="1472">
        <f>SUM(H:H)</f>
        <v>18.875</v>
      </c>
      <c r="B3" s="1473"/>
      <c r="C3" s="1477" t="s">
        <v>1076</v>
      </c>
      <c r="D3" s="1478"/>
      <c r="E3" s="1478"/>
      <c r="F3" s="1478"/>
      <c r="G3" s="1478"/>
      <c r="H3" s="1478"/>
    </row>
    <row r="4" spans="1:11" ht="18.75" customHeight="1" x14ac:dyDescent="0.25">
      <c r="A4" s="1474"/>
      <c r="B4" s="1475"/>
      <c r="C4" s="1477"/>
      <c r="D4" s="1478"/>
      <c r="E4" s="1478"/>
      <c r="F4" s="1478"/>
      <c r="G4" s="1478"/>
      <c r="H4" s="1478"/>
    </row>
    <row r="5" spans="1:11" ht="18.75" x14ac:dyDescent="0.3">
      <c r="A5" s="1310"/>
      <c r="B5" s="1310"/>
      <c r="C5" s="1310" t="s">
        <v>1074</v>
      </c>
      <c r="D5" s="1310"/>
      <c r="E5" s="1310"/>
      <c r="F5" s="506" t="s">
        <v>1075</v>
      </c>
      <c r="G5" s="1310"/>
      <c r="H5" s="1310"/>
    </row>
    <row r="7" spans="1:11" x14ac:dyDescent="0.25">
      <c r="A7" s="134" t="s">
        <v>133</v>
      </c>
      <c r="B7" t="s">
        <v>134</v>
      </c>
      <c r="C7" t="s">
        <v>126</v>
      </c>
      <c r="D7" s="13" t="s">
        <v>136</v>
      </c>
      <c r="E7" s="13"/>
      <c r="F7" t="s">
        <v>733</v>
      </c>
      <c r="H7" t="s">
        <v>147</v>
      </c>
    </row>
    <row r="8" spans="1:11" x14ac:dyDescent="0.25">
      <c r="A8" s="440" t="str">
        <f>'Comm Input'!J1457</f>
        <v>CES</v>
      </c>
      <c r="B8" s="42" t="str">
        <f>'Comm Input'!K1457</f>
        <v>Broker: Comp Insurance</v>
      </c>
      <c r="C8" s="158"/>
      <c r="D8" s="117"/>
      <c r="E8" s="117"/>
      <c r="F8" s="158" t="str">
        <f>'Comm Input'!W1457</f>
        <v>per code</v>
      </c>
      <c r="G8" s="117"/>
      <c r="H8" s="157"/>
    </row>
    <row r="9" spans="1:11" x14ac:dyDescent="0.25">
      <c r="A9" s="311">
        <f>'Comm Input'!J1458</f>
        <v>0</v>
      </c>
      <c r="B9" s="378" t="str">
        <f>'Comm Input'!K1458</f>
        <v>Arch Enterprises, Inc.</v>
      </c>
      <c r="C9" t="str">
        <f>'Comm Input'!M1458</f>
        <v>FL5551</v>
      </c>
      <c r="D9" s="528">
        <f>'Comm Input'!N1458</f>
        <v>0</v>
      </c>
      <c r="E9" s="526">
        <f>'Comm Input'!V1458</f>
        <v>0.03</v>
      </c>
      <c r="F9" s="523">
        <f>'Comm Input'!W1458</f>
        <v>0</v>
      </c>
      <c r="G9" s="523">
        <f>'Comm Input'!X1458</f>
        <v>0</v>
      </c>
      <c r="H9" s="538">
        <f>'Comm Input'!Z1458</f>
        <v>0</v>
      </c>
      <c r="K9" s="526"/>
    </row>
    <row r="10" spans="1:11" x14ac:dyDescent="0.25">
      <c r="A10" s="311">
        <f>'Comm Input'!J1459</f>
        <v>0</v>
      </c>
      <c r="B10">
        <f>'Comm Input'!K1459</f>
        <v>0</v>
      </c>
      <c r="C10">
        <f>'Comm Input'!M1459</f>
        <v>0</v>
      </c>
      <c r="D10" s="529">
        <f>'Comm Input'!N1459</f>
        <v>0</v>
      </c>
      <c r="E10" s="38">
        <f>'Comm Input'!V1459</f>
        <v>0</v>
      </c>
      <c r="F10" s="22">
        <f>'Comm Input'!W1459</f>
        <v>0</v>
      </c>
      <c r="G10" s="22">
        <f>'Comm Input'!X1459</f>
        <v>0</v>
      </c>
      <c r="H10" s="538">
        <f>'Comm Input'!Z1459</f>
        <v>0</v>
      </c>
      <c r="K10" s="38"/>
    </row>
    <row r="11" spans="1:11" x14ac:dyDescent="0.25">
      <c r="A11" s="311">
        <f>'Comm Input'!J1460</f>
        <v>0</v>
      </c>
      <c r="B11" t="str">
        <f>'Comm Input'!K1460</f>
        <v>EFFECTIVE 10/2022</v>
      </c>
      <c r="C11" t="str">
        <f>'Comm Input'!M1460</f>
        <v>FL5606</v>
      </c>
      <c r="D11" s="529">
        <f>'Comm Input'!N1460</f>
        <v>0</v>
      </c>
      <c r="E11" s="38">
        <f>'Comm Input'!V1460</f>
        <v>3.8150000000000003E-2</v>
      </c>
      <c r="F11" s="22">
        <f>'Comm Input'!W1460</f>
        <v>0</v>
      </c>
      <c r="G11" s="22">
        <f>'Comm Input'!X1460</f>
        <v>0</v>
      </c>
      <c r="H11" s="538">
        <f>'Comm Input'!Z1460</f>
        <v>0</v>
      </c>
      <c r="K11" s="38"/>
    </row>
    <row r="12" spans="1:11" x14ac:dyDescent="0.25">
      <c r="A12" s="311">
        <f>'Comm Input'!J1461</f>
        <v>0</v>
      </c>
      <c r="B12">
        <f>'Comm Input'!K1461</f>
        <v>0</v>
      </c>
      <c r="C12">
        <f>'Comm Input'!M1461</f>
        <v>0</v>
      </c>
      <c r="D12" s="529">
        <f>'Comm Input'!N1461</f>
        <v>0</v>
      </c>
      <c r="E12" s="38">
        <f>'Comm Input'!V1461</f>
        <v>0</v>
      </c>
      <c r="F12" s="22">
        <f>'Comm Input'!W1461</f>
        <v>0</v>
      </c>
      <c r="G12" s="22">
        <f>'Comm Input'!X1461</f>
        <v>0</v>
      </c>
      <c r="H12" s="538">
        <f>'Comm Input'!Z1461</f>
        <v>0</v>
      </c>
      <c r="K12" s="38"/>
    </row>
    <row r="13" spans="1:11" x14ac:dyDescent="0.25">
      <c r="A13" s="311">
        <f>'Comm Input'!J1462</f>
        <v>0</v>
      </c>
      <c r="B13">
        <f>'Comm Input'!K1462</f>
        <v>0</v>
      </c>
      <c r="C13" t="str">
        <f>'Comm Input'!M1462</f>
        <v xml:space="preserve">FL8810 </v>
      </c>
      <c r="D13" s="529">
        <f>'Comm Input'!N1462</f>
        <v>625</v>
      </c>
      <c r="E13" s="38">
        <f>'Comm Input'!V1462</f>
        <v>3.0200000000000001E-2</v>
      </c>
      <c r="F13" s="22">
        <f>'Comm Input'!W1462</f>
        <v>18.875</v>
      </c>
      <c r="G13" s="22">
        <f>'Comm Input'!X1462</f>
        <v>0</v>
      </c>
      <c r="H13" s="538">
        <f>'Comm Input'!Z1462</f>
        <v>0</v>
      </c>
      <c r="K13" s="38"/>
    </row>
    <row r="14" spans="1:11" x14ac:dyDescent="0.25">
      <c r="A14" s="311">
        <f>'Comm Input'!J1463</f>
        <v>0</v>
      </c>
      <c r="B14">
        <f>'Comm Input'!K1463</f>
        <v>0</v>
      </c>
      <c r="C14">
        <f>'Comm Input'!M1463</f>
        <v>0</v>
      </c>
      <c r="D14" s="593">
        <f>'Comm Input'!N1463</f>
        <v>0</v>
      </c>
      <c r="E14" s="1346">
        <f>'Comm Input'!V1463</f>
        <v>0</v>
      </c>
      <c r="F14" s="22">
        <f>'Comm Input'!W1463</f>
        <v>0</v>
      </c>
      <c r="G14" s="22">
        <f>'Comm Input'!X1463</f>
        <v>0</v>
      </c>
      <c r="H14" s="538">
        <f>'Comm Input'!Z1463</f>
        <v>0</v>
      </c>
      <c r="K14" s="38"/>
    </row>
    <row r="15" spans="1:11" x14ac:dyDescent="0.25">
      <c r="A15" s="311">
        <f>'Comm Input'!J1464</f>
        <v>0</v>
      </c>
      <c r="B15">
        <f>'Comm Input'!K1464</f>
        <v>0</v>
      </c>
      <c r="C15">
        <f>'Comm Input'!M1464</f>
        <v>0</v>
      </c>
      <c r="D15" s="49">
        <f>'Comm Input'!N1464</f>
        <v>0</v>
      </c>
      <c r="E15" s="789">
        <f>'Comm Input'!V1464</f>
        <v>0</v>
      </c>
      <c r="F15" s="38">
        <f>'Comm Input'!W1464</f>
        <v>0</v>
      </c>
      <c r="G15" s="22">
        <f>'Comm Input'!X1464</f>
        <v>0</v>
      </c>
      <c r="H15" s="538">
        <f>'Comm Input'!Z1464</f>
        <v>0</v>
      </c>
      <c r="K15" s="38"/>
    </row>
    <row r="16" spans="1:11" x14ac:dyDescent="0.25">
      <c r="A16" s="311">
        <f>'Comm Input'!J1465</f>
        <v>0</v>
      </c>
      <c r="B16">
        <f>'Comm Input'!K1465</f>
        <v>0</v>
      </c>
      <c r="C16">
        <f>'Comm Input'!M1465</f>
        <v>0</v>
      </c>
      <c r="D16" s="49">
        <f>'Comm Input'!N1465</f>
        <v>0</v>
      </c>
      <c r="E16" s="49"/>
      <c r="F16" s="827">
        <f>'Comm Input'!W1465</f>
        <v>18.875</v>
      </c>
      <c r="G16" s="829">
        <f>'Comm Input'!X1465</f>
        <v>0</v>
      </c>
      <c r="H16" s="538">
        <f>'Comm Input'!Z1465</f>
        <v>18.875</v>
      </c>
    </row>
    <row r="17" spans="8:8" x14ac:dyDescent="0.25">
      <c r="H17" s="538"/>
    </row>
  </sheetData>
  <mergeCells count="2">
    <mergeCell ref="A3:B4"/>
    <mergeCell ref="C3:H4"/>
  </mergeCells>
  <conditionalFormatting sqref="F1">
    <cfRule type="cellIs" dxfId="300" priority="7" operator="equal">
      <formula>0</formula>
    </cfRule>
  </conditionalFormatting>
  <conditionalFormatting sqref="B7:E7 A8:H8 A14:G16 A9:D13 F9:H9 F10:G13 H10:H17">
    <cfRule type="cellIs" dxfId="299" priority="6" operator="equal">
      <formula>0</formula>
    </cfRule>
  </conditionalFormatting>
  <conditionalFormatting sqref="K9:K15">
    <cfRule type="cellIs" dxfId="298" priority="2" operator="equal">
      <formula>0</formula>
    </cfRule>
  </conditionalFormatting>
  <conditionalFormatting sqref="E9:E13">
    <cfRule type="cellIs" dxfId="297" priority="1" operator="equal">
      <formula>0</formula>
    </cfRule>
  </conditionalFormatting>
  <hyperlinks>
    <hyperlink ref="F5" r:id="rId1" display="mailto:commissions@compinsurance.org" xr:uid="{947A13A7-211F-40B6-88A6-FA9F2CCC8EF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U230"/>
  <sheetViews>
    <sheetView zoomScale="70" zoomScaleNormal="70" workbookViewId="0">
      <pane ySplit="8" topLeftCell="A9" activePane="bottomLeft" state="frozen"/>
      <selection activeCell="D98" sqref="D98"/>
      <selection pane="bottomLeft" activeCell="B7" sqref="B7"/>
    </sheetView>
  </sheetViews>
  <sheetFormatPr defaultRowHeight="15" x14ac:dyDescent="0.25"/>
  <cols>
    <col min="1" max="1" width="39" customWidth="1"/>
    <col min="2" max="2" width="54.42578125" customWidth="1"/>
    <col min="3" max="3" width="23.85546875" customWidth="1"/>
    <col min="4" max="4" width="15.5703125" style="457" customWidth="1"/>
    <col min="5" max="5" width="15.28515625" customWidth="1"/>
    <col min="6" max="6" width="10.140625" customWidth="1"/>
    <col min="7" max="7" width="14" customWidth="1"/>
    <col min="8" max="8" width="10" customWidth="1"/>
    <col min="9" max="9" width="13.5703125" customWidth="1"/>
    <col min="10" max="10" width="10.85546875" style="89" customWidth="1"/>
    <col min="11" max="11" width="12.7109375" style="89" customWidth="1"/>
    <col min="12" max="12" width="10.5703125" bestFit="1" customWidth="1"/>
    <col min="13" max="13" width="11.140625" customWidth="1"/>
  </cols>
  <sheetData>
    <row r="1" spans="1:11" ht="76.5" customHeight="1" x14ac:dyDescent="0.25">
      <c r="A1" s="1403" t="str">
        <f>'Comm Input'!J4</f>
        <v>2022 12 Pays 2023 01</v>
      </c>
      <c r="B1" s="1403"/>
      <c r="C1" s="1134" t="str">
        <f>'Comm Input'!L4</f>
        <v xml:space="preserve">                            Accurate Payroll Strategies</v>
      </c>
      <c r="D1" s="464"/>
      <c r="E1" s="1134"/>
      <c r="F1" s="1134"/>
      <c r="G1" s="1134"/>
      <c r="H1" s="1134"/>
    </row>
    <row r="2" spans="1:11" ht="9" customHeight="1" x14ac:dyDescent="0.25">
      <c r="A2" s="1479">
        <f>SUM(K:K)</f>
        <v>6268.6763060000003</v>
      </c>
      <c r="B2" s="1465" t="s">
        <v>953</v>
      </c>
      <c r="C2" s="1465"/>
      <c r="D2" s="1465"/>
      <c r="E2" s="1465"/>
    </row>
    <row r="3" spans="1:11" ht="21" customHeight="1" x14ac:dyDescent="0.25">
      <c r="A3" s="1479"/>
      <c r="B3" s="1465"/>
      <c r="C3" s="1465"/>
      <c r="D3" s="1465"/>
      <c r="E3" s="1465"/>
    </row>
    <row r="4" spans="1:11" ht="21" customHeight="1" x14ac:dyDescent="0.25">
      <c r="A4" s="1378">
        <f>SUM(FLOW!D43:D47)*-1</f>
        <v>-3500</v>
      </c>
      <c r="B4" s="1141" t="s">
        <v>936</v>
      </c>
      <c r="C4" s="1275"/>
      <c r="D4" s="1141"/>
      <c r="E4" s="1141"/>
    </row>
    <row r="5" spans="1:11" ht="21" customHeight="1" x14ac:dyDescent="0.25">
      <c r="A5" s="600">
        <f>SUM('INVOICE PCS for Staff D comm'!A2)*-1</f>
        <v>0</v>
      </c>
      <c r="B5" s="1218" t="s">
        <v>954</v>
      </c>
      <c r="C5" s="1275"/>
      <c r="D5" s="1141"/>
      <c r="E5" s="1141"/>
    </row>
    <row r="6" spans="1:11" ht="45.75" customHeight="1" x14ac:dyDescent="0.25">
      <c r="A6" s="1217">
        <f>SUM(A2:A5)</f>
        <v>2768.6763060000003</v>
      </c>
      <c r="B6" s="1141" t="s">
        <v>935</v>
      </c>
      <c r="C6" s="1141"/>
      <c r="D6" s="1141"/>
      <c r="E6" s="1141"/>
    </row>
    <row r="7" spans="1:11" ht="21.75" customHeight="1" x14ac:dyDescent="0.25">
      <c r="A7" s="600"/>
      <c r="B7" s="1118"/>
      <c r="C7" s="1142"/>
      <c r="D7" s="1142"/>
    </row>
    <row r="8" spans="1:11" ht="30" x14ac:dyDescent="0.25">
      <c r="A8" s="85" t="s">
        <v>133</v>
      </c>
      <c r="B8" s="85" t="s">
        <v>134</v>
      </c>
      <c r="C8" s="85" t="s">
        <v>126</v>
      </c>
      <c r="D8" s="476" t="s">
        <v>136</v>
      </c>
      <c r="E8" s="362" t="s">
        <v>138</v>
      </c>
      <c r="F8" s="363" t="s">
        <v>139</v>
      </c>
      <c r="G8" s="362" t="s">
        <v>142</v>
      </c>
      <c r="H8" s="362"/>
      <c r="I8" s="688" t="s">
        <v>144</v>
      </c>
      <c r="J8" s="734"/>
      <c r="K8" s="733" t="s">
        <v>147</v>
      </c>
    </row>
    <row r="9" spans="1:11" x14ac:dyDescent="0.25">
      <c r="A9" s="310" t="str">
        <f>'Comm Input'!J1157</f>
        <v>CES</v>
      </c>
      <c r="B9" s="35" t="str">
        <f>'Comm Input'!K1157</f>
        <v>Broker: SS&amp;L</v>
      </c>
      <c r="C9" s="158"/>
      <c r="D9" s="117"/>
      <c r="E9" s="117"/>
      <c r="F9" s="158"/>
      <c r="G9" s="158"/>
      <c r="H9" s="158"/>
      <c r="I9" s="158">
        <f>'Comm Input'!AA1157</f>
        <v>5.0000000000000001E-3</v>
      </c>
      <c r="J9" s="122"/>
      <c r="K9" s="459"/>
    </row>
    <row r="10" spans="1:11" x14ac:dyDescent="0.25">
      <c r="A10" s="311">
        <f>'Comm Input'!J1158</f>
        <v>0</v>
      </c>
      <c r="B10" t="str">
        <f>'Comm Input'!K1158</f>
        <v>Advanced Roofing South (ARS)</v>
      </c>
      <c r="C10" t="str">
        <f>'Comm Input'!M1158</f>
        <v>FL5551</v>
      </c>
      <c r="D10" s="732">
        <f>'Comm Input'!N1158</f>
        <v>12240</v>
      </c>
      <c r="E10" s="732"/>
      <c r="F10" s="307"/>
      <c r="G10" s="38"/>
      <c r="H10" s="22"/>
      <c r="I10" s="23">
        <f>'Comm Input'!AA1158</f>
        <v>61.2</v>
      </c>
      <c r="J10" s="593">
        <f>'Comm Input'!AB1158</f>
        <v>0</v>
      </c>
      <c r="K10" s="89">
        <f>'Comm Input'!AC1158</f>
        <v>0</v>
      </c>
    </row>
    <row r="11" spans="1:11" x14ac:dyDescent="0.25">
      <c r="A11" s="311">
        <f>'Comm Input'!J1159</f>
        <v>0</v>
      </c>
      <c r="B11">
        <f>'Comm Input'!K1159</f>
        <v>0</v>
      </c>
      <c r="C11" t="str">
        <f>'Comm Input'!M1159</f>
        <v>OT</v>
      </c>
      <c r="D11" s="528">
        <f>'Comm Input'!N1159</f>
        <v>0</v>
      </c>
      <c r="E11" s="528"/>
      <c r="F11" s="307"/>
      <c r="G11" s="38"/>
      <c r="H11" s="22"/>
      <c r="I11" s="538">
        <f>'Comm Input'!AA1159</f>
        <v>0</v>
      </c>
      <c r="J11" s="589">
        <f>'Comm Input'!AB1159</f>
        <v>0</v>
      </c>
      <c r="K11" s="89">
        <f>'Comm Input'!AC1159</f>
        <v>0</v>
      </c>
    </row>
    <row r="12" spans="1:11" x14ac:dyDescent="0.25">
      <c r="A12" s="311">
        <f>'Comm Input'!J1160</f>
        <v>0</v>
      </c>
      <c r="B12">
        <f>'Comm Input'!K1160</f>
        <v>0</v>
      </c>
      <c r="C12" t="str">
        <f>'Comm Input'!M1160</f>
        <v>FL8742</v>
      </c>
      <c r="D12" s="529">
        <f>'Comm Input'!N1160</f>
        <v>0</v>
      </c>
      <c r="E12" s="529"/>
      <c r="F12" s="307"/>
      <c r="G12" s="38"/>
      <c r="H12" s="22"/>
      <c r="I12" s="23">
        <f>'Comm Input'!AA1160</f>
        <v>0</v>
      </c>
      <c r="J12" s="593">
        <f>'Comm Input'!AB1160</f>
        <v>0</v>
      </c>
      <c r="K12" s="89">
        <f>'Comm Input'!AC1160</f>
        <v>0</v>
      </c>
    </row>
    <row r="13" spans="1:11" x14ac:dyDescent="0.25">
      <c r="A13" s="311">
        <f>'Comm Input'!J1161</f>
        <v>0</v>
      </c>
      <c r="B13">
        <f>'Comm Input'!K1161</f>
        <v>0</v>
      </c>
      <c r="C13">
        <f>'Comm Input'!M1161</f>
        <v>0</v>
      </c>
      <c r="D13" s="529">
        <f>'Comm Input'!N1161</f>
        <v>0</v>
      </c>
      <c r="E13" s="529"/>
      <c r="F13" s="307"/>
      <c r="G13" s="38"/>
      <c r="H13" s="22"/>
      <c r="I13" s="23">
        <f>'Comm Input'!AA1161</f>
        <v>0</v>
      </c>
      <c r="J13" s="593">
        <f>'Comm Input'!AB1161</f>
        <v>0</v>
      </c>
      <c r="K13" s="89">
        <f>'Comm Input'!AC1161</f>
        <v>0</v>
      </c>
    </row>
    <row r="14" spans="1:11" x14ac:dyDescent="0.25">
      <c r="A14" s="311">
        <f>'Comm Input'!J1165</f>
        <v>0</v>
      </c>
      <c r="B14">
        <f>'Comm Input'!K1165</f>
        <v>0</v>
      </c>
      <c r="C14">
        <f>'Comm Input'!M1165</f>
        <v>0</v>
      </c>
      <c r="D14" s="529">
        <f>'Comm Input'!N1165</f>
        <v>0</v>
      </c>
      <c r="E14" s="529"/>
      <c r="F14" s="307"/>
      <c r="G14" s="307"/>
      <c r="H14" s="523"/>
      <c r="I14" s="1165">
        <f>'Comm Input'!AA1165</f>
        <v>61.2</v>
      </c>
      <c r="J14" s="1156">
        <f>'Comm Input'!AB1165</f>
        <v>0</v>
      </c>
      <c r="K14" s="913">
        <f>'Comm Input'!AC1165</f>
        <v>61.2</v>
      </c>
    </row>
    <row r="15" spans="1:11" x14ac:dyDescent="0.25">
      <c r="A15" s="349"/>
      <c r="B15" s="17"/>
      <c r="C15" s="17"/>
      <c r="D15" s="23"/>
      <c r="E15" s="13"/>
      <c r="F15" s="307"/>
      <c r="G15" s="307"/>
      <c r="H15" s="38"/>
      <c r="I15" s="22"/>
      <c r="J15" s="22"/>
      <c r="K15" s="22"/>
    </row>
    <row r="16" spans="1:11" x14ac:dyDescent="0.25">
      <c r="A16" s="310" t="str">
        <f>'Comm Input'!J1701</f>
        <v>CES</v>
      </c>
      <c r="B16" s="35" t="str">
        <f>'Comm Input'!K1701</f>
        <v>Broker: PEO Depot</v>
      </c>
      <c r="C16" s="158"/>
      <c r="D16" s="117"/>
      <c r="E16" s="117"/>
      <c r="F16" s="158"/>
      <c r="G16" s="158"/>
      <c r="H16" s="117"/>
      <c r="I16" s="55">
        <f>'Comm Input'!AA1701</f>
        <v>3.7499999999999999E-3</v>
      </c>
      <c r="J16" s="157"/>
      <c r="K16" s="7"/>
    </row>
    <row r="17" spans="1:11" x14ac:dyDescent="0.25">
      <c r="A17" s="311">
        <f>'Comm Input'!J1702</f>
        <v>0</v>
      </c>
      <c r="B17" s="378" t="str">
        <f>'Comm Input'!K1702</f>
        <v>Rosanio Godinez</v>
      </c>
      <c r="C17" t="str">
        <f>'Comm Input'!M1702</f>
        <v>FL0106</v>
      </c>
      <c r="D17" s="790">
        <f>'Comm Input'!N1702</f>
        <v>5280</v>
      </c>
      <c r="E17" s="528"/>
      <c r="F17" s="528"/>
      <c r="G17" s="528"/>
      <c r="H17" s="528"/>
      <c r="I17" s="538">
        <f>'Comm Input'!AA1702</f>
        <v>19.8</v>
      </c>
      <c r="J17" s="538">
        <f>'Comm Input'!AB1702</f>
        <v>0</v>
      </c>
      <c r="K17">
        <f>'Comm Input'!AC1702</f>
        <v>0</v>
      </c>
    </row>
    <row r="18" spans="1:11" x14ac:dyDescent="0.25">
      <c r="A18" s="311">
        <f>'Comm Input'!J1703</f>
        <v>0</v>
      </c>
      <c r="B18">
        <f>'Comm Input'!K1703</f>
        <v>0</v>
      </c>
      <c r="C18">
        <f>'Comm Input'!M1703</f>
        <v>0</v>
      </c>
      <c r="D18" s="529">
        <f>'Comm Input'!N1703</f>
        <v>0</v>
      </c>
      <c r="E18" s="529"/>
      <c r="F18" s="529"/>
      <c r="G18" s="529"/>
      <c r="H18" s="529"/>
      <c r="I18" s="23">
        <f>'Comm Input'!AA1703</f>
        <v>0</v>
      </c>
      <c r="J18" s="23">
        <f>'Comm Input'!AB1703</f>
        <v>0</v>
      </c>
      <c r="K18">
        <f>'Comm Input'!AC1703</f>
        <v>0</v>
      </c>
    </row>
    <row r="19" spans="1:11" x14ac:dyDescent="0.25">
      <c r="A19" s="311">
        <f>'Comm Input'!J1704</f>
        <v>0</v>
      </c>
      <c r="B19" t="str">
        <f>'Comm Input'!K1704</f>
        <v xml:space="preserve">EFFECTIVE: </v>
      </c>
      <c r="C19" t="str">
        <f>'Comm Input'!M1704</f>
        <v>FL</v>
      </c>
      <c r="D19" s="529">
        <f>'Comm Input'!N1704</f>
        <v>0</v>
      </c>
      <c r="E19" s="529"/>
      <c r="F19" s="529"/>
      <c r="G19" s="529"/>
      <c r="H19" s="529"/>
      <c r="I19" s="23">
        <f>'Comm Input'!AA1704</f>
        <v>0</v>
      </c>
      <c r="J19" s="23">
        <f>'Comm Input'!AB1704</f>
        <v>0</v>
      </c>
      <c r="K19">
        <f>'Comm Input'!AC1704</f>
        <v>0</v>
      </c>
    </row>
    <row r="20" spans="1:11" x14ac:dyDescent="0.25">
      <c r="A20" s="311">
        <f>'Comm Input'!J1705</f>
        <v>0</v>
      </c>
      <c r="B20">
        <f>'Comm Input'!K1705</f>
        <v>0</v>
      </c>
      <c r="C20">
        <f>'Comm Input'!M1705</f>
        <v>0</v>
      </c>
      <c r="D20" s="529">
        <f>'Comm Input'!N1705</f>
        <v>0</v>
      </c>
      <c r="E20" s="529"/>
      <c r="F20" s="529"/>
      <c r="G20" s="529"/>
      <c r="H20" s="529"/>
      <c r="I20" s="23">
        <f>'Comm Input'!AA1705</f>
        <v>0</v>
      </c>
      <c r="J20" s="23">
        <f>'Comm Input'!AB1705</f>
        <v>0</v>
      </c>
      <c r="K20">
        <f>'Comm Input'!AC1705</f>
        <v>0</v>
      </c>
    </row>
    <row r="21" spans="1:11" x14ac:dyDescent="0.25">
      <c r="A21" s="311">
        <f>'Comm Input'!J1706</f>
        <v>0</v>
      </c>
      <c r="B21">
        <f>'Comm Input'!K1706</f>
        <v>0</v>
      </c>
      <c r="C21">
        <f>'Comm Input'!M1706</f>
        <v>0</v>
      </c>
      <c r="D21" s="529">
        <f>'Comm Input'!N1706</f>
        <v>0</v>
      </c>
      <c r="E21" s="49"/>
      <c r="F21" s="49"/>
      <c r="G21" s="49"/>
      <c r="H21" s="49"/>
      <c r="I21" s="829">
        <f>'Comm Input'!AA1709</f>
        <v>19.8</v>
      </c>
      <c r="J21" s="829">
        <f>'Comm Input'!AB1709</f>
        <v>0</v>
      </c>
      <c r="K21" s="913">
        <f>'Comm Input'!AC1709</f>
        <v>19.8</v>
      </c>
    </row>
    <row r="22" spans="1:11" x14ac:dyDescent="0.25">
      <c r="A22" s="311">
        <f>'Comm Input'!J1707</f>
        <v>0</v>
      </c>
      <c r="B22">
        <f>'Comm Input'!K1707</f>
        <v>0</v>
      </c>
      <c r="C22">
        <f>'Comm Input'!L1707</f>
        <v>0</v>
      </c>
      <c r="D22">
        <f>'Comm Input'!M1707</f>
        <v>0</v>
      </c>
      <c r="E22" s="593">
        <f>'Comm Input'!N1707</f>
        <v>0</v>
      </c>
    </row>
    <row r="23" spans="1:11" x14ac:dyDescent="0.25">
      <c r="A23" s="310" t="str">
        <f>'Comm Input'!J565</f>
        <v>SA</v>
      </c>
      <c r="B23" s="35" t="str">
        <f>'Comm Input'!K565</f>
        <v>Broker: PEO Advisors</v>
      </c>
      <c r="C23" s="158"/>
      <c r="D23" s="117"/>
      <c r="E23" s="117"/>
      <c r="F23" s="117"/>
      <c r="G23" s="117"/>
      <c r="H23" s="117"/>
      <c r="I23" s="158">
        <f>'Comm Input'!AA565</f>
        <v>5.0000000000000001E-3</v>
      </c>
      <c r="J23" s="122"/>
      <c r="K23" s="459"/>
    </row>
    <row r="24" spans="1:11" x14ac:dyDescent="0.25">
      <c r="A24" s="311">
        <f>'Comm Input'!J566</f>
        <v>0</v>
      </c>
      <c r="B24" s="378" t="str">
        <f>'Comm Input'!K566</f>
        <v>Union PM Services</v>
      </c>
      <c r="C24" t="str">
        <f>'Comm Input'!M566</f>
        <v>FL8742</v>
      </c>
      <c r="D24" s="528">
        <f>'Comm Input'!N566</f>
        <v>0</v>
      </c>
      <c r="E24" s="528"/>
      <c r="F24" s="528"/>
      <c r="G24" s="528"/>
      <c r="H24" s="528"/>
      <c r="I24" s="538">
        <f>'Comm Input'!AA566</f>
        <v>0</v>
      </c>
      <c r="J24" s="538">
        <f>'Comm Input'!AB566</f>
        <v>0</v>
      </c>
      <c r="K24" s="523">
        <f>'Comm Input'!AC566</f>
        <v>0</v>
      </c>
    </row>
    <row r="25" spans="1:11" x14ac:dyDescent="0.25">
      <c r="A25" s="311">
        <f>'Comm Input'!J567</f>
        <v>0</v>
      </c>
      <c r="B25">
        <f>'Comm Input'!K567</f>
        <v>0</v>
      </c>
      <c r="C25">
        <f>'Comm Input'!M567</f>
        <v>0</v>
      </c>
      <c r="D25" s="529">
        <f>'Comm Input'!N567</f>
        <v>0</v>
      </c>
      <c r="E25" s="529"/>
      <c r="F25" s="529"/>
      <c r="G25" s="529"/>
      <c r="H25" s="529"/>
      <c r="I25" s="23">
        <f>'Comm Input'!AA567</f>
        <v>0</v>
      </c>
      <c r="J25" s="23">
        <f>'Comm Input'!AB567</f>
        <v>0</v>
      </c>
      <c r="K25" s="22">
        <f>'Comm Input'!AC567</f>
        <v>0</v>
      </c>
    </row>
    <row r="26" spans="1:11" x14ac:dyDescent="0.25">
      <c r="A26" s="311">
        <f>'Comm Input'!J568</f>
        <v>0</v>
      </c>
      <c r="C26" t="str">
        <f>'Comm Input'!M568</f>
        <v>FL9170</v>
      </c>
      <c r="D26" s="529">
        <f>'Comm Input'!N568</f>
        <v>0</v>
      </c>
      <c r="E26" s="529"/>
      <c r="F26" s="529"/>
      <c r="G26" s="529"/>
      <c r="H26" s="529"/>
      <c r="I26" s="23">
        <f>'Comm Input'!AA568</f>
        <v>0</v>
      </c>
      <c r="J26" s="23">
        <f>'Comm Input'!AB568</f>
        <v>0</v>
      </c>
      <c r="K26" s="22">
        <f>'Comm Input'!AC568</f>
        <v>0</v>
      </c>
    </row>
    <row r="27" spans="1:11" x14ac:dyDescent="0.25">
      <c r="A27" s="311">
        <f>'Comm Input'!J569</f>
        <v>0</v>
      </c>
      <c r="B27">
        <f>'Comm Input'!K569</f>
        <v>0</v>
      </c>
      <c r="C27">
        <f>'Comm Input'!M569</f>
        <v>0</v>
      </c>
      <c r="D27" s="529">
        <f>'Comm Input'!N569</f>
        <v>0</v>
      </c>
      <c r="E27" s="529"/>
      <c r="F27" s="529"/>
      <c r="G27" s="529"/>
      <c r="H27" s="529"/>
      <c r="I27" s="23">
        <f>'Comm Input'!AA569</f>
        <v>0</v>
      </c>
      <c r="J27" s="23">
        <f>'Comm Input'!AB569</f>
        <v>0</v>
      </c>
      <c r="K27" s="22">
        <f>'Comm Input'!AC569</f>
        <v>0</v>
      </c>
    </row>
    <row r="28" spans="1:11" x14ac:dyDescent="0.25">
      <c r="C28" s="457"/>
      <c r="D28" s="529"/>
      <c r="E28" s="529"/>
      <c r="F28" s="529"/>
      <c r="G28" s="529"/>
      <c r="H28" s="529"/>
      <c r="I28" s="595">
        <f>'Comm Input'!AA573</f>
        <v>0</v>
      </c>
      <c r="J28" s="735">
        <f>'Comm Input'!AB573</f>
        <v>0</v>
      </c>
      <c r="K28" s="1125">
        <f>'Comm Input'!AC573</f>
        <v>0</v>
      </c>
    </row>
    <row r="30" spans="1:11" x14ac:dyDescent="0.25">
      <c r="A30" s="310" t="str">
        <f>'Comm Input'!J1093</f>
        <v>CES</v>
      </c>
      <c r="B30" s="42" t="str">
        <f>'Comm Input'!K1093</f>
        <v>Broker: PEO Advisors II, LLC</v>
      </c>
      <c r="C30" s="158"/>
      <c r="D30" s="117"/>
      <c r="E30" s="316"/>
      <c r="F30" s="158"/>
      <c r="G30" s="158"/>
      <c r="H30" s="158"/>
      <c r="I30" s="158">
        <f>'Comm Input'!AA1093</f>
        <v>1.2500000000000001E-2</v>
      </c>
      <c r="J30" s="122"/>
      <c r="K30" s="459"/>
    </row>
    <row r="31" spans="1:11" x14ac:dyDescent="0.25">
      <c r="A31" s="431">
        <f>'Comm Input'!J1094</f>
        <v>0</v>
      </c>
      <c r="B31" s="11" t="str">
        <f>'Comm Input'!K1094</f>
        <v>Wright Roofing Company</v>
      </c>
      <c r="C31" t="str">
        <f>'Comm Input'!M1094</f>
        <v>FL5551</v>
      </c>
      <c r="D31" s="589">
        <f>'Comm Input'!N1094</f>
        <v>17984.5</v>
      </c>
      <c r="E31" s="17">
        <f>'Comm Input'!O1094</f>
        <v>0</v>
      </c>
      <c r="F31" s="527">
        <f>'Comm Input'!P1094</f>
        <v>0</v>
      </c>
      <c r="G31" s="535">
        <f>'Comm Input'!Q1094</f>
        <v>0</v>
      </c>
      <c r="H31" s="535">
        <f>'Comm Input'!R1094</f>
        <v>0</v>
      </c>
      <c r="I31" s="538">
        <f>'Comm Input'!AA1094</f>
        <v>224.80625000000001</v>
      </c>
      <c r="J31" s="538">
        <f>'Comm Input'!AB1094</f>
        <v>0</v>
      </c>
      <c r="K31" s="89">
        <f>'Comm Input'!AC1094</f>
        <v>0</v>
      </c>
    </row>
    <row r="32" spans="1:11" x14ac:dyDescent="0.25">
      <c r="A32" s="311">
        <f>'Comm Input'!J1095</f>
        <v>0</v>
      </c>
      <c r="B32">
        <f>'Comm Input'!K1095</f>
        <v>0</v>
      </c>
      <c r="C32">
        <f>'Comm Input'!M1095</f>
        <v>0</v>
      </c>
      <c r="D32" s="529">
        <f>'Comm Input'!N1095</f>
        <v>0</v>
      </c>
      <c r="E32" s="17">
        <f>'Comm Input'!O1095</f>
        <v>0</v>
      </c>
      <c r="F32" s="525">
        <f>'Comm Input'!P1095</f>
        <v>0</v>
      </c>
      <c r="G32" s="307">
        <f>'Comm Input'!Q1095</f>
        <v>0</v>
      </c>
      <c r="H32" s="307">
        <f>'Comm Input'!R1095</f>
        <v>0</v>
      </c>
      <c r="I32" s="23">
        <f>'Comm Input'!AA1095</f>
        <v>0</v>
      </c>
      <c r="J32" s="23">
        <f>'Comm Input'!AB1095</f>
        <v>0</v>
      </c>
      <c r="K32" s="89">
        <f>'Comm Input'!AC1095</f>
        <v>0</v>
      </c>
    </row>
    <row r="33" spans="1:11" x14ac:dyDescent="0.25">
      <c r="A33" s="311">
        <f>'Comm Input'!J1096</f>
        <v>0</v>
      </c>
      <c r="B33" s="40">
        <f>'Comm Input'!K1096</f>
        <v>0</v>
      </c>
      <c r="C33">
        <f>'Comm Input'!M1096</f>
        <v>0</v>
      </c>
      <c r="D33" s="529">
        <f>'Comm Input'!N1096</f>
        <v>0</v>
      </c>
      <c r="E33" s="17">
        <f>'Comm Input'!O1096</f>
        <v>0</v>
      </c>
      <c r="F33" s="525">
        <f>'Comm Input'!P1096</f>
        <v>0</v>
      </c>
      <c r="G33" s="307">
        <f>'Comm Input'!Q1096</f>
        <v>0</v>
      </c>
      <c r="H33" s="307">
        <f>'Comm Input'!R1096</f>
        <v>0</v>
      </c>
      <c r="I33" s="23">
        <f>'Comm Input'!AA1096</f>
        <v>0</v>
      </c>
      <c r="J33" s="23">
        <f>'Comm Input'!AB1096</f>
        <v>0</v>
      </c>
      <c r="K33" s="89">
        <f>'Comm Input'!AC1096</f>
        <v>0</v>
      </c>
    </row>
    <row r="34" spans="1:11" x14ac:dyDescent="0.25">
      <c r="A34" s="311">
        <f>'Comm Input'!J1097</f>
        <v>0</v>
      </c>
      <c r="B34">
        <f>'Comm Input'!K1097</f>
        <v>0</v>
      </c>
      <c r="C34">
        <f>'Comm Input'!M1097</f>
        <v>0</v>
      </c>
      <c r="D34" s="529">
        <f>'Comm Input'!N1097</f>
        <v>0</v>
      </c>
      <c r="E34" s="17">
        <f>'Comm Input'!O1097</f>
        <v>0</v>
      </c>
      <c r="F34" s="525">
        <f>'Comm Input'!P1097</f>
        <v>0</v>
      </c>
      <c r="G34" s="307">
        <f>'Comm Input'!Q1097</f>
        <v>0</v>
      </c>
      <c r="H34" s="307">
        <f>'Comm Input'!R1097</f>
        <v>0</v>
      </c>
      <c r="I34" s="23">
        <f>'Comm Input'!AA1097</f>
        <v>0</v>
      </c>
      <c r="J34" s="23">
        <f>'Comm Input'!AB1097</f>
        <v>0</v>
      </c>
      <c r="K34" s="89">
        <f>'Comm Input'!AC1097</f>
        <v>0</v>
      </c>
    </row>
    <row r="35" spans="1:11" x14ac:dyDescent="0.25">
      <c r="A35" s="311">
        <f>'Comm Input'!J1101</f>
        <v>0</v>
      </c>
      <c r="B35">
        <f>'Comm Input'!K1101</f>
        <v>0</v>
      </c>
      <c r="C35">
        <f>'Comm Input'!M1101</f>
        <v>0</v>
      </c>
      <c r="D35" s="49">
        <f>'Comm Input'!N1101</f>
        <v>0</v>
      </c>
      <c r="E35" s="50">
        <f>'Comm Input'!O1101</f>
        <v>0</v>
      </c>
      <c r="F35" s="38">
        <f>'Comm Input'!P1101</f>
        <v>0</v>
      </c>
      <c r="G35" s="38">
        <f>'Comm Input'!Q1101</f>
        <v>0</v>
      </c>
      <c r="H35" s="38">
        <f>'Comm Input'!R1101</f>
        <v>0</v>
      </c>
      <c r="I35" s="829">
        <f>'Comm Input'!AA1101</f>
        <v>224.80625000000001</v>
      </c>
      <c r="J35" s="829">
        <f>'Comm Input'!AB1101</f>
        <v>0</v>
      </c>
      <c r="K35" s="913">
        <f>'Comm Input'!AC1101</f>
        <v>224.80625000000001</v>
      </c>
    </row>
    <row r="36" spans="1:11" x14ac:dyDescent="0.25">
      <c r="C36" s="457"/>
      <c r="D36"/>
    </row>
    <row r="37" spans="1:11" x14ac:dyDescent="0.25">
      <c r="A37" s="310" t="str">
        <f>'Comm Input'!J1126</f>
        <v>CES</v>
      </c>
      <c r="B37" s="35" t="str">
        <f>'Comm Input'!K1126</f>
        <v>Broker: Get Leyed Enterprises</v>
      </c>
      <c r="C37" s="158"/>
      <c r="D37" s="117"/>
      <c r="E37" s="316"/>
      <c r="F37" s="158"/>
      <c r="G37" s="158"/>
      <c r="H37" s="158"/>
      <c r="I37" s="158">
        <f>'Comm Input'!AA1126</f>
        <v>1.2E-2</v>
      </c>
      <c r="J37" s="122"/>
      <c r="K37" s="459"/>
    </row>
    <row r="38" spans="1:11" x14ac:dyDescent="0.25">
      <c r="A38" s="311">
        <f>'Comm Input'!J1127</f>
        <v>0</v>
      </c>
      <c r="B38" t="str">
        <f>'Comm Input'!K1127</f>
        <v>GSD Construction Services, LLC</v>
      </c>
      <c r="C38" t="str">
        <f>'Comm Input'!M1127</f>
        <v>FL8742/8810</v>
      </c>
      <c r="D38" s="529">
        <f>'Comm Input'!N1127</f>
        <v>9200</v>
      </c>
      <c r="E38" s="17">
        <f>'Comm Input'!O1127</f>
        <v>0</v>
      </c>
      <c r="F38" s="525">
        <f>'Comm Input'!P1127</f>
        <v>0</v>
      </c>
      <c r="G38" s="525"/>
      <c r="H38" s="307">
        <f>'Comm Input'!Q1127</f>
        <v>0</v>
      </c>
      <c r="I38" s="23">
        <f>'Comm Input'!AA1127</f>
        <v>110.4</v>
      </c>
      <c r="J38" s="23">
        <f>'Comm Input'!AB1127</f>
        <v>0</v>
      </c>
      <c r="K38" s="89">
        <f>'Comm Input'!AC1127</f>
        <v>0</v>
      </c>
    </row>
    <row r="39" spans="1:11" x14ac:dyDescent="0.25">
      <c r="A39" s="311">
        <f>'Comm Input'!J1128</f>
        <v>0</v>
      </c>
      <c r="B39">
        <f>'Comm Input'!K1128</f>
        <v>0</v>
      </c>
      <c r="C39">
        <f>'Comm Input'!M1128</f>
        <v>0</v>
      </c>
      <c r="D39" s="528">
        <f>'Comm Input'!N1128</f>
        <v>0</v>
      </c>
      <c r="E39" s="17">
        <f>'Comm Input'!O1128</f>
        <v>0</v>
      </c>
      <c r="F39" s="527">
        <f>'Comm Input'!P1128</f>
        <v>0</v>
      </c>
      <c r="G39" s="527"/>
      <c r="H39" s="535">
        <f>'Comm Input'!Q1128</f>
        <v>0</v>
      </c>
      <c r="I39" s="538">
        <f>'Comm Input'!AA1128</f>
        <v>0</v>
      </c>
      <c r="J39" s="538">
        <f>'Comm Input'!AB1128</f>
        <v>0</v>
      </c>
      <c r="K39" s="89">
        <f>'Comm Input'!AC1128</f>
        <v>0</v>
      </c>
    </row>
    <row r="40" spans="1:11" x14ac:dyDescent="0.25">
      <c r="A40" s="311">
        <f>'Comm Input'!J1129</f>
        <v>0</v>
      </c>
      <c r="C40" t="str">
        <f>'Comm Input'!M1129</f>
        <v>IL8742/8810</v>
      </c>
      <c r="D40" s="529">
        <f>'Comm Input'!N1129</f>
        <v>3500</v>
      </c>
      <c r="E40" s="17">
        <f>'Comm Input'!O1129</f>
        <v>0</v>
      </c>
      <c r="F40" s="525">
        <f>'Comm Input'!P1129</f>
        <v>0</v>
      </c>
      <c r="G40" s="525"/>
      <c r="H40" s="307">
        <f>'Comm Input'!Q1129</f>
        <v>0</v>
      </c>
      <c r="I40" s="23">
        <f>'Comm Input'!AA1129</f>
        <v>42</v>
      </c>
      <c r="J40" s="23">
        <f>'Comm Input'!AB1129</f>
        <v>0</v>
      </c>
      <c r="K40" s="89">
        <f>'Comm Input'!AC1129</f>
        <v>0</v>
      </c>
    </row>
    <row r="41" spans="1:11" x14ac:dyDescent="0.25">
      <c r="A41" s="311">
        <f>'Comm Input'!J1130</f>
        <v>0</v>
      </c>
      <c r="B41">
        <f>'Comm Input'!K1130</f>
        <v>0</v>
      </c>
      <c r="C41">
        <f>'Comm Input'!M1130</f>
        <v>0</v>
      </c>
      <c r="D41" s="529">
        <f>'Comm Input'!N1130</f>
        <v>0</v>
      </c>
      <c r="E41" s="17">
        <f>'Comm Input'!O1130</f>
        <v>0</v>
      </c>
      <c r="F41" s="525">
        <f>'Comm Input'!P1130</f>
        <v>0</v>
      </c>
      <c r="G41" s="525"/>
      <c r="H41" s="307">
        <f>'Comm Input'!Q1130</f>
        <v>0</v>
      </c>
      <c r="I41" s="23">
        <f>'Comm Input'!AA1130</f>
        <v>0</v>
      </c>
      <c r="J41" s="23">
        <f>'Comm Input'!AB1130</f>
        <v>0</v>
      </c>
      <c r="K41" s="89">
        <f>'Comm Input'!AC1130</f>
        <v>0</v>
      </c>
    </row>
    <row r="42" spans="1:11" x14ac:dyDescent="0.25">
      <c r="A42" s="311">
        <f>'Comm Input'!J1136</f>
        <v>0</v>
      </c>
      <c r="B42">
        <f>'Comm Input'!K1136</f>
        <v>0</v>
      </c>
      <c r="C42">
        <f>'Comm Input'!M1136</f>
        <v>0</v>
      </c>
      <c r="D42" s="49">
        <f>'Comm Input'!N1136</f>
        <v>0</v>
      </c>
      <c r="E42" s="50">
        <f>'Comm Input'!O1136</f>
        <v>0</v>
      </c>
      <c r="F42" s="38">
        <f>'Comm Input'!P1136</f>
        <v>0</v>
      </c>
      <c r="G42" s="38"/>
      <c r="H42" s="38">
        <f>'Comm Input'!Q1136</f>
        <v>0</v>
      </c>
      <c r="I42" s="829">
        <f>'Comm Input'!AA1134</f>
        <v>152.4</v>
      </c>
      <c r="J42" s="829">
        <f>'Comm Input'!AB1134</f>
        <v>0</v>
      </c>
      <c r="K42" s="913">
        <f>'Comm Input'!AC1134</f>
        <v>152.4</v>
      </c>
    </row>
    <row r="43" spans="1:11" x14ac:dyDescent="0.25">
      <c r="A43" s="311"/>
      <c r="D43" s="49"/>
      <c r="E43" s="50"/>
      <c r="F43" s="38"/>
      <c r="G43" s="38"/>
      <c r="H43" s="38"/>
      <c r="I43" s="523"/>
      <c r="J43" s="523"/>
    </row>
    <row r="44" spans="1:11" x14ac:dyDescent="0.25">
      <c r="A44" s="310" t="str">
        <f>'Comm Input'!J1137</f>
        <v>CES</v>
      </c>
      <c r="B44" s="35" t="str">
        <f>'Comm Input'!K1137</f>
        <v>Broker: Creative Employment Solutions</v>
      </c>
      <c r="C44" s="158"/>
      <c r="D44" s="117"/>
      <c r="E44" s="117"/>
      <c r="F44" s="117"/>
      <c r="G44" s="117"/>
      <c r="H44" s="117"/>
      <c r="I44" s="158">
        <f>'Comm Input'!AA1137</f>
        <v>2.5000000000000001E-3</v>
      </c>
      <c r="J44" s="122"/>
      <c r="K44" s="459"/>
    </row>
    <row r="45" spans="1:11" x14ac:dyDescent="0.25">
      <c r="A45" s="311">
        <f>'Comm Input'!J1138</f>
        <v>0</v>
      </c>
      <c r="B45" t="str">
        <f>'Comm Input'!K1138</f>
        <v>Sophia Construction, Inc.</v>
      </c>
      <c r="C45" t="str">
        <f>'Comm Input'!M1138</f>
        <v>FL5551</v>
      </c>
      <c r="D45" s="732">
        <f>'Comm Input'!N1138</f>
        <v>3000</v>
      </c>
      <c r="E45" s="732"/>
      <c r="F45" s="732"/>
      <c r="G45" s="732"/>
      <c r="H45" s="732"/>
      <c r="I45" s="23">
        <f>'Comm Input'!AA1138</f>
        <v>7.5</v>
      </c>
      <c r="J45" s="593">
        <f>'Comm Input'!AB1138</f>
        <v>0</v>
      </c>
      <c r="K45" s="89">
        <f>'Comm Input'!AC1138</f>
        <v>0</v>
      </c>
    </row>
    <row r="46" spans="1:11" x14ac:dyDescent="0.25">
      <c r="A46" s="311">
        <f>'Comm Input'!J1139</f>
        <v>0</v>
      </c>
      <c r="B46">
        <f>'Comm Input'!K1139</f>
        <v>0</v>
      </c>
      <c r="C46">
        <f>'Comm Input'!M1139</f>
        <v>0</v>
      </c>
      <c r="D46" s="528">
        <f>'Comm Input'!N1139</f>
        <v>0</v>
      </c>
      <c r="E46" s="528"/>
      <c r="F46" s="528"/>
      <c r="G46" s="528"/>
      <c r="H46" s="528"/>
      <c r="I46" s="538">
        <f>'Comm Input'!AA1139</f>
        <v>0</v>
      </c>
      <c r="J46" s="589">
        <f>'Comm Input'!AB1139</f>
        <v>0</v>
      </c>
      <c r="K46" s="89">
        <f>'Comm Input'!AC1139</f>
        <v>0</v>
      </c>
    </row>
    <row r="47" spans="1:11" x14ac:dyDescent="0.25">
      <c r="A47" s="311">
        <f>'Comm Input'!J1140</f>
        <v>0</v>
      </c>
      <c r="B47" t="str">
        <f>'Comm Input'!K1140</f>
        <v>EFFECTIVE: 10/2022</v>
      </c>
      <c r="C47">
        <f>'Comm Input'!M1140</f>
        <v>7.57</v>
      </c>
      <c r="D47" s="529">
        <f>'Comm Input'!N1140</f>
        <v>0</v>
      </c>
      <c r="E47" s="529"/>
      <c r="F47" s="529"/>
      <c r="G47" s="529"/>
      <c r="H47" s="529"/>
      <c r="I47" s="23">
        <f>'Comm Input'!AA1140</f>
        <v>0</v>
      </c>
      <c r="J47" s="593">
        <f>'Comm Input'!AB1140</f>
        <v>0</v>
      </c>
      <c r="K47" s="89">
        <f>'Comm Input'!AC1140</f>
        <v>0</v>
      </c>
    </row>
    <row r="48" spans="1:11" x14ac:dyDescent="0.25">
      <c r="A48" s="311">
        <f>'Comm Input'!J1141</f>
        <v>0</v>
      </c>
      <c r="B48">
        <f>'Comm Input'!K1141</f>
        <v>0</v>
      </c>
      <c r="C48">
        <f>'Comm Input'!M1141</f>
        <v>0</v>
      </c>
      <c r="D48" s="529">
        <f>'Comm Input'!N1141</f>
        <v>0</v>
      </c>
      <c r="E48" s="529"/>
      <c r="F48" s="529"/>
      <c r="G48" s="529"/>
      <c r="H48" s="529"/>
      <c r="I48" s="23">
        <f>'Comm Input'!AA1141</f>
        <v>0</v>
      </c>
      <c r="J48" s="593">
        <f>'Comm Input'!AB1141</f>
        <v>0</v>
      </c>
      <c r="K48" s="89">
        <f>'Comm Input'!AC1141</f>
        <v>0</v>
      </c>
    </row>
    <row r="49" spans="1:11" x14ac:dyDescent="0.25">
      <c r="A49" s="311">
        <f>'Comm Input'!J1145</f>
        <v>0</v>
      </c>
      <c r="B49">
        <f>'Comm Input'!K1145</f>
        <v>0</v>
      </c>
      <c r="C49">
        <f>'Comm Input'!M1145</f>
        <v>0</v>
      </c>
      <c r="D49" s="529">
        <f>'Comm Input'!N1145</f>
        <v>0</v>
      </c>
      <c r="E49" s="529"/>
      <c r="F49" s="529"/>
      <c r="G49" s="529"/>
      <c r="H49" s="529"/>
      <c r="I49" s="829">
        <f>'Comm Input'!AA1145</f>
        <v>7.5</v>
      </c>
      <c r="J49" s="1156">
        <f>'Comm Input'!AB1145</f>
        <v>0</v>
      </c>
      <c r="K49" s="913">
        <f>'Comm Input'!AC1145</f>
        <v>7.5</v>
      </c>
    </row>
    <row r="51" spans="1:11" x14ac:dyDescent="0.25">
      <c r="A51" s="310" t="str">
        <f>'Comm Input'!J1167</f>
        <v>CES</v>
      </c>
      <c r="B51" s="35" t="str">
        <f>'Comm Input'!K1167</f>
        <v xml:space="preserve">Broker: SS&amp;L </v>
      </c>
      <c r="C51" s="158"/>
      <c r="D51" s="117"/>
      <c r="E51" s="117"/>
      <c r="F51" s="117"/>
      <c r="G51" s="117"/>
      <c r="H51" s="117"/>
      <c r="I51" s="158">
        <f>'Comm Input'!AA1167</f>
        <v>5.0000000000000001E-3</v>
      </c>
      <c r="J51" s="157"/>
      <c r="K51" s="385"/>
    </row>
    <row r="52" spans="1:11" x14ac:dyDescent="0.25">
      <c r="A52" s="311">
        <f>'Comm Input'!J1168</f>
        <v>0</v>
      </c>
      <c r="B52" t="str">
        <f>'Comm Input'!K1168</f>
        <v>Long Lasting Roofing</v>
      </c>
      <c r="C52" t="str">
        <f>'Comm Input'!M1168</f>
        <v>FL8810</v>
      </c>
      <c r="D52" s="732">
        <f>'Comm Input'!N1168</f>
        <v>0</v>
      </c>
      <c r="E52" s="732"/>
      <c r="F52" s="732"/>
      <c r="G52" s="732"/>
      <c r="H52" s="732"/>
      <c r="I52" s="23">
        <f>'Comm Input'!AA1168</f>
        <v>0</v>
      </c>
      <c r="J52" s="593"/>
      <c r="K52" s="89">
        <f>'Comm Input'!AC1168</f>
        <v>0</v>
      </c>
    </row>
    <row r="53" spans="1:11" x14ac:dyDescent="0.25">
      <c r="A53" s="311">
        <f>'Comm Input'!J1169</f>
        <v>0</v>
      </c>
      <c r="B53">
        <f>'Comm Input'!K1169</f>
        <v>0</v>
      </c>
      <c r="C53" t="str">
        <f>'Comm Input'!M1169</f>
        <v>OT</v>
      </c>
      <c r="D53" s="528">
        <f>'Comm Input'!N1169</f>
        <v>0</v>
      </c>
      <c r="E53" s="528"/>
      <c r="F53" s="528"/>
      <c r="G53" s="528"/>
      <c r="H53" s="528"/>
      <c r="I53" s="538">
        <f>'Comm Input'!AA1169</f>
        <v>0</v>
      </c>
      <c r="J53" s="589"/>
      <c r="K53" s="89">
        <f>'Comm Input'!AC1169</f>
        <v>0</v>
      </c>
    </row>
    <row r="54" spans="1:11" x14ac:dyDescent="0.25">
      <c r="A54" s="311">
        <f>'Comm Input'!J1170</f>
        <v>0</v>
      </c>
      <c r="B54">
        <f>'Comm Input'!K1170</f>
        <v>0</v>
      </c>
      <c r="C54" t="str">
        <f>'Comm Input'!M1170</f>
        <v>FL5551</v>
      </c>
      <c r="D54" s="529">
        <f>'Comm Input'!N1170</f>
        <v>12720</v>
      </c>
      <c r="E54" s="529"/>
      <c r="F54" s="529"/>
      <c r="G54" s="529"/>
      <c r="H54" s="529"/>
      <c r="I54" s="23">
        <f>'Comm Input'!AA1170</f>
        <v>63.6</v>
      </c>
      <c r="J54" s="593"/>
      <c r="K54" s="89">
        <f>'Comm Input'!AC1170</f>
        <v>0</v>
      </c>
    </row>
    <row r="55" spans="1:11" x14ac:dyDescent="0.25">
      <c r="A55" s="311">
        <f>'Comm Input'!J1171</f>
        <v>0</v>
      </c>
      <c r="B55">
        <f>'Comm Input'!K1171</f>
        <v>0</v>
      </c>
      <c r="C55" t="str">
        <f>'Comm Input'!M1171</f>
        <v>OT</v>
      </c>
      <c r="D55" s="529">
        <f>'Comm Input'!N1171</f>
        <v>0</v>
      </c>
      <c r="E55" s="529"/>
      <c r="F55" s="529"/>
      <c r="G55" s="529"/>
      <c r="H55" s="529"/>
      <c r="I55" s="23">
        <f>'Comm Input'!AA1171</f>
        <v>0</v>
      </c>
      <c r="J55" s="593"/>
      <c r="K55" s="89">
        <f>'Comm Input'!AC1171</f>
        <v>0</v>
      </c>
    </row>
    <row r="56" spans="1:11" x14ac:dyDescent="0.25">
      <c r="A56" s="311">
        <f>'Comm Input'!J1172</f>
        <v>0</v>
      </c>
      <c r="B56">
        <f>'Comm Input'!K1172</f>
        <v>0</v>
      </c>
      <c r="C56">
        <f>'Comm Input'!M1172</f>
        <v>0</v>
      </c>
      <c r="D56" s="529">
        <f>'Comm Input'!N1172</f>
        <v>0</v>
      </c>
      <c r="E56" s="529"/>
      <c r="F56" s="529"/>
      <c r="G56" s="529"/>
      <c r="H56" s="529"/>
      <c r="I56" s="23">
        <f>'Comm Input'!AA1172</f>
        <v>0</v>
      </c>
      <c r="J56" s="593"/>
      <c r="K56" s="89">
        <f>'Comm Input'!AC1172</f>
        <v>0</v>
      </c>
    </row>
    <row r="57" spans="1:11" x14ac:dyDescent="0.25">
      <c r="A57" s="311">
        <f>'Comm Input'!J1173</f>
        <v>0</v>
      </c>
      <c r="B57">
        <f>'Comm Input'!K1173</f>
        <v>0</v>
      </c>
      <c r="C57">
        <f>'Comm Input'!M1173</f>
        <v>0</v>
      </c>
      <c r="D57" s="529">
        <f>'Comm Input'!N1173</f>
        <v>0</v>
      </c>
      <c r="E57" s="529"/>
      <c r="F57" s="529"/>
      <c r="G57" s="529"/>
      <c r="H57" s="529"/>
      <c r="I57" s="23">
        <f>'Comm Input'!AA1173</f>
        <v>0</v>
      </c>
      <c r="J57" s="593"/>
      <c r="K57" s="89">
        <f>'Comm Input'!AC1173</f>
        <v>0</v>
      </c>
    </row>
    <row r="58" spans="1:11" x14ac:dyDescent="0.25">
      <c r="A58" s="311">
        <f>'Comm Input'!J1174</f>
        <v>0</v>
      </c>
      <c r="B58">
        <f>'Comm Input'!K1174</f>
        <v>0</v>
      </c>
      <c r="C58">
        <f>'Comm Input'!M1174</f>
        <v>0</v>
      </c>
      <c r="D58" s="529">
        <f>'Comm Input'!N1174</f>
        <v>0</v>
      </c>
      <c r="E58" s="529"/>
      <c r="F58" s="529"/>
      <c r="G58" s="529"/>
      <c r="H58" s="529"/>
      <c r="I58" s="23">
        <f>'Comm Input'!AA1174</f>
        <v>0</v>
      </c>
      <c r="J58" s="593"/>
      <c r="K58" s="89">
        <f>'Comm Input'!AC1174</f>
        <v>0</v>
      </c>
    </row>
    <row r="59" spans="1:11" x14ac:dyDescent="0.25">
      <c r="A59" s="311">
        <f>'Comm Input'!J1175</f>
        <v>0</v>
      </c>
      <c r="B59">
        <f>'Comm Input'!K1175</f>
        <v>0</v>
      </c>
      <c r="C59">
        <f>'Comm Input'!M1175</f>
        <v>0</v>
      </c>
      <c r="D59" s="529">
        <f>'Comm Input'!N1175</f>
        <v>0</v>
      </c>
      <c r="E59" s="529"/>
      <c r="F59" s="529"/>
      <c r="G59" s="529"/>
      <c r="H59" s="529"/>
      <c r="I59" s="829">
        <f>'Comm Input'!AA1175</f>
        <v>63.6</v>
      </c>
      <c r="J59" s="1156"/>
      <c r="K59" s="913">
        <f>'Comm Input'!AC1175</f>
        <v>63.6</v>
      </c>
    </row>
    <row r="61" spans="1:11" x14ac:dyDescent="0.25">
      <c r="A61" s="1277" t="str">
        <f>'Comm Input'!J1660</f>
        <v>CES</v>
      </c>
      <c r="B61" s="748" t="str">
        <f>'Comm Input'!K1660</f>
        <v>Broker: ELS</v>
      </c>
      <c r="C61" s="158"/>
      <c r="D61" s="316"/>
      <c r="E61" s="316"/>
      <c r="F61" s="316"/>
      <c r="G61" s="316"/>
      <c r="H61" s="316"/>
      <c r="I61" s="158">
        <f>'INV CES'!R625</f>
        <v>5.0000000000000001E-3</v>
      </c>
      <c r="J61" s="157"/>
      <c r="K61" s="385"/>
    </row>
    <row r="62" spans="1:11" x14ac:dyDescent="0.25">
      <c r="A62" s="349">
        <f>'Comm Input'!J1661</f>
        <v>0</v>
      </c>
      <c r="B62" s="749" t="str">
        <f>'Comm Input'!K1661</f>
        <v>Innovative Environmental Services, Inc.</v>
      </c>
      <c r="C62" s="749" t="str">
        <f>'Comm Input'!M1661</f>
        <v>FL0042</v>
      </c>
      <c r="D62" s="593">
        <f>'Comm Input'!N1661</f>
        <v>0</v>
      </c>
      <c r="E62" s="593"/>
      <c r="F62" s="593"/>
      <c r="G62" s="593"/>
      <c r="H62" s="593"/>
      <c r="I62" s="538">
        <f>'INV CES'!R626</f>
        <v>0</v>
      </c>
      <c r="J62" s="538">
        <f>'INV CES'!S626</f>
        <v>0</v>
      </c>
      <c r="K62" s="523">
        <f>'INV CES'!T626</f>
        <v>0</v>
      </c>
    </row>
    <row r="63" spans="1:11" x14ac:dyDescent="0.25">
      <c r="A63" s="349">
        <f>'Comm Input'!J1662</f>
        <v>0</v>
      </c>
      <c r="B63" s="17">
        <f>'Comm Input'!K1662</f>
        <v>0</v>
      </c>
      <c r="C63" s="17" t="str">
        <f>'Comm Input'!M1662</f>
        <v>OT</v>
      </c>
      <c r="D63" s="529">
        <f>'Comm Input'!N1662</f>
        <v>0</v>
      </c>
      <c r="E63" s="529"/>
      <c r="F63" s="529"/>
      <c r="G63" s="529"/>
      <c r="H63" s="529"/>
      <c r="I63" s="23">
        <f>'INV CES'!R627</f>
        <v>0</v>
      </c>
      <c r="J63" s="23">
        <f>'INV CES'!S627</f>
        <v>0</v>
      </c>
      <c r="K63" s="22">
        <f>'INV CES'!T627</f>
        <v>0</v>
      </c>
    </row>
    <row r="64" spans="1:11" x14ac:dyDescent="0.25">
      <c r="A64" s="349">
        <f>'Comm Input'!J1663</f>
        <v>0</v>
      </c>
      <c r="B64" s="17">
        <f>'Comm Input'!K1663</f>
        <v>0</v>
      </c>
      <c r="C64" s="17" t="str">
        <f>'Comm Input'!M1663</f>
        <v>FL0106</v>
      </c>
      <c r="D64" s="594">
        <f>'Comm Input'!N1663</f>
        <v>0</v>
      </c>
      <c r="E64" s="594"/>
      <c r="F64" s="594"/>
      <c r="G64" s="594"/>
      <c r="H64" s="594"/>
      <c r="I64" s="23">
        <f>'INV CES'!R628</f>
        <v>0</v>
      </c>
      <c r="J64" s="23">
        <f>'INV CES'!S628</f>
        <v>0</v>
      </c>
      <c r="K64" s="22">
        <f>'INV CES'!T628</f>
        <v>0</v>
      </c>
    </row>
    <row r="65" spans="1:11" x14ac:dyDescent="0.25">
      <c r="A65" s="349">
        <f>'Comm Input'!J1664</f>
        <v>0</v>
      </c>
      <c r="B65" s="17">
        <f>'Comm Input'!K1664</f>
        <v>0</v>
      </c>
      <c r="C65" s="17" t="str">
        <f>'Comm Input'!M1664</f>
        <v>OT</v>
      </c>
      <c r="D65" s="529">
        <f>'Comm Input'!N1664</f>
        <v>0</v>
      </c>
      <c r="E65" s="529"/>
      <c r="F65" s="529"/>
      <c r="G65" s="529"/>
      <c r="H65" s="529"/>
      <c r="I65" s="23">
        <f>'INV CES'!R629</f>
        <v>0</v>
      </c>
      <c r="J65" s="23">
        <f>'INV CES'!S629</f>
        <v>0</v>
      </c>
      <c r="K65" s="22">
        <f>'INV CES'!T629</f>
        <v>0</v>
      </c>
    </row>
    <row r="66" spans="1:11" x14ac:dyDescent="0.25">
      <c r="A66" s="349">
        <f>'Comm Input'!J1665</f>
        <v>0</v>
      </c>
      <c r="B66" s="17">
        <f>'Comm Input'!K1665</f>
        <v>0</v>
      </c>
      <c r="C66" s="17" t="str">
        <f>'Comm Input'!M1665</f>
        <v>FL8810</v>
      </c>
      <c r="D66" s="529">
        <f>'Comm Input'!N1665</f>
        <v>0</v>
      </c>
      <c r="E66" s="529"/>
      <c r="F66" s="529"/>
      <c r="G66" s="529"/>
      <c r="H66" s="529"/>
      <c r="I66" s="23">
        <f>'INV CES'!R630</f>
        <v>0</v>
      </c>
      <c r="J66" s="23">
        <f>'INV CES'!S630</f>
        <v>0</v>
      </c>
      <c r="K66" s="22">
        <f>'INV CES'!T630</f>
        <v>0</v>
      </c>
    </row>
    <row r="67" spans="1:11" x14ac:dyDescent="0.25">
      <c r="A67" s="349">
        <f>'Comm Input'!J1666</f>
        <v>0</v>
      </c>
      <c r="B67" s="17">
        <f>'Comm Input'!K1666</f>
        <v>0</v>
      </c>
      <c r="C67" s="17" t="str">
        <f>'Comm Input'!M1666</f>
        <v>OT</v>
      </c>
      <c r="D67" s="593">
        <f>'Comm Input'!N1666</f>
        <v>0</v>
      </c>
      <c r="E67" s="593"/>
      <c r="F67" s="593"/>
      <c r="G67" s="593"/>
      <c r="H67" s="593"/>
      <c r="I67" s="23">
        <f>'INV CES'!R631</f>
        <v>0</v>
      </c>
      <c r="J67" s="23">
        <f>'INV CES'!S631</f>
        <v>0</v>
      </c>
      <c r="K67" s="22">
        <f>'INV CES'!T631</f>
        <v>0</v>
      </c>
    </row>
    <row r="68" spans="1:11" x14ac:dyDescent="0.25">
      <c r="A68" s="349">
        <f>'Comm Input'!J1667</f>
        <v>0</v>
      </c>
      <c r="B68" s="17">
        <f>'Comm Input'!K1667</f>
        <v>0</v>
      </c>
      <c r="C68" s="17">
        <f>'Comm Input'!M1667</f>
        <v>0</v>
      </c>
      <c r="D68" s="594">
        <f>'Comm Input'!N1667</f>
        <v>0</v>
      </c>
      <c r="E68" s="594"/>
      <c r="F68" s="594"/>
      <c r="G68" s="594"/>
      <c r="H68" s="594"/>
      <c r="I68" s="22">
        <f>'INV CES'!R632</f>
        <v>0</v>
      </c>
      <c r="J68" s="22">
        <f>'INV CES'!S632</f>
        <v>0</v>
      </c>
      <c r="K68" s="22">
        <f>'INV CES'!T632</f>
        <v>0</v>
      </c>
    </row>
    <row r="69" spans="1:11" x14ac:dyDescent="0.25">
      <c r="A69" s="349">
        <f>'Comm Input'!J1668</f>
        <v>0</v>
      </c>
      <c r="B69" s="17">
        <f>'Comm Input'!K1668</f>
        <v>0</v>
      </c>
      <c r="C69" s="17">
        <f>'Comm Input'!M1668</f>
        <v>0</v>
      </c>
      <c r="D69" s="49">
        <f>'Comm Input'!N1668</f>
        <v>0</v>
      </c>
      <c r="E69" s="49"/>
      <c r="F69" s="49"/>
      <c r="G69" s="49"/>
      <c r="H69" s="806"/>
      <c r="I69" s="829">
        <f>'INV CES'!R633</f>
        <v>0</v>
      </c>
      <c r="J69" s="829">
        <f>'INV CES'!S633</f>
        <v>0</v>
      </c>
      <c r="K69" s="829">
        <f>'INV CES'!T633</f>
        <v>0</v>
      </c>
    </row>
    <row r="70" spans="1:11" x14ac:dyDescent="0.25">
      <c r="A70" s="349"/>
      <c r="B70" s="17"/>
      <c r="C70" s="17"/>
      <c r="D70" s="49"/>
      <c r="E70" s="49"/>
      <c r="F70" s="49"/>
      <c r="G70" s="49"/>
      <c r="H70" s="523"/>
      <c r="I70" s="720"/>
      <c r="J70" s="720"/>
    </row>
    <row r="71" spans="1:11" x14ac:dyDescent="0.25">
      <c r="A71" s="810" t="str">
        <f>'Comm Input'!J1217</f>
        <v>CES</v>
      </c>
      <c r="B71" s="748" t="str">
        <f>'Comm Input'!K1217</f>
        <v>Broker: Creative Employment Solutions</v>
      </c>
      <c r="C71" s="158"/>
      <c r="D71" s="37"/>
      <c r="E71" s="158"/>
      <c r="F71" s="158"/>
      <c r="G71" s="158"/>
      <c r="H71" s="158"/>
      <c r="I71" s="158" t="str">
        <f>'Comm Input'!W1217</f>
        <v>varies per code</v>
      </c>
      <c r="J71" s="158"/>
      <c r="K71" s="158"/>
    </row>
    <row r="72" spans="1:11" x14ac:dyDescent="0.25">
      <c r="A72" s="624"/>
      <c r="B72" s="457" t="str">
        <f>'Comm Input'!K1218</f>
        <v>Rogue Works LLC dba A Screen Repair</v>
      </c>
      <c r="C72" s="22" t="str">
        <f>'Comm Input'!M1218</f>
        <v>FL5535</v>
      </c>
      <c r="D72" s="593">
        <f>'Comm Input'!N1218</f>
        <v>33593.17</v>
      </c>
      <c r="E72" s="22">
        <f>'Comm Input'!U1218</f>
        <v>0</v>
      </c>
      <c r="F72" s="22"/>
      <c r="G72" s="22"/>
      <c r="H72" s="38">
        <f>'Comm Input'!V1218</f>
        <v>9.4500000000000001E-3</v>
      </c>
      <c r="I72" s="523">
        <f>'Comm Input'!W1218</f>
        <v>317.45545649999997</v>
      </c>
      <c r="J72" s="523"/>
      <c r="K72" s="523">
        <f>'Comm Input'!Z1218</f>
        <v>0</v>
      </c>
    </row>
    <row r="73" spans="1:11" x14ac:dyDescent="0.25">
      <c r="A73" s="624"/>
      <c r="B73" s="22">
        <f>'Comm Input'!K1219</f>
        <v>0</v>
      </c>
      <c r="C73" s="22" t="str">
        <f>'Comm Input'!M1219</f>
        <v>OT</v>
      </c>
      <c r="D73" s="593">
        <f>'Comm Input'!N1219</f>
        <v>0</v>
      </c>
      <c r="E73" s="22">
        <f>'Comm Input'!U1219</f>
        <v>0</v>
      </c>
      <c r="F73" s="22"/>
      <c r="G73" s="22"/>
      <c r="H73" s="38">
        <f>'Comm Input'!V1219</f>
        <v>9.4500000000000001E-3</v>
      </c>
      <c r="I73" s="22">
        <f>'Comm Input'!W1219</f>
        <v>0</v>
      </c>
      <c r="J73" s="22"/>
      <c r="K73" s="22">
        <f>'Comm Input'!Z1219</f>
        <v>0</v>
      </c>
    </row>
    <row r="74" spans="1:11" x14ac:dyDescent="0.25">
      <c r="A74" s="624"/>
      <c r="B74" s="22" t="str">
        <f>'Comm Input'!K1220</f>
        <v>EFFECTIVE: 3/2022</v>
      </c>
      <c r="C74" s="22" t="str">
        <f>'Comm Input'!M1220</f>
        <v>FL8742</v>
      </c>
      <c r="D74" s="593">
        <f>'Comm Input'!N1220</f>
        <v>20940.439999999999</v>
      </c>
      <c r="E74" s="22">
        <f>'Comm Input'!U1220</f>
        <v>0</v>
      </c>
      <c r="F74" s="22"/>
      <c r="G74" s="22"/>
      <c r="H74" s="38">
        <f>'Comm Input'!V1220</f>
        <v>8.2500000000000004E-3</v>
      </c>
      <c r="I74" s="22">
        <f>'Comm Input'!W1220</f>
        <v>172.75863000000001</v>
      </c>
      <c r="J74" s="22"/>
      <c r="K74" s="22">
        <f>'Comm Input'!Z1220</f>
        <v>0</v>
      </c>
    </row>
    <row r="75" spans="1:11" x14ac:dyDescent="0.25">
      <c r="A75" s="624" t="str">
        <f>'Comm Input'!J1222</f>
        <v>Note: broker earns 1/2 SUTA cutoffs</v>
      </c>
      <c r="B75" s="22"/>
      <c r="C75" s="22" t="str">
        <f>'Comm Input'!M1221</f>
        <v>OT</v>
      </c>
      <c r="D75" s="593">
        <f>'Comm Input'!N1221</f>
        <v>0</v>
      </c>
      <c r="E75" s="22">
        <f>'Comm Input'!U1221</f>
        <v>0</v>
      </c>
      <c r="F75" s="22"/>
      <c r="G75" s="22"/>
      <c r="H75" s="38">
        <f>'Comm Input'!V1221</f>
        <v>8.2500000000000004E-3</v>
      </c>
      <c r="I75" s="22">
        <f>'Comm Input'!W1221</f>
        <v>0</v>
      </c>
      <c r="J75" s="22"/>
      <c r="K75" s="22">
        <f>'Comm Input'!Z1221</f>
        <v>0</v>
      </c>
    </row>
    <row r="76" spans="1:11" x14ac:dyDescent="0.25">
      <c r="A76" s="624"/>
      <c r="B76" s="22"/>
      <c r="C76" s="22" t="str">
        <f>'Comm Input'!M1222</f>
        <v>FL8810</v>
      </c>
      <c r="D76" s="593">
        <f>'Comm Input'!N1222</f>
        <v>37332.92</v>
      </c>
      <c r="E76" s="22"/>
      <c r="F76" s="22"/>
      <c r="G76" s="22"/>
      <c r="H76" s="38">
        <f>'Comm Input'!V1222</f>
        <v>8.2500000000000004E-3</v>
      </c>
      <c r="I76" s="22">
        <f>'Comm Input'!W1222</f>
        <v>307.99659000000003</v>
      </c>
      <c r="J76" s="22"/>
      <c r="K76" s="22"/>
    </row>
    <row r="77" spans="1:11" x14ac:dyDescent="0.25">
      <c r="A77" s="624">
        <f>'Comm Input'!J1224</f>
        <v>0</v>
      </c>
      <c r="B77" s="22" t="str">
        <f>'Comm Input'!L1223</f>
        <v>SUTA CREDIT</v>
      </c>
      <c r="C77" s="22">
        <f>'Comm Input'!M1223</f>
        <v>1453.24</v>
      </c>
      <c r="D77" s="593">
        <f>'Comm Input'!N1223</f>
        <v>0</v>
      </c>
      <c r="E77" s="382">
        <f>'Comm Input'!U1223</f>
        <v>0</v>
      </c>
      <c r="F77" s="22"/>
      <c r="G77" s="22"/>
      <c r="H77" s="38">
        <f>'Comm Input'!V1223</f>
        <v>0</v>
      </c>
      <c r="I77" s="22">
        <f>'Comm Input'!W1223</f>
        <v>1453.24</v>
      </c>
      <c r="J77" s="22"/>
      <c r="K77" s="22">
        <f>'Comm Input'!Z1223</f>
        <v>0</v>
      </c>
    </row>
    <row r="78" spans="1:11" x14ac:dyDescent="0.25">
      <c r="A78" s="624"/>
      <c r="B78" s="22"/>
      <c r="C78" s="22"/>
      <c r="D78" s="593"/>
      <c r="E78" s="22"/>
      <c r="F78" s="22"/>
      <c r="G78" s="22"/>
      <c r="H78" s="38"/>
      <c r="I78" s="22"/>
      <c r="J78" s="22"/>
      <c r="K78" s="22"/>
    </row>
    <row r="79" spans="1:11" x14ac:dyDescent="0.25">
      <c r="A79" s="624">
        <f>'Comm Input'!J1225</f>
        <v>0</v>
      </c>
      <c r="B79" s="22">
        <f>'Comm Input'!K1225</f>
        <v>0</v>
      </c>
      <c r="C79" s="22">
        <f>'Comm Input'!M1225</f>
        <v>0</v>
      </c>
      <c r="D79" s="23">
        <f>'Comm Input'!N1225</f>
        <v>0</v>
      </c>
      <c r="E79" s="22">
        <f>'Comm Input'!U1225</f>
        <v>0</v>
      </c>
      <c r="F79" s="22"/>
      <c r="G79" s="22"/>
      <c r="H79" s="22">
        <f>'Comm Input'!V1225</f>
        <v>0</v>
      </c>
      <c r="I79" s="829">
        <f>'Comm Input'!W1225</f>
        <v>2251.4506765000001</v>
      </c>
      <c r="J79" s="829"/>
      <c r="K79" s="829">
        <f>'Comm Input'!Z1225</f>
        <v>2251.4506765000001</v>
      </c>
    </row>
    <row r="81" spans="1:11" x14ac:dyDescent="0.25">
      <c r="A81" s="440" t="str">
        <f>'Comm Input'!J1497</f>
        <v>CES</v>
      </c>
      <c r="B81" s="35" t="str">
        <f>'Comm Input'!K1497</f>
        <v>Broker: Liberty Blue Options</v>
      </c>
      <c r="C81" s="158"/>
      <c r="D81" s="117"/>
      <c r="E81" s="316"/>
      <c r="F81" s="158"/>
      <c r="G81" s="158"/>
      <c r="H81" s="158"/>
      <c r="I81" s="158">
        <f>'Comm Input'!AA1497</f>
        <v>1.1294999999999999E-2</v>
      </c>
      <c r="J81" s="157"/>
      <c r="K81" s="7"/>
    </row>
    <row r="82" spans="1:11" x14ac:dyDescent="0.25">
      <c r="A82" s="311">
        <f>'Comm Input'!J1498</f>
        <v>0</v>
      </c>
      <c r="B82" s="378" t="str">
        <f>'Comm Input'!K1498</f>
        <v>Ellis Roofing</v>
      </c>
      <c r="C82" t="str">
        <f>'Comm Input'!M1498</f>
        <v>FL8810</v>
      </c>
      <c r="D82" s="528">
        <f>'Comm Input'!N1498</f>
        <v>0</v>
      </c>
      <c r="E82" s="17">
        <f>'Comm Input'!O1498</f>
        <v>0</v>
      </c>
      <c r="F82" s="527">
        <f>'Comm Input'!P1498</f>
        <v>0</v>
      </c>
      <c r="G82" s="535">
        <f>'Comm Input'!Q1498</f>
        <v>0</v>
      </c>
      <c r="H82" s="535">
        <f>'Comm Input'!R1498</f>
        <v>0</v>
      </c>
      <c r="I82" s="538">
        <f>'Comm Input'!AA1498</f>
        <v>0</v>
      </c>
      <c r="J82" s="538">
        <f>'Comm Input'!AB1498</f>
        <v>0</v>
      </c>
      <c r="K82">
        <f>'Comm Input'!AC1498</f>
        <v>0</v>
      </c>
    </row>
    <row r="83" spans="1:11" x14ac:dyDescent="0.25">
      <c r="A83" s="311">
        <f>'Comm Input'!J1499</f>
        <v>0</v>
      </c>
      <c r="B83">
        <f>'Comm Input'!K1499</f>
        <v>0</v>
      </c>
      <c r="C83">
        <f>'Comm Input'!M1499</f>
        <v>0</v>
      </c>
      <c r="D83" s="529">
        <f>'Comm Input'!N1499</f>
        <v>0</v>
      </c>
      <c r="E83" s="17">
        <f>'Comm Input'!O1499</f>
        <v>0</v>
      </c>
      <c r="F83" s="525">
        <f>'Comm Input'!P1499</f>
        <v>0</v>
      </c>
      <c r="G83" s="307">
        <f>'Comm Input'!Q1499</f>
        <v>0</v>
      </c>
      <c r="H83" s="307">
        <f>'Comm Input'!R1499</f>
        <v>0</v>
      </c>
      <c r="I83" s="23">
        <f>'Comm Input'!AA1499</f>
        <v>0</v>
      </c>
      <c r="J83" s="23">
        <f>'Comm Input'!AB1499</f>
        <v>0</v>
      </c>
      <c r="K83">
        <f>'Comm Input'!AC1499</f>
        <v>0</v>
      </c>
    </row>
    <row r="84" spans="1:11" x14ac:dyDescent="0.25">
      <c r="A84" s="311">
        <f>'Comm Input'!J1500</f>
        <v>0</v>
      </c>
      <c r="B84" t="str">
        <f>'Comm Input'!K1500</f>
        <v>EFFECTIVE: 3/2022</v>
      </c>
      <c r="C84" t="str">
        <f>'Comm Input'!M1500</f>
        <v>FL5551</v>
      </c>
      <c r="D84" s="529">
        <f>'Comm Input'!N1500</f>
        <v>2160</v>
      </c>
      <c r="E84" s="17">
        <f>'Comm Input'!O1500</f>
        <v>0</v>
      </c>
      <c r="F84" s="525">
        <f>'Comm Input'!P1500</f>
        <v>0</v>
      </c>
      <c r="G84" s="307">
        <f>'Comm Input'!Q1500</f>
        <v>0</v>
      </c>
      <c r="H84" s="307">
        <f>'Comm Input'!R1500</f>
        <v>0</v>
      </c>
      <c r="I84" s="23">
        <f>'Comm Input'!AA1500</f>
        <v>24.397199999999998</v>
      </c>
      <c r="J84" s="23">
        <f>'Comm Input'!AB1500</f>
        <v>0</v>
      </c>
      <c r="K84">
        <f>'Comm Input'!AC1500</f>
        <v>0</v>
      </c>
    </row>
    <row r="85" spans="1:11" x14ac:dyDescent="0.25">
      <c r="A85" s="311" t="str">
        <f>'Comm Input'!J1502</f>
        <v>Note: broker earns 1/2 SUTA cutoffs</v>
      </c>
      <c r="B85">
        <f>'Comm Input'!K1501</f>
        <v>0</v>
      </c>
      <c r="C85">
        <f>'Comm Input'!M1501</f>
        <v>0</v>
      </c>
      <c r="D85" s="529">
        <f>'Comm Input'!N1501</f>
        <v>0</v>
      </c>
      <c r="E85" s="17">
        <f>'Comm Input'!O1501</f>
        <v>0</v>
      </c>
      <c r="F85" s="525">
        <f>'Comm Input'!P1501</f>
        <v>0</v>
      </c>
      <c r="G85" s="307">
        <f>'Comm Input'!Q1501</f>
        <v>0</v>
      </c>
      <c r="H85" s="307">
        <f>'Comm Input'!R1501</f>
        <v>0</v>
      </c>
      <c r="I85" s="23">
        <f>'Comm Input'!AA1501</f>
        <v>0</v>
      </c>
      <c r="J85" s="23">
        <f>'Comm Input'!AB1501</f>
        <v>0</v>
      </c>
      <c r="K85">
        <f>'Comm Input'!AC1501</f>
        <v>0</v>
      </c>
    </row>
    <row r="86" spans="1:11" x14ac:dyDescent="0.25">
      <c r="B86" s="17" t="str">
        <f>'Comm Input'!L1502</f>
        <v>SUTA CREDIT</v>
      </c>
      <c r="C86" s="89">
        <f>'Comm Input'!M1502</f>
        <v>37.9</v>
      </c>
      <c r="D86" s="529">
        <f>'Comm Input'!N1502</f>
        <v>0</v>
      </c>
      <c r="E86" s="17">
        <f>'Comm Input'!O1502</f>
        <v>0</v>
      </c>
      <c r="F86" s="525">
        <f>'Comm Input'!P1502</f>
        <v>0</v>
      </c>
      <c r="G86" s="307">
        <f>'Comm Input'!Q1502</f>
        <v>0</v>
      </c>
      <c r="H86" s="307">
        <f>'Comm Input'!R1502</f>
        <v>0</v>
      </c>
      <c r="I86" s="23">
        <f>'Comm Input'!AA1502</f>
        <v>11.37</v>
      </c>
      <c r="J86" s="23">
        <f>'Comm Input'!AB1502</f>
        <v>0</v>
      </c>
      <c r="K86">
        <f>'Comm Input'!AC1502</f>
        <v>0</v>
      </c>
    </row>
    <row r="87" spans="1:11" x14ac:dyDescent="0.25">
      <c r="A87" s="311">
        <f>'Comm Input'!J1505</f>
        <v>0</v>
      </c>
      <c r="B87">
        <f>'Comm Input'!K1505</f>
        <v>0</v>
      </c>
      <c r="C87">
        <f>'Comm Input'!M1505</f>
        <v>0</v>
      </c>
      <c r="D87" s="594">
        <f>'Comm Input'!N1505</f>
        <v>0</v>
      </c>
      <c r="E87" s="50">
        <f>'Comm Input'!O1505</f>
        <v>0</v>
      </c>
      <c r="F87" s="525">
        <f>'Comm Input'!P1505</f>
        <v>0</v>
      </c>
      <c r="G87" s="38">
        <f>'Comm Input'!Q1505</f>
        <v>0</v>
      </c>
      <c r="H87" s="38">
        <f>'Comm Input'!R1505</f>
        <v>0</v>
      </c>
      <c r="I87" s="829">
        <f>'Comm Input'!AA1505</f>
        <v>35.767199999999995</v>
      </c>
      <c r="J87" s="829">
        <f>'Comm Input'!AB1505</f>
        <v>0</v>
      </c>
      <c r="K87" s="913">
        <f>'Comm Input'!AC1505</f>
        <v>35.767199999999995</v>
      </c>
    </row>
    <row r="88" spans="1:11" x14ac:dyDescent="0.25">
      <c r="C88" s="457"/>
      <c r="D88"/>
      <c r="I88" s="89"/>
      <c r="K88"/>
    </row>
    <row r="89" spans="1:11" ht="18.75" x14ac:dyDescent="0.3">
      <c r="A89" s="1276"/>
      <c r="H89" s="89"/>
      <c r="I89" s="89"/>
      <c r="J89"/>
      <c r="K89"/>
    </row>
    <row r="90" spans="1:11" ht="26.25" x14ac:dyDescent="0.25">
      <c r="A90" s="300" t="s">
        <v>133</v>
      </c>
      <c r="B90" s="300" t="s">
        <v>134</v>
      </c>
      <c r="C90" s="300" t="s">
        <v>126</v>
      </c>
      <c r="D90" s="354" t="s">
        <v>136</v>
      </c>
      <c r="E90" s="302" t="s">
        <v>138</v>
      </c>
      <c r="F90" s="303" t="s">
        <v>139</v>
      </c>
      <c r="G90" s="302" t="s">
        <v>142</v>
      </c>
      <c r="H90" s="302" t="s">
        <v>143</v>
      </c>
      <c r="I90" s="315" t="s">
        <v>144</v>
      </c>
      <c r="J90" s="301" t="s">
        <v>146</v>
      </c>
      <c r="K90" s="300" t="s">
        <v>147</v>
      </c>
    </row>
    <row r="91" spans="1:11" x14ac:dyDescent="0.25">
      <c r="A91" s="310" t="str">
        <f>'Comm Input'!J1427</f>
        <v>CES</v>
      </c>
      <c r="B91" s="35" t="str">
        <f>'Comm Input'!K1427</f>
        <v>Broker: Creative Employment Solutions</v>
      </c>
      <c r="C91" s="35"/>
      <c r="D91" s="158"/>
      <c r="E91" s="117"/>
      <c r="F91" s="316"/>
      <c r="G91" s="158"/>
      <c r="H91" s="158"/>
      <c r="I91" s="158">
        <f>'Comm Input'!W1427</f>
        <v>0.02</v>
      </c>
      <c r="J91" s="117"/>
      <c r="K91" s="158"/>
    </row>
    <row r="92" spans="1:11" x14ac:dyDescent="0.25">
      <c r="A92" s="311">
        <f>'Comm Input'!J1428</f>
        <v>0</v>
      </c>
      <c r="B92" t="str">
        <f>'Comm Input'!K1428</f>
        <v>Red Ladder Construction, LLC</v>
      </c>
      <c r="C92" t="str">
        <f>'Comm Input'!M1428</f>
        <v>FL5551</v>
      </c>
      <c r="D92" s="22">
        <f>'Comm Input'!N1428</f>
        <v>6600</v>
      </c>
      <c r="E92">
        <f>'Comm Input'!O1428</f>
        <v>0</v>
      </c>
      <c r="F92">
        <f>'Comm Input'!P1428</f>
        <v>0</v>
      </c>
      <c r="G92">
        <f>'Comm Input'!R1428</f>
        <v>0</v>
      </c>
      <c r="H92">
        <f>'Comm Input'!S1428</f>
        <v>0</v>
      </c>
      <c r="I92" s="523">
        <f>'Comm Input'!W1428</f>
        <v>132</v>
      </c>
      <c r="J92" s="523">
        <f>'Comm Input'!X1428</f>
        <v>0</v>
      </c>
      <c r="K92" s="523">
        <f>'Comm Input'!Z1428</f>
        <v>0</v>
      </c>
    </row>
    <row r="93" spans="1:11" x14ac:dyDescent="0.25">
      <c r="A93" s="311">
        <f>'Comm Input'!J1429</f>
        <v>0</v>
      </c>
      <c r="B93">
        <f>'Comm Input'!K1429</f>
        <v>0</v>
      </c>
      <c r="C93">
        <f>'Comm Input'!M1429</f>
        <v>0</v>
      </c>
      <c r="D93">
        <f>'Comm Input'!N1429</f>
        <v>0</v>
      </c>
      <c r="E93">
        <f>'Comm Input'!O1429</f>
        <v>0</v>
      </c>
      <c r="F93">
        <f>'Comm Input'!P1429</f>
        <v>0</v>
      </c>
      <c r="G93">
        <f>'Comm Input'!R1429</f>
        <v>0</v>
      </c>
      <c r="H93">
        <f>'Comm Input'!S1429</f>
        <v>0</v>
      </c>
      <c r="I93" s="22">
        <f>'Comm Input'!W1429</f>
        <v>0</v>
      </c>
      <c r="J93" s="22">
        <f>'Comm Input'!X1429</f>
        <v>0</v>
      </c>
      <c r="K93" s="22">
        <f>'Comm Input'!Z1429</f>
        <v>0</v>
      </c>
    </row>
    <row r="94" spans="1:11" x14ac:dyDescent="0.25">
      <c r="A94" s="311">
        <f>'Comm Input'!J1430</f>
        <v>0</v>
      </c>
      <c r="B94" t="str">
        <f>'Comm Input'!K1430</f>
        <v>EFFECTIVE: 8/2022</v>
      </c>
      <c r="C94">
        <f>'Comm Input'!M1430</f>
        <v>0</v>
      </c>
      <c r="D94">
        <f>'Comm Input'!N1430</f>
        <v>0</v>
      </c>
      <c r="E94">
        <f>'Comm Input'!O1430</f>
        <v>0</v>
      </c>
      <c r="F94">
        <f>'Comm Input'!P1430</f>
        <v>0</v>
      </c>
      <c r="G94">
        <f>'Comm Input'!R1430</f>
        <v>0</v>
      </c>
      <c r="H94">
        <f>'Comm Input'!S1430</f>
        <v>0</v>
      </c>
      <c r="I94" s="22">
        <f>'Comm Input'!W1430</f>
        <v>0</v>
      </c>
      <c r="J94" s="22">
        <f>'Comm Input'!X1430</f>
        <v>0</v>
      </c>
      <c r="K94" s="22">
        <f>'Comm Input'!Z1430</f>
        <v>0</v>
      </c>
    </row>
    <row r="95" spans="1:11" x14ac:dyDescent="0.25">
      <c r="A95" s="311" t="str">
        <f>'Comm Input'!J1431</f>
        <v>Note: Broker earns 1/2 SUTA cutoffs</v>
      </c>
      <c r="B95">
        <f>'Comm Input'!K1431</f>
        <v>0</v>
      </c>
      <c r="C95" t="str">
        <f>'Comm Input'!L1431</f>
        <v>SUTA CREDIT</v>
      </c>
      <c r="D95">
        <f>'Comm Input'!N1431</f>
        <v>0</v>
      </c>
      <c r="E95">
        <f>'Comm Input'!O1431</f>
        <v>0</v>
      </c>
      <c r="F95">
        <f>'Comm Input'!P1431</f>
        <v>0</v>
      </c>
      <c r="G95">
        <f>'Comm Input'!R1431</f>
        <v>0</v>
      </c>
      <c r="H95">
        <f>'Comm Input'!S1431</f>
        <v>0</v>
      </c>
      <c r="I95" s="22">
        <f>'Comm Input'!W1431</f>
        <v>76.239999999999995</v>
      </c>
      <c r="J95" s="22">
        <f>'Comm Input'!X1431</f>
        <v>0</v>
      </c>
      <c r="K95" s="22">
        <f>'Comm Input'!Z1431</f>
        <v>0</v>
      </c>
    </row>
    <row r="96" spans="1:11" x14ac:dyDescent="0.25">
      <c r="A96" s="311">
        <f>'Comm Input'!J1435</f>
        <v>0</v>
      </c>
      <c r="B96">
        <f>'Comm Input'!K1435</f>
        <v>0</v>
      </c>
      <c r="C96">
        <f>'Comm Input'!M1432</f>
        <v>0</v>
      </c>
      <c r="D96">
        <f>'Comm Input'!N1432</f>
        <v>0</v>
      </c>
      <c r="E96">
        <f>'Comm Input'!O1432</f>
        <v>0</v>
      </c>
      <c r="F96">
        <f>'Comm Input'!P1432</f>
        <v>0</v>
      </c>
      <c r="G96">
        <f>'Comm Input'!R1432</f>
        <v>0</v>
      </c>
      <c r="H96">
        <f>'Comm Input'!S1432</f>
        <v>0</v>
      </c>
      <c r="I96" s="827">
        <f>'Comm Input'!W1435</f>
        <v>208.24</v>
      </c>
      <c r="J96" s="829">
        <f>'Comm Input'!X1435</f>
        <v>0</v>
      </c>
      <c r="K96" s="829">
        <f>'Comm Input'!Z1435</f>
        <v>208.24</v>
      </c>
    </row>
    <row r="97" spans="1:11" x14ac:dyDescent="0.25">
      <c r="A97" s="311"/>
      <c r="D97" s="49"/>
      <c r="E97" s="50"/>
      <c r="F97" s="50"/>
      <c r="G97" s="38"/>
      <c r="H97" s="38"/>
      <c r="I97" s="522"/>
      <c r="J97" s="28"/>
      <c r="K97" s="523"/>
    </row>
    <row r="98" spans="1:11" x14ac:dyDescent="0.25">
      <c r="A98" s="440" t="str">
        <f>'Comm Input'!J1258</f>
        <v>CES</v>
      </c>
      <c r="B98" s="42" t="str">
        <f>'Comm Input'!K1258</f>
        <v>Broker: Creative Employment Solutions</v>
      </c>
      <c r="C98" s="158"/>
      <c r="D98" s="117"/>
      <c r="E98" s="316"/>
      <c r="F98" s="158"/>
      <c r="G98" s="158"/>
      <c r="H98" s="158"/>
      <c r="I98" s="158">
        <f>'Comm Input'!W1258</f>
        <v>0.03</v>
      </c>
      <c r="J98" s="157"/>
      <c r="K98" s="158"/>
    </row>
    <row r="99" spans="1:11" x14ac:dyDescent="0.25">
      <c r="A99" s="311">
        <f>'Comm Input'!J1259</f>
        <v>0</v>
      </c>
      <c r="B99" t="str">
        <f>'Comm Input'!K1259</f>
        <v>Howell Construction</v>
      </c>
      <c r="C99" t="str">
        <f>'Comm Input'!M1259</f>
        <v>FL5606</v>
      </c>
      <c r="D99" s="589">
        <f>'Comm Input'!N1259</f>
        <v>0</v>
      </c>
      <c r="E99" s="17">
        <f>'Comm Input'!O1259</f>
        <v>0</v>
      </c>
      <c r="F99" s="527">
        <f>'Comm Input'!P1259</f>
        <v>0</v>
      </c>
      <c r="G99" s="535">
        <f>'Comm Input'!R1259</f>
        <v>0</v>
      </c>
      <c r="H99" s="535">
        <f>'Comm Input'!S1259</f>
        <v>0</v>
      </c>
      <c r="I99" s="523">
        <f>'Comm Input'!W1259</f>
        <v>0</v>
      </c>
      <c r="J99" s="538">
        <f>'Comm Input'!Y1259</f>
        <v>0</v>
      </c>
      <c r="K99" s="523">
        <f>'Comm Input'!Z1259</f>
        <v>0</v>
      </c>
    </row>
    <row r="100" spans="1:11" x14ac:dyDescent="0.25">
      <c r="A100" s="311">
        <f>'Comm Input'!J1260</f>
        <v>0</v>
      </c>
      <c r="B100">
        <f>'Comm Input'!K1260</f>
        <v>0</v>
      </c>
      <c r="C100">
        <f>'Comm Input'!M1260</f>
        <v>0</v>
      </c>
      <c r="D100" s="529">
        <f>'Comm Input'!N1260</f>
        <v>0</v>
      </c>
      <c r="E100" s="17">
        <f>'Comm Input'!O1260</f>
        <v>0</v>
      </c>
      <c r="F100" s="525">
        <f>'Comm Input'!P1260</f>
        <v>0</v>
      </c>
      <c r="G100" s="307">
        <f>'Comm Input'!R1260</f>
        <v>0</v>
      </c>
      <c r="H100" s="307">
        <f>'Comm Input'!S1260</f>
        <v>0</v>
      </c>
      <c r="I100" s="22">
        <f>'Comm Input'!W1260</f>
        <v>0</v>
      </c>
      <c r="J100" s="23">
        <f>'Comm Input'!Y1260</f>
        <v>0</v>
      </c>
      <c r="K100" s="22">
        <f>'Comm Input'!Z1260</f>
        <v>0</v>
      </c>
    </row>
    <row r="101" spans="1:11" x14ac:dyDescent="0.25">
      <c r="A101" s="311">
        <f>'Comm Input'!J1261</f>
        <v>0</v>
      </c>
      <c r="B101" t="str">
        <f>'Comm Input'!K1261</f>
        <v>EFFECTIVE: 11/2022</v>
      </c>
      <c r="C101">
        <f>'Comm Input'!M1261</f>
        <v>0</v>
      </c>
      <c r="D101" s="529">
        <f>'Comm Input'!N1261</f>
        <v>0</v>
      </c>
      <c r="E101" s="17">
        <f>'Comm Input'!O1261</f>
        <v>0</v>
      </c>
      <c r="F101" s="525">
        <f>'Comm Input'!P1261</f>
        <v>0</v>
      </c>
      <c r="G101" s="307">
        <f>'Comm Input'!R1261</f>
        <v>0</v>
      </c>
      <c r="H101" s="307">
        <f>'Comm Input'!S1261</f>
        <v>0</v>
      </c>
      <c r="I101" s="22">
        <f>'Comm Input'!W1261</f>
        <v>0</v>
      </c>
      <c r="J101" s="23">
        <f>'Comm Input'!Y1261</f>
        <v>0</v>
      </c>
      <c r="K101" s="22">
        <f>'Comm Input'!Z1261</f>
        <v>0</v>
      </c>
    </row>
    <row r="102" spans="1:11" x14ac:dyDescent="0.25">
      <c r="A102" s="311" t="str">
        <f>'Comm Input'!J1262</f>
        <v>Note: Broker earns 1/2 SUTA cutoffs</v>
      </c>
      <c r="B102">
        <f>'Comm Input'!K1262</f>
        <v>0</v>
      </c>
      <c r="C102" t="str">
        <f>'Comm Input'!L1262</f>
        <v>SUTA CREDIT</v>
      </c>
      <c r="D102" s="529">
        <f>'Comm Input'!N1262</f>
        <v>0</v>
      </c>
      <c r="E102" s="17">
        <f>'Comm Input'!O1262</f>
        <v>0</v>
      </c>
      <c r="F102" s="525">
        <f>'Comm Input'!P1262</f>
        <v>0</v>
      </c>
      <c r="G102" s="307">
        <f>'Comm Input'!R1262</f>
        <v>0</v>
      </c>
      <c r="H102" s="307">
        <f>'Comm Input'!S1262</f>
        <v>0</v>
      </c>
      <c r="I102" s="22">
        <f>'Comm Input'!W1262</f>
        <v>0</v>
      </c>
      <c r="J102" s="23">
        <f>'Comm Input'!Y1262</f>
        <v>0</v>
      </c>
      <c r="K102" s="22">
        <f>'Comm Input'!Z1262</f>
        <v>0</v>
      </c>
    </row>
    <row r="103" spans="1:11" x14ac:dyDescent="0.25">
      <c r="A103" s="311">
        <f>'Comm Input'!J1266</f>
        <v>0</v>
      </c>
      <c r="B103">
        <f>'Comm Input'!K1266</f>
        <v>0</v>
      </c>
      <c r="C103">
        <f>'Comm Input'!M1266</f>
        <v>0</v>
      </c>
      <c r="D103" s="49">
        <f>'Comm Input'!N1266</f>
        <v>0</v>
      </c>
      <c r="E103" s="50">
        <f>'Comm Input'!O1266</f>
        <v>0</v>
      </c>
      <c r="F103" s="38">
        <f>'Comm Input'!P1266</f>
        <v>0</v>
      </c>
      <c r="G103" s="38">
        <f>'Comm Input'!R1266</f>
        <v>0</v>
      </c>
      <c r="H103" s="38">
        <f>'Comm Input'!S1266</f>
        <v>0</v>
      </c>
      <c r="I103" s="827">
        <f>'Comm Input'!W1266</f>
        <v>0</v>
      </c>
      <c r="J103" s="828">
        <f>'Comm Input'!Y1266</f>
        <v>0</v>
      </c>
      <c r="K103" s="829">
        <f>'Comm Input'!Z1266</f>
        <v>0</v>
      </c>
    </row>
    <row r="104" spans="1:11" x14ac:dyDescent="0.25">
      <c r="A104" s="11"/>
      <c r="D104" s="22"/>
      <c r="J104"/>
      <c r="K104"/>
    </row>
    <row r="105" spans="1:11" x14ac:dyDescent="0.25">
      <c r="A105" s="440" t="str">
        <f>'Comm Input'!J946</f>
        <v>EHR GORE</v>
      </c>
      <c r="B105" s="35" t="str">
        <f>'Comm Input'!K946</f>
        <v>Broker: PCS Leasing</v>
      </c>
      <c r="C105" s="158"/>
      <c r="D105" s="117"/>
      <c r="E105" s="316"/>
      <c r="F105" s="158"/>
      <c r="G105" s="158"/>
      <c r="H105" s="158"/>
      <c r="I105" s="158">
        <f>'Comm Input'!W946</f>
        <v>0.04</v>
      </c>
      <c r="J105" s="157"/>
      <c r="K105" s="158"/>
    </row>
    <row r="106" spans="1:11" x14ac:dyDescent="0.25">
      <c r="A106" s="311">
        <f>'Comm Input'!J947</f>
        <v>0</v>
      </c>
      <c r="B106" t="str">
        <f>'Comm Input'!K947</f>
        <v>HLM Protectective Services</v>
      </c>
      <c r="C106" t="str">
        <f>'Comm Input'!M947</f>
        <v>FL7720</v>
      </c>
      <c r="D106" s="529">
        <f>'Comm Input'!N947</f>
        <v>0</v>
      </c>
      <c r="E106" s="17">
        <f>'Comm Input'!O947</f>
        <v>0</v>
      </c>
      <c r="F106" s="525">
        <f>'Comm Input'!P947</f>
        <v>0</v>
      </c>
      <c r="G106" s="307"/>
      <c r="H106" s="307">
        <f>'Comm Input'!R947</f>
        <v>0</v>
      </c>
      <c r="I106" s="22">
        <f>'Comm Input'!W947</f>
        <v>0</v>
      </c>
      <c r="J106" s="23">
        <f>'Comm Input'!Y947</f>
        <v>0</v>
      </c>
      <c r="K106" s="22">
        <f>'Comm Input'!Z947</f>
        <v>0</v>
      </c>
    </row>
    <row r="107" spans="1:11" x14ac:dyDescent="0.25">
      <c r="A107" s="11" t="str">
        <f>'Comm Input'!K948</f>
        <v>Note: Broker earns 1/2 SUTA cutoffs</v>
      </c>
      <c r="C107">
        <f>'Comm Input'!M948</f>
        <v>0</v>
      </c>
      <c r="D107" s="528">
        <f>'Comm Input'!N948</f>
        <v>0</v>
      </c>
      <c r="E107" s="17">
        <f>'Comm Input'!O948</f>
        <v>0</v>
      </c>
      <c r="F107" s="527">
        <f>'Comm Input'!P948</f>
        <v>0</v>
      </c>
      <c r="G107" s="535"/>
      <c r="H107" s="535">
        <f>'Comm Input'!R948</f>
        <v>0</v>
      </c>
      <c r="I107" s="523">
        <f>'Comm Input'!W948</f>
        <v>0</v>
      </c>
      <c r="J107" s="538">
        <f>'Comm Input'!Y948</f>
        <v>0</v>
      </c>
      <c r="K107" s="523">
        <f>'Comm Input'!Z948</f>
        <v>0</v>
      </c>
    </row>
    <row r="108" spans="1:11" x14ac:dyDescent="0.25">
      <c r="A108" s="311">
        <f>'Comm Input'!J949</f>
        <v>0</v>
      </c>
      <c r="B108" s="833" t="str">
        <f>'Comm Input'!K949</f>
        <v>EFFECTIVE: 2/2022</v>
      </c>
      <c r="C108" s="17" t="str">
        <f>'Comm Input'!L949</f>
        <v>SUTA CREDIT</v>
      </c>
      <c r="D108" s="529">
        <f>'Comm Input'!N949</f>
        <v>0</v>
      </c>
      <c r="E108" s="17">
        <f>'Comm Input'!O949</f>
        <v>0</v>
      </c>
      <c r="F108" s="525">
        <f>'Comm Input'!P949</f>
        <v>0</v>
      </c>
      <c r="G108" s="307"/>
      <c r="H108" s="307">
        <f>'Comm Input'!R949</f>
        <v>0</v>
      </c>
      <c r="I108" s="22">
        <f>'Comm Input'!W949</f>
        <v>0</v>
      </c>
      <c r="J108" s="23">
        <f>'Comm Input'!Y949</f>
        <v>0</v>
      </c>
      <c r="K108" s="22">
        <f>'Comm Input'!Z949</f>
        <v>0</v>
      </c>
    </row>
    <row r="109" spans="1:11" x14ac:dyDescent="0.25">
      <c r="A109" s="311">
        <f>'Comm Input'!J950</f>
        <v>0</v>
      </c>
      <c r="B109">
        <f>'Comm Input'!K950</f>
        <v>0</v>
      </c>
      <c r="C109">
        <f>'Comm Input'!M950</f>
        <v>0</v>
      </c>
      <c r="D109" s="529">
        <f>'Comm Input'!N950</f>
        <v>0</v>
      </c>
      <c r="E109" s="17">
        <f>'Comm Input'!O950</f>
        <v>0</v>
      </c>
      <c r="F109" s="525">
        <f>'Comm Input'!P950</f>
        <v>0</v>
      </c>
      <c r="G109" s="307"/>
      <c r="H109" s="307">
        <f>'Comm Input'!R950</f>
        <v>0</v>
      </c>
      <c r="I109" s="22">
        <f>'Comm Input'!W950</f>
        <v>0</v>
      </c>
      <c r="J109" s="23">
        <f>'Comm Input'!Y950</f>
        <v>0</v>
      </c>
      <c r="K109" s="22">
        <f>'Comm Input'!Z950</f>
        <v>0</v>
      </c>
    </row>
    <row r="110" spans="1:11" x14ac:dyDescent="0.25">
      <c r="A110" s="311">
        <f>'Comm Input'!J954</f>
        <v>0</v>
      </c>
      <c r="B110">
        <f>'Comm Input'!K954</f>
        <v>0</v>
      </c>
      <c r="C110">
        <f>'Comm Input'!M954</f>
        <v>0</v>
      </c>
      <c r="D110" s="49">
        <f>'Comm Input'!N954</f>
        <v>0</v>
      </c>
      <c r="E110" s="50">
        <f>'Comm Input'!O954</f>
        <v>0</v>
      </c>
      <c r="F110" s="38">
        <f>'Comm Input'!P954</f>
        <v>0</v>
      </c>
      <c r="G110" s="38"/>
      <c r="H110" s="38">
        <f>'Comm Input'!R954</f>
        <v>0</v>
      </c>
      <c r="I110" s="827">
        <f>'Comm Input'!W954</f>
        <v>0</v>
      </c>
      <c r="J110" s="828">
        <f>'Comm Input'!Y954</f>
        <v>0</v>
      </c>
      <c r="K110" s="829">
        <f>'Comm Input'!Z954</f>
        <v>0</v>
      </c>
    </row>
    <row r="111" spans="1:11" x14ac:dyDescent="0.25">
      <c r="A111" s="11"/>
      <c r="D111" s="22"/>
      <c r="J111"/>
      <c r="K111"/>
    </row>
    <row r="112" spans="1:11" x14ac:dyDescent="0.25">
      <c r="A112" s="440" t="str">
        <f>'Comm Input'!J1803</f>
        <v>CES</v>
      </c>
      <c r="B112" s="42" t="str">
        <f>'Comm Input'!K1803</f>
        <v>Broker: PCS Leasing</v>
      </c>
      <c r="C112" s="158"/>
      <c r="D112" s="117"/>
      <c r="E112" s="316"/>
      <c r="F112" s="158"/>
      <c r="G112" s="158"/>
      <c r="H112" s="377" t="str">
        <f>'Comm Input'!V1803</f>
        <v>Comm</v>
      </c>
      <c r="I112" s="159"/>
      <c r="J112" s="157"/>
      <c r="K112" s="158"/>
    </row>
    <row r="113" spans="1:11" x14ac:dyDescent="0.25">
      <c r="A113" s="311" t="str">
        <f>'Comm Input'!J1804</f>
        <v>Note: Broker earns 1/2 of SUTA cutoffs</v>
      </c>
      <c r="B113" s="378" t="str">
        <f>'Comm Input'!K1804</f>
        <v>Storm Restoration Services (SRS)</v>
      </c>
      <c r="C113" t="str">
        <f>'Comm Input'!M1804</f>
        <v>FL5551</v>
      </c>
      <c r="D113" s="528">
        <f>'Comm Input'!N1804</f>
        <v>974.52</v>
      </c>
      <c r="E113" s="17">
        <f>'Comm Input'!O1804</f>
        <v>0</v>
      </c>
      <c r="F113" s="527">
        <f>'Comm Input'!P1804</f>
        <v>0</v>
      </c>
      <c r="G113" s="535">
        <f>'Comm Input'!R1804</f>
        <v>0</v>
      </c>
      <c r="H113" s="941">
        <f>'Comm Input'!V1804</f>
        <v>1.2E-2</v>
      </c>
      <c r="I113" s="523">
        <f>'Comm Input'!W1804</f>
        <v>11.694240000000001</v>
      </c>
      <c r="J113" s="538">
        <f>'Comm Input'!Y1804</f>
        <v>0</v>
      </c>
      <c r="K113" s="523">
        <f>'Comm Input'!Z1804</f>
        <v>0</v>
      </c>
    </row>
    <row r="114" spans="1:11" x14ac:dyDescent="0.25">
      <c r="A114" s="311">
        <f>'Comm Input'!J1805</f>
        <v>0</v>
      </c>
      <c r="B114">
        <f>'Comm Input'!K1805</f>
        <v>0</v>
      </c>
      <c r="C114">
        <f>'Comm Input'!M1805</f>
        <v>0</v>
      </c>
      <c r="D114" s="529">
        <f>'Comm Input'!N1805</f>
        <v>0</v>
      </c>
      <c r="E114" s="17">
        <f>'Comm Input'!O1805</f>
        <v>0</v>
      </c>
      <c r="F114" s="525">
        <f>'Comm Input'!P1805</f>
        <v>0</v>
      </c>
      <c r="G114" s="307">
        <f>'Comm Input'!R1805</f>
        <v>0</v>
      </c>
      <c r="H114" s="942">
        <f>'Comm Input'!V1805</f>
        <v>7.0499999999999998E-3</v>
      </c>
      <c r="I114" s="523">
        <f>'Comm Input'!W1805</f>
        <v>0</v>
      </c>
      <c r="J114" s="23">
        <f>'Comm Input'!Y1805</f>
        <v>0</v>
      </c>
      <c r="K114" s="22">
        <f>'Comm Input'!Z1805</f>
        <v>0</v>
      </c>
    </row>
    <row r="115" spans="1:11" x14ac:dyDescent="0.25">
      <c r="A115" s="311">
        <f>'Comm Input'!J1806</f>
        <v>4511.7008999999998</v>
      </c>
      <c r="B115">
        <f>'Comm Input'!K1806</f>
        <v>0</v>
      </c>
      <c r="C115" t="str">
        <f>'Comm Input'!M1806</f>
        <v>FL5606</v>
      </c>
      <c r="D115" s="529">
        <f>'Comm Input'!N1806</f>
        <v>0</v>
      </c>
      <c r="E115" s="17">
        <f>'Comm Input'!O1806</f>
        <v>0</v>
      </c>
      <c r="F115" s="525">
        <f>'Comm Input'!P1806</f>
        <v>0</v>
      </c>
      <c r="G115" s="307">
        <f>'Comm Input'!R1806</f>
        <v>0</v>
      </c>
      <c r="H115" s="942">
        <f>'Comm Input'!V1806</f>
        <v>8.8999999999999999E-3</v>
      </c>
      <c r="I115" s="523">
        <f>'Comm Input'!W1806</f>
        <v>0</v>
      </c>
      <c r="J115" s="23">
        <f>'Comm Input'!Y1806</f>
        <v>0</v>
      </c>
      <c r="K115" s="22">
        <f>'Comm Input'!Z1806</f>
        <v>0</v>
      </c>
    </row>
    <row r="116" spans="1:11" x14ac:dyDescent="0.25">
      <c r="A116" s="311">
        <f>'Comm Input'!J1807</f>
        <v>279.10252800000001</v>
      </c>
      <c r="B116">
        <f>'Comm Input'!K1807</f>
        <v>0</v>
      </c>
      <c r="C116">
        <f>'Comm Input'!M1807</f>
        <v>0</v>
      </c>
      <c r="D116" s="529">
        <f>'Comm Input'!N1807</f>
        <v>0</v>
      </c>
      <c r="E116" s="17">
        <f>'Comm Input'!O1807</f>
        <v>0</v>
      </c>
      <c r="F116" s="525">
        <f>'Comm Input'!P1807</f>
        <v>0</v>
      </c>
      <c r="G116" s="307">
        <f>'Comm Input'!R1807</f>
        <v>0</v>
      </c>
      <c r="H116" s="942">
        <f>'Comm Input'!V1807</f>
        <v>8.8999999999999999E-3</v>
      </c>
      <c r="I116" s="523">
        <f>'Comm Input'!W1807</f>
        <v>0</v>
      </c>
      <c r="J116" s="23">
        <f>'Comm Input'!Y1807</f>
        <v>0</v>
      </c>
      <c r="K116" s="22">
        <f>'Comm Input'!Z1807</f>
        <v>0</v>
      </c>
    </row>
    <row r="117" spans="1:11" x14ac:dyDescent="0.25">
      <c r="A117" s="311">
        <f>'Comm Input'!J1808</f>
        <v>4790.8034280000002</v>
      </c>
      <c r="B117">
        <f>'Comm Input'!K1808</f>
        <v>0</v>
      </c>
      <c r="C117" t="str">
        <f>'Comm Input'!M1808</f>
        <v>FL 8810</v>
      </c>
      <c r="D117" s="529">
        <f>'Comm Input'!N1808</f>
        <v>28645.72</v>
      </c>
      <c r="E117" s="17">
        <f>'Comm Input'!O1808</f>
        <v>0</v>
      </c>
      <c r="F117" s="525">
        <f>'Comm Input'!P1808</f>
        <v>0</v>
      </c>
      <c r="G117" s="307">
        <f>'Comm Input'!R1808</f>
        <v>0</v>
      </c>
      <c r="H117" s="942">
        <f>'Comm Input'!V1808</f>
        <v>9.75E-3</v>
      </c>
      <c r="I117" s="523">
        <f>'Comm Input'!W1808</f>
        <v>279.29577</v>
      </c>
      <c r="J117" s="23">
        <f>'Comm Input'!Y1808</f>
        <v>0</v>
      </c>
      <c r="K117" s="22">
        <f>'Comm Input'!Z1808</f>
        <v>0</v>
      </c>
    </row>
    <row r="118" spans="1:11" x14ac:dyDescent="0.25">
      <c r="A118" s="311">
        <f>'Comm Input'!J1809</f>
        <v>34411.043428000004</v>
      </c>
      <c r="C118" t="str">
        <f>'Comm Input'!K1809</f>
        <v>SUTA CREDIT</v>
      </c>
      <c r="D118" s="593"/>
      <c r="E118" s="13">
        <f>'Comm Input'!O1809</f>
        <v>0</v>
      </c>
      <c r="F118" s="525">
        <f>'Comm Input'!P1809</f>
        <v>0</v>
      </c>
      <c r="G118" s="307">
        <f>'Comm Input'!R1809</f>
        <v>0</v>
      </c>
      <c r="H118" s="942">
        <f>'Comm Input'!V1809</f>
        <v>9.75E-3</v>
      </c>
      <c r="I118" s="523">
        <f>'Comm Input'!W1809</f>
        <v>437</v>
      </c>
      <c r="J118" s="23">
        <f>'Comm Input'!Y1809</f>
        <v>0</v>
      </c>
      <c r="K118" s="22">
        <f>'Comm Input'!Z1809</f>
        <v>0</v>
      </c>
    </row>
    <row r="119" spans="1:11" x14ac:dyDescent="0.25">
      <c r="A119" s="311">
        <f>'Comm Input'!J1810</f>
        <v>0</v>
      </c>
      <c r="B119">
        <f>'Comm Input'!K1810</f>
        <v>0</v>
      </c>
      <c r="C119">
        <f>'Comm Input'!M1810</f>
        <v>0</v>
      </c>
      <c r="D119" s="49">
        <f>'Comm Input'!N1810</f>
        <v>0</v>
      </c>
      <c r="E119" s="50">
        <f>'Comm Input'!O1810</f>
        <v>0</v>
      </c>
      <c r="F119" s="38">
        <f>'Comm Input'!P1810</f>
        <v>0</v>
      </c>
      <c r="G119" s="307">
        <f>'Comm Input'!R1810</f>
        <v>0</v>
      </c>
      <c r="H119" s="38">
        <f>'Comm Input'!V1810</f>
        <v>0</v>
      </c>
      <c r="I119" s="38">
        <f>'Comm Input'!W1810</f>
        <v>0</v>
      </c>
      <c r="J119" s="11">
        <f>'Comm Input'!Y1810</f>
        <v>0</v>
      </c>
      <c r="K119" s="22">
        <f>'Comm Input'!Z1810</f>
        <v>0</v>
      </c>
    </row>
    <row r="120" spans="1:11" x14ac:dyDescent="0.25">
      <c r="A120" s="311">
        <f>'Comm Input'!J1811</f>
        <v>0</v>
      </c>
      <c r="B120">
        <f>'Comm Input'!K1811</f>
        <v>0</v>
      </c>
      <c r="C120">
        <f>'Comm Input'!M1811</f>
        <v>0</v>
      </c>
      <c r="D120" s="49">
        <f>'Comm Input'!N1811</f>
        <v>0</v>
      </c>
      <c r="E120" s="50">
        <f>'Comm Input'!O1811</f>
        <v>0</v>
      </c>
      <c r="F120" s="38">
        <f>'Comm Input'!P1811</f>
        <v>0</v>
      </c>
      <c r="G120" s="38">
        <f>'Comm Input'!R1811</f>
        <v>0</v>
      </c>
      <c r="H120" s="38">
        <f>'Comm Input'!V1811</f>
        <v>0</v>
      </c>
      <c r="I120" s="827">
        <f>'Comm Input'!W1811</f>
        <v>727.99000999999998</v>
      </c>
      <c r="J120" s="828">
        <f>'Comm Input'!Y1811</f>
        <v>0</v>
      </c>
      <c r="K120" s="829">
        <f>'Comm Input'!Z1811</f>
        <v>727.99000999999998</v>
      </c>
    </row>
    <row r="121" spans="1:11" x14ac:dyDescent="0.25">
      <c r="A121" s="11"/>
      <c r="D121" s="22"/>
      <c r="J121"/>
      <c r="K121"/>
    </row>
    <row r="122" spans="1:11" x14ac:dyDescent="0.25">
      <c r="A122" s="440" t="str">
        <f>'Comm Input'!J1854</f>
        <v>CES</v>
      </c>
      <c r="B122" s="42" t="str">
        <f>'Comm Input'!K1854</f>
        <v>Broker: Liberty Blue Options</v>
      </c>
      <c r="C122" s="158"/>
      <c r="D122" s="117"/>
      <c r="E122" s="316"/>
      <c r="F122" s="158"/>
      <c r="G122" s="158"/>
      <c r="H122" s="158"/>
      <c r="I122" s="158">
        <f>'Comm Input'!W1854</f>
        <v>1.495E-2</v>
      </c>
      <c r="J122" s="157"/>
      <c r="K122" s="158"/>
    </row>
    <row r="123" spans="1:11" x14ac:dyDescent="0.25">
      <c r="A123" s="311" t="str">
        <f>'Comm Input'!J1855</f>
        <v>broker earns 1/2 of cutoffs</v>
      </c>
      <c r="B123" s="378" t="str">
        <f>'Comm Input'!K1855</f>
        <v>Lunex Power Inc</v>
      </c>
      <c r="C123" t="str">
        <f>'Comm Input'!M1855</f>
        <v>MA8810</v>
      </c>
      <c r="D123" s="528">
        <f>'Comm Input'!N1855</f>
        <v>34834.51</v>
      </c>
      <c r="E123" s="17">
        <f>'Comm Input'!O1855</f>
        <v>0</v>
      </c>
      <c r="F123" s="527">
        <f>'Comm Input'!P1855</f>
        <v>0</v>
      </c>
      <c r="G123" s="535"/>
      <c r="H123" s="535">
        <f>'Comm Input'!R1855</f>
        <v>0</v>
      </c>
      <c r="I123" s="523">
        <f>'Comm Input'!W1855</f>
        <v>520.77592449999997</v>
      </c>
      <c r="J123" s="538">
        <f>'Comm Input'!Y1855</f>
        <v>0</v>
      </c>
      <c r="K123" s="523">
        <f>'Comm Input'!Z1855</f>
        <v>0</v>
      </c>
    </row>
    <row r="124" spans="1:11" x14ac:dyDescent="0.25">
      <c r="A124" s="311">
        <f>'Comm Input'!J1856</f>
        <v>0</v>
      </c>
      <c r="B124">
        <f>'Comm Input'!K1856</f>
        <v>0</v>
      </c>
      <c r="C124">
        <f>'Comm Input'!M1856</f>
        <v>0</v>
      </c>
      <c r="D124" s="529">
        <f>'Comm Input'!N1856</f>
        <v>0</v>
      </c>
      <c r="E124" s="17">
        <f>'Comm Input'!O1856</f>
        <v>0</v>
      </c>
      <c r="F124" s="525">
        <f>'Comm Input'!P1856</f>
        <v>0</v>
      </c>
      <c r="G124" s="307"/>
      <c r="H124" s="307">
        <f>'Comm Input'!R1856</f>
        <v>0</v>
      </c>
      <c r="I124" s="22">
        <f>'Comm Input'!W1856</f>
        <v>0</v>
      </c>
      <c r="J124" s="23">
        <f>'Comm Input'!Y1856</f>
        <v>0</v>
      </c>
      <c r="K124" s="22">
        <f>'Comm Input'!Z1856</f>
        <v>0</v>
      </c>
    </row>
    <row r="125" spans="1:11" x14ac:dyDescent="0.25">
      <c r="A125" s="311">
        <f>'Comm Input'!J1857</f>
        <v>0</v>
      </c>
      <c r="B125" t="str">
        <f>'Comm Input'!K1857</f>
        <v>EFFECTIVE: 8/2022</v>
      </c>
      <c r="C125" s="17" t="str">
        <f>'Comm Input'!L1857</f>
        <v>SUTA CREDIT</v>
      </c>
      <c r="D125" s="529">
        <f>'Comm Input'!N1857</f>
        <v>0</v>
      </c>
      <c r="E125" s="17">
        <f>'Comm Input'!O1857</f>
        <v>0</v>
      </c>
      <c r="F125" s="525">
        <f>'Comm Input'!P1857</f>
        <v>0</v>
      </c>
      <c r="G125" s="307"/>
      <c r="H125" s="307">
        <f>'Comm Input'!R1857</f>
        <v>0</v>
      </c>
      <c r="I125" s="22">
        <f>'Comm Input'!W1857</f>
        <v>0</v>
      </c>
      <c r="J125" s="23">
        <f>'Comm Input'!Y1857</f>
        <v>0</v>
      </c>
      <c r="K125" s="22">
        <f>'Comm Input'!Z1857</f>
        <v>0</v>
      </c>
    </row>
    <row r="126" spans="1:11" x14ac:dyDescent="0.25">
      <c r="A126" s="311">
        <f>'Comm Input'!J1858</f>
        <v>0</v>
      </c>
      <c r="B126">
        <f>'Comm Input'!K1858</f>
        <v>0</v>
      </c>
      <c r="C126">
        <f>'Comm Input'!M1858</f>
        <v>0</v>
      </c>
      <c r="D126" s="529">
        <f>'Comm Input'!N1858</f>
        <v>0</v>
      </c>
      <c r="E126" s="17">
        <f>'Comm Input'!O1858</f>
        <v>0</v>
      </c>
      <c r="F126" s="525">
        <f>'Comm Input'!P1858</f>
        <v>0</v>
      </c>
      <c r="G126" s="307"/>
      <c r="H126" s="307">
        <f>'Comm Input'!R1858</f>
        <v>0</v>
      </c>
      <c r="I126" s="22">
        <f>'Comm Input'!W1858</f>
        <v>175.46699999999998</v>
      </c>
      <c r="J126" s="23">
        <f>'Comm Input'!Y1858</f>
        <v>0</v>
      </c>
      <c r="K126" s="22">
        <f>'Comm Input'!Z1858</f>
        <v>0</v>
      </c>
    </row>
    <row r="127" spans="1:11" x14ac:dyDescent="0.25">
      <c r="A127" s="311">
        <f>'Comm Input'!J1859</f>
        <v>0</v>
      </c>
      <c r="B127">
        <f>'Comm Input'!K1859</f>
        <v>0</v>
      </c>
      <c r="C127">
        <f>'Comm Input'!M1859</f>
        <v>0</v>
      </c>
      <c r="D127" s="529">
        <f>'Comm Input'!N1859</f>
        <v>0</v>
      </c>
      <c r="E127" s="17">
        <f>'Comm Input'!O1859</f>
        <v>0</v>
      </c>
      <c r="F127" s="525">
        <f>'Comm Input'!P1859</f>
        <v>0</v>
      </c>
      <c r="G127" s="307"/>
      <c r="H127" s="307">
        <f>'Comm Input'!R1859</f>
        <v>0</v>
      </c>
      <c r="I127" s="22">
        <f>'Comm Input'!W1859</f>
        <v>0</v>
      </c>
      <c r="J127" s="23">
        <f>'Comm Input'!Y1859</f>
        <v>0</v>
      </c>
      <c r="K127" s="22">
        <f>'Comm Input'!Z1859</f>
        <v>0</v>
      </c>
    </row>
    <row r="128" spans="1:11" x14ac:dyDescent="0.25">
      <c r="A128" s="311">
        <f>'Comm Input'!J1862</f>
        <v>0</v>
      </c>
      <c r="B128">
        <f>'Comm Input'!K1862</f>
        <v>0</v>
      </c>
      <c r="C128">
        <f>'Comm Input'!M1862</f>
        <v>0</v>
      </c>
      <c r="D128" s="49">
        <f>'Comm Input'!N1862</f>
        <v>0</v>
      </c>
      <c r="E128" s="50">
        <f>'Comm Input'!O1862</f>
        <v>0</v>
      </c>
      <c r="F128" s="38">
        <f>'Comm Input'!P1862</f>
        <v>0</v>
      </c>
      <c r="G128" s="38"/>
      <c r="H128" s="38">
        <f>'Comm Input'!R1862</f>
        <v>0</v>
      </c>
      <c r="I128" s="827">
        <f>'Comm Input'!W1862</f>
        <v>696.24292449999996</v>
      </c>
      <c r="J128" s="828">
        <f>'Comm Input'!Y1862</f>
        <v>0</v>
      </c>
      <c r="K128" s="829">
        <f>'Comm Input'!Z1862</f>
        <v>696.24292449999996</v>
      </c>
    </row>
    <row r="129" spans="1:11" x14ac:dyDescent="0.25">
      <c r="A129" s="11"/>
      <c r="C129" s="22"/>
      <c r="D129"/>
      <c r="J129"/>
      <c r="K129"/>
    </row>
    <row r="130" spans="1:11" x14ac:dyDescent="0.25">
      <c r="A130" s="440" t="str">
        <f>'Comm Input'!J1894</f>
        <v>CES</v>
      </c>
      <c r="B130" s="42" t="str">
        <f>'Comm Input'!K1894</f>
        <v>Broker: Liberty Blue Options</v>
      </c>
      <c r="C130" s="158"/>
      <c r="D130" s="117"/>
      <c r="E130" s="316"/>
      <c r="F130" s="158"/>
      <c r="G130" s="158"/>
      <c r="H130" s="158"/>
      <c r="I130" s="158">
        <f>'Comm Input'!AA1894</f>
        <v>3.0000000000000001E-3</v>
      </c>
      <c r="J130" s="157">
        <f>'Comm Input'!AB1894</f>
        <v>0</v>
      </c>
      <c r="K130" s="385"/>
    </row>
    <row r="131" spans="1:11" x14ac:dyDescent="0.25">
      <c r="A131" s="311" t="str">
        <f>'Comm Input'!J1895</f>
        <v>broker earns 1/2 of cutoffs</v>
      </c>
      <c r="B131" s="378" t="str">
        <f>'Comm Input'!K1895</f>
        <v>Dakota Grogan</v>
      </c>
      <c r="C131" t="str">
        <f>'Comm Input'!M1895</f>
        <v>TN5645</v>
      </c>
      <c r="D131" s="528">
        <f>'Comm Input'!N1895</f>
        <v>39122.720000000001</v>
      </c>
      <c r="E131" s="17">
        <f>'Comm Input'!O1895</f>
        <v>0</v>
      </c>
      <c r="F131" s="527">
        <f>'Comm Input'!P1895</f>
        <v>0</v>
      </c>
      <c r="G131" s="535"/>
      <c r="H131" s="535">
        <f>'Comm Input'!R1895</f>
        <v>0</v>
      </c>
      <c r="I131" s="538">
        <f>'Comm Input'!AA1895</f>
        <v>117.36816</v>
      </c>
      <c r="J131" s="538">
        <f>'Comm Input'!AB1895</f>
        <v>0</v>
      </c>
      <c r="K131" s="22">
        <f>'Comm Input'!AC1895</f>
        <v>0</v>
      </c>
    </row>
    <row r="132" spans="1:11" x14ac:dyDescent="0.25">
      <c r="A132" s="311">
        <f>'Comm Input'!J1896</f>
        <v>0</v>
      </c>
      <c r="B132">
        <f>'Comm Input'!K1896</f>
        <v>0</v>
      </c>
      <c r="C132">
        <f>'Comm Input'!M1896</f>
        <v>0</v>
      </c>
      <c r="D132" s="529">
        <f>'Comm Input'!N1896</f>
        <v>0</v>
      </c>
      <c r="E132" s="17">
        <f>'Comm Input'!O1896</f>
        <v>0</v>
      </c>
      <c r="F132" s="525">
        <f>'Comm Input'!P1896</f>
        <v>0</v>
      </c>
      <c r="G132" s="307"/>
      <c r="H132" s="307">
        <f>'Comm Input'!R1896</f>
        <v>0</v>
      </c>
      <c r="I132" s="23">
        <f>'Comm Input'!AA1896</f>
        <v>0</v>
      </c>
      <c r="J132" s="23">
        <f>'Comm Input'!AB1896</f>
        <v>0</v>
      </c>
      <c r="K132" s="22">
        <f>'Comm Input'!AC1896</f>
        <v>0</v>
      </c>
    </row>
    <row r="133" spans="1:11" x14ac:dyDescent="0.25">
      <c r="A133" s="311">
        <f>'Comm Input'!J1897</f>
        <v>0</v>
      </c>
      <c r="B133" t="str">
        <f>'Comm Input'!K1897</f>
        <v>EFFECTIVE: 7/2022</v>
      </c>
      <c r="C133" s="382" t="str">
        <f>'Comm Input'!L1897</f>
        <v>SUTA CREDIT</v>
      </c>
      <c r="D133" s="529">
        <f>'Comm Input'!N1897</f>
        <v>0</v>
      </c>
      <c r="E133" s="17">
        <f>'Comm Input'!O1897</f>
        <v>0</v>
      </c>
      <c r="F133" s="525">
        <f>'Comm Input'!P1897</f>
        <v>0</v>
      </c>
      <c r="G133" s="307"/>
      <c r="H133" s="307">
        <f>'Comm Input'!R1897</f>
        <v>0</v>
      </c>
      <c r="I133" s="23">
        <f>'Comm Input'!AA1897</f>
        <v>169.374</v>
      </c>
      <c r="J133" s="23">
        <f>'Comm Input'!AB1897</f>
        <v>0</v>
      </c>
      <c r="K133" s="22">
        <f>'Comm Input'!AC1897</f>
        <v>0</v>
      </c>
    </row>
    <row r="134" spans="1:11" x14ac:dyDescent="0.25">
      <c r="A134" s="311">
        <f>'Comm Input'!J1898</f>
        <v>0</v>
      </c>
      <c r="B134">
        <f>'Comm Input'!K1898</f>
        <v>0</v>
      </c>
      <c r="C134">
        <f>'Comm Input'!M1898</f>
        <v>0</v>
      </c>
      <c r="D134" s="529">
        <f>'Comm Input'!N1898</f>
        <v>0</v>
      </c>
      <c r="E134" s="17">
        <f>'Comm Input'!O1898</f>
        <v>0</v>
      </c>
      <c r="F134" s="525">
        <f>'Comm Input'!P1898</f>
        <v>0</v>
      </c>
      <c r="G134" s="307"/>
      <c r="H134" s="307">
        <f>'Comm Input'!R1898</f>
        <v>0</v>
      </c>
      <c r="I134" s="23">
        <f>'Comm Input'!AA1898</f>
        <v>0</v>
      </c>
      <c r="J134" s="23">
        <f>'Comm Input'!AB1898</f>
        <v>0</v>
      </c>
      <c r="K134" s="22">
        <f>'Comm Input'!AC1898</f>
        <v>0</v>
      </c>
    </row>
    <row r="135" spans="1:11" x14ac:dyDescent="0.25">
      <c r="A135" s="311">
        <f>'Comm Input'!J1899</f>
        <v>0</v>
      </c>
      <c r="B135">
        <f>'Comm Input'!K1899</f>
        <v>0</v>
      </c>
      <c r="C135">
        <f>'Comm Input'!M1899</f>
        <v>0</v>
      </c>
      <c r="D135" s="529">
        <f>'Comm Input'!N1899</f>
        <v>0</v>
      </c>
      <c r="E135" s="17">
        <f>'Comm Input'!O1899</f>
        <v>0</v>
      </c>
      <c r="F135" s="525">
        <f>'Comm Input'!P1899</f>
        <v>0</v>
      </c>
      <c r="G135" s="307"/>
      <c r="H135" s="307">
        <f>'Comm Input'!R1899</f>
        <v>0</v>
      </c>
      <c r="I135" s="23">
        <f>'Comm Input'!AA1899</f>
        <v>0</v>
      </c>
      <c r="J135" s="23">
        <f>'Comm Input'!AB1899</f>
        <v>0</v>
      </c>
      <c r="K135" s="22">
        <f>'Comm Input'!AC1899</f>
        <v>0</v>
      </c>
    </row>
    <row r="136" spans="1:11" x14ac:dyDescent="0.25">
      <c r="A136" s="311">
        <f>'Comm Input'!J1902</f>
        <v>0</v>
      </c>
      <c r="B136">
        <f>'Comm Input'!K1902</f>
        <v>0</v>
      </c>
      <c r="C136">
        <f>'Comm Input'!M1902</f>
        <v>0</v>
      </c>
      <c r="D136" s="49">
        <f>'Comm Input'!N1902</f>
        <v>0</v>
      </c>
      <c r="E136" s="50">
        <f>'Comm Input'!O1902</f>
        <v>0</v>
      </c>
      <c r="F136" s="38">
        <f>'Comm Input'!P1902</f>
        <v>0</v>
      </c>
      <c r="G136" s="38"/>
      <c r="H136" s="38">
        <f>'Comm Input'!R1902</f>
        <v>0</v>
      </c>
      <c r="I136" s="829">
        <f>'Comm Input'!AA1902</f>
        <v>286.74216000000001</v>
      </c>
      <c r="J136" s="829">
        <f>'Comm Input'!AB1902</f>
        <v>0</v>
      </c>
      <c r="K136" s="829">
        <f>'Comm Input'!AC1902</f>
        <v>286.74216000000001</v>
      </c>
    </row>
    <row r="137" spans="1:11" x14ac:dyDescent="0.25">
      <c r="A137" s="311">
        <f>'Comm Input'!J1903</f>
        <v>0</v>
      </c>
      <c r="B137">
        <f>'Comm Input'!K1903</f>
        <v>0</v>
      </c>
      <c r="C137">
        <f>'Comm Input'!M1903</f>
        <v>0</v>
      </c>
      <c r="D137" s="49">
        <f>'Comm Input'!N1903</f>
        <v>0</v>
      </c>
      <c r="E137" s="50">
        <f>'Comm Input'!O1903</f>
        <v>0</v>
      </c>
      <c r="F137" s="38">
        <f>'Comm Input'!P1903</f>
        <v>0</v>
      </c>
      <c r="G137" s="38"/>
      <c r="H137" s="38">
        <f>'Comm Input'!R1903</f>
        <v>0</v>
      </c>
      <c r="I137" s="522">
        <f>'Comm Input'!W1903</f>
        <v>0</v>
      </c>
      <c r="J137" s="28">
        <f>'Comm Input'!Y1903</f>
        <v>0</v>
      </c>
      <c r="K137" s="523">
        <f>'Comm Input'!Z1903</f>
        <v>0</v>
      </c>
    </row>
    <row r="138" spans="1:11" x14ac:dyDescent="0.25">
      <c r="A138" s="440" t="str">
        <f>'Comm Input'!J1904</f>
        <v>CES</v>
      </c>
      <c r="B138" s="42" t="str">
        <f>'Comm Input'!K1904</f>
        <v>Broker: Liberty Blue Options</v>
      </c>
      <c r="C138" s="158"/>
      <c r="D138" s="117"/>
      <c r="E138" s="316"/>
      <c r="F138" s="158"/>
      <c r="G138" s="158"/>
      <c r="H138" s="158"/>
      <c r="I138" s="158">
        <f>'Comm Input'!W1904</f>
        <v>5.7200000000000001E-2</v>
      </c>
      <c r="J138" s="157"/>
      <c r="K138" s="158"/>
    </row>
    <row r="139" spans="1:11" x14ac:dyDescent="0.25">
      <c r="A139" s="311" t="str">
        <f>'Comm Input'!J1905</f>
        <v>broker earns 1/2 of cutoffs</v>
      </c>
      <c r="B139" s="378" t="str">
        <f>'Comm Input'!K1905</f>
        <v>Reliable Tree</v>
      </c>
      <c r="C139" t="str">
        <f>'Comm Input'!M1905</f>
        <v>FL0106</v>
      </c>
      <c r="D139" s="528">
        <f>'Comm Input'!N1905</f>
        <v>5000</v>
      </c>
      <c r="E139" s="17">
        <f>'Comm Input'!O1905</f>
        <v>0</v>
      </c>
      <c r="F139" s="527">
        <f>'Comm Input'!P1905</f>
        <v>0</v>
      </c>
      <c r="G139" s="535"/>
      <c r="H139" s="535">
        <f>'Comm Input'!R1905</f>
        <v>0</v>
      </c>
      <c r="I139" s="523">
        <f>'Comm Input'!W1905</f>
        <v>286</v>
      </c>
      <c r="J139" s="538">
        <f>'Comm Input'!Y1905</f>
        <v>0</v>
      </c>
      <c r="K139" s="523">
        <f>'Comm Input'!Z1905</f>
        <v>0</v>
      </c>
    </row>
    <row r="140" spans="1:11" x14ac:dyDescent="0.25">
      <c r="A140" s="311">
        <f>'Comm Input'!J1906</f>
        <v>0</v>
      </c>
      <c r="B140">
        <f>'Comm Input'!K1906</f>
        <v>0</v>
      </c>
      <c r="C140">
        <f>'Comm Input'!M1906</f>
        <v>0</v>
      </c>
      <c r="D140" s="529">
        <f>'Comm Input'!N1906</f>
        <v>0</v>
      </c>
      <c r="E140" s="17">
        <f>'Comm Input'!O1906</f>
        <v>0</v>
      </c>
      <c r="F140" s="525">
        <f>'Comm Input'!P1906</f>
        <v>0</v>
      </c>
      <c r="G140" s="307"/>
      <c r="H140" s="307">
        <f>'Comm Input'!R1906</f>
        <v>0</v>
      </c>
      <c r="I140" s="22">
        <f>'Comm Input'!W1906</f>
        <v>0</v>
      </c>
      <c r="J140" s="23">
        <f>'Comm Input'!Y1906</f>
        <v>0</v>
      </c>
      <c r="K140" s="22">
        <f>'Comm Input'!Z1906</f>
        <v>0</v>
      </c>
    </row>
    <row r="141" spans="1:11" x14ac:dyDescent="0.25">
      <c r="A141" s="311">
        <f>'Comm Input'!J1907</f>
        <v>0</v>
      </c>
      <c r="B141" t="str">
        <f>'Comm Input'!K1907</f>
        <v>EFFECTIVE: 1/2022</v>
      </c>
      <c r="C141" s="382" t="str">
        <f>'Comm Input'!L1907</f>
        <v>SUTA CREDIT</v>
      </c>
      <c r="D141" s="529">
        <f>'Comm Input'!N1907</f>
        <v>0</v>
      </c>
      <c r="E141" s="17">
        <f>'Comm Input'!O1907</f>
        <v>0</v>
      </c>
      <c r="F141" s="525">
        <f>'Comm Input'!P1907</f>
        <v>0</v>
      </c>
      <c r="G141" s="307"/>
      <c r="H141" s="307">
        <f>'Comm Input'!R1907</f>
        <v>0</v>
      </c>
      <c r="I141" s="22">
        <f>'Comm Input'!W1907</f>
        <v>37.799999999999997</v>
      </c>
      <c r="J141" s="23">
        <f>'Comm Input'!Y1907</f>
        <v>0</v>
      </c>
      <c r="K141" s="22">
        <f>'Comm Input'!Z1907</f>
        <v>0</v>
      </c>
    </row>
    <row r="142" spans="1:11" x14ac:dyDescent="0.25">
      <c r="A142" s="311">
        <f>'Comm Input'!J1908</f>
        <v>0</v>
      </c>
      <c r="B142">
        <f>'Comm Input'!K1908</f>
        <v>0</v>
      </c>
      <c r="C142">
        <f>'Comm Input'!M1908</f>
        <v>0</v>
      </c>
      <c r="D142" s="529">
        <f>'Comm Input'!N1908</f>
        <v>0</v>
      </c>
      <c r="E142" s="17">
        <f>'Comm Input'!O1908</f>
        <v>0</v>
      </c>
      <c r="F142" s="525">
        <f>'Comm Input'!P1908</f>
        <v>0</v>
      </c>
      <c r="G142" s="307"/>
      <c r="H142" s="307">
        <f>'Comm Input'!R1908</f>
        <v>0</v>
      </c>
      <c r="I142" s="22">
        <f>'Comm Input'!W1908</f>
        <v>0</v>
      </c>
      <c r="J142" s="23">
        <f>'Comm Input'!Y1908</f>
        <v>0</v>
      </c>
      <c r="K142" s="22">
        <f>'Comm Input'!Z1908</f>
        <v>0</v>
      </c>
    </row>
    <row r="143" spans="1:11" x14ac:dyDescent="0.25">
      <c r="A143" s="311">
        <f>'Comm Input'!J1912</f>
        <v>0</v>
      </c>
      <c r="B143">
        <f>'Comm Input'!K1912</f>
        <v>0</v>
      </c>
      <c r="C143">
        <f>'Comm Input'!M1912</f>
        <v>0</v>
      </c>
      <c r="D143" s="49">
        <f>'Comm Input'!N1912</f>
        <v>0</v>
      </c>
      <c r="E143" s="50">
        <f>'Comm Input'!O1912</f>
        <v>0</v>
      </c>
      <c r="F143" s="38">
        <f>'Comm Input'!P1912</f>
        <v>0</v>
      </c>
      <c r="G143" s="38"/>
      <c r="H143" s="38">
        <f>'Comm Input'!R1912</f>
        <v>0</v>
      </c>
      <c r="I143" s="827">
        <f>'Comm Input'!W1912</f>
        <v>323.8</v>
      </c>
      <c r="J143" s="828">
        <f>'Comm Input'!Y1912</f>
        <v>0</v>
      </c>
      <c r="K143" s="829">
        <f>'Comm Input'!Z1912</f>
        <v>323.8</v>
      </c>
    </row>
    <row r="144" spans="1:11" x14ac:dyDescent="0.25">
      <c r="A144" s="311"/>
      <c r="D144" s="49"/>
      <c r="E144" s="50"/>
      <c r="F144" s="38"/>
      <c r="G144" s="38"/>
      <c r="H144" s="38"/>
      <c r="I144" s="361"/>
      <c r="J144" s="1193"/>
      <c r="K144" s="720"/>
    </row>
    <row r="145" spans="1:11" x14ac:dyDescent="0.25">
      <c r="A145" s="440" t="str">
        <f>'Comm Input'!J1447</f>
        <v>CES</v>
      </c>
      <c r="B145" s="42" t="str">
        <f>'Comm Input'!K1447</f>
        <v>Broker: Creative Employment Solutions</v>
      </c>
      <c r="C145" s="158"/>
      <c r="D145" s="117"/>
      <c r="E145" s="316"/>
      <c r="F145" s="158"/>
      <c r="G145" s="158"/>
      <c r="H145" s="158"/>
      <c r="I145" s="158">
        <f>'Comm Input'!W1447</f>
        <v>1.4999999999999999E-2</v>
      </c>
      <c r="J145" s="157"/>
      <c r="K145" s="158"/>
    </row>
    <row r="146" spans="1:11" x14ac:dyDescent="0.25">
      <c r="A146" s="311">
        <f>'Comm Input'!J1448</f>
        <v>0</v>
      </c>
      <c r="B146" s="378" t="str">
        <f>'Comm Input'!K1448</f>
        <v>Goya Corp</v>
      </c>
      <c r="C146" t="str">
        <f>'Comm Input'!M1448</f>
        <v>FL5606</v>
      </c>
      <c r="D146" s="528">
        <f>'Comm Input'!N1448</f>
        <v>13500</v>
      </c>
      <c r="E146" s="17">
        <f>'Comm Input'!O1448</f>
        <v>0</v>
      </c>
      <c r="F146" s="527">
        <f>'Comm Input'!P1448</f>
        <v>0</v>
      </c>
      <c r="G146" s="535"/>
      <c r="H146" s="535">
        <f>'Comm Input'!R1448</f>
        <v>0</v>
      </c>
      <c r="I146" s="523">
        <f>'Comm Input'!W1448</f>
        <v>202.5</v>
      </c>
      <c r="J146" s="538">
        <f>'Comm Input'!Y1448</f>
        <v>0</v>
      </c>
      <c r="K146" s="523">
        <f>'Comm Input'!Z1448</f>
        <v>0</v>
      </c>
    </row>
    <row r="147" spans="1:11" x14ac:dyDescent="0.25">
      <c r="A147" s="311" t="str">
        <f>'Comm Input'!J1449</f>
        <v>broker earns 1/2 SUTA cutoffs</v>
      </c>
      <c r="B147">
        <f>'Comm Input'!K1449</f>
        <v>0</v>
      </c>
      <c r="C147">
        <f>'Comm Input'!M1449</f>
        <v>0</v>
      </c>
      <c r="D147" s="529">
        <f>'Comm Input'!N1449</f>
        <v>0</v>
      </c>
      <c r="E147" s="17">
        <f>'Comm Input'!O1449</f>
        <v>0</v>
      </c>
      <c r="F147" s="525">
        <f>'Comm Input'!P1449</f>
        <v>0</v>
      </c>
      <c r="G147" s="307"/>
      <c r="H147" s="307">
        <f>'Comm Input'!R1449</f>
        <v>0</v>
      </c>
      <c r="I147" s="22">
        <f>'Comm Input'!W1449</f>
        <v>0</v>
      </c>
      <c r="J147" s="23">
        <f>'Comm Input'!Y1449</f>
        <v>0</v>
      </c>
      <c r="K147" s="22">
        <f>'Comm Input'!Z1449</f>
        <v>0</v>
      </c>
    </row>
    <row r="148" spans="1:11" x14ac:dyDescent="0.25">
      <c r="A148" s="311">
        <f>'Comm Input'!J1450</f>
        <v>0</v>
      </c>
      <c r="B148" t="str">
        <f>'Comm Input'!K1450</f>
        <v>EFFECTIVE 3/2022</v>
      </c>
      <c r="C148">
        <f>'Comm Input'!M1450</f>
        <v>0</v>
      </c>
      <c r="D148" s="529">
        <f>'Comm Input'!N1450</f>
        <v>0</v>
      </c>
      <c r="E148" s="17">
        <f>'Comm Input'!O1450</f>
        <v>0</v>
      </c>
      <c r="F148" s="525">
        <f>'Comm Input'!P1450</f>
        <v>0</v>
      </c>
      <c r="G148" s="307"/>
      <c r="H148" s="307">
        <f>'Comm Input'!R1450</f>
        <v>0</v>
      </c>
      <c r="I148" s="22">
        <f>'Comm Input'!W1450</f>
        <v>0</v>
      </c>
      <c r="J148" s="23">
        <f>'Comm Input'!Y1450</f>
        <v>0</v>
      </c>
      <c r="K148" s="22">
        <f>'Comm Input'!Z1450</f>
        <v>0</v>
      </c>
    </row>
    <row r="149" spans="1:11" x14ac:dyDescent="0.25">
      <c r="A149" s="311">
        <f>'Comm Input'!J1451</f>
        <v>0</v>
      </c>
      <c r="B149">
        <f>'Comm Input'!K1451</f>
        <v>0</v>
      </c>
      <c r="C149">
        <f>'Comm Input'!M1451</f>
        <v>0</v>
      </c>
      <c r="D149" s="529">
        <f>'Comm Input'!N1451</f>
        <v>0</v>
      </c>
      <c r="E149" s="17">
        <f>'Comm Input'!O1451</f>
        <v>0</v>
      </c>
      <c r="F149" s="525">
        <f>'Comm Input'!P1451</f>
        <v>0</v>
      </c>
      <c r="G149" s="307"/>
      <c r="H149" s="307">
        <f>'Comm Input'!R1451</f>
        <v>0</v>
      </c>
      <c r="I149" s="22">
        <f>'Comm Input'!W1451</f>
        <v>0</v>
      </c>
      <c r="J149" s="23">
        <f>'Comm Input'!Y1451</f>
        <v>0</v>
      </c>
      <c r="K149" s="22">
        <f>'Comm Input'!Z1451</f>
        <v>0</v>
      </c>
    </row>
    <row r="150" spans="1:11" x14ac:dyDescent="0.25">
      <c r="A150" s="311">
        <f>'Comm Input'!J1452</f>
        <v>0</v>
      </c>
      <c r="B150">
        <f>'Comm Input'!K1452</f>
        <v>0</v>
      </c>
      <c r="C150" s="13" t="str">
        <f>'Comm Input'!L1452</f>
        <v>SUTA CREDIT</v>
      </c>
      <c r="D150" s="529">
        <f>'Comm Input'!N1452</f>
        <v>0</v>
      </c>
      <c r="E150" s="529"/>
      <c r="F150" s="525">
        <f>'Comm Input'!P1452</f>
        <v>0</v>
      </c>
      <c r="G150" s="307"/>
      <c r="H150" s="307">
        <f>'Comm Input'!R1452</f>
        <v>0</v>
      </c>
      <c r="I150" s="22">
        <f>'Comm Input'!W1452</f>
        <v>286.31</v>
      </c>
      <c r="J150" s="23">
        <f>'Comm Input'!Y1452</f>
        <v>0</v>
      </c>
      <c r="K150" s="22">
        <f>'Comm Input'!Z1452</f>
        <v>0</v>
      </c>
    </row>
    <row r="151" spans="1:11" x14ac:dyDescent="0.25">
      <c r="A151" s="311">
        <f>'Comm Input'!J1453</f>
        <v>0</v>
      </c>
      <c r="B151">
        <f>'Comm Input'!K1453</f>
        <v>0</v>
      </c>
      <c r="C151">
        <f>'Comm Input'!M1453</f>
        <v>0</v>
      </c>
      <c r="D151" s="593">
        <f>'Comm Input'!N1453</f>
        <v>0</v>
      </c>
      <c r="E151" s="13">
        <f>'Comm Input'!O1453</f>
        <v>0</v>
      </c>
      <c r="F151" s="525">
        <f>'Comm Input'!P1453</f>
        <v>0</v>
      </c>
      <c r="G151" s="307"/>
      <c r="H151" s="307">
        <f>'Comm Input'!R1453</f>
        <v>0</v>
      </c>
      <c r="I151" s="22">
        <f>'Comm Input'!W1453</f>
        <v>0</v>
      </c>
      <c r="J151" s="23">
        <f>'Comm Input'!Y1453</f>
        <v>0</v>
      </c>
      <c r="K151" s="22">
        <f>'Comm Input'!Z1453</f>
        <v>0</v>
      </c>
    </row>
    <row r="152" spans="1:11" x14ac:dyDescent="0.25">
      <c r="A152" s="311">
        <f>'Comm Input'!J1455</f>
        <v>0</v>
      </c>
      <c r="B152">
        <f>'Comm Input'!K1455</f>
        <v>0</v>
      </c>
      <c r="C152">
        <f>'Comm Input'!M1455</f>
        <v>0</v>
      </c>
      <c r="D152" s="49">
        <f>'Comm Input'!N1455</f>
        <v>0</v>
      </c>
      <c r="E152" s="50">
        <f>'Comm Input'!O1455</f>
        <v>0</v>
      </c>
      <c r="F152" s="38">
        <f>'Comm Input'!P1455</f>
        <v>0</v>
      </c>
      <c r="G152" s="38"/>
      <c r="H152" s="38">
        <f>'Comm Input'!R1455</f>
        <v>0</v>
      </c>
      <c r="I152" s="827">
        <f>'Comm Input'!W1455</f>
        <v>488.81</v>
      </c>
      <c r="J152" s="828">
        <f>'Comm Input'!Y1455</f>
        <v>0</v>
      </c>
      <c r="K152" s="829">
        <f>'Comm Input'!Z1455</f>
        <v>488.81</v>
      </c>
    </row>
    <row r="153" spans="1:11" x14ac:dyDescent="0.25">
      <c r="A153" s="311"/>
      <c r="D153" s="49"/>
      <c r="E153" s="50"/>
      <c r="F153" s="38"/>
      <c r="G153" s="38"/>
      <c r="H153" s="38"/>
      <c r="I153" s="522"/>
      <c r="J153" s="28"/>
      <c r="K153" s="523"/>
    </row>
    <row r="154" spans="1:11" x14ac:dyDescent="0.25">
      <c r="A154" s="810" t="str">
        <f>'Comm Input'!J1531</f>
        <v>CES</v>
      </c>
      <c r="B154" s="42" t="str">
        <f>'Comm Input'!K1531</f>
        <v>Broker: Liberty Blue Options</v>
      </c>
      <c r="C154" s="35"/>
      <c r="D154" s="158"/>
      <c r="E154" s="37"/>
      <c r="F154" s="316"/>
      <c r="G154" s="316"/>
      <c r="H154" s="158"/>
      <c r="I154" s="158" t="str">
        <f>'Comm Input'!AA1531</f>
        <v>Per code</v>
      </c>
      <c r="J154" s="157">
        <f>'Comm Input'!AB1531</f>
        <v>0</v>
      </c>
      <c r="K154" s="7"/>
    </row>
    <row r="155" spans="1:11" x14ac:dyDescent="0.25">
      <c r="A155" s="311">
        <f>'Comm Input'!J1532</f>
        <v>0</v>
      </c>
      <c r="B155" s="378" t="str">
        <f>'Comm Input'!K1532</f>
        <v>Vanderprises, LLC</v>
      </c>
      <c r="C155" s="378" t="str">
        <f>'Comm Input'!M1532</f>
        <v>FL5551</v>
      </c>
      <c r="D155" s="593">
        <f>'Comm Input'!N1532</f>
        <v>480</v>
      </c>
      <c r="F155" s="13">
        <f>'Comm Input'!O1532</f>
        <v>0</v>
      </c>
      <c r="G155" s="13"/>
      <c r="H155" s="744">
        <f>'Comm Input'!Z1532</f>
        <v>1.1599999999999999E-2</v>
      </c>
      <c r="I155" s="538">
        <f>'Comm Input'!AA1532</f>
        <v>5.5679999999999996</v>
      </c>
      <c r="J155" s="538">
        <f>'Comm Input'!AB1532</f>
        <v>0</v>
      </c>
      <c r="K155">
        <f>'Comm Input'!AC1532</f>
        <v>0</v>
      </c>
    </row>
    <row r="156" spans="1:11" x14ac:dyDescent="0.25">
      <c r="A156" s="311">
        <f>'Comm Input'!J1533</f>
        <v>0</v>
      </c>
      <c r="B156">
        <f>'Comm Input'!K1533</f>
        <v>0</v>
      </c>
      <c r="C156" s="378" t="str">
        <f>'Comm Input'!M1533</f>
        <v>FL5606</v>
      </c>
      <c r="D156" s="593">
        <f>'Comm Input'!N1533</f>
        <v>600</v>
      </c>
      <c r="F156" s="17">
        <f>'Comm Input'!O1533</f>
        <v>0</v>
      </c>
      <c r="G156" s="17"/>
      <c r="H156" s="744">
        <f>'Comm Input'!Z1533</f>
        <v>9.5999999999999992E-3</v>
      </c>
      <c r="I156" s="23">
        <f>'Comm Input'!AA1533</f>
        <v>5.76</v>
      </c>
      <c r="J156" s="23">
        <f>'Comm Input'!AB1533</f>
        <v>0</v>
      </c>
      <c r="K156">
        <f>'Comm Input'!AC1533</f>
        <v>0</v>
      </c>
    </row>
    <row r="157" spans="1:11" x14ac:dyDescent="0.25">
      <c r="A157" s="311">
        <f>'Comm Input'!J1534</f>
        <v>0</v>
      </c>
      <c r="B157" t="str">
        <f>'Comm Input'!K1534</f>
        <v>EFFECTIVE: 12/2022</v>
      </c>
      <c r="C157" s="378" t="str">
        <f>'Comm Input'!M1534</f>
        <v>FL8810</v>
      </c>
      <c r="D157" s="593">
        <f>'Comm Input'!N1534</f>
        <v>1750</v>
      </c>
      <c r="F157" s="50">
        <f>'Comm Input'!O1534</f>
        <v>0</v>
      </c>
      <c r="G157" s="50"/>
      <c r="H157" s="744">
        <f>'Comm Input'!Z1534</f>
        <v>6.7000000000000002E-3</v>
      </c>
      <c r="I157" s="23">
        <f>'Comm Input'!AA1534</f>
        <v>11.725</v>
      </c>
      <c r="J157" s="23">
        <f>'Comm Input'!AB1534</f>
        <v>0</v>
      </c>
      <c r="K157">
        <f>'Comm Input'!AC1534</f>
        <v>0</v>
      </c>
    </row>
    <row r="158" spans="1:11" x14ac:dyDescent="0.25">
      <c r="A158" s="311">
        <f>'Comm Input'!J1535</f>
        <v>0</v>
      </c>
      <c r="B158" t="str">
        <f>'Comm Input'!L1535</f>
        <v>SUTA CREDIT</v>
      </c>
      <c r="C158" s="378">
        <f>'Comm Input'!M1535</f>
        <v>0</v>
      </c>
      <c r="D158" s="593">
        <f>'Comm Input'!N1535</f>
        <v>0</v>
      </c>
      <c r="F158" s="17">
        <f>'Comm Input'!O1535</f>
        <v>0</v>
      </c>
      <c r="G158" s="17"/>
      <c r="H158" s="525">
        <f>'Comm Input'!P1535</f>
        <v>0</v>
      </c>
      <c r="I158" s="23">
        <f>'Comm Input'!AA1535</f>
        <v>0</v>
      </c>
      <c r="J158" s="23">
        <f>'Comm Input'!AB1535</f>
        <v>0</v>
      </c>
      <c r="K158">
        <f>'Comm Input'!AC1535</f>
        <v>0</v>
      </c>
    </row>
    <row r="159" spans="1:11" x14ac:dyDescent="0.25">
      <c r="A159" s="311">
        <f>'Comm Input'!J1538</f>
        <v>0</v>
      </c>
      <c r="B159">
        <f>'Comm Input'!K1538</f>
        <v>0</v>
      </c>
      <c r="C159" s="378">
        <f>'Comm Input'!M1536</f>
        <v>0</v>
      </c>
      <c r="D159" s="23">
        <f>'Comm Input'!N1538</f>
        <v>0</v>
      </c>
      <c r="F159" s="50">
        <f>'Comm Input'!O1538</f>
        <v>0</v>
      </c>
      <c r="G159" s="50"/>
      <c r="H159" s="38">
        <f>'Comm Input'!P1538</f>
        <v>0</v>
      </c>
      <c r="I159" s="22">
        <f>'Comm Input'!AA1538</f>
        <v>0</v>
      </c>
      <c r="J159" s="22">
        <f>'Comm Input'!AB1538</f>
        <v>0</v>
      </c>
      <c r="K159" s="22">
        <f>'Comm Input'!AC1538</f>
        <v>0</v>
      </c>
    </row>
    <row r="160" spans="1:11" x14ac:dyDescent="0.25">
      <c r="A160" s="311">
        <f>'Comm Input'!J1539</f>
        <v>0</v>
      </c>
      <c r="B160">
        <f>'Comm Input'!K1539</f>
        <v>0</v>
      </c>
      <c r="C160">
        <f>'Comm Input'!L1539</f>
        <v>0</v>
      </c>
      <c r="D160" s="23">
        <f>'Comm Input'!N1539</f>
        <v>0</v>
      </c>
      <c r="F160" s="50">
        <f>'Comm Input'!O1539</f>
        <v>0</v>
      </c>
      <c r="G160" s="50"/>
      <c r="H160" s="38">
        <f>'Comm Input'!P1539</f>
        <v>0</v>
      </c>
      <c r="I160" s="829">
        <f>'Comm Input'!AA1539</f>
        <v>23.052999999999997</v>
      </c>
      <c r="J160" s="829">
        <f>'Comm Input'!AB1539</f>
        <v>0</v>
      </c>
      <c r="K160" s="913">
        <f>'Comm Input'!AC1539</f>
        <v>23.052999999999997</v>
      </c>
    </row>
    <row r="161" spans="1:21" x14ac:dyDescent="0.25">
      <c r="A161" s="311"/>
      <c r="D161" s="23"/>
      <c r="F161" s="50"/>
      <c r="G161" s="50"/>
      <c r="H161" s="38"/>
      <c r="I161" s="523"/>
      <c r="J161" s="523"/>
    </row>
    <row r="162" spans="1:21" x14ac:dyDescent="0.25">
      <c r="A162" s="311"/>
      <c r="D162" s="49"/>
      <c r="E162" s="49"/>
      <c r="F162" s="49"/>
      <c r="G162" s="49"/>
      <c r="H162" s="49"/>
      <c r="I162" s="522"/>
      <c r="J162" s="522"/>
      <c r="K162" s="523"/>
      <c r="M162" s="38"/>
      <c r="N162" s="523"/>
      <c r="O162" s="523"/>
      <c r="P162" s="89"/>
    </row>
    <row r="163" spans="1:21" ht="26.25" x14ac:dyDescent="0.25">
      <c r="A163" s="300" t="s">
        <v>133</v>
      </c>
      <c r="B163" s="300" t="s">
        <v>134</v>
      </c>
      <c r="C163" s="300" t="s">
        <v>126</v>
      </c>
      <c r="D163" s="561" t="s">
        <v>136</v>
      </c>
      <c r="E163" s="561"/>
      <c r="F163" s="561"/>
      <c r="G163" s="561"/>
      <c r="H163" s="561"/>
      <c r="I163" s="301" t="s">
        <v>148</v>
      </c>
      <c r="J163" s="561"/>
      <c r="K163" s="49"/>
      <c r="L163" s="49"/>
      <c r="M163" s="522"/>
      <c r="N163" s="522"/>
      <c r="O163" s="523"/>
      <c r="Q163" s="38"/>
      <c r="R163" s="523"/>
      <c r="S163" s="523"/>
      <c r="T163" s="89"/>
    </row>
    <row r="164" spans="1:21" x14ac:dyDescent="0.25">
      <c r="A164" s="440" t="str">
        <f>'Comm Input'!J1813</f>
        <v>CES</v>
      </c>
      <c r="B164" s="42" t="str">
        <f>'Comm Input'!K1813</f>
        <v>Broker: Creative Employer Services</v>
      </c>
      <c r="C164" s="158">
        <f>'Comm Input'!M1813</f>
        <v>0</v>
      </c>
      <c r="D164" s="117">
        <f>'Comm Input'!N1813</f>
        <v>0</v>
      </c>
      <c r="E164" s="117"/>
      <c r="F164" s="117"/>
      <c r="G164" s="117"/>
      <c r="H164" s="117"/>
      <c r="I164" s="158">
        <f>'Comm Input'!W1813</f>
        <v>2.8500000000000001E-2</v>
      </c>
      <c r="J164" s="158"/>
      <c r="K164" s="158">
        <f>'Comm Input'!Z1813</f>
        <v>0</v>
      </c>
      <c r="L164" s="49"/>
      <c r="M164" s="49"/>
      <c r="N164" s="522"/>
      <c r="O164" s="522"/>
      <c r="P164" s="523"/>
      <c r="R164" s="38"/>
      <c r="S164" s="523"/>
      <c r="T164" s="523"/>
      <c r="U164" s="89"/>
    </row>
    <row r="165" spans="1:21" x14ac:dyDescent="0.25">
      <c r="A165" s="311">
        <f>'Comm Input'!J1814</f>
        <v>0</v>
      </c>
      <c r="B165" s="378" t="str">
        <f>'Comm Input'!K1814</f>
        <v>Zollars Landscaping &amp; Irrigation, LLC</v>
      </c>
      <c r="C165" t="str">
        <f>'Comm Input'!M1814</f>
        <v>FL0042</v>
      </c>
      <c r="D165" s="528">
        <f>'Comm Input'!N1814</f>
        <v>2900</v>
      </c>
      <c r="E165" s="528"/>
      <c r="F165" s="528"/>
      <c r="G165" s="528"/>
      <c r="H165" s="528"/>
      <c r="I165" s="523">
        <f>'Comm Input'!W1814</f>
        <v>82.65</v>
      </c>
      <c r="J165" s="523"/>
      <c r="K165" s="523">
        <f>'Comm Input'!Z1814</f>
        <v>0</v>
      </c>
      <c r="L165" s="49"/>
      <c r="M165" s="49"/>
      <c r="N165" s="522"/>
      <c r="O165" s="522"/>
      <c r="P165" s="523"/>
      <c r="R165" s="38"/>
      <c r="S165" s="523"/>
      <c r="T165" s="523"/>
      <c r="U165" s="89"/>
    </row>
    <row r="166" spans="1:21" x14ac:dyDescent="0.25">
      <c r="A166" s="311">
        <f>'Comm Input'!J1815</f>
        <v>0</v>
      </c>
      <c r="B166">
        <f>'Comm Input'!K1815</f>
        <v>0</v>
      </c>
      <c r="C166">
        <f>'Comm Input'!M1815</f>
        <v>0</v>
      </c>
      <c r="D166" s="529">
        <f>'Comm Input'!N1815</f>
        <v>0</v>
      </c>
      <c r="E166" s="529"/>
      <c r="F166" s="529"/>
      <c r="G166" s="529"/>
      <c r="H166" s="529"/>
      <c r="I166" s="22">
        <f>'Comm Input'!W1815</f>
        <v>0</v>
      </c>
      <c r="J166" s="22"/>
      <c r="K166" s="22">
        <f>'Comm Input'!Z1815</f>
        <v>0</v>
      </c>
      <c r="L166" s="49"/>
      <c r="M166" s="49"/>
      <c r="N166" s="522"/>
      <c r="O166" s="522"/>
      <c r="P166" s="523"/>
      <c r="R166" s="38"/>
      <c r="S166" s="523"/>
      <c r="T166" s="523"/>
      <c r="U166" s="89"/>
    </row>
    <row r="167" spans="1:21" x14ac:dyDescent="0.25">
      <c r="A167" s="311">
        <f>'Comm Input'!J1816</f>
        <v>0</v>
      </c>
      <c r="B167" t="str">
        <f>'Comm Input'!K1816</f>
        <v>EFFECTIVE: 9/2022</v>
      </c>
      <c r="C167">
        <f>'Comm Input'!M1816</f>
        <v>0</v>
      </c>
      <c r="D167" s="529">
        <f>'Comm Input'!N1816</f>
        <v>0</v>
      </c>
      <c r="E167" s="529"/>
      <c r="F167" s="529"/>
      <c r="G167" s="529"/>
      <c r="H167" s="529"/>
      <c r="I167" s="22">
        <f>'Comm Input'!W1816</f>
        <v>0</v>
      </c>
      <c r="J167" s="22"/>
      <c r="K167" s="22">
        <f>'Comm Input'!Z1816</f>
        <v>0</v>
      </c>
      <c r="L167" s="49"/>
      <c r="M167" s="49"/>
      <c r="N167" s="522"/>
      <c r="O167" s="522"/>
      <c r="P167" s="523"/>
      <c r="R167" s="38"/>
      <c r="S167" s="523"/>
      <c r="T167" s="523"/>
      <c r="U167" s="89"/>
    </row>
    <row r="168" spans="1:21" x14ac:dyDescent="0.25">
      <c r="A168" s="311">
        <f>'Comm Input'!J1817</f>
        <v>0</v>
      </c>
      <c r="B168" t="str">
        <f>'Comm Input'!K1817</f>
        <v>SUTA CREDIT</v>
      </c>
      <c r="C168">
        <f>'Comm Input'!M1817</f>
        <v>0</v>
      </c>
      <c r="D168" s="529">
        <f>'Comm Input'!N1817</f>
        <v>0</v>
      </c>
      <c r="E168" s="529"/>
      <c r="F168" s="529"/>
      <c r="G168" s="529"/>
      <c r="H168" s="529"/>
      <c r="I168" s="22">
        <f>'Comm Input'!W1817</f>
        <v>0</v>
      </c>
      <c r="J168" s="22"/>
      <c r="K168" s="22">
        <f>'Comm Input'!Z1817</f>
        <v>0</v>
      </c>
      <c r="L168" s="49"/>
      <c r="M168" s="49"/>
      <c r="N168" s="522"/>
      <c r="O168" s="522"/>
      <c r="P168" s="523"/>
      <c r="R168" s="38"/>
      <c r="S168" s="523"/>
      <c r="T168" s="523"/>
      <c r="U168" s="89"/>
    </row>
    <row r="169" spans="1:21" x14ac:dyDescent="0.25">
      <c r="A169" s="311">
        <f>'Comm Input'!J1818</f>
        <v>0</v>
      </c>
      <c r="B169">
        <f>'Comm Input'!K1818</f>
        <v>0</v>
      </c>
      <c r="C169">
        <f>'Comm Input'!M1818</f>
        <v>0</v>
      </c>
      <c r="D169" s="529">
        <f>'Comm Input'!N1818</f>
        <v>0</v>
      </c>
      <c r="E169" s="529"/>
      <c r="F169" s="529"/>
      <c r="G169" s="529"/>
      <c r="H169" s="529"/>
      <c r="I169" s="22">
        <f>'Comm Input'!W1818</f>
        <v>0</v>
      </c>
      <c r="J169" s="22"/>
      <c r="K169" s="22">
        <f>'Comm Input'!Z1818</f>
        <v>0</v>
      </c>
      <c r="L169" s="49"/>
      <c r="M169" s="49"/>
      <c r="N169" s="522"/>
      <c r="O169" s="522"/>
      <c r="P169" s="523"/>
      <c r="R169" s="38"/>
      <c r="S169" s="523"/>
      <c r="T169" s="523"/>
      <c r="U169" s="89"/>
    </row>
    <row r="170" spans="1:21" x14ac:dyDescent="0.25">
      <c r="A170" s="311">
        <f>'Comm Input'!J1821</f>
        <v>0</v>
      </c>
      <c r="B170">
        <f>'Comm Input'!K1821</f>
        <v>0</v>
      </c>
      <c r="C170">
        <f>'Comm Input'!M1821</f>
        <v>0</v>
      </c>
      <c r="D170" s="49">
        <f>'Comm Input'!N1821</f>
        <v>0</v>
      </c>
      <c r="E170" s="49"/>
      <c r="F170" s="49"/>
      <c r="G170" s="49"/>
      <c r="H170" s="49"/>
      <c r="I170" s="827">
        <f>'Comm Input'!W1821</f>
        <v>82.65</v>
      </c>
      <c r="J170" s="827"/>
      <c r="K170" s="829">
        <f>'Comm Input'!Z1821</f>
        <v>82.65</v>
      </c>
      <c r="L170" s="49"/>
      <c r="M170" s="49"/>
      <c r="N170" s="522"/>
      <c r="O170" s="522"/>
      <c r="P170" s="523"/>
      <c r="R170" s="38"/>
      <c r="S170" s="523"/>
      <c r="T170" s="523"/>
      <c r="U170" s="89"/>
    </row>
    <row r="171" spans="1:21" x14ac:dyDescent="0.25">
      <c r="A171" s="440" t="str">
        <f>'Comm Input'!J1487</f>
        <v>CES</v>
      </c>
      <c r="B171" s="42" t="str">
        <f>'Comm Input'!K1487</f>
        <v>Broker: Creative Employment Solutions</v>
      </c>
      <c r="C171" s="158">
        <f>'Comm Input'!M1487</f>
        <v>0</v>
      </c>
      <c r="D171" s="117">
        <f>'Comm Input'!N1487</f>
        <v>0</v>
      </c>
      <c r="E171" s="316">
        <f>'Comm Input'!O1487</f>
        <v>0</v>
      </c>
      <c r="F171" s="158">
        <f>'Comm Input'!P1487</f>
        <v>0</v>
      </c>
      <c r="G171" s="158">
        <f>'Comm Input'!Q1487</f>
        <v>0</v>
      </c>
      <c r="H171" s="158">
        <f>'Comm Input'!R1487</f>
        <v>0</v>
      </c>
      <c r="I171" s="158">
        <f>'Comm Input'!W1487</f>
        <v>2.7615000000000001E-2</v>
      </c>
      <c r="J171" s="117">
        <f>'Comm Input'!X1487</f>
        <v>0</v>
      </c>
      <c r="K171" s="158">
        <f>'Comm Input'!Z1487</f>
        <v>0</v>
      </c>
      <c r="L171" s="89"/>
    </row>
    <row r="172" spans="1:21" x14ac:dyDescent="0.25">
      <c r="A172" s="849">
        <f>'Comm Input'!J1488</f>
        <v>0</v>
      </c>
      <c r="B172" s="378" t="str">
        <f>'Comm Input'!K1488</f>
        <v>Pine Roofing Services</v>
      </c>
      <c r="C172" t="str">
        <f>'Comm Input'!M1488</f>
        <v>FL5551</v>
      </c>
      <c r="D172" s="755">
        <f>'Comm Input'!N1488</f>
        <v>1931</v>
      </c>
      <c r="E172" s="17">
        <f>'Comm Input'!O1488</f>
        <v>0</v>
      </c>
      <c r="F172" s="525">
        <f>'Comm Input'!P1488</f>
        <v>0</v>
      </c>
      <c r="G172" s="307">
        <f>'Comm Input'!Q1488</f>
        <v>0</v>
      </c>
      <c r="H172" s="307">
        <f>'Comm Input'!R1488</f>
        <v>0</v>
      </c>
      <c r="I172" s="22">
        <f>'Comm Input'!W1488</f>
        <v>53.324565</v>
      </c>
      <c r="J172" s="22">
        <f>'Comm Input'!X1488</f>
        <v>0</v>
      </c>
      <c r="K172" s="22">
        <f>'Comm Input'!Z1488</f>
        <v>0</v>
      </c>
    </row>
    <row r="173" spans="1:21" x14ac:dyDescent="0.25">
      <c r="A173" s="311">
        <f>'Comm Input'!J1489</f>
        <v>0</v>
      </c>
      <c r="B173" t="str">
        <f>'Comm Input'!K1489</f>
        <v>EFFECTIVE 9/2022</v>
      </c>
      <c r="C173">
        <f>'Comm Input'!M1489</f>
        <v>0</v>
      </c>
      <c r="D173" s="529">
        <f>'Comm Input'!N1489</f>
        <v>0</v>
      </c>
      <c r="E173" s="17">
        <f>'Comm Input'!O1489</f>
        <v>0</v>
      </c>
      <c r="F173" s="525">
        <f>'Comm Input'!P1489</f>
        <v>0</v>
      </c>
      <c r="G173" s="307">
        <f>'Comm Input'!Q1489</f>
        <v>0</v>
      </c>
      <c r="H173" s="307">
        <f>'Comm Input'!R1489</f>
        <v>0</v>
      </c>
      <c r="I173" s="22">
        <f>'Comm Input'!W1489</f>
        <v>0</v>
      </c>
      <c r="J173" s="22">
        <f>'Comm Input'!X1489</f>
        <v>0</v>
      </c>
      <c r="K173" s="22">
        <f>'Comm Input'!Z1489</f>
        <v>0</v>
      </c>
    </row>
    <row r="174" spans="1:21" x14ac:dyDescent="0.25">
      <c r="A174" s="311">
        <f>'Comm Input'!J1490</f>
        <v>0</v>
      </c>
      <c r="B174" s="17" t="str">
        <f>'Comm Input'!L1490</f>
        <v>SUTA CREDIT</v>
      </c>
      <c r="C174" s="529"/>
      <c r="D174" s="529">
        <f>'Comm Input'!N1490</f>
        <v>0</v>
      </c>
      <c r="E174" s="17">
        <f>'Comm Input'!O1490</f>
        <v>0</v>
      </c>
      <c r="F174" s="525">
        <f>'Comm Input'!P1490</f>
        <v>0</v>
      </c>
      <c r="G174" s="307">
        <f>'Comm Input'!Q1490</f>
        <v>0</v>
      </c>
      <c r="H174" s="307">
        <f>'Comm Input'!R1490</f>
        <v>0</v>
      </c>
      <c r="I174" s="529">
        <f>'Comm Input'!W1490</f>
        <v>11.7</v>
      </c>
      <c r="J174" s="523">
        <f>'Comm Input'!X1490</f>
        <v>0</v>
      </c>
      <c r="K174" s="523">
        <f>'Comm Input'!Z1490</f>
        <v>0</v>
      </c>
    </row>
    <row r="175" spans="1:21" x14ac:dyDescent="0.25">
      <c r="A175" s="311">
        <f>'Comm Input'!J1491</f>
        <v>0</v>
      </c>
      <c r="B175">
        <f>'Comm Input'!K1491</f>
        <v>0</v>
      </c>
      <c r="C175">
        <f>'Comm Input'!M1491</f>
        <v>0</v>
      </c>
      <c r="D175" s="529">
        <f>'Comm Input'!N1491</f>
        <v>0</v>
      </c>
      <c r="E175" s="17">
        <f>'Comm Input'!O1491</f>
        <v>0</v>
      </c>
      <c r="F175" s="525">
        <f>'Comm Input'!P1491</f>
        <v>0</v>
      </c>
      <c r="G175" s="307">
        <f>'Comm Input'!Q1491</f>
        <v>0</v>
      </c>
      <c r="H175" s="307">
        <f>'Comm Input'!R1491</f>
        <v>0</v>
      </c>
      <c r="I175" s="22">
        <f>'Comm Input'!W1491</f>
        <v>0</v>
      </c>
      <c r="J175" s="22">
        <f>'Comm Input'!X1491</f>
        <v>0</v>
      </c>
      <c r="K175" s="22">
        <f>'Comm Input'!Z1491</f>
        <v>0</v>
      </c>
    </row>
    <row r="176" spans="1:21" x14ac:dyDescent="0.25">
      <c r="A176" s="311">
        <f>'Comm Input'!J1492</f>
        <v>0</v>
      </c>
      <c r="B176">
        <f>'Comm Input'!K1492</f>
        <v>0</v>
      </c>
      <c r="C176">
        <f>'Comm Input'!M1492</f>
        <v>0</v>
      </c>
      <c r="D176" s="529">
        <f>'Comm Input'!N1492</f>
        <v>0</v>
      </c>
      <c r="E176" s="17">
        <f>'Comm Input'!O1492</f>
        <v>0</v>
      </c>
      <c r="F176" s="525">
        <f>'Comm Input'!P1492</f>
        <v>0</v>
      </c>
      <c r="G176" s="307">
        <f>'Comm Input'!Q1492</f>
        <v>0</v>
      </c>
      <c r="H176" s="307">
        <f>'Comm Input'!R1492</f>
        <v>0</v>
      </c>
      <c r="I176" s="22">
        <f>'Comm Input'!W1492</f>
        <v>0</v>
      </c>
      <c r="J176" s="22">
        <f>'Comm Input'!X1492</f>
        <v>0</v>
      </c>
      <c r="K176" s="22">
        <f>'Comm Input'!Z1492</f>
        <v>0</v>
      </c>
    </row>
    <row r="177" spans="1:11" x14ac:dyDescent="0.25">
      <c r="A177" s="311">
        <f>'Comm Input'!J1495</f>
        <v>0</v>
      </c>
      <c r="B177">
        <f>'Comm Input'!K1495</f>
        <v>0</v>
      </c>
      <c r="C177">
        <f>'Comm Input'!M1495</f>
        <v>0</v>
      </c>
      <c r="D177" s="49">
        <f>'Comm Input'!N1495</f>
        <v>0</v>
      </c>
      <c r="E177" s="50">
        <f>'Comm Input'!O1495</f>
        <v>0</v>
      </c>
      <c r="F177" s="38">
        <f>'Comm Input'!P1495</f>
        <v>0</v>
      </c>
      <c r="G177" s="38">
        <f>'Comm Input'!Q1495</f>
        <v>0</v>
      </c>
      <c r="H177" s="38">
        <f>'Comm Input'!R1495</f>
        <v>0</v>
      </c>
      <c r="I177" s="827">
        <f>'Comm Input'!W1495</f>
        <v>65.024564999999996</v>
      </c>
      <c r="J177" s="829">
        <f>'Comm Input'!X1495</f>
        <v>0</v>
      </c>
      <c r="K177" s="829">
        <f>'Comm Input'!Z1495</f>
        <v>65.024564999999996</v>
      </c>
    </row>
    <row r="178" spans="1:11" x14ac:dyDescent="0.25">
      <c r="A178" s="311"/>
      <c r="D178" s="49"/>
      <c r="E178" s="50"/>
      <c r="F178" s="38"/>
      <c r="G178" s="38"/>
      <c r="H178" s="38"/>
      <c r="I178" s="361"/>
      <c r="J178" s="720"/>
      <c r="K178" s="720"/>
    </row>
    <row r="179" spans="1:11" x14ac:dyDescent="0.25">
      <c r="A179" s="440" t="str">
        <f>'Comm Input'!J1949</f>
        <v>CES</v>
      </c>
      <c r="B179" s="42" t="str">
        <f>'Comm Input'!K1949</f>
        <v>Broker: Creative Employer Services</v>
      </c>
      <c r="C179" s="158">
        <f>'Comm Input'!M1949</f>
        <v>0</v>
      </c>
      <c r="D179" s="117">
        <f>'Comm Input'!N1949</f>
        <v>0</v>
      </c>
      <c r="E179" s="316">
        <f>'Comm Input'!O1949</f>
        <v>0</v>
      </c>
      <c r="F179" s="158">
        <f>'Comm Input'!P1949</f>
        <v>0</v>
      </c>
      <c r="G179" s="158">
        <f>'Comm Input'!Q1949</f>
        <v>0</v>
      </c>
      <c r="H179" s="158">
        <f>'Comm Input'!R1949</f>
        <v>0</v>
      </c>
      <c r="I179" s="158">
        <f>'Comm Input'!W1949</f>
        <v>2.2499999999999999E-2</v>
      </c>
      <c r="J179" s="117">
        <f>'Comm Input'!X1949</f>
        <v>0</v>
      </c>
      <c r="K179" s="158">
        <f>'Comm Input'!Z1949</f>
        <v>0</v>
      </c>
    </row>
    <row r="180" spans="1:11" x14ac:dyDescent="0.25">
      <c r="A180" s="311">
        <f>'Comm Input'!J1950</f>
        <v>0</v>
      </c>
      <c r="B180" s="378" t="str">
        <f>'Comm Input'!K1950</f>
        <v>Florida Metal Roofing, Inc.</v>
      </c>
      <c r="C180" t="str">
        <f>'Comm Input'!M1950</f>
        <v>FL5551</v>
      </c>
      <c r="D180" s="528">
        <f>'Comm Input'!N1950</f>
        <v>2068</v>
      </c>
      <c r="E180" s="17">
        <f>'Comm Input'!O1950</f>
        <v>0</v>
      </c>
      <c r="F180" s="527">
        <f>'Comm Input'!P1950</f>
        <v>0</v>
      </c>
      <c r="G180" s="820">
        <f>'Comm Input'!Q1950</f>
        <v>0</v>
      </c>
      <c r="H180" s="535">
        <f>'Comm Input'!R1950</f>
        <v>0</v>
      </c>
      <c r="I180" s="523">
        <f>'Comm Input'!W1950</f>
        <v>46.53</v>
      </c>
      <c r="J180" s="523">
        <f>'Comm Input'!X1950</f>
        <v>0</v>
      </c>
      <c r="K180" s="523">
        <f>'Comm Input'!Z1950</f>
        <v>0</v>
      </c>
    </row>
    <row r="181" spans="1:11" x14ac:dyDescent="0.25">
      <c r="A181" s="311">
        <f>'Comm Input'!J1951</f>
        <v>0</v>
      </c>
      <c r="B181">
        <f>'Comm Input'!K1951</f>
        <v>0</v>
      </c>
      <c r="C181">
        <f>'Comm Input'!M1951</f>
        <v>0</v>
      </c>
      <c r="D181" s="529">
        <f>'Comm Input'!N1951</f>
        <v>0</v>
      </c>
      <c r="E181" s="17">
        <f>'Comm Input'!O1951</f>
        <v>0</v>
      </c>
      <c r="F181" s="525">
        <f>'Comm Input'!P1951</f>
        <v>0</v>
      </c>
      <c r="G181" s="727">
        <f>'Comm Input'!Q1951</f>
        <v>0</v>
      </c>
      <c r="H181" s="307">
        <f>'Comm Input'!R1951</f>
        <v>0</v>
      </c>
      <c r="I181" s="22">
        <f>'Comm Input'!W1951</f>
        <v>0</v>
      </c>
      <c r="J181" s="22">
        <f>'Comm Input'!X1951</f>
        <v>0</v>
      </c>
      <c r="K181" s="22">
        <f>'Comm Input'!Z1951</f>
        <v>0</v>
      </c>
    </row>
    <row r="182" spans="1:11" x14ac:dyDescent="0.25">
      <c r="A182" s="311">
        <f>'Comm Input'!J1952</f>
        <v>0</v>
      </c>
      <c r="B182" t="str">
        <f>'Comm Input'!K1952</f>
        <v>EFFECTIVE:  11/2022</v>
      </c>
      <c r="C182">
        <f>'Comm Input'!M1952</f>
        <v>0</v>
      </c>
      <c r="D182" s="529">
        <f>'Comm Input'!N1952</f>
        <v>0</v>
      </c>
      <c r="E182" s="17">
        <f>'Comm Input'!O1952</f>
        <v>0</v>
      </c>
      <c r="F182" s="525">
        <f>'Comm Input'!P1952</f>
        <v>0</v>
      </c>
      <c r="G182" s="727">
        <f>'Comm Input'!Q1952</f>
        <v>0</v>
      </c>
      <c r="H182" s="307">
        <f>'Comm Input'!R1952</f>
        <v>0</v>
      </c>
      <c r="I182" s="22">
        <f>'Comm Input'!W1952</f>
        <v>0</v>
      </c>
      <c r="J182" s="22">
        <f>'Comm Input'!X1952</f>
        <v>0</v>
      </c>
      <c r="K182" s="22">
        <f>'Comm Input'!Z1952</f>
        <v>0</v>
      </c>
    </row>
    <row r="183" spans="1:11" x14ac:dyDescent="0.25">
      <c r="A183" s="311">
        <f>'Comm Input'!J1953</f>
        <v>0</v>
      </c>
      <c r="B183">
        <f>'Comm Input'!K1953</f>
        <v>0</v>
      </c>
      <c r="C183">
        <f>'Comm Input'!M1953</f>
        <v>0</v>
      </c>
      <c r="D183" s="529">
        <f>'Comm Input'!N1953</f>
        <v>0</v>
      </c>
      <c r="E183" s="17">
        <f>'Comm Input'!O1953</f>
        <v>0</v>
      </c>
      <c r="F183" s="525">
        <f>'Comm Input'!P1953</f>
        <v>0</v>
      </c>
      <c r="G183" s="727">
        <f>'Comm Input'!Q1953</f>
        <v>0</v>
      </c>
      <c r="H183" s="307">
        <f>'Comm Input'!R1953</f>
        <v>0</v>
      </c>
      <c r="I183" s="22">
        <f>'Comm Input'!W1953</f>
        <v>0</v>
      </c>
      <c r="J183" s="22">
        <f>'Comm Input'!X1953</f>
        <v>0</v>
      </c>
      <c r="K183" s="22">
        <f>'Comm Input'!Z1953</f>
        <v>0</v>
      </c>
    </row>
    <row r="184" spans="1:11" x14ac:dyDescent="0.25">
      <c r="A184" s="311">
        <f>'Comm Input'!J1954</f>
        <v>0</v>
      </c>
      <c r="B184" t="str">
        <f>'Comm Input'!L1954</f>
        <v>SUTA CREDIT</v>
      </c>
      <c r="C184" s="1366">
        <f>'Comm Input'!M1954</f>
        <v>53.11</v>
      </c>
      <c r="D184" s="529">
        <f>'Comm Input'!N1954</f>
        <v>0</v>
      </c>
      <c r="E184" s="17">
        <f>'Comm Input'!O1954</f>
        <v>0</v>
      </c>
      <c r="F184" s="525">
        <f>'Comm Input'!P1954</f>
        <v>0</v>
      </c>
      <c r="G184" s="727">
        <f>'Comm Input'!Q1954</f>
        <v>0</v>
      </c>
      <c r="H184" s="307">
        <f>'Comm Input'!R1954</f>
        <v>0</v>
      </c>
      <c r="I184" s="882">
        <f>'Comm Input'!W1954</f>
        <v>53.11</v>
      </c>
      <c r="J184" s="22">
        <f>'Comm Input'!X1954</f>
        <v>0</v>
      </c>
      <c r="K184" s="22">
        <f>'Comm Input'!Z1954</f>
        <v>0</v>
      </c>
    </row>
    <row r="185" spans="1:11" x14ac:dyDescent="0.25">
      <c r="A185" s="311">
        <f>'Comm Input'!J1955</f>
        <v>0</v>
      </c>
      <c r="B185">
        <f>'Comm Input'!K1955</f>
        <v>0</v>
      </c>
      <c r="C185">
        <f>'Comm Input'!M1955</f>
        <v>0</v>
      </c>
      <c r="D185" s="593">
        <f>'Comm Input'!N1955</f>
        <v>0</v>
      </c>
      <c r="E185" s="13">
        <f>'Comm Input'!O1955</f>
        <v>0</v>
      </c>
      <c r="F185" s="525">
        <f>'Comm Input'!P1955</f>
        <v>0</v>
      </c>
      <c r="G185" s="727">
        <f>'Comm Input'!Q1955</f>
        <v>0</v>
      </c>
      <c r="H185" s="307">
        <f>'Comm Input'!R1955</f>
        <v>0</v>
      </c>
      <c r="I185" s="22">
        <f>'Comm Input'!W1955</f>
        <v>0</v>
      </c>
      <c r="J185" s="22">
        <f>'Comm Input'!X1955</f>
        <v>0</v>
      </c>
      <c r="K185" s="22">
        <f>'Comm Input'!Z1955</f>
        <v>0</v>
      </c>
    </row>
    <row r="186" spans="1:11" x14ac:dyDescent="0.25">
      <c r="A186" s="311">
        <f>'Comm Input'!J1957</f>
        <v>0</v>
      </c>
      <c r="B186">
        <f>'Comm Input'!K1957</f>
        <v>0</v>
      </c>
      <c r="D186" s="49">
        <f>'Comm Input'!N1957</f>
        <v>0</v>
      </c>
      <c r="E186" s="50">
        <f>'Comm Input'!O1957</f>
        <v>0</v>
      </c>
      <c r="F186" s="38">
        <f>'Comm Input'!P1957</f>
        <v>0</v>
      </c>
      <c r="G186" s="38">
        <f>'Comm Input'!Q1957</f>
        <v>0</v>
      </c>
      <c r="H186" s="38">
        <f>'Comm Input'!R1957</f>
        <v>0</v>
      </c>
      <c r="I186" s="827">
        <f>'Comm Input'!W1957</f>
        <v>99.64</v>
      </c>
      <c r="J186" s="829">
        <f>'Comm Input'!X1957</f>
        <v>0</v>
      </c>
      <c r="K186" s="829">
        <f>'Comm Input'!Z1957</f>
        <v>99.64</v>
      </c>
    </row>
    <row r="187" spans="1:11" x14ac:dyDescent="0.25">
      <c r="A187" s="311"/>
      <c r="D187" s="49"/>
      <c r="E187" s="50"/>
      <c r="F187" s="38"/>
      <c r="G187" s="38"/>
      <c r="H187" s="38"/>
      <c r="I187" s="522"/>
      <c r="J187" s="523"/>
      <c r="K187" s="523"/>
    </row>
    <row r="188" spans="1:11" x14ac:dyDescent="0.25">
      <c r="A188" s="440" t="str">
        <f>'Comm Input'!J1969</f>
        <v>CES</v>
      </c>
      <c r="B188" s="42" t="str">
        <f>'Comm Input'!K1969</f>
        <v>Liberty Blue Options</v>
      </c>
      <c r="C188" s="158">
        <f>'Comm Input'!M1969</f>
        <v>0</v>
      </c>
      <c r="D188" s="117">
        <f>'Comm Input'!N1969</f>
        <v>0</v>
      </c>
      <c r="E188" s="316">
        <f>'Comm Input'!O1969</f>
        <v>0</v>
      </c>
      <c r="F188" s="158">
        <f>'Comm Input'!P1969</f>
        <v>0</v>
      </c>
      <c r="G188" s="158">
        <f>'Comm Input'!Q1969</f>
        <v>0</v>
      </c>
      <c r="H188" s="158">
        <f>'Comm Input'!R1969</f>
        <v>0</v>
      </c>
      <c r="I188" s="158">
        <f>'Comm Input'!AA1969</f>
        <v>1.3180000000000001E-2</v>
      </c>
      <c r="J188" s="157">
        <f>'Comm Input'!AB1969</f>
        <v>0</v>
      </c>
      <c r="K188" s="7" t="str">
        <f>'Comm Input'!AC1969</f>
        <v>creative</v>
      </c>
    </row>
    <row r="189" spans="1:11" x14ac:dyDescent="0.25">
      <c r="A189" s="311">
        <f>'Comm Input'!J1970</f>
        <v>0</v>
      </c>
      <c r="B189" s="378" t="str">
        <f>'Comm Input'!K1970</f>
        <v>Harrison Roofing of Central Florida, LLC</v>
      </c>
      <c r="C189" t="str">
        <f>'Comm Input'!M1970</f>
        <v>FL5551</v>
      </c>
      <c r="D189" s="528">
        <f>'Comm Input'!N1970</f>
        <v>264</v>
      </c>
      <c r="E189" s="17">
        <f>'Comm Input'!O1970</f>
        <v>0</v>
      </c>
      <c r="F189" s="527">
        <f>'Comm Input'!P1970</f>
        <v>0</v>
      </c>
      <c r="G189" s="535">
        <f>'Comm Input'!Q1970</f>
        <v>0</v>
      </c>
      <c r="H189" s="535">
        <f>'Comm Input'!R1970</f>
        <v>0</v>
      </c>
      <c r="I189" s="538">
        <f>'Comm Input'!AA1970</f>
        <v>3.4795200000000004</v>
      </c>
      <c r="J189" s="538">
        <f>'Comm Input'!AB1970</f>
        <v>0</v>
      </c>
      <c r="K189">
        <f>'Comm Input'!AC1970</f>
        <v>0</v>
      </c>
    </row>
    <row r="190" spans="1:11" x14ac:dyDescent="0.25">
      <c r="A190" s="311">
        <f>'Comm Input'!J1971</f>
        <v>0</v>
      </c>
      <c r="B190">
        <f>'Comm Input'!K1971</f>
        <v>0</v>
      </c>
      <c r="C190">
        <f>'Comm Input'!M1971</f>
        <v>0</v>
      </c>
      <c r="D190" s="529">
        <f>'Comm Input'!N1971</f>
        <v>0</v>
      </c>
      <c r="E190" s="17">
        <f>'Comm Input'!O1971</f>
        <v>0</v>
      </c>
      <c r="F190" s="525">
        <f>'Comm Input'!P1971</f>
        <v>0</v>
      </c>
      <c r="G190" s="307">
        <f>'Comm Input'!Q1971</f>
        <v>0</v>
      </c>
      <c r="H190" s="307">
        <f>'Comm Input'!R1971</f>
        <v>0</v>
      </c>
      <c r="I190" s="23">
        <f>'Comm Input'!AA1971</f>
        <v>0</v>
      </c>
      <c r="J190" s="23">
        <f>'Comm Input'!AB1971</f>
        <v>0</v>
      </c>
      <c r="K190">
        <f>'Comm Input'!AC1971</f>
        <v>0</v>
      </c>
    </row>
    <row r="191" spans="1:11" x14ac:dyDescent="0.25">
      <c r="A191" s="311">
        <f>'Comm Input'!J1972</f>
        <v>0</v>
      </c>
      <c r="B191" t="str">
        <f>'Comm Input'!K1972</f>
        <v>EFFECTIVE: 11/2022</v>
      </c>
      <c r="C191">
        <f>'Comm Input'!M1972</f>
        <v>0</v>
      </c>
      <c r="D191" s="529">
        <f>'Comm Input'!N1972</f>
        <v>0</v>
      </c>
      <c r="E191" s="17">
        <f>'Comm Input'!O1972</f>
        <v>0</v>
      </c>
      <c r="F191" s="525">
        <f>'Comm Input'!P1972</f>
        <v>0</v>
      </c>
      <c r="G191" s="307">
        <f>'Comm Input'!Q1972</f>
        <v>0</v>
      </c>
      <c r="H191" s="307">
        <f>'Comm Input'!R1972</f>
        <v>0</v>
      </c>
      <c r="I191" s="23">
        <f>'Comm Input'!AA1972</f>
        <v>0</v>
      </c>
      <c r="J191" s="23">
        <f>'Comm Input'!AB1972</f>
        <v>0</v>
      </c>
      <c r="K191">
        <f>'Comm Input'!AC1972</f>
        <v>0</v>
      </c>
    </row>
    <row r="192" spans="1:11" x14ac:dyDescent="0.25">
      <c r="A192" s="311" t="str">
        <f>'Comm Input'!J1973</f>
        <v>Note: Broker earns 1/2 SUTA cutoffs</v>
      </c>
      <c r="B192" t="str">
        <f>'Comm Input'!L1973</f>
        <v>SUTA CREDIT</v>
      </c>
      <c r="C192" s="1366">
        <f>'Comm Input'!M1973</f>
        <v>0</v>
      </c>
      <c r="D192" s="529">
        <f>'Comm Input'!N1973</f>
        <v>0</v>
      </c>
      <c r="E192" s="17">
        <f>'Comm Input'!O1973</f>
        <v>0</v>
      </c>
      <c r="F192" s="525">
        <f>'Comm Input'!P1973</f>
        <v>0</v>
      </c>
      <c r="G192" s="307">
        <f>'Comm Input'!Q1973</f>
        <v>0</v>
      </c>
      <c r="H192" s="307">
        <f>'Comm Input'!R1973</f>
        <v>0</v>
      </c>
      <c r="I192" s="23">
        <f>'Comm Input'!AA1973</f>
        <v>0</v>
      </c>
      <c r="J192" s="23">
        <f>'Comm Input'!AB1973</f>
        <v>0</v>
      </c>
      <c r="K192">
        <f>'Comm Input'!AC1973</f>
        <v>0</v>
      </c>
    </row>
    <row r="193" spans="1:11" x14ac:dyDescent="0.25">
      <c r="A193" s="311">
        <f>'Comm Input'!J1974</f>
        <v>0</v>
      </c>
      <c r="B193">
        <f>'Comm Input'!K1974</f>
        <v>0</v>
      </c>
      <c r="C193" s="1364">
        <f>'Comm Input'!M1974</f>
        <v>0</v>
      </c>
      <c r="D193" s="529">
        <f>'Comm Input'!N1974</f>
        <v>0</v>
      </c>
      <c r="E193" s="17">
        <f>'Comm Input'!O1974</f>
        <v>0</v>
      </c>
      <c r="F193" s="525">
        <f>'Comm Input'!P1974</f>
        <v>0</v>
      </c>
      <c r="G193" s="307">
        <f>'Comm Input'!Q1974</f>
        <v>0</v>
      </c>
      <c r="H193" s="307">
        <f>'Comm Input'!R1974</f>
        <v>0</v>
      </c>
      <c r="I193" s="23">
        <f>'Comm Input'!AA1974</f>
        <v>0</v>
      </c>
      <c r="J193" s="23">
        <f>'Comm Input'!AB1974</f>
        <v>0</v>
      </c>
      <c r="K193">
        <f>'Comm Input'!AC1974</f>
        <v>0</v>
      </c>
    </row>
    <row r="194" spans="1:11" x14ac:dyDescent="0.25">
      <c r="A194" s="311">
        <f>'Comm Input'!J1975</f>
        <v>0</v>
      </c>
      <c r="B194">
        <f>'Comm Input'!K1975</f>
        <v>0</v>
      </c>
      <c r="C194">
        <f>'Comm Input'!M1975</f>
        <v>0</v>
      </c>
      <c r="D194" s="593">
        <f>'Comm Input'!N1975</f>
        <v>0</v>
      </c>
      <c r="E194" s="13">
        <f>'Comm Input'!O1975</f>
        <v>0</v>
      </c>
      <c r="F194" s="525">
        <f>'Comm Input'!P1975</f>
        <v>0</v>
      </c>
      <c r="G194" s="307">
        <f>'Comm Input'!Q1975</f>
        <v>0</v>
      </c>
      <c r="H194" s="307">
        <f>'Comm Input'!R1975</f>
        <v>0</v>
      </c>
      <c r="I194" s="23">
        <f>'Comm Input'!AA1975</f>
        <v>0</v>
      </c>
      <c r="J194" s="23">
        <f>'Comm Input'!AB1975</f>
        <v>0</v>
      </c>
      <c r="K194">
        <f>'Comm Input'!AC1975</f>
        <v>0</v>
      </c>
    </row>
    <row r="195" spans="1:11" x14ac:dyDescent="0.25">
      <c r="A195" s="311">
        <f>'Comm Input'!J1977</f>
        <v>0</v>
      </c>
      <c r="B195">
        <f>'Comm Input'!K1977</f>
        <v>0</v>
      </c>
      <c r="D195" s="49">
        <f>'Comm Input'!N1977</f>
        <v>0</v>
      </c>
      <c r="E195" s="50">
        <f>'Comm Input'!O1977</f>
        <v>0</v>
      </c>
      <c r="F195" s="38">
        <f>'Comm Input'!P1977</f>
        <v>0</v>
      </c>
      <c r="G195" s="38">
        <f>'Comm Input'!Q1977</f>
        <v>0</v>
      </c>
      <c r="H195" s="38">
        <f>'Comm Input'!R1977</f>
        <v>0</v>
      </c>
      <c r="I195" s="829">
        <f>'Comm Input'!AA1977</f>
        <v>3.4795200000000004</v>
      </c>
      <c r="J195" s="829">
        <f>'Comm Input'!AB1977</f>
        <v>0</v>
      </c>
      <c r="K195" s="913">
        <f>'Comm Input'!AC1977</f>
        <v>3.4795200000000004</v>
      </c>
    </row>
    <row r="196" spans="1:11" x14ac:dyDescent="0.25">
      <c r="A196" s="89">
        <f>SUM(FLOW!D43)</f>
        <v>700</v>
      </c>
      <c r="I196" s="89"/>
      <c r="K196"/>
    </row>
    <row r="197" spans="1:11" x14ac:dyDescent="0.25">
      <c r="A197" s="89">
        <f>SUM(FLOW!D44)</f>
        <v>700</v>
      </c>
      <c r="I197" s="89"/>
      <c r="K197"/>
    </row>
    <row r="198" spans="1:11" x14ac:dyDescent="0.25">
      <c r="A198" s="440" t="str">
        <f>'Comm Input'!J2273</f>
        <v>CEST 9383</v>
      </c>
      <c r="B198" s="42" t="str">
        <f>'Comm Input'!K2273</f>
        <v>Broker: ELS</v>
      </c>
      <c r="C198" s="158">
        <f>'Comm Input'!M2273</f>
        <v>0</v>
      </c>
      <c r="D198" s="37">
        <f>'Comm Input'!N2273</f>
        <v>0</v>
      </c>
      <c r="E198" s="316">
        <f>'Comm Input'!O2273</f>
        <v>0</v>
      </c>
      <c r="F198" s="158">
        <f>'Comm Input'!P2273</f>
        <v>0</v>
      </c>
      <c r="G198" s="158">
        <f>'Comm Input'!Q2273</f>
        <v>0</v>
      </c>
      <c r="H198" s="158">
        <f>'Comm Input'!R2273</f>
        <v>0</v>
      </c>
      <c r="I198" s="158">
        <f>'Comm Input'!AA2273</f>
        <v>5.0000000000000001E-3</v>
      </c>
      <c r="J198" s="157"/>
      <c r="K198" s="7" t="str">
        <f>'Comm Input'!AC2273</f>
        <v>PCS</v>
      </c>
    </row>
    <row r="199" spans="1:11" x14ac:dyDescent="0.25">
      <c r="A199" s="311">
        <f>'Comm Input'!J2274</f>
        <v>0</v>
      </c>
      <c r="B199" s="378" t="str">
        <f>'Comm Input'!K2274</f>
        <v>Innovative Environmental Services, Inc.</v>
      </c>
      <c r="C199" t="str">
        <f>'Comm Input'!M2274</f>
        <v>FL0042</v>
      </c>
      <c r="D199" s="593">
        <f>'Comm Input'!N2274</f>
        <v>10512</v>
      </c>
      <c r="E199" s="13">
        <f>'Comm Input'!O2274</f>
        <v>0</v>
      </c>
      <c r="F199" s="525">
        <f>'Comm Input'!P2274</f>
        <v>0</v>
      </c>
      <c r="G199" s="307">
        <f>'Comm Input'!Q2274</f>
        <v>0</v>
      </c>
      <c r="H199" s="307">
        <f>'Comm Input'!R2274</f>
        <v>0</v>
      </c>
      <c r="I199" s="538">
        <f>'Comm Input'!AA2274</f>
        <v>52.56</v>
      </c>
      <c r="J199" s="538">
        <f>'Comm Input'!AB2274</f>
        <v>0</v>
      </c>
      <c r="K199">
        <f>'Comm Input'!AC2274</f>
        <v>0</v>
      </c>
    </row>
    <row r="200" spans="1:11" x14ac:dyDescent="0.25">
      <c r="A200" s="311">
        <f>'Comm Input'!J2275</f>
        <v>0</v>
      </c>
      <c r="B200">
        <f>'Comm Input'!K2275</f>
        <v>0</v>
      </c>
      <c r="D200" s="593">
        <f>'Comm Input'!N2275</f>
        <v>0</v>
      </c>
      <c r="E200" s="17">
        <f>'Comm Input'!O2275</f>
        <v>0</v>
      </c>
      <c r="F200" s="525">
        <f>'Comm Input'!P2275</f>
        <v>0</v>
      </c>
      <c r="G200" s="307">
        <f>'Comm Input'!Q2275</f>
        <v>0</v>
      </c>
      <c r="H200" s="307">
        <f>'Comm Input'!R2275</f>
        <v>0</v>
      </c>
      <c r="I200" s="23">
        <f>'Comm Input'!AA2275</f>
        <v>0</v>
      </c>
      <c r="J200" s="23">
        <f>'Comm Input'!AB2275</f>
        <v>0</v>
      </c>
      <c r="K200">
        <f>'Comm Input'!AC2275</f>
        <v>0</v>
      </c>
    </row>
    <row r="201" spans="1:11" x14ac:dyDescent="0.25">
      <c r="A201" s="311">
        <f>'Comm Input'!J2276</f>
        <v>0</v>
      </c>
      <c r="B201" t="str">
        <f>'Comm Input'!K2276</f>
        <v>Moved to CEST 11/2022</v>
      </c>
      <c r="C201" t="str">
        <f>'Comm Input'!M2276</f>
        <v>FL0106</v>
      </c>
      <c r="D201" s="593">
        <f>'Comm Input'!N2276</f>
        <v>0</v>
      </c>
      <c r="E201" s="50">
        <f>'Comm Input'!O2276</f>
        <v>0</v>
      </c>
      <c r="F201" s="525">
        <f>'Comm Input'!P2276</f>
        <v>0</v>
      </c>
      <c r="G201" s="307">
        <f>'Comm Input'!Q2276</f>
        <v>0</v>
      </c>
      <c r="H201" s="307">
        <f>'Comm Input'!R2276</f>
        <v>0</v>
      </c>
      <c r="I201" s="23">
        <f>'Comm Input'!AA2276</f>
        <v>0</v>
      </c>
      <c r="J201" s="23">
        <f>'Comm Input'!AB2276</f>
        <v>0</v>
      </c>
      <c r="K201">
        <f>'Comm Input'!AC2276</f>
        <v>0</v>
      </c>
    </row>
    <row r="202" spans="1:11" x14ac:dyDescent="0.25">
      <c r="A202" s="311">
        <f>'Comm Input'!J2277</f>
        <v>0</v>
      </c>
      <c r="B202">
        <f>'Comm Input'!K2277</f>
        <v>0</v>
      </c>
      <c r="D202" s="593">
        <f>'Comm Input'!N2277</f>
        <v>0</v>
      </c>
      <c r="E202" s="17">
        <f>'Comm Input'!O2277</f>
        <v>0</v>
      </c>
      <c r="F202" s="525">
        <f>'Comm Input'!P2277</f>
        <v>0</v>
      </c>
      <c r="G202" s="307">
        <f>'Comm Input'!Q2277</f>
        <v>0</v>
      </c>
      <c r="H202" s="307">
        <f>'Comm Input'!R2277</f>
        <v>0</v>
      </c>
      <c r="I202" s="23">
        <f>'Comm Input'!AA2277</f>
        <v>0</v>
      </c>
      <c r="J202" s="23">
        <f>'Comm Input'!AB2277</f>
        <v>0</v>
      </c>
      <c r="K202">
        <f>'Comm Input'!AC2277</f>
        <v>0</v>
      </c>
    </row>
    <row r="203" spans="1:11" x14ac:dyDescent="0.25">
      <c r="A203" s="311">
        <f>'Comm Input'!J2278</f>
        <v>0</v>
      </c>
      <c r="B203">
        <f>'Comm Input'!K2278</f>
        <v>0</v>
      </c>
      <c r="C203" t="str">
        <f>'Comm Input'!M2278</f>
        <v>FL8810</v>
      </c>
      <c r="D203" s="593">
        <f>'Comm Input'!N2278</f>
        <v>4682</v>
      </c>
      <c r="E203" s="17">
        <f>'Comm Input'!O2278</f>
        <v>0</v>
      </c>
      <c r="F203" s="525">
        <f>'Comm Input'!P2278</f>
        <v>0</v>
      </c>
      <c r="G203" s="307">
        <f>'Comm Input'!Q2278</f>
        <v>0</v>
      </c>
      <c r="H203" s="307">
        <f>'Comm Input'!R2278</f>
        <v>0</v>
      </c>
      <c r="I203" s="23">
        <f>'Comm Input'!AA2278</f>
        <v>23.41</v>
      </c>
      <c r="J203" s="23">
        <f>'Comm Input'!AB2278</f>
        <v>0</v>
      </c>
      <c r="K203">
        <f>'Comm Input'!AC2278</f>
        <v>0</v>
      </c>
    </row>
    <row r="204" spans="1:11" x14ac:dyDescent="0.25">
      <c r="A204" s="311">
        <f>'Comm Input'!J2279</f>
        <v>0</v>
      </c>
      <c r="B204">
        <f>'Comm Input'!K2279</f>
        <v>0</v>
      </c>
      <c r="D204" s="593">
        <f>'Comm Input'!N2279</f>
        <v>0</v>
      </c>
      <c r="E204" s="13">
        <f>'Comm Input'!O2279</f>
        <v>0</v>
      </c>
      <c r="F204" s="525">
        <f>'Comm Input'!P2279</f>
        <v>0</v>
      </c>
      <c r="G204" s="307">
        <f>'Comm Input'!Q2279</f>
        <v>0</v>
      </c>
      <c r="H204" s="307">
        <f>'Comm Input'!R2279</f>
        <v>0</v>
      </c>
      <c r="I204" s="23">
        <f>'Comm Input'!AA2279</f>
        <v>0</v>
      </c>
      <c r="J204" s="23">
        <f>'Comm Input'!AB2279</f>
        <v>0</v>
      </c>
      <c r="K204">
        <f>'Comm Input'!AC2279</f>
        <v>0</v>
      </c>
    </row>
    <row r="205" spans="1:11" x14ac:dyDescent="0.25">
      <c r="A205" s="311">
        <f>'Comm Input'!J2281</f>
        <v>0</v>
      </c>
      <c r="B205">
        <f>'Comm Input'!K2281</f>
        <v>0</v>
      </c>
      <c r="C205">
        <f>'Comm Input'!M2281</f>
        <v>0</v>
      </c>
      <c r="D205" s="23">
        <f>'Comm Input'!N2281</f>
        <v>0</v>
      </c>
      <c r="E205" s="50">
        <f>'Comm Input'!O2281</f>
        <v>0</v>
      </c>
      <c r="F205" s="38">
        <f>'Comm Input'!P2281</f>
        <v>0</v>
      </c>
      <c r="G205" s="38">
        <f>'Comm Input'!Q2281</f>
        <v>0</v>
      </c>
      <c r="H205" s="38">
        <f>'Comm Input'!R2281</f>
        <v>0</v>
      </c>
      <c r="I205" s="829">
        <f>'Comm Input'!AA2281</f>
        <v>75.97</v>
      </c>
      <c r="J205" s="829">
        <f>'Comm Input'!AB2281</f>
        <v>0</v>
      </c>
      <c r="K205" s="913">
        <f>'Comm Input'!AC2281</f>
        <v>75.97</v>
      </c>
    </row>
    <row r="206" spans="1:11" x14ac:dyDescent="0.25">
      <c r="A206" s="311"/>
      <c r="D206" s="23"/>
      <c r="E206" s="50"/>
      <c r="F206" s="38"/>
      <c r="G206" s="38"/>
      <c r="H206" s="38"/>
      <c r="I206" s="720"/>
      <c r="J206" s="720"/>
      <c r="K206" s="993"/>
    </row>
    <row r="207" spans="1:11" x14ac:dyDescent="0.25">
      <c r="A207" s="440" t="str">
        <f>'Comm Input'!J2293</f>
        <v>CEST 9383</v>
      </c>
      <c r="B207" s="42" t="str">
        <f>'Comm Input'!K2293</f>
        <v>Broker: PCS Leasing</v>
      </c>
      <c r="C207" s="158">
        <f>'Comm Input'!M2293</f>
        <v>0</v>
      </c>
      <c r="D207" s="117">
        <f>'Comm Input'!N2293</f>
        <v>0</v>
      </c>
      <c r="E207" s="316">
        <f>'Comm Input'!O2293</f>
        <v>0</v>
      </c>
      <c r="F207" s="158">
        <f>'Comm Input'!P2293</f>
        <v>0</v>
      </c>
      <c r="G207" s="158">
        <f>'Comm Input'!Q2293</f>
        <v>0</v>
      </c>
      <c r="H207" s="158">
        <f>'Comm Input'!R2293</f>
        <v>0</v>
      </c>
      <c r="I207" s="158">
        <f>'Comm Input'!W2293</f>
        <v>3.7999999999999999E-2</v>
      </c>
      <c r="J207" s="117">
        <f>'Comm Input'!X2293</f>
        <v>0</v>
      </c>
      <c r="K207" s="158">
        <f>'Comm Input'!Z2293</f>
        <v>0</v>
      </c>
    </row>
    <row r="208" spans="1:11" x14ac:dyDescent="0.25">
      <c r="A208" s="311">
        <f>'Comm Input'!J2294</f>
        <v>0</v>
      </c>
      <c r="B208" s="378" t="str">
        <f>'Comm Input'!K2294</f>
        <v>OC Security</v>
      </c>
      <c r="C208" t="str">
        <f>'Comm Input'!M2294</f>
        <v>FL7720</v>
      </c>
      <c r="D208" s="528">
        <f>'Comm Input'!N2294</f>
        <v>7680</v>
      </c>
      <c r="E208" s="17">
        <f>'Comm Input'!O2294</f>
        <v>0</v>
      </c>
      <c r="F208" s="527">
        <f>'Comm Input'!P2294</f>
        <v>0</v>
      </c>
      <c r="G208" s="535">
        <f>'Comm Input'!Q2294</f>
        <v>0</v>
      </c>
      <c r="H208" s="535">
        <f>'Comm Input'!R2294</f>
        <v>0</v>
      </c>
      <c r="I208" s="523">
        <f>'Comm Input'!W2294</f>
        <v>291.83999999999997</v>
      </c>
      <c r="J208" s="523">
        <f>'Comm Input'!X2294</f>
        <v>0</v>
      </c>
      <c r="K208" s="523">
        <f>'Comm Input'!Z2294</f>
        <v>0</v>
      </c>
    </row>
    <row r="209" spans="1:11" x14ac:dyDescent="0.25">
      <c r="A209" s="311">
        <f>'Comm Input'!J2295</f>
        <v>0</v>
      </c>
      <c r="B209">
        <f>'Comm Input'!K2295</f>
        <v>0</v>
      </c>
      <c r="C209">
        <f>'Comm Input'!M2295</f>
        <v>0</v>
      </c>
      <c r="D209" s="529">
        <f>'Comm Input'!N2295</f>
        <v>0</v>
      </c>
      <c r="E209" s="17">
        <f>'Comm Input'!O2295</f>
        <v>0</v>
      </c>
      <c r="F209" s="525">
        <f>'Comm Input'!P2295</f>
        <v>0</v>
      </c>
      <c r="G209" s="307">
        <f>'Comm Input'!Q2295</f>
        <v>0</v>
      </c>
      <c r="H209" s="307">
        <f>'Comm Input'!R2295</f>
        <v>0</v>
      </c>
      <c r="I209" s="22">
        <f>'Comm Input'!W2295</f>
        <v>0</v>
      </c>
      <c r="J209" s="22">
        <f>'Comm Input'!X2295</f>
        <v>0</v>
      </c>
      <c r="K209" s="22">
        <f>'Comm Input'!Z2295</f>
        <v>0</v>
      </c>
    </row>
    <row r="210" spans="1:11" x14ac:dyDescent="0.25">
      <c r="A210" s="311">
        <f>'Comm Input'!J2296</f>
        <v>0</v>
      </c>
      <c r="B210" t="str">
        <f>'Comm Input'!K2296</f>
        <v>EFFECTIVE: 6/2020</v>
      </c>
      <c r="C210">
        <f>'Comm Input'!M2296</f>
        <v>0</v>
      </c>
      <c r="D210" s="529">
        <f>'Comm Input'!N2296</f>
        <v>0</v>
      </c>
      <c r="E210" s="17">
        <f>'Comm Input'!O2296</f>
        <v>0</v>
      </c>
      <c r="F210" s="525">
        <f>'Comm Input'!P2296</f>
        <v>0</v>
      </c>
      <c r="G210" s="307">
        <f>'Comm Input'!Q2296</f>
        <v>0</v>
      </c>
      <c r="H210" s="307">
        <f>'Comm Input'!R2296</f>
        <v>0</v>
      </c>
      <c r="I210" s="22">
        <f>'Comm Input'!W2296</f>
        <v>0</v>
      </c>
      <c r="J210" s="22">
        <f>'Comm Input'!X2296</f>
        <v>0</v>
      </c>
      <c r="K210" s="22">
        <f>'Comm Input'!Z2296</f>
        <v>0</v>
      </c>
    </row>
    <row r="211" spans="1:11" x14ac:dyDescent="0.25">
      <c r="A211" s="311">
        <f>'Comm Input'!J2297</f>
        <v>0</v>
      </c>
      <c r="B211" t="str">
        <f>'Comm Input'!K2297</f>
        <v>Moved to CEST 11/2022</v>
      </c>
      <c r="C211">
        <f>'Comm Input'!M2297</f>
        <v>0</v>
      </c>
      <c r="D211" s="529">
        <f>'Comm Input'!N2297</f>
        <v>0</v>
      </c>
      <c r="E211" s="17">
        <f>'Comm Input'!O2297</f>
        <v>0</v>
      </c>
      <c r="F211" s="525">
        <f>'Comm Input'!P2297</f>
        <v>0</v>
      </c>
      <c r="G211" s="307">
        <f>'Comm Input'!Q2297</f>
        <v>0</v>
      </c>
      <c r="H211" s="307">
        <f>'Comm Input'!R2297</f>
        <v>0</v>
      </c>
      <c r="I211" s="22">
        <f>'Comm Input'!W2297</f>
        <v>0</v>
      </c>
      <c r="J211" s="22">
        <f>'Comm Input'!X2297</f>
        <v>0</v>
      </c>
      <c r="K211" s="22">
        <f>'Comm Input'!Z2297</f>
        <v>0</v>
      </c>
    </row>
    <row r="212" spans="1:11" x14ac:dyDescent="0.25">
      <c r="A212" s="311">
        <f>'Comm Input'!J2298</f>
        <v>0</v>
      </c>
      <c r="B212">
        <f>'Comm Input'!K2298</f>
        <v>0</v>
      </c>
      <c r="C212" s="1352">
        <f>'Comm Input'!M2298</f>
        <v>0</v>
      </c>
      <c r="D212" s="529">
        <f>'Comm Input'!N2298</f>
        <v>0</v>
      </c>
      <c r="E212" s="17">
        <f>'Comm Input'!O2298</f>
        <v>0</v>
      </c>
      <c r="F212" s="525">
        <f>'Comm Input'!P2298</f>
        <v>0</v>
      </c>
      <c r="G212" s="307">
        <f>'Comm Input'!Q2298</f>
        <v>0</v>
      </c>
      <c r="H212" s="307">
        <f>'Comm Input'!R2298</f>
        <v>0</v>
      </c>
      <c r="I212" s="22">
        <f>'Comm Input'!W2298</f>
        <v>0</v>
      </c>
      <c r="J212" s="22">
        <f>'Comm Input'!X2298</f>
        <v>0</v>
      </c>
      <c r="K212" s="22">
        <f>'Comm Input'!Z2298</f>
        <v>0</v>
      </c>
    </row>
    <row r="213" spans="1:11" x14ac:dyDescent="0.25">
      <c r="A213" s="311">
        <f>'Comm Input'!J2299</f>
        <v>0</v>
      </c>
      <c r="B213">
        <f>'Comm Input'!K2299</f>
        <v>0</v>
      </c>
      <c r="C213">
        <f>'Comm Input'!M2299</f>
        <v>0</v>
      </c>
      <c r="D213" s="593">
        <f>'Comm Input'!N2299</f>
        <v>0</v>
      </c>
      <c r="E213" s="13">
        <f>'Comm Input'!O2299</f>
        <v>0</v>
      </c>
      <c r="F213" s="525">
        <f>'Comm Input'!P2299</f>
        <v>0</v>
      </c>
      <c r="G213" s="307">
        <f>'Comm Input'!Q2299</f>
        <v>0</v>
      </c>
      <c r="H213" s="307">
        <f>'Comm Input'!R2299</f>
        <v>0</v>
      </c>
      <c r="I213" s="22">
        <f>'Comm Input'!W2299</f>
        <v>0</v>
      </c>
      <c r="J213" s="22">
        <f>'Comm Input'!X2299</f>
        <v>0</v>
      </c>
      <c r="K213" s="22">
        <f>'Comm Input'!Z2299</f>
        <v>0</v>
      </c>
    </row>
    <row r="214" spans="1:11" x14ac:dyDescent="0.25">
      <c r="A214" s="311">
        <f>'Comm Input'!J2301</f>
        <v>0</v>
      </c>
      <c r="B214">
        <f>'Comm Input'!K2301</f>
        <v>0</v>
      </c>
      <c r="D214" s="49">
        <f>'Comm Input'!N2301</f>
        <v>0</v>
      </c>
      <c r="E214" s="50">
        <f>'Comm Input'!O2301</f>
        <v>0</v>
      </c>
      <c r="F214" s="38">
        <f>'Comm Input'!P2301</f>
        <v>0</v>
      </c>
      <c r="G214" s="38">
        <f>'Comm Input'!Q2301</f>
        <v>0</v>
      </c>
      <c r="H214" s="38">
        <f>'Comm Input'!R2301</f>
        <v>0</v>
      </c>
      <c r="I214" s="827">
        <f>'Comm Input'!W2301</f>
        <v>291.83999999999997</v>
      </c>
      <c r="J214" s="829">
        <f>'Comm Input'!X2301</f>
        <v>0</v>
      </c>
      <c r="K214" s="829">
        <f>'Comm Input'!Z2301</f>
        <v>291.83999999999997</v>
      </c>
    </row>
    <row r="216" spans="1:11" x14ac:dyDescent="0.25">
      <c r="A216" s="440" t="str">
        <f>'Comm Input'!J2313</f>
        <v>CEST 9383</v>
      </c>
      <c r="B216" s="35" t="str">
        <f>'Comm Input'!K2313</f>
        <v>Broker: PEO Advisors</v>
      </c>
      <c r="C216" s="158">
        <f>'Comm Input'!M2313</f>
        <v>0</v>
      </c>
      <c r="D216" s="117">
        <f>'Comm Input'!N2313</f>
        <v>0</v>
      </c>
      <c r="E216" s="316">
        <f>'Comm Input'!O2313</f>
        <v>0</v>
      </c>
      <c r="F216" s="158">
        <f>'Comm Input'!P2313</f>
        <v>0</v>
      </c>
      <c r="G216" s="158">
        <f>'Comm Input'!Q2313</f>
        <v>0</v>
      </c>
      <c r="H216" s="158">
        <f>'Comm Input'!R2313</f>
        <v>0</v>
      </c>
      <c r="I216" s="158">
        <f>'Comm Input'!AA2313</f>
        <v>5.0000000000000001E-3</v>
      </c>
      <c r="J216" s="157"/>
      <c r="K216" s="7" t="str">
        <f>'Comm Input'!AC2313</f>
        <v>PCS</v>
      </c>
    </row>
    <row r="217" spans="1:11" x14ac:dyDescent="0.25">
      <c r="A217" s="311">
        <f>'Comm Input'!J2314</f>
        <v>0</v>
      </c>
      <c r="B217" s="378" t="str">
        <f>'Comm Input'!K2314</f>
        <v>Union PM Services</v>
      </c>
      <c r="C217" t="str">
        <f>'Comm Input'!M2314</f>
        <v>FL8742</v>
      </c>
      <c r="D217" s="528">
        <f>'Comm Input'!N2314</f>
        <v>2450</v>
      </c>
      <c r="E217" s="17">
        <f>'Comm Input'!O2314</f>
        <v>0</v>
      </c>
      <c r="F217" s="527">
        <f>'Comm Input'!P2314</f>
        <v>0</v>
      </c>
      <c r="G217" s="535">
        <f>'Comm Input'!Q2314</f>
        <v>0</v>
      </c>
      <c r="H217" s="535">
        <f>'Comm Input'!R2314</f>
        <v>0</v>
      </c>
      <c r="I217" s="538">
        <f>'Comm Input'!AA2314</f>
        <v>12.25</v>
      </c>
      <c r="J217" s="538">
        <f>'Comm Input'!AB2314</f>
        <v>0</v>
      </c>
      <c r="K217">
        <f>'Comm Input'!AC2314</f>
        <v>0</v>
      </c>
    </row>
    <row r="218" spans="1:11" x14ac:dyDescent="0.25">
      <c r="A218" s="311">
        <f>'Comm Input'!J2315</f>
        <v>0</v>
      </c>
      <c r="B218">
        <f>'Comm Input'!K2315</f>
        <v>0</v>
      </c>
      <c r="C218">
        <f>'Comm Input'!M2315</f>
        <v>0</v>
      </c>
      <c r="D218" s="529">
        <f>'Comm Input'!N2315</f>
        <v>0</v>
      </c>
      <c r="E218" s="17">
        <f>'Comm Input'!O2315</f>
        <v>0</v>
      </c>
      <c r="F218" s="525">
        <f>'Comm Input'!P2315</f>
        <v>0</v>
      </c>
      <c r="G218" s="307">
        <f>'Comm Input'!Q2315</f>
        <v>0</v>
      </c>
      <c r="H218" s="307">
        <f>'Comm Input'!R2315</f>
        <v>0</v>
      </c>
      <c r="I218" s="23">
        <f>'Comm Input'!AA2315</f>
        <v>0</v>
      </c>
      <c r="J218" s="23">
        <f>'Comm Input'!AB2315</f>
        <v>0</v>
      </c>
      <c r="K218">
        <f>'Comm Input'!AC2315</f>
        <v>0</v>
      </c>
    </row>
    <row r="219" spans="1:11" x14ac:dyDescent="0.25">
      <c r="A219" s="311">
        <f>'Comm Input'!J2316</f>
        <v>0</v>
      </c>
      <c r="B219" t="str">
        <f>'Comm Input'!K2316</f>
        <v>EFFECTIVE 4/2018</v>
      </c>
      <c r="C219" t="str">
        <f>'Comm Input'!M2316</f>
        <v>FL9170</v>
      </c>
      <c r="D219" s="732">
        <f>'Comm Input'!N2316</f>
        <v>13284</v>
      </c>
      <c r="E219" s="17">
        <f>'Comm Input'!O2316</f>
        <v>0</v>
      </c>
      <c r="F219" s="525">
        <f>'Comm Input'!P2316</f>
        <v>0</v>
      </c>
      <c r="G219" s="307">
        <f>'Comm Input'!Q2316</f>
        <v>0</v>
      </c>
      <c r="H219" s="307">
        <f>'Comm Input'!R2316</f>
        <v>0</v>
      </c>
      <c r="I219" s="23">
        <f>'Comm Input'!AA2316</f>
        <v>66.42</v>
      </c>
      <c r="J219" s="23">
        <f>'Comm Input'!AB2316</f>
        <v>0</v>
      </c>
      <c r="K219">
        <f>'Comm Input'!AC2316</f>
        <v>0</v>
      </c>
    </row>
    <row r="220" spans="1:11" x14ac:dyDescent="0.25">
      <c r="A220" s="311">
        <f>'Comm Input'!J2317</f>
        <v>0</v>
      </c>
      <c r="B220" t="str">
        <f>'Comm Input'!K2317</f>
        <v>Moved to CEST 11/2022</v>
      </c>
      <c r="C220">
        <f>'Comm Input'!M2317</f>
        <v>0</v>
      </c>
      <c r="D220" s="529">
        <f>'Comm Input'!N2317</f>
        <v>0</v>
      </c>
      <c r="E220" s="17">
        <f>'Comm Input'!O2317</f>
        <v>0</v>
      </c>
      <c r="F220" s="525">
        <f>'Comm Input'!P2317</f>
        <v>0</v>
      </c>
      <c r="G220" s="307">
        <f>'Comm Input'!Q2317</f>
        <v>0</v>
      </c>
      <c r="H220" s="307">
        <f>'Comm Input'!R2317</f>
        <v>0</v>
      </c>
      <c r="I220" s="23">
        <f>'Comm Input'!AA2317</f>
        <v>0</v>
      </c>
      <c r="J220" s="23">
        <f>'Comm Input'!AB2317</f>
        <v>0</v>
      </c>
      <c r="K220">
        <f>'Comm Input'!AC2317</f>
        <v>0</v>
      </c>
    </row>
    <row r="221" spans="1:11" x14ac:dyDescent="0.25">
      <c r="A221" s="311">
        <f>'Comm Input'!J2318</f>
        <v>0</v>
      </c>
      <c r="B221">
        <f>'Comm Input'!K2318</f>
        <v>0</v>
      </c>
      <c r="C221">
        <f>'Comm Input'!M2318</f>
        <v>0</v>
      </c>
      <c r="D221" s="529">
        <f>'Comm Input'!N2318</f>
        <v>0</v>
      </c>
      <c r="E221" s="17">
        <f>'Comm Input'!O2318</f>
        <v>0</v>
      </c>
      <c r="F221" s="525">
        <f>'Comm Input'!P2318</f>
        <v>0</v>
      </c>
      <c r="G221" s="307">
        <f>'Comm Input'!Q2318</f>
        <v>0</v>
      </c>
      <c r="H221" s="307">
        <f>'Comm Input'!R2318</f>
        <v>0</v>
      </c>
      <c r="I221" s="23">
        <f>'Comm Input'!AA2318</f>
        <v>0</v>
      </c>
      <c r="J221" s="23">
        <f>'Comm Input'!AB2318</f>
        <v>0</v>
      </c>
      <c r="K221">
        <f>'Comm Input'!AC2318</f>
        <v>0</v>
      </c>
    </row>
    <row r="222" spans="1:11" x14ac:dyDescent="0.25">
      <c r="A222" s="311">
        <f>'Comm Input'!J2319</f>
        <v>0</v>
      </c>
      <c r="B222">
        <f>'Comm Input'!K2319</f>
        <v>0</v>
      </c>
      <c r="C222">
        <f>'Comm Input'!M2319</f>
        <v>0</v>
      </c>
      <c r="D222" s="593">
        <f>'Comm Input'!N2319</f>
        <v>0</v>
      </c>
      <c r="E222" s="13">
        <f>'Comm Input'!O2319</f>
        <v>0</v>
      </c>
      <c r="F222" s="525">
        <f>'Comm Input'!P2319</f>
        <v>0</v>
      </c>
      <c r="G222" s="307">
        <f>'Comm Input'!Q2319</f>
        <v>0</v>
      </c>
      <c r="H222" s="307">
        <f>'Comm Input'!R2319</f>
        <v>0</v>
      </c>
      <c r="I222" s="23">
        <f>'Comm Input'!AA2319</f>
        <v>0</v>
      </c>
      <c r="J222" s="23">
        <f>'Comm Input'!AB2319</f>
        <v>0</v>
      </c>
      <c r="K222">
        <f>'Comm Input'!AC2319</f>
        <v>0</v>
      </c>
    </row>
    <row r="223" spans="1:11" x14ac:dyDescent="0.25">
      <c r="A223" s="311">
        <f>'Comm Input'!J2321</f>
        <v>0</v>
      </c>
      <c r="B223">
        <f>'Comm Input'!K2321</f>
        <v>0</v>
      </c>
      <c r="C223">
        <f>'Comm Input'!M2321</f>
        <v>0</v>
      </c>
      <c r="D223" s="49">
        <f>'Comm Input'!N2321</f>
        <v>0</v>
      </c>
      <c r="E223" s="50">
        <f>'Comm Input'!O2321</f>
        <v>0</v>
      </c>
      <c r="F223" s="38">
        <f>'Comm Input'!P2321</f>
        <v>0</v>
      </c>
      <c r="G223" s="38">
        <f>'Comm Input'!Q2321</f>
        <v>0</v>
      </c>
      <c r="H223" s="38">
        <f>'Comm Input'!R2321</f>
        <v>0</v>
      </c>
      <c r="I223" s="829">
        <f>'Comm Input'!AA2321</f>
        <v>78.67</v>
      </c>
      <c r="J223" s="829">
        <f>'Comm Input'!AB2321</f>
        <v>0</v>
      </c>
      <c r="K223" s="913">
        <f>'Comm Input'!AC2321</f>
        <v>78.67</v>
      </c>
    </row>
    <row r="225" spans="1:2" x14ac:dyDescent="0.25">
      <c r="A225" s="1372" t="s">
        <v>1117</v>
      </c>
      <c r="B225" s="1373"/>
    </row>
    <row r="226" spans="1:2" x14ac:dyDescent="0.25">
      <c r="A226" s="1374">
        <f>SUM(FLOW!D43)</f>
        <v>700</v>
      </c>
      <c r="B226" s="1375" t="str">
        <f>(FLOW!E43)</f>
        <v>12/23  - From Synovus - To - Dave Freeman: Advance</v>
      </c>
    </row>
    <row r="227" spans="1:2" x14ac:dyDescent="0.25">
      <c r="A227" s="1374">
        <f>SUM(FLOW!D44)</f>
        <v>700</v>
      </c>
      <c r="B227" s="1375" t="str">
        <f>(FLOW!E44)</f>
        <v>12/30  -From Synovus - To - Dave Freeman: Advance</v>
      </c>
    </row>
    <row r="228" spans="1:2" x14ac:dyDescent="0.25">
      <c r="A228" s="1374">
        <f>SUM(FLOW!D45)</f>
        <v>700</v>
      </c>
      <c r="B228" s="1375" t="str">
        <f>(FLOW!E45)</f>
        <v>1/6  -From Synovus - To - Dave Freeman: Advance</v>
      </c>
    </row>
    <row r="229" spans="1:2" x14ac:dyDescent="0.25">
      <c r="A229" s="1374">
        <f>SUM(FLOW!D46)</f>
        <v>700</v>
      </c>
      <c r="B229" s="1375" t="str">
        <f>(FLOW!E46)</f>
        <v>1/13  -From Synovus - To - Dave Freeman: Advance</v>
      </c>
    </row>
    <row r="230" spans="1:2" x14ac:dyDescent="0.25">
      <c r="A230" s="1376">
        <f>SUM(FLOW!D47)</f>
        <v>700</v>
      </c>
      <c r="B230" s="1377" t="str">
        <f>(FLOW!E47)</f>
        <v>1/20 - From Synovus - To - Dave Freeman: Advance</v>
      </c>
    </row>
  </sheetData>
  <mergeCells count="3">
    <mergeCell ref="A1:B1"/>
    <mergeCell ref="A2:A3"/>
    <mergeCell ref="B2:E3"/>
  </mergeCells>
  <conditionalFormatting sqref="B30:H31 A32:H35 F10:F13 I44:K48 B9:D9 H10:H13 F14:H14 F9:H9 A15:K15 E9:E14 B10:C14 A9:A14 A44:H49 B51:D51 E51:H59 B61:H61 I30:K35 A36:K43 A50:K50 A60:K60 A2:B2 A3:A4 A62:K68 A70:H70 A69:G69 A87:B87 C78:J79 A82:B85 B86 F71:J76 C72:E76 A1:XFD1 F2:XFD6 L71:XFD80 H69:XFD70 C81:XFD87 L88:XFD88 J89:XFD89 A6 B113:K113 A114:K121 D131:K131 C122:K130 A90:K106 A108:K112 C107:K107 C132:K144 L90:XFD129 A7:XFD8 P130:XFD136 I130:K136 L130:L153 M137:XFD153 A22:K29 A17:D21 L9:XFD15 L22:XFD68 B16:E16 E17:F19 C20:F21 G16:XFD21 A155:D161 L154:XFD161 A163:D163 E163:H170 I163:O163 Q163:XFD163 I164:P170 R164:XFD170 A173:B173 C174 C171:K173 J174:K174 A162:K162 M162:XFD162 A175:K178 A145:K154 A180:B181 A183:B183 A196:XFD197 A185:K185 C179:K183 D186:K187 B184:K184 A199:B200 B198:H198 A202:B206 C199:H206 I198:XFD206 C210:H210 B212:H212 A211:H211 A208:H209 A207:K207 A215:XFD224 L207:XFD214 I208:K214 A213:B214 B225:XFD225 A226:XFD1048576 F155:K161 D195:H195 B192 A194:H194 A188:B190 C188:H192 B193:H193 L171:XFD187 I188:XFD195">
    <cfRule type="cellIs" dxfId="296" priority="307" operator="equal">
      <formula>0</formula>
    </cfRule>
  </conditionalFormatting>
  <conditionalFormatting sqref="F16">
    <cfRule type="cellIs" dxfId="295" priority="197" operator="equal">
      <formula>0</formula>
    </cfRule>
  </conditionalFormatting>
  <conditionalFormatting sqref="F16">
    <cfRule type="cellIs" dxfId="294" priority="196" operator="equal">
      <formula>0</formula>
    </cfRule>
  </conditionalFormatting>
  <conditionalFormatting sqref="A30">
    <cfRule type="cellIs" dxfId="293" priority="188" operator="equal">
      <formula>0</formula>
    </cfRule>
  </conditionalFormatting>
  <conditionalFormatting sqref="A31">
    <cfRule type="cellIs" dxfId="292" priority="187" operator="equal">
      <formula>0</formula>
    </cfRule>
  </conditionalFormatting>
  <conditionalFormatting sqref="G10:G13">
    <cfRule type="cellIs" dxfId="291" priority="181" operator="equal">
      <formula>0</formula>
    </cfRule>
  </conditionalFormatting>
  <conditionalFormatting sqref="I49:K49">
    <cfRule type="cellIs" dxfId="290" priority="178" operator="equal">
      <formula>0</formula>
    </cfRule>
  </conditionalFormatting>
  <conditionalFormatting sqref="D10:D13">
    <cfRule type="cellIs" dxfId="289" priority="176" operator="equal">
      <formula>0</formula>
    </cfRule>
  </conditionalFormatting>
  <conditionalFormatting sqref="D14">
    <cfRule type="cellIs" dxfId="288" priority="175" operator="equal">
      <formula>0</formula>
    </cfRule>
  </conditionalFormatting>
  <conditionalFormatting sqref="J14:K14">
    <cfRule type="cellIs" dxfId="287" priority="171" operator="equal">
      <formula>0</formula>
    </cfRule>
  </conditionalFormatting>
  <conditionalFormatting sqref="I9:K9">
    <cfRule type="cellIs" dxfId="286" priority="173" operator="equal">
      <formula>0</formula>
    </cfRule>
  </conditionalFormatting>
  <conditionalFormatting sqref="I10:K13">
    <cfRule type="cellIs" dxfId="285" priority="172" operator="equal">
      <formula>0</formula>
    </cfRule>
  </conditionalFormatting>
  <conditionalFormatting sqref="I14">
    <cfRule type="cellIs" dxfId="284" priority="170" operator="equal">
      <formula>0</formula>
    </cfRule>
  </conditionalFormatting>
  <conditionalFormatting sqref="B52:B59 A51:A59">
    <cfRule type="cellIs" dxfId="283" priority="162" operator="equal">
      <formula>0</formula>
    </cfRule>
  </conditionalFormatting>
  <conditionalFormatting sqref="C58:C59">
    <cfRule type="cellIs" dxfId="282" priority="159" operator="equal">
      <formula>0</formula>
    </cfRule>
  </conditionalFormatting>
  <conditionalFormatting sqref="D52:D58">
    <cfRule type="cellIs" dxfId="281" priority="161" operator="equal">
      <formula>0</formula>
    </cfRule>
  </conditionalFormatting>
  <conditionalFormatting sqref="D59">
    <cfRule type="cellIs" dxfId="280" priority="160" operator="equal">
      <formula>0</formula>
    </cfRule>
  </conditionalFormatting>
  <conditionalFormatting sqref="C52:C57">
    <cfRule type="cellIs" dxfId="279" priority="158" operator="equal">
      <formula>0</formula>
    </cfRule>
  </conditionalFormatting>
  <conditionalFormatting sqref="I59:K59 I51:K51">
    <cfRule type="cellIs" dxfId="278" priority="157" operator="equal">
      <formula>0</formula>
    </cfRule>
  </conditionalFormatting>
  <conditionalFormatting sqref="I52:K58">
    <cfRule type="cellIs" dxfId="277" priority="156" operator="equal">
      <formula>0</formula>
    </cfRule>
  </conditionalFormatting>
  <conditionalFormatting sqref="I61:K61">
    <cfRule type="cellIs" dxfId="276" priority="151" operator="equal">
      <formula>0</formula>
    </cfRule>
  </conditionalFormatting>
  <conditionalFormatting sqref="A61">
    <cfRule type="cellIs" dxfId="275" priority="131" operator="equal">
      <formula>0</formula>
    </cfRule>
  </conditionalFormatting>
  <conditionalFormatting sqref="A16">
    <cfRule type="cellIs" dxfId="274" priority="126" operator="equal">
      <formula>0</formula>
    </cfRule>
  </conditionalFormatting>
  <conditionalFormatting sqref="K71:K76 A71:B76 A78:B79 A77 K78:K79">
    <cfRule type="cellIs" dxfId="273" priority="116" operator="equal">
      <formula>0</formula>
    </cfRule>
  </conditionalFormatting>
  <conditionalFormatting sqref="C71:D71">
    <cfRule type="cellIs" dxfId="272" priority="115" operator="equal">
      <formula>0</formula>
    </cfRule>
  </conditionalFormatting>
  <conditionalFormatting sqref="E71">
    <cfRule type="cellIs" dxfId="271" priority="113" operator="equal">
      <formula>0</formula>
    </cfRule>
  </conditionalFormatting>
  <conditionalFormatting sqref="B81">
    <cfRule type="cellIs" dxfId="270" priority="111" operator="equal">
      <formula>0</formula>
    </cfRule>
  </conditionalFormatting>
  <conditionalFormatting sqref="A81">
    <cfRule type="cellIs" dxfId="269" priority="110" operator="equal">
      <formula>0</formula>
    </cfRule>
  </conditionalFormatting>
  <conditionalFormatting sqref="C77:J77">
    <cfRule type="cellIs" dxfId="268" priority="109" operator="equal">
      <formula>0</formula>
    </cfRule>
  </conditionalFormatting>
  <conditionalFormatting sqref="K77">
    <cfRule type="cellIs" dxfId="267" priority="108" operator="equal">
      <formula>0</formula>
    </cfRule>
  </conditionalFormatting>
  <conditionalFormatting sqref="B77">
    <cfRule type="cellIs" dxfId="266" priority="107" operator="equal">
      <formula>0</formula>
    </cfRule>
  </conditionalFormatting>
  <conditionalFormatting sqref="B5">
    <cfRule type="cellIs" dxfId="265" priority="95" operator="equal">
      <formula>0</formula>
    </cfRule>
  </conditionalFormatting>
  <conditionalFormatting sqref="A122:B124 A132:B132 A139:B140 A134:B137 A126:B129 A107 A142:B144">
    <cfRule type="cellIs" dxfId="264" priority="94" operator="equal">
      <formula>0</formula>
    </cfRule>
  </conditionalFormatting>
  <conditionalFormatting sqref="A113">
    <cfRule type="cellIs" dxfId="263" priority="93" operator="equal">
      <formula>0</formula>
    </cfRule>
  </conditionalFormatting>
  <conditionalFormatting sqref="A125">
    <cfRule type="cellIs" dxfId="262" priority="92" operator="equal">
      <formula>0</formula>
    </cfRule>
  </conditionalFormatting>
  <conditionalFormatting sqref="B125">
    <cfRule type="cellIs" dxfId="261" priority="91" operator="equal">
      <formula>0</formula>
    </cfRule>
  </conditionalFormatting>
  <conditionalFormatting sqref="A133 A130 A131:B131">
    <cfRule type="cellIs" dxfId="260" priority="90" operator="equal">
      <formula>0</formula>
    </cfRule>
  </conditionalFormatting>
  <conditionalFormatting sqref="A141 A138">
    <cfRule type="cellIs" dxfId="259" priority="89" operator="equal">
      <formula>0</formula>
    </cfRule>
  </conditionalFormatting>
  <conditionalFormatting sqref="B130">
    <cfRule type="cellIs" dxfId="258" priority="88" operator="equal">
      <formula>0</formula>
    </cfRule>
  </conditionalFormatting>
  <conditionalFormatting sqref="B133">
    <cfRule type="cellIs" dxfId="257" priority="87" operator="equal">
      <formula>0</formula>
    </cfRule>
  </conditionalFormatting>
  <conditionalFormatting sqref="C131">
    <cfRule type="cellIs" dxfId="256" priority="86" operator="equal">
      <formula>0</formula>
    </cfRule>
  </conditionalFormatting>
  <conditionalFormatting sqref="B141">
    <cfRule type="cellIs" dxfId="255" priority="85" operator="equal">
      <formula>0</formula>
    </cfRule>
  </conditionalFormatting>
  <conditionalFormatting sqref="B138">
    <cfRule type="cellIs" dxfId="254" priority="84" operator="equal">
      <formula>0</formula>
    </cfRule>
  </conditionalFormatting>
  <conditionalFormatting sqref="B164:D169 A170:D170">
    <cfRule type="cellIs" dxfId="253" priority="57" operator="equal">
      <formula>0</formula>
    </cfRule>
  </conditionalFormatting>
  <conditionalFormatting sqref="A164:A169">
    <cfRule type="cellIs" dxfId="252" priority="56" operator="equal">
      <formula>0</formula>
    </cfRule>
  </conditionalFormatting>
  <conditionalFormatting sqref="A174:B174 A171:A172">
    <cfRule type="cellIs" dxfId="251" priority="55" operator="equal">
      <formula>0</formula>
    </cfRule>
  </conditionalFormatting>
  <conditionalFormatting sqref="B171">
    <cfRule type="cellIs" dxfId="250" priority="54" operator="equal">
      <formula>0</formula>
    </cfRule>
  </conditionalFormatting>
  <conditionalFormatting sqref="D174:H174">
    <cfRule type="cellIs" dxfId="249" priority="53" operator="equal">
      <formula>0</formula>
    </cfRule>
  </conditionalFormatting>
  <conditionalFormatting sqref="I174">
    <cfRule type="cellIs" dxfId="248" priority="51" operator="equal">
      <formula>0</formula>
    </cfRule>
  </conditionalFormatting>
  <conditionalFormatting sqref="B172">
    <cfRule type="cellIs" dxfId="247" priority="50" operator="equal">
      <formula>0</formula>
    </cfRule>
  </conditionalFormatting>
  <conditionalFormatting sqref="A186:B187">
    <cfRule type="cellIs" dxfId="246" priority="41" operator="equal">
      <formula>0</formula>
    </cfRule>
  </conditionalFormatting>
  <conditionalFormatting sqref="A182 A179">
    <cfRule type="cellIs" dxfId="245" priority="40" operator="equal">
      <formula>0</formula>
    </cfRule>
  </conditionalFormatting>
  <conditionalFormatting sqref="B182">
    <cfRule type="cellIs" dxfId="244" priority="39" operator="equal">
      <formula>0</formula>
    </cfRule>
  </conditionalFormatting>
  <conditionalFormatting sqref="A184">
    <cfRule type="cellIs" dxfId="243" priority="37" operator="equal">
      <formula>0</formula>
    </cfRule>
  </conditionalFormatting>
  <conditionalFormatting sqref="B179">
    <cfRule type="cellIs" dxfId="242" priority="36" operator="equal">
      <formula>0</formula>
    </cfRule>
  </conditionalFormatting>
  <conditionalFormatting sqref="A201">
    <cfRule type="cellIs" dxfId="241" priority="28" operator="equal">
      <formula>0</formula>
    </cfRule>
  </conditionalFormatting>
  <conditionalFormatting sqref="A198">
    <cfRule type="cellIs" dxfId="240" priority="23" operator="equal">
      <formula>0</formula>
    </cfRule>
  </conditionalFormatting>
  <conditionalFormatting sqref="B201">
    <cfRule type="cellIs" dxfId="239" priority="22" operator="equal">
      <formula>0</formula>
    </cfRule>
  </conditionalFormatting>
  <conditionalFormatting sqref="D214:H214 C213:H213">
    <cfRule type="cellIs" dxfId="238" priority="21" operator="equal">
      <formula>0</formula>
    </cfRule>
  </conditionalFormatting>
  <conditionalFormatting sqref="A210">
    <cfRule type="cellIs" dxfId="237" priority="20" operator="equal">
      <formula>0</formula>
    </cfRule>
  </conditionalFormatting>
  <conditionalFormatting sqref="B210">
    <cfRule type="cellIs" dxfId="236" priority="19" operator="equal">
      <formula>0</formula>
    </cfRule>
  </conditionalFormatting>
  <conditionalFormatting sqref="A212">
    <cfRule type="cellIs" dxfId="235" priority="18" operator="equal">
      <formula>0</formula>
    </cfRule>
  </conditionalFormatting>
  <conditionalFormatting sqref="A225">
    <cfRule type="cellIs" dxfId="234" priority="15" operator="equal">
      <formula>0</formula>
    </cfRule>
  </conditionalFormatting>
  <conditionalFormatting sqref="A195:B195">
    <cfRule type="cellIs" dxfId="233" priority="7" operator="equal">
      <formula>0</formula>
    </cfRule>
  </conditionalFormatting>
  <conditionalFormatting sqref="A191">
    <cfRule type="cellIs" dxfId="232" priority="6" operator="equal">
      <formula>0</formula>
    </cfRule>
  </conditionalFormatting>
  <conditionalFormatting sqref="B191">
    <cfRule type="cellIs" dxfId="231" priority="5" operator="equal">
      <formula>0</formula>
    </cfRule>
  </conditionalFormatting>
  <conditionalFormatting sqref="A193">
    <cfRule type="cellIs" dxfId="230" priority="3" operator="equal">
      <formula>0</formula>
    </cfRule>
  </conditionalFormatting>
  <conditionalFormatting sqref="A192">
    <cfRule type="cellIs" dxfId="229" priority="1" operator="equal">
      <formula>0</formula>
    </cfRule>
  </conditionalFormatting>
  <pageMargins left="0.25" right="0.25" top="0.75" bottom="0.75" header="0.3" footer="0.3"/>
  <pageSetup scale="46" fitToHeight="0"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
  <sheetViews>
    <sheetView zoomScale="85" zoomScaleNormal="85" workbookViewId="0">
      <selection activeCell="A2" sqref="A2:A3"/>
    </sheetView>
  </sheetViews>
  <sheetFormatPr defaultRowHeight="15" x14ac:dyDescent="0.25"/>
  <cols>
    <col min="1" max="1" width="21.5703125" customWidth="1"/>
    <col min="2" max="2" width="22.42578125" customWidth="1"/>
    <col min="5" max="5" width="11.7109375" style="89" customWidth="1"/>
    <col min="7" max="9" width="0" hidden="1" customWidth="1"/>
    <col min="13" max="13" width="10.28515625" customWidth="1"/>
    <col min="14" max="14" width="0" hidden="1" customWidth="1"/>
    <col min="15" max="15" width="10.28515625" hidden="1" customWidth="1"/>
    <col min="16" max="16" width="11.42578125" customWidth="1"/>
  </cols>
  <sheetData>
    <row r="1" spans="1:16" ht="26.1" customHeight="1" x14ac:dyDescent="0.25">
      <c r="A1" s="1403" t="str">
        <f>'Comm Input'!J4</f>
        <v>2022 12 Pays 2023 01</v>
      </c>
      <c r="B1" s="1403"/>
      <c r="D1" s="372" t="str">
        <f>'Comm Input'!$M$4</f>
        <v>Coastal Employer Strategies</v>
      </c>
      <c r="E1" s="353"/>
      <c r="F1" s="372" t="str">
        <f>'Comm Input'!$Q$4</f>
        <v xml:space="preserve">Thank you for referring business to the brokerage division of APS. </v>
      </c>
      <c r="G1" s="372"/>
      <c r="H1" s="372"/>
      <c r="I1" s="372"/>
      <c r="J1" s="372"/>
      <c r="K1" s="372"/>
      <c r="L1" s="372"/>
      <c r="M1" s="372"/>
      <c r="N1" s="372"/>
      <c r="O1" s="372"/>
    </row>
    <row r="2" spans="1:16" x14ac:dyDescent="0.25">
      <c r="A2" s="1480">
        <f>SUM(P:P)</f>
        <v>79.672800000000009</v>
      </c>
      <c r="B2" s="1482" t="s">
        <v>741</v>
      </c>
    </row>
    <row r="3" spans="1:16" x14ac:dyDescent="0.25">
      <c r="A3" s="1481"/>
      <c r="B3" s="1482"/>
    </row>
    <row r="4" spans="1:16" ht="39" x14ac:dyDescent="0.25">
      <c r="A4" s="300" t="s">
        <v>133</v>
      </c>
      <c r="B4" s="300" t="s">
        <v>134</v>
      </c>
      <c r="C4" s="384"/>
      <c r="D4" s="300" t="s">
        <v>126</v>
      </c>
      <c r="E4" s="561" t="s">
        <v>136</v>
      </c>
      <c r="F4" s="302" t="s">
        <v>138</v>
      </c>
      <c r="G4" s="303" t="s">
        <v>139</v>
      </c>
      <c r="H4" s="359" t="s">
        <v>140</v>
      </c>
      <c r="I4" s="357" t="s">
        <v>140</v>
      </c>
      <c r="J4" s="317" t="s">
        <v>141</v>
      </c>
      <c r="K4" s="302" t="s">
        <v>142</v>
      </c>
      <c r="L4" s="302" t="s">
        <v>143</v>
      </c>
      <c r="M4" s="315" t="s">
        <v>144</v>
      </c>
      <c r="N4" s="302" t="s">
        <v>145</v>
      </c>
      <c r="O4" s="301" t="s">
        <v>146</v>
      </c>
      <c r="P4" s="300" t="s">
        <v>147</v>
      </c>
    </row>
    <row r="5" spans="1:16" ht="18" customHeight="1" x14ac:dyDescent="0.35">
      <c r="A5" s="334"/>
      <c r="B5" s="171"/>
      <c r="C5" s="171"/>
      <c r="D5" s="176"/>
      <c r="E5" s="633"/>
      <c r="F5" s="177"/>
      <c r="G5" s="177"/>
      <c r="H5" s="177"/>
      <c r="I5" s="177"/>
      <c r="J5" s="177"/>
      <c r="K5" s="177"/>
      <c r="L5" s="177"/>
      <c r="M5" s="463">
        <f>'Comm Input'!W75</f>
        <v>0.4</v>
      </c>
      <c r="N5" s="181"/>
      <c r="O5" s="180"/>
      <c r="P5" s="181"/>
    </row>
    <row r="6" spans="1:16" x14ac:dyDescent="0.25">
      <c r="A6" s="233" t="str">
        <f>'Comm Input'!J76</f>
        <v>Rose Employment Svc</v>
      </c>
      <c r="B6" s="35" t="str">
        <f>'Comm Input'!K76</f>
        <v>Broker: Dynamic</v>
      </c>
      <c r="C6" s="35"/>
      <c r="D6" s="158"/>
      <c r="E6" s="117"/>
      <c r="F6" s="158"/>
      <c r="G6" s="158"/>
      <c r="H6" s="158"/>
      <c r="I6" s="158"/>
      <c r="J6" s="158"/>
      <c r="K6" s="158">
        <f>'Comm Input'!U76</f>
        <v>3.56E-2</v>
      </c>
      <c r="L6" s="158"/>
      <c r="M6" s="158">
        <f>'Comm Input'!W76</f>
        <v>1.4240000000000001E-2</v>
      </c>
      <c r="N6" s="117"/>
      <c r="O6" s="157"/>
      <c r="P6" s="158"/>
    </row>
    <row r="7" spans="1:16" x14ac:dyDescent="0.25">
      <c r="A7" s="311">
        <f>'Comm Input'!J77</f>
        <v>0</v>
      </c>
      <c r="B7" s="134" t="str">
        <f>'Comm Input'!K77</f>
        <v>EcoStruction</v>
      </c>
      <c r="C7" s="17">
        <f>'Comm Input'!L77</f>
        <v>0</v>
      </c>
      <c r="D7" t="str">
        <f>'Comm Input'!M77</f>
        <v>FL5606</v>
      </c>
      <c r="E7" s="89">
        <f>'Comm Input'!N77</f>
        <v>5595</v>
      </c>
      <c r="F7" s="38">
        <f>'Comm Input'!P77</f>
        <v>0.06</v>
      </c>
      <c r="G7" s="307">
        <f>'Comm Input'!Q77</f>
        <v>335.7</v>
      </c>
      <c r="H7" s="307">
        <f>'Comm Input'!R77</f>
        <v>0</v>
      </c>
      <c r="I7" s="307">
        <f>'Comm Input'!S77</f>
        <v>0</v>
      </c>
      <c r="J7" s="307">
        <f>'Comm Input'!T77</f>
        <v>0</v>
      </c>
      <c r="K7" s="38">
        <f>'Comm Input'!U77</f>
        <v>0</v>
      </c>
      <c r="L7" s="38">
        <f>'Comm Input'!V77</f>
        <v>0</v>
      </c>
      <c r="M7" s="22">
        <f>'Comm Input'!W77</f>
        <v>79.672800000000009</v>
      </c>
      <c r="N7" s="22">
        <f>'Comm Input'!X77</f>
        <v>0</v>
      </c>
      <c r="O7" s="23">
        <f>'Comm Input'!Y77</f>
        <v>0</v>
      </c>
      <c r="P7" s="22">
        <f>'Comm Input'!Z77</f>
        <v>0</v>
      </c>
    </row>
    <row r="8" spans="1:16" x14ac:dyDescent="0.25">
      <c r="A8" s="311">
        <f>'Comm Input'!J78</f>
        <v>0</v>
      </c>
      <c r="B8">
        <f>'Comm Input'!K78</f>
        <v>0</v>
      </c>
      <c r="C8">
        <f>'Comm Input'!L78</f>
        <v>0</v>
      </c>
      <c r="D8" t="str">
        <f>'Comm Input'!M78</f>
        <v>OT</v>
      </c>
      <c r="E8" s="89">
        <f>'Comm Input'!N78</f>
        <v>0</v>
      </c>
      <c r="F8" s="38">
        <f>'Comm Input'!P78</f>
        <v>3.9600000000000003E-2</v>
      </c>
      <c r="G8" s="307">
        <f>'Comm Input'!Q78</f>
        <v>0</v>
      </c>
      <c r="H8" s="307">
        <f>'Comm Input'!R78</f>
        <v>0</v>
      </c>
      <c r="I8" s="307">
        <f>'Comm Input'!S78</f>
        <v>0</v>
      </c>
      <c r="J8" s="307">
        <f>'Comm Input'!T78</f>
        <v>0</v>
      </c>
      <c r="K8" s="38">
        <f>'Comm Input'!U78</f>
        <v>0</v>
      </c>
      <c r="L8" s="38">
        <f>'Comm Input'!V78</f>
        <v>0</v>
      </c>
      <c r="M8" s="22">
        <f>'Comm Input'!W78</f>
        <v>0</v>
      </c>
      <c r="N8" s="22">
        <f>'Comm Input'!X78</f>
        <v>0</v>
      </c>
      <c r="O8" s="23">
        <f>'Comm Input'!Y78</f>
        <v>0</v>
      </c>
      <c r="P8" s="22">
        <f>'Comm Input'!Z78</f>
        <v>0</v>
      </c>
    </row>
    <row r="9" spans="1:16" x14ac:dyDescent="0.25">
      <c r="A9" s="311">
        <f>'Comm Input'!J79</f>
        <v>0</v>
      </c>
      <c r="B9">
        <f>'Comm Input'!K79</f>
        <v>0</v>
      </c>
      <c r="C9" s="17">
        <f>'Comm Input'!L79</f>
        <v>0</v>
      </c>
      <c r="D9">
        <f>'Comm Input'!M79</f>
        <v>0</v>
      </c>
      <c r="E9" s="89">
        <f>'Comm Input'!N79</f>
        <v>0</v>
      </c>
      <c r="F9" s="38">
        <f>'Comm Input'!P79</f>
        <v>0</v>
      </c>
      <c r="G9" s="307">
        <f>'Comm Input'!Q79</f>
        <v>0</v>
      </c>
      <c r="H9" s="307">
        <f>'Comm Input'!R79</f>
        <v>0</v>
      </c>
      <c r="I9" s="307">
        <f>'Comm Input'!S79</f>
        <v>0</v>
      </c>
      <c r="J9" s="307">
        <f>'Comm Input'!T79</f>
        <v>0</v>
      </c>
      <c r="K9" s="38">
        <f>'Comm Input'!U79</f>
        <v>0</v>
      </c>
      <c r="L9" s="38">
        <f>'Comm Input'!V79</f>
        <v>0</v>
      </c>
      <c r="M9" s="22">
        <f>'Comm Input'!W79</f>
        <v>0</v>
      </c>
      <c r="N9" s="22">
        <f>'Comm Input'!X79</f>
        <v>0</v>
      </c>
      <c r="O9" s="23">
        <f>'Comm Input'!Y79</f>
        <v>0</v>
      </c>
      <c r="P9" s="22">
        <f>'Comm Input'!Z79</f>
        <v>0</v>
      </c>
    </row>
    <row r="10" spans="1:16" x14ac:dyDescent="0.25">
      <c r="A10" s="311">
        <f>'Comm Input'!J80</f>
        <v>0</v>
      </c>
      <c r="B10">
        <f>'Comm Input'!K80</f>
        <v>0</v>
      </c>
      <c r="C10">
        <f>'Comm Input'!L80</f>
        <v>0</v>
      </c>
      <c r="D10">
        <f>'Comm Input'!M80</f>
        <v>0</v>
      </c>
      <c r="E10" s="28">
        <f>'Comm Input'!N80</f>
        <v>0</v>
      </c>
      <c r="F10" s="38">
        <f>'Comm Input'!P80</f>
        <v>0</v>
      </c>
      <c r="G10" s="307">
        <f>'Comm Input'!Q80</f>
        <v>0</v>
      </c>
      <c r="H10" s="307">
        <f>'Comm Input'!R80</f>
        <v>0</v>
      </c>
      <c r="I10" s="307">
        <f>'Comm Input'!S80</f>
        <v>0</v>
      </c>
      <c r="J10" s="307">
        <f>'Comm Input'!T80</f>
        <v>0</v>
      </c>
      <c r="K10" s="38">
        <f>'Comm Input'!U80</f>
        <v>0</v>
      </c>
      <c r="L10" s="38">
        <f>'Comm Input'!V80</f>
        <v>0</v>
      </c>
      <c r="M10" s="829">
        <f>'Comm Input'!W80</f>
        <v>79.672800000000009</v>
      </c>
      <c r="N10" s="22">
        <f>'Comm Input'!X80</f>
        <v>0</v>
      </c>
      <c r="O10" s="1165">
        <f>'Comm Input'!Y80</f>
        <v>0</v>
      </c>
      <c r="P10" s="22">
        <f>'Comm Input'!Z80</f>
        <v>79.672800000000009</v>
      </c>
    </row>
    <row r="11" spans="1:16" x14ac:dyDescent="0.25">
      <c r="A11" s="311"/>
      <c r="E11" s="28"/>
      <c r="F11" s="38"/>
      <c r="G11" s="307"/>
      <c r="H11" s="307"/>
      <c r="I11" s="307"/>
      <c r="J11" s="307"/>
      <c r="K11" s="38"/>
      <c r="L11" s="38"/>
      <c r="M11" s="523"/>
      <c r="N11" s="22"/>
      <c r="O11" s="538"/>
      <c r="P11" s="22"/>
    </row>
  </sheetData>
  <mergeCells count="3">
    <mergeCell ref="A1:B1"/>
    <mergeCell ref="A2:A3"/>
    <mergeCell ref="B2:B3"/>
  </mergeCells>
  <conditionalFormatting sqref="F1:G1">
    <cfRule type="cellIs" dxfId="228" priority="5" operator="equal">
      <formula>0</formula>
    </cfRule>
  </conditionalFormatting>
  <conditionalFormatting sqref="D1">
    <cfRule type="cellIs" dxfId="227" priority="6" operator="equal">
      <formula>0</formula>
    </cfRule>
  </conditionalFormatting>
  <conditionalFormatting sqref="A5:P11">
    <cfRule type="cellIs" dxfId="226" priority="4" operator="equal">
      <formula>0</formula>
    </cfRule>
  </conditionalFormatting>
  <conditionalFormatting sqref="A1:B1">
    <cfRule type="cellIs" dxfId="225" priority="1" operator="equal">
      <formula>0</formula>
    </cfRule>
  </conditionalFormatting>
  <pageMargins left="0.7" right="0.7" top="0.75" bottom="0.75" header="0.3" footer="0.3"/>
  <pageSetup scale="93"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I26"/>
  <sheetViews>
    <sheetView workbookViewId="0">
      <selection activeCell="A2" sqref="A2:A3"/>
    </sheetView>
  </sheetViews>
  <sheetFormatPr defaultRowHeight="15" x14ac:dyDescent="0.25"/>
  <cols>
    <col min="1" max="1" width="21.5703125" customWidth="1"/>
    <col min="2" max="2" width="35.28515625" customWidth="1"/>
    <col min="3" max="3" width="8.42578125" style="32" customWidth="1"/>
    <col min="4" max="4" width="8.5703125" style="32" customWidth="1"/>
    <col min="5" max="5" width="12.28515625" style="635" customWidth="1"/>
    <col min="6" max="6" width="12.28515625" style="742" customWidth="1"/>
    <col min="7" max="8" width="13" customWidth="1"/>
    <col min="9" max="9" width="12.5703125" customWidth="1"/>
    <col min="12" max="12" width="10.28515625" bestFit="1" customWidth="1"/>
    <col min="15" max="15" width="10.28515625" bestFit="1" customWidth="1"/>
    <col min="17" max="17" width="10.28515625" bestFit="1" customWidth="1"/>
  </cols>
  <sheetData>
    <row r="1" spans="1:9" ht="37.35" customHeight="1" x14ac:dyDescent="0.25">
      <c r="A1" s="1143" t="str">
        <f>'Comm Input'!$J$4</f>
        <v>2022 12 Pays 2023 01</v>
      </c>
      <c r="C1" s="1137" t="s">
        <v>118</v>
      </c>
    </row>
    <row r="2" spans="1:9" x14ac:dyDescent="0.25">
      <c r="A2" s="1483">
        <f>SUM(I:I)</f>
        <v>241.82681399999998</v>
      </c>
    </row>
    <row r="3" spans="1:9" x14ac:dyDescent="0.25">
      <c r="A3" s="1483"/>
      <c r="B3" t="s">
        <v>742</v>
      </c>
    </row>
    <row r="4" spans="1:9" x14ac:dyDescent="0.25">
      <c r="A4" s="445" t="s">
        <v>133</v>
      </c>
      <c r="B4" s="445" t="s">
        <v>134</v>
      </c>
      <c r="C4" s="445" t="s">
        <v>171</v>
      </c>
      <c r="D4" s="445" t="s">
        <v>126</v>
      </c>
      <c r="E4" s="446" t="s">
        <v>136</v>
      </c>
      <c r="F4" s="1056"/>
      <c r="G4" s="447" t="s">
        <v>743</v>
      </c>
      <c r="H4" s="447" t="s">
        <v>139</v>
      </c>
      <c r="I4" s="447" t="s">
        <v>147</v>
      </c>
    </row>
    <row r="5" spans="1:9" x14ac:dyDescent="0.25">
      <c r="A5" s="310" t="str">
        <f>'Comm Input'!J310</f>
        <v>Waterfront Staffing</v>
      </c>
      <c r="B5" s="35" t="str">
        <f>'Comm Input'!K310</f>
        <v xml:space="preserve">Broker: EZ WCS </v>
      </c>
      <c r="C5" s="35"/>
      <c r="D5" s="158"/>
      <c r="E5" s="117"/>
      <c r="F5" s="158"/>
      <c r="G5" s="158">
        <f>'Comm Input'!W310</f>
        <v>5.1900000000000002E-2</v>
      </c>
      <c r="H5" s="117"/>
      <c r="I5" s="158"/>
    </row>
    <row r="6" spans="1:9" x14ac:dyDescent="0.25">
      <c r="A6" s="311"/>
      <c r="B6" t="str">
        <f>'Comm Input'!K311</f>
        <v>G&amp;R Yacht</v>
      </c>
      <c r="C6" s="17"/>
      <c r="D6" t="str">
        <f>'Comm Input'!M311</f>
        <v>FL6824</v>
      </c>
      <c r="E6" s="22">
        <v>1051.58</v>
      </c>
      <c r="F6" s="38"/>
      <c r="G6" s="22">
        <f>'Comm Input'!W311</f>
        <v>0</v>
      </c>
      <c r="H6" s="22">
        <f>'Comm Input'!X311</f>
        <v>0</v>
      </c>
      <c r="I6" s="22">
        <f>'Comm Input'!Z311</f>
        <v>0</v>
      </c>
    </row>
    <row r="7" spans="1:9" x14ac:dyDescent="0.25">
      <c r="A7" s="311"/>
      <c r="C7"/>
      <c r="D7">
        <f>'Comm Input'!M312</f>
        <v>0</v>
      </c>
      <c r="E7" s="22">
        <f>'Comm Input'!N312</f>
        <v>0</v>
      </c>
      <c r="F7" s="38"/>
      <c r="G7" s="22">
        <f>'Comm Input'!W312</f>
        <v>0</v>
      </c>
      <c r="H7" s="22">
        <f>'Comm Input'!X312</f>
        <v>0</v>
      </c>
      <c r="I7" s="22">
        <f>'Comm Input'!Z312</f>
        <v>0</v>
      </c>
    </row>
    <row r="8" spans="1:9" x14ac:dyDescent="0.25">
      <c r="A8" s="311"/>
      <c r="C8" s="17"/>
      <c r="D8"/>
      <c r="E8" s="22"/>
      <c r="F8" s="38"/>
      <c r="G8" s="22"/>
      <c r="H8" s="22"/>
      <c r="I8" s="22"/>
    </row>
    <row r="9" spans="1:9" x14ac:dyDescent="0.25">
      <c r="A9" s="311"/>
      <c r="C9"/>
      <c r="D9"/>
      <c r="E9" s="49"/>
      <c r="F9" s="48"/>
      <c r="G9" s="827">
        <f>'Comm Input'!W318</f>
        <v>0</v>
      </c>
      <c r="H9" s="829">
        <f>'Comm Input'!X318</f>
        <v>0</v>
      </c>
      <c r="I9" s="829">
        <f>'Comm Input'!Z318</f>
        <v>0</v>
      </c>
    </row>
    <row r="10" spans="1:9" x14ac:dyDescent="0.25">
      <c r="A10" s="311"/>
      <c r="C10"/>
      <c r="D10"/>
      <c r="E10" s="49"/>
      <c r="F10" s="48"/>
      <c r="G10" s="522"/>
      <c r="H10" s="523"/>
      <c r="I10" s="523"/>
    </row>
    <row r="11" spans="1:9" x14ac:dyDescent="0.25">
      <c r="A11" s="440" t="str">
        <f>'Comm Input'!J1238</f>
        <v>CES</v>
      </c>
      <c r="B11" s="42" t="str">
        <f>'Comm Input'!K1238</f>
        <v>Broker: EZ WCS</v>
      </c>
      <c r="C11" s="35"/>
      <c r="D11" s="158"/>
      <c r="E11" s="117"/>
      <c r="F11" s="158" t="s">
        <v>733</v>
      </c>
      <c r="G11" s="158"/>
      <c r="H11" s="158"/>
      <c r="I11" s="158"/>
    </row>
    <row r="12" spans="1:9" x14ac:dyDescent="0.25">
      <c r="A12" s="311">
        <f>'Comm Input'!J1239</f>
        <v>0</v>
      </c>
      <c r="B12" t="str">
        <f>'Comm Input'!K1239</f>
        <v>Baldwin Roofing Company</v>
      </c>
      <c r="C12" s="17">
        <f>'Comm Input'!L1239</f>
        <v>0.24890000000000001</v>
      </c>
      <c r="D12" t="str">
        <f>'Comm Input'!M1239</f>
        <v>FL8742</v>
      </c>
      <c r="E12" s="589">
        <f>'Comm Input'!N1239</f>
        <v>0</v>
      </c>
      <c r="F12" s="526">
        <f>'Comm Input'!V1239</f>
        <v>5.8700000000000002E-2</v>
      </c>
      <c r="G12" s="523">
        <f>'Comm Input'!W1239</f>
        <v>0</v>
      </c>
      <c r="H12" s="538">
        <f>'Comm Input'!Y1239</f>
        <v>0</v>
      </c>
      <c r="I12" s="523">
        <f>'Comm Input'!Z1239</f>
        <v>0</v>
      </c>
    </row>
    <row r="13" spans="1:9" x14ac:dyDescent="0.25">
      <c r="A13" s="311">
        <f>'Comm Input'!J1240</f>
        <v>0</v>
      </c>
      <c r="B13">
        <f>'Comm Input'!K1240</f>
        <v>0</v>
      </c>
      <c r="C13">
        <f>'Comm Input'!L1240</f>
        <v>0</v>
      </c>
      <c r="D13">
        <f>'Comm Input'!M1240</f>
        <v>0</v>
      </c>
      <c r="E13" s="529">
        <f>'Comm Input'!N1240</f>
        <v>0</v>
      </c>
      <c r="F13" s="525"/>
      <c r="G13" s="22">
        <f>'Comm Input'!W1240</f>
        <v>0</v>
      </c>
      <c r="H13" s="23">
        <f>'Comm Input'!Y1240</f>
        <v>0</v>
      </c>
      <c r="I13" s="22">
        <f>'Comm Input'!Z1240</f>
        <v>0</v>
      </c>
    </row>
    <row r="14" spans="1:9" x14ac:dyDescent="0.25">
      <c r="A14" s="311">
        <f>'Comm Input'!J1241</f>
        <v>0</v>
      </c>
      <c r="B14" t="str">
        <f>'Comm Input'!K1241</f>
        <v xml:space="preserve">EFFECTIVE: </v>
      </c>
      <c r="C14" s="17">
        <f>'Comm Input'!L1241</f>
        <v>0.1862</v>
      </c>
      <c r="D14" t="str">
        <f>'Comm Input'!M1241</f>
        <v>FL8810</v>
      </c>
      <c r="E14" s="529">
        <f>'Comm Input'!N1241</f>
        <v>0</v>
      </c>
      <c r="F14" s="38">
        <f>'Comm Input'!V1241</f>
        <v>0.03</v>
      </c>
      <c r="G14" s="22">
        <f>'Comm Input'!W1241</f>
        <v>0</v>
      </c>
      <c r="H14" s="23">
        <f>'Comm Input'!Y1241</f>
        <v>0</v>
      </c>
      <c r="I14" s="22">
        <f>'Comm Input'!Z1241</f>
        <v>0</v>
      </c>
    </row>
    <row r="15" spans="1:9" x14ac:dyDescent="0.25">
      <c r="A15" s="311">
        <f>'Comm Input'!J1242</f>
        <v>0</v>
      </c>
      <c r="B15">
        <f>'Comm Input'!K1242</f>
        <v>0</v>
      </c>
      <c r="C15">
        <f>'Comm Input'!L1242</f>
        <v>0</v>
      </c>
      <c r="D15">
        <f>'Comm Input'!M1242</f>
        <v>0</v>
      </c>
      <c r="E15" s="529">
        <f>'Comm Input'!N1242</f>
        <v>0</v>
      </c>
      <c r="F15" s="525"/>
      <c r="G15" s="22">
        <f>'Comm Input'!W1242</f>
        <v>0</v>
      </c>
      <c r="H15" s="23">
        <f>'Comm Input'!Y1242</f>
        <v>0</v>
      </c>
      <c r="I15" s="22">
        <f>'Comm Input'!Z1242</f>
        <v>0</v>
      </c>
    </row>
    <row r="16" spans="1:9" x14ac:dyDescent="0.25">
      <c r="A16" s="311">
        <f>'Comm Input'!J1246</f>
        <v>0</v>
      </c>
      <c r="B16">
        <f>'Comm Input'!K1246</f>
        <v>0</v>
      </c>
      <c r="C16">
        <f>'Comm Input'!L1246</f>
        <v>0</v>
      </c>
      <c r="D16">
        <f>'Comm Input'!M1246</f>
        <v>0</v>
      </c>
      <c r="E16" s="49">
        <f>'Comm Input'!N1246</f>
        <v>0</v>
      </c>
      <c r="F16" s="48"/>
      <c r="G16" s="827">
        <f>'Comm Input'!W1246</f>
        <v>0</v>
      </c>
      <c r="H16" s="828">
        <f>'Comm Input'!Y1246</f>
        <v>0</v>
      </c>
      <c r="I16" s="829">
        <f>'Comm Input'!Z1246</f>
        <v>0</v>
      </c>
    </row>
    <row r="18" spans="1:9" x14ac:dyDescent="0.25">
      <c r="A18" s="440" t="str">
        <f>'Comm Input'!J1743</f>
        <v>CES</v>
      </c>
      <c r="B18" s="42" t="str">
        <f>'Comm Input'!K1743</f>
        <v>Broker: EZ WCS</v>
      </c>
      <c r="C18" s="35">
        <f>'Comm Input'!L1743</f>
        <v>0</v>
      </c>
      <c r="D18" s="158">
        <f>'Comm Input'!M1743</f>
        <v>0</v>
      </c>
      <c r="E18" s="117">
        <f>'Comm Input'!N1743</f>
        <v>0</v>
      </c>
      <c r="F18" s="158" t="str">
        <f>'Comm Input'!U1743</f>
        <v>Bundled</v>
      </c>
      <c r="G18" s="158">
        <f>'Comm Input'!W1743</f>
        <v>2.7449999999999999E-2</v>
      </c>
      <c r="H18" s="157">
        <f>'Comm Input'!Y1743</f>
        <v>0</v>
      </c>
      <c r="I18" s="158">
        <f>'Comm Input'!Z1743</f>
        <v>0</v>
      </c>
    </row>
    <row r="19" spans="1:9" x14ac:dyDescent="0.25">
      <c r="A19" s="311">
        <f>'Comm Input'!J1744</f>
        <v>0</v>
      </c>
      <c r="B19" s="378" t="str">
        <f>'Comm Input'!K1744</f>
        <v>Double C Bar Ranch, Inc.</v>
      </c>
      <c r="C19" s="17">
        <f>'Comm Input'!L1744</f>
        <v>0.24679999999999999</v>
      </c>
      <c r="D19" t="str">
        <f>'Comm Input'!M1744</f>
        <v>FL0083</v>
      </c>
      <c r="E19" s="528">
        <f>'Comm Input'!N1744</f>
        <v>8060.2</v>
      </c>
      <c r="F19" s="526">
        <f>'Comm Input'!U1744</f>
        <v>0</v>
      </c>
      <c r="G19" s="523">
        <f>'Comm Input'!W1744</f>
        <v>221.25248999999999</v>
      </c>
      <c r="H19" s="538">
        <f>'Comm Input'!Y1744</f>
        <v>0</v>
      </c>
      <c r="I19" s="523">
        <f>'Comm Input'!Z1744</f>
        <v>0</v>
      </c>
    </row>
    <row r="20" spans="1:9" x14ac:dyDescent="0.25">
      <c r="A20" s="311">
        <f>'Comm Input'!J1745</f>
        <v>0</v>
      </c>
      <c r="B20">
        <f>'Comm Input'!K1745</f>
        <v>0</v>
      </c>
      <c r="C20">
        <f>'Comm Input'!L1745</f>
        <v>0</v>
      </c>
      <c r="D20">
        <f>'Comm Input'!M1745</f>
        <v>0</v>
      </c>
      <c r="E20" s="529">
        <f>'Comm Input'!N1745</f>
        <v>0</v>
      </c>
      <c r="F20" s="38">
        <f>'Comm Input'!U1745</f>
        <v>0</v>
      </c>
      <c r="G20" s="22">
        <f>'Comm Input'!W1745</f>
        <v>0</v>
      </c>
      <c r="H20" s="23">
        <f>'Comm Input'!Y1745</f>
        <v>0</v>
      </c>
      <c r="I20" s="22">
        <f>'Comm Input'!Z1745</f>
        <v>0</v>
      </c>
    </row>
    <row r="21" spans="1:9" x14ac:dyDescent="0.25">
      <c r="A21" s="311">
        <f>'Comm Input'!J1746</f>
        <v>0</v>
      </c>
      <c r="B21" t="str">
        <f>'Comm Input'!K1746</f>
        <v>EFFECTIVE 2/2021</v>
      </c>
      <c r="C21" s="1122">
        <f>'Comm Input'!L1746</f>
        <v>0.22700000000000001</v>
      </c>
      <c r="D21" s="219" t="str">
        <f>'Comm Input'!M1746</f>
        <v>FL8828</v>
      </c>
      <c r="E21" s="529">
        <f>'Comm Input'!N1746</f>
        <v>0</v>
      </c>
      <c r="F21" s="38">
        <f>'Comm Input'!U1746</f>
        <v>0</v>
      </c>
      <c r="G21" s="470">
        <f>'Comm Input'!W1746</f>
        <v>0</v>
      </c>
      <c r="H21" s="23">
        <f>'Comm Input'!Y1746</f>
        <v>0</v>
      </c>
      <c r="I21" s="22">
        <f>'Comm Input'!Z1746</f>
        <v>0</v>
      </c>
    </row>
    <row r="22" spans="1:9" x14ac:dyDescent="0.25">
      <c r="A22" s="311">
        <f>'Comm Input'!J1747</f>
        <v>0</v>
      </c>
      <c r="B22">
        <f>'Comm Input'!K1747</f>
        <v>0</v>
      </c>
      <c r="C22">
        <f>'Comm Input'!L1747</f>
        <v>0</v>
      </c>
      <c r="D22">
        <f>'Comm Input'!M1747</f>
        <v>0</v>
      </c>
      <c r="E22" s="529">
        <f>'Comm Input'!N1747</f>
        <v>0</v>
      </c>
      <c r="F22" s="38">
        <f>'Comm Input'!U1747</f>
        <v>0</v>
      </c>
      <c r="G22" s="22">
        <f>'Comm Input'!W1747</f>
        <v>0</v>
      </c>
      <c r="H22" s="23">
        <f>'Comm Input'!Y1747</f>
        <v>0</v>
      </c>
      <c r="I22" s="22">
        <f>'Comm Input'!Z1747</f>
        <v>0</v>
      </c>
    </row>
    <row r="23" spans="1:9" x14ac:dyDescent="0.25">
      <c r="A23" s="311">
        <f>'Comm Input'!J1748</f>
        <v>0</v>
      </c>
      <c r="B23">
        <f>'Comm Input'!K1748</f>
        <v>0</v>
      </c>
      <c r="C23" s="17">
        <f>'Comm Input'!L1748</f>
        <v>0.18099999999999999</v>
      </c>
      <c r="D23" t="str">
        <f>'Comm Input'!M1748</f>
        <v>FL8810</v>
      </c>
      <c r="E23" s="529">
        <f>'Comm Input'!N1748</f>
        <v>749.52</v>
      </c>
      <c r="F23" s="38">
        <f>'Comm Input'!U1748</f>
        <v>0</v>
      </c>
      <c r="G23" s="22">
        <f>'Comm Input'!W1748</f>
        <v>20.574323999999997</v>
      </c>
      <c r="H23" s="23">
        <f>'Comm Input'!Y1748</f>
        <v>0</v>
      </c>
      <c r="I23" s="22">
        <f>'Comm Input'!Z1748</f>
        <v>0</v>
      </c>
    </row>
    <row r="24" spans="1:9" x14ac:dyDescent="0.25">
      <c r="A24" s="311">
        <f>'Comm Input'!J1749</f>
        <v>0</v>
      </c>
      <c r="B24">
        <f>'Comm Input'!K1749</f>
        <v>0</v>
      </c>
      <c r="C24">
        <f>'Comm Input'!L1749</f>
        <v>0</v>
      </c>
      <c r="D24">
        <f>'Comm Input'!M1749</f>
        <v>0</v>
      </c>
      <c r="E24" s="593">
        <f>'Comm Input'!N1749</f>
        <v>0</v>
      </c>
      <c r="F24" s="38">
        <f>'Comm Input'!U1749</f>
        <v>0</v>
      </c>
      <c r="G24" s="22">
        <f>'Comm Input'!W1749</f>
        <v>0</v>
      </c>
      <c r="H24" s="23">
        <f>'Comm Input'!Y1749</f>
        <v>0</v>
      </c>
      <c r="I24" s="22">
        <f>'Comm Input'!Z1749</f>
        <v>0</v>
      </c>
    </row>
    <row r="25" spans="1:9" x14ac:dyDescent="0.25">
      <c r="A25" s="311">
        <f>'Comm Input'!J1751</f>
        <v>0</v>
      </c>
      <c r="B25">
        <f>'Comm Input'!K1751</f>
        <v>0</v>
      </c>
      <c r="C25">
        <f>'Comm Input'!L1751</f>
        <v>0</v>
      </c>
      <c r="D25">
        <f>'Comm Input'!M1751</f>
        <v>0</v>
      </c>
      <c r="E25" s="49">
        <f>'Comm Input'!N1751</f>
        <v>0</v>
      </c>
      <c r="F25" s="38">
        <f>'Comm Input'!U1751</f>
        <v>0</v>
      </c>
      <c r="G25" s="827">
        <f>'Comm Input'!W1751</f>
        <v>241.82681399999998</v>
      </c>
      <c r="H25" s="828">
        <f>'Comm Input'!Y1751</f>
        <v>0</v>
      </c>
      <c r="I25" s="829">
        <f>'Comm Input'!Z1751</f>
        <v>241.82681399999998</v>
      </c>
    </row>
    <row r="26" spans="1:9" x14ac:dyDescent="0.25">
      <c r="F26"/>
    </row>
  </sheetData>
  <mergeCells count="1">
    <mergeCell ref="A2:A3"/>
  </mergeCells>
  <conditionalFormatting sqref="A4:J4 A11:I16 A18:I25">
    <cfRule type="cellIs" dxfId="224" priority="42" operator="equal">
      <formula>0</formula>
    </cfRule>
  </conditionalFormatting>
  <conditionalFormatting sqref="D5:I10">
    <cfRule type="cellIs" dxfId="223" priority="14" operator="equal">
      <formula>0</formula>
    </cfRule>
  </conditionalFormatting>
  <pageMargins left="0.25" right="0.25" top="0.75" bottom="0.75" header="0.3" footer="0.3"/>
  <pageSetup scale="74" fitToHeight="0"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O59"/>
  <sheetViews>
    <sheetView workbookViewId="0">
      <selection activeCell="A2" sqref="A2:B2"/>
    </sheetView>
  </sheetViews>
  <sheetFormatPr defaultRowHeight="15" x14ac:dyDescent="0.25"/>
  <cols>
    <col min="1" max="1" width="18.5703125" customWidth="1"/>
    <col min="2" max="2" width="36.5703125" bestFit="1" customWidth="1"/>
    <col min="3" max="3" width="10" customWidth="1"/>
    <col min="4" max="4" width="18.5703125" style="89" customWidth="1"/>
    <col min="5" max="5" width="12.140625" bestFit="1" customWidth="1"/>
    <col min="7" max="7" width="11.42578125" customWidth="1"/>
    <col min="9" max="9" width="10.85546875" customWidth="1"/>
    <col min="10" max="10" width="10.7109375" customWidth="1"/>
    <col min="15" max="15" width="10.140625" style="22" bestFit="1" customWidth="1"/>
  </cols>
  <sheetData>
    <row r="1" spans="1:15" ht="47.1" customHeight="1" x14ac:dyDescent="0.25">
      <c r="A1" s="1403" t="str">
        <f>'Comm Input'!J4</f>
        <v>2022 12 Pays 2023 01</v>
      </c>
      <c r="B1" s="1403"/>
      <c r="C1" s="1438" t="str">
        <f>'Comm Input'!$M$4</f>
        <v>Coastal Employer Strategies</v>
      </c>
      <c r="D1" s="1438"/>
    </row>
    <row r="2" spans="1:15" x14ac:dyDescent="0.25">
      <c r="A2" s="1484">
        <f>SUM(J:J)</f>
        <v>227.91000000000003</v>
      </c>
      <c r="B2" s="1485"/>
      <c r="C2" s="1169" t="s">
        <v>744</v>
      </c>
    </row>
    <row r="3" spans="1:15" ht="27.6" customHeight="1" x14ac:dyDescent="0.25">
      <c r="A3" s="367" t="str">
        <f>'Comm Input'!J7</f>
        <v>Program</v>
      </c>
      <c r="B3" s="367" t="str">
        <f>'Comm Input'!K7</f>
        <v>Client</v>
      </c>
      <c r="C3" s="367" t="str">
        <f>'Comm Input'!M7</f>
        <v>Code</v>
      </c>
      <c r="D3" s="634" t="str">
        <f>'Comm Input'!N7</f>
        <v>Payroll</v>
      </c>
      <c r="E3" s="370" t="str">
        <f>'Comm Input'!P7</f>
        <v>Billed Comp</v>
      </c>
      <c r="F3" s="375" t="str">
        <f>'Comm Input'!Q7</f>
        <v>Premium</v>
      </c>
      <c r="G3" s="370" t="str">
        <f>'Comm Input'!U7</f>
        <v xml:space="preserve"> Total Admin Fee %</v>
      </c>
      <c r="H3" s="370" t="str">
        <f>'Comm Input'!V7</f>
        <v>Total Billed</v>
      </c>
      <c r="I3" s="369" t="str">
        <f>'Comm Input'!W7</f>
        <v>Admin Comm</v>
      </c>
      <c r="J3" s="786" t="str">
        <f>'Comm Input'!Z7</f>
        <v>Total</v>
      </c>
    </row>
    <row r="4" spans="1:15" x14ac:dyDescent="0.25">
      <c r="A4" s="440" t="str">
        <f>'Comm Input'!J1660</f>
        <v>CES</v>
      </c>
      <c r="B4" s="42" t="str">
        <f>'Comm Input'!K1660</f>
        <v>Broker: ELS</v>
      </c>
      <c r="C4" s="42"/>
      <c r="D4" s="159"/>
      <c r="E4" s="37"/>
      <c r="F4" s="784"/>
      <c r="G4" s="159"/>
      <c r="H4" s="159"/>
      <c r="I4" s="159">
        <f>'Comm Input'!W1660</f>
        <v>1.4999999999999999E-2</v>
      </c>
      <c r="J4" s="159"/>
      <c r="O4"/>
    </row>
    <row r="5" spans="1:15" x14ac:dyDescent="0.25">
      <c r="A5" s="311">
        <f>'Comm Input'!J1661</f>
        <v>0</v>
      </c>
      <c r="B5" s="378" t="str">
        <f>'Comm Input'!K1661</f>
        <v>Innovative Environmental Services, Inc.</v>
      </c>
      <c r="C5" t="str">
        <f>'Comm Input'!M1661</f>
        <v>FL0042</v>
      </c>
      <c r="D5" s="22">
        <f>'Comm Input'!N1661</f>
        <v>0</v>
      </c>
      <c r="E5" s="22">
        <f>'Comm Input'!O1661</f>
        <v>0</v>
      </c>
      <c r="F5" s="22">
        <f>'Comm Input'!P1661</f>
        <v>0</v>
      </c>
      <c r="G5" s="987">
        <f>'Comm Input'!Q1661</f>
        <v>0</v>
      </c>
      <c r="H5" s="22">
        <f>'Comm Input'!R1661</f>
        <v>0</v>
      </c>
      <c r="I5" s="523">
        <f>'Comm Input'!W1661</f>
        <v>0</v>
      </c>
      <c r="J5" s="523">
        <f>'Comm Input'!Z1661</f>
        <v>0</v>
      </c>
      <c r="O5"/>
    </row>
    <row r="6" spans="1:15" x14ac:dyDescent="0.25">
      <c r="A6" s="311">
        <f>'Comm Input'!J1662</f>
        <v>0</v>
      </c>
      <c r="B6">
        <f>'Comm Input'!K1662</f>
        <v>0</v>
      </c>
      <c r="C6" t="str">
        <f>'Comm Input'!M1662</f>
        <v>OT</v>
      </c>
      <c r="D6" s="22">
        <f>'Comm Input'!N1662</f>
        <v>0</v>
      </c>
      <c r="E6" s="22">
        <f>'Comm Input'!O1662</f>
        <v>0</v>
      </c>
      <c r="F6" s="22">
        <f>'Comm Input'!P1662</f>
        <v>0</v>
      </c>
      <c r="G6" s="987">
        <f>'Comm Input'!Q1662</f>
        <v>0</v>
      </c>
      <c r="H6" s="22">
        <f>'Comm Input'!R1662</f>
        <v>0</v>
      </c>
      <c r="I6" s="22">
        <f>'Comm Input'!W1662</f>
        <v>0</v>
      </c>
      <c r="J6" s="22">
        <f>'Comm Input'!Z1662</f>
        <v>0</v>
      </c>
      <c r="O6"/>
    </row>
    <row r="7" spans="1:15" x14ac:dyDescent="0.25">
      <c r="A7" s="311">
        <f>'Comm Input'!J1663</f>
        <v>0</v>
      </c>
      <c r="B7">
        <f>'Comm Input'!K1663</f>
        <v>0</v>
      </c>
      <c r="C7" t="str">
        <f>'Comm Input'!M1663</f>
        <v>FL0106</v>
      </c>
      <c r="D7" s="22">
        <f>'Comm Input'!N1663</f>
        <v>0</v>
      </c>
      <c r="E7" s="22">
        <f>'Comm Input'!O1663</f>
        <v>0</v>
      </c>
      <c r="F7" s="22">
        <f>'Comm Input'!P1663</f>
        <v>0</v>
      </c>
      <c r="G7" s="987">
        <f>'Comm Input'!Q1663</f>
        <v>0</v>
      </c>
      <c r="H7" s="22">
        <f>'Comm Input'!R1663</f>
        <v>0</v>
      </c>
      <c r="I7" s="22">
        <f>'Comm Input'!W1663</f>
        <v>0</v>
      </c>
      <c r="J7" s="22">
        <f>'Comm Input'!Z1663</f>
        <v>0</v>
      </c>
      <c r="O7"/>
    </row>
    <row r="8" spans="1:15" x14ac:dyDescent="0.25">
      <c r="A8" s="311">
        <f>'Comm Input'!J1664</f>
        <v>0</v>
      </c>
      <c r="B8">
        <f>'Comm Input'!K1664</f>
        <v>0</v>
      </c>
      <c r="C8" t="str">
        <f>'Comm Input'!M1664</f>
        <v>OT</v>
      </c>
      <c r="D8" s="22">
        <f>'Comm Input'!N1664</f>
        <v>0</v>
      </c>
      <c r="E8" s="22">
        <f>'Comm Input'!O1664</f>
        <v>0</v>
      </c>
      <c r="F8" s="22">
        <f>'Comm Input'!P1664</f>
        <v>0</v>
      </c>
      <c r="G8" s="987">
        <f>'Comm Input'!Q1664</f>
        <v>0</v>
      </c>
      <c r="H8" s="22">
        <f>'Comm Input'!R1664</f>
        <v>0</v>
      </c>
      <c r="I8" s="22">
        <f>'Comm Input'!W1664</f>
        <v>0</v>
      </c>
      <c r="J8" s="22">
        <f>'Comm Input'!Z1664</f>
        <v>0</v>
      </c>
      <c r="O8"/>
    </row>
    <row r="9" spans="1:15" x14ac:dyDescent="0.25">
      <c r="A9" s="311">
        <f>'Comm Input'!J1665</f>
        <v>0</v>
      </c>
      <c r="B9">
        <f>'Comm Input'!K1665</f>
        <v>0</v>
      </c>
      <c r="C9" t="str">
        <f>'Comm Input'!M1665</f>
        <v>FL8810</v>
      </c>
      <c r="D9" s="22">
        <f>'Comm Input'!N1665</f>
        <v>0</v>
      </c>
      <c r="E9" s="22">
        <f>'Comm Input'!O1665</f>
        <v>0</v>
      </c>
      <c r="F9" s="22">
        <f>'Comm Input'!P1665</f>
        <v>0</v>
      </c>
      <c r="G9" s="987">
        <f>'Comm Input'!Q1665</f>
        <v>0</v>
      </c>
      <c r="H9" s="22">
        <f>'Comm Input'!R1665</f>
        <v>0</v>
      </c>
      <c r="I9" s="22">
        <f>'Comm Input'!W1665</f>
        <v>0</v>
      </c>
      <c r="J9" s="22">
        <f>'Comm Input'!Z1665</f>
        <v>0</v>
      </c>
      <c r="O9"/>
    </row>
    <row r="10" spans="1:15" x14ac:dyDescent="0.25">
      <c r="A10" s="311">
        <f>'Comm Input'!J1666</f>
        <v>0</v>
      </c>
      <c r="B10">
        <f>'Comm Input'!K1666</f>
        <v>0</v>
      </c>
      <c r="C10" t="str">
        <f>'Comm Input'!M1666</f>
        <v>OT</v>
      </c>
      <c r="D10" s="22">
        <f>'Comm Input'!N1666</f>
        <v>0</v>
      </c>
      <c r="E10" s="22">
        <f>'Comm Input'!O1666</f>
        <v>0</v>
      </c>
      <c r="F10" s="22">
        <f>'Comm Input'!P1666</f>
        <v>0</v>
      </c>
      <c r="G10" s="987">
        <f>'Comm Input'!Q1666</f>
        <v>0</v>
      </c>
      <c r="H10" s="22">
        <f>'Comm Input'!R1666</f>
        <v>0</v>
      </c>
      <c r="I10" s="22">
        <f>'Comm Input'!W1666</f>
        <v>0</v>
      </c>
      <c r="J10" s="22">
        <f>'Comm Input'!Z1666</f>
        <v>0</v>
      </c>
      <c r="O10"/>
    </row>
    <row r="11" spans="1:15" x14ac:dyDescent="0.25">
      <c r="A11" s="311">
        <f>'Comm Input'!J1667</f>
        <v>0</v>
      </c>
      <c r="B11">
        <f>'Comm Input'!K1667</f>
        <v>0</v>
      </c>
      <c r="C11">
        <f>'Comm Input'!M1667</f>
        <v>0</v>
      </c>
      <c r="D11" s="22">
        <f>'Comm Input'!N1667</f>
        <v>0</v>
      </c>
      <c r="E11" s="22">
        <f>'Comm Input'!O1667</f>
        <v>0</v>
      </c>
      <c r="F11" s="22">
        <f>'Comm Input'!P1667</f>
        <v>0</v>
      </c>
      <c r="G11" s="987">
        <f>'Comm Input'!Q1667</f>
        <v>0</v>
      </c>
      <c r="H11" s="22">
        <f>'Comm Input'!R1667</f>
        <v>0</v>
      </c>
      <c r="I11" s="38">
        <f>'Comm Input'!W1667</f>
        <v>0</v>
      </c>
      <c r="J11" s="22">
        <f>'Comm Input'!Z1667</f>
        <v>0</v>
      </c>
      <c r="O11"/>
    </row>
    <row r="12" spans="1:15" x14ac:dyDescent="0.25">
      <c r="A12" s="311">
        <f>'Comm Input'!J1668</f>
        <v>0</v>
      </c>
      <c r="B12">
        <f>'Comm Input'!K1668</f>
        <v>0</v>
      </c>
      <c r="C12">
        <f>'Comm Input'!M1668</f>
        <v>0</v>
      </c>
      <c r="D12" s="22">
        <f>'Comm Input'!N1668</f>
        <v>0</v>
      </c>
      <c r="E12" s="22">
        <f>'Comm Input'!O1668</f>
        <v>0</v>
      </c>
      <c r="F12" s="22">
        <f>'Comm Input'!P1668</f>
        <v>0</v>
      </c>
      <c r="G12">
        <f>'Comm Input'!Q1668</f>
        <v>0</v>
      </c>
      <c r="H12">
        <f>'Comm Input'!R1668</f>
        <v>0</v>
      </c>
      <c r="I12" s="827">
        <f>'Comm Input'!W1668</f>
        <v>0</v>
      </c>
      <c r="J12" s="829">
        <f>'Comm Input'!Z1668</f>
        <v>0</v>
      </c>
      <c r="O12"/>
    </row>
    <row r="13" spans="1:15" x14ac:dyDescent="0.25">
      <c r="A13" s="311"/>
      <c r="D13" s="22"/>
      <c r="E13" s="22"/>
      <c r="F13" s="22"/>
      <c r="I13" s="361"/>
      <c r="J13" s="720"/>
      <c r="O13"/>
    </row>
    <row r="14" spans="1:15" x14ac:dyDescent="0.25">
      <c r="A14" s="440" t="str">
        <f>'Comm Input'!J2273</f>
        <v>CEST 9383</v>
      </c>
      <c r="B14" s="42" t="str">
        <f>'Comm Input'!K2273</f>
        <v>Broker: ELS</v>
      </c>
      <c r="C14" s="158"/>
      <c r="D14" s="37"/>
      <c r="E14" s="316"/>
      <c r="F14" s="158"/>
      <c r="G14" s="158"/>
      <c r="H14" s="158"/>
      <c r="I14" s="158">
        <f>'Comm Input'!W2273</f>
        <v>1.4999999999999999E-2</v>
      </c>
      <c r="J14" s="158"/>
      <c r="O14"/>
    </row>
    <row r="15" spans="1:15" x14ac:dyDescent="0.25">
      <c r="A15" s="311">
        <f>'Comm Input'!J2274</f>
        <v>0</v>
      </c>
      <c r="B15" s="378" t="str">
        <f>'Comm Input'!K2274</f>
        <v>Innovative Environmental Services, Inc.</v>
      </c>
      <c r="C15" t="str">
        <f>'Comm Input'!M2274</f>
        <v>FL0042</v>
      </c>
      <c r="D15" s="593">
        <f>'Comm Input'!N2274</f>
        <v>10512</v>
      </c>
      <c r="E15" s="13">
        <f>'Comm Input'!O2274</f>
        <v>0</v>
      </c>
      <c r="F15" s="525">
        <f>'Comm Input'!P2274</f>
        <v>0</v>
      </c>
      <c r="G15" s="307">
        <f>'Comm Input'!Q2274</f>
        <v>0</v>
      </c>
      <c r="H15" s="307">
        <f>'Comm Input'!R2274</f>
        <v>0</v>
      </c>
      <c r="I15" s="523">
        <f>'Comm Input'!W2274</f>
        <v>157.68</v>
      </c>
      <c r="J15" s="523">
        <f>'Comm Input'!Z2274</f>
        <v>0</v>
      </c>
      <c r="O15"/>
    </row>
    <row r="16" spans="1:15" x14ac:dyDescent="0.25">
      <c r="A16" s="311">
        <f>'Comm Input'!J2275</f>
        <v>0</v>
      </c>
      <c r="B16">
        <f>'Comm Input'!K2275</f>
        <v>0</v>
      </c>
      <c r="C16" t="str">
        <f>'Comm Input'!M2275</f>
        <v>OT</v>
      </c>
      <c r="D16" s="593">
        <f>'Comm Input'!N2275</f>
        <v>0</v>
      </c>
      <c r="E16" s="17">
        <f>'Comm Input'!O2275</f>
        <v>0</v>
      </c>
      <c r="F16" s="525">
        <f>'Comm Input'!P2275</f>
        <v>0</v>
      </c>
      <c r="G16" s="307">
        <f>'Comm Input'!Q2275</f>
        <v>0</v>
      </c>
      <c r="H16" s="307">
        <f>'Comm Input'!R2275</f>
        <v>0</v>
      </c>
      <c r="I16" s="22">
        <f>'Comm Input'!W2275</f>
        <v>0</v>
      </c>
      <c r="J16" s="22">
        <f>'Comm Input'!Z2275</f>
        <v>0</v>
      </c>
      <c r="O16"/>
    </row>
    <row r="17" spans="1:15" x14ac:dyDescent="0.25">
      <c r="A17" s="311">
        <f>'Comm Input'!J2276</f>
        <v>0</v>
      </c>
      <c r="B17" t="str">
        <f>'Comm Input'!K2276</f>
        <v>Moved to CEST 11/2022</v>
      </c>
      <c r="C17" t="str">
        <f>'Comm Input'!M2276</f>
        <v>FL0106</v>
      </c>
      <c r="D17" s="593">
        <f>'Comm Input'!N2276</f>
        <v>0</v>
      </c>
      <c r="E17" s="50">
        <f>'Comm Input'!O2276</f>
        <v>0</v>
      </c>
      <c r="F17" s="525">
        <f>'Comm Input'!P2276</f>
        <v>0</v>
      </c>
      <c r="G17" s="307">
        <f>'Comm Input'!Q2276</f>
        <v>0</v>
      </c>
      <c r="H17" s="307">
        <f>'Comm Input'!R2276</f>
        <v>0</v>
      </c>
      <c r="I17" s="22">
        <f>'Comm Input'!W2276</f>
        <v>0</v>
      </c>
      <c r="J17" s="22">
        <f>'Comm Input'!Z2276</f>
        <v>0</v>
      </c>
      <c r="O17"/>
    </row>
    <row r="18" spans="1:15" x14ac:dyDescent="0.25">
      <c r="A18" s="311">
        <f>'Comm Input'!J2277</f>
        <v>0</v>
      </c>
      <c r="B18">
        <f>'Comm Input'!K2277</f>
        <v>0</v>
      </c>
      <c r="C18" t="str">
        <f>'Comm Input'!M2277</f>
        <v>OT</v>
      </c>
      <c r="D18" s="593">
        <f>'Comm Input'!N2277</f>
        <v>0</v>
      </c>
      <c r="E18" s="17">
        <f>'Comm Input'!O2277</f>
        <v>0</v>
      </c>
      <c r="F18" s="525">
        <f>'Comm Input'!P2277</f>
        <v>0</v>
      </c>
      <c r="G18" s="307">
        <f>'Comm Input'!Q2277</f>
        <v>0</v>
      </c>
      <c r="H18" s="307">
        <f>'Comm Input'!R2277</f>
        <v>0</v>
      </c>
      <c r="I18" s="22">
        <f>'Comm Input'!W2277</f>
        <v>0</v>
      </c>
      <c r="J18" s="22">
        <f>'Comm Input'!Z2277</f>
        <v>0</v>
      </c>
      <c r="O18"/>
    </row>
    <row r="19" spans="1:15" x14ac:dyDescent="0.25">
      <c r="A19" s="311">
        <f>'Comm Input'!J2278</f>
        <v>0</v>
      </c>
      <c r="B19">
        <f>'Comm Input'!K2278</f>
        <v>0</v>
      </c>
      <c r="C19" t="str">
        <f>'Comm Input'!M2278</f>
        <v>FL8810</v>
      </c>
      <c r="D19" s="593">
        <f>'Comm Input'!N2278</f>
        <v>4682</v>
      </c>
      <c r="E19" s="17">
        <f>'Comm Input'!O2278</f>
        <v>0</v>
      </c>
      <c r="F19" s="525">
        <f>'Comm Input'!P2278</f>
        <v>0</v>
      </c>
      <c r="G19" s="307">
        <f>'Comm Input'!Q2278</f>
        <v>0</v>
      </c>
      <c r="H19" s="307">
        <f>'Comm Input'!R2278</f>
        <v>0</v>
      </c>
      <c r="I19" s="22">
        <f>'Comm Input'!W2278</f>
        <v>70.23</v>
      </c>
      <c r="J19" s="22">
        <f>'Comm Input'!Z2278</f>
        <v>0</v>
      </c>
      <c r="O19"/>
    </row>
    <row r="20" spans="1:15" x14ac:dyDescent="0.25">
      <c r="A20" s="311">
        <f>'Comm Input'!J2279</f>
        <v>0</v>
      </c>
      <c r="B20">
        <f>'Comm Input'!K2279</f>
        <v>0</v>
      </c>
      <c r="C20" t="str">
        <f>'Comm Input'!M2279</f>
        <v>OT</v>
      </c>
      <c r="D20" s="593">
        <f>'Comm Input'!N2279</f>
        <v>0</v>
      </c>
      <c r="E20" s="13">
        <f>'Comm Input'!O2279</f>
        <v>0</v>
      </c>
      <c r="F20" s="525">
        <f>'Comm Input'!P2279</f>
        <v>0</v>
      </c>
      <c r="G20" s="307">
        <f>'Comm Input'!Q2279</f>
        <v>0</v>
      </c>
      <c r="H20" s="307">
        <f>'Comm Input'!R2279</f>
        <v>0</v>
      </c>
      <c r="I20" s="22">
        <f>'Comm Input'!W2279</f>
        <v>0</v>
      </c>
      <c r="J20" s="22">
        <f>'Comm Input'!Z2279</f>
        <v>0</v>
      </c>
      <c r="O20"/>
    </row>
    <row r="21" spans="1:15" x14ac:dyDescent="0.25">
      <c r="A21" s="311">
        <f>'Comm Input'!J2280</f>
        <v>0</v>
      </c>
      <c r="B21">
        <f>'Comm Input'!K2280</f>
        <v>0</v>
      </c>
      <c r="C21">
        <f>'Comm Input'!M2280</f>
        <v>0</v>
      </c>
      <c r="D21" s="23">
        <f>'Comm Input'!N2280</f>
        <v>0</v>
      </c>
      <c r="E21" s="50">
        <f>'Comm Input'!O2280</f>
        <v>0</v>
      </c>
      <c r="F21" s="38">
        <f>'Comm Input'!P2280</f>
        <v>0</v>
      </c>
      <c r="G21" s="307">
        <f>'Comm Input'!Q2280</f>
        <v>0</v>
      </c>
      <c r="H21" s="307">
        <f>'Comm Input'!R2280</f>
        <v>0</v>
      </c>
      <c r="I21" s="38">
        <f>'Comm Input'!W2280</f>
        <v>0</v>
      </c>
      <c r="J21" s="22">
        <f>'Comm Input'!Z2280</f>
        <v>0</v>
      </c>
      <c r="O21"/>
    </row>
    <row r="22" spans="1:15" x14ac:dyDescent="0.25">
      <c r="A22" s="311">
        <f>'Comm Input'!J2281</f>
        <v>0</v>
      </c>
      <c r="B22">
        <f>'Comm Input'!K2281</f>
        <v>0</v>
      </c>
      <c r="C22">
        <f>'Comm Input'!M2281</f>
        <v>0</v>
      </c>
      <c r="D22" s="23">
        <f>'Comm Input'!N2281</f>
        <v>0</v>
      </c>
      <c r="E22" s="50">
        <f>'Comm Input'!O2281</f>
        <v>0</v>
      </c>
      <c r="F22" s="38">
        <f>'Comm Input'!P2281</f>
        <v>0</v>
      </c>
      <c r="G22" s="38">
        <f>'Comm Input'!Q2281</f>
        <v>0</v>
      </c>
      <c r="H22" s="38">
        <f>'Comm Input'!R2281</f>
        <v>0</v>
      </c>
      <c r="I22" s="827">
        <f>'Comm Input'!W2281</f>
        <v>227.91000000000003</v>
      </c>
      <c r="J22" s="829">
        <f>'Comm Input'!Z2281</f>
        <v>227.91000000000003</v>
      </c>
      <c r="O22"/>
    </row>
    <row r="46" spans="2:2" x14ac:dyDescent="0.25">
      <c r="B46" s="134"/>
    </row>
    <row r="59" spans="5:5" x14ac:dyDescent="0.25">
      <c r="E59" s="22"/>
    </row>
  </sheetData>
  <mergeCells count="3">
    <mergeCell ref="C1:D1"/>
    <mergeCell ref="A2:B2"/>
    <mergeCell ref="A1:B1"/>
  </mergeCells>
  <conditionalFormatting sqref="I4:J13 A15:B16 A18:B22 B14:I14 C15:I22 J14:J22">
    <cfRule type="cellIs" dxfId="222" priority="23" operator="equal">
      <formula>0</formula>
    </cfRule>
  </conditionalFormatting>
  <conditionalFormatting sqref="B4:H4 A5:H13">
    <cfRule type="cellIs" dxfId="221" priority="14" operator="equal">
      <formula>0</formula>
    </cfRule>
  </conditionalFormatting>
  <conditionalFormatting sqref="A4">
    <cfRule type="cellIs" dxfId="220" priority="9" operator="equal">
      <formula>0</formula>
    </cfRule>
  </conditionalFormatting>
  <conditionalFormatting sqref="A1:B1">
    <cfRule type="cellIs" dxfId="219" priority="8" operator="equal">
      <formula>0</formula>
    </cfRule>
  </conditionalFormatting>
  <conditionalFormatting sqref="A17">
    <cfRule type="cellIs" dxfId="218" priority="7" operator="equal">
      <formula>0</formula>
    </cfRule>
  </conditionalFormatting>
  <conditionalFormatting sqref="A14">
    <cfRule type="cellIs" dxfId="217" priority="2" operator="equal">
      <formula>0</formula>
    </cfRule>
  </conditionalFormatting>
  <conditionalFormatting sqref="B17">
    <cfRule type="cellIs" dxfId="216" priority="1" operator="equal">
      <formula>0</formula>
    </cfRule>
  </conditionalFormatting>
  <pageMargins left="0.7" right="0.7" top="0.75" bottom="0.75" header="0.3" footer="0.3"/>
  <pageSetup scale="61"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F36"/>
  <sheetViews>
    <sheetView topLeftCell="A11" workbookViewId="0">
      <selection activeCell="B37" sqref="B37"/>
    </sheetView>
  </sheetViews>
  <sheetFormatPr defaultRowHeight="15" x14ac:dyDescent="0.25"/>
  <cols>
    <col min="1" max="1" width="32.5703125" customWidth="1"/>
    <col min="2" max="2" width="39.85546875" bestFit="1" customWidth="1"/>
    <col min="3" max="3" width="8.42578125" customWidth="1"/>
    <col min="4" max="4" width="12.5703125" bestFit="1" customWidth="1"/>
    <col min="5" max="5" width="13.28515625" customWidth="1"/>
    <col min="6" max="6" width="10.5703125" bestFit="1" customWidth="1"/>
  </cols>
  <sheetData>
    <row r="1" spans="1:6" x14ac:dyDescent="0.25">
      <c r="A1" s="82" t="str">
        <f>'Comm Input'!$J$4</f>
        <v>2022 12 Pays 2023 01</v>
      </c>
      <c r="B1" t="str">
        <f>'USA AIU'!B1</f>
        <v>Coastal Employer Strategies</v>
      </c>
      <c r="D1" s="457"/>
    </row>
    <row r="2" spans="1:6" ht="30" customHeight="1" x14ac:dyDescent="0.25">
      <c r="A2" s="1486">
        <f>SUM(F:F)</f>
        <v>3801.6390000000001</v>
      </c>
      <c r="B2" s="1487"/>
      <c r="C2" t="s">
        <v>909</v>
      </c>
    </row>
    <row r="3" spans="1:6" x14ac:dyDescent="0.25">
      <c r="B3" s="134" t="s">
        <v>915</v>
      </c>
      <c r="C3" s="506" t="s">
        <v>914</v>
      </c>
    </row>
    <row r="4" spans="1:6" ht="30" x14ac:dyDescent="0.25">
      <c r="A4" s="85" t="s">
        <v>133</v>
      </c>
      <c r="B4" s="85" t="s">
        <v>134</v>
      </c>
      <c r="C4" s="85" t="s">
        <v>126</v>
      </c>
      <c r="D4" s="475" t="s">
        <v>136</v>
      </c>
      <c r="E4" s="475" t="s">
        <v>144</v>
      </c>
      <c r="F4" s="85" t="s">
        <v>147</v>
      </c>
    </row>
    <row r="5" spans="1:6" x14ac:dyDescent="0.25">
      <c r="A5" s="440" t="str">
        <f>'Comm Input'!J1914</f>
        <v>CES-EOI</v>
      </c>
      <c r="B5" s="42" t="str">
        <f>'Comm Input'!K1914</f>
        <v>Broker: Employer Solutions Group</v>
      </c>
      <c r="C5" s="158"/>
      <c r="D5" s="117"/>
      <c r="E5" s="158">
        <f>'Comm Input'!W1914</f>
        <v>0.01</v>
      </c>
      <c r="F5" s="158"/>
    </row>
    <row r="6" spans="1:6" x14ac:dyDescent="0.25">
      <c r="A6" s="311">
        <f>'Comm Input'!J1915</f>
        <v>0</v>
      </c>
      <c r="B6" s="378" t="str">
        <f>'Comm Input'!K1915</f>
        <v>Twin Cities - P&amp;M Truss</v>
      </c>
      <c r="C6" t="str">
        <f>'Comm Input'!M1915</f>
        <v>MN2802</v>
      </c>
      <c r="D6" s="528">
        <f>'Comm Input'!N1915</f>
        <v>188547.9</v>
      </c>
      <c r="E6" s="523">
        <f>'Comm Input'!W1915</f>
        <v>1885.479</v>
      </c>
      <c r="F6" s="523">
        <f>'Comm Input'!Z1915</f>
        <v>0</v>
      </c>
    </row>
    <row r="7" spans="1:6" x14ac:dyDescent="0.25">
      <c r="A7" s="311">
        <f>'Comm Input'!J1916</f>
        <v>0</v>
      </c>
      <c r="B7" t="str">
        <f>'Comm Input'!K1916</f>
        <v>Twin Cities - Alloy Welding &amp; Mfg</v>
      </c>
      <c r="C7" t="str">
        <f>'Comm Input'!M1916</f>
        <v>MN3632</v>
      </c>
      <c r="D7" s="529">
        <f>'Comm Input'!N1916</f>
        <v>3350.6</v>
      </c>
      <c r="E7" s="22">
        <f>'Comm Input'!W1916</f>
        <v>33.506</v>
      </c>
      <c r="F7" s="22">
        <f>'Comm Input'!Z1916</f>
        <v>0</v>
      </c>
    </row>
    <row r="8" spans="1:6" x14ac:dyDescent="0.25">
      <c r="A8" s="311">
        <f>'Comm Input'!J1917</f>
        <v>0</v>
      </c>
      <c r="B8" t="str">
        <f>'Comm Input'!K1917</f>
        <v>Twin Cities - Restoration Technologies, Inc.</v>
      </c>
      <c r="C8" t="str">
        <f>'Comm Input'!M1917</f>
        <v>MN5221</v>
      </c>
      <c r="D8" s="529">
        <f>'Comm Input'!N1917</f>
        <v>0</v>
      </c>
      <c r="E8" s="22">
        <f>'Comm Input'!W1917</f>
        <v>0</v>
      </c>
      <c r="F8" s="22">
        <f>'Comm Input'!Z1917</f>
        <v>0</v>
      </c>
    </row>
    <row r="9" spans="1:6" x14ac:dyDescent="0.25">
      <c r="A9" s="311">
        <f>'Comm Input'!J1918</f>
        <v>0</v>
      </c>
      <c r="B9" t="str">
        <f>'Comm Input'!K1918</f>
        <v>Twin Cities - Minnesota Bolt &amp; Nut Compay</v>
      </c>
      <c r="C9" t="str">
        <f>'Comm Input'!M1918</f>
        <v>MN8029</v>
      </c>
      <c r="D9" s="529">
        <f>'Comm Input'!N1918</f>
        <v>9020</v>
      </c>
      <c r="E9" s="22">
        <f>'Comm Input'!W1918</f>
        <v>90.2</v>
      </c>
      <c r="F9" s="22">
        <f>'Comm Input'!Z1918</f>
        <v>0</v>
      </c>
    </row>
    <row r="10" spans="1:6" x14ac:dyDescent="0.25">
      <c r="A10" s="311">
        <f>'Comm Input'!J1919</f>
        <v>0</v>
      </c>
      <c r="B10" t="str">
        <f>'Comm Input'!K1919</f>
        <v>Twin Cities - Artisan Beer Warehouse</v>
      </c>
      <c r="C10" t="str">
        <f>'Comm Input'!M1919</f>
        <v>MN7390</v>
      </c>
      <c r="D10" s="529">
        <f>'Comm Input'!N1919</f>
        <v>8955.5</v>
      </c>
      <c r="E10" s="22">
        <f>'Comm Input'!W1919</f>
        <v>89.555000000000007</v>
      </c>
      <c r="F10" s="22">
        <f>'Comm Input'!Z1919</f>
        <v>0</v>
      </c>
    </row>
    <row r="11" spans="1:6" x14ac:dyDescent="0.25">
      <c r="A11" s="311">
        <f>'Comm Input'!J1920</f>
        <v>0</v>
      </c>
      <c r="B11" t="str">
        <f>'Comm Input'!K1920</f>
        <v xml:space="preserve">Twin cities - Johnson Brothers </v>
      </c>
      <c r="C11" t="str">
        <f>'Comm Input'!M1920</f>
        <v>MN7390</v>
      </c>
      <c r="D11" s="529">
        <f>'Comm Input'!N1920</f>
        <v>5793.44</v>
      </c>
      <c r="E11" s="22">
        <f>'Comm Input'!W1920</f>
        <v>57.934399999999997</v>
      </c>
      <c r="F11" s="22">
        <f>'Comm Input'!Z1920</f>
        <v>0</v>
      </c>
    </row>
    <row r="12" spans="1:6" x14ac:dyDescent="0.25">
      <c r="A12" s="311">
        <f>'Comm Input'!J1921</f>
        <v>0</v>
      </c>
      <c r="B12" t="str">
        <f>'Comm Input'!K1921</f>
        <v>Twin Cities - International Parts Supply</v>
      </c>
      <c r="C12" t="str">
        <f>'Comm Input'!M1921</f>
        <v>MN3632</v>
      </c>
      <c r="D12" s="529">
        <f>'Comm Input'!N1921</f>
        <v>3040</v>
      </c>
      <c r="E12" s="22">
        <f>'Comm Input'!W1921</f>
        <v>30.400000000000002</v>
      </c>
      <c r="F12" s="22">
        <f>'Comm Input'!Z1921</f>
        <v>0</v>
      </c>
    </row>
    <row r="13" spans="1:6" x14ac:dyDescent="0.25">
      <c r="A13" s="311" t="str">
        <f>'Comm Input'!J1922</f>
        <v>EFFECTIVE: 3/2022</v>
      </c>
      <c r="B13">
        <f>'Comm Input'!K1922</f>
        <v>0</v>
      </c>
      <c r="C13">
        <f>'Comm Input'!M1922</f>
        <v>0</v>
      </c>
      <c r="D13" s="529">
        <f>'Comm Input'!N1922</f>
        <v>0</v>
      </c>
      <c r="E13" s="22">
        <f>'Comm Input'!W1922</f>
        <v>0</v>
      </c>
      <c r="F13" s="22">
        <f>'Comm Input'!Z1922</f>
        <v>0</v>
      </c>
    </row>
    <row r="14" spans="1:6" x14ac:dyDescent="0.25">
      <c r="A14" s="311">
        <f>'Comm Input'!J1923</f>
        <v>0</v>
      </c>
      <c r="B14">
        <f>'Comm Input'!K1923</f>
        <v>0</v>
      </c>
      <c r="C14">
        <f>'Comm Input'!M1923</f>
        <v>0</v>
      </c>
      <c r="D14" s="529">
        <f>'Comm Input'!N1923</f>
        <v>0</v>
      </c>
      <c r="E14" s="22">
        <f>'Comm Input'!W1923</f>
        <v>0</v>
      </c>
      <c r="F14" s="22">
        <f>'Comm Input'!Z1923</f>
        <v>0</v>
      </c>
    </row>
    <row r="15" spans="1:6" x14ac:dyDescent="0.25">
      <c r="A15" s="311">
        <f>'Comm Input'!J1924</f>
        <v>0</v>
      </c>
      <c r="B15">
        <f>'Comm Input'!K1924</f>
        <v>0</v>
      </c>
      <c r="C15">
        <f>'Comm Input'!M1924</f>
        <v>0</v>
      </c>
      <c r="D15" s="529">
        <f>'Comm Input'!N1924</f>
        <v>0</v>
      </c>
      <c r="E15" s="22">
        <f>'Comm Input'!W1924</f>
        <v>0</v>
      </c>
      <c r="F15" s="22">
        <f>'Comm Input'!Z1924</f>
        <v>0</v>
      </c>
    </row>
    <row r="16" spans="1:6" x14ac:dyDescent="0.25">
      <c r="A16" s="311" t="str">
        <f>'Comm Input'!J1925</f>
        <v>MN8048 (if any) pays only 0.15%</v>
      </c>
      <c r="B16">
        <f>'Comm Input'!K1925</f>
        <v>0</v>
      </c>
      <c r="C16" t="str">
        <f>'Comm Input'!M1925</f>
        <v>MN8048</v>
      </c>
      <c r="D16" s="529">
        <f>'Comm Input'!N1925</f>
        <v>0</v>
      </c>
      <c r="E16" s="22">
        <f>'Comm Input'!W1925</f>
        <v>0</v>
      </c>
      <c r="F16" s="22">
        <f>'Comm Input'!Z1925</f>
        <v>0</v>
      </c>
    </row>
    <row r="17" spans="1:6" x14ac:dyDescent="0.25">
      <c r="A17" s="311">
        <f>'Comm Input'!J1926</f>
        <v>0</v>
      </c>
      <c r="B17">
        <f>'Comm Input'!K1926</f>
        <v>0</v>
      </c>
      <c r="C17">
        <f>'Comm Input'!M1926</f>
        <v>0</v>
      </c>
      <c r="D17" s="529">
        <f>'Comm Input'!N1926</f>
        <v>0</v>
      </c>
      <c r="E17" s="22">
        <f>'Comm Input'!W1926</f>
        <v>0</v>
      </c>
      <c r="F17" s="22">
        <f>'Comm Input'!Z1926</f>
        <v>0</v>
      </c>
    </row>
    <row r="18" spans="1:6" x14ac:dyDescent="0.25">
      <c r="A18" s="311">
        <f>'Comm Input'!J1927</f>
        <v>0</v>
      </c>
      <c r="B18">
        <f>'Comm Input'!K1927</f>
        <v>0</v>
      </c>
      <c r="C18">
        <f>'Comm Input'!M1927</f>
        <v>0</v>
      </c>
      <c r="D18" s="529">
        <f>'Comm Input'!N1927</f>
        <v>0</v>
      </c>
      <c r="E18" s="829">
        <f>'Comm Input'!W1927</f>
        <v>2156.6744000000003</v>
      </c>
      <c r="F18" s="829">
        <f>'Comm Input'!Z1927</f>
        <v>2156.6744000000003</v>
      </c>
    </row>
    <row r="19" spans="1:6" x14ac:dyDescent="0.25">
      <c r="A19" s="311"/>
      <c r="D19" s="529"/>
      <c r="E19" s="22"/>
      <c r="F19" s="22"/>
    </row>
    <row r="20" spans="1:6" x14ac:dyDescent="0.25">
      <c r="A20" s="440" t="str">
        <f>'Comm Input'!J1773</f>
        <v>CES - EOI</v>
      </c>
      <c r="B20" s="42" t="str">
        <f>'Comm Input'!K1773</f>
        <v>Broker: Employer Solutions Group</v>
      </c>
      <c r="C20" s="158"/>
      <c r="D20" s="117"/>
      <c r="E20" s="158">
        <f>'Comm Input'!W1773</f>
        <v>0.01</v>
      </c>
      <c r="F20" s="158"/>
    </row>
    <row r="21" spans="1:6" x14ac:dyDescent="0.25">
      <c r="A21" s="311">
        <f>'Comm Input'!J1774</f>
        <v>0</v>
      </c>
      <c r="B21" s="378" t="str">
        <f>'Comm Input'!K1774</f>
        <v>The Momentum Group - Inland Concrete</v>
      </c>
      <c r="C21" t="str">
        <f>'Comm Input'!M1774</f>
        <v>CA4034</v>
      </c>
      <c r="D21" s="528">
        <f>'Comm Input'!N1774</f>
        <v>112890.66</v>
      </c>
      <c r="E21" s="523">
        <f>'Comm Input'!W1774</f>
        <v>1128.9066</v>
      </c>
      <c r="F21" s="523">
        <f>'Comm Input'!Z1774</f>
        <v>0</v>
      </c>
    </row>
    <row r="22" spans="1:6" x14ac:dyDescent="0.25">
      <c r="A22" s="311">
        <f>'Comm Input'!J1775</f>
        <v>0</v>
      </c>
      <c r="B22" t="str">
        <f>'Comm Input'!K1775</f>
        <v>The Momentum Group - Best Brakes</v>
      </c>
      <c r="C22" t="str">
        <f>'Comm Input'!M1775</f>
        <v>CA8810</v>
      </c>
      <c r="D22" s="529">
        <f>'Comm Input'!N1775</f>
        <v>2260.5</v>
      </c>
      <c r="E22" s="22">
        <f>'Comm Input'!W1775</f>
        <v>22.605</v>
      </c>
      <c r="F22" s="22">
        <f>'Comm Input'!Z1775</f>
        <v>0</v>
      </c>
    </row>
    <row r="23" spans="1:6" x14ac:dyDescent="0.25">
      <c r="A23" s="311">
        <f>'Comm Input'!J1776</f>
        <v>0</v>
      </c>
      <c r="B23" t="str">
        <f>'Comm Input'!K1776</f>
        <v>The Momentum Group - Ivar's Display</v>
      </c>
      <c r="C23" t="str">
        <f>'Comm Input'!M1776</f>
        <v>CA2812</v>
      </c>
      <c r="D23" s="529">
        <f>'Comm Input'!N1776</f>
        <v>2654.14</v>
      </c>
      <c r="E23" s="22">
        <f>'Comm Input'!W1776</f>
        <v>26.541399999999999</v>
      </c>
      <c r="F23" s="22">
        <f>'Comm Input'!Z1776</f>
        <v>0</v>
      </c>
    </row>
    <row r="24" spans="1:6" x14ac:dyDescent="0.25">
      <c r="A24" s="311">
        <f>'Comm Input'!J1777</f>
        <v>0</v>
      </c>
      <c r="B24" t="str">
        <f>'Comm Input'!K1777</f>
        <v>The Momentum Group - Sigma</v>
      </c>
      <c r="C24" t="str">
        <f>'Comm Input'!M1777</f>
        <v>CA8018</v>
      </c>
      <c r="D24" s="529">
        <f>'Comm Input'!N1777</f>
        <v>30618.67</v>
      </c>
      <c r="E24" s="22">
        <f>'Comm Input'!W1777</f>
        <v>306.18669999999997</v>
      </c>
      <c r="F24" s="22">
        <f>'Comm Input'!Z1777</f>
        <v>0</v>
      </c>
    </row>
    <row r="25" spans="1:6" x14ac:dyDescent="0.25">
      <c r="A25" s="311"/>
      <c r="B25" t="str">
        <f>'Comm Input'!K1778</f>
        <v>The Momentum Group - Sim-Co</v>
      </c>
      <c r="C25" t="str">
        <f>'Comm Input'!M1778</f>
        <v>CA3560</v>
      </c>
      <c r="D25" s="529">
        <f>'Comm Input'!N1778</f>
        <v>2278</v>
      </c>
      <c r="E25" s="22">
        <f>'Comm Input'!W1778</f>
        <v>22.78</v>
      </c>
      <c r="F25" s="22"/>
    </row>
    <row r="26" spans="1:6" x14ac:dyDescent="0.25">
      <c r="A26" s="311"/>
      <c r="B26" t="str">
        <f>'Comm Input'!K1779</f>
        <v>The Momentum Group - TuffStuff Fitness</v>
      </c>
      <c r="C26" t="str">
        <f>'Comm Input'!M1779</f>
        <v>CA3632</v>
      </c>
      <c r="D26" s="529">
        <f>'Comm Input'!N1779</f>
        <v>9678.49</v>
      </c>
      <c r="E26" s="22">
        <f>'Comm Input'!W1779</f>
        <v>96.784899999999993</v>
      </c>
      <c r="F26" s="22"/>
    </row>
    <row r="27" spans="1:6" x14ac:dyDescent="0.25">
      <c r="A27" s="311"/>
      <c r="B27" t="str">
        <f>'Comm Input'!K1780</f>
        <v>EFFECTIVE: 6/2022</v>
      </c>
      <c r="D27" s="529"/>
      <c r="E27" s="22"/>
      <c r="F27" s="22"/>
    </row>
    <row r="28" spans="1:6" x14ac:dyDescent="0.25">
      <c r="A28" s="311"/>
      <c r="B28">
        <f>'Comm Input'!K1781</f>
        <v>0</v>
      </c>
      <c r="D28" s="529"/>
      <c r="E28" s="22"/>
      <c r="F28" s="22"/>
    </row>
    <row r="29" spans="1:6" x14ac:dyDescent="0.25">
      <c r="A29" s="311">
        <f>'Comm Input'!J1781</f>
        <v>0</v>
      </c>
      <c r="C29">
        <f>'Comm Input'!M1781</f>
        <v>0</v>
      </c>
      <c r="D29" s="49">
        <f>'Comm Input'!N1781</f>
        <v>0</v>
      </c>
      <c r="E29" s="827">
        <f>'Comm Input'!W1781</f>
        <v>1603.8045999999999</v>
      </c>
      <c r="F29" s="829">
        <f>'Comm Input'!Z1781</f>
        <v>1603.8045999999999</v>
      </c>
    </row>
    <row r="31" spans="1:6" x14ac:dyDescent="0.25">
      <c r="A31" s="440" t="str">
        <f>'Comm Input'!J1989</f>
        <v>CES</v>
      </c>
      <c r="B31" s="42" t="str">
        <f>'Comm Input'!K1989</f>
        <v>Broker: Employer Solutions Group</v>
      </c>
      <c r="C31" s="158">
        <f>'Comm Input'!M1989</f>
        <v>0</v>
      </c>
      <c r="D31" s="158">
        <f>'Comm Input'!W1989</f>
        <v>0.02</v>
      </c>
      <c r="E31" s="117"/>
      <c r="F31" s="158"/>
    </row>
    <row r="32" spans="1:6" x14ac:dyDescent="0.25">
      <c r="A32" s="311">
        <f>'Comm Input'!J1990</f>
        <v>0</v>
      </c>
      <c r="B32" s="378" t="str">
        <f>'Comm Input'!K1990</f>
        <v>Johnny Gray dba Roof Systems International</v>
      </c>
      <c r="C32" t="str">
        <f>'Comm Input'!M1990</f>
        <v>FL5551</v>
      </c>
      <c r="D32" s="523">
        <f>'Comm Input'!W1990</f>
        <v>41.160000000000004</v>
      </c>
      <c r="E32" s="523">
        <f>'Comm Input'!X1990</f>
        <v>0</v>
      </c>
      <c r="F32" s="523">
        <f>'Comm Input'!Z1990</f>
        <v>0</v>
      </c>
    </row>
    <row r="33" spans="1:6" x14ac:dyDescent="0.25">
      <c r="A33" s="311">
        <f>'Comm Input'!J1991</f>
        <v>0</v>
      </c>
      <c r="B33">
        <f>'Comm Input'!K1991</f>
        <v>0</v>
      </c>
      <c r="C33" t="str">
        <f>'Comm Input'!M1991</f>
        <v>TX5551</v>
      </c>
      <c r="D33" s="22">
        <f>'Comm Input'!W1991</f>
        <v>0</v>
      </c>
      <c r="E33" s="22">
        <f>'Comm Input'!X1991</f>
        <v>0</v>
      </c>
      <c r="F33" s="22">
        <f>'Comm Input'!Z1991</f>
        <v>0</v>
      </c>
    </row>
    <row r="34" spans="1:6" x14ac:dyDescent="0.25">
      <c r="A34" s="311">
        <f>'Comm Input'!J1992</f>
        <v>0</v>
      </c>
      <c r="B34" t="str">
        <f>'Comm Input'!K1992</f>
        <v>EFFECTIVE: 12/2022</v>
      </c>
      <c r="C34" t="str">
        <f>'Comm Input'!M1992</f>
        <v>NC5551</v>
      </c>
      <c r="D34" s="22">
        <f>'Comm Input'!W1992</f>
        <v>0</v>
      </c>
      <c r="E34" s="22">
        <f>'Comm Input'!X1992</f>
        <v>0</v>
      </c>
      <c r="F34" s="22">
        <f>'Comm Input'!Z1992</f>
        <v>0</v>
      </c>
    </row>
    <row r="35" spans="1:6" x14ac:dyDescent="0.25">
      <c r="A35" s="311">
        <f>'Comm Input'!J1993</f>
        <v>0</v>
      </c>
      <c r="B35">
        <f>'Comm Input'!K1993</f>
        <v>0</v>
      </c>
      <c r="C35">
        <f>'Comm Input'!M1993</f>
        <v>0</v>
      </c>
      <c r="D35" s="22">
        <f>'Comm Input'!W1993</f>
        <v>0</v>
      </c>
      <c r="E35" s="22">
        <f>'Comm Input'!X1993</f>
        <v>0</v>
      </c>
      <c r="F35" s="22">
        <f>'Comm Input'!Z1993</f>
        <v>0</v>
      </c>
    </row>
    <row r="36" spans="1:6" x14ac:dyDescent="0.25">
      <c r="A36" s="311">
        <f>'Comm Input'!J1997</f>
        <v>0</v>
      </c>
      <c r="B36">
        <f>'Comm Input'!K1997</f>
        <v>0</v>
      </c>
      <c r="D36" s="827">
        <f>'Comm Input'!W1997</f>
        <v>41.160000000000004</v>
      </c>
      <c r="E36" s="829">
        <f>'Comm Input'!X1997</f>
        <v>0</v>
      </c>
      <c r="F36" s="829">
        <f>'Comm Input'!Z1997</f>
        <v>41.160000000000004</v>
      </c>
    </row>
  </sheetData>
  <mergeCells count="1">
    <mergeCell ref="A2:B2"/>
  </mergeCells>
  <conditionalFormatting sqref="A20:B20 A22:B22 A29:B29 A24:A28 C20:F29 A5:F19 C31:C34 A35:C35 D31:F36">
    <cfRule type="cellIs" dxfId="215" priority="14" operator="equal">
      <formula>0</formula>
    </cfRule>
  </conditionalFormatting>
  <conditionalFormatting sqref="A21 A23">
    <cfRule type="cellIs" dxfId="214" priority="7" operator="equal">
      <formula>0</formula>
    </cfRule>
  </conditionalFormatting>
  <conditionalFormatting sqref="B21">
    <cfRule type="cellIs" dxfId="213" priority="6" operator="equal">
      <formula>0</formula>
    </cfRule>
  </conditionalFormatting>
  <conditionalFormatting sqref="B29">
    <cfRule type="cellIs" dxfId="212" priority="5" operator="equal">
      <formula>0</formula>
    </cfRule>
  </conditionalFormatting>
  <conditionalFormatting sqref="B23:B28">
    <cfRule type="cellIs" dxfId="211" priority="4" operator="equal">
      <formula>0</formula>
    </cfRule>
  </conditionalFormatting>
  <conditionalFormatting sqref="A31:B33 A36:B36">
    <cfRule type="cellIs" dxfId="210" priority="3" operator="equal">
      <formula>0</formula>
    </cfRule>
  </conditionalFormatting>
  <conditionalFormatting sqref="A34">
    <cfRule type="cellIs" dxfId="209" priority="2" operator="equal">
      <formula>0</formula>
    </cfRule>
  </conditionalFormatting>
  <conditionalFormatting sqref="B34">
    <cfRule type="cellIs" dxfId="208" priority="1" operator="equal">
      <formula>0</formula>
    </cfRule>
  </conditionalFormatting>
  <hyperlinks>
    <hyperlink ref="C3" r:id="rId1" xr:uid="{EFE4CE3C-18BD-4569-980C-ABB638564824}"/>
  </hyperlinks>
  <pageMargins left="0.7" right="0.7" top="0.75" bottom="0.75" header="0.3" footer="0.3"/>
  <pageSetup scale="86" fitToHeight="0" orientation="portrait" horizontalDpi="1200" verticalDpi="1200"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2361D-9EFF-49C5-86F6-062E51C8DBDB}">
  <sheetPr>
    <pageSetUpPr fitToPage="1"/>
  </sheetPr>
  <dimension ref="A1:P15"/>
  <sheetViews>
    <sheetView workbookViewId="0">
      <selection activeCell="A2" sqref="A2"/>
    </sheetView>
  </sheetViews>
  <sheetFormatPr defaultRowHeight="15" x14ac:dyDescent="0.25"/>
  <cols>
    <col min="1" max="1" width="23.5703125" customWidth="1"/>
    <col min="2" max="2" width="36.7109375" customWidth="1"/>
    <col min="3" max="3" width="9.28515625" customWidth="1"/>
    <col min="4" max="4" width="12.5703125" customWidth="1"/>
    <col min="5" max="5" width="14.7109375" customWidth="1"/>
    <col min="7" max="7" width="11.7109375" customWidth="1"/>
  </cols>
  <sheetData>
    <row r="1" spans="1:16" ht="32.25" customHeight="1" x14ac:dyDescent="0.25">
      <c r="A1" s="708" t="str">
        <f>'Comm Input'!$J$4</f>
        <v>2022 12 Pays 2023 01</v>
      </c>
      <c r="B1" s="1137" t="s">
        <v>118</v>
      </c>
      <c r="D1" s="391"/>
    </row>
    <row r="2" spans="1:16" ht="42" customHeight="1" x14ac:dyDescent="0.25">
      <c r="A2" s="1343">
        <f>SUM(F:F)</f>
        <v>608.42720000000008</v>
      </c>
      <c r="B2" s="1170" t="s">
        <v>745</v>
      </c>
      <c r="D2" s="22"/>
    </row>
    <row r="3" spans="1:16" x14ac:dyDescent="0.25">
      <c r="A3" s="367" t="s">
        <v>133</v>
      </c>
      <c r="B3" s="367" t="s">
        <v>134</v>
      </c>
      <c r="C3" s="367" t="s">
        <v>126</v>
      </c>
      <c r="D3" s="623" t="s">
        <v>136</v>
      </c>
      <c r="E3" s="369" t="s">
        <v>144</v>
      </c>
      <c r="F3" s="458" t="s">
        <v>147</v>
      </c>
      <c r="G3" s="368"/>
      <c r="H3" s="458"/>
    </row>
    <row r="4" spans="1:16" x14ac:dyDescent="0.25">
      <c r="A4" s="440" t="str">
        <f>'Comm Input'!J1044</f>
        <v>CES</v>
      </c>
      <c r="B4" s="42" t="str">
        <f>'Comm Input'!K1044</f>
        <v>Broker: PEO Depot</v>
      </c>
      <c r="C4" s="35"/>
      <c r="D4" s="158"/>
      <c r="E4" s="158">
        <f>'Comm Input'!AA1044</f>
        <v>5.0000000000000001E-3</v>
      </c>
      <c r="F4" s="385"/>
    </row>
    <row r="5" spans="1:16" x14ac:dyDescent="0.25">
      <c r="A5" s="431">
        <f>'Comm Input'!J1045</f>
        <v>0</v>
      </c>
      <c r="B5" s="11" t="str">
        <f>'Comm Input'!K1045</f>
        <v>Secured Roofing and Restoration</v>
      </c>
      <c r="C5" t="str">
        <f>'Comm Input'!M1045</f>
        <v>FL5551</v>
      </c>
      <c r="D5" s="528">
        <f>'Comm Input'!N1045</f>
        <v>9539.2000000000007</v>
      </c>
      <c r="E5" s="538">
        <f>'Comm Input'!AA1045</f>
        <v>47.696000000000005</v>
      </c>
      <c r="F5" s="17">
        <f>'Comm Input'!AC1045</f>
        <v>0</v>
      </c>
    </row>
    <row r="6" spans="1:16" x14ac:dyDescent="0.25">
      <c r="A6" s="311">
        <f>'Comm Input'!J1046</f>
        <v>0</v>
      </c>
      <c r="B6">
        <f>'Comm Input'!K1046</f>
        <v>0</v>
      </c>
      <c r="C6">
        <f>'Comm Input'!M1046</f>
        <v>0</v>
      </c>
      <c r="D6" s="529">
        <f>'Comm Input'!N1046</f>
        <v>0</v>
      </c>
      <c r="E6" s="23">
        <f>'Comm Input'!AA1046</f>
        <v>0</v>
      </c>
      <c r="F6" s="17">
        <f>'Comm Input'!AC1046</f>
        <v>0</v>
      </c>
    </row>
    <row r="7" spans="1:16" x14ac:dyDescent="0.25">
      <c r="A7" s="311">
        <f>'Comm Input'!J1047</f>
        <v>0</v>
      </c>
      <c r="B7" s="40">
        <f>'Comm Input'!K1047</f>
        <v>0</v>
      </c>
      <c r="C7" t="str">
        <f>'Comm Input'!M1047</f>
        <v>FL8810</v>
      </c>
      <c r="D7" s="529">
        <f>'Comm Input'!N1047</f>
        <v>112146.24000000001</v>
      </c>
      <c r="E7" s="23">
        <f>'Comm Input'!AA1047</f>
        <v>560.73120000000006</v>
      </c>
      <c r="F7" s="17">
        <f>'Comm Input'!AC1047</f>
        <v>0</v>
      </c>
    </row>
    <row r="8" spans="1:16" x14ac:dyDescent="0.25">
      <c r="A8" s="311">
        <f>'Comm Input'!J1048</f>
        <v>0</v>
      </c>
      <c r="B8">
        <f>'Comm Input'!K1048</f>
        <v>0</v>
      </c>
      <c r="C8">
        <f>'Comm Input'!L1048</f>
        <v>0</v>
      </c>
      <c r="D8">
        <f>'Comm Input'!M1048</f>
        <v>0</v>
      </c>
      <c r="E8" s="383">
        <f>'Comm Input'!AA1048</f>
        <v>0</v>
      </c>
      <c r="F8" s="17">
        <f>'Comm Input'!AC1048</f>
        <v>0</v>
      </c>
    </row>
    <row r="9" spans="1:16" x14ac:dyDescent="0.25">
      <c r="A9" s="311">
        <f>'Comm Input'!J1049</f>
        <v>0</v>
      </c>
      <c r="B9">
        <f>'Comm Input'!K1049</f>
        <v>0</v>
      </c>
      <c r="C9" s="17">
        <f>'Comm Input'!L1049</f>
        <v>0</v>
      </c>
      <c r="D9">
        <f>'Comm Input'!M1049</f>
        <v>0</v>
      </c>
      <c r="E9" s="383">
        <f>'Comm Input'!AA1049</f>
        <v>0</v>
      </c>
      <c r="F9" s="17">
        <f>'Comm Input'!AC1049</f>
        <v>0</v>
      </c>
    </row>
    <row r="10" spans="1:16" x14ac:dyDescent="0.25">
      <c r="A10" s="311">
        <f>'Comm Input'!J1052</f>
        <v>0</v>
      </c>
      <c r="B10">
        <f>'Comm Input'!K1052</f>
        <v>0</v>
      </c>
      <c r="C10">
        <f>'Comm Input'!L1052</f>
        <v>0</v>
      </c>
      <c r="D10">
        <f>'Comm Input'!M1052</f>
        <v>0</v>
      </c>
      <c r="E10" s="829">
        <f>'Comm Input'!AA1052</f>
        <v>608.42720000000008</v>
      </c>
      <c r="F10" s="913">
        <f>'Comm Input'!AC1052</f>
        <v>608.42720000000008</v>
      </c>
    </row>
    <row r="11" spans="1:16" x14ac:dyDescent="0.25">
      <c r="A11" s="310" t="str">
        <f>'Comm Input'!J2232</f>
        <v>Waterfront</v>
      </c>
      <c r="B11" s="35" t="str">
        <f>'Comm Input'!K2232</f>
        <v>Broker: Employernomics</v>
      </c>
      <c r="C11" s="158">
        <f>'Comm Input'!M2232</f>
        <v>0</v>
      </c>
      <c r="D11" s="117">
        <f>'Comm Input'!N2232</f>
        <v>0</v>
      </c>
      <c r="E11" s="158">
        <f>'Comm Input'!W2232</f>
        <v>2.07E-2</v>
      </c>
      <c r="F11" s="158">
        <f>'Comm Input'!Z2232</f>
        <v>0</v>
      </c>
    </row>
    <row r="12" spans="1:16" x14ac:dyDescent="0.25">
      <c r="A12" s="311">
        <f>'Comm Input'!J2233</f>
        <v>0</v>
      </c>
      <c r="B12" t="str">
        <f>'Comm Input'!K2233</f>
        <v>WB Williamson,Inc.</v>
      </c>
      <c r="C12" t="str">
        <f>'Comm Input'!M2233</f>
        <v>FL6006F</v>
      </c>
      <c r="D12" s="593">
        <f>'Comm Input'!N2233</f>
        <v>0</v>
      </c>
      <c r="E12" s="22">
        <f>'Comm Input'!W2233</f>
        <v>0</v>
      </c>
      <c r="F12" s="22">
        <f>'Comm Input'!Z2233</f>
        <v>0</v>
      </c>
    </row>
    <row r="13" spans="1:16" x14ac:dyDescent="0.25">
      <c r="A13" s="311">
        <f>'Comm Input'!J2234</f>
        <v>0</v>
      </c>
      <c r="B13">
        <f>'Comm Input'!K2234</f>
        <v>0</v>
      </c>
      <c r="C13">
        <f>'Comm Input'!M2234</f>
        <v>0</v>
      </c>
      <c r="D13" s="593">
        <f>'Comm Input'!N2234</f>
        <v>0</v>
      </c>
      <c r="E13" s="22">
        <f>'Comm Input'!W2234</f>
        <v>0</v>
      </c>
      <c r="F13" s="22">
        <f>'Comm Input'!Z2234</f>
        <v>0</v>
      </c>
    </row>
    <row r="14" spans="1:16" x14ac:dyDescent="0.25">
      <c r="A14" s="311">
        <f>'Comm Input'!J2235</f>
        <v>0</v>
      </c>
      <c r="B14" t="str">
        <f>'Comm Input'!K2235</f>
        <v>EFFECTIVE: 12/2021</v>
      </c>
      <c r="C14">
        <f>'Comm Input'!M2235</f>
        <v>0</v>
      </c>
      <c r="D14" s="49">
        <f>'Comm Input'!N2235</f>
        <v>0</v>
      </c>
      <c r="E14" s="827">
        <f>'Comm Input'!W2235</f>
        <v>0</v>
      </c>
      <c r="F14" s="829">
        <f>'Comm Input'!Z2235</f>
        <v>0</v>
      </c>
    </row>
    <row r="15" spans="1:16" x14ac:dyDescent="0.25">
      <c r="A15" s="311">
        <f>'Comm Input'!J2236</f>
        <v>0</v>
      </c>
      <c r="B15">
        <f>'Comm Input'!K2236</f>
        <v>0</v>
      </c>
      <c r="C15">
        <f>'Comm Input'!M2236</f>
        <v>0</v>
      </c>
      <c r="D15" s="49">
        <f>'Comm Input'!N2236</f>
        <v>0</v>
      </c>
      <c r="E15" s="50">
        <f>'Comm Input'!O2236</f>
        <v>0</v>
      </c>
      <c r="F15" s="38">
        <f>'Comm Input'!P2236</f>
        <v>0</v>
      </c>
      <c r="G15" s="38">
        <f>'Comm Input'!Q2236</f>
        <v>0</v>
      </c>
      <c r="H15" s="38">
        <f>'Comm Input'!R2236</f>
        <v>0</v>
      </c>
      <c r="I15" s="38">
        <f>'Comm Input'!S2236</f>
        <v>0</v>
      </c>
      <c r="J15" s="38">
        <f>'Comm Input'!T2236</f>
        <v>0</v>
      </c>
      <c r="K15" s="38">
        <f>'Comm Input'!U2236</f>
        <v>0</v>
      </c>
      <c r="L15" s="38">
        <f>'Comm Input'!V2236</f>
        <v>0</v>
      </c>
      <c r="M15" s="522">
        <f>'Comm Input'!W2236</f>
        <v>0</v>
      </c>
      <c r="N15" s="523">
        <f>'Comm Input'!X2236</f>
        <v>0</v>
      </c>
      <c r="O15" s="28">
        <f>'Comm Input'!Y2236</f>
        <v>0</v>
      </c>
      <c r="P15" s="523">
        <f>'Comm Input'!Z2236</f>
        <v>0</v>
      </c>
    </row>
  </sheetData>
  <conditionalFormatting sqref="A2:D2 D1 A1:B1 A15:P15 A4:F14">
    <cfRule type="cellIs" dxfId="207" priority="7" operator="equal">
      <formula>0</formula>
    </cfRule>
  </conditionalFormatting>
  <pageMargins left="0.25" right="0" top="0.75" bottom="0" header="0.3" footer="0"/>
  <pageSetup scale="53" fitToHeight="0"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7381A-CF4B-4D34-8424-F7807460179E}">
  <sheetPr>
    <pageSetUpPr fitToPage="1"/>
  </sheetPr>
  <dimension ref="A1:H13"/>
  <sheetViews>
    <sheetView workbookViewId="0">
      <selection activeCell="A2" sqref="A2"/>
    </sheetView>
  </sheetViews>
  <sheetFormatPr defaultRowHeight="15" x14ac:dyDescent="0.25"/>
  <cols>
    <col min="1" max="1" width="28.42578125" customWidth="1"/>
    <col min="2" max="2" width="49.140625" customWidth="1"/>
    <col min="4" max="4" width="11.7109375" customWidth="1"/>
    <col min="5" max="5" width="10.5703125" bestFit="1" customWidth="1"/>
    <col min="6" max="6" width="14.7109375" customWidth="1"/>
    <col min="8" max="8" width="14.7109375" bestFit="1" customWidth="1"/>
  </cols>
  <sheetData>
    <row r="1" spans="1:8" x14ac:dyDescent="0.25">
      <c r="A1" s="708" t="str">
        <f>'Comm Input'!$J$4</f>
        <v>2022 12 Pays 2023 01</v>
      </c>
      <c r="B1" s="1142" t="s">
        <v>997</v>
      </c>
      <c r="D1" s="391"/>
    </row>
    <row r="2" spans="1:8" ht="33" customHeight="1" x14ac:dyDescent="0.25">
      <c r="A2" s="1344">
        <f>SUM(H:H)</f>
        <v>92.206400000000002</v>
      </c>
      <c r="B2" s="1312" t="s">
        <v>999</v>
      </c>
      <c r="D2" s="22"/>
    </row>
    <row r="3" spans="1:8" ht="33" customHeight="1" x14ac:dyDescent="0.25">
      <c r="A3" s="1313"/>
      <c r="B3" s="1314" t="s">
        <v>1000</v>
      </c>
      <c r="C3" s="391" t="s">
        <v>1001</v>
      </c>
      <c r="D3" s="22"/>
    </row>
    <row r="4" spans="1:8" ht="26.25" x14ac:dyDescent="0.25">
      <c r="A4" s="367" t="s">
        <v>133</v>
      </c>
      <c r="B4" s="367" t="s">
        <v>134</v>
      </c>
      <c r="C4" s="367" t="s">
        <v>126</v>
      </c>
      <c r="D4" s="623" t="s">
        <v>136</v>
      </c>
      <c r="E4" s="369" t="s">
        <v>144</v>
      </c>
      <c r="F4" s="458"/>
      <c r="H4" t="s">
        <v>998</v>
      </c>
    </row>
    <row r="5" spans="1:8" x14ac:dyDescent="0.25">
      <c r="A5" s="440" t="str">
        <f>'Comm Input'!J1939</f>
        <v>CES</v>
      </c>
      <c r="B5" s="42" t="str">
        <f>'Comm Input'!K1939</f>
        <v>Broker: Frank Vitale Insurance Agency</v>
      </c>
      <c r="C5" s="158"/>
      <c r="D5" s="117"/>
      <c r="E5" s="158"/>
      <c r="F5" s="158"/>
      <c r="G5" s="117"/>
      <c r="H5" s="158"/>
    </row>
    <row r="6" spans="1:8" x14ac:dyDescent="0.25">
      <c r="A6" s="311">
        <f>'Comm Input'!J1940</f>
        <v>0</v>
      </c>
      <c r="B6" s="378" t="str">
        <f>'Comm Input'!K1940</f>
        <v>John Neff DBA JD Tree Service</v>
      </c>
      <c r="C6" t="str">
        <f>'Comm Input'!M1940</f>
        <v>CA0042</v>
      </c>
      <c r="D6" s="528">
        <f>'Comm Input'!N1940</f>
        <v>0</v>
      </c>
      <c r="E6" s="887">
        <f>'Comm Input'!V1940</f>
        <v>2.8799999999999999E-2</v>
      </c>
      <c r="F6" s="528">
        <f>'Comm Input'!W1940</f>
        <v>0</v>
      </c>
      <c r="G6" s="523">
        <f>'Comm Input'!X1940</f>
        <v>0</v>
      </c>
      <c r="H6" s="523">
        <f>'Comm Input'!Z1940</f>
        <v>0</v>
      </c>
    </row>
    <row r="7" spans="1:8" x14ac:dyDescent="0.25">
      <c r="A7" s="311">
        <f>'Comm Input'!J1941</f>
        <v>0</v>
      </c>
      <c r="B7">
        <f>'Comm Input'!K1941</f>
        <v>0</v>
      </c>
      <c r="C7">
        <f>'Comm Input'!M1941</f>
        <v>0</v>
      </c>
      <c r="D7" s="529">
        <f>'Comm Input'!N1941</f>
        <v>0</v>
      </c>
      <c r="E7" s="727">
        <f>'Comm Input'!V1941</f>
        <v>0</v>
      </c>
      <c r="F7" s="529">
        <f>'Comm Input'!W1941</f>
        <v>0</v>
      </c>
      <c r="G7" s="22">
        <f>'Comm Input'!X1941</f>
        <v>0</v>
      </c>
      <c r="H7" s="22">
        <f>'Comm Input'!Z1941</f>
        <v>0</v>
      </c>
    </row>
    <row r="8" spans="1:8" x14ac:dyDescent="0.25">
      <c r="A8" s="311">
        <f>'Comm Input'!J1942</f>
        <v>0</v>
      </c>
      <c r="B8" t="str">
        <f>'Comm Input'!K1942</f>
        <v>EFFECTIVE: 07/2022</v>
      </c>
      <c r="C8" t="str">
        <f>'Comm Input'!M1942</f>
        <v>CA0106</v>
      </c>
      <c r="D8" s="529">
        <f>'Comm Input'!N1942</f>
        <v>2704</v>
      </c>
      <c r="E8" s="799">
        <f>'Comm Input'!V1942</f>
        <v>3.4099999999999998E-2</v>
      </c>
      <c r="F8" s="529">
        <f>'Comm Input'!W1942</f>
        <v>92.206400000000002</v>
      </c>
      <c r="G8" s="22">
        <f>'Comm Input'!X1942</f>
        <v>0</v>
      </c>
      <c r="H8" s="22">
        <f>'Comm Input'!Z1942</f>
        <v>0</v>
      </c>
    </row>
    <row r="9" spans="1:8" x14ac:dyDescent="0.25">
      <c r="A9" s="311">
        <f>'Comm Input'!J1943</f>
        <v>0</v>
      </c>
      <c r="B9">
        <f>'Comm Input'!K1943</f>
        <v>0</v>
      </c>
      <c r="C9">
        <f>'Comm Input'!M1943</f>
        <v>0</v>
      </c>
      <c r="D9" s="529">
        <f>'Comm Input'!N1943</f>
        <v>0</v>
      </c>
      <c r="E9" s="525">
        <f>'Comm Input'!V1943</f>
        <v>0</v>
      </c>
      <c r="F9" s="529">
        <f>'Comm Input'!W1943</f>
        <v>0</v>
      </c>
      <c r="G9" s="22">
        <f>'Comm Input'!X1943</f>
        <v>0</v>
      </c>
      <c r="H9" s="22">
        <f>'Comm Input'!Z1943</f>
        <v>0</v>
      </c>
    </row>
    <row r="10" spans="1:8" x14ac:dyDescent="0.25">
      <c r="A10" s="311">
        <f>'Comm Input'!J1944</f>
        <v>0</v>
      </c>
      <c r="B10">
        <f>'Comm Input'!K1944</f>
        <v>0</v>
      </c>
      <c r="C10">
        <f>'Comm Input'!M1944</f>
        <v>0</v>
      </c>
      <c r="D10" s="529">
        <f>'Comm Input'!N1944</f>
        <v>0</v>
      </c>
      <c r="E10" s="525">
        <f>'Comm Input'!V1944</f>
        <v>0</v>
      </c>
      <c r="F10" s="529">
        <f>'Comm Input'!W1944</f>
        <v>0</v>
      </c>
      <c r="G10" s="22">
        <f>'Comm Input'!X1944</f>
        <v>0</v>
      </c>
      <c r="H10" s="22">
        <f>'Comm Input'!Z1944</f>
        <v>0</v>
      </c>
    </row>
    <row r="11" spans="1:8" x14ac:dyDescent="0.25">
      <c r="A11" s="311">
        <f>'Comm Input'!J1945</f>
        <v>0</v>
      </c>
      <c r="B11">
        <f>'Comm Input'!K1945</f>
        <v>0</v>
      </c>
      <c r="C11">
        <f>'Comm Input'!M1945</f>
        <v>0</v>
      </c>
      <c r="D11" s="593">
        <f>'Comm Input'!N1945</f>
        <v>0</v>
      </c>
      <c r="E11" s="525">
        <f>'Comm Input'!V1945</f>
        <v>0</v>
      </c>
      <c r="F11" s="529">
        <f>'Comm Input'!W1945</f>
        <v>0</v>
      </c>
      <c r="G11" s="22">
        <f>'Comm Input'!X1945</f>
        <v>0</v>
      </c>
      <c r="H11" s="22">
        <f>'Comm Input'!Z1945</f>
        <v>0</v>
      </c>
    </row>
    <row r="12" spans="1:8" x14ac:dyDescent="0.25">
      <c r="A12" s="311">
        <f>'Comm Input'!J1946</f>
        <v>0</v>
      </c>
      <c r="B12">
        <f>'Comm Input'!K1946</f>
        <v>0</v>
      </c>
      <c r="C12">
        <f>'Comm Input'!M1946</f>
        <v>0</v>
      </c>
      <c r="D12" s="594">
        <f>'Comm Input'!N1946</f>
        <v>0</v>
      </c>
      <c r="E12" s="525">
        <f>'Comm Input'!V1946</f>
        <v>0</v>
      </c>
      <c r="F12" s="525">
        <f>'Comm Input'!W1946</f>
        <v>0</v>
      </c>
      <c r="G12" s="22">
        <f>'Comm Input'!X1946</f>
        <v>0</v>
      </c>
      <c r="H12" s="22">
        <f>'Comm Input'!Z1946</f>
        <v>0</v>
      </c>
    </row>
    <row r="13" spans="1:8" x14ac:dyDescent="0.25">
      <c r="A13" s="311">
        <f>'Comm Input'!J1947</f>
        <v>0</v>
      </c>
      <c r="B13">
        <f>'Comm Input'!K1947</f>
        <v>0</v>
      </c>
      <c r="C13">
        <f>'Comm Input'!M1947</f>
        <v>0</v>
      </c>
      <c r="D13" s="49">
        <f>'Comm Input'!N1947</f>
        <v>0</v>
      </c>
      <c r="E13" s="38">
        <f>'Comm Input'!V1947</f>
        <v>0</v>
      </c>
      <c r="F13" s="827">
        <f>'Comm Input'!W1947</f>
        <v>92.206400000000002</v>
      </c>
      <c r="G13" s="829">
        <f>'Comm Input'!X1947</f>
        <v>0</v>
      </c>
      <c r="H13" s="829">
        <f>'Comm Input'!Z1947</f>
        <v>92.206400000000002</v>
      </c>
    </row>
  </sheetData>
  <conditionalFormatting sqref="A2:D3 D1 A1:B1 A5:B7 C5:D8 A9:D13 E5:H13">
    <cfRule type="cellIs" dxfId="206" priority="4" operator="equal">
      <formula>0</formula>
    </cfRule>
  </conditionalFormatting>
  <conditionalFormatting sqref="A8">
    <cfRule type="cellIs" dxfId="205" priority="2" operator="equal">
      <formula>0</formula>
    </cfRule>
  </conditionalFormatting>
  <conditionalFormatting sqref="B8">
    <cfRule type="cellIs" dxfId="204" priority="1" operator="equal">
      <formula>0</formula>
    </cfRule>
  </conditionalFormatting>
  <pageMargins left="0.25" right="0.25" top="0.75" bottom="0.75" header="0.3" footer="0.3"/>
  <pageSetup scale="69"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G11"/>
  <sheetViews>
    <sheetView workbookViewId="0">
      <selection activeCell="A2" sqref="A2:A3"/>
    </sheetView>
  </sheetViews>
  <sheetFormatPr defaultRowHeight="15" x14ac:dyDescent="0.25"/>
  <cols>
    <col min="1" max="1" width="19.28515625" customWidth="1"/>
    <col min="2" max="2" width="45.5703125" customWidth="1"/>
    <col min="4" max="4" width="11" customWidth="1"/>
    <col min="5" max="5" width="13.28515625" style="89" customWidth="1"/>
    <col min="6" max="6" width="11.28515625" customWidth="1"/>
    <col min="7" max="7" width="12.5703125" customWidth="1"/>
    <col min="9" max="9" width="11" customWidth="1"/>
  </cols>
  <sheetData>
    <row r="1" spans="1:7" ht="32.25" customHeight="1" x14ac:dyDescent="0.25">
      <c r="A1" s="1141" t="str">
        <f>'Comm Input'!$J$4</f>
        <v>2022 12 Pays 2023 01</v>
      </c>
      <c r="C1" s="1137" t="s">
        <v>118</v>
      </c>
    </row>
    <row r="2" spans="1:7" x14ac:dyDescent="0.25">
      <c r="A2" s="1488">
        <f>SUM(G:G)</f>
        <v>533.40000000000009</v>
      </c>
    </row>
    <row r="3" spans="1:7" x14ac:dyDescent="0.25">
      <c r="A3" s="1489"/>
      <c r="B3" t="s">
        <v>746</v>
      </c>
    </row>
    <row r="4" spans="1:7" x14ac:dyDescent="0.25">
      <c r="A4" s="445" t="s">
        <v>133</v>
      </c>
      <c r="B4" s="445" t="s">
        <v>134</v>
      </c>
      <c r="C4" s="445" t="s">
        <v>171</v>
      </c>
      <c r="D4" s="445" t="s">
        <v>126</v>
      </c>
      <c r="E4" s="446" t="s">
        <v>136</v>
      </c>
      <c r="F4" s="447" t="s">
        <v>743</v>
      </c>
      <c r="G4" s="85" t="s">
        <v>147</v>
      </c>
    </row>
    <row r="5" spans="1:7" x14ac:dyDescent="0.25">
      <c r="A5" s="310" t="str">
        <f>'Comm Input'!J1126</f>
        <v>CES</v>
      </c>
      <c r="B5" s="35" t="str">
        <f>'Comm Input'!K1126</f>
        <v>Broker: Get Leyed Enterprises</v>
      </c>
      <c r="C5" s="35"/>
      <c r="D5" s="158"/>
      <c r="E5" s="117"/>
      <c r="F5" s="158">
        <f>'Comm Input'!W1126</f>
        <v>4.2000000000000003E-2</v>
      </c>
      <c r="G5" s="158"/>
    </row>
    <row r="6" spans="1:7" x14ac:dyDescent="0.25">
      <c r="A6" s="311">
        <f>'Comm Input'!J1127</f>
        <v>0</v>
      </c>
      <c r="B6" t="str">
        <f>'Comm Input'!K1127</f>
        <v>GSD Construction Services, LLC</v>
      </c>
      <c r="C6" s="17">
        <f>'Comm Input'!L1127</f>
        <v>0</v>
      </c>
      <c r="D6" t="str">
        <f>'Comm Input'!M1127</f>
        <v>FL8742/8810</v>
      </c>
      <c r="E6" s="529">
        <f>'Comm Input'!N1127</f>
        <v>9200</v>
      </c>
      <c r="F6" s="22">
        <f>'Comm Input'!W1127</f>
        <v>386.40000000000003</v>
      </c>
      <c r="G6" s="22">
        <f>'Comm Input'!Z1127</f>
        <v>0</v>
      </c>
    </row>
    <row r="7" spans="1:7" x14ac:dyDescent="0.25">
      <c r="A7" s="311">
        <f>'Comm Input'!J1128</f>
        <v>0</v>
      </c>
      <c r="B7">
        <f>'Comm Input'!K1128</f>
        <v>0</v>
      </c>
      <c r="C7">
        <f>'Comm Input'!L1128</f>
        <v>0</v>
      </c>
      <c r="D7">
        <f>'Comm Input'!M1128</f>
        <v>0</v>
      </c>
      <c r="E7" s="528">
        <f>'Comm Input'!N1128</f>
        <v>0</v>
      </c>
      <c r="F7" s="523">
        <f>'Comm Input'!W1128</f>
        <v>0</v>
      </c>
      <c r="G7" s="523">
        <f>'Comm Input'!Z1128</f>
        <v>0</v>
      </c>
    </row>
    <row r="8" spans="1:7" x14ac:dyDescent="0.25">
      <c r="A8" s="311">
        <f>'Comm Input'!J1129</f>
        <v>0</v>
      </c>
      <c r="B8" t="str">
        <f>'Comm Input'!K1129</f>
        <v xml:space="preserve">EFFECTIVE: </v>
      </c>
      <c r="C8" s="17">
        <f>'Comm Input'!L1129</f>
        <v>0</v>
      </c>
      <c r="D8" t="str">
        <f>'Comm Input'!M1129</f>
        <v>IL8742/8810</v>
      </c>
      <c r="E8" s="529">
        <f>'Comm Input'!N1129</f>
        <v>3500</v>
      </c>
      <c r="F8" s="22">
        <f>'Comm Input'!W1129</f>
        <v>147</v>
      </c>
      <c r="G8" s="22">
        <f>'Comm Input'!Z1129</f>
        <v>0</v>
      </c>
    </row>
    <row r="9" spans="1:7" x14ac:dyDescent="0.25">
      <c r="A9" s="311">
        <f>'Comm Input'!J1130</f>
        <v>0</v>
      </c>
      <c r="B9">
        <f>'Comm Input'!K1130</f>
        <v>0</v>
      </c>
      <c r="C9">
        <f>'Comm Input'!L1130</f>
        <v>0</v>
      </c>
      <c r="D9">
        <f>'Comm Input'!M1130</f>
        <v>0</v>
      </c>
      <c r="E9" s="529">
        <f>'Comm Input'!N1130</f>
        <v>0</v>
      </c>
      <c r="F9" s="22">
        <f>'Comm Input'!W1130</f>
        <v>0</v>
      </c>
      <c r="G9" s="22">
        <f>'Comm Input'!Z1130</f>
        <v>0</v>
      </c>
    </row>
    <row r="10" spans="1:7" x14ac:dyDescent="0.25">
      <c r="A10" s="311">
        <f>'Comm Input'!J1131</f>
        <v>0</v>
      </c>
      <c r="B10">
        <f>'Comm Input'!K1131</f>
        <v>0</v>
      </c>
      <c r="C10" s="17">
        <f>'Comm Input'!L1131</f>
        <v>0</v>
      </c>
      <c r="D10">
        <f>'Comm Input'!M1131</f>
        <v>0</v>
      </c>
      <c r="E10" s="529">
        <f>'Comm Input'!N1131</f>
        <v>0</v>
      </c>
      <c r="F10" s="22">
        <f>'Comm Input'!W1131</f>
        <v>0</v>
      </c>
      <c r="G10" s="22">
        <f>'Comm Input'!Z1131</f>
        <v>0</v>
      </c>
    </row>
    <row r="11" spans="1:7" x14ac:dyDescent="0.25">
      <c r="A11" s="311">
        <f>'Comm Input'!J1136</f>
        <v>0</v>
      </c>
      <c r="B11">
        <f>'Comm Input'!K1136</f>
        <v>0</v>
      </c>
      <c r="C11">
        <f>'Comm Input'!L1136</f>
        <v>0</v>
      </c>
      <c r="D11">
        <f>'Comm Input'!M1136</f>
        <v>0</v>
      </c>
      <c r="E11" s="49">
        <f>'Comm Input'!N1136</f>
        <v>0</v>
      </c>
      <c r="F11" s="827">
        <f>'Comm Input'!W1134</f>
        <v>533.40000000000009</v>
      </c>
      <c r="G11" s="829">
        <f>'Comm Input'!Z1134</f>
        <v>533.40000000000009</v>
      </c>
    </row>
  </sheetData>
  <mergeCells count="1">
    <mergeCell ref="A2:A3"/>
  </mergeCells>
  <conditionalFormatting sqref="A4:F4 A5:G10 F11:G11">
    <cfRule type="cellIs" dxfId="203" priority="8" operator="equal">
      <formula>0</formula>
    </cfRule>
  </conditionalFormatting>
  <conditionalFormatting sqref="A4:F4">
    <cfRule type="cellIs" dxfId="202" priority="7" operator="equal">
      <formula>0</formula>
    </cfRule>
  </conditionalFormatting>
  <conditionalFormatting sqref="A11:E11">
    <cfRule type="cellIs" dxfId="201" priority="3" operator="equal">
      <formula>0</formula>
    </cfRule>
  </conditionalFormatting>
  <pageMargins left="0.7" right="0.7" top="0.75" bottom="0.75" header="0.3" footer="0.3"/>
  <pageSetup scale="74"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A724F-764A-41AA-BF33-3F48E22EB8BF}">
  <sheetPr>
    <pageSetUpPr fitToPage="1"/>
  </sheetPr>
  <dimension ref="A1:P71"/>
  <sheetViews>
    <sheetView workbookViewId="0">
      <pane ySplit="5" topLeftCell="A65" activePane="bottomLeft" state="frozen"/>
      <selection pane="bottomLeft" activeCell="L87" sqref="L87"/>
    </sheetView>
  </sheetViews>
  <sheetFormatPr defaultColWidth="9.140625" defaultRowHeight="14.25" x14ac:dyDescent="0.2"/>
  <cols>
    <col min="1" max="1" width="40.7109375" style="916" customWidth="1"/>
    <col min="2" max="2" width="23.28515625" style="916" customWidth="1"/>
    <col min="3" max="3" width="13.5703125" style="916" customWidth="1"/>
    <col min="4" max="4" width="18.140625" style="916" bestFit="1" customWidth="1"/>
    <col min="5" max="5" width="17.7109375" style="916" customWidth="1"/>
    <col min="6" max="6" width="15.5703125" style="916" bestFit="1" customWidth="1"/>
    <col min="7" max="7" width="16.28515625" style="916" customWidth="1"/>
    <col min="8" max="8" width="15.5703125" style="916" customWidth="1"/>
    <col min="9" max="9" width="12.28515625" style="916" customWidth="1"/>
    <col min="10" max="10" width="16.140625" style="916" customWidth="1"/>
    <col min="11" max="11" width="9.28515625" style="916" bestFit="1" customWidth="1"/>
    <col min="12" max="12" width="16.42578125" style="916" customWidth="1"/>
    <col min="13" max="13" width="9.28515625" style="916" bestFit="1" customWidth="1"/>
    <col min="14" max="14" width="33.28515625" style="916" bestFit="1" customWidth="1"/>
    <col min="15" max="15" width="9.28515625" style="916" bestFit="1" customWidth="1"/>
    <col min="16" max="16" width="12.5703125" style="916" bestFit="1" customWidth="1"/>
    <col min="17" max="16384" width="9.140625" style="916"/>
  </cols>
  <sheetData>
    <row r="1" spans="1:10" ht="18" x14ac:dyDescent="0.25">
      <c r="A1" s="915" t="str">
        <f>'Comm Input'!$J$4</f>
        <v>2022 12 Pays 2023 01</v>
      </c>
      <c r="B1" s="915" t="s">
        <v>747</v>
      </c>
    </row>
    <row r="2" spans="1:10" ht="18" x14ac:dyDescent="0.25">
      <c r="A2" s="1490">
        <f>SUM(J:J)</f>
        <v>4210.3032924999998</v>
      </c>
      <c r="B2" s="917"/>
    </row>
    <row r="3" spans="1:10" ht="26.45" customHeight="1" x14ac:dyDescent="0.25">
      <c r="A3" s="1490"/>
      <c r="B3" s="915" t="s">
        <v>748</v>
      </c>
    </row>
    <row r="5" spans="1:10" ht="52.5" customHeight="1" x14ac:dyDescent="0.2">
      <c r="A5" s="931" t="s">
        <v>133</v>
      </c>
      <c r="B5" s="918" t="str">
        <f>'Comm Input'!K2130</f>
        <v>Broker: Jason Ruben</v>
      </c>
      <c r="C5" s="919" t="s">
        <v>749</v>
      </c>
      <c r="D5" s="920" t="s">
        <v>126</v>
      </c>
      <c r="E5" s="920" t="s">
        <v>750</v>
      </c>
      <c r="F5" s="921" t="str">
        <f>'Comm Input'!O2130</f>
        <v>Gross Profit</v>
      </c>
      <c r="G5" s="983" t="str">
        <f>'Comm Input'!P2130</f>
        <v>50% of Gross Profit</v>
      </c>
      <c r="H5" s="984" t="s">
        <v>751</v>
      </c>
      <c r="I5" s="923"/>
      <c r="J5" s="922" t="str">
        <f>'Comm Input'!Q2130</f>
        <v>Net to Jason Ruben</v>
      </c>
    </row>
    <row r="6" spans="1:10" ht="45" x14ac:dyDescent="0.25">
      <c r="A6" s="311" t="str">
        <f>'Comm Input'!J2131</f>
        <v>Preferred Staffing - EFFECTIVE  10/2021</v>
      </c>
      <c r="B6" s="927" t="str">
        <f>'Comm Input'!K2131</f>
        <v>AHEPA EPIPHANY CITY FOUNDATION (SUSPENDED)</v>
      </c>
      <c r="C6" s="13">
        <f>'Comm Input'!L2131</f>
        <v>0.1875</v>
      </c>
      <c r="D6" s="11" t="str">
        <f>'Comm Input'!M2131</f>
        <v>FL9082</v>
      </c>
      <c r="E6" s="593">
        <f>'Comm Input'!N2131</f>
        <v>0</v>
      </c>
      <c r="F6" s="799">
        <f>'Comm Input'!O2131</f>
        <v>0</v>
      </c>
      <c r="G6" s="863">
        <f>'Comm Input'!P2131</f>
        <v>0.5</v>
      </c>
      <c r="H6" s="799">
        <f>'Comm Input'!Q2131</f>
        <v>0</v>
      </c>
      <c r="I6" s="525">
        <f>'Comm Input'!R2131</f>
        <v>0</v>
      </c>
      <c r="J6" s="89">
        <f>'Comm Input'!Z2131</f>
        <v>0</v>
      </c>
    </row>
    <row r="7" spans="1:10" ht="15" x14ac:dyDescent="0.25">
      <c r="A7" s="311" t="str">
        <f>'Comm Input'!J2132</f>
        <v>Preferred Staffing - EFFECTIVE: 11/2020</v>
      </c>
      <c r="B7" s="925" t="str">
        <f>'Comm Input'!K2132</f>
        <v xml:space="preserve">GREEK BOYS CHOICE </v>
      </c>
      <c r="C7" s="13">
        <f>'Comm Input'!L2132</f>
        <v>0.18079999999999999</v>
      </c>
      <c r="D7" s="11" t="str">
        <f>'Comm Input'!M2132</f>
        <v>FL8018</v>
      </c>
      <c r="E7" s="529">
        <f>'Comm Input'!N2132</f>
        <v>0</v>
      </c>
      <c r="F7" s="1092">
        <f>'Comm Input'!O2132</f>
        <v>0</v>
      </c>
      <c r="G7" s="863">
        <f>'Comm Input'!P2132</f>
        <v>0.5</v>
      </c>
      <c r="H7" s="799">
        <f>'Comm Input'!Q2132</f>
        <v>0</v>
      </c>
      <c r="I7" s="525">
        <f>'Comm Input'!R2132</f>
        <v>0</v>
      </c>
      <c r="J7" s="89">
        <f>'Comm Input'!Z2132</f>
        <v>0</v>
      </c>
    </row>
    <row r="8" spans="1:10" ht="15" x14ac:dyDescent="0.25">
      <c r="A8" s="134" t="str">
        <f>'Comm Input'!J2133</f>
        <v>EFFECTIVE: 11/2020</v>
      </c>
      <c r="B8" s="925" t="str">
        <f>'Comm Input'!K2133</f>
        <v xml:space="preserve">GREEK BOYS CHOICE </v>
      </c>
      <c r="C8" s="926">
        <f>'Comm Input'!L2133</f>
        <v>0.22969999999999999</v>
      </c>
      <c r="D8" s="11" t="str">
        <f>'Comm Input'!M2133</f>
        <v>FL7380</v>
      </c>
      <c r="E8" s="529">
        <f>'Comm Input'!N2133</f>
        <v>0</v>
      </c>
      <c r="F8" s="799">
        <f>'Comm Input'!O2133</f>
        <v>0</v>
      </c>
      <c r="G8" s="863">
        <f>'Comm Input'!P2133</f>
        <v>0.5</v>
      </c>
      <c r="H8" s="799">
        <f>'Comm Input'!Q2133</f>
        <v>0</v>
      </c>
      <c r="I8" s="525">
        <f>'Comm Input'!R2133</f>
        <v>0</v>
      </c>
      <c r="J8" s="89">
        <f>'Comm Input'!Z2133</f>
        <v>0</v>
      </c>
    </row>
    <row r="9" spans="1:10" ht="15" x14ac:dyDescent="0.25">
      <c r="A9" s="134" t="str">
        <f>'Comm Input'!J2134</f>
        <v>JR Direct - EFFECTIVE 07/2022</v>
      </c>
      <c r="B9" s="925" t="str">
        <f>'Comm Input'!K2134</f>
        <v>J MOSS CONSTRUCTION</v>
      </c>
      <c r="C9" s="13">
        <f>'Comm Input'!L2134</f>
        <v>0.27439999999999998</v>
      </c>
      <c r="D9" s="11" t="str">
        <f>'Comm Input'!M2134</f>
        <v>FL5102</v>
      </c>
      <c r="E9" s="529">
        <f>'Comm Input'!N2134</f>
        <v>588</v>
      </c>
      <c r="F9" s="799">
        <f>'Comm Input'!O2134</f>
        <v>5.8000000000000003E-2</v>
      </c>
      <c r="G9" s="863">
        <f>'Comm Input'!P2134</f>
        <v>0.5</v>
      </c>
      <c r="H9" s="799">
        <f>'Comm Input'!Q2134</f>
        <v>2.9000000000000001E-2</v>
      </c>
      <c r="I9" s="525">
        <f>'Comm Input'!R2134</f>
        <v>0</v>
      </c>
      <c r="J9" s="89">
        <f>'Comm Input'!Z2134</f>
        <v>17.052</v>
      </c>
    </row>
    <row r="10" spans="1:10" ht="15" x14ac:dyDescent="0.25">
      <c r="A10" s="134" t="str">
        <f>'Comm Input'!J2135</f>
        <v>JR Direct - TERM COLLECTION</v>
      </c>
      <c r="B10" s="925" t="str">
        <f>'Comm Input'!K2135</f>
        <v>ASH ANN ROOFING</v>
      </c>
      <c r="C10" s="13">
        <f>'Comm Input'!L2135</f>
        <v>0.1812</v>
      </c>
      <c r="D10" s="11" t="str">
        <f>'Comm Input'!M2135</f>
        <v>FL5606</v>
      </c>
      <c r="E10" s="529">
        <f>'Comm Input'!N2135</f>
        <v>0</v>
      </c>
      <c r="F10" s="799">
        <f>'Comm Input'!O2135</f>
        <v>5.0599999999999999E-2</v>
      </c>
      <c r="G10" s="863">
        <f>'Comm Input'!P2135</f>
        <v>0.5</v>
      </c>
      <c r="H10" s="799">
        <f>'Comm Input'!Q2135</f>
        <v>2.53E-2</v>
      </c>
      <c r="I10" s="647">
        <f>'Comm Input'!R2135</f>
        <v>0</v>
      </c>
      <c r="J10" s="89">
        <f>'Comm Input'!Z2135</f>
        <v>0</v>
      </c>
    </row>
    <row r="11" spans="1:10" ht="15" x14ac:dyDescent="0.25">
      <c r="A11" s="134" t="str">
        <f>'Comm Input'!J2136</f>
        <v>JR Direct - TERM COLLECTION</v>
      </c>
      <c r="B11" s="925" t="str">
        <f>'Comm Input'!K2136</f>
        <v>ASH ANN ROOFING</v>
      </c>
      <c r="C11" s="13">
        <f>'Comm Input'!L2136</f>
        <v>0.1711</v>
      </c>
      <c r="D11" s="11" t="str">
        <f>'Comm Input'!M2136</f>
        <v>FL8810 / 5551</v>
      </c>
      <c r="E11" s="529">
        <f>'Comm Input'!N2136</f>
        <v>0</v>
      </c>
      <c r="F11" s="799">
        <f>'Comm Input'!O2136</f>
        <v>4.0599999999999997E-2</v>
      </c>
      <c r="G11" s="863">
        <f>'Comm Input'!P2136</f>
        <v>0.5</v>
      </c>
      <c r="H11" s="799">
        <f>'Comm Input'!Q2136</f>
        <v>2.0299999999999999E-2</v>
      </c>
      <c r="I11" s="647">
        <f>'Comm Input'!R2136</f>
        <v>0</v>
      </c>
      <c r="J11" s="89">
        <f>'Comm Input'!Z2136</f>
        <v>0</v>
      </c>
    </row>
    <row r="12" spans="1:10" ht="30" x14ac:dyDescent="0.25">
      <c r="A12" s="134" t="str">
        <f>'Comm Input'!J2137</f>
        <v>JR Direct - EFFECTIVE 6/2021</v>
      </c>
      <c r="B12" s="925" t="str">
        <f>'Comm Input'!K2137</f>
        <v>UPRIGHT SCAFFOLD &amp; CONST</v>
      </c>
      <c r="C12" s="13">
        <f>'Comm Input'!L2137</f>
        <v>0.33040000000000003</v>
      </c>
      <c r="D12" s="11" t="str">
        <f>'Comm Input'!M2137</f>
        <v>FL5403</v>
      </c>
      <c r="E12" s="529">
        <f>'Comm Input'!N2137</f>
        <v>1275</v>
      </c>
      <c r="F12" s="1092">
        <f>'Comm Input'!O2137</f>
        <v>0.1152</v>
      </c>
      <c r="G12" s="863">
        <f>'Comm Input'!P2137</f>
        <v>0.5</v>
      </c>
      <c r="H12" s="799">
        <f>'Comm Input'!Q2137</f>
        <v>5.7599999999999998E-2</v>
      </c>
      <c r="I12" s="525">
        <f>'Comm Input'!R2137</f>
        <v>0</v>
      </c>
      <c r="J12" s="89">
        <f>'Comm Input'!Z2137</f>
        <v>73.44</v>
      </c>
    </row>
    <row r="13" spans="1:10" ht="15" x14ac:dyDescent="0.25">
      <c r="A13" s="134" t="str">
        <f>'Comm Input'!J2138</f>
        <v>JR Direct - EFFECTIVE 6/2021</v>
      </c>
      <c r="B13" t="str">
        <f>'Comm Input'!K2138</f>
        <v>UPRIGHT SCAFFOLD &amp; CONST</v>
      </c>
      <c r="C13" s="17">
        <f>'Comm Input'!L2138</f>
        <v>0.25119999999999998</v>
      </c>
      <c r="D13" s="11" t="str">
        <f>'Comm Input'!M2138</f>
        <v>FL8810</v>
      </c>
      <c r="E13" s="529">
        <f>'Comm Input'!N2138</f>
        <v>165</v>
      </c>
      <c r="F13" s="799">
        <f>'Comm Input'!O2138</f>
        <v>0.122</v>
      </c>
      <c r="G13" s="863">
        <f>'Comm Input'!P2138</f>
        <v>0.5</v>
      </c>
      <c r="H13" s="799">
        <f>'Comm Input'!Q2138</f>
        <v>6.0999999999999999E-2</v>
      </c>
      <c r="I13" s="525">
        <f>'Comm Input'!R2138</f>
        <v>0</v>
      </c>
      <c r="J13" s="89">
        <f>'Comm Input'!Z2138</f>
        <v>10.065</v>
      </c>
    </row>
    <row r="14" spans="1:10" ht="15" x14ac:dyDescent="0.25">
      <c r="A14" s="134" t="str">
        <f>'Comm Input'!J2139</f>
        <v>JR Direct - EFFECTIVE 7/2021</v>
      </c>
      <c r="B14" t="str">
        <f>'Comm Input'!K2139</f>
        <v>Home Restoration Cons HRC ROOFING</v>
      </c>
      <c r="C14" s="17">
        <f>'Comm Input'!L2139</f>
        <v>0.31730000000000003</v>
      </c>
      <c r="D14" s="11" t="str">
        <f>'Comm Input'!M2139</f>
        <v>FL5551</v>
      </c>
      <c r="E14" s="529">
        <f>'Comm Input'!N2139</f>
        <v>0</v>
      </c>
      <c r="F14" s="799">
        <f>'Comm Input'!O2139</f>
        <v>4.3700000000000003E-2</v>
      </c>
      <c r="G14" s="863">
        <f>'Comm Input'!P2139</f>
        <v>0.5</v>
      </c>
      <c r="H14" s="799">
        <f>'Comm Input'!Q2139</f>
        <v>2.1850000000000001E-2</v>
      </c>
      <c r="I14" s="525">
        <f>'Comm Input'!R2139</f>
        <v>0</v>
      </c>
      <c r="J14" s="89">
        <f>'Comm Input'!Z2139</f>
        <v>0</v>
      </c>
    </row>
    <row r="15" spans="1:10" ht="30" x14ac:dyDescent="0.25">
      <c r="A15" s="134" t="str">
        <f>'Comm Input'!J2140</f>
        <v>JR Direct - EFFECTIVE: 05/2021</v>
      </c>
      <c r="B15" s="925" t="str">
        <f>'Comm Input'!K2140</f>
        <v>VALOR TREE SPECIALISTS (SUSPENDED)</v>
      </c>
      <c r="C15" s="13">
        <f>'Comm Input'!L2140</f>
        <v>0.31850000000000001</v>
      </c>
      <c r="D15" s="11" t="str">
        <f>'Comm Input'!M2140</f>
        <v>FL0106</v>
      </c>
      <c r="E15" s="529">
        <f>'Comm Input'!N2140</f>
        <v>0</v>
      </c>
      <c r="F15" s="799">
        <f>'Comm Input'!O2140</f>
        <v>0</v>
      </c>
      <c r="G15" s="863">
        <f>'Comm Input'!P2140</f>
        <v>0.5</v>
      </c>
      <c r="H15" s="799">
        <f>'Comm Input'!Q2140</f>
        <v>0</v>
      </c>
      <c r="I15" s="525">
        <f>'Comm Input'!R2140</f>
        <v>0</v>
      </c>
      <c r="J15" s="89">
        <f>'Comm Input'!Z2140</f>
        <v>0</v>
      </c>
    </row>
    <row r="16" spans="1:10" ht="15" x14ac:dyDescent="0.25">
      <c r="A16" s="134" t="str">
        <f>'Comm Input'!J2141</f>
        <v>JR Direct - EFFECTIVE: 05/2021</v>
      </c>
      <c r="B16" s="925" t="str">
        <f>'Comm Input'!K2141</f>
        <v>VALOR TREE SPECIALISTS</v>
      </c>
      <c r="C16" s="13">
        <f>'Comm Input'!L2141</f>
        <v>0.16070000000000001</v>
      </c>
      <c r="D16" s="11" t="str">
        <f>'Comm Input'!M2141</f>
        <v>FL8810</v>
      </c>
      <c r="E16" s="529">
        <f>'Comm Input'!N2141</f>
        <v>0</v>
      </c>
      <c r="F16" s="13">
        <f>'Comm Input'!O2141</f>
        <v>0</v>
      </c>
      <c r="G16" s="863">
        <f>'Comm Input'!P2141</f>
        <v>0.5</v>
      </c>
      <c r="H16" s="799">
        <f>'Comm Input'!Q2141</f>
        <v>0</v>
      </c>
      <c r="I16" s="525">
        <f>'Comm Input'!R2141</f>
        <v>0</v>
      </c>
      <c r="J16" s="89">
        <f>'Comm Input'!Z2141</f>
        <v>0</v>
      </c>
    </row>
    <row r="17" spans="1:10" ht="30" x14ac:dyDescent="0.25">
      <c r="A17" s="134" t="str">
        <f>'Comm Input'!J2142</f>
        <v>JR Direct - EFFECTIVE: 11/2020</v>
      </c>
      <c r="B17" s="925" t="str">
        <f>'Comm Input'!K2142</f>
        <v>MINZY'S LAWN MAINTENANCE</v>
      </c>
      <c r="C17" s="13">
        <f>'Comm Input'!L2142</f>
        <v>0.26769999999999999</v>
      </c>
      <c r="D17" s="11" t="str">
        <f>'Comm Input'!M2142</f>
        <v>FL0042</v>
      </c>
      <c r="E17" s="529">
        <f>'Comm Input'!N2142</f>
        <v>7350</v>
      </c>
      <c r="F17" s="13">
        <f>'Comm Input'!O2142</f>
        <v>9.2100000000000001E-2</v>
      </c>
      <c r="G17" s="863">
        <f>'Comm Input'!P2142</f>
        <v>0.5</v>
      </c>
      <c r="H17" s="799">
        <f>'Comm Input'!Q2142</f>
        <v>4.6050000000000001E-2</v>
      </c>
      <c r="I17" s="525">
        <f>'Comm Input'!R2142</f>
        <v>0</v>
      </c>
      <c r="J17" s="89">
        <f>'Comm Input'!Z2142</f>
        <v>338.46750000000003</v>
      </c>
    </row>
    <row r="18" spans="1:10" ht="15" x14ac:dyDescent="0.25">
      <c r="A18" s="311" t="str">
        <f>'Comm Input'!J2143</f>
        <v>JR Direct - EFFECTIVE: 12/2020</v>
      </c>
      <c r="B18" t="str">
        <f>'Comm Input'!K2143</f>
        <v>DO IT RIGHT COMMUNICATION</v>
      </c>
      <c r="C18" s="13">
        <f>'Comm Input'!L2143</f>
        <v>0.28649999999999998</v>
      </c>
      <c r="D18" s="11" t="str">
        <f>'Comm Input'!M2143</f>
        <v>FL7600</v>
      </c>
      <c r="E18" s="529">
        <f>'Comm Input'!N2143</f>
        <v>0</v>
      </c>
      <c r="F18" s="13">
        <f>'Comm Input'!O2143</f>
        <v>0</v>
      </c>
      <c r="G18" s="863">
        <f>'Comm Input'!P2143</f>
        <v>0.5</v>
      </c>
      <c r="H18" s="799">
        <f>'Comm Input'!Q2143</f>
        <v>0</v>
      </c>
      <c r="I18" s="525">
        <f>'Comm Input'!R2143</f>
        <v>0</v>
      </c>
      <c r="J18" s="89">
        <f>'Comm Input'!Z2143</f>
        <v>0</v>
      </c>
    </row>
    <row r="19" spans="1:10" ht="30" x14ac:dyDescent="0.25">
      <c r="A19" s="134" t="str">
        <f>'Comm Input'!J2144</f>
        <v>JR Direct - EFFECTIVE: 12/2020</v>
      </c>
      <c r="B19" s="925" t="str">
        <f>'Comm Input'!K2144</f>
        <v>DO IT RIGHT COMMUNICATION</v>
      </c>
      <c r="C19" s="13">
        <f>'Comm Input'!L2144</f>
        <v>0.18870000000000001</v>
      </c>
      <c r="D19" s="11" t="str">
        <f>'Comm Input'!M2144</f>
        <v>FL8810</v>
      </c>
      <c r="E19" s="529">
        <f>'Comm Input'!N2144</f>
        <v>0</v>
      </c>
      <c r="F19" s="13">
        <f>'Comm Input'!O2144</f>
        <v>0</v>
      </c>
      <c r="G19" s="863">
        <f>'Comm Input'!P2144</f>
        <v>0.5</v>
      </c>
      <c r="H19" s="799">
        <f>'Comm Input'!Q2144</f>
        <v>0</v>
      </c>
      <c r="I19" s="525">
        <f>'Comm Input'!R2144</f>
        <v>0</v>
      </c>
      <c r="J19" s="89">
        <f>'Comm Input'!Z2144</f>
        <v>0</v>
      </c>
    </row>
    <row r="20" spans="1:10" ht="30" x14ac:dyDescent="0.25">
      <c r="A20" s="134" t="str">
        <f>'Comm Input'!J2145</f>
        <v>JR Direct - EFFECTIVE: 12/2020</v>
      </c>
      <c r="B20" s="925" t="str">
        <f>'Comm Input'!K2145</f>
        <v>DO IT RIGHT COMMUNICATION</v>
      </c>
      <c r="C20" s="13">
        <f>'Comm Input'!L2145</f>
        <v>0.30499999999999999</v>
      </c>
      <c r="D20" s="11" t="str">
        <f>'Comm Input'!M2145</f>
        <v>MO7600</v>
      </c>
      <c r="E20" s="529">
        <f>'Comm Input'!N2145</f>
        <v>0</v>
      </c>
      <c r="F20" s="13">
        <f>'Comm Input'!O2145</f>
        <v>0</v>
      </c>
      <c r="G20" s="863">
        <f>'Comm Input'!P2145</f>
        <v>0.5</v>
      </c>
      <c r="H20" s="799">
        <f>'Comm Input'!Q2145</f>
        <v>0</v>
      </c>
      <c r="I20" s="525">
        <f>'Comm Input'!R2145</f>
        <v>0</v>
      </c>
      <c r="J20" s="89">
        <f>'Comm Input'!Z2145</f>
        <v>0</v>
      </c>
    </row>
    <row r="21" spans="1:10" ht="30" x14ac:dyDescent="0.25">
      <c r="A21" s="134" t="str">
        <f>'Comm Input'!J2146</f>
        <v>Preferred Staffing - EFFECTIVE  2/2021</v>
      </c>
      <c r="B21" s="925" t="str">
        <f>'Comm Input'!K2146</f>
        <v>PERFECTION PRESSURE WASHING</v>
      </c>
      <c r="C21" s="13">
        <f>'Comm Input'!L2146</f>
        <v>0.35930000000000001</v>
      </c>
      <c r="D21" s="11" t="str">
        <f>'Comm Input'!M2146</f>
        <v>FL5551</v>
      </c>
      <c r="E21" s="529">
        <f>'Comm Input'!N2146</f>
        <v>1100</v>
      </c>
      <c r="F21" s="13">
        <f>'Comm Input'!O2146</f>
        <v>0.12189999999999999</v>
      </c>
      <c r="G21" s="863">
        <f>'Comm Input'!P2146</f>
        <v>0.5</v>
      </c>
      <c r="H21" s="799">
        <f>'Comm Input'!Q2146</f>
        <v>6.0949999999999997E-2</v>
      </c>
      <c r="I21" s="525">
        <f>'Comm Input'!R2146</f>
        <v>0</v>
      </c>
      <c r="J21" s="89">
        <f>'Comm Input'!Z2146</f>
        <v>67.045000000000002</v>
      </c>
    </row>
    <row r="22" spans="1:10" ht="30" x14ac:dyDescent="0.25">
      <c r="A22" s="134" t="str">
        <f>'Comm Input'!J2147</f>
        <v>Preferred Staffing - EFFECTIVE 1/2021</v>
      </c>
      <c r="B22" s="925" t="str">
        <f>'Comm Input'!K2147</f>
        <v>A.M. ROOFING AND WATERPROOFING</v>
      </c>
      <c r="C22" s="13">
        <f>'Comm Input'!L2147</f>
        <v>0.35930000000000001</v>
      </c>
      <c r="D22" s="11" t="str">
        <f>'Comm Input'!M2147</f>
        <v>FL5551</v>
      </c>
      <c r="E22" s="529">
        <f>'Comm Input'!N2147</f>
        <v>8880</v>
      </c>
      <c r="F22" s="13">
        <f>'Comm Input'!O2147</f>
        <v>0.11269999999999999</v>
      </c>
      <c r="G22" s="863">
        <f>'Comm Input'!P2147</f>
        <v>0.5</v>
      </c>
      <c r="H22" s="799">
        <f>'Comm Input'!Q2147</f>
        <v>5.6349999999999997E-2</v>
      </c>
      <c r="I22" s="525">
        <f>'Comm Input'!R2147</f>
        <v>0</v>
      </c>
      <c r="J22" s="89">
        <f>'Comm Input'!Z2147</f>
        <v>500.38799999999998</v>
      </c>
    </row>
    <row r="23" spans="1:10" ht="15" x14ac:dyDescent="0.25">
      <c r="A23" s="311" t="str">
        <f>'Comm Input'!J2148</f>
        <v>Preferred Staffing - EFFECTIVE 12/2021</v>
      </c>
      <c r="B23" t="str">
        <f>'Comm Input'!K2148</f>
        <v>KINGDOM VISION CONSTRUCTION CORP</v>
      </c>
      <c r="C23" s="13">
        <f>'Comm Input'!L2148</f>
        <v>0.35930000000000001</v>
      </c>
      <c r="D23" s="11" t="str">
        <f>'Comm Input'!M2148</f>
        <v>FL5551</v>
      </c>
      <c r="E23" s="529">
        <f>'Comm Input'!N2148</f>
        <v>3456</v>
      </c>
      <c r="F23" s="13">
        <f>'Comm Input'!O2148</f>
        <v>0.1103</v>
      </c>
      <c r="G23" s="863">
        <f>'Comm Input'!P2148</f>
        <v>0.5</v>
      </c>
      <c r="H23" s="799">
        <f>'Comm Input'!Q2148</f>
        <v>5.5149999999999998E-2</v>
      </c>
      <c r="I23" s="525">
        <f>'Comm Input'!R2148</f>
        <v>0</v>
      </c>
      <c r="J23" s="89">
        <f>'Comm Input'!Z2148</f>
        <v>190.5984</v>
      </c>
    </row>
    <row r="24" spans="1:10" ht="30" x14ac:dyDescent="0.25">
      <c r="A24" s="134" t="str">
        <f>'Comm Input'!J2149</f>
        <v>Preferred Staffing - EFFECTIVE 6/2021</v>
      </c>
      <c r="B24" s="925" t="str">
        <f>'Comm Input'!K2149</f>
        <v>IRON CITY CONSTRUCTION</v>
      </c>
      <c r="C24" s="13">
        <f>'Comm Input'!L2149</f>
        <v>0.35930000000000001</v>
      </c>
      <c r="D24" s="11" t="str">
        <f>'Comm Input'!M2149</f>
        <v>FL5551</v>
      </c>
      <c r="E24" s="529">
        <f>'Comm Input'!N2149</f>
        <v>0</v>
      </c>
      <c r="F24" s="13">
        <f>'Comm Input'!O2149</f>
        <v>9.2499999999999999E-2</v>
      </c>
      <c r="G24" s="863">
        <f>'Comm Input'!P2149</f>
        <v>0.5</v>
      </c>
      <c r="H24" s="799">
        <f>'Comm Input'!Q2149</f>
        <v>4.6249999999999999E-2</v>
      </c>
      <c r="I24" s="525">
        <f>'Comm Input'!R2149</f>
        <v>0</v>
      </c>
      <c r="J24" s="89">
        <f>'Comm Input'!Z2149</f>
        <v>0</v>
      </c>
    </row>
    <row r="25" spans="1:10" ht="30" x14ac:dyDescent="0.25">
      <c r="A25" s="134" t="str">
        <f>'Comm Input'!J2150</f>
        <v>Preferred Staffing - EFFECTIVE 6/2021</v>
      </c>
      <c r="B25" s="925" t="str">
        <f>'Comm Input'!K2150</f>
        <v>IRON CITY CONSTRUCTION</v>
      </c>
      <c r="C25" s="13">
        <f>'Comm Input'!L2150</f>
        <v>0.18329999999999999</v>
      </c>
      <c r="D25" s="11" t="str">
        <f>'Comm Input'!M2150</f>
        <v>FL8742</v>
      </c>
      <c r="E25" s="529">
        <f>'Comm Input'!N2150</f>
        <v>0</v>
      </c>
      <c r="F25" s="13">
        <f>'Comm Input'!O2150</f>
        <v>0.08</v>
      </c>
      <c r="G25" s="863">
        <f>'Comm Input'!P2150</f>
        <v>0.5</v>
      </c>
      <c r="H25" s="799">
        <f>'Comm Input'!Q2150</f>
        <v>0.04</v>
      </c>
      <c r="I25" s="525">
        <f>'Comm Input'!R2150</f>
        <v>0</v>
      </c>
      <c r="J25" s="89">
        <f>'Comm Input'!Z2150</f>
        <v>0</v>
      </c>
    </row>
    <row r="26" spans="1:10" ht="30" x14ac:dyDescent="0.25">
      <c r="A26" s="134" t="str">
        <f>'Comm Input'!J2151</f>
        <v>Preferred Staffing - EFFECTIVE: 05/2022</v>
      </c>
      <c r="B26" s="925" t="str">
        <f>'Comm Input'!K2151</f>
        <v>CLOVER ROOFING HC ROOFING</v>
      </c>
      <c r="C26" s="13">
        <f>'Comm Input'!L2151</f>
        <v>0.35930000000000001</v>
      </c>
      <c r="D26" s="11" t="str">
        <f>'Comm Input'!M2151</f>
        <v>FL5551</v>
      </c>
      <c r="E26" s="529">
        <f>'Comm Input'!N2151</f>
        <v>2270</v>
      </c>
      <c r="F26" s="13">
        <f>'Comm Input'!O2151</f>
        <v>8.8999999999999996E-2</v>
      </c>
      <c r="G26" s="863">
        <f>'Comm Input'!P2151</f>
        <v>0.5</v>
      </c>
      <c r="H26" s="799">
        <f>'Comm Input'!Q2151</f>
        <v>4.4499999999999998E-2</v>
      </c>
      <c r="I26" s="525">
        <f>'Comm Input'!R2151</f>
        <v>0</v>
      </c>
      <c r="J26" s="89">
        <f>'Comm Input'!Z2151</f>
        <v>101.015</v>
      </c>
    </row>
    <row r="27" spans="1:10" ht="30" x14ac:dyDescent="0.25">
      <c r="A27" s="134" t="str">
        <f>'Comm Input'!J2152</f>
        <v>Preferred Staffing - EFFECTIVE: 09/2021</v>
      </c>
      <c r="B27" s="925" t="str">
        <f>'Comm Input'!K2152</f>
        <v>ALL FLORIDA STATE ROOFING LLC</v>
      </c>
      <c r="C27" s="13">
        <f>'Comm Input'!L2152</f>
        <v>0.35930000000000001</v>
      </c>
      <c r="D27" s="11" t="str">
        <f>'Comm Input'!M2152</f>
        <v>FL5551</v>
      </c>
      <c r="E27" s="529">
        <f>'Comm Input'!N2152</f>
        <v>2880</v>
      </c>
      <c r="F27" s="13">
        <f>'Comm Input'!O2152</f>
        <v>0.1069</v>
      </c>
      <c r="G27" s="863">
        <f>'Comm Input'!P2152</f>
        <v>0.5</v>
      </c>
      <c r="H27" s="799">
        <f>'Comm Input'!Q2152</f>
        <v>5.3449999999999998E-2</v>
      </c>
      <c r="I27" s="525">
        <f>'Comm Input'!R2152</f>
        <v>0</v>
      </c>
      <c r="J27" s="89">
        <f>'Comm Input'!Z2152</f>
        <v>153.93599999999998</v>
      </c>
    </row>
    <row r="28" spans="1:10" ht="15" x14ac:dyDescent="0.25">
      <c r="A28" s="134" t="str">
        <f>'Comm Input'!J2153</f>
        <v>Preferred Staffing - EFFECTIVE: 11/2020</v>
      </c>
      <c r="B28" s="925" t="str">
        <f>'Comm Input'!K2153</f>
        <v xml:space="preserve">DOUBLE J ROOFING </v>
      </c>
      <c r="C28" s="13">
        <f>'Comm Input'!L2153</f>
        <v>0.35930000000000001</v>
      </c>
      <c r="D28" s="11" t="str">
        <f>'Comm Input'!M2153</f>
        <v>FL5551</v>
      </c>
      <c r="E28" s="529">
        <f>'Comm Input'!N2153</f>
        <v>3630</v>
      </c>
      <c r="F28" s="13">
        <f>'Comm Input'!O2153</f>
        <v>0.1095</v>
      </c>
      <c r="G28" s="863">
        <f>'Comm Input'!P2153</f>
        <v>0.5</v>
      </c>
      <c r="H28" s="799">
        <f>'Comm Input'!Q2153</f>
        <v>5.475E-2</v>
      </c>
      <c r="I28" s="525">
        <f>'Comm Input'!R2153</f>
        <v>0</v>
      </c>
      <c r="J28" s="89">
        <f>'Comm Input'!Z2153</f>
        <v>198.74250000000001</v>
      </c>
    </row>
    <row r="29" spans="1:10" ht="30" x14ac:dyDescent="0.25">
      <c r="A29" s="134" t="str">
        <f>'Comm Input'!J2154</f>
        <v>Preferred Staffing - EFFECTIVE: 11/2020</v>
      </c>
      <c r="B29" s="925" t="str">
        <f>'Comm Input'!K2154</f>
        <v xml:space="preserve">MITCHELL ROOF SYSTEMS </v>
      </c>
      <c r="C29" s="13">
        <f>'Comm Input'!L2154</f>
        <v>0.35930000000000001</v>
      </c>
      <c r="D29" s="11" t="str">
        <f>'Comm Input'!M2154</f>
        <v>FL5551</v>
      </c>
      <c r="E29" s="529">
        <f>'Comm Input'!N2154</f>
        <v>6000</v>
      </c>
      <c r="F29" s="13">
        <f>'Comm Input'!O2154</f>
        <v>0.1132</v>
      </c>
      <c r="G29" s="863">
        <f>'Comm Input'!P2154</f>
        <v>0.5</v>
      </c>
      <c r="H29" s="799">
        <f>'Comm Input'!Q2154</f>
        <v>5.6599999999999998E-2</v>
      </c>
      <c r="I29" s="525">
        <f>'Comm Input'!R2154</f>
        <v>0</v>
      </c>
      <c r="J29" s="89">
        <f>'Comm Input'!Z2154</f>
        <v>339.59999999999997</v>
      </c>
    </row>
    <row r="30" spans="1:10" ht="15" x14ac:dyDescent="0.25">
      <c r="A30" s="311" t="str">
        <f>'Comm Input'!J2155</f>
        <v>Preferred Staffing - EFFECTIVE: 11/2020</v>
      </c>
      <c r="B30" t="str">
        <f>'Comm Input'!K2155</f>
        <v>PREMIO FOODS</v>
      </c>
      <c r="C30" s="13">
        <f>'Comm Input'!L2155</f>
        <v>0.18079999999999999</v>
      </c>
      <c r="D30" s="11" t="str">
        <f>'Comm Input'!M2155</f>
        <v>FL2095</v>
      </c>
      <c r="E30" s="529">
        <f>'Comm Input'!N2155</f>
        <v>0</v>
      </c>
      <c r="F30" s="13">
        <f>'Comm Input'!O2155</f>
        <v>1.8E-3</v>
      </c>
      <c r="G30" s="863">
        <f>'Comm Input'!P2155</f>
        <v>0.5</v>
      </c>
      <c r="H30" s="799">
        <f>'Comm Input'!Q2155</f>
        <v>8.9999999999999998E-4</v>
      </c>
      <c r="I30" s="525">
        <f>'Comm Input'!R2155</f>
        <v>0</v>
      </c>
      <c r="J30" s="89">
        <f>'Comm Input'!Z2155</f>
        <v>0</v>
      </c>
    </row>
    <row r="31" spans="1:10" ht="15" x14ac:dyDescent="0.25">
      <c r="A31" s="134" t="str">
        <f>'Comm Input'!J2156</f>
        <v>Preferred Staffing - EFFECTIVE: 11/2020</v>
      </c>
      <c r="B31" t="str">
        <f>'Comm Input'!K2156</f>
        <v>PREMIO FOODS</v>
      </c>
      <c r="C31" s="13">
        <f>'Comm Input'!L2156</f>
        <v>0.22969999999999999</v>
      </c>
      <c r="D31" s="11" t="str">
        <f>'Comm Input'!M2156</f>
        <v>FL7219</v>
      </c>
      <c r="E31" s="529">
        <f>'Comm Input'!N2156</f>
        <v>0</v>
      </c>
      <c r="F31" s="13">
        <f>'Comm Input'!O2156</f>
        <v>0</v>
      </c>
      <c r="G31" s="863">
        <f>'Comm Input'!P2156</f>
        <v>0.5</v>
      </c>
      <c r="H31" s="799">
        <f>'Comm Input'!Q2156</f>
        <v>0</v>
      </c>
      <c r="I31" s="525">
        <f>'Comm Input'!R2156</f>
        <v>0</v>
      </c>
      <c r="J31" s="89">
        <f>'Comm Input'!Z2156</f>
        <v>0</v>
      </c>
    </row>
    <row r="32" spans="1:10" ht="30" x14ac:dyDescent="0.25">
      <c r="A32" s="134" t="str">
        <f>'Comm Input'!J2157</f>
        <v>Preferred Staffing - EFFECTIVE: 11/2020</v>
      </c>
      <c r="B32" s="925" t="str">
        <f>'Comm Input'!K2157</f>
        <v>PROFESSIONAL PRESSURE UNLIM</v>
      </c>
      <c r="C32" s="13">
        <f>'Comm Input'!L2157</f>
        <v>0.26069999999999999</v>
      </c>
      <c r="D32" s="11" t="str">
        <f>'Comm Input'!M2157</f>
        <v>FL9014</v>
      </c>
      <c r="E32" s="529">
        <f>'Comm Input'!N2157</f>
        <v>880</v>
      </c>
      <c r="F32" s="13">
        <f>'Comm Input'!O2157</f>
        <v>0.10249999999999999</v>
      </c>
      <c r="G32" s="863">
        <f>'Comm Input'!P2157</f>
        <v>0.5</v>
      </c>
      <c r="H32" s="799">
        <f>'Comm Input'!Q2157</f>
        <v>5.1249999999999997E-2</v>
      </c>
      <c r="I32" s="525">
        <f>'Comm Input'!R2157</f>
        <v>0</v>
      </c>
      <c r="J32" s="89">
        <f>'Comm Input'!Z2157</f>
        <v>45.099999999999994</v>
      </c>
    </row>
    <row r="33" spans="1:10" ht="30" x14ac:dyDescent="0.25">
      <c r="A33" s="134" t="str">
        <f>'Comm Input'!J2158</f>
        <v>Preferred Staffing - EFFECTIVE: 11/2020</v>
      </c>
      <c r="B33" s="925" t="str">
        <f>'Comm Input'!K2158</f>
        <v xml:space="preserve">RECOVERY CENTER &amp; MANAGEMENT </v>
      </c>
      <c r="C33" s="13">
        <f>'Comm Input'!L2158</f>
        <v>0.16070000000000001</v>
      </c>
      <c r="D33" s="11" t="str">
        <f>'Comm Input'!M2158</f>
        <v>FL8810</v>
      </c>
      <c r="E33" s="529">
        <f>'Comm Input'!N2158</f>
        <v>1800</v>
      </c>
      <c r="F33" s="13">
        <f>'Comm Input'!O2158</f>
        <v>6.5199999999999994E-2</v>
      </c>
      <c r="G33" s="863">
        <f>'Comm Input'!P2158</f>
        <v>0.5</v>
      </c>
      <c r="H33" s="799">
        <f>'Comm Input'!Q2158</f>
        <v>3.2599999999999997E-2</v>
      </c>
      <c r="I33" s="525">
        <f>'Comm Input'!R2158</f>
        <v>0</v>
      </c>
      <c r="J33" s="89">
        <f>'Comm Input'!Z2158</f>
        <v>58.679999999999993</v>
      </c>
    </row>
    <row r="34" spans="1:10" ht="30" x14ac:dyDescent="0.25">
      <c r="A34" s="134" t="str">
        <f>'Comm Input'!J2159</f>
        <v>Preferred Staffing - EFFECTIVE: 11/2020</v>
      </c>
      <c r="B34" s="925" t="str">
        <f>'Comm Input'!K2159</f>
        <v xml:space="preserve">TYER'S ROOFING &amp; SONS INC </v>
      </c>
      <c r="C34" s="13">
        <f>'Comm Input'!L2159</f>
        <v>0.35930000000000001</v>
      </c>
      <c r="D34" s="11" t="str">
        <f>'Comm Input'!M2159</f>
        <v>FL5551</v>
      </c>
      <c r="E34" s="529">
        <f>'Comm Input'!N2159</f>
        <v>20740</v>
      </c>
      <c r="F34" s="13">
        <f>'Comm Input'!O2159</f>
        <v>0.113</v>
      </c>
      <c r="G34" s="863">
        <f>'Comm Input'!P2159</f>
        <v>0.5</v>
      </c>
      <c r="H34" s="799">
        <f>'Comm Input'!Q2159</f>
        <v>5.6500000000000002E-2</v>
      </c>
      <c r="I34" s="525">
        <f>'Comm Input'!R2159</f>
        <v>0</v>
      </c>
      <c r="J34" s="89">
        <f>'Comm Input'!Z2159</f>
        <v>1171.81</v>
      </c>
    </row>
    <row r="35" spans="1:10" ht="30" x14ac:dyDescent="0.25">
      <c r="A35" s="134" t="str">
        <f>'Comm Input'!J2160</f>
        <v>Preferred Staffing - EFFECTIVE: 11/2020</v>
      </c>
      <c r="B35" s="925" t="str">
        <f>'Comm Input'!K2160</f>
        <v xml:space="preserve">TYER'S ROOFING &amp; SONS INC </v>
      </c>
      <c r="C35" s="13">
        <f>'Comm Input'!L2160</f>
        <v>0.16070000000000001</v>
      </c>
      <c r="D35" s="11" t="str">
        <f>'Comm Input'!M2160</f>
        <v>FL8810</v>
      </c>
      <c r="E35" s="529">
        <f>'Comm Input'!N2160</f>
        <v>839.05</v>
      </c>
      <c r="F35" s="13">
        <f>'Comm Input'!O2160</f>
        <v>3.2099999999999997E-2</v>
      </c>
      <c r="G35" s="863">
        <f>'Comm Input'!P2160</f>
        <v>0.5</v>
      </c>
      <c r="H35" s="799">
        <f>'Comm Input'!Q2160</f>
        <v>1.6049999999999998E-2</v>
      </c>
      <c r="I35" s="525">
        <f>'Comm Input'!R2160</f>
        <v>0</v>
      </c>
      <c r="J35" s="89">
        <f>'Comm Input'!Z2160</f>
        <v>13.466752499999998</v>
      </c>
    </row>
    <row r="36" spans="1:10" ht="32.25" customHeight="1" x14ac:dyDescent="0.25">
      <c r="A36" s="134" t="str">
        <f>'Comm Input'!J2161</f>
        <v>Preferred Staffing - EFFECTIVE: 12/2020</v>
      </c>
      <c r="B36" s="925" t="str">
        <f>'Comm Input'!K2161</f>
        <v>CLIFF DAVIS</v>
      </c>
      <c r="C36" s="13">
        <f>'Comm Input'!L2161</f>
        <v>0.16070000000000001</v>
      </c>
      <c r="D36" s="11" t="str">
        <f>'Comm Input'!M2161</f>
        <v>FL8810</v>
      </c>
      <c r="E36" s="529">
        <f>'Comm Input'!N2161</f>
        <v>2500</v>
      </c>
      <c r="F36" s="13">
        <f>'Comm Input'!O2161</f>
        <v>8.6400000000000005E-2</v>
      </c>
      <c r="G36" s="863">
        <f>'Comm Input'!P2161</f>
        <v>0.5</v>
      </c>
      <c r="H36" s="799">
        <f>'Comm Input'!Q2161</f>
        <v>4.3200000000000002E-2</v>
      </c>
      <c r="I36" s="525">
        <f>'Comm Input'!R2161</f>
        <v>0</v>
      </c>
      <c r="J36" s="89">
        <f>'Comm Input'!Z2161</f>
        <v>108</v>
      </c>
    </row>
    <row r="37" spans="1:10" ht="15" customHeight="1" x14ac:dyDescent="0.25">
      <c r="A37" s="134" t="str">
        <f>'Comm Input'!J2162</f>
        <v>Preferred Staffing - EFFECTIVE: 8/2022</v>
      </c>
      <c r="B37" s="925" t="str">
        <f>'Comm Input'!K2162</f>
        <v>ALL FLORIDA STATE ROOFING LLC</v>
      </c>
      <c r="C37" s="13">
        <f>'Comm Input'!L2162</f>
        <v>0.16070000000000001</v>
      </c>
      <c r="D37" s="11" t="str">
        <f>'Comm Input'!M2162</f>
        <v>FL8810</v>
      </c>
      <c r="E37" s="529">
        <f>'Comm Input'!N2162</f>
        <v>1320</v>
      </c>
      <c r="F37" s="13">
        <f>'Comm Input'!O2162</f>
        <v>3.1699999999999999E-2</v>
      </c>
      <c r="G37" s="863">
        <f>'Comm Input'!P2162</f>
        <v>0.5</v>
      </c>
      <c r="H37" s="799">
        <f>'Comm Input'!Q2162</f>
        <v>1.585E-2</v>
      </c>
      <c r="I37" s="525">
        <f>'Comm Input'!R2162</f>
        <v>0</v>
      </c>
      <c r="J37" s="89">
        <f>'Comm Input'!Z2162</f>
        <v>20.922000000000001</v>
      </c>
    </row>
    <row r="38" spans="1:10" ht="15" customHeight="1" x14ac:dyDescent="0.25">
      <c r="A38" s="134" t="str">
        <f>'Comm Input'!J2163</f>
        <v>Ireti - EFFECTIVE 10/2021</v>
      </c>
      <c r="B38" s="925" t="str">
        <f>'Comm Input'!K2163</f>
        <v>A LEAKPROOF ROOF</v>
      </c>
      <c r="C38" s="926">
        <f>'Comm Input'!L2163</f>
        <v>0.2853</v>
      </c>
      <c r="D38" s="11" t="str">
        <f>'Comm Input'!M2163</f>
        <v>FL5551</v>
      </c>
      <c r="E38" s="529">
        <f>'Comm Input'!N2163</f>
        <v>0</v>
      </c>
      <c r="F38" s="799">
        <f>'Comm Input'!O2163</f>
        <v>3.1300000000000001E-2</v>
      </c>
      <c r="G38" s="863">
        <f>'Comm Input'!P2163</f>
        <v>0.5</v>
      </c>
      <c r="H38" s="799">
        <f>'Comm Input'!Q2163</f>
        <v>1.5650000000000001E-2</v>
      </c>
      <c r="I38" s="525">
        <f>'Comm Input'!R2163</f>
        <v>0</v>
      </c>
      <c r="J38" s="89">
        <f>'Comm Input'!Z2163</f>
        <v>0</v>
      </c>
    </row>
    <row r="39" spans="1:10" ht="15" customHeight="1" x14ac:dyDescent="0.25">
      <c r="A39" s="134" t="str">
        <f>'Comm Input'!J2164</f>
        <v>Ireti - EFFECTIVE 10/2021</v>
      </c>
      <c r="B39" s="925" t="str">
        <f>'Comm Input'!K2164</f>
        <v>A PERFECT CUT</v>
      </c>
      <c r="C39" s="926">
        <f>'Comm Input'!L2164</f>
        <v>0.25919999999999999</v>
      </c>
      <c r="D39" s="11" t="str">
        <f>'Comm Input'!M2164</f>
        <v>FL5221</v>
      </c>
      <c r="E39" s="529">
        <f>'Comm Input'!N2164</f>
        <v>0</v>
      </c>
      <c r="F39" s="799">
        <f>'Comm Input'!O2164</f>
        <v>0</v>
      </c>
      <c r="G39" s="863">
        <f>'Comm Input'!P2164</f>
        <v>0.5</v>
      </c>
      <c r="H39" s="799">
        <f>'Comm Input'!Q2164</f>
        <v>0</v>
      </c>
      <c r="I39" s="525">
        <f>'Comm Input'!R2164</f>
        <v>0</v>
      </c>
      <c r="J39" s="89">
        <f>'Comm Input'!Z2164</f>
        <v>0</v>
      </c>
    </row>
    <row r="40" spans="1:10" ht="15" customHeight="1" x14ac:dyDescent="0.25">
      <c r="A40" s="134" t="str">
        <f>'Comm Input'!J2165</f>
        <v>Ireti - EFFECTIVE 10/2021</v>
      </c>
      <c r="B40" s="925" t="str">
        <f>'Comm Input'!K2165</f>
        <v>AEGIS ROOFING</v>
      </c>
      <c r="C40" s="926">
        <f>'Comm Input'!L2165</f>
        <v>0.2853</v>
      </c>
      <c r="D40" s="11" t="str">
        <f>'Comm Input'!M2165</f>
        <v>FL5551</v>
      </c>
      <c r="E40" s="529">
        <f>'Comm Input'!N2165</f>
        <v>2400</v>
      </c>
      <c r="F40" s="799">
        <f>'Comm Input'!O2165</f>
        <v>3.1300000000000001E-2</v>
      </c>
      <c r="G40" s="863">
        <f>'Comm Input'!P2165</f>
        <v>0.5</v>
      </c>
      <c r="H40" s="799">
        <f>'Comm Input'!Q2165</f>
        <v>1.5650000000000001E-2</v>
      </c>
      <c r="I40" s="525">
        <f>'Comm Input'!R2165</f>
        <v>0</v>
      </c>
      <c r="J40" s="89">
        <f>'Comm Input'!Z2165</f>
        <v>37.56</v>
      </c>
    </row>
    <row r="41" spans="1:10" ht="15" customHeight="1" x14ac:dyDescent="0.25">
      <c r="A41" s="134" t="str">
        <f>'Comm Input'!J2166</f>
        <v>Ireti - EFFECTIVE 10/2021</v>
      </c>
      <c r="B41" s="925" t="str">
        <f>'Comm Input'!K2166</f>
        <v>AEGIS ROOFING</v>
      </c>
      <c r="C41" s="926">
        <f>'Comm Input'!L2166</f>
        <v>0.1792</v>
      </c>
      <c r="D41" s="11" t="str">
        <f>'Comm Input'!M2166</f>
        <v>FL8810</v>
      </c>
      <c r="E41" s="529">
        <f>'Comm Input'!N2166</f>
        <v>225</v>
      </c>
      <c r="F41" s="799">
        <f>'Comm Input'!O2166</f>
        <v>8.6199999999999999E-2</v>
      </c>
      <c r="G41" s="863">
        <f>'Comm Input'!P2166</f>
        <v>0.5</v>
      </c>
      <c r="H41" s="799">
        <f>'Comm Input'!Q2166</f>
        <v>4.3099999999999999E-2</v>
      </c>
      <c r="I41" s="525">
        <f>'Comm Input'!R2166</f>
        <v>0</v>
      </c>
      <c r="J41" s="89">
        <f>'Comm Input'!Z2166</f>
        <v>9.6974999999999998</v>
      </c>
    </row>
    <row r="42" spans="1:10" ht="15" customHeight="1" x14ac:dyDescent="0.25">
      <c r="A42" s="134" t="str">
        <f>'Comm Input'!J2167</f>
        <v>Ireti - EFFECTIVE 03/2022</v>
      </c>
      <c r="B42" s="925" t="str">
        <f>'Comm Input'!K2167</f>
        <v>JB IMPACT</v>
      </c>
      <c r="C42" s="926">
        <f>'Comm Input'!L2167</f>
        <v>0.1792</v>
      </c>
      <c r="D42" s="11" t="str">
        <f>'Comm Input'!M2167</f>
        <v>FL8810</v>
      </c>
      <c r="E42" s="529">
        <f>'Comm Input'!N2167</f>
        <v>0</v>
      </c>
      <c r="F42" s="799">
        <f>'Comm Input'!O2167</f>
        <v>0</v>
      </c>
      <c r="G42" s="863">
        <f>'Comm Input'!P2167</f>
        <v>0.5</v>
      </c>
      <c r="H42" s="799">
        <f>'Comm Input'!Q2167</f>
        <v>0</v>
      </c>
      <c r="I42" s="525">
        <f>'Comm Input'!R2167</f>
        <v>0</v>
      </c>
      <c r="J42" s="89">
        <f>'Comm Input'!Z2167</f>
        <v>0</v>
      </c>
    </row>
    <row r="43" spans="1:10" ht="15" customHeight="1" x14ac:dyDescent="0.25">
      <c r="A43" s="134" t="str">
        <f>'Comm Input'!J2168</f>
        <v>Ireti - EFFECTIVE 03/2021</v>
      </c>
      <c r="B43" s="925" t="str">
        <f>'Comm Input'!K2168</f>
        <v>JB IMPACT</v>
      </c>
      <c r="C43" s="926">
        <f>'Comm Input'!L2168</f>
        <v>0.2853</v>
      </c>
      <c r="D43" s="11" t="str">
        <f>'Comm Input'!M2168</f>
        <v>FL5551</v>
      </c>
      <c r="E43" s="529">
        <f>'Comm Input'!N2168</f>
        <v>1840</v>
      </c>
      <c r="F43" s="799">
        <f>'Comm Input'!O2168</f>
        <v>3.1E-2</v>
      </c>
      <c r="G43" s="863">
        <f>'Comm Input'!P2168</f>
        <v>0.5</v>
      </c>
      <c r="H43" s="799">
        <f>'Comm Input'!Q2168</f>
        <v>1.55E-2</v>
      </c>
      <c r="I43" s="525">
        <f>'Comm Input'!R2168</f>
        <v>0</v>
      </c>
      <c r="J43" s="89">
        <f>'Comm Input'!Z2168</f>
        <v>28.52</v>
      </c>
    </row>
    <row r="44" spans="1:10" ht="15" customHeight="1" x14ac:dyDescent="0.25">
      <c r="A44" s="134" t="str">
        <f>'Comm Input'!J2169</f>
        <v>Ireti - EFFECTIVE 10/2021</v>
      </c>
      <c r="B44" s="925" t="str">
        <f>'Comm Input'!K2169</f>
        <v>DIAMOND FRAMELESS SHOWERS AND MIRRORS</v>
      </c>
      <c r="C44" s="926">
        <f>'Comm Input'!L2169</f>
        <v>0.2616</v>
      </c>
      <c r="D44" s="11" t="str">
        <f>'Comm Input'!M2169</f>
        <v>FL5437</v>
      </c>
      <c r="E44" s="529">
        <f>'Comm Input'!N2169</f>
        <v>0</v>
      </c>
      <c r="F44" s="799">
        <f>'Comm Input'!O2169</f>
        <v>0</v>
      </c>
      <c r="G44" s="863">
        <f>'Comm Input'!P2169</f>
        <v>0.5</v>
      </c>
      <c r="H44" s="799">
        <f>'Comm Input'!Q2169</f>
        <v>0</v>
      </c>
      <c r="I44" s="525">
        <f>'Comm Input'!R2169</f>
        <v>0</v>
      </c>
      <c r="J44" s="89">
        <f>'Comm Input'!Z2169</f>
        <v>0</v>
      </c>
    </row>
    <row r="45" spans="1:10" ht="15" customHeight="1" x14ac:dyDescent="0.25">
      <c r="A45" s="134" t="str">
        <f>'Comm Input'!J2170</f>
        <v>Ireti - EFFECTIVE 10/2021</v>
      </c>
      <c r="B45" s="925" t="str">
        <f>'Comm Input'!K2170</f>
        <v>DISCOVER MARBLE AND GRANITE OF SW FL</v>
      </c>
      <c r="C45" s="926">
        <f>'Comm Input'!L2170</f>
        <v>0.2359</v>
      </c>
      <c r="D45" s="11" t="str">
        <f>'Comm Input'!M2170</f>
        <v>FL5348</v>
      </c>
      <c r="E45" s="529">
        <f>'Comm Input'!N2170</f>
        <v>0</v>
      </c>
      <c r="F45" s="799">
        <f>'Comm Input'!O2170</f>
        <v>0</v>
      </c>
      <c r="G45" s="863">
        <f>'Comm Input'!P2170</f>
        <v>0.5</v>
      </c>
      <c r="H45" s="799">
        <f>'Comm Input'!Q2170</f>
        <v>0</v>
      </c>
      <c r="I45" s="525">
        <f>'Comm Input'!R2170</f>
        <v>0</v>
      </c>
      <c r="J45" s="89">
        <f>'Comm Input'!Z2170</f>
        <v>0</v>
      </c>
    </row>
    <row r="46" spans="1:10" ht="15" customHeight="1" x14ac:dyDescent="0.25">
      <c r="A46" s="134" t="str">
        <f>'Comm Input'!J2171</f>
        <v>Ireti - EFFECTIVE 10/2021</v>
      </c>
      <c r="B46" s="925" t="str">
        <f>'Comm Input'!K2171</f>
        <v>FRANK'S TIRE PROTECTION INC</v>
      </c>
      <c r="C46" s="926">
        <f>'Comm Input'!L2171</f>
        <v>0.2046</v>
      </c>
      <c r="D46" s="11" t="str">
        <f>'Comm Input'!M2171</f>
        <v>FL5188</v>
      </c>
      <c r="E46" s="529">
        <f>'Comm Input'!N2171</f>
        <v>0</v>
      </c>
      <c r="F46" s="799">
        <f>'Comm Input'!O2171</f>
        <v>0</v>
      </c>
      <c r="G46" s="863">
        <f>'Comm Input'!P2171</f>
        <v>0.5</v>
      </c>
      <c r="H46" s="799">
        <f>'Comm Input'!Q2171</f>
        <v>0</v>
      </c>
      <c r="I46" s="525">
        <f>'Comm Input'!R2171</f>
        <v>0</v>
      </c>
      <c r="J46" s="89">
        <f>'Comm Input'!Z2171</f>
        <v>0</v>
      </c>
    </row>
    <row r="47" spans="1:10" ht="15" customHeight="1" x14ac:dyDescent="0.25">
      <c r="A47" s="134" t="str">
        <f>'Comm Input'!J2172</f>
        <v>Ireti - EFFECTIVE 10/2021</v>
      </c>
      <c r="B47" s="925" t="str">
        <f>'Comm Input'!K2172</f>
        <v>G FORCE ROOFING</v>
      </c>
      <c r="C47" s="926">
        <f>'Comm Input'!L2172</f>
        <v>0.2853</v>
      </c>
      <c r="D47" s="11" t="str">
        <f>'Comm Input'!M2172</f>
        <v>FL5551</v>
      </c>
      <c r="E47" s="529">
        <f>'Comm Input'!N2172</f>
        <v>3600</v>
      </c>
      <c r="F47" s="799">
        <f>'Comm Input'!O2172</f>
        <v>0</v>
      </c>
      <c r="G47" s="863">
        <f>'Comm Input'!P2172</f>
        <v>0.5</v>
      </c>
      <c r="H47" s="799">
        <f>'Comm Input'!Q2172</f>
        <v>0</v>
      </c>
      <c r="I47" s="525">
        <f>'Comm Input'!R2172</f>
        <v>0</v>
      </c>
      <c r="J47" s="89">
        <f>'Comm Input'!Z2172</f>
        <v>0</v>
      </c>
    </row>
    <row r="48" spans="1:10" ht="15" customHeight="1" x14ac:dyDescent="0.25">
      <c r="A48" s="134" t="str">
        <f>'Comm Input'!J2173</f>
        <v>Ireti - EFFECTIVE 10/2021</v>
      </c>
      <c r="B48" s="925" t="str">
        <f>'Comm Input'!K2173</f>
        <v>LAMAR ENTERPRISES</v>
      </c>
      <c r="C48" s="926">
        <f>'Comm Input'!L2173</f>
        <v>0.25919999999999999</v>
      </c>
      <c r="D48" s="11" t="str">
        <f>'Comm Input'!M2173</f>
        <v>FL5221</v>
      </c>
      <c r="E48" s="529">
        <f>'Comm Input'!N2173</f>
        <v>0</v>
      </c>
      <c r="F48" s="799">
        <f>'Comm Input'!O2173</f>
        <v>0</v>
      </c>
      <c r="G48" s="863">
        <f>'Comm Input'!P2173</f>
        <v>0.5</v>
      </c>
      <c r="H48" s="799">
        <f>'Comm Input'!Q2173</f>
        <v>0</v>
      </c>
      <c r="I48" s="525">
        <f>'Comm Input'!R2173</f>
        <v>0</v>
      </c>
      <c r="J48" s="89">
        <f>'Comm Input'!Z2173</f>
        <v>0</v>
      </c>
    </row>
    <row r="49" spans="1:10" ht="15" customHeight="1" x14ac:dyDescent="0.25">
      <c r="A49" s="134" t="str">
        <f>'Comm Input'!J2174</f>
        <v>Ireti - EFFECTIVE 10/2021</v>
      </c>
      <c r="B49" s="925" t="str">
        <f>'Comm Input'!K2174</f>
        <v>MARKIE LLC SERVPRO OF W HOLLYWOOD</v>
      </c>
      <c r="C49" s="926">
        <f>'Comm Input'!L2174</f>
        <v>0.2301</v>
      </c>
      <c r="D49" s="11" t="str">
        <f>'Comm Input'!M2174</f>
        <v>FL9014</v>
      </c>
      <c r="E49" s="529">
        <f>'Comm Input'!N2174</f>
        <v>0</v>
      </c>
      <c r="F49" s="799">
        <f>'Comm Input'!O2174</f>
        <v>0</v>
      </c>
      <c r="G49" s="863">
        <f>'Comm Input'!P2174</f>
        <v>0.5</v>
      </c>
      <c r="H49" s="799">
        <f>'Comm Input'!Q2174</f>
        <v>0</v>
      </c>
      <c r="I49" s="525">
        <f>'Comm Input'!R2174</f>
        <v>0</v>
      </c>
      <c r="J49" s="89">
        <f>'Comm Input'!Z2174</f>
        <v>0</v>
      </c>
    </row>
    <row r="50" spans="1:10" ht="15" customHeight="1" x14ac:dyDescent="0.25">
      <c r="A50" s="134" t="str">
        <f>'Comm Input'!J2175</f>
        <v>Ireti - EFFECTIVE 10/2021</v>
      </c>
      <c r="B50" s="925" t="str">
        <f>'Comm Input'!K2175</f>
        <v>PRIDE USA DBA PRIDE ROOFING</v>
      </c>
      <c r="C50" s="926">
        <f>'Comm Input'!L2175</f>
        <v>0.2853</v>
      </c>
      <c r="D50" s="11" t="str">
        <f>'Comm Input'!M2175</f>
        <v>FL5551 and 5551E</v>
      </c>
      <c r="E50" s="529">
        <f>'Comm Input'!N2175</f>
        <v>0</v>
      </c>
      <c r="F50" s="799">
        <f>'Comm Input'!O2175</f>
        <v>0</v>
      </c>
      <c r="G50" s="863">
        <f>'Comm Input'!P2175</f>
        <v>0.5</v>
      </c>
      <c r="H50" s="799">
        <f>'Comm Input'!Q2175</f>
        <v>0</v>
      </c>
      <c r="I50" s="525">
        <f>'Comm Input'!R2175</f>
        <v>0</v>
      </c>
      <c r="J50" s="89">
        <f>'Comm Input'!Z2175</f>
        <v>0</v>
      </c>
    </row>
    <row r="51" spans="1:10" ht="15" customHeight="1" x14ac:dyDescent="0.25">
      <c r="A51" s="134" t="str">
        <f>'Comm Input'!J2176</f>
        <v>Ireti - EFFECTIVE 3/2022</v>
      </c>
      <c r="B51" s="925" t="str">
        <f>'Comm Input'!K2176</f>
        <v>NOYOLA ROOFING</v>
      </c>
      <c r="C51" s="926">
        <f>'Comm Input'!L2176</f>
        <v>0.2853</v>
      </c>
      <c r="D51" s="11" t="str">
        <f>'Comm Input'!M2176</f>
        <v>FL5551</v>
      </c>
      <c r="E51" s="529">
        <f>'Comm Input'!N2176</f>
        <v>0</v>
      </c>
      <c r="F51" s="799">
        <f>'Comm Input'!O2176</f>
        <v>0</v>
      </c>
      <c r="G51" s="863">
        <f>'Comm Input'!P2176</f>
        <v>0.5</v>
      </c>
      <c r="H51" s="799">
        <f>'Comm Input'!Q2176</f>
        <v>0</v>
      </c>
      <c r="I51" s="525">
        <f>'Comm Input'!R2176</f>
        <v>0</v>
      </c>
      <c r="J51" s="89">
        <f>'Comm Input'!Z2176</f>
        <v>0</v>
      </c>
    </row>
    <row r="52" spans="1:10" ht="15" customHeight="1" x14ac:dyDescent="0.25">
      <c r="A52" s="134" t="str">
        <f>'Comm Input'!J2177</f>
        <v>Ireti - EFFECTIVE 10/2021</v>
      </c>
      <c r="B52" s="925" t="str">
        <f>'Comm Input'!K2177</f>
        <v>STABILITY ROOFING &amp; Contracting</v>
      </c>
      <c r="C52" s="926">
        <f>'Comm Input'!L2177</f>
        <v>0.2853</v>
      </c>
      <c r="D52" s="11" t="str">
        <f>'Comm Input'!M2177</f>
        <v>FL5551</v>
      </c>
      <c r="E52" s="529">
        <f>'Comm Input'!N2177</f>
        <v>2880</v>
      </c>
      <c r="F52" s="799">
        <f>'Comm Input'!O2177</f>
        <v>6.7699999999999996E-2</v>
      </c>
      <c r="G52" s="863">
        <f>'Comm Input'!P2177</f>
        <v>0.5</v>
      </c>
      <c r="H52" s="799">
        <f>'Comm Input'!Q2177</f>
        <v>3.3849999999999998E-2</v>
      </c>
      <c r="I52" s="525">
        <f>'Comm Input'!R2177</f>
        <v>0</v>
      </c>
      <c r="J52" s="89">
        <f>'Comm Input'!Z2177</f>
        <v>97.488</v>
      </c>
    </row>
    <row r="53" spans="1:10" ht="15" customHeight="1" x14ac:dyDescent="0.25">
      <c r="A53" s="134" t="str">
        <f>'Comm Input'!J2178</f>
        <v>Ireti - EFFECTIVE 2/2022</v>
      </c>
      <c r="B53" s="925" t="str">
        <f>'Comm Input'!K2178</f>
        <v>AGRARIAN LAND &amp; POND</v>
      </c>
      <c r="C53" s="926">
        <f>'Comm Input'!L2178</f>
        <v>0.25869999999999999</v>
      </c>
      <c r="D53" s="11" t="str">
        <f>'Comm Input'!M2178</f>
        <v>FL0042</v>
      </c>
      <c r="E53" s="529">
        <f>'Comm Input'!N2178</f>
        <v>0</v>
      </c>
      <c r="F53" s="799">
        <f>'Comm Input'!O2178</f>
        <v>0</v>
      </c>
      <c r="G53" s="863">
        <f>'Comm Input'!P2178</f>
        <v>0.5</v>
      </c>
      <c r="H53" s="799">
        <f>'Comm Input'!Q2178</f>
        <v>0</v>
      </c>
      <c r="I53" s="525">
        <f>'Comm Input'!R2178</f>
        <v>0</v>
      </c>
      <c r="J53" s="89">
        <f>'Comm Input'!Z2178</f>
        <v>0</v>
      </c>
    </row>
    <row r="54" spans="1:10" ht="15" customHeight="1" x14ac:dyDescent="0.25">
      <c r="A54" s="134" t="str">
        <f>'Comm Input'!J2179</f>
        <v>Ireti - EFFECTIVE 10/2021</v>
      </c>
      <c r="B54" s="925" t="str">
        <f>'Comm Input'!K2179</f>
        <v>TOTAL MAINTENANCE GROUP</v>
      </c>
      <c r="C54" s="926">
        <f>'Comm Input'!L2179</f>
        <v>0.35809999999999997</v>
      </c>
      <c r="D54" s="11" t="str">
        <f>'Comm Input'!M2179</f>
        <v>FL5645</v>
      </c>
      <c r="E54" s="529">
        <f>'Comm Input'!N2179</f>
        <v>0</v>
      </c>
      <c r="F54" s="799">
        <f>'Comm Input'!O2179</f>
        <v>0</v>
      </c>
      <c r="G54" s="863">
        <f>'Comm Input'!P2179</f>
        <v>0.5</v>
      </c>
      <c r="H54" s="799">
        <f>'Comm Input'!Q2179</f>
        <v>0</v>
      </c>
      <c r="I54" s="525">
        <f>'Comm Input'!R2179</f>
        <v>0</v>
      </c>
      <c r="J54" s="89">
        <f>'Comm Input'!Z2179</f>
        <v>0</v>
      </c>
    </row>
    <row r="55" spans="1:10" ht="15" customHeight="1" x14ac:dyDescent="0.25">
      <c r="A55" s="134" t="str">
        <f>'Comm Input'!J2180</f>
        <v>Ireti - EFFECTIVE 10/2021</v>
      </c>
      <c r="B55" s="925" t="str">
        <f>'Comm Input'!K2180</f>
        <v>TOTAL MAINTENANCE GROUP</v>
      </c>
      <c r="C55" s="926">
        <f>'Comm Input'!L2180</f>
        <v>0.1792</v>
      </c>
      <c r="D55" s="11" t="str">
        <f>'Comm Input'!M2180</f>
        <v>FL8810</v>
      </c>
      <c r="E55" s="529">
        <f>'Comm Input'!N2180</f>
        <v>0</v>
      </c>
      <c r="F55" s="799">
        <f>'Comm Input'!O2180</f>
        <v>0</v>
      </c>
      <c r="G55" s="863">
        <f>'Comm Input'!P2180</f>
        <v>0.5</v>
      </c>
      <c r="H55" s="799">
        <f>'Comm Input'!Q2180</f>
        <v>0</v>
      </c>
      <c r="I55" s="525">
        <f>'Comm Input'!R2180</f>
        <v>0</v>
      </c>
      <c r="J55" s="89">
        <f>'Comm Input'!Z2180</f>
        <v>0</v>
      </c>
    </row>
    <row r="56" spans="1:10" ht="15" customHeight="1" x14ac:dyDescent="0.25">
      <c r="A56" s="134" t="str">
        <f>'Comm Input'!J2181</f>
        <v>Ireti - EFFECTIVE 10/2021</v>
      </c>
      <c r="B56" s="925" t="str">
        <f>'Comm Input'!K2181</f>
        <v>VALLES ROOFING INC</v>
      </c>
      <c r="C56" s="926">
        <f>'Comm Input'!L2181</f>
        <v>0.2853</v>
      </c>
      <c r="D56" s="11" t="str">
        <f>'Comm Input'!M2181</f>
        <v>FL5551</v>
      </c>
      <c r="E56" s="529">
        <f>'Comm Input'!N2181</f>
        <v>9000</v>
      </c>
      <c r="F56" s="799">
        <f>'Comm Input'!O2181</f>
        <v>6.0199999999999997E-2</v>
      </c>
      <c r="G56" s="863">
        <f>'Comm Input'!P2181</f>
        <v>0.5</v>
      </c>
      <c r="H56" s="799">
        <f>'Comm Input'!Q2181</f>
        <v>3.0099999999999998E-2</v>
      </c>
      <c r="I56" s="525">
        <f>'Comm Input'!R2181</f>
        <v>0</v>
      </c>
      <c r="J56" s="89">
        <f>'Comm Input'!Z2181</f>
        <v>270.89999999999998</v>
      </c>
    </row>
    <row r="57" spans="1:10" ht="15" customHeight="1" x14ac:dyDescent="0.25">
      <c r="A57" s="134" t="str">
        <f>'Comm Input'!J2182</f>
        <v>Ireti - EFFECTIVE 10/2021</v>
      </c>
      <c r="B57" s="925" t="str">
        <f>'Comm Input'!K2182</f>
        <v>VALLES ROOFING INC</v>
      </c>
      <c r="C57" s="926">
        <f>'Comm Input'!L2182</f>
        <v>0.1792</v>
      </c>
      <c r="D57" s="11" t="str">
        <f>'Comm Input'!M2182</f>
        <v>FL8810</v>
      </c>
      <c r="E57" s="529">
        <f>'Comm Input'!N2182</f>
        <v>2200</v>
      </c>
      <c r="F57" s="799">
        <f>'Comm Input'!O2182</f>
        <v>8.8999999999999996E-2</v>
      </c>
      <c r="G57" s="863">
        <f>'Comm Input'!P2182</f>
        <v>0.5</v>
      </c>
      <c r="H57" s="799">
        <f>'Comm Input'!Q2182</f>
        <v>4.4499999999999998E-2</v>
      </c>
      <c r="I57" s="525">
        <f>'Comm Input'!R2182</f>
        <v>0</v>
      </c>
      <c r="J57" s="89">
        <f>'Comm Input'!Z2182</f>
        <v>97.899999999999991</v>
      </c>
    </row>
    <row r="58" spans="1:10" ht="15" customHeight="1" x14ac:dyDescent="0.25">
      <c r="A58" s="134" t="str">
        <f>'Comm Input'!J2183</f>
        <v>Brassington - EFFECTIVE 12/2022</v>
      </c>
      <c r="B58" s="925" t="str">
        <f>'Comm Input'!K2183</f>
        <v>BRACCO DIAGNOSTICS</v>
      </c>
      <c r="C58" s="926">
        <f>'Comm Input'!L2183</f>
        <v>0.2056</v>
      </c>
      <c r="D58" s="11" t="str">
        <f>'Comm Input'!M2183</f>
        <v>NY8810</v>
      </c>
      <c r="E58" s="529">
        <f>'Comm Input'!N2183</f>
        <v>2736</v>
      </c>
      <c r="F58" s="799">
        <f>'Comm Input'!O2183</f>
        <v>9.64E-2</v>
      </c>
      <c r="G58" s="863">
        <f>'Comm Input'!P2183</f>
        <v>0.5</v>
      </c>
      <c r="H58" s="799">
        <f>'Comm Input'!Q2183</f>
        <v>4.82E-2</v>
      </c>
      <c r="I58" s="525">
        <f>'Comm Input'!R2183</f>
        <v>0</v>
      </c>
      <c r="J58" s="89">
        <f>'Comm Input'!Z2183</f>
        <v>131.87520000000001</v>
      </c>
    </row>
    <row r="59" spans="1:10" ht="15" customHeight="1" x14ac:dyDescent="0.25">
      <c r="A59" s="134" t="str">
        <f>'Comm Input'!J2184</f>
        <v>Brassington - EFFECTIVE 04/2022</v>
      </c>
      <c r="B59" s="925" t="str">
        <f>'Comm Input'!K2184</f>
        <v>SHERWIN WILLIAMS</v>
      </c>
      <c r="C59" s="926">
        <f>'Comm Input'!L2184</f>
        <v>0.17280000000000001</v>
      </c>
      <c r="D59" s="11" t="str">
        <f>'Comm Input'!M2184</f>
        <v>IL4828</v>
      </c>
      <c r="E59" s="529">
        <f>'Comm Input'!N2184</f>
        <v>2751.88</v>
      </c>
      <c r="F59" s="799">
        <f>'Comm Input'!O2184</f>
        <v>2.5999999999999999E-2</v>
      </c>
      <c r="G59" s="863">
        <f>'Comm Input'!P2184</f>
        <v>0.5</v>
      </c>
      <c r="H59" s="799">
        <f>'Comm Input'!Q2184</f>
        <v>1.2999999999999999E-2</v>
      </c>
      <c r="I59" s="525">
        <f>'Comm Input'!R2184</f>
        <v>0</v>
      </c>
      <c r="J59" s="89">
        <f>'Comm Input'!Z2184</f>
        <v>35.774439999999998</v>
      </c>
    </row>
    <row r="60" spans="1:10" ht="15" customHeight="1" x14ac:dyDescent="0.25">
      <c r="A60" s="134" t="str">
        <f>'Comm Input'!J2185</f>
        <v>Brassington - EFFECTIVE 08/2022</v>
      </c>
      <c r="B60" s="925" t="str">
        <f>'Comm Input'!K2185</f>
        <v>SHERWIN WILLIAMS</v>
      </c>
      <c r="C60" s="926">
        <f>'Comm Input'!L2185</f>
        <v>0.18110000000000001</v>
      </c>
      <c r="D60" s="11" t="str">
        <f>'Comm Input'!M2185</f>
        <v>TX4511</v>
      </c>
      <c r="E60" s="529">
        <f>'Comm Input'!N2185</f>
        <v>4613</v>
      </c>
      <c r="F60" s="799">
        <f>'Comm Input'!O2185</f>
        <v>0.04</v>
      </c>
      <c r="G60" s="863">
        <f>'Comm Input'!P2185</f>
        <v>0.5</v>
      </c>
      <c r="H60" s="799">
        <f>'Comm Input'!Q2185</f>
        <v>0.02</v>
      </c>
      <c r="I60" s="525">
        <f>'Comm Input'!R2185</f>
        <v>0</v>
      </c>
      <c r="J60" s="89">
        <f>'Comm Input'!Z2185</f>
        <v>92.26</v>
      </c>
    </row>
    <row r="61" spans="1:10" ht="15" customHeight="1" x14ac:dyDescent="0.25">
      <c r="A61" s="134" t="str">
        <f>'Comm Input'!J2186</f>
        <v>Brassington - EFFECTIVE 08/2022</v>
      </c>
      <c r="B61" s="925" t="str">
        <f>'Comm Input'!K2186</f>
        <v>SHERWIN WILLIAMS</v>
      </c>
      <c r="C61" s="926">
        <f>'Comm Input'!L2186</f>
        <v>0.18909999999999999</v>
      </c>
      <c r="D61" s="11" t="str">
        <f>'Comm Input'!M2186</f>
        <v>KY4828</v>
      </c>
      <c r="E61" s="529">
        <f>'Comm Input'!N2186</f>
        <v>0</v>
      </c>
      <c r="F61" s="799">
        <f>'Comm Input'!O2186</f>
        <v>0.03</v>
      </c>
      <c r="G61" s="863">
        <f>'Comm Input'!P2186</f>
        <v>0.5</v>
      </c>
      <c r="H61" s="799">
        <f>'Comm Input'!Q2186</f>
        <v>1.4999999999999999E-2</v>
      </c>
      <c r="I61" s="525">
        <f>'Comm Input'!R2186</f>
        <v>0</v>
      </c>
      <c r="J61" s="89">
        <f>'Comm Input'!Z2186</f>
        <v>0</v>
      </c>
    </row>
    <row r="62" spans="1:10" ht="15" customHeight="1" x14ac:dyDescent="0.25">
      <c r="A62" s="134" t="str">
        <f>'Comm Input'!J2187</f>
        <v>Brassington - EFFECTIVE 07/2022</v>
      </c>
      <c r="B62" s="925" t="str">
        <f>'Comm Input'!K2187</f>
        <v>CNPC USA, Inc.</v>
      </c>
      <c r="C62" s="926">
        <f>'Comm Input'!L2187</f>
        <v>0.18110000000000001</v>
      </c>
      <c r="D62" s="11" t="str">
        <f>'Comm Input'!M2187</f>
        <v>TX4511</v>
      </c>
      <c r="E62" s="529">
        <f>'Comm Input'!N2187</f>
        <v>0</v>
      </c>
      <c r="F62" s="799">
        <f>'Comm Input'!O2187</f>
        <v>0.04</v>
      </c>
      <c r="G62" s="863">
        <f>'Comm Input'!P2187</f>
        <v>0.5</v>
      </c>
      <c r="H62" s="799">
        <f>'Comm Input'!Q2187</f>
        <v>0.02</v>
      </c>
      <c r="I62" s="525">
        <f>'Comm Input'!R2187</f>
        <v>0</v>
      </c>
      <c r="J62" s="89">
        <f>'Comm Input'!Z2187</f>
        <v>0</v>
      </c>
    </row>
    <row r="63" spans="1:10" ht="15" customHeight="1" x14ac:dyDescent="0.25">
      <c r="A63" s="134">
        <f>'Comm Input'!J2188</f>
        <v>0</v>
      </c>
      <c r="B63" s="925">
        <f>'Comm Input'!K2188</f>
        <v>0</v>
      </c>
      <c r="C63" s="926">
        <f>'Comm Input'!L2188</f>
        <v>0</v>
      </c>
      <c r="D63" s="11">
        <f>'Comm Input'!M2188</f>
        <v>0</v>
      </c>
      <c r="E63" s="529">
        <f>'Comm Input'!N2188</f>
        <v>0</v>
      </c>
      <c r="F63" s="1001">
        <f>'Comm Input'!O2188</f>
        <v>0</v>
      </c>
      <c r="G63" s="863">
        <f>'Comm Input'!P2188</f>
        <v>0.5</v>
      </c>
      <c r="H63" s="799">
        <f>'Comm Input'!Q2188</f>
        <v>0</v>
      </c>
      <c r="I63" s="525">
        <f>'Comm Input'!R2188</f>
        <v>0</v>
      </c>
      <c r="J63" s="89">
        <f>'Comm Input'!Z2188</f>
        <v>0</v>
      </c>
    </row>
    <row r="64" spans="1:10" ht="24.75" x14ac:dyDescent="0.25">
      <c r="A64" s="875"/>
      <c r="B64" s="876"/>
      <c r="C64" s="876"/>
      <c r="D64" s="178"/>
      <c r="E64" s="986">
        <f>'Comm Input'!K2189</f>
        <v>97918.930000000008</v>
      </c>
      <c r="F64" s="179"/>
      <c r="G64" s="858"/>
      <c r="H64" s="177"/>
      <c r="I64" s="985" t="str">
        <f>'Comm Input'!M2189</f>
        <v>1/2 of SUTA CREDIT IN ()</v>
      </c>
      <c r="J64" s="178">
        <f>'Comm Input'!Z2189</f>
        <v>0</v>
      </c>
    </row>
    <row r="65" spans="1:16" ht="15.75" x14ac:dyDescent="0.25">
      <c r="A65" s="134"/>
      <c r="B65" s="981"/>
      <c r="C65" s="862"/>
      <c r="D65" s="982"/>
      <c r="E65" s="529"/>
      <c r="F65" s="17"/>
      <c r="G65" s="863"/>
      <c r="H65" s="525"/>
      <c r="I65" s="701"/>
      <c r="J65" s="701"/>
      <c r="K65" s="701"/>
      <c r="L65"/>
      <c r="M65"/>
      <c r="N65"/>
      <c r="O65" s="11"/>
      <c r="P65" s="529"/>
    </row>
    <row r="66" spans="1:16" ht="42.75" x14ac:dyDescent="0.2">
      <c r="A66" s="930">
        <f>'Comm Input'!J2225</f>
        <v>0</v>
      </c>
      <c r="C66" s="919" t="s">
        <v>749</v>
      </c>
      <c r="D66" s="920" t="s">
        <v>126</v>
      </c>
      <c r="E66" s="920" t="s">
        <v>750</v>
      </c>
      <c r="H66" s="1057" t="s">
        <v>752</v>
      </c>
      <c r="I66" s="1058"/>
      <c r="J66" s="1057" t="s">
        <v>753</v>
      </c>
    </row>
    <row r="67" spans="1:16" ht="15" x14ac:dyDescent="0.25">
      <c r="A67" s="310" t="str">
        <f>'Comm Input'!J2222</f>
        <v>Waterfront</v>
      </c>
      <c r="B67" s="35" t="str">
        <f>'Comm Input'!K2222</f>
        <v>Broker: Jason Ruben</v>
      </c>
      <c r="C67" s="158"/>
      <c r="D67" s="158"/>
      <c r="E67" s="117"/>
      <c r="F67" s="316"/>
      <c r="G67" s="316"/>
      <c r="H67" s="158">
        <f>'Comm Input'!W2222</f>
        <v>4.8149999999999998E-2</v>
      </c>
      <c r="I67" s="157"/>
      <c r="J67" s="158"/>
    </row>
    <row r="68" spans="1:16" ht="15" x14ac:dyDescent="0.25">
      <c r="A68" s="311">
        <f>'Comm Input'!J2223</f>
        <v>0</v>
      </c>
      <c r="B68" t="str">
        <f>'Comm Input'!K2223</f>
        <v>Jax Boat Rentals</v>
      </c>
      <c r="C68" s="38">
        <f>'Comm Input'!L2223</f>
        <v>0.23449999999999999</v>
      </c>
      <c r="D68" t="str">
        <f>'Comm Input'!M2223</f>
        <v>FL9016</v>
      </c>
      <c r="E68" s="593">
        <f>'Comm Input'!N2223</f>
        <v>0</v>
      </c>
      <c r="F68" s="17">
        <f>'Comm Input'!O2223</f>
        <v>0</v>
      </c>
      <c r="G68" s="17"/>
      <c r="H68" s="22">
        <f>'Comm Input'!W2223</f>
        <v>0</v>
      </c>
      <c r="I68" s="23">
        <f>'Comm Input'!Y2223</f>
        <v>0</v>
      </c>
      <c r="J68" s="22">
        <f>'Comm Input'!Z2223</f>
        <v>0</v>
      </c>
    </row>
    <row r="69" spans="1:16" ht="15" x14ac:dyDescent="0.25">
      <c r="A69" s="311">
        <f>'Comm Input'!J2224</f>
        <v>0</v>
      </c>
      <c r="B69" t="str">
        <f>'Comm Input'!K2224</f>
        <v>TERMED FOR NONPAYMENT</v>
      </c>
      <c r="C69" s="525">
        <f>'Comm Input'!L2224</f>
        <v>0</v>
      </c>
      <c r="D69">
        <f>'Comm Input'!M2224</f>
        <v>0</v>
      </c>
      <c r="E69" s="593">
        <f>'Comm Input'!N2224</f>
        <v>0</v>
      </c>
      <c r="F69" s="17">
        <f>'Comm Input'!O2224</f>
        <v>0</v>
      </c>
      <c r="G69" s="17"/>
      <c r="H69" s="22">
        <f>'Comm Input'!W2224</f>
        <v>0</v>
      </c>
      <c r="I69" s="23">
        <f>'Comm Input'!Y2224</f>
        <v>0</v>
      </c>
      <c r="J69" s="22">
        <f>'Comm Input'!Z2224</f>
        <v>0</v>
      </c>
    </row>
    <row r="70" spans="1:16" ht="15" x14ac:dyDescent="0.25">
      <c r="A70" s="311">
        <f>'Comm Input'!J2225</f>
        <v>0</v>
      </c>
      <c r="B70" t="str">
        <f>'Comm Input'!K2225</f>
        <v>EFFECTIVE 04/2020</v>
      </c>
      <c r="C70" s="38">
        <f>'Comm Input'!L2225</f>
        <v>0</v>
      </c>
      <c r="D70">
        <f>'Comm Input'!M2225</f>
        <v>0</v>
      </c>
      <c r="E70" s="49">
        <f>'Comm Input'!N2225</f>
        <v>0</v>
      </c>
      <c r="F70" s="50">
        <f>'Comm Input'!O2225</f>
        <v>0</v>
      </c>
      <c r="G70" s="50"/>
      <c r="H70" s="827">
        <f>'Comm Input'!W2225</f>
        <v>0</v>
      </c>
      <c r="I70" s="828">
        <f>'Comm Input'!Y2225</f>
        <v>0</v>
      </c>
      <c r="J70" s="829">
        <f>'Comm Input'!Z2225</f>
        <v>0</v>
      </c>
    </row>
    <row r="71" spans="1:16" ht="15" x14ac:dyDescent="0.25">
      <c r="A71" s="943">
        <f>'Comm Input'!J1767</f>
        <v>0</v>
      </c>
      <c r="B71">
        <f>'Comm Input'!K1767</f>
        <v>0</v>
      </c>
      <c r="C71">
        <f>'Comm Input'!L1767</f>
        <v>0</v>
      </c>
      <c r="D71">
        <f>'Comm Input'!M1767</f>
        <v>0</v>
      </c>
      <c r="E71" s="529">
        <f>'Comm Input'!N1767</f>
        <v>0</v>
      </c>
      <c r="F71" s="529"/>
      <c r="G71" s="529"/>
      <c r="H71" s="22">
        <f>'Comm Input'!W1767</f>
        <v>0</v>
      </c>
      <c r="I71" s="22">
        <f>'Comm Input'!X1767</f>
        <v>0</v>
      </c>
      <c r="J71" s="22">
        <f>'Comm Input'!Z1767</f>
        <v>0</v>
      </c>
    </row>
  </sheetData>
  <mergeCells count="1">
    <mergeCell ref="A2:A3"/>
  </mergeCells>
  <conditionalFormatting sqref="A64 C64 K38:XFD63 A1:XFD37 E64:XFD64 A65:XFD71 B38:J59 A58:J59 A61:J63 A78:XFD1048576 K72:XFD77">
    <cfRule type="cellIs" dxfId="200" priority="88" operator="equal">
      <formula>0</formula>
    </cfRule>
  </conditionalFormatting>
  <conditionalFormatting sqref="B27:B29 A30 A18 A23 B15:E25 D13 A26:E26 D14:E14 C27:E31 B32:G37 B6:F12 I6:I37 G6:G31">
    <cfRule type="cellIs" dxfId="199" priority="40" operator="equal">
      <formula>0</formula>
    </cfRule>
  </conditionalFormatting>
  <conditionalFormatting sqref="E13">
    <cfRule type="cellIs" dxfId="198" priority="39" operator="equal">
      <formula>0</formula>
    </cfRule>
  </conditionalFormatting>
  <conditionalFormatting sqref="H29">
    <cfRule type="cellIs" dxfId="197" priority="29" operator="equal">
      <formula>0</formula>
    </cfRule>
  </conditionalFormatting>
  <conditionalFormatting sqref="H37">
    <cfRule type="cellIs" dxfId="196" priority="26" operator="equal">
      <formula>0</formula>
    </cfRule>
  </conditionalFormatting>
  <conditionalFormatting sqref="F14:F31">
    <cfRule type="cellIs" dxfId="195" priority="33" operator="equal">
      <formula>0</formula>
    </cfRule>
  </conditionalFormatting>
  <conditionalFormatting sqref="F13">
    <cfRule type="cellIs" dxfId="194" priority="32" operator="equal">
      <formula>0</formula>
    </cfRule>
  </conditionalFormatting>
  <conditionalFormatting sqref="H32:H36 H6:H28">
    <cfRule type="cellIs" dxfId="193" priority="30" operator="equal">
      <formula>0</formula>
    </cfRule>
  </conditionalFormatting>
  <conditionalFormatting sqref="H30">
    <cfRule type="cellIs" dxfId="192" priority="28" operator="equal">
      <formula>0</formula>
    </cfRule>
  </conditionalFormatting>
  <conditionalFormatting sqref="H31">
    <cfRule type="cellIs" dxfId="191" priority="27" operator="equal">
      <formula>0</formula>
    </cfRule>
  </conditionalFormatting>
  <conditionalFormatting sqref="D64">
    <cfRule type="cellIs" dxfId="190" priority="20" operator="equal">
      <formula>0</formula>
    </cfRule>
  </conditionalFormatting>
  <conditionalFormatting sqref="G63">
    <cfRule type="cellIs" dxfId="189" priority="18" operator="equal">
      <formula>0</formula>
    </cfRule>
  </conditionalFormatting>
  <conditionalFormatting sqref="J63">
    <cfRule type="cellIs" dxfId="188" priority="17" operator="equal">
      <formula>0</formula>
    </cfRule>
  </conditionalFormatting>
  <conditionalFormatting sqref="I63">
    <cfRule type="cellIs" dxfId="187" priority="16" operator="equal">
      <formula>0</formula>
    </cfRule>
  </conditionalFormatting>
  <conditionalFormatting sqref="H63">
    <cfRule type="cellIs" dxfId="186" priority="15" operator="equal">
      <formula>0</formula>
    </cfRule>
  </conditionalFormatting>
  <conditionalFormatting sqref="F63">
    <cfRule type="cellIs" dxfId="185" priority="14" operator="equal">
      <formula>0</formula>
    </cfRule>
  </conditionalFormatting>
  <conditionalFormatting sqref="E63">
    <cfRule type="cellIs" dxfId="184" priority="13" operator="equal">
      <formula>0</formula>
    </cfRule>
  </conditionalFormatting>
  <conditionalFormatting sqref="D63">
    <cfRule type="cellIs" dxfId="183" priority="12" operator="equal">
      <formula>0</formula>
    </cfRule>
  </conditionalFormatting>
  <conditionalFormatting sqref="C63">
    <cfRule type="cellIs" dxfId="182" priority="11" operator="equal">
      <formula>0</formula>
    </cfRule>
  </conditionalFormatting>
  <conditionalFormatting sqref="B63">
    <cfRule type="cellIs" dxfId="181" priority="10" operator="equal">
      <formula>0</formula>
    </cfRule>
  </conditionalFormatting>
  <conditionalFormatting sqref="B64">
    <cfRule type="cellIs" dxfId="180" priority="9" operator="equal">
      <formula>0</formula>
    </cfRule>
  </conditionalFormatting>
  <conditionalFormatting sqref="A60:J60">
    <cfRule type="cellIs" dxfId="179" priority="5" operator="equal">
      <formula>0</formula>
    </cfRule>
  </conditionalFormatting>
  <pageMargins left="0.25" right="0.25" top="0.75" bottom="0.75" header="0.3" footer="0.3"/>
  <pageSetup scale="70" fitToHeight="0" orientation="landscape"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H26"/>
  <sheetViews>
    <sheetView workbookViewId="0">
      <pane ySplit="5" topLeftCell="A6" activePane="bottomLeft" state="frozen"/>
      <selection activeCell="D98" sqref="D98"/>
      <selection pane="bottomLeft" activeCell="A2" sqref="A2:A3"/>
    </sheetView>
  </sheetViews>
  <sheetFormatPr defaultRowHeight="15" x14ac:dyDescent="0.25"/>
  <cols>
    <col min="1" max="1" width="20.5703125" bestFit="1" customWidth="1"/>
    <col min="2" max="2" width="30.5703125" bestFit="1" customWidth="1"/>
    <col min="4" max="4" width="12.28515625" customWidth="1"/>
    <col min="5" max="5" width="18.42578125" style="22" customWidth="1"/>
    <col min="6" max="6" width="16.5703125" customWidth="1"/>
    <col min="7" max="7" width="17.42578125" customWidth="1"/>
    <col min="8" max="8" width="9.140625" style="89"/>
  </cols>
  <sheetData>
    <row r="1" spans="1:7" ht="42" customHeight="1" x14ac:dyDescent="0.25">
      <c r="A1" s="1143" t="str">
        <f>'Comm Input'!$J$4</f>
        <v>2022 12 Pays 2023 01</v>
      </c>
      <c r="C1" s="1137" t="s">
        <v>118</v>
      </c>
      <c r="D1" s="32"/>
    </row>
    <row r="2" spans="1:7" x14ac:dyDescent="0.25">
      <c r="A2" s="1491">
        <f>SUM(G:G)</f>
        <v>247.8</v>
      </c>
    </row>
    <row r="3" spans="1:7" x14ac:dyDescent="0.25">
      <c r="A3" s="1492"/>
      <c r="B3" t="s">
        <v>754</v>
      </c>
      <c r="C3" t="s">
        <v>755</v>
      </c>
    </row>
    <row r="5" spans="1:7" x14ac:dyDescent="0.25">
      <c r="A5" s="85" t="str">
        <f>'Comm Input'!J7</f>
        <v>Program</v>
      </c>
      <c r="B5" s="85" t="str">
        <f>'Comm Input'!K7</f>
        <v>Client</v>
      </c>
      <c r="C5" s="399"/>
      <c r="D5" s="85" t="str">
        <f>'Comm Input'!M7</f>
        <v>Code</v>
      </c>
      <c r="E5" s="475" t="str">
        <f>'Comm Input'!N7</f>
        <v>Payroll</v>
      </c>
      <c r="F5" s="688" t="str">
        <f>'Comm Input'!AD7</f>
        <v>Override Admin</v>
      </c>
      <c r="G5" s="85" t="str">
        <f>'Comm Input'!AF7</f>
        <v>Total</v>
      </c>
    </row>
    <row r="6" spans="1:7" x14ac:dyDescent="0.25">
      <c r="A6" s="310" t="str">
        <f>'Comm Input'!J1701</f>
        <v>CES</v>
      </c>
      <c r="B6" s="35" t="str">
        <f>'Comm Input'!K1701</f>
        <v>Broker: PEO Depot</v>
      </c>
      <c r="C6" s="35"/>
      <c r="D6" s="158"/>
      <c r="E6" s="117"/>
      <c r="F6" s="158">
        <f>'Comm Input'!AD1701</f>
        <v>1.125E-2</v>
      </c>
      <c r="G6" s="7"/>
    </row>
    <row r="7" spans="1:7" x14ac:dyDescent="0.25">
      <c r="A7" s="311">
        <f>'Comm Input'!J1702</f>
        <v>0</v>
      </c>
      <c r="B7" s="378" t="str">
        <f>'Comm Input'!K1702</f>
        <v>Rosanio Godinez</v>
      </c>
      <c r="C7" s="17">
        <f>'Comm Input'!L1702</f>
        <v>0</v>
      </c>
      <c r="D7" t="str">
        <f>'Comm Input'!M1702</f>
        <v>FL0106</v>
      </c>
      <c r="E7" s="22">
        <f>'Comm Input'!N1702</f>
        <v>5280</v>
      </c>
      <c r="F7" s="23">
        <f>'Comm Input'!AD1702</f>
        <v>59.4</v>
      </c>
      <c r="G7">
        <f>'Comm Input'!AF1702</f>
        <v>0</v>
      </c>
    </row>
    <row r="8" spans="1:7" x14ac:dyDescent="0.25">
      <c r="A8" s="311">
        <f>'Comm Input'!J1703</f>
        <v>0</v>
      </c>
      <c r="B8">
        <f>'Comm Input'!K1703</f>
        <v>0</v>
      </c>
      <c r="C8">
        <f>'Comm Input'!L1703</f>
        <v>0</v>
      </c>
      <c r="D8">
        <f>'Comm Input'!M1703</f>
        <v>0</v>
      </c>
      <c r="E8" s="22">
        <f>'Comm Input'!N1703</f>
        <v>0</v>
      </c>
      <c r="F8" s="538">
        <f>'Comm Input'!AD1703</f>
        <v>0</v>
      </c>
      <c r="G8">
        <f>'Comm Input'!AF1703</f>
        <v>0</v>
      </c>
    </row>
    <row r="9" spans="1:7" x14ac:dyDescent="0.25">
      <c r="A9" s="311">
        <f>'Comm Input'!J1704</f>
        <v>0</v>
      </c>
      <c r="B9" t="str">
        <f>'Comm Input'!K1704</f>
        <v xml:space="preserve">EFFECTIVE: </v>
      </c>
      <c r="C9" s="17">
        <f>'Comm Input'!L1704</f>
        <v>0</v>
      </c>
      <c r="D9" t="str">
        <f>'Comm Input'!M1704</f>
        <v>FL</v>
      </c>
      <c r="E9" s="22">
        <f>'Comm Input'!N1704</f>
        <v>0</v>
      </c>
      <c r="F9" s="23">
        <f>'Comm Input'!AD1704</f>
        <v>0</v>
      </c>
      <c r="G9">
        <f>'Comm Input'!AF1704</f>
        <v>0</v>
      </c>
    </row>
    <row r="10" spans="1:7" x14ac:dyDescent="0.25">
      <c r="A10" s="311"/>
      <c r="E10" s="22">
        <f>'Comm Input'!N1705</f>
        <v>0</v>
      </c>
      <c r="F10" s="23">
        <f>'Comm Input'!AD1705</f>
        <v>0</v>
      </c>
      <c r="G10">
        <f>'Comm Input'!AF1705</f>
        <v>0</v>
      </c>
    </row>
    <row r="11" spans="1:7" x14ac:dyDescent="0.25">
      <c r="E11" s="22">
        <f>'Comm Input'!N1706</f>
        <v>0</v>
      </c>
      <c r="F11" s="829">
        <f>'Comm Input'!AD1709</f>
        <v>59.4</v>
      </c>
      <c r="G11" s="913">
        <f>'Comm Input'!AF1709</f>
        <v>59.4</v>
      </c>
    </row>
    <row r="13" spans="1:7" x14ac:dyDescent="0.25">
      <c r="A13" s="310" t="str">
        <f>'Comm Input'!J1157</f>
        <v>CES</v>
      </c>
      <c r="B13" s="35" t="str">
        <f>'Comm Input'!K1157</f>
        <v>Broker: SS&amp;L</v>
      </c>
      <c r="C13" s="35"/>
      <c r="D13" s="158"/>
      <c r="E13" s="117"/>
      <c r="F13" s="158">
        <f>'Comm Input'!AD1157</f>
        <v>5.0000000000000001E-3</v>
      </c>
      <c r="G13" s="385"/>
    </row>
    <row r="14" spans="1:7" x14ac:dyDescent="0.25">
      <c r="A14" s="311">
        <f>'Comm Input'!J1158</f>
        <v>0</v>
      </c>
      <c r="B14" t="str">
        <f>'Comm Input'!K1158</f>
        <v>Advanced Roofing South (ARS)</v>
      </c>
      <c r="C14" s="17">
        <f>'Comm Input'!L1158</f>
        <v>0.37230000000000002</v>
      </c>
      <c r="D14" t="str">
        <f>'Comm Input'!M1158</f>
        <v>FL5551</v>
      </c>
      <c r="E14" s="529">
        <f>'Comm Input'!N1158</f>
        <v>12240</v>
      </c>
      <c r="F14" s="23">
        <f>'Comm Input'!AD1158</f>
        <v>61.2</v>
      </c>
      <c r="G14" s="89">
        <f>'Comm Input'!AF1158</f>
        <v>0</v>
      </c>
    </row>
    <row r="15" spans="1:7" x14ac:dyDescent="0.25">
      <c r="A15" s="311">
        <f>'Comm Input'!J1159</f>
        <v>0</v>
      </c>
      <c r="B15">
        <f>'Comm Input'!K1159</f>
        <v>0</v>
      </c>
      <c r="C15">
        <f>'Comm Input'!L1159</f>
        <v>0</v>
      </c>
      <c r="D15" t="str">
        <f>'Comm Input'!M1159</f>
        <v>OT</v>
      </c>
      <c r="E15" s="528">
        <f>'Comm Input'!N1159</f>
        <v>0</v>
      </c>
      <c r="F15" s="23">
        <f>'Comm Input'!AD1159</f>
        <v>0</v>
      </c>
      <c r="G15" s="89">
        <f>'Comm Input'!AF1159</f>
        <v>0</v>
      </c>
    </row>
    <row r="16" spans="1:7" x14ac:dyDescent="0.25">
      <c r="A16" s="311">
        <f>'Comm Input'!J1160</f>
        <v>0</v>
      </c>
      <c r="B16">
        <f>'Comm Input'!K1160</f>
        <v>0</v>
      </c>
      <c r="C16" s="17">
        <f>'Comm Input'!L1160</f>
        <v>0.19800000000000001</v>
      </c>
      <c r="D16" t="str">
        <f>'Comm Input'!M1160</f>
        <v>FL8742</v>
      </c>
      <c r="E16" s="529">
        <f>'Comm Input'!N1160</f>
        <v>0</v>
      </c>
      <c r="F16" s="23">
        <f>'Comm Input'!AD1160</f>
        <v>0</v>
      </c>
      <c r="G16" s="89">
        <f>'Comm Input'!AF1160</f>
        <v>0</v>
      </c>
    </row>
    <row r="17" spans="1:8" x14ac:dyDescent="0.25">
      <c r="A17" s="311">
        <f>'Comm Input'!J1161</f>
        <v>0</v>
      </c>
      <c r="B17">
        <f>'Comm Input'!K1161</f>
        <v>0</v>
      </c>
      <c r="C17">
        <f>'Comm Input'!L1161</f>
        <v>0</v>
      </c>
      <c r="D17">
        <f>'Comm Input'!M1161</f>
        <v>0</v>
      </c>
      <c r="E17" s="529">
        <f>'Comm Input'!N1161</f>
        <v>0</v>
      </c>
      <c r="F17" s="23">
        <f>'Comm Input'!AD1161</f>
        <v>0</v>
      </c>
      <c r="G17" s="89">
        <f>'Comm Input'!AF1161</f>
        <v>0</v>
      </c>
    </row>
    <row r="18" spans="1:8" x14ac:dyDescent="0.25">
      <c r="A18" s="311">
        <f>'Comm Input'!J1165</f>
        <v>0</v>
      </c>
      <c r="B18">
        <f>'Comm Input'!K1165</f>
        <v>0</v>
      </c>
      <c r="C18">
        <f>'Comm Input'!L1165</f>
        <v>0</v>
      </c>
      <c r="D18">
        <f>'Comm Input'!M1165</f>
        <v>0</v>
      </c>
      <c r="E18" s="529">
        <f>'Comm Input'!N1165</f>
        <v>0</v>
      </c>
      <c r="F18" s="829">
        <f>'Comm Input'!AD1165</f>
        <v>61.2</v>
      </c>
      <c r="G18" s="829">
        <f>'Comm Input'!AF1165</f>
        <v>61.2</v>
      </c>
    </row>
    <row r="20" spans="1:8" x14ac:dyDescent="0.25">
      <c r="A20" s="310" t="str">
        <f>'Comm Input'!J1167</f>
        <v>CES</v>
      </c>
      <c r="B20" s="35" t="str">
        <f>'Comm Input'!K1167</f>
        <v xml:space="preserve">Broker: SS&amp;L </v>
      </c>
      <c r="C20" s="35"/>
      <c r="D20" s="158"/>
      <c r="E20" s="117"/>
      <c r="F20" s="158">
        <f>'Comm Input'!AD1167</f>
        <v>0.01</v>
      </c>
      <c r="G20" s="449"/>
      <c r="H20"/>
    </row>
    <row r="21" spans="1:8" x14ac:dyDescent="0.25">
      <c r="A21" s="311">
        <f>'Comm Input'!J1168</f>
        <v>0</v>
      </c>
      <c r="B21" t="str">
        <f>'Comm Input'!K1168</f>
        <v>Long Lasting Roofing</v>
      </c>
      <c r="C21" s="17">
        <f>'Comm Input'!L1168</f>
        <v>0.37230000000000002</v>
      </c>
      <c r="D21" t="str">
        <f>'Comm Input'!M1168</f>
        <v>FL8810</v>
      </c>
      <c r="E21" s="529">
        <f>'Comm Input'!N1168</f>
        <v>0</v>
      </c>
      <c r="F21" s="23">
        <f>'Comm Input'!AD1168</f>
        <v>0</v>
      </c>
      <c r="G21" s="89">
        <f>'Comm Input'!AF1168</f>
        <v>0</v>
      </c>
      <c r="H21"/>
    </row>
    <row r="22" spans="1:8" x14ac:dyDescent="0.25">
      <c r="A22" s="311">
        <f>'Comm Input'!J1169</f>
        <v>0</v>
      </c>
      <c r="B22">
        <f>'Comm Input'!K1169</f>
        <v>0</v>
      </c>
      <c r="C22">
        <f>'Comm Input'!L1169</f>
        <v>0</v>
      </c>
      <c r="D22" t="str">
        <f>'Comm Input'!M1169</f>
        <v>OT</v>
      </c>
      <c r="E22" s="528">
        <f>'Comm Input'!N1169</f>
        <v>0</v>
      </c>
      <c r="F22" s="23">
        <f>'Comm Input'!AD1169</f>
        <v>0</v>
      </c>
      <c r="G22" s="89">
        <f>'Comm Input'!AF1169</f>
        <v>0</v>
      </c>
      <c r="H22"/>
    </row>
    <row r="23" spans="1:8" x14ac:dyDescent="0.25">
      <c r="A23" s="311">
        <f>'Comm Input'!J1170</f>
        <v>0</v>
      </c>
      <c r="B23">
        <f>'Comm Input'!K1170</f>
        <v>0</v>
      </c>
      <c r="C23" s="17">
        <f>'Comm Input'!L1170</f>
        <v>0.19800000000000001</v>
      </c>
      <c r="D23" t="str">
        <f>'Comm Input'!M1170</f>
        <v>FL5551</v>
      </c>
      <c r="E23" s="529">
        <f>'Comm Input'!N1170</f>
        <v>12720</v>
      </c>
      <c r="F23" s="23">
        <f>'Comm Input'!AD1170</f>
        <v>127.2</v>
      </c>
      <c r="G23" s="89">
        <f>'Comm Input'!AF1170</f>
        <v>0</v>
      </c>
      <c r="H23"/>
    </row>
    <row r="24" spans="1:8" x14ac:dyDescent="0.25">
      <c r="A24" s="311">
        <f>'Comm Input'!J1171</f>
        <v>0</v>
      </c>
      <c r="B24">
        <f>'Comm Input'!K1171</f>
        <v>0</v>
      </c>
      <c r="C24">
        <f>'Comm Input'!L1171</f>
        <v>0</v>
      </c>
      <c r="D24" t="str">
        <f>'Comm Input'!M1171</f>
        <v>OT</v>
      </c>
      <c r="E24" s="529">
        <f>'Comm Input'!N1171</f>
        <v>0</v>
      </c>
      <c r="F24" s="23">
        <f>'Comm Input'!AD1171</f>
        <v>0</v>
      </c>
      <c r="G24" s="89">
        <f>'Comm Input'!AF1171</f>
        <v>0</v>
      </c>
      <c r="H24"/>
    </row>
    <row r="25" spans="1:8" x14ac:dyDescent="0.25">
      <c r="A25" s="311">
        <f>'Comm Input'!J1172</f>
        <v>0</v>
      </c>
      <c r="B25">
        <f>'Comm Input'!K1172</f>
        <v>0</v>
      </c>
      <c r="C25">
        <f>'Comm Input'!L1172</f>
        <v>0</v>
      </c>
      <c r="D25">
        <f>'Comm Input'!M1172</f>
        <v>0</v>
      </c>
      <c r="E25" s="529">
        <f>'Comm Input'!N1172</f>
        <v>0</v>
      </c>
      <c r="F25" s="23">
        <f>'Comm Input'!AD1172</f>
        <v>0</v>
      </c>
      <c r="G25" s="89">
        <f>'Comm Input'!AF1172</f>
        <v>0</v>
      </c>
      <c r="H25"/>
    </row>
    <row r="26" spans="1:8" x14ac:dyDescent="0.25">
      <c r="A26" s="311">
        <f>'Comm Input'!J1175</f>
        <v>0</v>
      </c>
      <c r="B26">
        <f>'Comm Input'!K1175</f>
        <v>0</v>
      </c>
      <c r="C26">
        <f>'Comm Input'!L1175</f>
        <v>0</v>
      </c>
      <c r="D26">
        <f>'Comm Input'!M1175</f>
        <v>0</v>
      </c>
      <c r="E26" s="529">
        <f>'Comm Input'!N1175</f>
        <v>0</v>
      </c>
      <c r="F26" s="829">
        <f>'Comm Input'!AD1175</f>
        <v>127.2</v>
      </c>
      <c r="G26" s="829">
        <f>'Comm Input'!AF1175</f>
        <v>127.2</v>
      </c>
      <c r="H26"/>
    </row>
  </sheetData>
  <mergeCells count="1">
    <mergeCell ref="A2:A3"/>
  </mergeCells>
  <conditionalFormatting sqref="A1:G5 F14:G18 B14:D18 A13:A18 F20:G26 B21:C25 A20:A25 A26:D26 F6:G11">
    <cfRule type="cellIs" dxfId="178" priority="70" operator="equal">
      <formula>0</formula>
    </cfRule>
  </conditionalFormatting>
  <conditionalFormatting sqref="A6:E10">
    <cfRule type="cellIs" dxfId="177" priority="24" operator="equal">
      <formula>0</formula>
    </cfRule>
  </conditionalFormatting>
  <conditionalFormatting sqref="B13:E13">
    <cfRule type="cellIs" dxfId="176" priority="17" operator="equal">
      <formula>0</formula>
    </cfRule>
  </conditionalFormatting>
  <conditionalFormatting sqref="E14:E17">
    <cfRule type="cellIs" dxfId="175" priority="16" operator="equal">
      <formula>0</formula>
    </cfRule>
  </conditionalFormatting>
  <conditionalFormatting sqref="E18">
    <cfRule type="cellIs" dxfId="174" priority="15" operator="equal">
      <formula>0</formula>
    </cfRule>
  </conditionalFormatting>
  <conditionalFormatting sqref="F13">
    <cfRule type="cellIs" dxfId="173" priority="13" operator="equal">
      <formula>0</formula>
    </cfRule>
  </conditionalFormatting>
  <conditionalFormatting sqref="G13">
    <cfRule type="cellIs" dxfId="172" priority="12" operator="equal">
      <formula>0</formula>
    </cfRule>
  </conditionalFormatting>
  <conditionalFormatting sqref="B20:E20">
    <cfRule type="cellIs" dxfId="171" priority="11" operator="equal">
      <formula>0</formula>
    </cfRule>
  </conditionalFormatting>
  <conditionalFormatting sqref="E21:E25">
    <cfRule type="cellIs" dxfId="170" priority="10" operator="equal">
      <formula>0</formula>
    </cfRule>
  </conditionalFormatting>
  <conditionalFormatting sqref="E26">
    <cfRule type="cellIs" dxfId="169" priority="9" operator="equal">
      <formula>0</formula>
    </cfRule>
  </conditionalFormatting>
  <conditionalFormatting sqref="D21:D25">
    <cfRule type="cellIs" dxfId="168" priority="7" operator="equal">
      <formula>0</formula>
    </cfRule>
  </conditionalFormatting>
  <conditionalFormatting sqref="E11">
    <cfRule type="cellIs" dxfId="167" priority="1" operator="equal">
      <formula>0</formula>
    </cfRule>
  </conditionalFormatting>
  <pageMargins left="0.7" right="0.7" top="0.75" bottom="0.75" header="0.3" footer="0.3"/>
  <pageSetup scale="72" fitToHeight="0"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CD5DC-C902-4909-82D4-6D177F79F8D4}">
  <dimension ref="A1:I44"/>
  <sheetViews>
    <sheetView topLeftCell="A20" workbookViewId="0">
      <selection activeCell="B46" sqref="B46"/>
    </sheetView>
  </sheetViews>
  <sheetFormatPr defaultRowHeight="15" x14ac:dyDescent="0.25"/>
  <cols>
    <col min="1" max="1" width="26.42578125" bestFit="1" customWidth="1"/>
    <col min="2" max="2" width="30.140625" customWidth="1"/>
    <col min="3" max="3" width="16" customWidth="1"/>
    <col min="4" max="4" width="10.7109375" customWidth="1"/>
    <col min="5" max="6" width="14.42578125" customWidth="1"/>
    <col min="7" max="7" width="12.85546875" style="22" customWidth="1"/>
    <col min="8" max="8" width="5.140625" style="22" customWidth="1"/>
    <col min="9" max="9" width="9.140625" style="22"/>
    <col min="10" max="10" width="10.140625" bestFit="1" customWidth="1"/>
  </cols>
  <sheetData>
    <row r="1" spans="1:9" x14ac:dyDescent="0.25">
      <c r="A1" s="82" t="str">
        <f>'Comm Input'!$J$4</f>
        <v>2022 12 Pays 2023 01</v>
      </c>
      <c r="E1" t="s">
        <v>118</v>
      </c>
    </row>
    <row r="2" spans="1:9" ht="27.75" customHeight="1" x14ac:dyDescent="0.25">
      <c r="A2" s="1493">
        <f>SUM(I:I)</f>
        <v>1577.1555800000003</v>
      </c>
      <c r="B2" s="1494"/>
      <c r="C2" t="s">
        <v>757</v>
      </c>
      <c r="E2" s="1119" t="s">
        <v>758</v>
      </c>
      <c r="F2" s="1119"/>
    </row>
    <row r="3" spans="1:9" x14ac:dyDescent="0.25">
      <c r="C3" s="506" t="s">
        <v>1092</v>
      </c>
    </row>
    <row r="4" spans="1:9" ht="30" x14ac:dyDescent="0.25">
      <c r="A4" s="85" t="s">
        <v>133</v>
      </c>
      <c r="B4" s="85" t="s">
        <v>134</v>
      </c>
      <c r="C4" s="85" t="s">
        <v>756</v>
      </c>
      <c r="D4" s="85" t="s">
        <v>126</v>
      </c>
      <c r="E4" s="475" t="s">
        <v>136</v>
      </c>
      <c r="F4" s="475"/>
      <c r="G4" s="475" t="s">
        <v>144</v>
      </c>
      <c r="H4" s="475"/>
      <c r="I4" s="1120" t="s">
        <v>147</v>
      </c>
    </row>
    <row r="5" spans="1:9" x14ac:dyDescent="0.25">
      <c r="A5" s="440" t="str">
        <f>'Comm Input'!J1904</f>
        <v>CES</v>
      </c>
      <c r="B5" s="42" t="str">
        <f>'Comm Input'!K1904</f>
        <v>Broker: Liberty Blue Options</v>
      </c>
      <c r="C5" s="35"/>
      <c r="D5" s="158"/>
      <c r="E5" s="117"/>
      <c r="F5" s="117"/>
      <c r="G5" s="158">
        <f>'Comm Input'!AA1904</f>
        <v>0.13489999999999999</v>
      </c>
      <c r="H5" s="157"/>
      <c r="I5" s="7"/>
    </row>
    <row r="6" spans="1:9" x14ac:dyDescent="0.25">
      <c r="A6" s="431"/>
      <c r="B6" s="378" t="str">
        <f>'Comm Input'!K1905</f>
        <v>Reliable Tree</v>
      </c>
      <c r="C6" s="749">
        <f>'Comm Input'!L1905</f>
        <v>0.6</v>
      </c>
      <c r="D6" t="str">
        <f>'Comm Input'!M1905</f>
        <v>FL0106</v>
      </c>
      <c r="E6" s="528">
        <f>'Comm Input'!N1905</f>
        <v>5000</v>
      </c>
      <c r="F6" s="528"/>
      <c r="G6" s="538">
        <f>'Comm Input'!AA1905</f>
        <v>674.5</v>
      </c>
      <c r="H6" s="538">
        <f>'Comm Input'!AB1905</f>
        <v>0</v>
      </c>
      <c r="I6">
        <f>'Comm Input'!AC1905</f>
        <v>0</v>
      </c>
    </row>
    <row r="7" spans="1:9" x14ac:dyDescent="0.25">
      <c r="A7" s="311">
        <f>'Comm Input'!J1906</f>
        <v>0</v>
      </c>
      <c r="B7">
        <f>'Comm Input'!K1906</f>
        <v>0</v>
      </c>
      <c r="C7">
        <f>'Comm Input'!L1906</f>
        <v>0</v>
      </c>
      <c r="D7">
        <f>'Comm Input'!M1906</f>
        <v>0</v>
      </c>
      <c r="E7" s="529">
        <f>'Comm Input'!N1906</f>
        <v>0</v>
      </c>
      <c r="F7" s="529"/>
      <c r="G7" s="23">
        <f>'Comm Input'!AA1906</f>
        <v>0</v>
      </c>
      <c r="H7" s="23">
        <f>'Comm Input'!AB1906</f>
        <v>0</v>
      </c>
      <c r="I7">
        <f>'Comm Input'!AC1906</f>
        <v>0</v>
      </c>
    </row>
    <row r="8" spans="1:9" x14ac:dyDescent="0.25">
      <c r="A8" s="311">
        <f>'Comm Input'!J1907</f>
        <v>0</v>
      </c>
      <c r="B8" t="str">
        <f>'Comm Input'!K1907</f>
        <v>EFFECTIVE: 1/2022</v>
      </c>
      <c r="C8" s="799" t="str">
        <f>'Comm Input'!L1907</f>
        <v>SUTA CREDIT</v>
      </c>
      <c r="D8" s="529"/>
      <c r="E8" s="529">
        <f>'Comm Input'!N1907</f>
        <v>0</v>
      </c>
      <c r="F8" s="529"/>
      <c r="G8" s="593">
        <f>'Comm Input'!AA1907</f>
        <v>88.199999999999989</v>
      </c>
      <c r="H8" s="23">
        <f>'Comm Input'!AB1907</f>
        <v>0</v>
      </c>
      <c r="I8">
        <f>'Comm Input'!AC1907</f>
        <v>0</v>
      </c>
    </row>
    <row r="9" spans="1:9" x14ac:dyDescent="0.25">
      <c r="A9" s="311">
        <f>'Comm Input'!J1908</f>
        <v>0</v>
      </c>
      <c r="B9">
        <f>'Comm Input'!K1908</f>
        <v>0</v>
      </c>
      <c r="C9">
        <f>'Comm Input'!L1908</f>
        <v>0</v>
      </c>
      <c r="D9">
        <f>'Comm Input'!M1908</f>
        <v>0</v>
      </c>
      <c r="E9" s="529">
        <f>'Comm Input'!N1908</f>
        <v>0</v>
      </c>
      <c r="F9" s="529"/>
      <c r="G9" s="23">
        <f>'Comm Input'!AA1908</f>
        <v>0</v>
      </c>
      <c r="H9" s="23">
        <f>'Comm Input'!AB1908</f>
        <v>0</v>
      </c>
      <c r="I9">
        <f>'Comm Input'!AC1908</f>
        <v>0</v>
      </c>
    </row>
    <row r="10" spans="1:9" x14ac:dyDescent="0.25">
      <c r="A10" s="311">
        <f>'Comm Input'!J1912</f>
        <v>0</v>
      </c>
      <c r="B10">
        <f>'Comm Input'!K1912</f>
        <v>0</v>
      </c>
      <c r="C10">
        <f>'Comm Input'!L1912</f>
        <v>0</v>
      </c>
      <c r="D10">
        <f>'Comm Input'!M1912</f>
        <v>0</v>
      </c>
      <c r="E10" s="49">
        <f>'Comm Input'!N1912</f>
        <v>0</v>
      </c>
      <c r="F10" s="49"/>
      <c r="G10" s="829">
        <f>'Comm Input'!AA1912</f>
        <v>762.7</v>
      </c>
      <c r="H10" s="829">
        <f>'Comm Input'!AB1912</f>
        <v>0</v>
      </c>
      <c r="I10" s="913">
        <f>'Comm Input'!AC1912</f>
        <v>762.7</v>
      </c>
    </row>
    <row r="12" spans="1:9" x14ac:dyDescent="0.25">
      <c r="A12" s="440" t="str">
        <f>'Comm Input'!J1497</f>
        <v>CES</v>
      </c>
      <c r="B12" s="35" t="str">
        <f>'Comm Input'!K1497</f>
        <v>Broker: Liberty Blue Options</v>
      </c>
      <c r="C12" s="35">
        <f>'Comm Input'!L1497</f>
        <v>0</v>
      </c>
      <c r="D12" s="158">
        <f>'Comm Input'!M1497</f>
        <v>0</v>
      </c>
      <c r="E12" s="117">
        <f>'Comm Input'!N1497</f>
        <v>0</v>
      </c>
      <c r="F12" s="117"/>
      <c r="G12" s="158">
        <f>'Comm Input'!W1497</f>
        <v>2.6349999999999998E-2</v>
      </c>
      <c r="H12" s="117">
        <f>'Comm Input'!X1497</f>
        <v>0</v>
      </c>
      <c r="I12" s="158">
        <f>'Comm Input'!Z1497</f>
        <v>0</v>
      </c>
    </row>
    <row r="13" spans="1:9" x14ac:dyDescent="0.25">
      <c r="A13" s="311">
        <f>'Comm Input'!J1498</f>
        <v>0</v>
      </c>
      <c r="B13" s="378" t="str">
        <f>'Comm Input'!K1498</f>
        <v>Ellis Roofing</v>
      </c>
      <c r="C13" s="749">
        <f>'Comm Input'!L1498</f>
        <v>0.2039</v>
      </c>
      <c r="D13" t="str">
        <f>'Comm Input'!M1498</f>
        <v>FL8810</v>
      </c>
      <c r="E13" s="528">
        <f>'Comm Input'!N1498</f>
        <v>0</v>
      </c>
      <c r="F13" s="528"/>
      <c r="G13" s="523">
        <f>'Comm Input'!W1498</f>
        <v>0</v>
      </c>
      <c r="H13" s="523">
        <f>'Comm Input'!X1498</f>
        <v>0</v>
      </c>
      <c r="I13" s="523">
        <f>'Comm Input'!Z1498</f>
        <v>0</v>
      </c>
    </row>
    <row r="14" spans="1:9" x14ac:dyDescent="0.25">
      <c r="A14" s="311">
        <f>'Comm Input'!J1499</f>
        <v>0</v>
      </c>
      <c r="B14">
        <f>'Comm Input'!K1499</f>
        <v>0</v>
      </c>
      <c r="C14" s="378">
        <f>'Comm Input'!L1499</f>
        <v>0</v>
      </c>
      <c r="D14">
        <f>'Comm Input'!M1499</f>
        <v>0</v>
      </c>
      <c r="E14" s="529">
        <f>'Comm Input'!N1499</f>
        <v>0</v>
      </c>
      <c r="F14" s="529"/>
      <c r="G14" s="22">
        <f>'Comm Input'!W1499</f>
        <v>0</v>
      </c>
      <c r="H14" s="22">
        <f>'Comm Input'!X1499</f>
        <v>0</v>
      </c>
      <c r="I14" s="22">
        <f>'Comm Input'!Z1499</f>
        <v>0</v>
      </c>
    </row>
    <row r="15" spans="1:9" x14ac:dyDescent="0.25">
      <c r="A15" s="311">
        <f>'Comm Input'!J1500</f>
        <v>0</v>
      </c>
      <c r="B15" t="str">
        <f>'Comm Input'!K1500</f>
        <v>EFFECTIVE: 3/2022</v>
      </c>
      <c r="C15" s="749">
        <f>'Comm Input'!L1500</f>
        <v>0.33529999999999999</v>
      </c>
      <c r="D15" t="str">
        <f>'Comm Input'!M1500</f>
        <v>FL5551</v>
      </c>
      <c r="E15" s="529">
        <f>'Comm Input'!N1500</f>
        <v>2160</v>
      </c>
      <c r="F15" s="529"/>
      <c r="G15" s="22">
        <f>'Comm Input'!W1500</f>
        <v>56.915999999999997</v>
      </c>
      <c r="H15" s="22">
        <f>'Comm Input'!X1500</f>
        <v>0</v>
      </c>
      <c r="I15" s="22">
        <f>'Comm Input'!Z1500</f>
        <v>0</v>
      </c>
    </row>
    <row r="16" spans="1:9" x14ac:dyDescent="0.25">
      <c r="A16" s="311">
        <f>'Comm Input'!J1501</f>
        <v>0</v>
      </c>
      <c r="B16">
        <f>'Comm Input'!K1501</f>
        <v>0</v>
      </c>
      <c r="C16" s="749">
        <f>'Comm Input'!L1501</f>
        <v>0</v>
      </c>
      <c r="D16">
        <f>'Comm Input'!M1501</f>
        <v>0</v>
      </c>
      <c r="E16" s="529">
        <f>'Comm Input'!N1501</f>
        <v>0</v>
      </c>
      <c r="F16" s="529"/>
      <c r="G16" s="22">
        <f>'Comm Input'!W1501</f>
        <v>0</v>
      </c>
      <c r="H16" s="22">
        <f>'Comm Input'!X1501</f>
        <v>0</v>
      </c>
      <c r="I16" s="22">
        <f>'Comm Input'!Z1501</f>
        <v>0</v>
      </c>
    </row>
    <row r="17" spans="1:9" x14ac:dyDescent="0.25">
      <c r="A17" s="311">
        <f>'Comm Input'!J1501</f>
        <v>0</v>
      </c>
      <c r="B17">
        <f>'Comm Input'!K1501</f>
        <v>0</v>
      </c>
      <c r="C17" s="749" t="str">
        <f>'Comm Input'!L1502</f>
        <v>SUTA CREDIT</v>
      </c>
      <c r="D17" s="89">
        <f>'Comm Input'!M1502</f>
        <v>37.9</v>
      </c>
      <c r="E17" s="529">
        <f>'Comm Input'!N1502</f>
        <v>0</v>
      </c>
      <c r="F17" s="529"/>
      <c r="G17" s="22">
        <f>'Comm Input'!W1502</f>
        <v>26.529999999999998</v>
      </c>
      <c r="H17" s="22">
        <f>'Comm Input'!X1502</f>
        <v>0</v>
      </c>
      <c r="I17" s="22">
        <f>'Comm Input'!Z1502</f>
        <v>0</v>
      </c>
    </row>
    <row r="18" spans="1:9" x14ac:dyDescent="0.25">
      <c r="A18" s="311"/>
      <c r="C18" s="749"/>
      <c r="D18" s="89"/>
      <c r="E18" s="529"/>
      <c r="F18" s="529"/>
    </row>
    <row r="19" spans="1:9" x14ac:dyDescent="0.25">
      <c r="A19" s="311">
        <f>'Comm Input'!J1505</f>
        <v>0</v>
      </c>
      <c r="B19">
        <f>'Comm Input'!K1505</f>
        <v>0</v>
      </c>
      <c r="C19">
        <f>'Comm Input'!L1505</f>
        <v>0</v>
      </c>
      <c r="D19">
        <f>'Comm Input'!M1505</f>
        <v>0</v>
      </c>
      <c r="E19" s="49">
        <f>'Comm Input'!N1505</f>
        <v>0</v>
      </c>
      <c r="F19" s="49"/>
      <c r="G19" s="827">
        <f>'Comm Input'!W1505</f>
        <v>83.445999999999998</v>
      </c>
      <c r="H19" s="829">
        <f>'Comm Input'!X1505</f>
        <v>0</v>
      </c>
      <c r="I19" s="829">
        <f>'Comm Input'!Z1505</f>
        <v>83.445999999999998</v>
      </c>
    </row>
    <row r="20" spans="1:9" x14ac:dyDescent="0.25">
      <c r="I20"/>
    </row>
    <row r="21" spans="1:9" x14ac:dyDescent="0.25">
      <c r="A21" s="440" t="str">
        <f>'Comm Input'!J1894</f>
        <v>CES</v>
      </c>
      <c r="B21" s="42" t="str">
        <f>'Comm Input'!K1894</f>
        <v>Broker: Liberty Blue Options</v>
      </c>
      <c r="C21" s="35">
        <f>'Comm Input'!L1894</f>
        <v>0</v>
      </c>
      <c r="D21" s="158">
        <f>'Comm Input'!M1894</f>
        <v>0</v>
      </c>
      <c r="E21" s="117">
        <f>'Comm Input'!N1894</f>
        <v>0</v>
      </c>
      <c r="F21" s="117"/>
      <c r="G21" s="158">
        <f>'Comm Input'!W1894</f>
        <v>7.0000000000000001E-3</v>
      </c>
      <c r="H21" s="157">
        <f>'Comm Input'!Y1894</f>
        <v>0</v>
      </c>
      <c r="I21" s="158">
        <f>'Comm Input'!Z1894</f>
        <v>0</v>
      </c>
    </row>
    <row r="22" spans="1:9" x14ac:dyDescent="0.25">
      <c r="A22" s="431"/>
      <c r="B22" s="378" t="str">
        <f>'Comm Input'!K1895</f>
        <v>Dakota Grogan</v>
      </c>
      <c r="C22" s="749">
        <f>'Comm Input'!L1895</f>
        <v>0.20300000000000001</v>
      </c>
      <c r="D22" s="17" t="str">
        <f>'Comm Input'!M1895</f>
        <v>TN5645</v>
      </c>
      <c r="E22" s="528">
        <f>'Comm Input'!N1895</f>
        <v>39122.720000000001</v>
      </c>
      <c r="F22" s="528"/>
      <c r="G22" s="1320">
        <f>'Comm Input'!W1895</f>
        <v>273.85903999999999</v>
      </c>
      <c r="H22" s="538">
        <f>'Comm Input'!Y1895</f>
        <v>0</v>
      </c>
      <c r="I22" s="523">
        <f>'Comm Input'!Z1895</f>
        <v>0</v>
      </c>
    </row>
    <row r="23" spans="1:9" x14ac:dyDescent="0.25">
      <c r="A23" s="311">
        <f>'Comm Input'!J1896</f>
        <v>0</v>
      </c>
      <c r="B23">
        <f>'Comm Input'!K1896</f>
        <v>0</v>
      </c>
      <c r="C23">
        <f>'Comm Input'!L1896</f>
        <v>0</v>
      </c>
      <c r="D23">
        <f>'Comm Input'!M1896</f>
        <v>0</v>
      </c>
      <c r="E23" s="529">
        <f>'Comm Input'!N1896</f>
        <v>0</v>
      </c>
      <c r="F23" s="529"/>
      <c r="G23" s="230">
        <f>'Comm Input'!W1896</f>
        <v>0</v>
      </c>
      <c r="H23" s="23">
        <f>'Comm Input'!Y1896</f>
        <v>0</v>
      </c>
      <c r="I23" s="22">
        <f>'Comm Input'!Z1896</f>
        <v>0</v>
      </c>
    </row>
    <row r="24" spans="1:9" x14ac:dyDescent="0.25">
      <c r="A24" s="311">
        <f>'Comm Input'!J1897</f>
        <v>0</v>
      </c>
      <c r="B24" t="str">
        <f>'Comm Input'!K1897</f>
        <v>EFFECTIVE: 7/2022</v>
      </c>
      <c r="C24" s="799" t="str">
        <f>'Comm Input'!L1897</f>
        <v>SUTA CREDIT</v>
      </c>
      <c r="D24" s="529">
        <f>'Comm Input'!M1897</f>
        <v>564.58000000000004</v>
      </c>
      <c r="E24" s="529">
        <f>'Comm Input'!N1897</f>
        <v>0</v>
      </c>
      <c r="F24" s="529"/>
      <c r="G24" s="230">
        <f>'Comm Input'!W1897</f>
        <v>395.20600000000002</v>
      </c>
      <c r="H24" s="23">
        <f>'Comm Input'!Y1897</f>
        <v>0</v>
      </c>
      <c r="I24" s="22">
        <f>'Comm Input'!Z1897</f>
        <v>0</v>
      </c>
    </row>
    <row r="25" spans="1:9" x14ac:dyDescent="0.25">
      <c r="A25" s="311">
        <f>'Comm Input'!J1898</f>
        <v>0</v>
      </c>
      <c r="B25">
        <f>'Comm Input'!K1898</f>
        <v>0</v>
      </c>
      <c r="C25">
        <f>'Comm Input'!L1898</f>
        <v>0</v>
      </c>
      <c r="D25">
        <f>'Comm Input'!M1898</f>
        <v>0</v>
      </c>
      <c r="E25" s="529">
        <f>'Comm Input'!N1898</f>
        <v>0</v>
      </c>
      <c r="F25" s="529"/>
      <c r="G25" s="22">
        <f>'Comm Input'!W1898</f>
        <v>0</v>
      </c>
      <c r="H25" s="23">
        <f>'Comm Input'!Y1898</f>
        <v>0</v>
      </c>
      <c r="I25" s="22">
        <f>'Comm Input'!Z1898</f>
        <v>0</v>
      </c>
    </row>
    <row r="26" spans="1:9" x14ac:dyDescent="0.25">
      <c r="A26" s="311">
        <f>'Comm Input'!J1899</f>
        <v>0</v>
      </c>
      <c r="B26">
        <f>'Comm Input'!K1899</f>
        <v>0</v>
      </c>
      <c r="C26" s="17">
        <f>'Comm Input'!L1899</f>
        <v>0</v>
      </c>
      <c r="D26">
        <f>'Comm Input'!M1899</f>
        <v>0</v>
      </c>
      <c r="E26" s="529">
        <f>'Comm Input'!N1899</f>
        <v>0</v>
      </c>
      <c r="F26" s="529"/>
      <c r="G26" s="22">
        <f>'Comm Input'!W1899</f>
        <v>0</v>
      </c>
      <c r="H26" s="23">
        <f>'Comm Input'!Y1899</f>
        <v>0</v>
      </c>
      <c r="I26" s="22">
        <f>'Comm Input'!Z1899</f>
        <v>0</v>
      </c>
    </row>
    <row r="27" spans="1:9" x14ac:dyDescent="0.25">
      <c r="A27" s="311">
        <f>'Comm Input'!J1900</f>
        <v>0</v>
      </c>
      <c r="B27">
        <f>'Comm Input'!K1900</f>
        <v>0</v>
      </c>
      <c r="C27">
        <f>'Comm Input'!L1900</f>
        <v>0</v>
      </c>
      <c r="D27">
        <f>'Comm Input'!M1900</f>
        <v>0</v>
      </c>
      <c r="E27" s="593">
        <f>'Comm Input'!N1900</f>
        <v>0</v>
      </c>
      <c r="F27" s="593"/>
      <c r="G27" s="22">
        <f>'Comm Input'!W1900</f>
        <v>0</v>
      </c>
      <c r="H27" s="23">
        <f>'Comm Input'!Y1900</f>
        <v>0</v>
      </c>
      <c r="I27" s="22">
        <f>'Comm Input'!Z1900</f>
        <v>0</v>
      </c>
    </row>
    <row r="28" spans="1:9" x14ac:dyDescent="0.25">
      <c r="A28" s="311">
        <f>'Comm Input'!J1901</f>
        <v>0</v>
      </c>
      <c r="B28">
        <f>'Comm Input'!K1901</f>
        <v>0</v>
      </c>
      <c r="C28">
        <f>'Comm Input'!L1901</f>
        <v>0</v>
      </c>
      <c r="D28">
        <f>'Comm Input'!M1901</f>
        <v>0</v>
      </c>
      <c r="E28" s="594">
        <f>'Comm Input'!N1901</f>
        <v>0</v>
      </c>
      <c r="F28" s="594"/>
      <c r="G28" s="22">
        <f>'Comm Input'!W1901</f>
        <v>0</v>
      </c>
      <c r="H28" s="23">
        <f>'Comm Input'!Y1901</f>
        <v>0</v>
      </c>
      <c r="I28" s="22">
        <f>'Comm Input'!Z1901</f>
        <v>0</v>
      </c>
    </row>
    <row r="29" spans="1:9" x14ac:dyDescent="0.25">
      <c r="A29" s="311">
        <f>'Comm Input'!J1902</f>
        <v>0</v>
      </c>
      <c r="B29">
        <f>'Comm Input'!K1902</f>
        <v>0</v>
      </c>
      <c r="C29">
        <f>'Comm Input'!L1902</f>
        <v>0</v>
      </c>
      <c r="D29">
        <f>'Comm Input'!M1902</f>
        <v>0</v>
      </c>
      <c r="E29" s="49">
        <f>'Comm Input'!N1902</f>
        <v>0</v>
      </c>
      <c r="F29" s="49"/>
      <c r="G29" s="829">
        <f>'Comm Input'!W1902</f>
        <v>669.06503999999995</v>
      </c>
      <c r="H29" s="1165">
        <f>'Comm Input'!Y1902</f>
        <v>0</v>
      </c>
      <c r="I29" s="829">
        <f>'Comm Input'!Z1902</f>
        <v>669.06503999999995</v>
      </c>
    </row>
    <row r="31" spans="1:9" x14ac:dyDescent="0.25">
      <c r="A31" s="810" t="str">
        <f>'Comm Input'!J1531</f>
        <v>CES</v>
      </c>
      <c r="B31" s="42" t="str">
        <f>'Comm Input'!K1531</f>
        <v>Broker: Liberty Blue Options</v>
      </c>
      <c r="C31" s="35"/>
      <c r="D31" s="158"/>
      <c r="E31" s="37"/>
      <c r="F31" s="37"/>
      <c r="G31" s="158" t="str">
        <f>'Comm Input'!W1531</f>
        <v>Per code</v>
      </c>
      <c r="H31" s="157"/>
      <c r="I31" s="158"/>
    </row>
    <row r="32" spans="1:9" x14ac:dyDescent="0.25">
      <c r="A32" s="431">
        <f>'Comm Input'!J1532</f>
        <v>0</v>
      </c>
      <c r="B32" s="378" t="str">
        <f>'Comm Input'!K1532</f>
        <v>Vanderprises, LLC</v>
      </c>
      <c r="C32" s="749">
        <f>'Comm Input'!L1532</f>
        <v>0.27460000000000001</v>
      </c>
      <c r="D32" t="str">
        <f>'Comm Input'!M1532</f>
        <v>FL5551</v>
      </c>
      <c r="E32" s="593">
        <f>'Comm Input'!N1532</f>
        <v>480</v>
      </c>
      <c r="F32" s="526">
        <f>'Comm Input'!V1532</f>
        <v>2.7199999999999998E-2</v>
      </c>
      <c r="G32" s="523">
        <f>'Comm Input'!W1532</f>
        <v>13.055999999999999</v>
      </c>
      <c r="H32" s="538">
        <f>'Comm Input'!Y1532</f>
        <v>0</v>
      </c>
      <c r="I32" s="523">
        <f>'Comm Input'!Z1532</f>
        <v>1.1599999999999999E-2</v>
      </c>
    </row>
    <row r="33" spans="1:9" x14ac:dyDescent="0.25">
      <c r="A33" s="431">
        <f>'Comm Input'!J1533</f>
        <v>0</v>
      </c>
      <c r="B33">
        <f>'Comm Input'!K1533</f>
        <v>0</v>
      </c>
      <c r="C33">
        <f>'Comm Input'!L1533</f>
        <v>0</v>
      </c>
      <c r="D33" t="str">
        <f>'Comm Input'!M1533</f>
        <v>FL5606</v>
      </c>
      <c r="E33" s="593">
        <f>'Comm Input'!N1533</f>
        <v>600</v>
      </c>
      <c r="F33" s="38">
        <f>'Comm Input'!V1533</f>
        <v>2.24E-2</v>
      </c>
      <c r="G33" s="22">
        <f>'Comm Input'!W1533</f>
        <v>13.44</v>
      </c>
      <c r="H33" s="23">
        <f>'Comm Input'!Y1533</f>
        <v>0</v>
      </c>
      <c r="I33" s="22">
        <f>'Comm Input'!Z1533</f>
        <v>9.5999999999999992E-3</v>
      </c>
    </row>
    <row r="34" spans="1:9" x14ac:dyDescent="0.25">
      <c r="A34" s="431">
        <f>'Comm Input'!J1534</f>
        <v>0</v>
      </c>
      <c r="B34" t="str">
        <f>'Comm Input'!K1534</f>
        <v>EFFECTIVE: 12/2022</v>
      </c>
      <c r="C34" s="17">
        <f>'Comm Input'!L1534</f>
        <v>0</v>
      </c>
      <c r="D34" t="str">
        <f>'Comm Input'!M1534</f>
        <v>FL8810</v>
      </c>
      <c r="E34" s="593">
        <f>'Comm Input'!N1534</f>
        <v>1750</v>
      </c>
      <c r="F34" s="38">
        <f>'Comm Input'!V1534</f>
        <v>1.5599999999999999E-2</v>
      </c>
      <c r="G34" s="22">
        <f>'Comm Input'!W1534</f>
        <v>27.299999999999997</v>
      </c>
      <c r="H34" s="23">
        <f>'Comm Input'!Y1534</f>
        <v>0</v>
      </c>
      <c r="I34" s="22">
        <f>'Comm Input'!Z1534</f>
        <v>6.7000000000000002E-3</v>
      </c>
    </row>
    <row r="35" spans="1:9" x14ac:dyDescent="0.25">
      <c r="A35" s="431">
        <f>'Comm Input'!J1535</f>
        <v>0</v>
      </c>
      <c r="B35">
        <f>'Comm Input'!K1535</f>
        <v>0</v>
      </c>
      <c r="C35" t="str">
        <f>'Comm Input'!L1535</f>
        <v>SUTA CREDIT</v>
      </c>
      <c r="D35">
        <f>'Comm Input'!M1535</f>
        <v>0</v>
      </c>
      <c r="E35" s="593">
        <f>'Comm Input'!N1535</f>
        <v>0</v>
      </c>
      <c r="F35" s="593"/>
      <c r="G35" s="22">
        <f>'Comm Input'!W1535</f>
        <v>0</v>
      </c>
      <c r="H35" s="23">
        <f>'Comm Input'!Y1535</f>
        <v>0</v>
      </c>
      <c r="I35" s="22">
        <f>'Comm Input'!Z1535</f>
        <v>0</v>
      </c>
    </row>
    <row r="36" spans="1:9" x14ac:dyDescent="0.25">
      <c r="A36" s="431">
        <f>'Comm Input'!J1538</f>
        <v>0</v>
      </c>
      <c r="B36">
        <f>'Comm Input'!K1538</f>
        <v>0</v>
      </c>
      <c r="C36">
        <f>'Comm Input'!L1538</f>
        <v>0</v>
      </c>
      <c r="D36">
        <f>'Comm Input'!M1538</f>
        <v>0</v>
      </c>
      <c r="E36" s="593">
        <f>'Comm Input'!N1538</f>
        <v>0</v>
      </c>
      <c r="F36" s="38" t="s">
        <v>71</v>
      </c>
      <c r="G36" s="38">
        <f>'Comm Input'!W1538</f>
        <v>0</v>
      </c>
      <c r="H36" s="11">
        <f>'Comm Input'!Y1538</f>
        <v>0</v>
      </c>
      <c r="I36" s="22">
        <f>'Comm Input'!Z1538</f>
        <v>0</v>
      </c>
    </row>
    <row r="37" spans="1:9" x14ac:dyDescent="0.25">
      <c r="A37" s="431">
        <f>'Comm Input'!J1539</f>
        <v>0</v>
      </c>
      <c r="B37">
        <f>'Comm Input'!K1539</f>
        <v>0</v>
      </c>
      <c r="C37">
        <f>'Comm Input'!L1539</f>
        <v>0</v>
      </c>
      <c r="D37">
        <f>'Comm Input'!M1539</f>
        <v>0</v>
      </c>
      <c r="E37" s="23">
        <f>'Comm Input'!N1539</f>
        <v>0</v>
      </c>
      <c r="F37" s="23"/>
      <c r="G37" s="827">
        <f>'Comm Input'!W1539</f>
        <v>53.795999999999992</v>
      </c>
      <c r="H37" s="828">
        <f>'Comm Input'!Y1539</f>
        <v>0</v>
      </c>
      <c r="I37" s="829">
        <f>'Comm Input'!Z1539</f>
        <v>53.795999999999992</v>
      </c>
    </row>
    <row r="38" spans="1:9" x14ac:dyDescent="0.25">
      <c r="A38" s="440" t="str">
        <f>'Comm Input'!J1969</f>
        <v>CES</v>
      </c>
      <c r="B38" s="42" t="str">
        <f>'Comm Input'!K1969</f>
        <v>Liberty Blue Options</v>
      </c>
      <c r="C38" s="158">
        <f>'Comm Input'!M1969</f>
        <v>0</v>
      </c>
      <c r="D38" s="117">
        <f>'Comm Input'!N1969</f>
        <v>0</v>
      </c>
      <c r="E38" s="316">
        <f>'Comm Input'!O1969</f>
        <v>0</v>
      </c>
      <c r="F38" s="158">
        <f>'Comm Input'!P1969</f>
        <v>0</v>
      </c>
      <c r="G38" s="158">
        <f>'Comm Input'!W1969</f>
        <v>3.0759999999999999E-2</v>
      </c>
      <c r="H38" s="117">
        <f>'Comm Input'!X1969</f>
        <v>0</v>
      </c>
      <c r="I38" s="158">
        <f>'Comm Input'!Z1969</f>
        <v>0</v>
      </c>
    </row>
    <row r="39" spans="1:9" x14ac:dyDescent="0.25">
      <c r="A39" s="311">
        <f>'Comm Input'!J1970</f>
        <v>0</v>
      </c>
      <c r="B39" s="378" t="str">
        <f>'Comm Input'!K1970</f>
        <v>Harrison Roofing of Central Florida, LLC</v>
      </c>
      <c r="C39" t="str">
        <f>'Comm Input'!M1970</f>
        <v>FL5551</v>
      </c>
      <c r="D39" s="528">
        <f>'Comm Input'!N1970</f>
        <v>264</v>
      </c>
      <c r="E39" s="17">
        <f>'Comm Input'!O1970</f>
        <v>0</v>
      </c>
      <c r="F39" s="527">
        <f>'Comm Input'!P1970</f>
        <v>0</v>
      </c>
      <c r="G39" s="523">
        <f>'Comm Input'!W1970</f>
        <v>8.1206399999999999</v>
      </c>
      <c r="H39" s="523">
        <f>'Comm Input'!X1970</f>
        <v>0</v>
      </c>
      <c r="I39" s="523">
        <f>'Comm Input'!Z1970</f>
        <v>0</v>
      </c>
    </row>
    <row r="40" spans="1:9" x14ac:dyDescent="0.25">
      <c r="A40" s="311">
        <f>'Comm Input'!J1971</f>
        <v>0</v>
      </c>
      <c r="B40">
        <f>'Comm Input'!K1971</f>
        <v>0</v>
      </c>
      <c r="C40">
        <f>'Comm Input'!M1971</f>
        <v>0</v>
      </c>
      <c r="D40" s="529">
        <f>'Comm Input'!N1971</f>
        <v>0</v>
      </c>
      <c r="E40" s="17">
        <f>'Comm Input'!O1971</f>
        <v>0</v>
      </c>
      <c r="F40" s="525">
        <f>'Comm Input'!P1971</f>
        <v>0</v>
      </c>
      <c r="G40" s="22">
        <f>'Comm Input'!W1971</f>
        <v>0</v>
      </c>
      <c r="H40" s="22">
        <f>'Comm Input'!X1971</f>
        <v>0</v>
      </c>
      <c r="I40" s="22">
        <f>'Comm Input'!Z1971</f>
        <v>0</v>
      </c>
    </row>
    <row r="41" spans="1:9" x14ac:dyDescent="0.25">
      <c r="A41" s="311">
        <f>'Comm Input'!J1972</f>
        <v>0</v>
      </c>
      <c r="B41" t="str">
        <f>'Comm Input'!K1972</f>
        <v>EFFECTIVE: 11/2022</v>
      </c>
      <c r="C41">
        <f>'Comm Input'!M1972</f>
        <v>0</v>
      </c>
      <c r="D41" s="529">
        <f>'Comm Input'!N1972</f>
        <v>0</v>
      </c>
      <c r="E41" s="17">
        <f>'Comm Input'!O1972</f>
        <v>0</v>
      </c>
      <c r="F41" s="525">
        <f>'Comm Input'!P1972</f>
        <v>0</v>
      </c>
      <c r="G41" s="22">
        <f>'Comm Input'!W1972</f>
        <v>0</v>
      </c>
      <c r="H41" s="22">
        <f>'Comm Input'!X1972</f>
        <v>0</v>
      </c>
      <c r="I41" s="22">
        <f>'Comm Input'!Z1972</f>
        <v>0</v>
      </c>
    </row>
    <row r="42" spans="1:9" x14ac:dyDescent="0.25">
      <c r="A42" s="311" t="str">
        <f>'Comm Input'!J1973</f>
        <v>Note: Broker earns 1/2 SUTA cutoffs</v>
      </c>
      <c r="B42" t="str">
        <f>'Comm Input'!L1973</f>
        <v>SUTA CREDIT</v>
      </c>
      <c r="D42" s="529">
        <f>'Comm Input'!N1973</f>
        <v>0</v>
      </c>
      <c r="E42" s="17">
        <f>'Comm Input'!O1973</f>
        <v>0</v>
      </c>
      <c r="F42" s="525">
        <f>'Comm Input'!P1973</f>
        <v>0</v>
      </c>
      <c r="G42" s="22">
        <f>'Comm Input'!W1973</f>
        <v>0</v>
      </c>
      <c r="H42" s="22">
        <f>'Comm Input'!X1973</f>
        <v>0</v>
      </c>
      <c r="I42" s="22">
        <f>'Comm Input'!Z1973</f>
        <v>0</v>
      </c>
    </row>
    <row r="43" spans="1:9" x14ac:dyDescent="0.25">
      <c r="A43" s="311">
        <f>'Comm Input'!J1974</f>
        <v>0</v>
      </c>
      <c r="B43">
        <f>'Comm Input'!K1974</f>
        <v>0</v>
      </c>
      <c r="C43" s="1352">
        <f>'Comm Input'!M1974</f>
        <v>0</v>
      </c>
      <c r="D43" s="529">
        <f>'Comm Input'!N1974</f>
        <v>0</v>
      </c>
      <c r="E43" s="17">
        <f>'Comm Input'!O1974</f>
        <v>0</v>
      </c>
      <c r="F43" s="525">
        <f>'Comm Input'!P1974</f>
        <v>0</v>
      </c>
      <c r="G43" s="22">
        <f>'Comm Input'!W1974</f>
        <v>0</v>
      </c>
      <c r="H43" s="22">
        <f>'Comm Input'!X1974</f>
        <v>0</v>
      </c>
      <c r="I43" s="22">
        <f>'Comm Input'!Z1974</f>
        <v>0</v>
      </c>
    </row>
    <row r="44" spans="1:9" x14ac:dyDescent="0.25">
      <c r="A44" s="311">
        <f>'Comm Input'!J1977</f>
        <v>0</v>
      </c>
      <c r="B44">
        <f>'Comm Input'!K1977</f>
        <v>0</v>
      </c>
      <c r="D44" s="49">
        <f>'Comm Input'!N1977</f>
        <v>0</v>
      </c>
      <c r="E44" s="50">
        <f>'Comm Input'!O1977</f>
        <v>0</v>
      </c>
      <c r="F44" s="38">
        <f>'Comm Input'!P1977</f>
        <v>0</v>
      </c>
      <c r="G44" s="827">
        <f>'Comm Input'!W1977</f>
        <v>8.1206399999999999</v>
      </c>
      <c r="H44" s="829">
        <f>'Comm Input'!X1977</f>
        <v>0</v>
      </c>
      <c r="I44" s="829">
        <f>'Comm Input'!Z1977</f>
        <v>8.1206399999999999</v>
      </c>
    </row>
  </sheetData>
  <mergeCells count="1">
    <mergeCell ref="A2:B2"/>
  </mergeCells>
  <conditionalFormatting sqref="A6:F7 C5:F5 G5:I8 A9:I10 C12:I12 A13:I19 G25:G29 H24:I29 G21:I23 A31:I37 C38:I42 D44:I44 B43:I43">
    <cfRule type="cellIs" dxfId="166" priority="36" operator="equal">
      <formula>0</formula>
    </cfRule>
  </conditionalFormatting>
  <conditionalFormatting sqref="A8 E8:F8 A5">
    <cfRule type="cellIs" dxfId="165" priority="30" operator="equal">
      <formula>0</formula>
    </cfRule>
  </conditionalFormatting>
  <conditionalFormatting sqref="B8">
    <cfRule type="cellIs" dxfId="164" priority="29" operator="equal">
      <formula>0</formula>
    </cfRule>
  </conditionalFormatting>
  <conditionalFormatting sqref="B5">
    <cfRule type="cellIs" dxfId="163" priority="28" operator="equal">
      <formula>0</formula>
    </cfRule>
  </conditionalFormatting>
  <conditionalFormatting sqref="C8:D8">
    <cfRule type="cellIs" dxfId="162" priority="27" operator="equal">
      <formula>0</formula>
    </cfRule>
  </conditionalFormatting>
  <conditionalFormatting sqref="B12">
    <cfRule type="cellIs" dxfId="161" priority="24" operator="equal">
      <formula>0</formula>
    </cfRule>
  </conditionalFormatting>
  <conditionalFormatting sqref="A12">
    <cfRule type="cellIs" dxfId="160" priority="23" operator="equal">
      <formula>0</formula>
    </cfRule>
  </conditionalFormatting>
  <conditionalFormatting sqref="A25:F29 A24 E24:F24 A21 C21:F21 A22:F23">
    <cfRule type="cellIs" dxfId="159" priority="22" operator="equal">
      <formula>0</formula>
    </cfRule>
  </conditionalFormatting>
  <conditionalFormatting sqref="B21">
    <cfRule type="cellIs" dxfId="158" priority="21" operator="equal">
      <formula>0</formula>
    </cfRule>
  </conditionalFormatting>
  <conditionalFormatting sqref="B24">
    <cfRule type="cellIs" dxfId="157" priority="20" operator="equal">
      <formula>0</formula>
    </cfRule>
  </conditionalFormatting>
  <conditionalFormatting sqref="C24:D24">
    <cfRule type="cellIs" dxfId="156" priority="19" operator="equal">
      <formula>0</formula>
    </cfRule>
  </conditionalFormatting>
  <conditionalFormatting sqref="G24">
    <cfRule type="cellIs" dxfId="155" priority="17" operator="equal">
      <formula>0</formula>
    </cfRule>
  </conditionalFormatting>
  <conditionalFormatting sqref="A38:B40 A42:B42">
    <cfRule type="cellIs" dxfId="154" priority="5" operator="equal">
      <formula>0</formula>
    </cfRule>
  </conditionalFormatting>
  <conditionalFormatting sqref="A44:B44">
    <cfRule type="cellIs" dxfId="153" priority="4" operator="equal">
      <formula>0</formula>
    </cfRule>
  </conditionalFormatting>
  <conditionalFormatting sqref="A41">
    <cfRule type="cellIs" dxfId="152" priority="3" operator="equal">
      <formula>0</formula>
    </cfRule>
  </conditionalFormatting>
  <conditionalFormatting sqref="B41">
    <cfRule type="cellIs" dxfId="151" priority="2" operator="equal">
      <formula>0</formula>
    </cfRule>
  </conditionalFormatting>
  <conditionalFormatting sqref="A43">
    <cfRule type="cellIs" dxfId="150" priority="1" operator="equal">
      <formula>0</formula>
    </cfRule>
  </conditionalFormatting>
  <hyperlinks>
    <hyperlink ref="C3" r:id="rId1" xr:uid="{80CEF398-BEF4-4FCF-AD45-C7457F3B6B29}"/>
  </hyperlinks>
  <pageMargins left="0.7" right="0.7" top="0.75" bottom="0.75" header="0.3" footer="0.3"/>
  <pageSetup orientation="portrait" horizontalDpi="1200" verticalDpi="120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M34"/>
  <sheetViews>
    <sheetView workbookViewId="0">
      <selection activeCell="A2" sqref="A2:A3"/>
    </sheetView>
  </sheetViews>
  <sheetFormatPr defaultColWidth="8.5703125" defaultRowHeight="12.75" x14ac:dyDescent="0.2"/>
  <cols>
    <col min="1" max="1" width="23.85546875" style="338" customWidth="1"/>
    <col min="2" max="2" width="23.28515625" style="143" bestFit="1" customWidth="1"/>
    <col min="3" max="3" width="14.7109375" style="143" customWidth="1"/>
    <col min="4" max="4" width="11.5703125" style="143" bestFit="1" customWidth="1"/>
    <col min="5" max="5" width="11.7109375" style="353" customWidth="1"/>
    <col min="6" max="6" width="8.42578125" style="143" customWidth="1"/>
    <col min="7" max="7" width="12.28515625" style="143" customWidth="1"/>
    <col min="8" max="9" width="9.42578125" style="143" customWidth="1"/>
    <col min="10" max="11" width="12.5703125" style="143" customWidth="1"/>
    <col min="12" max="16384" width="8.5703125" style="143"/>
  </cols>
  <sheetData>
    <row r="1" spans="1:13" customFormat="1" ht="73.349999999999994" customHeight="1" thickBot="1" x14ac:dyDescent="0.3">
      <c r="A1" s="1403" t="str">
        <f>'Comm Input'!$J$4</f>
        <v>2022 12 Pays 2023 01</v>
      </c>
      <c r="B1" s="1403" t="str">
        <f>'Comm Input'!$J$4</f>
        <v>2022 12 Pays 2023 01</v>
      </c>
      <c r="C1" s="1134" t="str">
        <f>'Comm Input'!L4</f>
        <v xml:space="preserve">                            Accurate Payroll Strategies</v>
      </c>
      <c r="D1" s="1134"/>
      <c r="E1" s="631"/>
      <c r="F1" s="1134" t="str">
        <f>'Comm Input'!Q4</f>
        <v xml:space="preserve">Thank you for referring business to the brokerage division of APS. </v>
      </c>
      <c r="G1" s="1134"/>
      <c r="H1" s="1134"/>
      <c r="I1" s="1134"/>
      <c r="J1" s="1134"/>
      <c r="K1" s="1134"/>
      <c r="L1" s="1134"/>
      <c r="M1" s="1134"/>
    </row>
    <row r="2" spans="1:13" x14ac:dyDescent="0.2">
      <c r="A2" s="1495">
        <f>SUM(J:J)</f>
        <v>268.16029758000002</v>
      </c>
      <c r="B2" s="1464" t="s">
        <v>759</v>
      </c>
      <c r="C2" s="1460"/>
    </row>
    <row r="3" spans="1:13" ht="14.65" customHeight="1" thickBot="1" x14ac:dyDescent="0.25">
      <c r="A3" s="1496"/>
      <c r="B3" s="1464"/>
      <c r="C3" s="1460"/>
    </row>
    <row r="4" spans="1:13" ht="38.25" x14ac:dyDescent="0.2">
      <c r="A4" s="339" t="s">
        <v>133</v>
      </c>
      <c r="B4" s="288" t="s">
        <v>760</v>
      </c>
      <c r="C4" s="288" t="s">
        <v>126</v>
      </c>
      <c r="D4" s="632" t="s">
        <v>761</v>
      </c>
      <c r="E4" s="289" t="s">
        <v>762</v>
      </c>
      <c r="F4" s="295" t="s">
        <v>139</v>
      </c>
      <c r="G4" s="289" t="s">
        <v>142</v>
      </c>
      <c r="H4" s="373" t="s">
        <v>144</v>
      </c>
      <c r="I4" s="290" t="s">
        <v>146</v>
      </c>
      <c r="J4" s="288" t="s">
        <v>147</v>
      </c>
    </row>
    <row r="5" spans="1:13" x14ac:dyDescent="0.2">
      <c r="B5" s="298">
        <f>'Comm Input'!K50</f>
        <v>0</v>
      </c>
      <c r="C5" s="298">
        <f>'Comm Input'!M50</f>
        <v>0</v>
      </c>
      <c r="D5" s="353">
        <f>'Comm Input'!N50</f>
        <v>0</v>
      </c>
      <c r="E5" s="308">
        <f>'Comm Input'!P50</f>
        <v>0</v>
      </c>
      <c r="F5" s="304">
        <f>'Comm Input'!Q50</f>
        <v>0</v>
      </c>
      <c r="G5" s="308">
        <f>'Comm Input'!U50</f>
        <v>0</v>
      </c>
      <c r="H5" s="1192"/>
      <c r="I5" s="309">
        <f>'Comm Input'!Y50</f>
        <v>0</v>
      </c>
      <c r="J5" s="309">
        <f>'Comm Input'!Z50</f>
        <v>0</v>
      </c>
    </row>
    <row r="6" spans="1:13" ht="15" x14ac:dyDescent="0.25">
      <c r="A6" s="904" t="s">
        <v>161</v>
      </c>
      <c r="B6" s="233"/>
      <c r="C6" s="46"/>
      <c r="D6" s="908"/>
      <c r="E6" s="158"/>
      <c r="F6" s="909"/>
      <c r="G6" s="158">
        <f>'Comm Input'!U51</f>
        <v>3.7600000000000001E-2</v>
      </c>
      <c r="H6" s="158">
        <f>'Comm Input'!W51</f>
        <v>1.128E-2</v>
      </c>
      <c r="I6" s="157">
        <f>'Comm Input'!Y51</f>
        <v>0.05</v>
      </c>
      <c r="J6" s="158"/>
    </row>
    <row r="7" spans="1:13" ht="15" x14ac:dyDescent="0.25">
      <c r="A7" s="905"/>
      <c r="B7" t="str">
        <f>'Comm Input'!K52</f>
        <v>Designer Decks</v>
      </c>
      <c r="C7" t="str">
        <f>'Comm Input'!M52</f>
        <v>FL5403</v>
      </c>
      <c r="D7" s="89">
        <f>'Comm Input'!$N$52</f>
        <v>3456</v>
      </c>
      <c r="E7" s="38">
        <f>'Comm Input'!P52</f>
        <v>0.1</v>
      </c>
      <c r="F7" s="307">
        <f>'Comm Input'!Q52</f>
        <v>345.6</v>
      </c>
      <c r="G7" s="38">
        <f>'Comm Input'!U52</f>
        <v>0</v>
      </c>
      <c r="H7" s="22">
        <f>'Comm Input'!W52</f>
        <v>38.98368</v>
      </c>
      <c r="I7" s="23">
        <f>'Comm Input'!Y52</f>
        <v>17.28</v>
      </c>
      <c r="J7" s="22">
        <f>'Comm Input'!Z52</f>
        <v>0</v>
      </c>
    </row>
    <row r="8" spans="1:13" ht="15" x14ac:dyDescent="0.25">
      <c r="A8" s="905"/>
      <c r="B8">
        <f>'Comm Input'!K53</f>
        <v>0</v>
      </c>
      <c r="C8" t="str">
        <f>'Comm Input'!M53</f>
        <v>OT</v>
      </c>
      <c r="D8" s="28">
        <f>'Comm Input'!N53</f>
        <v>0</v>
      </c>
      <c r="E8" s="38">
        <f>'Comm Input'!P53</f>
        <v>6.6000000000000003E-2</v>
      </c>
      <c r="F8" s="307">
        <f>'Comm Input'!Q53</f>
        <v>0</v>
      </c>
      <c r="G8" s="38">
        <f>'Comm Input'!U53</f>
        <v>0</v>
      </c>
      <c r="H8" s="22">
        <f>'Comm Input'!W53</f>
        <v>0</v>
      </c>
      <c r="I8" s="23">
        <f>'Comm Input'!Y53</f>
        <v>0</v>
      </c>
      <c r="J8" s="22">
        <f>'Comm Input'!Z53</f>
        <v>0</v>
      </c>
    </row>
    <row r="9" spans="1:13" ht="15" x14ac:dyDescent="0.25">
      <c r="A9" s="905"/>
      <c r="B9">
        <f>'Comm Input'!K54</f>
        <v>0</v>
      </c>
      <c r="C9" t="str">
        <f>'Comm Input'!M54</f>
        <v>FL8742</v>
      </c>
      <c r="D9" s="89">
        <f>'Comm Input'!N54</f>
        <v>0</v>
      </c>
      <c r="E9" s="38">
        <f>'Comm Input'!P54</f>
        <v>0.01</v>
      </c>
      <c r="F9" s="307">
        <f>'Comm Input'!Q54</f>
        <v>0</v>
      </c>
      <c r="G9" s="38">
        <f>'Comm Input'!U54</f>
        <v>0</v>
      </c>
      <c r="H9" s="22">
        <f>'Comm Input'!W54</f>
        <v>0</v>
      </c>
      <c r="I9" s="23">
        <f>'Comm Input'!Y54</f>
        <v>0</v>
      </c>
      <c r="J9" s="22">
        <f>'Comm Input'!Z54</f>
        <v>0</v>
      </c>
    </row>
    <row r="10" spans="1:13" ht="15" x14ac:dyDescent="0.25">
      <c r="A10" s="905"/>
      <c r="B10">
        <f>'Comm Input'!K55</f>
        <v>0</v>
      </c>
      <c r="C10" t="str">
        <f>'Comm Input'!M55</f>
        <v>OT</v>
      </c>
      <c r="D10" s="28">
        <f>'Comm Input'!N55</f>
        <v>0</v>
      </c>
      <c r="E10" s="38">
        <f>'Comm Input'!P55</f>
        <v>6.6000000000000008E-3</v>
      </c>
      <c r="F10" s="307">
        <f>'Comm Input'!Q55</f>
        <v>0</v>
      </c>
      <c r="G10" s="38">
        <f>'Comm Input'!U55</f>
        <v>0</v>
      </c>
      <c r="H10" s="22">
        <f>'Comm Input'!W55</f>
        <v>0</v>
      </c>
      <c r="I10" s="23">
        <f>'Comm Input'!Y55</f>
        <v>0</v>
      </c>
      <c r="J10" s="22">
        <f>'Comm Input'!Z55</f>
        <v>0</v>
      </c>
    </row>
    <row r="11" spans="1:13" ht="15" x14ac:dyDescent="0.25">
      <c r="A11" s="905"/>
      <c r="B11">
        <f>'Comm Input'!K56</f>
        <v>0</v>
      </c>
      <c r="C11">
        <f>'Comm Input'!M56</f>
        <v>0</v>
      </c>
      <c r="D11" s="105">
        <f>'Comm Input'!N56</f>
        <v>0</v>
      </c>
      <c r="E11" s="38">
        <f>'Comm Input'!P56</f>
        <v>0</v>
      </c>
      <c r="F11" s="306">
        <f>'Comm Input'!Q56</f>
        <v>0</v>
      </c>
      <c r="G11" s="38">
        <f>'Comm Input'!U56</f>
        <v>0</v>
      </c>
      <c r="H11" s="38">
        <f>'Comm Input'!W56</f>
        <v>0</v>
      </c>
      <c r="I11" s="11">
        <f>'Comm Input'!Y56</f>
        <v>0</v>
      </c>
      <c r="J11" s="22">
        <f>'Comm Input'!Z56</f>
        <v>0</v>
      </c>
    </row>
    <row r="12" spans="1:13" ht="15" x14ac:dyDescent="0.25">
      <c r="A12" s="905"/>
      <c r="B12">
        <f>'Comm Input'!K57</f>
        <v>0</v>
      </c>
      <c r="C12">
        <f>'Comm Input'!M57</f>
        <v>0</v>
      </c>
      <c r="D12" s="105">
        <f>'Comm Input'!N57</f>
        <v>0</v>
      </c>
      <c r="E12" s="38">
        <f>'Comm Input'!P57</f>
        <v>0</v>
      </c>
      <c r="F12" s="306">
        <f>'Comm Input'!Q57</f>
        <v>0</v>
      </c>
      <c r="G12" s="38">
        <f>'Comm Input'!U57</f>
        <v>0</v>
      </c>
      <c r="H12" s="827">
        <f>'Comm Input'!W57</f>
        <v>38.98368</v>
      </c>
      <c r="I12" s="828">
        <f>'Comm Input'!Y57</f>
        <v>17.28</v>
      </c>
      <c r="J12" s="829">
        <f>'Comm Input'!Z57</f>
        <v>56.263680000000001</v>
      </c>
    </row>
    <row r="13" spans="1:13" ht="15" x14ac:dyDescent="0.25">
      <c r="A13" s="905"/>
      <c r="B13"/>
      <c r="C13"/>
      <c r="D13" s="89"/>
      <c r="E13"/>
      <c r="F13"/>
      <c r="G13"/>
      <c r="H13"/>
      <c r="I13"/>
      <c r="J13"/>
    </row>
    <row r="14" spans="1:13" ht="15" x14ac:dyDescent="0.25">
      <c r="A14" s="906">
        <f>'Comm Input'!J60</f>
        <v>0</v>
      </c>
      <c r="B14" s="704">
        <f>'Comm Input'!L60</f>
        <v>0</v>
      </c>
      <c r="C14" s="704">
        <f>'Comm Input'!M60</f>
        <v>0</v>
      </c>
      <c r="D14" s="910">
        <f>'Comm Input'!N60</f>
        <v>0</v>
      </c>
      <c r="E14" s="704">
        <f>'Comm Input'!O60</f>
        <v>0</v>
      </c>
      <c r="F14" s="704">
        <f>'Comm Input'!P60</f>
        <v>0</v>
      </c>
      <c r="G14" s="704">
        <f>'Comm Input'!Q60</f>
        <v>0</v>
      </c>
      <c r="H14" s="1191"/>
      <c r="I14" s="704">
        <f>'Comm Input'!U60</f>
        <v>0</v>
      </c>
      <c r="J14" s="704">
        <f>'Comm Input'!V60</f>
        <v>0</v>
      </c>
    </row>
    <row r="15" spans="1:13" ht="15" x14ac:dyDescent="0.25">
      <c r="A15" s="907" t="str">
        <f>'Comm Input'!J61</f>
        <v>Harbor</v>
      </c>
      <c r="B15" s="171"/>
      <c r="C15" s="171"/>
      <c r="D15" s="774"/>
      <c r="E15" s="171"/>
      <c r="F15" s="171"/>
      <c r="G15" s="911">
        <f>'Comm Input'!U61</f>
        <v>3.56E-2</v>
      </c>
      <c r="H15" s="709">
        <f>'Comm Input'!W61</f>
        <v>1.9580000000000001E-3</v>
      </c>
      <c r="I15" s="912"/>
      <c r="J15" s="171"/>
    </row>
    <row r="16" spans="1:13" ht="15" x14ac:dyDescent="0.25">
      <c r="A16" s="905">
        <f>'Comm Input'!J62</f>
        <v>0</v>
      </c>
      <c r="B16" t="str">
        <f>'Comm Input'!K62</f>
        <v>Total Roadside</v>
      </c>
      <c r="C16" t="str">
        <f>'Comm Input'!M62</f>
        <v>FL8810</v>
      </c>
      <c r="D16" s="89">
        <f>SUM('Comm Input'!N62)</f>
        <v>81792.929999999993</v>
      </c>
      <c r="E16" s="38">
        <f>'Comm Input'!P62</f>
        <v>2.3999999999999998E-3</v>
      </c>
      <c r="F16" s="376">
        <f>'Comm Input'!Q62</f>
        <v>196.30303199999997</v>
      </c>
      <c r="G16"/>
      <c r="H16" s="89">
        <f>SUM('Comm Input'!W62)</f>
        <v>160.15055694</v>
      </c>
      <c r="I16" s="22"/>
      <c r="J16">
        <f>'Comm Input'!V62</f>
        <v>0</v>
      </c>
    </row>
    <row r="17" spans="1:10" ht="15" x14ac:dyDescent="0.25">
      <c r="A17" s="905">
        <f>'Comm Input'!J63</f>
        <v>0</v>
      </c>
      <c r="B17">
        <f>'Comm Input'!L63</f>
        <v>0</v>
      </c>
      <c r="C17" t="str">
        <f>'Comm Input'!M63</f>
        <v>OT</v>
      </c>
      <c r="D17" s="89">
        <f>'Comm Input'!N63</f>
        <v>0</v>
      </c>
      <c r="E17" s="38">
        <f>'Comm Input'!P63</f>
        <v>1.5839999999999999E-3</v>
      </c>
      <c r="F17"/>
      <c r="G17">
        <f>'Comm Input'!Q63</f>
        <v>0</v>
      </c>
      <c r="H17" s="89">
        <f>SUM('Comm Input'!W63)</f>
        <v>0</v>
      </c>
      <c r="I17" s="22"/>
      <c r="J17">
        <f>'Comm Input'!V63</f>
        <v>0</v>
      </c>
    </row>
    <row r="18" spans="1:10" ht="15" x14ac:dyDescent="0.25">
      <c r="A18" s="905">
        <f>'Comm Input'!J64</f>
        <v>0</v>
      </c>
      <c r="B18" s="33"/>
      <c r="C18">
        <f>'Comm Input'!M64</f>
        <v>0</v>
      </c>
      <c r="D18" s="89">
        <f>'Comm Input'!N64</f>
        <v>0</v>
      </c>
      <c r="E18">
        <f>'Comm Input'!O64</f>
        <v>0</v>
      </c>
      <c r="F18">
        <f>'Comm Input'!P64</f>
        <v>0</v>
      </c>
      <c r="G18">
        <f>'Comm Input'!Q64</f>
        <v>0</v>
      </c>
      <c r="H18" s="89">
        <f>'Comm Input'!W63</f>
        <v>0</v>
      </c>
      <c r="I18" s="22">
        <f>'Comm Input'!Y63</f>
        <v>0</v>
      </c>
      <c r="J18">
        <f>'Comm Input'!V64</f>
        <v>0</v>
      </c>
    </row>
    <row r="19" spans="1:10" ht="15" x14ac:dyDescent="0.25">
      <c r="A19" s="905">
        <f>'Comm Input'!J65</f>
        <v>0</v>
      </c>
      <c r="B19">
        <f>'Comm Input'!L65</f>
        <v>0</v>
      </c>
      <c r="C19">
        <f>'Comm Input'!M65</f>
        <v>0</v>
      </c>
      <c r="D19" s="89">
        <f>'Comm Input'!N65</f>
        <v>0</v>
      </c>
      <c r="E19">
        <f>'Comm Input'!O65</f>
        <v>0</v>
      </c>
      <c r="F19">
        <f>'Comm Input'!P65</f>
        <v>0</v>
      </c>
      <c r="G19">
        <f>'Comm Input'!Q65</f>
        <v>0</v>
      </c>
      <c r="H19" s="89">
        <f>'Comm Input'!W64</f>
        <v>0</v>
      </c>
      <c r="I19" s="22">
        <f>'Comm Input'!Y64</f>
        <v>0</v>
      </c>
      <c r="J19">
        <f>'Comm Input'!V65</f>
        <v>0</v>
      </c>
    </row>
    <row r="20" spans="1:10" ht="15" x14ac:dyDescent="0.25">
      <c r="A20" s="905"/>
      <c r="B20"/>
      <c r="C20"/>
      <c r="D20" s="89"/>
      <c r="E20"/>
      <c r="F20"/>
      <c r="G20"/>
      <c r="H20" s="913">
        <f>'Comm Input'!W65</f>
        <v>160.15055694</v>
      </c>
      <c r="I20" s="829">
        <f>'Comm Input'!Y65</f>
        <v>3.9260606399999998</v>
      </c>
      <c r="J20" s="829">
        <f>SUM(H20:I20)</f>
        <v>164.07661758</v>
      </c>
    </row>
    <row r="21" spans="1:10" ht="15" x14ac:dyDescent="0.25">
      <c r="A21" s="905"/>
      <c r="B21"/>
      <c r="C21"/>
      <c r="D21" s="89"/>
      <c r="E21"/>
      <c r="F21"/>
      <c r="G21"/>
      <c r="H21"/>
      <c r="I21"/>
      <c r="J21"/>
    </row>
    <row r="22" spans="1:10" ht="15" x14ac:dyDescent="0.25">
      <c r="A22" s="310" t="str">
        <f>'Comm Input'!J1055</f>
        <v>CES</v>
      </c>
      <c r="B22" s="35"/>
      <c r="C22" s="158"/>
      <c r="D22" s="117"/>
      <c r="E22" s="316"/>
      <c r="F22" s="158"/>
      <c r="G22" s="377" t="str">
        <f>('Comm Input'!U1055)</f>
        <v>Bundled</v>
      </c>
      <c r="H22" s="158">
        <f>'Comm Input'!W1055</f>
        <v>3.0000000000000001E-3</v>
      </c>
      <c r="I22" s="157"/>
      <c r="J22" s="158"/>
    </row>
    <row r="23" spans="1:10" ht="15" x14ac:dyDescent="0.25">
      <c r="A23" s="431">
        <f>'Comm Input'!J1056</f>
        <v>0</v>
      </c>
      <c r="B23" t="str">
        <f>'Comm Input'!K1056</f>
        <v>Pace Home Solutions, LLC</v>
      </c>
      <c r="C23" t="str">
        <f>'Comm Input'!M1056</f>
        <v>FL5551</v>
      </c>
      <c r="D23" s="755">
        <f>'Comm Input'!N1056</f>
        <v>0</v>
      </c>
      <c r="E23" s="17">
        <f>'Comm Input'!O1056</f>
        <v>0</v>
      </c>
      <c r="F23" s="525">
        <f>'Comm Input'!P1056</f>
        <v>0</v>
      </c>
      <c r="G23" s="307">
        <f>'Comm Input'!Q1056</f>
        <v>0</v>
      </c>
      <c r="H23" s="22">
        <f>'Comm Input'!W1056</f>
        <v>0</v>
      </c>
      <c r="I23" s="23">
        <f>'Comm Input'!Y1056</f>
        <v>0</v>
      </c>
      <c r="J23" s="22">
        <f>'Comm Input'!Z1056</f>
        <v>0</v>
      </c>
    </row>
    <row r="24" spans="1:10" ht="15" x14ac:dyDescent="0.25">
      <c r="A24" s="311">
        <f>'Comm Input'!J1057</f>
        <v>0</v>
      </c>
      <c r="B24">
        <f>'Comm Input'!L1057</f>
        <v>0</v>
      </c>
      <c r="C24">
        <f>'Comm Input'!M1057</f>
        <v>0</v>
      </c>
      <c r="D24" s="528">
        <f>'Comm Input'!N1057</f>
        <v>0</v>
      </c>
      <c r="E24" s="17">
        <f>'Comm Input'!O1057</f>
        <v>0</v>
      </c>
      <c r="F24" s="527">
        <f>'Comm Input'!P1057</f>
        <v>0</v>
      </c>
      <c r="G24" s="535">
        <f>'Comm Input'!Q1057</f>
        <v>0</v>
      </c>
      <c r="H24" s="523">
        <f>'Comm Input'!W1057</f>
        <v>0</v>
      </c>
      <c r="I24" s="538">
        <f>'Comm Input'!Y1057</f>
        <v>0</v>
      </c>
      <c r="J24" s="523">
        <f>'Comm Input'!Z1057</f>
        <v>0</v>
      </c>
    </row>
    <row r="25" spans="1:10" ht="15" x14ac:dyDescent="0.25">
      <c r="A25" s="311">
        <f>'Comm Input'!J1058</f>
        <v>0</v>
      </c>
      <c r="B25" t="str">
        <f>'Comm Input'!K1058</f>
        <v>EFFECTIVE: 3/2021</v>
      </c>
      <c r="C25">
        <f>'Comm Input'!M1058</f>
        <v>0</v>
      </c>
      <c r="D25" s="593">
        <f>'Comm Input'!N1058</f>
        <v>0</v>
      </c>
      <c r="E25" s="17">
        <f>'Comm Input'!O1058</f>
        <v>0</v>
      </c>
      <c r="F25" s="525">
        <f>'Comm Input'!P1058</f>
        <v>0</v>
      </c>
      <c r="G25" s="307">
        <f>'Comm Input'!Q1058</f>
        <v>0</v>
      </c>
      <c r="H25" s="22">
        <f>'Comm Input'!W1058</f>
        <v>0</v>
      </c>
      <c r="I25" s="23">
        <f>'Comm Input'!Y1058</f>
        <v>0</v>
      </c>
      <c r="J25" s="22">
        <f>'Comm Input'!Z1058</f>
        <v>0</v>
      </c>
    </row>
    <row r="26" spans="1:10" ht="15" x14ac:dyDescent="0.25">
      <c r="A26" s="311">
        <f>'Comm Input'!J1059</f>
        <v>0</v>
      </c>
      <c r="B26">
        <f>'Comm Input'!L1059</f>
        <v>0</v>
      </c>
      <c r="C26">
        <f>'Comm Input'!M1059</f>
        <v>0</v>
      </c>
      <c r="D26" s="529">
        <f>'Comm Input'!N1059</f>
        <v>0</v>
      </c>
      <c r="E26" s="17">
        <f>'Comm Input'!O1059</f>
        <v>0</v>
      </c>
      <c r="F26" s="525">
        <f>'Comm Input'!P1059</f>
        <v>0</v>
      </c>
      <c r="G26" s="307">
        <f>'Comm Input'!Q1059</f>
        <v>0</v>
      </c>
      <c r="H26" s="22">
        <f>'Comm Input'!W1059</f>
        <v>0</v>
      </c>
      <c r="I26" s="23">
        <f>'Comm Input'!Y1059</f>
        <v>0</v>
      </c>
      <c r="J26" s="22">
        <f>'Comm Input'!Z1059</f>
        <v>0</v>
      </c>
    </row>
    <row r="27" spans="1:10" ht="15" x14ac:dyDescent="0.25">
      <c r="A27" s="311">
        <f>'Comm Input'!J1062</f>
        <v>0</v>
      </c>
      <c r="B27">
        <f>'Comm Input'!L1062</f>
        <v>0</v>
      </c>
      <c r="C27">
        <f>'Comm Input'!M1062</f>
        <v>0</v>
      </c>
      <c r="D27" s="49">
        <f>'Comm Input'!N1062</f>
        <v>0</v>
      </c>
      <c r="E27" s="50">
        <f>'Comm Input'!O1062</f>
        <v>0</v>
      </c>
      <c r="F27" s="38">
        <f>'Comm Input'!P1062</f>
        <v>0</v>
      </c>
      <c r="G27" s="38">
        <f>'Comm Input'!Q1062</f>
        <v>0</v>
      </c>
      <c r="H27" s="827">
        <f>'Comm Input'!W1062</f>
        <v>0</v>
      </c>
      <c r="I27" s="828">
        <f>'Comm Input'!Y1062</f>
        <v>0</v>
      </c>
      <c r="J27" s="829">
        <f>'Comm Input'!Z1062</f>
        <v>0</v>
      </c>
    </row>
    <row r="28" spans="1:10" x14ac:dyDescent="0.2">
      <c r="D28" s="353"/>
      <c r="E28" s="143"/>
    </row>
    <row r="29" spans="1:10" customFormat="1" ht="15" x14ac:dyDescent="0.25">
      <c r="A29" s="310" t="str">
        <f>'Comm Input'!J1065</f>
        <v>CES</v>
      </c>
      <c r="B29" s="35" t="str">
        <f>'Comm Input'!K1065</f>
        <v>Noble Ink</v>
      </c>
      <c r="C29" s="158"/>
      <c r="D29" s="117"/>
      <c r="E29" s="117"/>
      <c r="F29" s="117"/>
      <c r="G29" s="377" t="str">
        <f>'Comm Input'!U1065</f>
        <v>Bundled</v>
      </c>
      <c r="H29" s="158" t="str">
        <f>'Comm Input'!W1065</f>
        <v>see per code</v>
      </c>
      <c r="I29" s="158"/>
      <c r="J29" s="158"/>
    </row>
    <row r="30" spans="1:10" customFormat="1" ht="15" x14ac:dyDescent="0.25">
      <c r="A30" s="431">
        <f>'Comm Input'!J1066</f>
        <v>0</v>
      </c>
      <c r="B30" t="str">
        <f>'Comm Input'!K1066</f>
        <v>Darcy Roofing, LLC</v>
      </c>
      <c r="C30" t="str">
        <f>'Comm Input'!M1066</f>
        <v>FL8810</v>
      </c>
      <c r="D30" s="790">
        <f>'Comm Input'!N1066</f>
        <v>3000</v>
      </c>
      <c r="E30" s="790"/>
      <c r="F30" s="790"/>
      <c r="G30" s="790"/>
      <c r="H30" s="523">
        <f>'Comm Input'!W1066</f>
        <v>30</v>
      </c>
      <c r="I30" s="523"/>
      <c r="J30" s="523">
        <f>'Comm Input'!Z1066</f>
        <v>0</v>
      </c>
    </row>
    <row r="31" spans="1:10" customFormat="1" ht="15" x14ac:dyDescent="0.25">
      <c r="A31" s="311">
        <f>'Comm Input'!J1067</f>
        <v>0</v>
      </c>
      <c r="B31">
        <f>'Comm Input'!K1067</f>
        <v>0</v>
      </c>
      <c r="C31">
        <f>'Comm Input'!M1067</f>
        <v>0</v>
      </c>
      <c r="D31" s="529">
        <f>'Comm Input'!N1067</f>
        <v>0</v>
      </c>
      <c r="E31" s="529"/>
      <c r="F31" s="529"/>
      <c r="G31" s="529"/>
      <c r="H31" s="22">
        <f>'Comm Input'!W1067</f>
        <v>0</v>
      </c>
      <c r="I31" s="22"/>
      <c r="J31" s="22">
        <f>'Comm Input'!Z1067</f>
        <v>0</v>
      </c>
    </row>
    <row r="32" spans="1:10" customFormat="1" ht="15" x14ac:dyDescent="0.25">
      <c r="A32" s="311">
        <f>'Comm Input'!J1068</f>
        <v>0</v>
      </c>
      <c r="B32" t="str">
        <f>'Comm Input'!K1068</f>
        <v>EFFECTIVE: 4/2022</v>
      </c>
      <c r="C32" t="str">
        <f>'Comm Input'!M1068</f>
        <v>FL5551</v>
      </c>
      <c r="D32" s="529">
        <f>'Comm Input'!N1068</f>
        <v>891</v>
      </c>
      <c r="E32" s="529"/>
      <c r="F32" s="529"/>
      <c r="G32" s="529"/>
      <c r="H32" s="22">
        <f>'Comm Input'!W1068</f>
        <v>17.82</v>
      </c>
      <c r="I32" s="22"/>
      <c r="J32" s="22">
        <f>'Comm Input'!Z1068</f>
        <v>0</v>
      </c>
    </row>
    <row r="33" spans="1:10" customFormat="1" ht="15" x14ac:dyDescent="0.25">
      <c r="A33" s="311">
        <f>'Comm Input'!J1071</f>
        <v>0</v>
      </c>
      <c r="B33">
        <f>'Comm Input'!K1071</f>
        <v>0</v>
      </c>
      <c r="C33">
        <f>'Comm Input'!M1071</f>
        <v>0</v>
      </c>
      <c r="D33" s="593">
        <f>'Comm Input'!N1071</f>
        <v>0</v>
      </c>
      <c r="E33" s="593"/>
      <c r="F33" s="593"/>
      <c r="G33" s="593"/>
      <c r="H33" s="22">
        <f>'Comm Input'!W1071</f>
        <v>0</v>
      </c>
      <c r="I33" s="22"/>
      <c r="J33" s="22">
        <f>'Comm Input'!Z1071</f>
        <v>0</v>
      </c>
    </row>
    <row r="34" spans="1:10" customFormat="1" ht="15" x14ac:dyDescent="0.25">
      <c r="A34" s="311">
        <f>'Comm Input'!J1072</f>
        <v>0</v>
      </c>
      <c r="B34">
        <f>'Comm Input'!K1072</f>
        <v>0</v>
      </c>
      <c r="C34">
        <f>'Comm Input'!M1072</f>
        <v>0</v>
      </c>
      <c r="D34" s="49">
        <f>'Comm Input'!N1072</f>
        <v>0</v>
      </c>
      <c r="E34" s="49"/>
      <c r="F34" s="49"/>
      <c r="G34" s="49"/>
      <c r="H34" s="827">
        <f>'Comm Input'!W1072</f>
        <v>47.82</v>
      </c>
      <c r="I34" s="827"/>
      <c r="J34" s="829">
        <f>'Comm Input'!Z1072</f>
        <v>47.82</v>
      </c>
    </row>
  </sheetData>
  <mergeCells count="3">
    <mergeCell ref="A2:A3"/>
    <mergeCell ref="B2:C3"/>
    <mergeCell ref="A1:B1"/>
  </mergeCells>
  <conditionalFormatting sqref="P1:XFD1 A2:B2 K20:XFD20 G17 J15:J19 N14:XFD19 A16:F16 A15:G15 A18:G20 A17:E17 E2:XFD2 D3:XFD3 I15 H16:I20 A4:XFD13 A14:J14 A21:XFD28 A35:XFD1048576 A31:A34 B29:J34">
    <cfRule type="cellIs" dxfId="149" priority="10" operator="equal">
      <formula>0</formula>
    </cfRule>
  </conditionalFormatting>
  <conditionalFormatting sqref="B2">
    <cfRule type="cellIs" dxfId="148" priority="9" operator="equal">
      <formula>0</formula>
    </cfRule>
  </conditionalFormatting>
  <conditionalFormatting sqref="A1:F1">
    <cfRule type="cellIs" dxfId="147" priority="7" operator="equal">
      <formula>0</formula>
    </cfRule>
  </conditionalFormatting>
  <conditionalFormatting sqref="A29">
    <cfRule type="cellIs" dxfId="146" priority="3" operator="equal">
      <formula>0</formula>
    </cfRule>
  </conditionalFormatting>
  <conditionalFormatting sqref="A30">
    <cfRule type="cellIs" dxfId="145" priority="2" operator="equal">
      <formula>0</formula>
    </cfRule>
  </conditionalFormatting>
  <conditionalFormatting sqref="H15">
    <cfRule type="cellIs" dxfId="144" priority="1" operator="equal">
      <formula>0</formula>
    </cfRule>
  </conditionalFormatting>
  <pageMargins left="0.25" right="0.25" top="0.75" bottom="0.75" header="0.3" footer="0.3"/>
  <pageSetup scale="68" fitToHeight="0"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F9E3A-D5DA-487A-8DCC-1C8D1A2A5CB7}">
  <sheetPr>
    <pageSetUpPr fitToPage="1"/>
  </sheetPr>
  <dimension ref="A1:H13"/>
  <sheetViews>
    <sheetView workbookViewId="0">
      <selection activeCell="D17" sqref="D17"/>
    </sheetView>
  </sheetViews>
  <sheetFormatPr defaultRowHeight="15" x14ac:dyDescent="0.25"/>
  <cols>
    <col min="1" max="1" width="20.5703125" customWidth="1"/>
    <col min="2" max="2" width="31" customWidth="1"/>
    <col min="4" max="4" width="17.5703125" customWidth="1"/>
    <col min="5" max="5" width="1" customWidth="1"/>
    <col min="6" max="6" width="11.28515625" customWidth="1"/>
  </cols>
  <sheetData>
    <row r="1" spans="1:8" x14ac:dyDescent="0.25">
      <c r="A1" s="818" t="str">
        <f>'Comm Input'!$J$4</f>
        <v>2022 12 Pays 2023 01</v>
      </c>
      <c r="E1" s="372" t="str">
        <f>'Comm Input'!$M$4</f>
        <v>Coastal Employer Strategies</v>
      </c>
    </row>
    <row r="3" spans="1:8" x14ac:dyDescent="0.25">
      <c r="A3" s="1472">
        <f>SUM(H:H)</f>
        <v>204.375</v>
      </c>
      <c r="B3" s="1473"/>
      <c r="C3" s="1477" t="s">
        <v>1157</v>
      </c>
      <c r="D3" s="1478"/>
      <c r="E3" s="1478"/>
      <c r="F3" s="1478"/>
      <c r="G3" s="1478"/>
      <c r="H3" s="1478"/>
    </row>
    <row r="4" spans="1:8" x14ac:dyDescent="0.25">
      <c r="A4" s="1474"/>
      <c r="B4" s="1475"/>
      <c r="C4" s="1477"/>
      <c r="D4" s="1478"/>
      <c r="E4" s="1478"/>
      <c r="F4" s="1478"/>
      <c r="G4" s="1478"/>
      <c r="H4" s="1478"/>
    </row>
    <row r="5" spans="1:8" ht="18.75" x14ac:dyDescent="0.3">
      <c r="A5" s="1310"/>
      <c r="B5" s="1310"/>
      <c r="C5" s="1310" t="s">
        <v>1158</v>
      </c>
      <c r="D5" s="1310"/>
      <c r="E5" s="1310"/>
      <c r="F5" s="506" t="s">
        <v>1159</v>
      </c>
      <c r="G5" s="1310"/>
      <c r="H5" s="1310"/>
    </row>
    <row r="7" spans="1:8" x14ac:dyDescent="0.25">
      <c r="A7" s="134" t="s">
        <v>133</v>
      </c>
      <c r="B7" t="s">
        <v>134</v>
      </c>
      <c r="C7" t="s">
        <v>126</v>
      </c>
      <c r="D7" s="13" t="s">
        <v>136</v>
      </c>
      <c r="E7" s="13"/>
      <c r="F7" t="s">
        <v>733</v>
      </c>
      <c r="H7" t="s">
        <v>147</v>
      </c>
    </row>
    <row r="8" spans="1:8" x14ac:dyDescent="0.25">
      <c r="A8" s="440" t="str">
        <f>'Comm Input'!J2019</f>
        <v>CES</v>
      </c>
      <c r="B8" s="42" t="str">
        <f>'Comm Input'!K2019</f>
        <v>Broker: NPN Brokers, LLC</v>
      </c>
      <c r="C8" s="158">
        <f>'Comm Input'!M2019</f>
        <v>0</v>
      </c>
      <c r="D8" s="117">
        <f>'Comm Input'!N2019</f>
        <v>0</v>
      </c>
      <c r="E8" s="316">
        <f>'Comm Input'!O2019</f>
        <v>0</v>
      </c>
      <c r="F8" s="158">
        <f>'Comm Input'!W2019</f>
        <v>1.09E-2</v>
      </c>
      <c r="G8" s="117"/>
      <c r="H8" s="158"/>
    </row>
    <row r="9" spans="1:8" x14ac:dyDescent="0.25">
      <c r="A9" s="311">
        <f>'Comm Input'!J2020</f>
        <v>0</v>
      </c>
      <c r="B9" s="378" t="str">
        <f>'Comm Input'!K2020</f>
        <v>Living Green Tree Services, LLC</v>
      </c>
      <c r="C9" t="str">
        <f>'Comm Input'!M2020</f>
        <v>FL0106</v>
      </c>
      <c r="D9" s="528">
        <f>'Comm Input'!N2020</f>
        <v>18750</v>
      </c>
      <c r="E9" s="17">
        <f>'Comm Input'!O2020</f>
        <v>0</v>
      </c>
      <c r="F9" s="523">
        <f>'Comm Input'!W2020</f>
        <v>204.375</v>
      </c>
      <c r="G9" s="523">
        <f>'Comm Input'!X2020</f>
        <v>0</v>
      </c>
      <c r="H9" s="523">
        <f>'Comm Input'!Z2020</f>
        <v>0</v>
      </c>
    </row>
    <row r="10" spans="1:8" x14ac:dyDescent="0.25">
      <c r="A10" s="311">
        <f>'Comm Input'!J2021</f>
        <v>0</v>
      </c>
      <c r="B10">
        <f>'Comm Input'!K2021</f>
        <v>0</v>
      </c>
      <c r="C10">
        <f>'Comm Input'!M2021</f>
        <v>0</v>
      </c>
      <c r="D10" s="529">
        <f>'Comm Input'!N2021</f>
        <v>0</v>
      </c>
      <c r="E10" s="17">
        <f>'Comm Input'!O2021</f>
        <v>0</v>
      </c>
      <c r="F10" s="22">
        <f>'Comm Input'!W2021</f>
        <v>0</v>
      </c>
      <c r="G10" s="22">
        <f>'Comm Input'!X2021</f>
        <v>0</v>
      </c>
      <c r="H10" s="22">
        <f>'Comm Input'!Z2021</f>
        <v>0</v>
      </c>
    </row>
    <row r="11" spans="1:8" x14ac:dyDescent="0.25">
      <c r="A11" s="311">
        <f>'Comm Input'!J2022</f>
        <v>0</v>
      </c>
      <c r="B11" t="str">
        <f>'Comm Input'!K2022</f>
        <v>EFFECTIVE: 12/2022</v>
      </c>
      <c r="C11">
        <f>'Comm Input'!M2022</f>
        <v>0</v>
      </c>
      <c r="D11" s="529">
        <f>'Comm Input'!N2022</f>
        <v>0</v>
      </c>
      <c r="E11" s="17">
        <f>'Comm Input'!O2022</f>
        <v>0</v>
      </c>
      <c r="F11" s="22">
        <f>'Comm Input'!W2022</f>
        <v>0</v>
      </c>
      <c r="G11" s="22">
        <f>'Comm Input'!X2022</f>
        <v>0</v>
      </c>
      <c r="H11" s="22">
        <f>'Comm Input'!Z2022</f>
        <v>0</v>
      </c>
    </row>
    <row r="12" spans="1:8" x14ac:dyDescent="0.25">
      <c r="A12" s="311">
        <f>'Comm Input'!J2023</f>
        <v>0</v>
      </c>
      <c r="B12">
        <f>'Comm Input'!K2023</f>
        <v>0</v>
      </c>
      <c r="C12">
        <f>'Comm Input'!M2023</f>
        <v>0</v>
      </c>
      <c r="D12" s="529">
        <f>'Comm Input'!N2023</f>
        <v>0</v>
      </c>
      <c r="E12" s="17">
        <f>'Comm Input'!O2023</f>
        <v>0</v>
      </c>
      <c r="F12" s="22">
        <f>'Comm Input'!W2023</f>
        <v>0</v>
      </c>
      <c r="G12" s="22">
        <f>'Comm Input'!X2023</f>
        <v>0</v>
      </c>
      <c r="H12" s="22">
        <f>'Comm Input'!Z2023</f>
        <v>0</v>
      </c>
    </row>
    <row r="13" spans="1:8" x14ac:dyDescent="0.25">
      <c r="A13" s="311">
        <f>'Comm Input'!J2027</f>
        <v>0</v>
      </c>
      <c r="B13">
        <f>'Comm Input'!K2027</f>
        <v>0</v>
      </c>
      <c r="D13" s="49"/>
      <c r="E13" s="50">
        <f>'Comm Input'!O2027</f>
        <v>0</v>
      </c>
      <c r="F13" s="827">
        <f>'Comm Input'!W2027</f>
        <v>204.375</v>
      </c>
      <c r="G13" s="829">
        <f>'Comm Input'!X2027</f>
        <v>0</v>
      </c>
      <c r="H13" s="829">
        <f>'Comm Input'!Z2027</f>
        <v>204.375</v>
      </c>
    </row>
  </sheetData>
  <mergeCells count="2">
    <mergeCell ref="A3:B4"/>
    <mergeCell ref="C3:H4"/>
  </mergeCells>
  <conditionalFormatting sqref="A1 A8:B10 C8:H11 A12:H12 D13:H13 A13:B13">
    <cfRule type="cellIs" dxfId="143" priority="8" operator="equal">
      <formula>0</formula>
    </cfRule>
  </conditionalFormatting>
  <conditionalFormatting sqref="E1">
    <cfRule type="cellIs" dxfId="142" priority="7" operator="equal">
      <formula>0</formula>
    </cfRule>
  </conditionalFormatting>
  <conditionalFormatting sqref="B7:E7">
    <cfRule type="cellIs" dxfId="141" priority="6" operator="equal">
      <formula>0</formula>
    </cfRule>
  </conditionalFormatting>
  <conditionalFormatting sqref="A11">
    <cfRule type="cellIs" dxfId="140" priority="3" operator="equal">
      <formula>0</formula>
    </cfRule>
  </conditionalFormatting>
  <conditionalFormatting sqref="B11">
    <cfRule type="cellIs" dxfId="139" priority="2" operator="equal">
      <formula>0</formula>
    </cfRule>
  </conditionalFormatting>
  <hyperlinks>
    <hyperlink ref="F5" r:id="rId1" xr:uid="{2B3874CD-63E6-4DE3-B06A-31986E0C35E6}"/>
  </hyperlinks>
  <pageMargins left="0.7" right="0.7" top="0.75" bottom="0.75" header="0.3" footer="0.3"/>
  <pageSetup scale="84" fitToHeight="0" orientation="portrait" horizontalDpi="1200" verticalDpi="1200"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U103"/>
  <sheetViews>
    <sheetView topLeftCell="A43" workbookViewId="0">
      <selection activeCell="B13" sqref="B13"/>
    </sheetView>
  </sheetViews>
  <sheetFormatPr defaultRowHeight="15" x14ac:dyDescent="0.25"/>
  <cols>
    <col min="1" max="1" width="22.140625" customWidth="1"/>
    <col min="2" max="2" width="39" customWidth="1"/>
    <col min="3" max="3" width="7.5703125" customWidth="1"/>
    <col min="4" max="4" width="16.85546875" style="22" customWidth="1"/>
    <col min="5" max="5" width="13.140625" style="22" customWidth="1"/>
    <col min="6" max="6" width="13.5703125" customWidth="1"/>
    <col min="7" max="7" width="10.28515625" customWidth="1"/>
    <col min="8" max="8" width="9.7109375" customWidth="1"/>
    <col min="9" max="9" width="6.28515625" customWidth="1"/>
    <col min="10" max="10" width="12.5703125" customWidth="1"/>
    <col min="13" max="13" width="36.7109375" bestFit="1" customWidth="1"/>
    <col min="14" max="14" width="10.28515625" bestFit="1" customWidth="1"/>
    <col min="15" max="15" width="11.140625" bestFit="1" customWidth="1"/>
    <col min="16" max="16" width="6.140625" bestFit="1" customWidth="1"/>
    <col min="17" max="17" width="10.28515625" bestFit="1" customWidth="1"/>
    <col min="18" max="18" width="11.85546875" customWidth="1"/>
  </cols>
  <sheetData>
    <row r="1" spans="1:21" ht="39.6" customHeight="1" x14ac:dyDescent="0.25">
      <c r="A1" s="1497" t="str">
        <f>'Comm Input'!$J$4</f>
        <v>2022 12 Pays 2023 01</v>
      </c>
      <c r="B1" s="1497" t="str">
        <f>'Comm Input'!$J$4</f>
        <v>2022 12 Pays 2023 01</v>
      </c>
      <c r="C1" s="1438" t="str">
        <f>'PEO ADVIS'!$C$1</f>
        <v>Coastal Employer Strategies</v>
      </c>
      <c r="D1" s="1438"/>
    </row>
    <row r="2" spans="1:21" x14ac:dyDescent="0.25">
      <c r="A2" s="1345">
        <f>SUM(J:J)</f>
        <v>2278.3951749999997</v>
      </c>
      <c r="B2" s="1169" t="s">
        <v>763</v>
      </c>
    </row>
    <row r="3" spans="1:21" ht="26.25" x14ac:dyDescent="0.25">
      <c r="B3" s="300" t="s">
        <v>134</v>
      </c>
      <c r="C3" s="300" t="s">
        <v>126</v>
      </c>
      <c r="D3" s="354" t="s">
        <v>136</v>
      </c>
      <c r="E3" s="354" t="s">
        <v>143</v>
      </c>
      <c r="F3" s="315" t="s">
        <v>144</v>
      </c>
      <c r="G3" s="302" t="s">
        <v>145</v>
      </c>
      <c r="H3" s="301" t="s">
        <v>146</v>
      </c>
      <c r="I3" s="301"/>
      <c r="J3" s="300" t="s">
        <v>147</v>
      </c>
    </row>
    <row r="4" spans="1:21" ht="23.25" x14ac:dyDescent="0.35">
      <c r="A4" s="334"/>
      <c r="B4" s="171"/>
      <c r="C4" s="176"/>
      <c r="D4" s="449"/>
      <c r="E4" s="178"/>
      <c r="F4" s="305"/>
      <c r="G4" s="181"/>
      <c r="H4" s="180"/>
      <c r="I4" s="180"/>
      <c r="J4" s="181"/>
    </row>
    <row r="5" spans="1:21" x14ac:dyDescent="0.25">
      <c r="A5" s="810" t="str">
        <f>'Comm Input'!J1541</f>
        <v>CES</v>
      </c>
      <c r="B5" s="783" t="str">
        <f>'Comm Input'!K1541</f>
        <v>Broker: Axis Group</v>
      </c>
      <c r="C5" s="158"/>
      <c r="D5" s="117"/>
      <c r="E5" s="316"/>
      <c r="F5" s="158">
        <f>'Comm Input'!W1541</f>
        <v>2.5000000000000001E-2</v>
      </c>
      <c r="G5" s="316"/>
      <c r="H5" s="157"/>
      <c r="I5" s="157"/>
      <c r="J5" s="158"/>
    </row>
    <row r="6" spans="1:21" x14ac:dyDescent="0.25">
      <c r="A6" s="349">
        <f>'Comm Input'!J1542</f>
        <v>0</v>
      </c>
      <c r="B6" s="17" t="str">
        <f>'Comm Input'!K1542</f>
        <v>North American Chimney &amp; Gutter Corp</v>
      </c>
      <c r="C6" s="17" t="str">
        <f>'Comm Input'!M1542</f>
        <v>NY5445</v>
      </c>
      <c r="D6" s="593">
        <f>'Comm Input'!N1542</f>
        <v>0</v>
      </c>
      <c r="E6" s="529">
        <f>'Comm Input'!O1542</f>
        <v>0</v>
      </c>
      <c r="F6" s="22">
        <f>'Comm Input'!W1542</f>
        <v>0</v>
      </c>
      <c r="G6" s="22">
        <f>'Comm Input'!X1542</f>
        <v>0</v>
      </c>
      <c r="H6" s="23">
        <f>'Comm Input'!Y1542</f>
        <v>0</v>
      </c>
      <c r="I6" s="23"/>
      <c r="J6" s="22">
        <f>'Comm Input'!Z1542</f>
        <v>0</v>
      </c>
      <c r="U6" s="22"/>
    </row>
    <row r="7" spans="1:21" x14ac:dyDescent="0.25">
      <c r="A7" s="349">
        <f>'Comm Input'!J1543</f>
        <v>0</v>
      </c>
      <c r="B7" s="17">
        <f>'Comm Input'!K1543</f>
        <v>0</v>
      </c>
      <c r="C7" s="17">
        <f>'Comm Input'!M1543</f>
        <v>0</v>
      </c>
      <c r="D7" s="528">
        <f>'Comm Input'!N1543</f>
        <v>0</v>
      </c>
      <c r="E7" s="528">
        <f>'Comm Input'!O1543</f>
        <v>0</v>
      </c>
      <c r="F7" s="523">
        <f>'Comm Input'!W1543</f>
        <v>0</v>
      </c>
      <c r="G7" s="523">
        <f>'Comm Input'!X1543</f>
        <v>0</v>
      </c>
      <c r="H7" s="538">
        <f>'Comm Input'!Y1543</f>
        <v>0</v>
      </c>
      <c r="I7" s="538"/>
      <c r="J7" s="523">
        <f>'Comm Input'!Z1543</f>
        <v>0</v>
      </c>
      <c r="U7" s="22"/>
    </row>
    <row r="8" spans="1:21" x14ac:dyDescent="0.25">
      <c r="A8" s="349">
        <f>'Comm Input'!J1544</f>
        <v>0</v>
      </c>
      <c r="B8" s="17">
        <f>'Comm Input'!K1544</f>
        <v>0</v>
      </c>
      <c r="C8" s="17" t="str">
        <f>'Comm Input'!M1544</f>
        <v>XX0000</v>
      </c>
      <c r="D8" s="529">
        <f>'Comm Input'!N1544</f>
        <v>0</v>
      </c>
      <c r="E8" s="529">
        <f>'Comm Input'!O1544</f>
        <v>0</v>
      </c>
      <c r="F8" s="22">
        <f>'Comm Input'!W1544</f>
        <v>0</v>
      </c>
      <c r="G8" s="22">
        <f>'Comm Input'!X1544</f>
        <v>0</v>
      </c>
      <c r="H8" s="23">
        <f>'Comm Input'!Y1544</f>
        <v>0</v>
      </c>
      <c r="I8" s="23"/>
      <c r="J8" s="22">
        <f>'Comm Input'!Z1544</f>
        <v>0</v>
      </c>
      <c r="U8" s="22"/>
    </row>
    <row r="9" spans="1:21" x14ac:dyDescent="0.25">
      <c r="A9" s="349">
        <f>'Comm Input'!J1545</f>
        <v>0</v>
      </c>
      <c r="B9" s="17">
        <f>'Comm Input'!K1545</f>
        <v>0</v>
      </c>
      <c r="C9" s="17">
        <f>'Comm Input'!M1545</f>
        <v>0</v>
      </c>
      <c r="D9" s="529">
        <f>'Comm Input'!N1545</f>
        <v>0</v>
      </c>
      <c r="E9" s="529">
        <f>'Comm Input'!O1545</f>
        <v>0</v>
      </c>
      <c r="F9" s="22">
        <f>'Comm Input'!W1545</f>
        <v>0</v>
      </c>
      <c r="G9" s="22">
        <f>'Comm Input'!X1545</f>
        <v>0</v>
      </c>
      <c r="H9" s="23">
        <f>'Comm Input'!Y1545</f>
        <v>0</v>
      </c>
      <c r="I9" s="23"/>
      <c r="J9" s="22">
        <f>'Comm Input'!Z1545</f>
        <v>0</v>
      </c>
      <c r="U9" s="22"/>
    </row>
    <row r="10" spans="1:21" x14ac:dyDescent="0.25">
      <c r="A10" s="349">
        <f>'Comm Input'!J1549</f>
        <v>0</v>
      </c>
      <c r="B10" s="17">
        <f>'Comm Input'!K1549</f>
        <v>0</v>
      </c>
      <c r="C10" s="17">
        <f>'Comm Input'!M1549</f>
        <v>0</v>
      </c>
      <c r="D10" s="49">
        <f>'Comm Input'!N1549</f>
        <v>0</v>
      </c>
      <c r="E10" s="49">
        <f>'Comm Input'!O1549</f>
        <v>0</v>
      </c>
      <c r="F10" s="829">
        <f>'Comm Input'!W1549</f>
        <v>0</v>
      </c>
      <c r="G10" s="829">
        <f>'Comm Input'!X1549</f>
        <v>0</v>
      </c>
      <c r="H10" s="1165">
        <f>'Comm Input'!Y1549</f>
        <v>0</v>
      </c>
      <c r="I10" s="1165"/>
      <c r="J10" s="829">
        <f>'Comm Input'!Z1549</f>
        <v>0</v>
      </c>
      <c r="U10" s="22"/>
    </row>
    <row r="11" spans="1:21" x14ac:dyDescent="0.25">
      <c r="U11" s="22"/>
    </row>
    <row r="12" spans="1:21" x14ac:dyDescent="0.25">
      <c r="A12" s="440" t="str">
        <f>'Comm Input'!J1733</f>
        <v>CES</v>
      </c>
      <c r="B12" s="42" t="str">
        <f>'Comm Input'!K1733</f>
        <v>Broker: Axis Group</v>
      </c>
      <c r="C12" s="158"/>
      <c r="D12" s="117"/>
      <c r="E12" s="117"/>
      <c r="F12" s="158" t="str">
        <f>'Comm Input'!W1733</f>
        <v>per code</v>
      </c>
      <c r="G12" s="117"/>
      <c r="H12" s="157"/>
      <c r="I12" s="157"/>
      <c r="J12" s="158"/>
    </row>
    <row r="13" spans="1:21" x14ac:dyDescent="0.25">
      <c r="A13" s="311">
        <f>'Comm Input'!J1734</f>
        <v>0</v>
      </c>
      <c r="B13" s="378" t="str">
        <f>'Comm Input'!K1734</f>
        <v>St. Cloud Towing &amp; Collision</v>
      </c>
      <c r="C13" t="str">
        <f>'Comm Input'!M1734</f>
        <v>FL7219</v>
      </c>
      <c r="D13" s="528">
        <f>'Comm Input'!N1734</f>
        <v>2794</v>
      </c>
      <c r="E13" s="1370">
        <f>'Comm Input'!V1734</f>
        <v>2.6249999999999999E-2</v>
      </c>
      <c r="F13" s="523">
        <f>'Comm Input'!W1734</f>
        <v>73.342500000000001</v>
      </c>
      <c r="G13" s="523">
        <f>'Comm Input'!X1734</f>
        <v>0</v>
      </c>
      <c r="H13" s="538">
        <f>'Comm Input'!Y1734</f>
        <v>0</v>
      </c>
      <c r="I13" s="538"/>
      <c r="J13" s="523">
        <f>'Comm Input'!Z1734</f>
        <v>0</v>
      </c>
    </row>
    <row r="14" spans="1:21" x14ac:dyDescent="0.25">
      <c r="A14" s="311">
        <f>'Comm Input'!J1735</f>
        <v>0</v>
      </c>
      <c r="B14">
        <f>'Comm Input'!K1735</f>
        <v>0</v>
      </c>
      <c r="C14">
        <f>'Comm Input'!M1735</f>
        <v>0</v>
      </c>
      <c r="D14" s="529">
        <f>'Comm Input'!N1735</f>
        <v>0</v>
      </c>
      <c r="E14" s="1370">
        <f>'Comm Input'!V1735</f>
        <v>0</v>
      </c>
      <c r="F14" s="22">
        <f>'Comm Input'!W1735</f>
        <v>0</v>
      </c>
      <c r="G14" s="22">
        <f>'Comm Input'!X1735</f>
        <v>0</v>
      </c>
      <c r="H14" s="23">
        <f>'Comm Input'!Y1735</f>
        <v>0</v>
      </c>
      <c r="I14" s="23"/>
      <c r="J14" s="22">
        <f>'Comm Input'!Z1735</f>
        <v>0</v>
      </c>
    </row>
    <row r="15" spans="1:21" x14ac:dyDescent="0.25">
      <c r="A15" s="311">
        <f>'Comm Input'!J1736</f>
        <v>0</v>
      </c>
      <c r="B15" t="str">
        <f>'Comm Input'!K1736</f>
        <v>EFFECTIVE 11/2022</v>
      </c>
      <c r="C15" t="str">
        <f>'Comm Input'!M1736</f>
        <v>FL8810</v>
      </c>
      <c r="D15" s="529">
        <f>'Comm Input'!N1736</f>
        <v>0</v>
      </c>
      <c r="E15" s="1370">
        <f>'Comm Input'!V1736</f>
        <v>1.67E-2</v>
      </c>
      <c r="F15" s="22">
        <f>'Comm Input'!W1736</f>
        <v>0</v>
      </c>
      <c r="G15" s="22">
        <f>'Comm Input'!X1736</f>
        <v>0</v>
      </c>
      <c r="H15" s="23">
        <f>'Comm Input'!Y1736</f>
        <v>0</v>
      </c>
      <c r="I15" s="23"/>
      <c r="J15" s="22">
        <f>'Comm Input'!Z1736</f>
        <v>0</v>
      </c>
    </row>
    <row r="16" spans="1:21" x14ac:dyDescent="0.25">
      <c r="A16" s="311">
        <f>'Comm Input'!J1737</f>
        <v>0</v>
      </c>
      <c r="B16">
        <f>'Comm Input'!K1737</f>
        <v>0</v>
      </c>
      <c r="C16">
        <f>'Comm Input'!M1737</f>
        <v>0</v>
      </c>
      <c r="D16" s="529">
        <f>'Comm Input'!N1737</f>
        <v>0</v>
      </c>
      <c r="E16" s="529"/>
      <c r="F16" s="22">
        <f>'Comm Input'!W1737</f>
        <v>0</v>
      </c>
      <c r="G16" s="22">
        <f>'Comm Input'!X1737</f>
        <v>0</v>
      </c>
      <c r="H16" s="23">
        <f>'Comm Input'!Y1737</f>
        <v>0</v>
      </c>
      <c r="I16" s="23"/>
      <c r="J16" s="22">
        <f>'Comm Input'!Z1737</f>
        <v>0</v>
      </c>
    </row>
    <row r="17" spans="1:10" x14ac:dyDescent="0.25">
      <c r="A17" s="311">
        <f>'Comm Input'!J1741</f>
        <v>0</v>
      </c>
      <c r="B17">
        <f>'Comm Input'!K1741</f>
        <v>0</v>
      </c>
      <c r="C17">
        <f>'Comm Input'!M1741</f>
        <v>0</v>
      </c>
      <c r="D17" s="49">
        <f>'Comm Input'!N1741</f>
        <v>0</v>
      </c>
      <c r="E17" s="49"/>
      <c r="F17" s="827">
        <f>'Comm Input'!W1741</f>
        <v>73.342500000000001</v>
      </c>
      <c r="G17" s="829">
        <f>'Comm Input'!X1741</f>
        <v>0</v>
      </c>
      <c r="H17" s="828">
        <f>'Comm Input'!Y1741</f>
        <v>0</v>
      </c>
      <c r="I17" s="828"/>
      <c r="J17" s="829">
        <f>'Comm Input'!Z1741</f>
        <v>73.342500000000001</v>
      </c>
    </row>
    <row r="19" spans="1:10" x14ac:dyDescent="0.25">
      <c r="A19" s="440" t="str">
        <f>'Comm Input'!J1793</f>
        <v>CES</v>
      </c>
      <c r="B19" s="42" t="str">
        <f>'Comm Input'!K1793</f>
        <v>Broker: Axis Group</v>
      </c>
      <c r="C19" s="35"/>
      <c r="D19" s="117"/>
      <c r="E19" s="316"/>
      <c r="F19" s="158">
        <f>'Comm Input'!W1793</f>
        <v>6.3450000000000006E-2</v>
      </c>
      <c r="G19" s="117"/>
      <c r="H19" s="157"/>
      <c r="I19" s="157"/>
      <c r="J19" s="158"/>
    </row>
    <row r="20" spans="1:10" x14ac:dyDescent="0.25">
      <c r="A20" s="311">
        <f>'Comm Input'!J1794</f>
        <v>0</v>
      </c>
      <c r="B20" s="378" t="str">
        <f>'Comm Input'!K1794</f>
        <v>Clean Cut Power Wash &amp; Seal, LLC</v>
      </c>
      <c r="C20" s="17" t="str">
        <f>'Comm Input'!M1794</f>
        <v>FL5551</v>
      </c>
      <c r="D20" s="528">
        <f>'Comm Input'!N1794</f>
        <v>2750</v>
      </c>
      <c r="E20" s="17">
        <f>'Comm Input'!O1794</f>
        <v>0</v>
      </c>
      <c r="F20" s="523">
        <f>'Comm Input'!W1794</f>
        <v>174.48750000000001</v>
      </c>
      <c r="G20" s="523">
        <f>'Comm Input'!X1794</f>
        <v>0</v>
      </c>
      <c r="H20" s="538">
        <f>'Comm Input'!Y1794</f>
        <v>0</v>
      </c>
      <c r="I20" s="538"/>
      <c r="J20" s="523">
        <f>'Comm Input'!Z1794</f>
        <v>0</v>
      </c>
    </row>
    <row r="21" spans="1:10" x14ac:dyDescent="0.25">
      <c r="A21" s="311">
        <f>'Comm Input'!J1795</f>
        <v>0</v>
      </c>
      <c r="B21">
        <f>'Comm Input'!K1795</f>
        <v>0</v>
      </c>
      <c r="C21" s="17">
        <f>'Comm Input'!M1795</f>
        <v>0</v>
      </c>
      <c r="D21" s="529">
        <f>'Comm Input'!N1795</f>
        <v>0</v>
      </c>
      <c r="E21" s="17">
        <f>'Comm Input'!O1795</f>
        <v>0</v>
      </c>
      <c r="F21" s="22">
        <f>'Comm Input'!W1795</f>
        <v>0</v>
      </c>
      <c r="G21" s="22">
        <f>'Comm Input'!X1795</f>
        <v>0</v>
      </c>
      <c r="H21" s="23">
        <f>'Comm Input'!Y1795</f>
        <v>0</v>
      </c>
      <c r="I21" s="23"/>
      <c r="J21" s="22">
        <f>'Comm Input'!Z1795</f>
        <v>0</v>
      </c>
    </row>
    <row r="22" spans="1:10" x14ac:dyDescent="0.25">
      <c r="A22" s="311">
        <f>'Comm Input'!J1796</f>
        <v>0</v>
      </c>
      <c r="B22" t="str">
        <f>'Comm Input'!K1796</f>
        <v>EFFECTIVE: 8/2021</v>
      </c>
      <c r="C22" s="17" t="str">
        <f>'Comm Input'!M1796</f>
        <v>FL9014</v>
      </c>
      <c r="D22" s="529">
        <f>'Comm Input'!N1796</f>
        <v>0</v>
      </c>
      <c r="E22" s="17">
        <f>'Comm Input'!O1796</f>
        <v>0</v>
      </c>
      <c r="F22" s="22">
        <f>'Comm Input'!W1796</f>
        <v>0</v>
      </c>
      <c r="G22" s="22">
        <f>'Comm Input'!X1796</f>
        <v>0</v>
      </c>
      <c r="H22" s="23">
        <f>'Comm Input'!Y1796</f>
        <v>0</v>
      </c>
      <c r="I22" s="23"/>
      <c r="J22" s="22">
        <f>'Comm Input'!Z1796</f>
        <v>0</v>
      </c>
    </row>
    <row r="23" spans="1:10" x14ac:dyDescent="0.25">
      <c r="A23" s="311"/>
      <c r="C23" s="17"/>
      <c r="D23" s="529"/>
      <c r="E23" s="17"/>
      <c r="F23" s="22"/>
      <c r="G23" s="22"/>
      <c r="H23" s="23"/>
      <c r="I23" s="23"/>
      <c r="J23" s="22"/>
    </row>
    <row r="24" spans="1:10" x14ac:dyDescent="0.25">
      <c r="A24" s="311">
        <f>'Comm Input'!J1801</f>
        <v>0</v>
      </c>
      <c r="B24">
        <f>'Comm Input'!K1801</f>
        <v>0</v>
      </c>
      <c r="C24" s="17">
        <f>'Comm Input'!M1797</f>
        <v>0</v>
      </c>
      <c r="D24" s="49">
        <f>'Comm Input'!N1801</f>
        <v>0</v>
      </c>
      <c r="E24" s="50">
        <f>'Comm Input'!O1801</f>
        <v>0</v>
      </c>
      <c r="F24" s="827">
        <f>'Comm Input'!W1801</f>
        <v>174.48750000000001</v>
      </c>
      <c r="G24" s="829">
        <f>'Comm Input'!X1801</f>
        <v>0</v>
      </c>
      <c r="H24" s="828">
        <f>'Comm Input'!Y1801</f>
        <v>0</v>
      </c>
      <c r="I24" s="828"/>
      <c r="J24" s="829">
        <f>'Comm Input'!Z1801</f>
        <v>174.48750000000001</v>
      </c>
    </row>
    <row r="25" spans="1:10" x14ac:dyDescent="0.25">
      <c r="E25"/>
    </row>
    <row r="26" spans="1:10" x14ac:dyDescent="0.25">
      <c r="A26" s="440" t="str">
        <f>'Comm Input'!J1561</f>
        <v>CES</v>
      </c>
      <c r="B26" s="35" t="str">
        <f>'Comm Input'!K1561</f>
        <v>Broker: Axis Group</v>
      </c>
      <c r="C26" s="35"/>
      <c r="D26" s="117"/>
      <c r="E26" s="117"/>
      <c r="F26" s="158">
        <f>'Comm Input'!W1561</f>
        <v>1.3599999999999999E-2</v>
      </c>
      <c r="G26" s="117"/>
      <c r="H26" s="157"/>
      <c r="I26" s="157"/>
      <c r="J26" s="158"/>
    </row>
    <row r="27" spans="1:10" x14ac:dyDescent="0.25">
      <c r="A27" s="311">
        <f>'Comm Input'!J1562</f>
        <v>0</v>
      </c>
      <c r="B27" t="str">
        <f>'Comm Input'!K1562</f>
        <v>OJ Services</v>
      </c>
      <c r="C27" t="str">
        <f>'Comm Input'!M1562</f>
        <v>FL5551</v>
      </c>
      <c r="D27" s="589">
        <f>'Comm Input'!N1562</f>
        <v>16796</v>
      </c>
      <c r="E27" s="790"/>
      <c r="F27" s="523">
        <f>'Comm Input'!W1562</f>
        <v>228.42559999999997</v>
      </c>
      <c r="G27" s="523">
        <f>'Comm Input'!X1562</f>
        <v>0</v>
      </c>
      <c r="H27" s="538">
        <f>'Comm Input'!Y1562</f>
        <v>0</v>
      </c>
      <c r="I27" s="538"/>
      <c r="J27" s="523">
        <f>'Comm Input'!Z1562</f>
        <v>0</v>
      </c>
    </row>
    <row r="28" spans="1:10" x14ac:dyDescent="0.25">
      <c r="A28" s="311">
        <f>'Comm Input'!J1563</f>
        <v>0</v>
      </c>
      <c r="B28">
        <f>'Comm Input'!K1563</f>
        <v>0</v>
      </c>
      <c r="C28">
        <f>'Comm Input'!M1563</f>
        <v>0</v>
      </c>
      <c r="D28" s="529">
        <f>'Comm Input'!N1563</f>
        <v>0</v>
      </c>
      <c r="E28" s="529"/>
      <c r="F28" s="22">
        <f>'Comm Input'!W1563</f>
        <v>0</v>
      </c>
      <c r="G28" s="22">
        <f>'Comm Input'!X1563</f>
        <v>0</v>
      </c>
      <c r="H28" s="23">
        <f>'Comm Input'!Y1563</f>
        <v>0</v>
      </c>
      <c r="I28" s="23"/>
      <c r="J28" s="22">
        <f>'Comm Input'!Z1563</f>
        <v>0</v>
      </c>
    </row>
    <row r="29" spans="1:10" x14ac:dyDescent="0.25">
      <c r="A29" s="311">
        <f>'Comm Input'!J1564</f>
        <v>0</v>
      </c>
      <c r="B29" t="str">
        <f>'Comm Input'!K1564</f>
        <v>EFFECTIVE: 6/2021</v>
      </c>
      <c r="C29">
        <f>'Comm Input'!M1564</f>
        <v>0</v>
      </c>
      <c r="D29" s="593">
        <f>'Comm Input'!N1564</f>
        <v>0</v>
      </c>
      <c r="E29" s="755"/>
      <c r="F29" s="22">
        <f>'Comm Input'!W1564</f>
        <v>0</v>
      </c>
      <c r="G29" s="22">
        <f>'Comm Input'!X1564</f>
        <v>0</v>
      </c>
      <c r="H29" s="23">
        <f>'Comm Input'!Y1564</f>
        <v>0</v>
      </c>
      <c r="I29" s="23"/>
      <c r="J29" s="22">
        <f>'Comm Input'!Z1564</f>
        <v>0</v>
      </c>
    </row>
    <row r="30" spans="1:10" x14ac:dyDescent="0.25">
      <c r="A30" s="311">
        <f>'Comm Input'!J1565</f>
        <v>0</v>
      </c>
      <c r="B30">
        <f>'Comm Input'!K1565</f>
        <v>0</v>
      </c>
      <c r="C30">
        <f>'Comm Input'!M1565</f>
        <v>0</v>
      </c>
      <c r="D30" s="529">
        <f>'Comm Input'!N1565</f>
        <v>0</v>
      </c>
      <c r="E30" s="529"/>
      <c r="F30" s="22">
        <f>'Comm Input'!W1565</f>
        <v>0</v>
      </c>
      <c r="G30" s="22">
        <f>'Comm Input'!X1565</f>
        <v>0</v>
      </c>
      <c r="H30" s="23">
        <f>'Comm Input'!Y1565</f>
        <v>0</v>
      </c>
      <c r="I30" s="23"/>
      <c r="J30" s="22">
        <f>'Comm Input'!Z1565</f>
        <v>0</v>
      </c>
    </row>
    <row r="31" spans="1:10" x14ac:dyDescent="0.25">
      <c r="A31" s="311">
        <f>'Comm Input'!J1569</f>
        <v>0</v>
      </c>
      <c r="B31">
        <f>'Comm Input'!K1569</f>
        <v>0</v>
      </c>
      <c r="C31">
        <f>'Comm Input'!M1569</f>
        <v>0</v>
      </c>
      <c r="D31" s="49">
        <f>'Comm Input'!N1569</f>
        <v>0</v>
      </c>
      <c r="E31" s="49"/>
      <c r="F31" s="827">
        <f>'Comm Input'!W1569</f>
        <v>228.42559999999997</v>
      </c>
      <c r="G31" s="829">
        <f>'Comm Input'!X1569</f>
        <v>0</v>
      </c>
      <c r="H31" s="828">
        <f>'Comm Input'!Y1569</f>
        <v>0</v>
      </c>
      <c r="I31" s="828"/>
      <c r="J31" s="829">
        <f>'Comm Input'!Z1569</f>
        <v>228.42559999999997</v>
      </c>
    </row>
    <row r="33" spans="1:10" x14ac:dyDescent="0.25">
      <c r="A33" s="440" t="str">
        <f>'Comm Input'!J1650</f>
        <v>CES</v>
      </c>
      <c r="B33" s="35" t="str">
        <f>'Comm Input'!K1650</f>
        <v>Broker: Axis Group</v>
      </c>
      <c r="C33" s="158"/>
      <c r="D33" s="117"/>
      <c r="E33" s="316"/>
      <c r="F33" s="158">
        <f>'Comm Input'!W1650</f>
        <v>2.2800000000000001E-2</v>
      </c>
      <c r="G33" s="117"/>
      <c r="H33" s="157"/>
      <c r="I33" s="157"/>
      <c r="J33" s="158"/>
    </row>
    <row r="34" spans="1:10" x14ac:dyDescent="0.25">
      <c r="A34" s="311">
        <f>'Comm Input'!J1651</f>
        <v>0</v>
      </c>
      <c r="B34" s="378" t="str">
        <f>'Comm Input'!K1651</f>
        <v>Walker &amp; Company</v>
      </c>
      <c r="C34" t="str">
        <f>'Comm Input'!M1651</f>
        <v>FL0083</v>
      </c>
      <c r="D34" s="528">
        <f>'Comm Input'!N1651</f>
        <v>3586.5</v>
      </c>
      <c r="E34" s="17">
        <f>'Comm Input'!O1651</f>
        <v>0</v>
      </c>
      <c r="F34" s="523">
        <f>'Comm Input'!W1651</f>
        <v>81.772199999999998</v>
      </c>
      <c r="G34" s="523">
        <f>'Comm Input'!X1651</f>
        <v>0</v>
      </c>
      <c r="H34" s="538">
        <f>'Comm Input'!Y1651</f>
        <v>0</v>
      </c>
      <c r="I34" s="538"/>
      <c r="J34" s="523">
        <f>'Comm Input'!Z1651</f>
        <v>0</v>
      </c>
    </row>
    <row r="35" spans="1:10" x14ac:dyDescent="0.25">
      <c r="A35" s="311">
        <f>'Comm Input'!J1652</f>
        <v>0</v>
      </c>
      <c r="B35">
        <f>'Comm Input'!K1652</f>
        <v>0</v>
      </c>
      <c r="C35">
        <f>'Comm Input'!M1652</f>
        <v>0</v>
      </c>
      <c r="D35" s="529">
        <f>'Comm Input'!N1652</f>
        <v>0</v>
      </c>
      <c r="E35" s="17">
        <f>'Comm Input'!O1652</f>
        <v>0</v>
      </c>
      <c r="F35" s="22">
        <f>'Comm Input'!W1652</f>
        <v>0</v>
      </c>
      <c r="G35" s="22">
        <f>'Comm Input'!X1652</f>
        <v>0</v>
      </c>
      <c r="H35" s="23">
        <f>'Comm Input'!Y1652</f>
        <v>0</v>
      </c>
      <c r="I35" s="23"/>
      <c r="J35" s="22">
        <f>'Comm Input'!Z1652</f>
        <v>0</v>
      </c>
    </row>
    <row r="36" spans="1:10" x14ac:dyDescent="0.25">
      <c r="A36" s="311">
        <f>'Comm Input'!J1653</f>
        <v>0</v>
      </c>
      <c r="B36" t="str">
        <f>'Comm Input'!K1653</f>
        <v>EFFECTIVE: 12/2021</v>
      </c>
      <c r="C36" t="str">
        <f>'Comm Input'!M1653</f>
        <v>FL</v>
      </c>
      <c r="D36" s="529">
        <f>'Comm Input'!N1653</f>
        <v>0</v>
      </c>
      <c r="E36" s="17">
        <f>'Comm Input'!O1653</f>
        <v>0</v>
      </c>
      <c r="F36" s="22">
        <f>'Comm Input'!W1653</f>
        <v>0</v>
      </c>
      <c r="G36" s="22">
        <f>'Comm Input'!X1653</f>
        <v>0</v>
      </c>
      <c r="H36" s="23">
        <f>'Comm Input'!Y1653</f>
        <v>0</v>
      </c>
      <c r="I36" s="23"/>
      <c r="J36" s="22">
        <f>'Comm Input'!Z1653</f>
        <v>0</v>
      </c>
    </row>
    <row r="37" spans="1:10" x14ac:dyDescent="0.25">
      <c r="A37" s="311">
        <f>'Comm Input'!J1654</f>
        <v>0</v>
      </c>
      <c r="B37">
        <f>'Comm Input'!K1654</f>
        <v>0</v>
      </c>
      <c r="C37">
        <f>'Comm Input'!M1654</f>
        <v>0</v>
      </c>
      <c r="D37" s="529">
        <f>'Comm Input'!N1654</f>
        <v>0</v>
      </c>
      <c r="E37" s="17">
        <f>'Comm Input'!O1654</f>
        <v>0</v>
      </c>
      <c r="F37" s="22">
        <f>'Comm Input'!W1654</f>
        <v>0</v>
      </c>
      <c r="G37" s="22">
        <f>'Comm Input'!X1654</f>
        <v>0</v>
      </c>
      <c r="H37" s="23">
        <f>'Comm Input'!Y1654</f>
        <v>0</v>
      </c>
      <c r="I37" s="23"/>
      <c r="J37" s="22">
        <f>'Comm Input'!Z1654</f>
        <v>0</v>
      </c>
    </row>
    <row r="38" spans="1:10" x14ac:dyDescent="0.25">
      <c r="A38" s="311">
        <f>'Comm Input'!J1658</f>
        <v>0</v>
      </c>
      <c r="B38">
        <f>'Comm Input'!K1658</f>
        <v>0</v>
      </c>
      <c r="C38">
        <f>'Comm Input'!M1658</f>
        <v>0</v>
      </c>
      <c r="D38" s="49">
        <f>'Comm Input'!N1658</f>
        <v>0</v>
      </c>
      <c r="E38" s="50">
        <f>'Comm Input'!O1658</f>
        <v>0</v>
      </c>
      <c r="F38" s="827">
        <f>'Comm Input'!W1658</f>
        <v>81.772199999999998</v>
      </c>
      <c r="G38" s="829">
        <f>'Comm Input'!X1658</f>
        <v>0</v>
      </c>
      <c r="H38" s="828">
        <f>'Comm Input'!Y1658</f>
        <v>0</v>
      </c>
      <c r="I38" s="828"/>
      <c r="J38" s="829">
        <f>'Comm Input'!Z1658</f>
        <v>81.772199999999998</v>
      </c>
    </row>
    <row r="40" spans="1:10" x14ac:dyDescent="0.25">
      <c r="A40" s="310" t="str">
        <f>'Comm Input'!J1115</f>
        <v>CES</v>
      </c>
      <c r="B40" s="35" t="str">
        <f>'Comm Input'!K1115</f>
        <v>Broker: Axis Group</v>
      </c>
      <c r="C40" s="158"/>
      <c r="D40" s="117"/>
      <c r="E40" s="316"/>
      <c r="F40" s="158">
        <f>'Comm Input'!W1115</f>
        <v>3.5999999999999997E-2</v>
      </c>
      <c r="G40" s="117"/>
      <c r="H40" s="157"/>
      <c r="I40" s="157"/>
      <c r="J40" s="158"/>
    </row>
    <row r="41" spans="1:10" x14ac:dyDescent="0.25">
      <c r="A41" s="311">
        <f>'Comm Input'!J1116</f>
        <v>0</v>
      </c>
      <c r="B41" t="str">
        <f>'Comm Input'!K1116</f>
        <v>Paradise Palm Services</v>
      </c>
      <c r="C41" t="str">
        <f>'Comm Input'!M1116</f>
        <v>FL0106</v>
      </c>
      <c r="D41" s="755">
        <f>'Comm Input'!N1116</f>
        <v>2460</v>
      </c>
      <c r="E41" s="17">
        <f>'Comm Input'!O1116</f>
        <v>0</v>
      </c>
      <c r="F41" s="22">
        <f>'Comm Input'!W1116</f>
        <v>88.559999999999988</v>
      </c>
      <c r="G41" s="22">
        <f>'Comm Input'!X1116</f>
        <v>0</v>
      </c>
      <c r="H41" s="23">
        <f>'Comm Input'!Y1116</f>
        <v>0</v>
      </c>
      <c r="I41" s="23"/>
      <c r="J41" s="22">
        <f>'Comm Input'!Z1116</f>
        <v>0</v>
      </c>
    </row>
    <row r="42" spans="1:10" x14ac:dyDescent="0.25">
      <c r="A42" s="311">
        <f>'Comm Input'!J1117</f>
        <v>0</v>
      </c>
      <c r="B42">
        <f>'Comm Input'!K1117</f>
        <v>0</v>
      </c>
      <c r="C42">
        <f>'Comm Input'!M1117</f>
        <v>0</v>
      </c>
      <c r="D42" s="528">
        <f>'Comm Input'!N1117</f>
        <v>0</v>
      </c>
      <c r="E42" s="17">
        <f>'Comm Input'!O1117</f>
        <v>0</v>
      </c>
      <c r="F42" s="523">
        <f>'Comm Input'!X1117</f>
        <v>0</v>
      </c>
      <c r="G42" s="538">
        <f>'Comm Input'!Y1117</f>
        <v>0</v>
      </c>
      <c r="H42" s="523">
        <f>'Comm Input'!Z1117</f>
        <v>0</v>
      </c>
      <c r="I42" s="523"/>
    </row>
    <row r="43" spans="1:10" x14ac:dyDescent="0.25">
      <c r="A43" s="311">
        <f>'Comm Input'!J1118</f>
        <v>0</v>
      </c>
      <c r="B43" t="str">
        <f>'Comm Input'!K1118</f>
        <v>EFFECTIVE: 10/2021</v>
      </c>
      <c r="C43">
        <f>'Comm Input'!M1118</f>
        <v>0</v>
      </c>
      <c r="D43" s="529">
        <f>'Comm Input'!N1118</f>
        <v>0</v>
      </c>
      <c r="E43" s="17">
        <f>'Comm Input'!O1118</f>
        <v>0</v>
      </c>
      <c r="F43" s="22">
        <f>'Comm Input'!X1118</f>
        <v>0</v>
      </c>
      <c r="G43" s="23">
        <f>'Comm Input'!Y1118</f>
        <v>0</v>
      </c>
      <c r="H43" s="22">
        <f>'Comm Input'!Z1118</f>
        <v>0</v>
      </c>
      <c r="I43" s="22"/>
    </row>
    <row r="44" spans="1:10" x14ac:dyDescent="0.25">
      <c r="A44" s="311">
        <f>'Comm Input'!J1119</f>
        <v>0</v>
      </c>
      <c r="B44">
        <f>'Comm Input'!K1119</f>
        <v>0</v>
      </c>
      <c r="C44">
        <f>'Comm Input'!M1119</f>
        <v>0</v>
      </c>
      <c r="D44" s="529">
        <f>'Comm Input'!N1119</f>
        <v>0</v>
      </c>
      <c r="E44" s="17">
        <f>'Comm Input'!O1119</f>
        <v>0</v>
      </c>
      <c r="F44" s="22">
        <f>'Comm Input'!X1119</f>
        <v>0</v>
      </c>
      <c r="G44" s="23">
        <f>'Comm Input'!Y1119</f>
        <v>0</v>
      </c>
      <c r="H44" s="22">
        <f>'Comm Input'!Z1119</f>
        <v>0</v>
      </c>
      <c r="I44" s="22"/>
    </row>
    <row r="45" spans="1:10" x14ac:dyDescent="0.25">
      <c r="A45" s="311">
        <f>'Comm Input'!J1120</f>
        <v>0</v>
      </c>
      <c r="B45">
        <f>'Comm Input'!K1120</f>
        <v>0</v>
      </c>
      <c r="C45">
        <f>'Comm Input'!M1120</f>
        <v>0</v>
      </c>
      <c r="D45" s="529">
        <f>'Comm Input'!N1120</f>
        <v>0</v>
      </c>
      <c r="E45" s="17">
        <f>'Comm Input'!O1120</f>
        <v>0</v>
      </c>
      <c r="F45" s="22">
        <f>'Comm Input'!X1120</f>
        <v>0</v>
      </c>
      <c r="G45" s="23">
        <f>'Comm Input'!Y1120</f>
        <v>0</v>
      </c>
      <c r="H45" s="22">
        <f>'Comm Input'!Z1120</f>
        <v>0</v>
      </c>
      <c r="I45" s="22"/>
    </row>
    <row r="46" spans="1:10" x14ac:dyDescent="0.25">
      <c r="A46" s="311">
        <f>'Comm Input'!J1123</f>
        <v>0</v>
      </c>
      <c r="B46">
        <f>'Comm Input'!K1123</f>
        <v>0</v>
      </c>
      <c r="C46">
        <f>'Comm Input'!L1123</f>
        <v>0</v>
      </c>
      <c r="D46">
        <f>'Comm Input'!M1123</f>
        <v>0</v>
      </c>
      <c r="E46" s="49">
        <f>'Comm Input'!N1123</f>
        <v>0</v>
      </c>
      <c r="F46" s="827">
        <f>'Comm Input'!W1123</f>
        <v>88.559999999999988</v>
      </c>
      <c r="G46" s="829">
        <f>'Comm Input'!X1123</f>
        <v>0</v>
      </c>
      <c r="H46" s="828">
        <f>'Comm Input'!Y1123</f>
        <v>0</v>
      </c>
      <c r="I46" s="828"/>
      <c r="J46" s="829">
        <f>'Comm Input'!Z1123</f>
        <v>88.559999999999988</v>
      </c>
    </row>
    <row r="48" spans="1:10" x14ac:dyDescent="0.25">
      <c r="A48" s="440" t="str">
        <f>'Comm Input'!J1763</f>
        <v>CES</v>
      </c>
      <c r="B48" s="42" t="str">
        <f>'Comm Input'!K1763</f>
        <v xml:space="preserve">Broker: Axis Group </v>
      </c>
      <c r="C48" s="783"/>
      <c r="D48" s="158"/>
      <c r="E48" s="117"/>
      <c r="F48" s="158">
        <f>'Comm Input'!W1763</f>
        <v>2.2499999999999999E-2</v>
      </c>
      <c r="G48" s="117"/>
      <c r="H48" s="157"/>
      <c r="I48" s="157"/>
      <c r="J48" s="158"/>
    </row>
    <row r="49" spans="1:10" x14ac:dyDescent="0.25">
      <c r="A49" s="311">
        <f>'Comm Input'!J1764</f>
        <v>0</v>
      </c>
      <c r="B49" s="378" t="str">
        <f>'Comm Input'!K1764</f>
        <v>Coastal Roofing Solutions, LLC</v>
      </c>
      <c r="C49" t="str">
        <f>'Comm Input'!M1764</f>
        <v>FL5551</v>
      </c>
      <c r="D49" s="1055">
        <f>'Comm Input'!N1764</f>
        <v>27276</v>
      </c>
      <c r="E49" s="17">
        <f>'Comm Input'!O1124</f>
        <v>0</v>
      </c>
      <c r="F49" s="523">
        <f>'Comm Input'!W1764</f>
        <v>613.70999999999992</v>
      </c>
      <c r="G49" s="523">
        <f>'Comm Input'!X1764</f>
        <v>0</v>
      </c>
      <c r="H49" s="538">
        <f>'Comm Input'!Y1764</f>
        <v>0</v>
      </c>
      <c r="I49" s="538"/>
      <c r="J49" s="523">
        <f>'Comm Input'!Z1764</f>
        <v>0</v>
      </c>
    </row>
    <row r="50" spans="1:10" x14ac:dyDescent="0.25">
      <c r="A50" s="311">
        <f>'Comm Input'!J1765</f>
        <v>0</v>
      </c>
      <c r="B50">
        <f>'Comm Input'!K1765</f>
        <v>0</v>
      </c>
      <c r="C50" s="91">
        <f>'Comm Input'!M1765</f>
        <v>0</v>
      </c>
      <c r="D50" s="1055">
        <f>'Comm Input'!N1765</f>
        <v>0</v>
      </c>
      <c r="E50" s="17">
        <f>'Comm Input'!O1125</f>
        <v>0</v>
      </c>
      <c r="F50" s="22">
        <f>'Comm Input'!W1765</f>
        <v>0</v>
      </c>
      <c r="G50" s="22">
        <f>'Comm Input'!X1765</f>
        <v>0</v>
      </c>
      <c r="H50" s="23">
        <f>'Comm Input'!Y1765</f>
        <v>0</v>
      </c>
      <c r="I50" s="23"/>
      <c r="J50" s="22">
        <f>'Comm Input'!Z1765</f>
        <v>0</v>
      </c>
    </row>
    <row r="51" spans="1:10" x14ac:dyDescent="0.25">
      <c r="A51" s="311">
        <f>'Comm Input'!J1766</f>
        <v>0</v>
      </c>
      <c r="B51" t="str">
        <f>'Comm Input'!K1766</f>
        <v>EFFECTIVE: 2/2021</v>
      </c>
      <c r="C51" s="91">
        <f>'Comm Input'!M1766</f>
        <v>0</v>
      </c>
      <c r="D51" s="1055">
        <f>'Comm Input'!N1766</f>
        <v>0</v>
      </c>
      <c r="E51" s="17">
        <f>'Comm Input'!O1126</f>
        <v>0</v>
      </c>
      <c r="F51" s="22">
        <f>'Comm Input'!W1766</f>
        <v>0</v>
      </c>
      <c r="G51" s="22">
        <f>'Comm Input'!X1766</f>
        <v>0</v>
      </c>
      <c r="H51" s="23">
        <f>'Comm Input'!Y1766</f>
        <v>0</v>
      </c>
      <c r="I51" s="23"/>
      <c r="J51" s="22">
        <f>'Comm Input'!Z1766</f>
        <v>0</v>
      </c>
    </row>
    <row r="52" spans="1:10" x14ac:dyDescent="0.25">
      <c r="A52" s="943">
        <f>'Comm Input'!J1767</f>
        <v>0</v>
      </c>
      <c r="B52">
        <f>'Comm Input'!K1767</f>
        <v>0</v>
      </c>
      <c r="C52" s="91">
        <f>'Comm Input'!M1767</f>
        <v>0</v>
      </c>
      <c r="D52" s="1055">
        <f>'Comm Input'!N1767</f>
        <v>0</v>
      </c>
      <c r="E52" s="17">
        <f>'Comm Input'!O1127</f>
        <v>0</v>
      </c>
      <c r="F52" s="22">
        <f>'Comm Input'!W1767</f>
        <v>0</v>
      </c>
      <c r="G52" s="22">
        <f>'Comm Input'!X1767</f>
        <v>0</v>
      </c>
      <c r="H52" s="23">
        <f>'Comm Input'!Y1767</f>
        <v>0</v>
      </c>
      <c r="I52" s="23"/>
      <c r="J52" s="22">
        <f>'Comm Input'!Z1767</f>
        <v>0</v>
      </c>
    </row>
    <row r="53" spans="1:10" x14ac:dyDescent="0.25">
      <c r="A53" s="311">
        <f>'Comm Input'!J1771</f>
        <v>0</v>
      </c>
      <c r="B53">
        <f>'Comm Input'!K1771</f>
        <v>0</v>
      </c>
      <c r="C53" s="91">
        <f>'Comm Input'!M1768</f>
        <v>0</v>
      </c>
      <c r="D53" s="1055">
        <f>'Comm Input'!N1768</f>
        <v>0</v>
      </c>
      <c r="E53" s="17">
        <f>'Comm Input'!O1128</f>
        <v>0</v>
      </c>
      <c r="F53" s="827">
        <f>'Comm Input'!W1771</f>
        <v>613.70999999999992</v>
      </c>
      <c r="G53" s="829">
        <f>'Comm Input'!X1771</f>
        <v>0</v>
      </c>
      <c r="H53" s="828">
        <f>'Comm Input'!Y1771</f>
        <v>0</v>
      </c>
      <c r="I53" s="828"/>
      <c r="J53" s="829">
        <f>'Comm Input'!Z1771</f>
        <v>613.70999999999992</v>
      </c>
    </row>
    <row r="55" spans="1:10" x14ac:dyDescent="0.25">
      <c r="A55" s="440" t="str">
        <f>'Comm Input'!J1844</f>
        <v>CES</v>
      </c>
      <c r="B55" s="42" t="str">
        <f>'Comm Input'!K1844</f>
        <v>Broker: Axis Group</v>
      </c>
      <c r="C55" s="158"/>
      <c r="D55" s="117"/>
      <c r="E55" s="316"/>
      <c r="F55" s="158">
        <f>'Comm Input'!W1844</f>
        <v>2.6249999999999999E-2</v>
      </c>
      <c r="G55" s="117"/>
      <c r="H55" s="157"/>
      <c r="I55" s="157"/>
      <c r="J55" s="158"/>
    </row>
    <row r="56" spans="1:10" x14ac:dyDescent="0.25">
      <c r="A56" s="311">
        <f>'Comm Input'!J1845</f>
        <v>0</v>
      </c>
      <c r="B56" s="378" t="str">
        <f>'Comm Input'!K1845</f>
        <v>Industrus LLC dba The Roof Experts</v>
      </c>
      <c r="C56" t="str">
        <f>'Comm Input'!M1845</f>
        <v>FL5551</v>
      </c>
      <c r="D56" s="528">
        <f>'Comm Input'!N1845</f>
        <v>5536</v>
      </c>
      <c r="E56" s="17">
        <f>'Comm Input'!O1845</f>
        <v>0</v>
      </c>
      <c r="F56" s="523">
        <f>'Comm Input'!W1845</f>
        <v>145.32</v>
      </c>
      <c r="G56" s="523">
        <f>'Comm Input'!X1845</f>
        <v>0</v>
      </c>
      <c r="H56" s="538">
        <f>'Comm Input'!Y1845</f>
        <v>0</v>
      </c>
      <c r="I56" s="538"/>
      <c r="J56" s="523">
        <f>'Comm Input'!Z1845</f>
        <v>0</v>
      </c>
    </row>
    <row r="57" spans="1:10" x14ac:dyDescent="0.25">
      <c r="A57" s="311">
        <f>'Comm Input'!J1846</f>
        <v>0</v>
      </c>
      <c r="B57">
        <f>'Comm Input'!K1846</f>
        <v>0</v>
      </c>
      <c r="C57">
        <f>'Comm Input'!M1846</f>
        <v>0</v>
      </c>
      <c r="D57" s="529">
        <f>'Comm Input'!N1846</f>
        <v>0</v>
      </c>
      <c r="E57" s="17">
        <f>'Comm Input'!O1846</f>
        <v>0</v>
      </c>
      <c r="F57" s="22">
        <f>'Comm Input'!W1846</f>
        <v>0</v>
      </c>
      <c r="G57" s="22">
        <f>'Comm Input'!X1846</f>
        <v>0</v>
      </c>
      <c r="H57" s="23">
        <f>'Comm Input'!Y1846</f>
        <v>0</v>
      </c>
      <c r="I57" s="23"/>
      <c r="J57" s="22">
        <f>'Comm Input'!Z1846</f>
        <v>0</v>
      </c>
    </row>
    <row r="58" spans="1:10" x14ac:dyDescent="0.25">
      <c r="A58" s="311">
        <f>'Comm Input'!J1847</f>
        <v>0</v>
      </c>
      <c r="B58" t="str">
        <f>'Comm Input'!K1847</f>
        <v>EFFECTIVE: 8/2022</v>
      </c>
      <c r="C58" t="str">
        <f>'Comm Input'!M1847</f>
        <v>FL8810</v>
      </c>
      <c r="D58" s="529">
        <f>'Comm Input'!N1847</f>
        <v>217</v>
      </c>
      <c r="E58" s="17">
        <f>'Comm Input'!O1847</f>
        <v>0</v>
      </c>
      <c r="F58" s="22">
        <f>'Comm Input'!W1847</f>
        <v>5.69625</v>
      </c>
      <c r="G58" s="22">
        <f>'Comm Input'!X1847</f>
        <v>0</v>
      </c>
      <c r="H58" s="23">
        <f>'Comm Input'!Y1847</f>
        <v>0</v>
      </c>
      <c r="I58" s="23"/>
      <c r="J58" s="22">
        <f>'Comm Input'!Z1847</f>
        <v>0</v>
      </c>
    </row>
    <row r="59" spans="1:10" x14ac:dyDescent="0.25">
      <c r="A59" s="311">
        <f>'Comm Input'!J1848</f>
        <v>0</v>
      </c>
      <c r="B59">
        <f>'Comm Input'!K1848</f>
        <v>0</v>
      </c>
      <c r="C59">
        <f>'Comm Input'!M1848</f>
        <v>0</v>
      </c>
      <c r="D59" s="529">
        <f>'Comm Input'!N1848</f>
        <v>0</v>
      </c>
      <c r="E59" s="17">
        <f>'Comm Input'!O1848</f>
        <v>0</v>
      </c>
      <c r="F59" s="22">
        <f>'Comm Input'!W1848</f>
        <v>0</v>
      </c>
      <c r="G59" s="22">
        <f>'Comm Input'!X1848</f>
        <v>0</v>
      </c>
      <c r="H59" s="23">
        <f>'Comm Input'!Y1848</f>
        <v>0</v>
      </c>
      <c r="I59" s="23"/>
      <c r="J59" s="22">
        <f>'Comm Input'!Z1848</f>
        <v>0</v>
      </c>
    </row>
    <row r="60" spans="1:10" x14ac:dyDescent="0.25">
      <c r="A60" s="311">
        <f>'Comm Input'!J1849</f>
        <v>0</v>
      </c>
      <c r="B60">
        <f>'Comm Input'!K1849</f>
        <v>0</v>
      </c>
      <c r="C60">
        <f>'Comm Input'!M1849</f>
        <v>0</v>
      </c>
      <c r="D60" s="529">
        <f>'Comm Input'!N1849</f>
        <v>0</v>
      </c>
      <c r="E60" s="17">
        <f>'Comm Input'!O1849</f>
        <v>0</v>
      </c>
      <c r="F60" s="22">
        <f>'Comm Input'!W1849</f>
        <v>0</v>
      </c>
      <c r="G60" s="22">
        <f>'Comm Input'!X1849</f>
        <v>0</v>
      </c>
      <c r="H60" s="23">
        <f>'Comm Input'!Y1849</f>
        <v>0</v>
      </c>
      <c r="I60" s="23"/>
      <c r="J60" s="22">
        <f>'Comm Input'!Z1849</f>
        <v>0</v>
      </c>
    </row>
    <row r="61" spans="1:10" x14ac:dyDescent="0.25">
      <c r="A61" s="311">
        <f>'Comm Input'!J1852</f>
        <v>0</v>
      </c>
      <c r="B61">
        <f>'Comm Input'!K1852</f>
        <v>0</v>
      </c>
      <c r="C61">
        <f>'Comm Input'!M1852</f>
        <v>0</v>
      </c>
      <c r="D61" s="49">
        <f>'Comm Input'!N1852</f>
        <v>0</v>
      </c>
      <c r="E61" s="50">
        <f>'Comm Input'!O1852</f>
        <v>0</v>
      </c>
      <c r="F61" s="827">
        <f>'Comm Input'!W1852</f>
        <v>151.01624999999999</v>
      </c>
      <c r="G61" s="829">
        <f>'Comm Input'!X1852</f>
        <v>0</v>
      </c>
      <c r="H61" s="828">
        <f>'Comm Input'!Y1852</f>
        <v>0</v>
      </c>
      <c r="I61" s="828"/>
      <c r="J61" s="829">
        <f>'Comm Input'!Z1852</f>
        <v>151.01624999999999</v>
      </c>
    </row>
    <row r="62" spans="1:10" x14ac:dyDescent="0.25">
      <c r="C62" s="22"/>
      <c r="E62"/>
    </row>
    <row r="63" spans="1:10" x14ac:dyDescent="0.25">
      <c r="A63" s="311"/>
      <c r="D63" s="49"/>
      <c r="E63" s="50"/>
      <c r="F63" s="38"/>
      <c r="G63" s="22"/>
      <c r="H63" s="11"/>
      <c r="I63" s="999"/>
      <c r="J63" s="1190"/>
    </row>
    <row r="64" spans="1:10" x14ac:dyDescent="0.25">
      <c r="A64" s="440" t="str">
        <f>'Comm Input'!J1884</f>
        <v>CES</v>
      </c>
      <c r="B64" s="42" t="str">
        <f>'Comm Input'!K1884</f>
        <v>Broker: Axis Group</v>
      </c>
      <c r="C64" s="158"/>
      <c r="D64" s="117"/>
      <c r="E64" s="316"/>
      <c r="F64" s="158">
        <f>'Comm Input'!W1884</f>
        <v>2.75E-2</v>
      </c>
      <c r="G64" s="158"/>
      <c r="H64" s="158"/>
      <c r="I64" s="709"/>
      <c r="J64" s="711"/>
    </row>
    <row r="65" spans="1:10" x14ac:dyDescent="0.25">
      <c r="A65" s="311">
        <f>'Comm Input'!J1885</f>
        <v>0</v>
      </c>
      <c r="B65" s="378" t="str">
        <f>'Comm Input'!K1885</f>
        <v>Legion Roofing</v>
      </c>
      <c r="C65" t="str">
        <f>'Comm Input'!M1885</f>
        <v>FL5551</v>
      </c>
      <c r="D65" s="528">
        <f>'Comm Input'!N1885</f>
        <v>0</v>
      </c>
      <c r="E65" s="17">
        <f>'Comm Input'!O1885</f>
        <v>0</v>
      </c>
      <c r="F65" s="523">
        <f>'Comm Input'!W1885</f>
        <v>0</v>
      </c>
      <c r="G65" s="523">
        <f>'Comm Input'!X1885</f>
        <v>0</v>
      </c>
      <c r="H65" s="538">
        <f>'Comm Input'!Y1885</f>
        <v>0</v>
      </c>
      <c r="I65" s="538"/>
      <c r="J65" s="1090">
        <f>'Comm Input'!Z1885</f>
        <v>0</v>
      </c>
    </row>
    <row r="66" spans="1:10" x14ac:dyDescent="0.25">
      <c r="A66" s="311">
        <f>'Comm Input'!J1886</f>
        <v>0</v>
      </c>
      <c r="B66">
        <f>'Comm Input'!K1886</f>
        <v>0</v>
      </c>
      <c r="C66">
        <f>'Comm Input'!M1886</f>
        <v>0</v>
      </c>
      <c r="D66" s="529">
        <f>'Comm Input'!N1886</f>
        <v>0</v>
      </c>
      <c r="E66" s="17">
        <f>'Comm Input'!O1886</f>
        <v>0</v>
      </c>
      <c r="F66" s="22">
        <f>'Comm Input'!W1886</f>
        <v>0</v>
      </c>
      <c r="G66" s="22">
        <f>'Comm Input'!X1886</f>
        <v>0</v>
      </c>
      <c r="H66" s="23">
        <f>'Comm Input'!Y1886</f>
        <v>0</v>
      </c>
      <c r="I66" s="23"/>
      <c r="J66" s="1090">
        <f>'Comm Input'!Z1886</f>
        <v>0</v>
      </c>
    </row>
    <row r="67" spans="1:10" x14ac:dyDescent="0.25">
      <c r="A67" s="311">
        <f>'Comm Input'!J1887</f>
        <v>0</v>
      </c>
      <c r="B67" t="str">
        <f>'Comm Input'!K1887</f>
        <v>EFFECTIVE: 1/2022</v>
      </c>
      <c r="C67" t="str">
        <f>'Comm Input'!M1887</f>
        <v>FL8810</v>
      </c>
      <c r="D67" s="529">
        <f>'Comm Input'!N1887</f>
        <v>9500</v>
      </c>
      <c r="E67" s="17">
        <f>'Comm Input'!O1887</f>
        <v>0</v>
      </c>
      <c r="F67" s="22">
        <f>'Comm Input'!W1887</f>
        <v>261.25</v>
      </c>
      <c r="G67" s="22">
        <f>'Comm Input'!X1887</f>
        <v>0</v>
      </c>
      <c r="H67" s="23">
        <f>'Comm Input'!Y1887</f>
        <v>0</v>
      </c>
      <c r="I67" s="23"/>
      <c r="J67" s="1090">
        <f>'Comm Input'!Z1887</f>
        <v>0</v>
      </c>
    </row>
    <row r="68" spans="1:10" x14ac:dyDescent="0.25">
      <c r="A68" s="311">
        <f>'Comm Input'!J1888</f>
        <v>0</v>
      </c>
      <c r="B68">
        <f>'Comm Input'!K1888</f>
        <v>0</v>
      </c>
      <c r="C68">
        <f>'Comm Input'!M1888</f>
        <v>0</v>
      </c>
      <c r="D68" s="529">
        <f>'Comm Input'!N1888</f>
        <v>0</v>
      </c>
      <c r="E68" s="17">
        <f>'Comm Input'!O1888</f>
        <v>0</v>
      </c>
      <c r="F68" s="22">
        <f>'Comm Input'!W1888</f>
        <v>0</v>
      </c>
      <c r="G68" s="22">
        <f>'Comm Input'!X1888</f>
        <v>0</v>
      </c>
      <c r="H68" s="23">
        <f>'Comm Input'!Y1888</f>
        <v>0</v>
      </c>
      <c r="I68" s="23"/>
      <c r="J68" s="1090">
        <f>'Comm Input'!Z1888</f>
        <v>0</v>
      </c>
    </row>
    <row r="69" spans="1:10" x14ac:dyDescent="0.25">
      <c r="A69" s="311">
        <f>'Comm Input'!J1889</f>
        <v>0</v>
      </c>
      <c r="B69">
        <f>'Comm Input'!K1889</f>
        <v>0</v>
      </c>
      <c r="C69">
        <f>'Comm Input'!M1889</f>
        <v>0</v>
      </c>
      <c r="D69" s="529">
        <f>'Comm Input'!N1889</f>
        <v>0</v>
      </c>
      <c r="E69" s="17">
        <f>'Comm Input'!O1889</f>
        <v>0</v>
      </c>
      <c r="F69" s="22">
        <f>'Comm Input'!W1889</f>
        <v>0</v>
      </c>
      <c r="G69" s="22">
        <f>'Comm Input'!X1889</f>
        <v>0</v>
      </c>
      <c r="H69" s="23">
        <f>'Comm Input'!Y1889</f>
        <v>0</v>
      </c>
      <c r="I69" s="23"/>
      <c r="J69" s="1090">
        <f>'Comm Input'!Z1889</f>
        <v>0</v>
      </c>
    </row>
    <row r="70" spans="1:10" x14ac:dyDescent="0.25">
      <c r="A70" s="311">
        <f>'Comm Input'!J1892</f>
        <v>0</v>
      </c>
      <c r="B70">
        <f>'Comm Input'!K1892</f>
        <v>0</v>
      </c>
      <c r="C70">
        <f>'Comm Input'!M1892</f>
        <v>0</v>
      </c>
      <c r="D70" s="49">
        <f>'Comm Input'!N1892</f>
        <v>0</v>
      </c>
      <c r="E70" s="50">
        <f>'Comm Input'!O1892</f>
        <v>0</v>
      </c>
      <c r="F70" s="1322">
        <f>'Comm Input'!W1892</f>
        <v>261.25</v>
      </c>
      <c r="G70" s="1323">
        <f>'Comm Input'!X1892</f>
        <v>0</v>
      </c>
      <c r="H70" s="828">
        <f>'Comm Input'!Y1892</f>
        <v>0</v>
      </c>
      <c r="I70" s="828"/>
      <c r="J70" s="1324">
        <f>'Comm Input'!Z1892</f>
        <v>261.25</v>
      </c>
    </row>
    <row r="71" spans="1:10" x14ac:dyDescent="0.25">
      <c r="C71" s="22"/>
      <c r="E71"/>
    </row>
    <row r="72" spans="1:10" x14ac:dyDescent="0.25">
      <c r="A72" s="310" t="s">
        <v>433</v>
      </c>
      <c r="B72" s="35" t="s">
        <v>238</v>
      </c>
      <c r="C72" s="158"/>
      <c r="D72" s="117"/>
      <c r="E72" s="377" t="s">
        <v>733</v>
      </c>
      <c r="F72" s="159" t="s">
        <v>461</v>
      </c>
      <c r="G72" s="117"/>
      <c r="H72" s="157"/>
      <c r="I72" s="157"/>
      <c r="J72" s="158"/>
    </row>
    <row r="73" spans="1:10" x14ac:dyDescent="0.25">
      <c r="A73" s="311"/>
      <c r="B73" t="s">
        <v>896</v>
      </c>
      <c r="C73" t="s">
        <v>894</v>
      </c>
      <c r="D73" s="732">
        <v>3473</v>
      </c>
      <c r="E73" s="36">
        <v>3.2500000000000001E-2</v>
      </c>
      <c r="F73" s="22">
        <v>112.8725</v>
      </c>
      <c r="G73" s="22"/>
      <c r="H73" s="23">
        <v>0</v>
      </c>
      <c r="I73" s="23"/>
      <c r="J73" s="22"/>
    </row>
    <row r="74" spans="1:10" x14ac:dyDescent="0.25">
      <c r="A74" s="311"/>
      <c r="D74" s="528"/>
      <c r="E74" s="744"/>
      <c r="F74" s="523">
        <v>0</v>
      </c>
      <c r="G74" s="523"/>
      <c r="H74" s="538">
        <v>0</v>
      </c>
      <c r="I74" s="538"/>
      <c r="J74" s="523"/>
    </row>
    <row r="75" spans="1:10" x14ac:dyDescent="0.25">
      <c r="A75" s="311"/>
      <c r="C75" t="s">
        <v>320</v>
      </c>
      <c r="D75" s="529">
        <v>3000</v>
      </c>
      <c r="E75" s="36">
        <v>2.8750000000000001E-2</v>
      </c>
      <c r="F75" s="22">
        <v>86.25</v>
      </c>
      <c r="G75" s="22"/>
      <c r="H75" s="23">
        <v>0</v>
      </c>
      <c r="I75" s="23"/>
      <c r="J75" s="22"/>
    </row>
    <row r="76" spans="1:10" x14ac:dyDescent="0.25">
      <c r="A76" s="311"/>
      <c r="B76" t="s">
        <v>895</v>
      </c>
      <c r="D76" s="529"/>
      <c r="E76" s="36"/>
      <c r="F76" s="22">
        <v>0</v>
      </c>
      <c r="G76" s="22"/>
      <c r="H76" s="23">
        <v>0</v>
      </c>
      <c r="I76" s="23"/>
      <c r="J76" s="22"/>
    </row>
    <row r="77" spans="1:10" x14ac:dyDescent="0.25">
      <c r="A77" s="311"/>
      <c r="C77" t="s">
        <v>168</v>
      </c>
      <c r="D77" s="529">
        <v>1200</v>
      </c>
      <c r="E77" s="36">
        <v>2.0449999999999999E-2</v>
      </c>
      <c r="F77" s="22">
        <v>24.54</v>
      </c>
      <c r="G77" s="22"/>
      <c r="H77" s="23"/>
      <c r="I77" s="23"/>
      <c r="J77" s="22"/>
    </row>
    <row r="78" spans="1:10" x14ac:dyDescent="0.25">
      <c r="A78" s="311"/>
      <c r="D78" s="529"/>
      <c r="E78" s="38"/>
      <c r="F78" s="22"/>
      <c r="G78" s="22"/>
      <c r="H78" s="23"/>
      <c r="I78" s="23"/>
      <c r="J78" s="22"/>
    </row>
    <row r="79" spans="1:10" x14ac:dyDescent="0.25">
      <c r="A79" s="311"/>
      <c r="D79" s="529"/>
      <c r="E79" s="38"/>
      <c r="F79" s="22"/>
      <c r="G79" s="22"/>
      <c r="H79" s="23"/>
      <c r="I79" s="23"/>
      <c r="J79" s="22"/>
    </row>
    <row r="80" spans="1:10" x14ac:dyDescent="0.25">
      <c r="A80" s="311"/>
      <c r="D80" s="529"/>
      <c r="E80" s="38"/>
      <c r="F80" s="827">
        <v>223.66249999999999</v>
      </c>
      <c r="G80" s="829"/>
      <c r="H80" s="828">
        <v>0</v>
      </c>
      <c r="I80" s="828"/>
      <c r="J80" s="829">
        <v>223.66249999999999</v>
      </c>
    </row>
    <row r="81" spans="1:10" x14ac:dyDescent="0.25">
      <c r="C81" s="22"/>
      <c r="E81"/>
    </row>
    <row r="82" spans="1:10" x14ac:dyDescent="0.25">
      <c r="A82" s="440" t="str">
        <f>'Comm Input'!J1437</f>
        <v>CES</v>
      </c>
      <c r="B82" s="42" t="str">
        <f>'Comm Input'!K1437</f>
        <v>Broker: Axis Group</v>
      </c>
      <c r="C82" s="158"/>
      <c r="D82" s="117"/>
      <c r="E82" s="158"/>
      <c r="F82" s="158">
        <f>'Comm Input'!W1437</f>
        <v>1.8749999999999999E-2</v>
      </c>
      <c r="G82" s="117"/>
      <c r="H82" s="157"/>
      <c r="I82" s="157"/>
      <c r="J82" s="158"/>
    </row>
    <row r="83" spans="1:10" x14ac:dyDescent="0.25">
      <c r="A83" s="311">
        <f>'Comm Input'!J1438</f>
        <v>0</v>
      </c>
      <c r="B83" s="378" t="str">
        <f>'Comm Input'!K1438</f>
        <v>Keystone General Contracting, LLC</v>
      </c>
      <c r="C83" t="str">
        <f>'Comm Input'!M1438</f>
        <v>LA8810</v>
      </c>
      <c r="D83" s="528">
        <f>'Comm Input'!N1438</f>
        <v>6538.46</v>
      </c>
      <c r="E83" s="526">
        <f>'Comm Input'!V1438</f>
        <v>0</v>
      </c>
      <c r="F83" s="523">
        <f>'Comm Input'!W1438</f>
        <v>122.596125</v>
      </c>
      <c r="G83" s="523">
        <f>'Comm Input'!X1438</f>
        <v>0</v>
      </c>
      <c r="H83" s="538">
        <f>'Comm Input'!Y1438</f>
        <v>0</v>
      </c>
      <c r="I83" s="538"/>
      <c r="J83" s="523">
        <f>'Comm Input'!Z1438</f>
        <v>0</v>
      </c>
    </row>
    <row r="84" spans="1:10" x14ac:dyDescent="0.25">
      <c r="A84" s="311">
        <f>'Comm Input'!J1439</f>
        <v>0</v>
      </c>
      <c r="B84">
        <f>'Comm Input'!K1439</f>
        <v>0</v>
      </c>
      <c r="C84">
        <f>'Comm Input'!M1439</f>
        <v>0</v>
      </c>
      <c r="D84" s="529">
        <f>'Comm Input'!N1439</f>
        <v>0</v>
      </c>
      <c r="E84" s="38">
        <f>'Comm Input'!V1439</f>
        <v>0</v>
      </c>
      <c r="F84" s="22">
        <f>'Comm Input'!W1439</f>
        <v>0</v>
      </c>
      <c r="G84" s="22">
        <f>'Comm Input'!X1439</f>
        <v>0</v>
      </c>
      <c r="H84" s="23">
        <f>'Comm Input'!Y1439</f>
        <v>0</v>
      </c>
      <c r="I84" s="23"/>
      <c r="J84" s="22">
        <f>'Comm Input'!Z1439</f>
        <v>0</v>
      </c>
    </row>
    <row r="85" spans="1:10" x14ac:dyDescent="0.25">
      <c r="A85" s="311">
        <f>'Comm Input'!J1440</f>
        <v>0</v>
      </c>
      <c r="D85" s="529">
        <f>'Comm Input'!N1440</f>
        <v>0</v>
      </c>
      <c r="E85" s="38">
        <f>'Comm Input'!V1440</f>
        <v>0</v>
      </c>
      <c r="F85" s="22">
        <f>'Comm Input'!W1440</f>
        <v>0</v>
      </c>
      <c r="G85" s="22">
        <f>'Comm Input'!X1440</f>
        <v>0</v>
      </c>
      <c r="H85" s="23">
        <f>'Comm Input'!Y1440</f>
        <v>0</v>
      </c>
      <c r="I85" s="23"/>
      <c r="J85" s="22">
        <f>'Comm Input'!Z1440</f>
        <v>0</v>
      </c>
    </row>
    <row r="86" spans="1:10" x14ac:dyDescent="0.25">
      <c r="A86" s="311">
        <f>'Comm Input'!J1441</f>
        <v>0</v>
      </c>
      <c r="B86" t="str">
        <f>'Comm Input'!K1441</f>
        <v>EFFECTIVE: 6/2022</v>
      </c>
      <c r="C86">
        <f>'Comm Input'!M1441</f>
        <v>0</v>
      </c>
      <c r="D86" s="529">
        <f>'Comm Input'!N1441</f>
        <v>0</v>
      </c>
      <c r="E86" s="38">
        <f>'Comm Input'!V1441</f>
        <v>0</v>
      </c>
      <c r="F86" s="22">
        <f>'Comm Input'!W1441</f>
        <v>0</v>
      </c>
      <c r="G86" s="22">
        <f>'Comm Input'!X1441</f>
        <v>0</v>
      </c>
      <c r="H86" s="23">
        <f>'Comm Input'!Y1441</f>
        <v>0</v>
      </c>
      <c r="I86" s="23"/>
      <c r="J86" s="22">
        <f>'Comm Input'!Z1441</f>
        <v>0</v>
      </c>
    </row>
    <row r="87" spans="1:10" x14ac:dyDescent="0.25">
      <c r="A87" s="311">
        <f>'Comm Input'!J1442</f>
        <v>0</v>
      </c>
      <c r="B87">
        <f>'Comm Input'!K1442</f>
        <v>0</v>
      </c>
      <c r="C87">
        <f>'Comm Input'!M1442</f>
        <v>0</v>
      </c>
      <c r="D87" s="529">
        <f>'Comm Input'!N1442</f>
        <v>0</v>
      </c>
      <c r="E87" s="38">
        <f>'Comm Input'!V1442</f>
        <v>0</v>
      </c>
      <c r="F87" s="22">
        <f>'Comm Input'!W1442</f>
        <v>0</v>
      </c>
      <c r="G87" s="22">
        <f>'Comm Input'!X1442</f>
        <v>0</v>
      </c>
      <c r="H87" s="23">
        <f>'Comm Input'!Y1442</f>
        <v>0</v>
      </c>
      <c r="I87" s="23"/>
      <c r="J87" s="22">
        <f>'Comm Input'!Z1442</f>
        <v>0</v>
      </c>
    </row>
    <row r="88" spans="1:10" x14ac:dyDescent="0.25">
      <c r="A88" s="311">
        <f>'Comm Input'!J1445</f>
        <v>0</v>
      </c>
      <c r="B88">
        <f>'Comm Input'!K1445</f>
        <v>0</v>
      </c>
      <c r="C88">
        <f>'Comm Input'!M1445</f>
        <v>0</v>
      </c>
      <c r="D88" s="49">
        <f>'Comm Input'!N1445</f>
        <v>0</v>
      </c>
      <c r="E88" s="38">
        <f>'Comm Input'!V1445</f>
        <v>0</v>
      </c>
      <c r="F88" s="827">
        <f>'Comm Input'!W1445</f>
        <v>122.596125</v>
      </c>
      <c r="G88" s="829">
        <f>'Comm Input'!X1445</f>
        <v>0</v>
      </c>
      <c r="H88" s="828">
        <f>'Comm Input'!Y1445</f>
        <v>0</v>
      </c>
      <c r="I88" s="828"/>
      <c r="J88" s="829">
        <f>'Comm Input'!Z1445</f>
        <v>122.596125</v>
      </c>
    </row>
    <row r="89" spans="1:10" x14ac:dyDescent="0.25">
      <c r="C89" s="22"/>
      <c r="E89"/>
    </row>
    <row r="90" spans="1:10" x14ac:dyDescent="0.25">
      <c r="A90" s="440" t="str">
        <f>'Comm Input'!J1641</f>
        <v>CES</v>
      </c>
      <c r="B90" s="35" t="str">
        <f>'Comm Input'!K1641</f>
        <v>Broker: Axis Group</v>
      </c>
      <c r="C90" s="35"/>
      <c r="D90" s="158"/>
      <c r="E90" s="117"/>
      <c r="F90" s="158">
        <f>'Comm Input'!W1641</f>
        <v>2.2249999999999999E-2</v>
      </c>
      <c r="G90" s="117"/>
      <c r="H90" s="157"/>
      <c r="I90" s="157"/>
      <c r="J90" s="158"/>
    </row>
    <row r="91" spans="1:10" x14ac:dyDescent="0.25">
      <c r="A91" s="311">
        <f>'Comm Input'!J1642</f>
        <v>0</v>
      </c>
      <c r="B91" t="str">
        <f>'Comm Input'!K1642</f>
        <v>Continental Staffing - Department of Financial Services</v>
      </c>
      <c r="C91" s="17">
        <f>'Comm Input'!L1642</f>
        <v>0.24249999999999999</v>
      </c>
      <c r="D91" t="str">
        <f>'Comm Input'!M1642</f>
        <v>FL0042</v>
      </c>
      <c r="E91" s="755">
        <f>'Comm Input'!N1642</f>
        <v>0</v>
      </c>
      <c r="F91" s="22">
        <f>'Comm Input'!W1642</f>
        <v>0</v>
      </c>
      <c r="G91" s="22">
        <f>'Comm Input'!X1642</f>
        <v>0</v>
      </c>
      <c r="H91" s="23">
        <f>'Comm Input'!Y1642</f>
        <v>0</v>
      </c>
      <c r="I91" s="23"/>
      <c r="J91" s="22">
        <f>'Comm Input'!Z1642</f>
        <v>0</v>
      </c>
    </row>
    <row r="92" spans="1:10" x14ac:dyDescent="0.25">
      <c r="A92" s="311">
        <f>'Comm Input'!J1643</f>
        <v>0</v>
      </c>
      <c r="B92">
        <f>'Comm Input'!K1643</f>
        <v>0</v>
      </c>
      <c r="C92">
        <f>'Comm Input'!L1643</f>
        <v>0</v>
      </c>
      <c r="D92">
        <f>'Comm Input'!M1643</f>
        <v>0</v>
      </c>
      <c r="E92" s="529">
        <f>'Comm Input'!N1643</f>
        <v>0</v>
      </c>
      <c r="F92" s="22">
        <f>'Comm Input'!W1643</f>
        <v>0</v>
      </c>
      <c r="G92" s="22">
        <f>'Comm Input'!X1643</f>
        <v>0</v>
      </c>
      <c r="H92" s="23">
        <f>'Comm Input'!Y1643</f>
        <v>0</v>
      </c>
      <c r="I92" s="23"/>
      <c r="J92" s="22">
        <f>'Comm Input'!Z1643</f>
        <v>0</v>
      </c>
    </row>
    <row r="93" spans="1:10" x14ac:dyDescent="0.25">
      <c r="A93" s="311">
        <f>'Comm Input'!J1644</f>
        <v>0</v>
      </c>
      <c r="B93" t="str">
        <f>'Comm Input'!K1644</f>
        <v>EFFECTIVE: 8/2022</v>
      </c>
      <c r="C93" s="17">
        <f>'Comm Input'!L1644</f>
        <v>0</v>
      </c>
      <c r="D93">
        <f>'Comm Input'!M1644</f>
        <v>0</v>
      </c>
      <c r="E93" s="529">
        <f>'Comm Input'!N1644</f>
        <v>0</v>
      </c>
      <c r="F93" s="22">
        <f>'Comm Input'!W1644</f>
        <v>0</v>
      </c>
      <c r="G93" s="22">
        <f>'Comm Input'!X1644</f>
        <v>0</v>
      </c>
      <c r="H93" s="23">
        <f>'Comm Input'!Y1644</f>
        <v>0</v>
      </c>
      <c r="I93" s="23"/>
      <c r="J93" s="22">
        <f>'Comm Input'!Z1644</f>
        <v>0</v>
      </c>
    </row>
    <row r="94" spans="1:10" x14ac:dyDescent="0.25">
      <c r="A94" s="311">
        <f>'Comm Input'!J1645</f>
        <v>0</v>
      </c>
      <c r="B94">
        <f>'Comm Input'!K1645</f>
        <v>0</v>
      </c>
      <c r="C94">
        <f>'Comm Input'!L1645</f>
        <v>0</v>
      </c>
      <c r="D94"/>
      <c r="E94" s="528">
        <f>'Comm Input'!N1645</f>
        <v>0</v>
      </c>
      <c r="F94" s="523">
        <f>'Comm Input'!W1645</f>
        <v>0</v>
      </c>
      <c r="G94" s="523">
        <f>'Comm Input'!X1645</f>
        <v>0</v>
      </c>
      <c r="H94" s="538">
        <f>'Comm Input'!Y1645</f>
        <v>0</v>
      </c>
      <c r="I94" s="538"/>
      <c r="J94" s="523">
        <f>'Comm Input'!Z1645</f>
        <v>0</v>
      </c>
    </row>
    <row r="95" spans="1:10" x14ac:dyDescent="0.25">
      <c r="A95" s="311">
        <f>'Comm Input'!J1649</f>
        <v>0</v>
      </c>
      <c r="B95">
        <f>'Comm Input'!K1649</f>
        <v>0</v>
      </c>
      <c r="C95">
        <f>'Comm Input'!L1649</f>
        <v>0</v>
      </c>
      <c r="D95">
        <f>'Comm Input'!M1649</f>
        <v>0</v>
      </c>
      <c r="E95" s="49">
        <f>'Comm Input'!N1649</f>
        <v>0</v>
      </c>
      <c r="F95" s="827">
        <f>'Comm Input'!W1649</f>
        <v>0</v>
      </c>
      <c r="G95" s="829">
        <f>'Comm Input'!X1649</f>
        <v>0</v>
      </c>
      <c r="H95" s="828">
        <f>'Comm Input'!Y1649</f>
        <v>0</v>
      </c>
      <c r="I95" s="828"/>
      <c r="J95" s="829">
        <f>'Comm Input'!Z1649</f>
        <v>0</v>
      </c>
    </row>
    <row r="97" spans="1:10" x14ac:dyDescent="0.25">
      <c r="A97" s="440" t="str">
        <f>'Comm Input'!J1268</f>
        <v>CES</v>
      </c>
      <c r="B97" s="42" t="str">
        <f>'Comm Input'!K1268</f>
        <v>Broker: Axis Group</v>
      </c>
      <c r="C97" s="35">
        <f>'Comm Input'!L1268</f>
        <v>0</v>
      </c>
      <c r="D97" s="158">
        <f>'Comm Input'!M1268</f>
        <v>0</v>
      </c>
      <c r="E97" s="117">
        <f>'Comm Input'!N1268</f>
        <v>0</v>
      </c>
      <c r="F97" s="158">
        <f>'Comm Input'!V1268</f>
        <v>0</v>
      </c>
      <c r="G97" s="158" t="str">
        <f>'Comm Input'!W1268</f>
        <v>per code</v>
      </c>
      <c r="H97" s="117">
        <f>'Comm Input'!X1268</f>
        <v>0</v>
      </c>
      <c r="I97" s="157"/>
      <c r="J97" s="158">
        <f>'Comm Input'!Z1268</f>
        <v>0</v>
      </c>
    </row>
    <row r="98" spans="1:10" x14ac:dyDescent="0.25">
      <c r="A98" s="311">
        <f>'Comm Input'!J1269</f>
        <v>0</v>
      </c>
      <c r="B98" s="11" t="str">
        <f>'Comm Input'!K1269</f>
        <v>Flip Circus</v>
      </c>
      <c r="C98" s="17">
        <f>'Comm Input'!L1269</f>
        <v>0.2195</v>
      </c>
      <c r="D98" t="str">
        <f>'Comm Input'!M1269</f>
        <v>FL9014</v>
      </c>
      <c r="E98" s="528">
        <f>'Comm Input'!N1269</f>
        <v>4370</v>
      </c>
      <c r="F98" s="1327">
        <f>'Comm Input'!V1269</f>
        <v>2.8250000000000001E-2</v>
      </c>
      <c r="G98" s="22">
        <f>'Comm Input'!W1269</f>
        <v>123.4525</v>
      </c>
      <c r="H98" s="22">
        <f>'Comm Input'!X1269</f>
        <v>0</v>
      </c>
      <c r="I98" s="23">
        <f>'Comm Input'!Y1269</f>
        <v>0</v>
      </c>
      <c r="J98" s="22">
        <f>'Comm Input'!Z1269</f>
        <v>0</v>
      </c>
    </row>
    <row r="99" spans="1:10" x14ac:dyDescent="0.25">
      <c r="A99" s="311">
        <f>'Comm Input'!J1270</f>
        <v>0</v>
      </c>
      <c r="B99" s="11">
        <f>'Comm Input'!K1270</f>
        <v>0</v>
      </c>
      <c r="C99">
        <f>'Comm Input'!L1270</f>
        <v>0</v>
      </c>
      <c r="D99">
        <f>'Comm Input'!M1270</f>
        <v>0</v>
      </c>
      <c r="E99" s="528">
        <f>'Comm Input'!N1270</f>
        <v>0</v>
      </c>
      <c r="F99" s="1327">
        <f>'Comm Input'!V1270</f>
        <v>0</v>
      </c>
      <c r="G99" s="22">
        <f>'Comm Input'!W1270</f>
        <v>0</v>
      </c>
      <c r="H99" s="22">
        <f>'Comm Input'!X1270</f>
        <v>0</v>
      </c>
      <c r="I99" s="23">
        <f>'Comm Input'!Y1270</f>
        <v>0</v>
      </c>
      <c r="J99" s="22">
        <f>'Comm Input'!Z1270</f>
        <v>0</v>
      </c>
    </row>
    <row r="100" spans="1:10" x14ac:dyDescent="0.25">
      <c r="A100" s="311">
        <f>'Comm Input'!J1271</f>
        <v>0</v>
      </c>
      <c r="B100" s="11" t="str">
        <f>'Comm Input'!K1271</f>
        <v>EFFECTIVE 09/2022</v>
      </c>
      <c r="C100" s="17">
        <f>'Comm Input'!L1271</f>
        <v>0.20949999999999999</v>
      </c>
      <c r="D100" t="str">
        <f>'Comm Input'!M1271</f>
        <v>FL9083</v>
      </c>
      <c r="E100" s="528">
        <f>'Comm Input'!N1271</f>
        <v>4100</v>
      </c>
      <c r="F100" s="1327">
        <f>'Comm Input'!V1271</f>
        <v>3.32E-2</v>
      </c>
      <c r="G100" s="22">
        <f>'Comm Input'!W1271</f>
        <v>136.12</v>
      </c>
      <c r="H100" s="22">
        <f>'Comm Input'!X1271</f>
        <v>0</v>
      </c>
      <c r="I100" s="23">
        <f>'Comm Input'!Y1271</f>
        <v>0</v>
      </c>
      <c r="J100" s="22">
        <f>'Comm Input'!Z1271</f>
        <v>0</v>
      </c>
    </row>
    <row r="101" spans="1:10" x14ac:dyDescent="0.25">
      <c r="A101" s="311">
        <f>'Comm Input'!J1272</f>
        <v>0</v>
      </c>
      <c r="C101">
        <f>'Comm Input'!L1272</f>
        <v>0</v>
      </c>
      <c r="D101">
        <f>'Comm Input'!M1272</f>
        <v>0</v>
      </c>
      <c r="E101" s="528">
        <f>'Comm Input'!N1272</f>
        <v>0</v>
      </c>
      <c r="F101" s="1327">
        <f>'Comm Input'!V1272</f>
        <v>0</v>
      </c>
      <c r="G101" s="523">
        <f>'Comm Input'!W1272</f>
        <v>0</v>
      </c>
      <c r="H101" s="523">
        <f>'Comm Input'!X1272</f>
        <v>0</v>
      </c>
      <c r="I101" s="538">
        <f>'Comm Input'!Y1272</f>
        <v>0</v>
      </c>
      <c r="J101" s="523">
        <f>'Comm Input'!Z1272</f>
        <v>0</v>
      </c>
    </row>
    <row r="102" spans="1:10" x14ac:dyDescent="0.25">
      <c r="A102" s="311">
        <f>'Comm Input'!J1275</f>
        <v>0</v>
      </c>
      <c r="B102" s="11">
        <f>'Comm Input'!K1275</f>
        <v>0</v>
      </c>
      <c r="C102">
        <f>'Comm Input'!L1275</f>
        <v>0</v>
      </c>
      <c r="D102">
        <f>'Comm Input'!M1275</f>
        <v>0</v>
      </c>
      <c r="E102" s="806">
        <f>'Comm Input'!N1275</f>
        <v>0</v>
      </c>
      <c r="F102" s="527">
        <f>'Comm Input'!V1275</f>
        <v>0</v>
      </c>
      <c r="G102" s="526">
        <f>'Comm Input'!W1275</f>
        <v>0</v>
      </c>
      <c r="H102" s="523">
        <f>'Comm Input'!X1275</f>
        <v>0</v>
      </c>
      <c r="I102" s="11">
        <f>'Comm Input'!Y1275</f>
        <v>0</v>
      </c>
      <c r="J102" s="523">
        <f>'Comm Input'!Z1275</f>
        <v>0</v>
      </c>
    </row>
    <row r="103" spans="1:10" x14ac:dyDescent="0.25">
      <c r="A103" s="311">
        <f>'Comm Input'!J1276</f>
        <v>0</v>
      </c>
      <c r="B103" s="11">
        <f>'Comm Input'!K1276</f>
        <v>0</v>
      </c>
      <c r="C103">
        <f>'Comm Input'!L1276</f>
        <v>0</v>
      </c>
      <c r="D103">
        <f>'Comm Input'!M1276</f>
        <v>0</v>
      </c>
      <c r="E103" s="49">
        <f>'Comm Input'!N1276</f>
        <v>0</v>
      </c>
      <c r="F103" s="38">
        <f>'Comm Input'!V1276</f>
        <v>0</v>
      </c>
      <c r="G103" s="827">
        <f>'Comm Input'!W1276</f>
        <v>259.57249999999999</v>
      </c>
      <c r="H103" s="829">
        <f>'Comm Input'!X1276</f>
        <v>0</v>
      </c>
      <c r="I103" s="828">
        <f>'Comm Input'!Y1276</f>
        <v>0</v>
      </c>
      <c r="J103" s="829">
        <f>'Comm Input'!Z1276</f>
        <v>259.57249999999999</v>
      </c>
    </row>
  </sheetData>
  <mergeCells count="2">
    <mergeCell ref="A1:B1"/>
    <mergeCell ref="C1:D1"/>
  </mergeCells>
  <conditionalFormatting sqref="A1:XFD4 B26:XFD26 A27:XFD32 B33:J33 K33:XFD38 A34:J38 A39:XFD39 C40:XFD45 A5:K11 L11:T11 U5:XFD11 K46:XFD46 A40:C46 A12:XFD12 A47:XFD54 A55:B57 A59:B66 A68:B71 C55:XFD71 K72:XFD80 A81:XFD81 C72:F72 D73:F79 D80:E80 A89:XFD89 A82:B84 C82:J85 K82:XFD88 A86:J88 A96:XFD96 A91:J92 C93:J93 B90:J90 K90:XFD95 A94:J95 C101:J101 A97:J100 K97:XFD101 A102:XFD1048576 A16:XFD25 A13:D15 F13:XFD15">
    <cfRule type="cellIs" dxfId="138" priority="107" operator="equal">
      <formula>0</formula>
    </cfRule>
  </conditionalFormatting>
  <conditionalFormatting sqref="A5">
    <cfRule type="cellIs" dxfId="137" priority="66" operator="equal">
      <formula>0</formula>
    </cfRule>
  </conditionalFormatting>
  <conditionalFormatting sqref="A26">
    <cfRule type="cellIs" dxfId="136" priority="43" operator="equal">
      <formula>0</formula>
    </cfRule>
  </conditionalFormatting>
  <conditionalFormatting sqref="A33">
    <cfRule type="cellIs" dxfId="135" priority="41" operator="equal">
      <formula>0</formula>
    </cfRule>
  </conditionalFormatting>
  <conditionalFormatting sqref="D46:E46">
    <cfRule type="cellIs" dxfId="134" priority="29" operator="equal">
      <formula>0</formula>
    </cfRule>
  </conditionalFormatting>
  <conditionalFormatting sqref="F46:J46">
    <cfRule type="cellIs" dxfId="133" priority="28" operator="equal">
      <formula>0</formula>
    </cfRule>
  </conditionalFormatting>
  <conditionalFormatting sqref="A58">
    <cfRule type="cellIs" dxfId="132" priority="26" operator="equal">
      <formula>0</formula>
    </cfRule>
  </conditionalFormatting>
  <conditionalFormatting sqref="B58">
    <cfRule type="cellIs" dxfId="131" priority="25" operator="equal">
      <formula>0</formula>
    </cfRule>
  </conditionalFormatting>
  <conditionalFormatting sqref="A67">
    <cfRule type="cellIs" dxfId="130" priority="22" operator="equal">
      <formula>0</formula>
    </cfRule>
  </conditionalFormatting>
  <conditionalFormatting sqref="B67">
    <cfRule type="cellIs" dxfId="129" priority="21" operator="equal">
      <formula>0</formula>
    </cfRule>
  </conditionalFormatting>
  <conditionalFormatting sqref="A72:A80 B72:B74 B76:B80">
    <cfRule type="cellIs" dxfId="128" priority="17" operator="equal">
      <formula>0</formula>
    </cfRule>
  </conditionalFormatting>
  <conditionalFormatting sqref="F80">
    <cfRule type="cellIs" dxfId="127" priority="14" operator="equal">
      <formula>0</formula>
    </cfRule>
  </conditionalFormatting>
  <conditionalFormatting sqref="C73:C80">
    <cfRule type="cellIs" dxfId="126" priority="13" operator="equal">
      <formula>0</formula>
    </cfRule>
  </conditionalFormatting>
  <conditionalFormatting sqref="G72:J72">
    <cfRule type="cellIs" dxfId="125" priority="12" operator="equal">
      <formula>0</formula>
    </cfRule>
  </conditionalFormatting>
  <conditionalFormatting sqref="G73:J79">
    <cfRule type="cellIs" dxfId="124" priority="11" operator="equal">
      <formula>0</formula>
    </cfRule>
  </conditionalFormatting>
  <conditionalFormatting sqref="G80:J80">
    <cfRule type="cellIs" dxfId="123" priority="10" operator="equal">
      <formula>0</formula>
    </cfRule>
  </conditionalFormatting>
  <conditionalFormatting sqref="A85">
    <cfRule type="cellIs" dxfId="122" priority="9" operator="equal">
      <formula>0</formula>
    </cfRule>
  </conditionalFormatting>
  <conditionalFormatting sqref="A93">
    <cfRule type="cellIs" dxfId="121" priority="8" operator="equal">
      <formula>0</formula>
    </cfRule>
  </conditionalFormatting>
  <conditionalFormatting sqref="A90">
    <cfRule type="cellIs" dxfId="120" priority="6" operator="equal">
      <formula>0</formula>
    </cfRule>
  </conditionalFormatting>
  <conditionalFormatting sqref="B93">
    <cfRule type="cellIs" dxfId="119" priority="5" operator="equal">
      <formula>0</formula>
    </cfRule>
  </conditionalFormatting>
  <conditionalFormatting sqref="A101">
    <cfRule type="cellIs" dxfId="118" priority="4" operator="equal">
      <formula>0</formula>
    </cfRule>
  </conditionalFormatting>
  <conditionalFormatting sqref="E13">
    <cfRule type="cellIs" dxfId="117" priority="3" operator="equal">
      <formula>0</formula>
    </cfRule>
  </conditionalFormatting>
  <conditionalFormatting sqref="E14">
    <cfRule type="cellIs" dxfId="116" priority="2" operator="equal">
      <formula>0</formula>
    </cfRule>
  </conditionalFormatting>
  <conditionalFormatting sqref="E15">
    <cfRule type="cellIs" dxfId="115" priority="1" operator="equal">
      <formula>0</formula>
    </cfRule>
  </conditionalFormatting>
  <pageMargins left="0.25" right="0.25" top="0.75" bottom="0.75" header="0.3" footer="0.3"/>
  <pageSetup scale="68" fitToHeight="0" orientation="portrait" horizontalDpi="1200" verticalDpi="12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J45"/>
  <sheetViews>
    <sheetView workbookViewId="0">
      <selection activeCell="A2" sqref="A2:B2"/>
    </sheetView>
  </sheetViews>
  <sheetFormatPr defaultRowHeight="15" x14ac:dyDescent="0.25"/>
  <cols>
    <col min="1" max="1" width="27.5703125" customWidth="1"/>
    <col min="2" max="2" width="36.7109375" customWidth="1"/>
    <col min="3" max="3" width="11.85546875" customWidth="1"/>
    <col min="4" max="4" width="14.42578125" style="22" customWidth="1"/>
    <col min="7" max="7" width="12.7109375" customWidth="1"/>
    <col min="9" max="10" width="11.42578125" customWidth="1"/>
  </cols>
  <sheetData>
    <row r="1" spans="1:10" ht="44.65" customHeight="1" x14ac:dyDescent="0.25">
      <c r="A1" s="1465" t="str">
        <f>'Comm Input'!$J$4</f>
        <v>2022 12 Pays 2023 01</v>
      </c>
      <c r="B1" s="1465"/>
      <c r="C1" s="1438" t="str">
        <f>'Comm Input'!$M$4</f>
        <v>Coastal Employer Strategies</v>
      </c>
      <c r="D1" s="1438"/>
    </row>
    <row r="2" spans="1:10" x14ac:dyDescent="0.25">
      <c r="A2" s="1484">
        <f>SUM(J:J)</f>
        <v>1093.5092749999999</v>
      </c>
      <c r="B2" s="1485"/>
      <c r="C2" s="880" t="s">
        <v>764</v>
      </c>
      <c r="D2" s="1125"/>
    </row>
    <row r="3" spans="1:10" ht="26.25" x14ac:dyDescent="0.25">
      <c r="A3" s="367" t="str">
        <f>'Comm Input'!J7</f>
        <v>Program</v>
      </c>
      <c r="B3" s="367" t="str">
        <f>'Comm Input'!K7</f>
        <v>Client</v>
      </c>
      <c r="C3" s="367" t="str">
        <f>'Comm Input'!M7</f>
        <v>Code</v>
      </c>
      <c r="D3" s="596" t="str">
        <f>'Comm Input'!N7</f>
        <v>Payroll</v>
      </c>
      <c r="E3" s="370" t="str">
        <f>'Comm Input'!P7</f>
        <v>Billed Comp</v>
      </c>
      <c r="F3" s="375" t="str">
        <f>'Comm Input'!Q7</f>
        <v>Premium</v>
      </c>
      <c r="G3" s="370" t="str">
        <f>'Comm Input'!U7</f>
        <v xml:space="preserve"> Total Admin Fee %</v>
      </c>
      <c r="H3" s="370" t="str">
        <f>'Comm Input'!V7</f>
        <v>Total Billed</v>
      </c>
      <c r="I3" s="369" t="str">
        <f>'Comm Input'!W7</f>
        <v>Admin Comm</v>
      </c>
      <c r="J3" s="367" t="str">
        <f>'Comm Input'!Z7</f>
        <v>Total</v>
      </c>
    </row>
    <row r="4" spans="1:10" x14ac:dyDescent="0.25">
      <c r="A4" s="310" t="str">
        <f>'Comm Input'!J1093</f>
        <v>CES</v>
      </c>
      <c r="B4" s="1061" t="str">
        <f>'Comm Input'!K1093</f>
        <v>Broker: PEO Advisors II, LLC</v>
      </c>
      <c r="C4" s="158"/>
      <c r="D4" s="117"/>
      <c r="E4" s="158"/>
      <c r="F4" s="158"/>
      <c r="G4" s="158"/>
      <c r="H4" s="158"/>
      <c r="I4" s="158">
        <f>'Comm Input'!W1093</f>
        <v>0.02</v>
      </c>
      <c r="J4" s="158"/>
    </row>
    <row r="5" spans="1:10" x14ac:dyDescent="0.25">
      <c r="A5" s="431">
        <f>'Comm Input'!J1094</f>
        <v>0</v>
      </c>
      <c r="B5" s="11" t="str">
        <f>'Comm Input'!K1094</f>
        <v>Wright Roofing Company</v>
      </c>
      <c r="C5" t="str">
        <f>'Comm Input'!M1094</f>
        <v>FL5551</v>
      </c>
      <c r="D5" s="589">
        <f>'Comm Input'!N1094</f>
        <v>17984.5</v>
      </c>
      <c r="E5" s="526">
        <f>'Comm Input'!U1094</f>
        <v>0</v>
      </c>
      <c r="F5" s="526"/>
      <c r="G5" s="526"/>
      <c r="H5" s="526">
        <f>'Comm Input'!V1094</f>
        <v>0</v>
      </c>
      <c r="I5" s="523">
        <f>'Comm Input'!W1094</f>
        <v>359.69</v>
      </c>
      <c r="J5" s="523">
        <f>'Comm Input'!Z1094</f>
        <v>0</v>
      </c>
    </row>
    <row r="6" spans="1:10" x14ac:dyDescent="0.25">
      <c r="A6" s="311">
        <f>'Comm Input'!J1095</f>
        <v>0</v>
      </c>
      <c r="B6">
        <f>'Comm Input'!K1095</f>
        <v>0</v>
      </c>
      <c r="C6">
        <f>'Comm Input'!M1095</f>
        <v>0</v>
      </c>
      <c r="D6" s="529">
        <f>'Comm Input'!N1095</f>
        <v>0</v>
      </c>
      <c r="E6" s="38">
        <f>'Comm Input'!U1095</f>
        <v>0</v>
      </c>
      <c r="F6" s="38"/>
      <c r="G6" s="38"/>
      <c r="H6" s="38">
        <f>'Comm Input'!V1095</f>
        <v>0</v>
      </c>
      <c r="I6" s="22">
        <f>'Comm Input'!W1095</f>
        <v>0</v>
      </c>
      <c r="J6" s="22">
        <f>'Comm Input'!Z1095</f>
        <v>0</v>
      </c>
    </row>
    <row r="7" spans="1:10" x14ac:dyDescent="0.25">
      <c r="A7" s="311">
        <f>'Comm Input'!J1096</f>
        <v>0</v>
      </c>
      <c r="B7" s="40">
        <f>'Comm Input'!K1096</f>
        <v>0</v>
      </c>
      <c r="C7">
        <f>'Comm Input'!M1096</f>
        <v>0</v>
      </c>
      <c r="D7" s="529">
        <f>'Comm Input'!N1096</f>
        <v>0</v>
      </c>
      <c r="E7" s="38">
        <f>'Comm Input'!U1096</f>
        <v>0</v>
      </c>
      <c r="F7" s="38"/>
      <c r="G7" s="38"/>
      <c r="H7" s="38">
        <f>'Comm Input'!V1096</f>
        <v>0</v>
      </c>
      <c r="I7" s="22">
        <f>'Comm Input'!W1096</f>
        <v>0</v>
      </c>
      <c r="J7" s="22">
        <f>'Comm Input'!Z1096</f>
        <v>0</v>
      </c>
    </row>
    <row r="8" spans="1:10" x14ac:dyDescent="0.25">
      <c r="A8" s="311">
        <f>'Comm Input'!J1097</f>
        <v>0</v>
      </c>
      <c r="B8">
        <f>'Comm Input'!K1097</f>
        <v>0</v>
      </c>
      <c r="C8">
        <f>'Comm Input'!M1097</f>
        <v>0</v>
      </c>
      <c r="D8" s="529">
        <f>'Comm Input'!N1097</f>
        <v>0</v>
      </c>
      <c r="E8" s="38">
        <f>'Comm Input'!U1097</f>
        <v>0</v>
      </c>
      <c r="F8" s="38"/>
      <c r="G8" s="38"/>
      <c r="H8" s="38">
        <f>'Comm Input'!V1097</f>
        <v>0</v>
      </c>
      <c r="I8" s="22">
        <f>'Comm Input'!W1097</f>
        <v>0</v>
      </c>
      <c r="J8" s="22">
        <f>'Comm Input'!Z1097</f>
        <v>0</v>
      </c>
    </row>
    <row r="9" spans="1:10" x14ac:dyDescent="0.25">
      <c r="A9" s="311">
        <f>'Comm Input'!J1101</f>
        <v>0</v>
      </c>
      <c r="B9">
        <f>'Comm Input'!K1101</f>
        <v>0</v>
      </c>
      <c r="C9">
        <f>'Comm Input'!M1101</f>
        <v>0</v>
      </c>
      <c r="D9" s="49">
        <f>'Comm Input'!N1101</f>
        <v>0</v>
      </c>
      <c r="E9" s="38">
        <f>'Comm Input'!U1101</f>
        <v>0</v>
      </c>
      <c r="F9" s="38"/>
      <c r="G9" s="38"/>
      <c r="H9" s="38">
        <f>'Comm Input'!V1101</f>
        <v>0</v>
      </c>
      <c r="I9" s="827">
        <f>'Comm Input'!W1101</f>
        <v>359.69</v>
      </c>
      <c r="J9" s="523">
        <f>'Comm Input'!Z1101</f>
        <v>359.69</v>
      </c>
    </row>
    <row r="11" spans="1:10" x14ac:dyDescent="0.25">
      <c r="A11" s="310" t="str">
        <f>'Comm Input'!J69</f>
        <v>Rose Employment Svc</v>
      </c>
      <c r="B11" s="46" t="str">
        <f>'Comm Input'!K69</f>
        <v>Broker: PEO Advisors II, LLC</v>
      </c>
      <c r="C11" s="46"/>
      <c r="D11" s="117"/>
      <c r="E11" s="46"/>
      <c r="F11" s="46"/>
      <c r="G11" s="158"/>
      <c r="H11" s="158"/>
      <c r="I11" s="938">
        <f>'Comm Input'!W69</f>
        <v>0.02</v>
      </c>
      <c r="J11" s="46"/>
    </row>
    <row r="12" spans="1:10" x14ac:dyDescent="0.25">
      <c r="A12">
        <f>'Comm Input'!J70</f>
        <v>0</v>
      </c>
      <c r="B12" t="str">
        <f>'Comm Input'!K70</f>
        <v>Campbell Moving / Ace</v>
      </c>
      <c r="C12" t="str">
        <f>'Comm Input'!M70</f>
        <v>FL8293</v>
      </c>
      <c r="D12" s="22">
        <f>'Comm Input'!N70</f>
        <v>0</v>
      </c>
      <c r="F12">
        <f>'Comm Input'!O70</f>
        <v>0</v>
      </c>
      <c r="G12">
        <f>'Comm Input'!S70</f>
        <v>0</v>
      </c>
      <c r="H12">
        <f>'Comm Input'!T70</f>
        <v>0</v>
      </c>
      <c r="I12" s="22">
        <f>'Comm Input'!W70</f>
        <v>0</v>
      </c>
      <c r="J12">
        <f>'Comm Input'!Z70</f>
        <v>0</v>
      </c>
    </row>
    <row r="13" spans="1:10" x14ac:dyDescent="0.25">
      <c r="A13">
        <f>'Comm Input'!J71</f>
        <v>0</v>
      </c>
      <c r="B13">
        <f>'Comm Input'!K71</f>
        <v>0</v>
      </c>
      <c r="C13" t="str">
        <f>'Comm Input'!M71</f>
        <v>OT</v>
      </c>
      <c r="D13" s="22">
        <f>'Comm Input'!N71</f>
        <v>0</v>
      </c>
      <c r="F13">
        <f>'Comm Input'!O71</f>
        <v>0</v>
      </c>
      <c r="G13">
        <f>'Comm Input'!S71</f>
        <v>0</v>
      </c>
      <c r="H13">
        <f>'Comm Input'!T71</f>
        <v>0</v>
      </c>
      <c r="I13" s="22">
        <f>'Comm Input'!W71</f>
        <v>0</v>
      </c>
      <c r="J13">
        <f>'Comm Input'!Z71</f>
        <v>0</v>
      </c>
    </row>
    <row r="14" spans="1:10" x14ac:dyDescent="0.25">
      <c r="A14">
        <f>'Comm Input'!J72</f>
        <v>0</v>
      </c>
      <c r="B14">
        <f>'Comm Input'!K72</f>
        <v>0</v>
      </c>
      <c r="C14">
        <f>'Comm Input'!L72</f>
        <v>0</v>
      </c>
      <c r="D14" s="22">
        <f>'Comm Input'!M72</f>
        <v>0</v>
      </c>
      <c r="E14" s="22">
        <f>'Comm Input'!N72</f>
        <v>0</v>
      </c>
      <c r="F14">
        <f>'Comm Input'!O72</f>
        <v>0</v>
      </c>
      <c r="G14">
        <f>'Comm Input'!S72</f>
        <v>0</v>
      </c>
      <c r="H14">
        <f>'Comm Input'!T72</f>
        <v>0</v>
      </c>
      <c r="I14" s="22">
        <f>'Comm Input'!W72</f>
        <v>0</v>
      </c>
      <c r="J14">
        <f>'Comm Input'!Z72</f>
        <v>0</v>
      </c>
    </row>
    <row r="15" spans="1:10" x14ac:dyDescent="0.25">
      <c r="A15">
        <f>'Comm Input'!J73</f>
        <v>0</v>
      </c>
      <c r="B15">
        <f>'Comm Input'!K73</f>
        <v>0</v>
      </c>
      <c r="C15">
        <f>'Comm Input'!L73</f>
        <v>0</v>
      </c>
      <c r="D15" s="22">
        <f>'Comm Input'!M73</f>
        <v>0</v>
      </c>
      <c r="E15" s="22">
        <f>'Comm Input'!N73</f>
        <v>0</v>
      </c>
      <c r="F15">
        <f>'Comm Input'!O73</f>
        <v>0</v>
      </c>
      <c r="G15">
        <f>'Comm Input'!S73</f>
        <v>0</v>
      </c>
      <c r="H15">
        <f>'Comm Input'!T73</f>
        <v>0</v>
      </c>
      <c r="I15" s="829">
        <f>'Comm Input'!W73</f>
        <v>0</v>
      </c>
      <c r="J15" s="22">
        <f>'Comm Input'!Z73</f>
        <v>0</v>
      </c>
    </row>
    <row r="17" spans="1:10" x14ac:dyDescent="0.25">
      <c r="A17" s="440" t="str">
        <f>'Comm Input'!J1631</f>
        <v>CES</v>
      </c>
      <c r="B17" s="35" t="str">
        <f>'Comm Input'!K1631</f>
        <v>Broker: PEO Advisors II</v>
      </c>
      <c r="C17" s="158"/>
      <c r="D17" s="117"/>
      <c r="E17" s="316"/>
      <c r="F17" s="158"/>
      <c r="G17" s="158"/>
      <c r="H17" s="158"/>
      <c r="I17" s="158">
        <f>'Comm Input'!W1631</f>
        <v>2.2499999999999999E-2</v>
      </c>
      <c r="J17" s="158"/>
    </row>
    <row r="18" spans="1:10" x14ac:dyDescent="0.25">
      <c r="A18" s="311">
        <f>'Comm Input'!J1632</f>
        <v>0</v>
      </c>
      <c r="B18" t="str">
        <f>'Comm Input'!K1632</f>
        <v>Coastline Tree Service and Landscaping</v>
      </c>
      <c r="C18" t="str">
        <f>'Comm Input'!M1632</f>
        <v>FL0106</v>
      </c>
      <c r="D18" s="790">
        <f>'Comm Input'!N1632</f>
        <v>2402.19</v>
      </c>
      <c r="E18" s="17">
        <f>'Comm Input'!O1632</f>
        <v>0</v>
      </c>
      <c r="F18" s="527">
        <f>'Comm Input'!P1632</f>
        <v>0</v>
      </c>
      <c r="G18" s="535">
        <f>'Comm Input'!Q1632</f>
        <v>0</v>
      </c>
      <c r="H18" s="535">
        <f>'Comm Input'!R1632</f>
        <v>0</v>
      </c>
      <c r="I18" s="523">
        <f>'Comm Input'!W1632</f>
        <v>54.049275000000002</v>
      </c>
      <c r="J18" s="523">
        <f>'Comm Input'!Z1632</f>
        <v>0</v>
      </c>
    </row>
    <row r="19" spans="1:10" x14ac:dyDescent="0.25">
      <c r="A19" s="311">
        <f>'Comm Input'!J1633</f>
        <v>0</v>
      </c>
      <c r="B19">
        <f>'Comm Input'!K1633</f>
        <v>0</v>
      </c>
      <c r="C19">
        <f>'Comm Input'!M1633</f>
        <v>0</v>
      </c>
      <c r="D19" s="529">
        <f>'Comm Input'!N1633</f>
        <v>0</v>
      </c>
      <c r="E19" s="17">
        <f>'Comm Input'!O1633</f>
        <v>0</v>
      </c>
      <c r="F19" s="525">
        <f>'Comm Input'!P1633</f>
        <v>0</v>
      </c>
      <c r="G19" s="307">
        <f>'Comm Input'!Q1633</f>
        <v>0</v>
      </c>
      <c r="H19" s="307">
        <f>'Comm Input'!R1633</f>
        <v>0</v>
      </c>
      <c r="I19" s="22">
        <f>'Comm Input'!W1633</f>
        <v>0</v>
      </c>
      <c r="J19" s="22">
        <f>'Comm Input'!Z1633</f>
        <v>0</v>
      </c>
    </row>
    <row r="20" spans="1:10" x14ac:dyDescent="0.25">
      <c r="A20" s="311">
        <f>'Comm Input'!J1634</f>
        <v>0</v>
      </c>
      <c r="B20">
        <f>'Comm Input'!K1634</f>
        <v>0</v>
      </c>
      <c r="C20">
        <f>'Comm Input'!M1634</f>
        <v>0</v>
      </c>
      <c r="D20" s="529">
        <f>'Comm Input'!N1634</f>
        <v>0</v>
      </c>
      <c r="E20" s="17">
        <f>'Comm Input'!O1634</f>
        <v>0</v>
      </c>
      <c r="F20" s="525">
        <f>'Comm Input'!P1634</f>
        <v>0</v>
      </c>
      <c r="G20" s="307">
        <f>'Comm Input'!Q1634</f>
        <v>0</v>
      </c>
      <c r="H20" s="307">
        <f>'Comm Input'!R1634</f>
        <v>0</v>
      </c>
      <c r="I20" s="22">
        <f>'Comm Input'!W1634</f>
        <v>0</v>
      </c>
      <c r="J20" s="22">
        <f>'Comm Input'!Z1634</f>
        <v>0</v>
      </c>
    </row>
    <row r="21" spans="1:10" x14ac:dyDescent="0.25">
      <c r="A21" s="311">
        <f>'Comm Input'!J1635</f>
        <v>0</v>
      </c>
      <c r="B21" s="40">
        <f>'Comm Input'!K1635</f>
        <v>0</v>
      </c>
      <c r="C21">
        <f>'Comm Input'!M1635</f>
        <v>0</v>
      </c>
      <c r="D21" s="529">
        <f>'Comm Input'!N1635</f>
        <v>0</v>
      </c>
      <c r="E21" s="17">
        <f>'Comm Input'!O1635</f>
        <v>0</v>
      </c>
      <c r="F21" s="525">
        <f>'Comm Input'!P1635</f>
        <v>0</v>
      </c>
      <c r="G21" s="307">
        <f>'Comm Input'!Q1635</f>
        <v>0</v>
      </c>
      <c r="H21" s="307">
        <f>'Comm Input'!R1635</f>
        <v>0</v>
      </c>
      <c r="I21" s="22">
        <f>'Comm Input'!W1635</f>
        <v>0</v>
      </c>
      <c r="J21" s="22">
        <f>'Comm Input'!Z1635</f>
        <v>0</v>
      </c>
    </row>
    <row r="22" spans="1:10" x14ac:dyDescent="0.25">
      <c r="A22" s="311">
        <f>'Comm Input'!J1639</f>
        <v>0</v>
      </c>
      <c r="B22">
        <f>'Comm Input'!K1639</f>
        <v>0</v>
      </c>
      <c r="C22">
        <f>'Comm Input'!M1639</f>
        <v>0</v>
      </c>
      <c r="D22" s="49">
        <f>'Comm Input'!N1639</f>
        <v>0</v>
      </c>
      <c r="E22" s="50">
        <f>'Comm Input'!O1639</f>
        <v>0</v>
      </c>
      <c r="F22" s="38">
        <f>'Comm Input'!P1639</f>
        <v>0</v>
      </c>
      <c r="G22" s="38">
        <f>'Comm Input'!Q1639</f>
        <v>0</v>
      </c>
      <c r="H22" s="38">
        <f>'Comm Input'!R1639</f>
        <v>0</v>
      </c>
      <c r="I22" s="827">
        <f>'Comm Input'!W1639</f>
        <v>54.049275000000002</v>
      </c>
      <c r="J22" s="523">
        <f>'Comm Input'!Z1639</f>
        <v>54.049275000000002</v>
      </c>
    </row>
    <row r="24" spans="1:10" x14ac:dyDescent="0.25">
      <c r="A24" s="310" t="str">
        <f>'Comm Input'!J2206</f>
        <v>Waterfront</v>
      </c>
      <c r="B24" s="35" t="str">
        <f>'Comm Input'!K2206</f>
        <v>Broker: PEO Advisors II</v>
      </c>
      <c r="C24" s="158"/>
      <c r="D24" s="117"/>
      <c r="E24" s="316"/>
      <c r="F24" s="158"/>
      <c r="G24" s="158"/>
      <c r="H24" s="158"/>
      <c r="I24" s="158">
        <f>'Comm Input'!W2206</f>
        <v>0.01</v>
      </c>
      <c r="J24" s="158"/>
    </row>
    <row r="25" spans="1:10" x14ac:dyDescent="0.25">
      <c r="A25" s="311">
        <f>'Comm Input'!J2207</f>
        <v>0</v>
      </c>
      <c r="B25" t="str">
        <f>'Comm Input'!K2207</f>
        <v>FV St. Andrews Bay Challenger</v>
      </c>
      <c r="C25" t="str">
        <f>'Comm Input'!M2207</f>
        <v>FL9014F</v>
      </c>
      <c r="D25" s="593">
        <f>'Comm Input'!N2207</f>
        <v>4375</v>
      </c>
      <c r="E25" s="17">
        <f>'Comm Input'!O2207</f>
        <v>0</v>
      </c>
      <c r="F25" s="525">
        <f>'Comm Input'!P2207</f>
        <v>0</v>
      </c>
      <c r="G25" s="727">
        <f>'Comm Input'!Q2207</f>
        <v>0</v>
      </c>
      <c r="H25" s="799">
        <f>'Comm Input'!R2207</f>
        <v>0</v>
      </c>
      <c r="I25" s="22">
        <f>'Comm Input'!W2207</f>
        <v>43.75</v>
      </c>
      <c r="J25" s="22">
        <f>'Comm Input'!Z2207</f>
        <v>0</v>
      </c>
    </row>
    <row r="26" spans="1:10" x14ac:dyDescent="0.25">
      <c r="A26" s="311">
        <f>'Comm Input'!J2208</f>
        <v>0</v>
      </c>
      <c r="B26">
        <f>'Comm Input'!K2208</f>
        <v>0</v>
      </c>
      <c r="C26" t="str">
        <f>'Comm Input'!M2208</f>
        <v>FL8810</v>
      </c>
      <c r="D26" s="593">
        <f>'Comm Input'!N2208</f>
        <v>5380</v>
      </c>
      <c r="E26" s="17">
        <f>'Comm Input'!O2208</f>
        <v>0</v>
      </c>
      <c r="F26" s="525">
        <f>'Comm Input'!P2208</f>
        <v>0</v>
      </c>
      <c r="G26" s="727">
        <f>'Comm Input'!Q2208</f>
        <v>0</v>
      </c>
      <c r="H26" s="799">
        <f>'Comm Input'!R2208</f>
        <v>0</v>
      </c>
      <c r="I26" s="22">
        <f>'Comm Input'!W2208</f>
        <v>53.800000000000004</v>
      </c>
      <c r="J26" s="22">
        <f>'Comm Input'!Z2208</f>
        <v>0</v>
      </c>
    </row>
    <row r="27" spans="1:10" x14ac:dyDescent="0.25">
      <c r="A27" s="311">
        <f>'Comm Input'!J2209</f>
        <v>0</v>
      </c>
      <c r="B27" s="134" t="s">
        <v>294</v>
      </c>
      <c r="D27" s="593">
        <f>'Comm Input'!N2209</f>
        <v>0</v>
      </c>
      <c r="E27" s="17">
        <f>'Comm Input'!O2209</f>
        <v>0</v>
      </c>
      <c r="F27" s="525">
        <f>'Comm Input'!P2209</f>
        <v>0</v>
      </c>
      <c r="G27" s="727">
        <f>'Comm Input'!Q2209</f>
        <v>0</v>
      </c>
      <c r="H27" s="799">
        <f>'Comm Input'!R2209</f>
        <v>0</v>
      </c>
      <c r="I27" s="22">
        <f>'Comm Input'!W2209</f>
        <v>0</v>
      </c>
      <c r="J27" s="22">
        <f>'Comm Input'!Z2209</f>
        <v>0</v>
      </c>
    </row>
    <row r="28" spans="1:10" x14ac:dyDescent="0.25">
      <c r="A28" s="311"/>
      <c r="B28" t="str">
        <f>'Comm Input'!K2210</f>
        <v>EFFECTIVE 10/2020</v>
      </c>
      <c r="D28" s="593"/>
      <c r="E28" s="17"/>
      <c r="F28" s="525"/>
      <c r="G28" s="727"/>
      <c r="H28" s="799"/>
      <c r="I28" s="22"/>
      <c r="J28" s="22"/>
    </row>
    <row r="29" spans="1:10" x14ac:dyDescent="0.25">
      <c r="A29" s="311">
        <f>'Comm Input'!J2210</f>
        <v>0</v>
      </c>
      <c r="C29">
        <f>'Comm Input'!M2210</f>
        <v>0</v>
      </c>
      <c r="D29" s="49">
        <f>'Comm Input'!N2210</f>
        <v>0</v>
      </c>
      <c r="E29" s="50">
        <f>'Comm Input'!O2210</f>
        <v>0</v>
      </c>
      <c r="F29" s="38">
        <f>'Comm Input'!P2210</f>
        <v>0</v>
      </c>
      <c r="G29" s="38">
        <f>'Comm Input'!Q2210</f>
        <v>0</v>
      </c>
      <c r="H29" s="38">
        <f>'Comm Input'!R2210</f>
        <v>0</v>
      </c>
      <c r="I29" s="827">
        <f>'Comm Input'!W2210</f>
        <v>97.550000000000011</v>
      </c>
      <c r="J29" s="523">
        <f>'Comm Input'!Z2210</f>
        <v>97.550000000000011</v>
      </c>
    </row>
    <row r="31" spans="1:10" x14ac:dyDescent="0.25">
      <c r="A31" s="440" t="str">
        <f>'Comm Input'!J1874</f>
        <v>CES</v>
      </c>
      <c r="B31" s="42" t="str">
        <f>'Comm Input'!K1874</f>
        <v>Broker: PEO Advisors II</v>
      </c>
      <c r="C31" s="158"/>
      <c r="D31" s="117"/>
      <c r="E31" s="117"/>
      <c r="F31" s="117"/>
      <c r="G31" s="117"/>
      <c r="H31" s="316"/>
      <c r="I31" s="158">
        <f>'Comm Input'!W1874</f>
        <v>1.4999999999999999E-2</v>
      </c>
      <c r="J31" s="158"/>
    </row>
    <row r="32" spans="1:10" x14ac:dyDescent="0.25">
      <c r="A32" s="311">
        <f>'Comm Input'!J1875</f>
        <v>0</v>
      </c>
      <c r="B32" s="378" t="str">
        <f>'Comm Input'!K1875</f>
        <v>Elite Restoration Corp</v>
      </c>
      <c r="C32" t="str">
        <f>'Comm Input'!M1875</f>
        <v>FL5551</v>
      </c>
      <c r="D32" s="528">
        <f>'Comm Input'!N1875</f>
        <v>8000</v>
      </c>
      <c r="E32" s="528"/>
      <c r="F32" s="528"/>
      <c r="G32" s="528"/>
      <c r="H32" s="17">
        <f>'Comm Input'!O1875</f>
        <v>0</v>
      </c>
      <c r="I32" s="523">
        <f>'Comm Input'!W1875</f>
        <v>120</v>
      </c>
      <c r="J32" s="523">
        <f>'Comm Input'!Z1875</f>
        <v>0</v>
      </c>
    </row>
    <row r="33" spans="1:10" x14ac:dyDescent="0.25">
      <c r="A33" s="311">
        <f>'Comm Input'!J1876</f>
        <v>0</v>
      </c>
      <c r="B33">
        <f>'Comm Input'!K1876</f>
        <v>0</v>
      </c>
      <c r="C33">
        <f>'Comm Input'!M1876</f>
        <v>0</v>
      </c>
      <c r="D33" s="529">
        <f>'Comm Input'!N1876</f>
        <v>0</v>
      </c>
      <c r="E33" s="529"/>
      <c r="F33" s="529"/>
      <c r="G33" s="529"/>
      <c r="H33" s="17">
        <f>'Comm Input'!O1876</f>
        <v>0</v>
      </c>
      <c r="I33" s="22">
        <f>'Comm Input'!W1876</f>
        <v>0</v>
      </c>
      <c r="J33" s="22">
        <f>'Comm Input'!Z1876</f>
        <v>0</v>
      </c>
    </row>
    <row r="34" spans="1:10" x14ac:dyDescent="0.25">
      <c r="A34" s="311">
        <f>'Comm Input'!J1877</f>
        <v>0</v>
      </c>
      <c r="B34" t="str">
        <f>'Comm Input'!K1877</f>
        <v>EFFECTIVE: 3/2022</v>
      </c>
      <c r="C34" t="str">
        <f>'Comm Input'!M1877</f>
        <v>FL5645</v>
      </c>
      <c r="D34" s="529">
        <f>'Comm Input'!N1877</f>
        <v>0</v>
      </c>
      <c r="E34" s="529"/>
      <c r="F34" s="529"/>
      <c r="G34" s="529"/>
      <c r="H34" s="17">
        <f>'Comm Input'!O1877</f>
        <v>0</v>
      </c>
      <c r="I34" s="22">
        <f>'Comm Input'!W1877</f>
        <v>0</v>
      </c>
      <c r="J34" s="22">
        <f>'Comm Input'!Z1877</f>
        <v>0</v>
      </c>
    </row>
    <row r="35" spans="1:10" x14ac:dyDescent="0.25">
      <c r="A35" s="311" t="str">
        <f>'Comm Input'!J1878</f>
        <v>Note: Broker earns 1/2 SUTA cutoffs</v>
      </c>
      <c r="B35">
        <f>'Comm Input'!K1878</f>
        <v>0</v>
      </c>
      <c r="C35" t="str">
        <f>'Comm Input'!L1878</f>
        <v>SUTA CREDIT</v>
      </c>
      <c r="D35" s="529">
        <f>'Comm Input'!N1878</f>
        <v>0</v>
      </c>
      <c r="E35" s="529"/>
      <c r="F35" s="529"/>
      <c r="G35" s="529"/>
      <c r="H35" s="17">
        <f>'Comm Input'!O1878</f>
        <v>0</v>
      </c>
      <c r="I35" s="22">
        <f>'Comm Input'!W1878</f>
        <v>106.32</v>
      </c>
      <c r="J35" s="22">
        <f>'Comm Input'!Z1878</f>
        <v>0</v>
      </c>
    </row>
    <row r="36" spans="1:10" x14ac:dyDescent="0.25">
      <c r="A36" s="311">
        <f>'Comm Input'!J1879</f>
        <v>0</v>
      </c>
      <c r="B36">
        <f>'Comm Input'!K1879</f>
        <v>0</v>
      </c>
      <c r="C36">
        <f>'Comm Input'!M1879</f>
        <v>0</v>
      </c>
      <c r="D36" s="529">
        <f>'Comm Input'!N1879</f>
        <v>0</v>
      </c>
      <c r="E36" s="529"/>
      <c r="F36" s="529"/>
      <c r="G36" s="529"/>
      <c r="H36" s="17">
        <f>'Comm Input'!O1879</f>
        <v>0</v>
      </c>
      <c r="I36" s="22">
        <f>'Comm Input'!W1879</f>
        <v>0</v>
      </c>
      <c r="J36" s="22">
        <f>'Comm Input'!Z1879</f>
        <v>0</v>
      </c>
    </row>
    <row r="37" spans="1:10" x14ac:dyDescent="0.25">
      <c r="A37" s="311">
        <f>'Comm Input'!J1882</f>
        <v>0</v>
      </c>
      <c r="B37">
        <f>'Comm Input'!K1882</f>
        <v>0</v>
      </c>
      <c r="C37">
        <f>'Comm Input'!M1882</f>
        <v>0</v>
      </c>
      <c r="D37" s="49">
        <f>'Comm Input'!N1882</f>
        <v>0</v>
      </c>
      <c r="E37" s="49"/>
      <c r="F37" s="49"/>
      <c r="G37" s="49"/>
      <c r="H37" s="50">
        <f>'Comm Input'!O1882</f>
        <v>0</v>
      </c>
      <c r="I37" s="827">
        <f>'Comm Input'!W1882</f>
        <v>226.32</v>
      </c>
      <c r="J37" s="523">
        <f>'Comm Input'!Z1882</f>
        <v>226.32</v>
      </c>
    </row>
    <row r="38" spans="1:10" x14ac:dyDescent="0.25">
      <c r="A38" s="311"/>
      <c r="D38"/>
      <c r="E38" s="49"/>
      <c r="F38" s="50"/>
      <c r="G38" s="38"/>
      <c r="H38" s="38"/>
      <c r="I38" s="522"/>
      <c r="J38" s="523"/>
    </row>
    <row r="39" spans="1:10" x14ac:dyDescent="0.25">
      <c r="A39" s="440" t="str">
        <f>'Comm Input'!J1228</f>
        <v>CES</v>
      </c>
      <c r="B39" s="42" t="str">
        <f>'Comm Input'!K1228</f>
        <v>Broker: PEO Advisors II</v>
      </c>
      <c r="C39" s="158"/>
      <c r="D39" s="117"/>
      <c r="E39" s="316"/>
      <c r="F39" s="158"/>
      <c r="G39" s="158"/>
      <c r="H39" s="158"/>
      <c r="I39" s="158">
        <f>'Comm Input'!W1228</f>
        <v>1.2449999999999999E-2</v>
      </c>
      <c r="J39" s="158"/>
    </row>
    <row r="40" spans="1:10" x14ac:dyDescent="0.25">
      <c r="A40" s="431">
        <f>'Comm Input'!J1229</f>
        <v>0</v>
      </c>
      <c r="B40" s="11" t="str">
        <f>'Comm Input'!K1229</f>
        <v>Tree Solutions of Florida, LLC</v>
      </c>
      <c r="C40" t="str">
        <f>'Comm Input'!M1229</f>
        <v>FL0106</v>
      </c>
      <c r="D40" s="732">
        <f>'Comm Input'!N1229</f>
        <v>3800</v>
      </c>
      <c r="E40" s="17">
        <f>'Comm Input'!O1229</f>
        <v>0</v>
      </c>
      <c r="F40" s="525">
        <f>'Comm Input'!P1229</f>
        <v>0</v>
      </c>
      <c r="G40" s="307">
        <f>'Comm Input'!Q1229</f>
        <v>0</v>
      </c>
      <c r="H40" s="307">
        <f>'Comm Input'!R1229</f>
        <v>0</v>
      </c>
      <c r="I40" s="22">
        <f>'Comm Input'!W1229</f>
        <v>47.309999999999995</v>
      </c>
      <c r="J40" s="22">
        <f>'Comm Input'!Z1229</f>
        <v>0</v>
      </c>
    </row>
    <row r="41" spans="1:10" x14ac:dyDescent="0.25">
      <c r="A41" s="431">
        <f>'Comm Input'!J1230</f>
        <v>0</v>
      </c>
      <c r="B41" s="40">
        <f>'Comm Input'!K1230</f>
        <v>0</v>
      </c>
      <c r="C41">
        <f>'Comm Input'!M1230</f>
        <v>0</v>
      </c>
      <c r="D41" s="529">
        <f>'Comm Input'!N1230</f>
        <v>0</v>
      </c>
      <c r="E41" s="17">
        <f>'Comm Input'!O1230</f>
        <v>0</v>
      </c>
      <c r="F41" s="525">
        <f>'Comm Input'!P1230</f>
        <v>0</v>
      </c>
      <c r="G41" s="307">
        <f>'Comm Input'!Q1230</f>
        <v>0</v>
      </c>
      <c r="H41" s="307">
        <f>'Comm Input'!R1230</f>
        <v>0</v>
      </c>
      <c r="I41" s="22">
        <f>'Comm Input'!W1230</f>
        <v>0</v>
      </c>
      <c r="J41" s="22">
        <f>'Comm Input'!Z1230</f>
        <v>0</v>
      </c>
    </row>
    <row r="42" spans="1:10" x14ac:dyDescent="0.25">
      <c r="A42" s="311">
        <f>'Comm Input'!J1231</f>
        <v>0</v>
      </c>
      <c r="B42" t="str">
        <f>'Comm Input'!K1231</f>
        <v>EFFECTIVE: 2022</v>
      </c>
      <c r="C42" t="str">
        <f>'Comm Input'!M1231</f>
        <v>FL8742</v>
      </c>
      <c r="D42" s="593">
        <f>'Comm Input'!N1231</f>
        <v>8600</v>
      </c>
      <c r="E42" s="17">
        <f>'Comm Input'!O1231</f>
        <v>0</v>
      </c>
      <c r="F42" s="525">
        <f>'Comm Input'!P1231</f>
        <v>0</v>
      </c>
      <c r="G42" s="307">
        <f>'Comm Input'!Q1231</f>
        <v>0</v>
      </c>
      <c r="H42" s="307">
        <f>'Comm Input'!R1231</f>
        <v>0</v>
      </c>
      <c r="I42" s="22">
        <f>'Comm Input'!W1231</f>
        <v>107.07</v>
      </c>
      <c r="J42" s="22">
        <f>'Comm Input'!Z1231</f>
        <v>0</v>
      </c>
    </row>
    <row r="43" spans="1:10" x14ac:dyDescent="0.25">
      <c r="A43" s="311" t="str">
        <f>'Comm Input'!J1232</f>
        <v>Note: broker earns 1/2 SUTA cutoffs</v>
      </c>
      <c r="B43">
        <f>'Comm Input'!K1232</f>
        <v>0</v>
      </c>
      <c r="D43" s="134" t="str">
        <f>'Comm Input'!L1232</f>
        <v>SUTA CREDIT</v>
      </c>
      <c r="E43" s="17">
        <f>'Comm Input'!O1232</f>
        <v>0</v>
      </c>
      <c r="F43" s="525">
        <f>'Comm Input'!P1232</f>
        <v>0</v>
      </c>
      <c r="G43" s="307">
        <f>'Comm Input'!Q1232</f>
        <v>0</v>
      </c>
      <c r="H43" s="307">
        <f>'Comm Input'!R1232</f>
        <v>0</v>
      </c>
      <c r="I43" s="22">
        <f>'Comm Input'!W1232</f>
        <v>201.52</v>
      </c>
      <c r="J43" s="22">
        <f>'Comm Input'!Z1232</f>
        <v>0</v>
      </c>
    </row>
    <row r="44" spans="1:10" x14ac:dyDescent="0.25">
      <c r="A44" s="311"/>
      <c r="D44" s="134"/>
      <c r="E44" s="17"/>
      <c r="F44" s="525"/>
      <c r="G44" s="307"/>
      <c r="H44" s="307"/>
      <c r="I44" s="22"/>
      <c r="J44" s="22"/>
    </row>
    <row r="45" spans="1:10" x14ac:dyDescent="0.25">
      <c r="A45" s="311">
        <f>'Comm Input'!J1236</f>
        <v>0</v>
      </c>
      <c r="B45">
        <f>'Comm Input'!K1236</f>
        <v>0</v>
      </c>
      <c r="C45">
        <f>'Comm Input'!M1236</f>
        <v>0</v>
      </c>
      <c r="D45" s="541">
        <f>'Comm Input'!N1236</f>
        <v>0</v>
      </c>
      <c r="E45" s="50">
        <f>'Comm Input'!O1236</f>
        <v>0</v>
      </c>
      <c r="F45" s="526">
        <f>'Comm Input'!P1236</f>
        <v>0</v>
      </c>
      <c r="G45" s="526">
        <f>'Comm Input'!Q1236</f>
        <v>0</v>
      </c>
      <c r="H45" s="526">
        <f>'Comm Input'!R1236</f>
        <v>0</v>
      </c>
      <c r="I45" s="827">
        <f>'Comm Input'!W1236</f>
        <v>355.9</v>
      </c>
      <c r="J45" s="523">
        <f>'Comm Input'!Z1236</f>
        <v>355.9</v>
      </c>
    </row>
  </sheetData>
  <mergeCells count="3">
    <mergeCell ref="A1:B1"/>
    <mergeCell ref="C1:D1"/>
    <mergeCell ref="A2:B2"/>
  </mergeCells>
  <conditionalFormatting sqref="I11:J14 A15:J15 F12:H13 A14:H14 A11:H11 B4:J5 K5:XFD9 A6:J9 A29 C29:J29 B17:J17 A18:J22 A24:J28 C31:XFD37 A38:J38">
    <cfRule type="cellIs" dxfId="114" priority="27" operator="equal">
      <formula>0</formula>
    </cfRule>
  </conditionalFormatting>
  <conditionalFormatting sqref="A12:D13">
    <cfRule type="cellIs" dxfId="113" priority="26" operator="equal">
      <formula>0</formula>
    </cfRule>
  </conditionalFormatting>
  <conditionalFormatting sqref="A5">
    <cfRule type="cellIs" dxfId="112" priority="18" operator="equal">
      <formula>0</formula>
    </cfRule>
  </conditionalFormatting>
  <conditionalFormatting sqref="A4">
    <cfRule type="cellIs" dxfId="111" priority="19" operator="equal">
      <formula>0</formula>
    </cfRule>
  </conditionalFormatting>
  <conditionalFormatting sqref="A17">
    <cfRule type="cellIs" dxfId="110" priority="14" operator="equal">
      <formula>0</formula>
    </cfRule>
  </conditionalFormatting>
  <conditionalFormatting sqref="A31:B33 A35:B37">
    <cfRule type="cellIs" dxfId="109" priority="13" operator="equal">
      <formula>0</formula>
    </cfRule>
  </conditionalFormatting>
  <conditionalFormatting sqref="A34">
    <cfRule type="cellIs" dxfId="108" priority="12" operator="equal">
      <formula>0</formula>
    </cfRule>
  </conditionalFormatting>
  <conditionalFormatting sqref="B34">
    <cfRule type="cellIs" dxfId="107" priority="11" operator="equal">
      <formula>0</formula>
    </cfRule>
  </conditionalFormatting>
  <conditionalFormatting sqref="B40:C40 B39:J39 E40:J40 A39:A45 B41:J42 B45:J45 B43:B44 D43:J44">
    <cfRule type="cellIs" dxfId="106" priority="7" operator="equal">
      <formula>0</formula>
    </cfRule>
  </conditionalFormatting>
  <conditionalFormatting sqref="D40">
    <cfRule type="cellIs" dxfId="105" priority="6" operator="equal">
      <formula>0</formula>
    </cfRule>
  </conditionalFormatting>
  <pageMargins left="0.7" right="0.7" top="0.75" bottom="0.75" header="0.3" footer="0.3"/>
  <pageSetup scale="59" fitToHeight="0" orientation="portrait" horizontalDpi="1200" verticalDpi="1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J119"/>
  <sheetViews>
    <sheetView workbookViewId="0">
      <pane ySplit="3" topLeftCell="A103" activePane="bottomLeft" state="frozen"/>
      <selection activeCell="B47" sqref="B47"/>
      <selection pane="bottomLeft" activeCell="D120" sqref="D120"/>
    </sheetView>
  </sheetViews>
  <sheetFormatPr defaultRowHeight="15" x14ac:dyDescent="0.25"/>
  <cols>
    <col min="1" max="1" width="22.140625" customWidth="1"/>
    <col min="2" max="2" width="36" customWidth="1"/>
    <col min="4" max="4" width="15.28515625" style="22" customWidth="1"/>
    <col min="5" max="5" width="11.28515625" style="22" bestFit="1" customWidth="1"/>
    <col min="7" max="7" width="13.28515625" customWidth="1"/>
    <col min="9" max="9" width="12.28515625" customWidth="1"/>
    <col min="10" max="10" width="11.140625" customWidth="1"/>
  </cols>
  <sheetData>
    <row r="1" spans="1:10" ht="44.1" customHeight="1" x14ac:dyDescent="0.25">
      <c r="A1" s="1465" t="str">
        <f>'Comm Input'!$J$4</f>
        <v>2022 12 Pays 2023 01</v>
      </c>
      <c r="B1" s="1465"/>
      <c r="C1" s="1438" t="str">
        <f>'Comm Input'!$M$4</f>
        <v>Coastal Employer Strategies</v>
      </c>
      <c r="D1" s="1438"/>
    </row>
    <row r="2" spans="1:10" x14ac:dyDescent="0.25">
      <c r="A2" s="1484">
        <f>SUM(J:J)</f>
        <v>6386.8310700000002</v>
      </c>
      <c r="B2" s="1485"/>
      <c r="C2" s="880" t="s">
        <v>765</v>
      </c>
      <c r="D2" s="1125"/>
    </row>
    <row r="3" spans="1:10" ht="26.25" x14ac:dyDescent="0.25">
      <c r="A3" s="367" t="str">
        <f>'Comm Input'!J7</f>
        <v>Program</v>
      </c>
      <c r="B3" s="367" t="str">
        <f>'Comm Input'!K7</f>
        <v>Client</v>
      </c>
      <c r="C3" s="367" t="str">
        <f>'Comm Input'!M7</f>
        <v>Code</v>
      </c>
      <c r="D3" s="596" t="str">
        <f>'Comm Input'!N7</f>
        <v>Payroll</v>
      </c>
      <c r="E3" s="596" t="str">
        <f>'Comm Input'!P7</f>
        <v>Billed Comp</v>
      </c>
      <c r="F3" s="375" t="str">
        <f>'Comm Input'!Q7</f>
        <v>Premium</v>
      </c>
      <c r="G3" s="370" t="str">
        <f>'Comm Input'!U7</f>
        <v xml:space="preserve"> Total Admin Fee %</v>
      </c>
      <c r="H3" s="370" t="str">
        <f>'Comm Input'!V7</f>
        <v>Total Billed</v>
      </c>
      <c r="I3" s="369" t="str">
        <f>'Comm Input'!W7</f>
        <v>Admin Comm</v>
      </c>
      <c r="J3" s="367" t="str">
        <f>'Comm Input'!Z7</f>
        <v>Total</v>
      </c>
    </row>
    <row r="4" spans="1:10" x14ac:dyDescent="0.25">
      <c r="A4" s="310" t="str">
        <f>'Comm Input'!J565</f>
        <v>SA</v>
      </c>
      <c r="B4" s="35" t="str">
        <f>'Comm Input'!K565</f>
        <v>Broker: PEO Advisors</v>
      </c>
      <c r="C4" s="158"/>
      <c r="D4" s="117"/>
      <c r="E4" s="117"/>
      <c r="F4" s="158"/>
      <c r="G4" s="158"/>
      <c r="H4" s="158"/>
      <c r="I4" s="158">
        <f>'Comm Input'!W565</f>
        <v>2.5000000000000001E-2</v>
      </c>
      <c r="J4" s="158"/>
    </row>
    <row r="5" spans="1:10" x14ac:dyDescent="0.25">
      <c r="A5" s="311">
        <f>'Comm Input'!J566</f>
        <v>0</v>
      </c>
      <c r="B5" s="378" t="str">
        <f>'Comm Input'!K566</f>
        <v>Union PM Services</v>
      </c>
      <c r="C5" t="str">
        <f>'Comm Input'!M566</f>
        <v>FL8742</v>
      </c>
      <c r="D5" s="528">
        <f>'Comm Input'!N566</f>
        <v>0</v>
      </c>
      <c r="E5" s="528">
        <f>'Comm Input'!O566</f>
        <v>0</v>
      </c>
      <c r="F5" s="527">
        <f>'Comm Input'!P566</f>
        <v>0</v>
      </c>
      <c r="G5" s="535">
        <f>'Comm Input'!Q566</f>
        <v>0</v>
      </c>
      <c r="H5" s="535">
        <f>'Comm Input'!R566</f>
        <v>0</v>
      </c>
      <c r="I5" s="523">
        <f>'Comm Input'!W566</f>
        <v>0</v>
      </c>
      <c r="J5" s="523">
        <f>'Comm Input'!Z566</f>
        <v>0</v>
      </c>
    </row>
    <row r="6" spans="1:10" x14ac:dyDescent="0.25">
      <c r="A6" s="311">
        <f>'Comm Input'!J567</f>
        <v>0</v>
      </c>
      <c r="B6">
        <f>'Comm Input'!K567</f>
        <v>0</v>
      </c>
      <c r="C6">
        <f>'Comm Input'!M567</f>
        <v>0</v>
      </c>
      <c r="D6" s="529">
        <f>'Comm Input'!N567</f>
        <v>0</v>
      </c>
      <c r="E6" s="529">
        <f>'Comm Input'!O567</f>
        <v>0</v>
      </c>
      <c r="F6" s="525">
        <f>'Comm Input'!P567</f>
        <v>0</v>
      </c>
      <c r="G6" s="307">
        <f>'Comm Input'!Q567</f>
        <v>0</v>
      </c>
      <c r="H6" s="307">
        <f>'Comm Input'!R567</f>
        <v>0</v>
      </c>
      <c r="I6" s="22">
        <f>'Comm Input'!W567</f>
        <v>0</v>
      </c>
      <c r="J6" s="22">
        <f>'Comm Input'!Z567</f>
        <v>0</v>
      </c>
    </row>
    <row r="7" spans="1:10" x14ac:dyDescent="0.25">
      <c r="A7" s="311">
        <f>'Comm Input'!J568</f>
        <v>0</v>
      </c>
      <c r="B7" t="str">
        <f>'Comm Input'!K568</f>
        <v>EFFECTIVE 4/2018</v>
      </c>
      <c r="C7" t="str">
        <f>'Comm Input'!M568</f>
        <v>FL9170</v>
      </c>
      <c r="D7" s="529">
        <f>'Comm Input'!N568</f>
        <v>0</v>
      </c>
      <c r="E7" s="529">
        <f>'Comm Input'!O568</f>
        <v>0</v>
      </c>
      <c r="F7" s="525">
        <f>'Comm Input'!P568</f>
        <v>0</v>
      </c>
      <c r="G7" s="307">
        <f>'Comm Input'!Q568</f>
        <v>0</v>
      </c>
      <c r="H7" s="307">
        <f>'Comm Input'!R568</f>
        <v>0</v>
      </c>
      <c r="I7" s="22">
        <f>'Comm Input'!W568</f>
        <v>0</v>
      </c>
      <c r="J7" s="22">
        <f>'Comm Input'!Z568</f>
        <v>0</v>
      </c>
    </row>
    <row r="8" spans="1:10" x14ac:dyDescent="0.25">
      <c r="A8" s="311">
        <f>'Comm Input'!J569</f>
        <v>0</v>
      </c>
      <c r="B8">
        <f>'Comm Input'!K569</f>
        <v>0</v>
      </c>
      <c r="C8">
        <f>'Comm Input'!M569</f>
        <v>0</v>
      </c>
      <c r="D8" s="529">
        <f>'Comm Input'!N569</f>
        <v>0</v>
      </c>
      <c r="E8" s="529">
        <f>'Comm Input'!O569</f>
        <v>0</v>
      </c>
      <c r="F8" s="525">
        <f>'Comm Input'!P569</f>
        <v>0</v>
      </c>
      <c r="G8" s="307">
        <f>'Comm Input'!Q569</f>
        <v>0</v>
      </c>
      <c r="H8" s="307">
        <f>'Comm Input'!R569</f>
        <v>0</v>
      </c>
      <c r="I8" s="22">
        <f>'Comm Input'!W569</f>
        <v>0</v>
      </c>
      <c r="J8" s="22">
        <f>'Comm Input'!Z569</f>
        <v>0</v>
      </c>
    </row>
    <row r="9" spans="1:10" x14ac:dyDescent="0.25">
      <c r="A9" s="311">
        <f>'Comm Input'!J573</f>
        <v>0</v>
      </c>
      <c r="B9">
        <f>'Comm Input'!K573</f>
        <v>0</v>
      </c>
      <c r="C9">
        <f>'Comm Input'!M573</f>
        <v>0</v>
      </c>
      <c r="D9" s="49">
        <f>'Comm Input'!N573</f>
        <v>0</v>
      </c>
      <c r="E9" s="49">
        <f>'Comm Input'!O573</f>
        <v>0</v>
      </c>
      <c r="F9" s="38">
        <f>'Comm Input'!P573</f>
        <v>0</v>
      </c>
      <c r="G9" s="38">
        <f>'Comm Input'!Q573</f>
        <v>0</v>
      </c>
      <c r="H9" s="38">
        <f>'Comm Input'!R573</f>
        <v>0</v>
      </c>
      <c r="I9" s="1171">
        <f>'Comm Input'!W573</f>
        <v>0</v>
      </c>
      <c r="J9" s="528">
        <f>'Comm Input'!Z573</f>
        <v>0</v>
      </c>
    </row>
    <row r="10" spans="1:10" x14ac:dyDescent="0.25">
      <c r="A10" s="311"/>
      <c r="D10" s="49"/>
      <c r="E10" s="49"/>
      <c r="F10" s="38"/>
      <c r="G10" s="38"/>
      <c r="H10" s="38"/>
      <c r="I10" s="617"/>
      <c r="J10" s="528"/>
    </row>
    <row r="11" spans="1:10" x14ac:dyDescent="0.25">
      <c r="A11" s="310" t="str">
        <f>'Comm Input'!J2196</f>
        <v>Waterfront</v>
      </c>
      <c r="B11" s="35" t="str">
        <f>'Comm Input'!K2196</f>
        <v>Broker: PEO Advisors</v>
      </c>
      <c r="C11" s="158"/>
      <c r="D11" s="158"/>
      <c r="E11" s="117"/>
      <c r="F11" s="316"/>
      <c r="G11" s="158"/>
      <c r="H11" s="158"/>
      <c r="I11" s="158">
        <f>'Comm Input'!W2196</f>
        <v>1.4999999999999999E-2</v>
      </c>
      <c r="J11" s="158"/>
    </row>
    <row r="12" spans="1:10" x14ac:dyDescent="0.25">
      <c r="A12" s="311">
        <f>'Comm Input'!J2197</f>
        <v>0</v>
      </c>
      <c r="B12" t="str">
        <f>'Comm Input'!K2197</f>
        <v xml:space="preserve">Agua Construction </v>
      </c>
      <c r="C12" t="str">
        <f>'Comm Input'!M2197</f>
        <v>FL6006F</v>
      </c>
      <c r="D12" s="529">
        <f>'Comm Input'!N2197</f>
        <v>0</v>
      </c>
      <c r="F12" s="525"/>
      <c r="G12" s="525"/>
      <c r="H12" s="307">
        <f>'Comm Input'!Q2197</f>
        <v>0</v>
      </c>
      <c r="I12" s="22">
        <f>'Comm Input'!W2197</f>
        <v>0</v>
      </c>
      <c r="J12" s="22">
        <f>'Comm Input'!Z2197</f>
        <v>0</v>
      </c>
    </row>
    <row r="13" spans="1:10" x14ac:dyDescent="0.25">
      <c r="A13" s="311">
        <f>'Comm Input'!J2198</f>
        <v>0</v>
      </c>
      <c r="B13" t="str">
        <f>'Comm Input'!K2198</f>
        <v xml:space="preserve">Agua Construction </v>
      </c>
      <c r="C13" t="str">
        <f>'Comm Input'!M2198</f>
        <v>FL8810</v>
      </c>
      <c r="D13" s="529">
        <f>'Comm Input'!N2198</f>
        <v>0</v>
      </c>
      <c r="E13" s="594"/>
      <c r="F13" s="50">
        <f>'Comm Input'!O2198</f>
        <v>0</v>
      </c>
      <c r="G13" s="525">
        <f>'Comm Input'!P2198</f>
        <v>0</v>
      </c>
      <c r="H13" s="307">
        <f>'Comm Input'!Q2198</f>
        <v>0</v>
      </c>
      <c r="I13" s="22">
        <f>'Comm Input'!W2198</f>
        <v>0</v>
      </c>
      <c r="J13" s="22">
        <f>'Comm Input'!Z2198</f>
        <v>0</v>
      </c>
    </row>
    <row r="14" spans="1:10" x14ac:dyDescent="0.25">
      <c r="A14" s="311"/>
      <c r="D14" s="529"/>
      <c r="E14" s="594"/>
      <c r="F14" s="50"/>
      <c r="G14" s="525"/>
      <c r="H14" s="307"/>
      <c r="I14" s="1210"/>
      <c r="J14" s="22"/>
    </row>
    <row r="15" spans="1:10" x14ac:dyDescent="0.25">
      <c r="A15" s="310" t="str">
        <f>'Comm Input'!J451</f>
        <v>SA</v>
      </c>
      <c r="B15" s="35" t="str">
        <f>'Comm Input'!K451</f>
        <v>Broker: PEO Advisors</v>
      </c>
      <c r="C15" s="158"/>
      <c r="D15" s="117"/>
      <c r="E15" s="117"/>
      <c r="F15" s="117"/>
      <c r="G15" s="117"/>
      <c r="H15" s="117"/>
      <c r="I15" s="178" t="str">
        <f>'Comm Input'!W451</f>
        <v>per code</v>
      </c>
      <c r="J15" s="157"/>
    </row>
    <row r="16" spans="1:10" x14ac:dyDescent="0.25">
      <c r="B16" t="str">
        <f>'Comm Input'!K452</f>
        <v xml:space="preserve">Reliable Associates - Coreslab </v>
      </c>
      <c r="C16" t="str">
        <f>'Comm Input'!M452</f>
        <v>FL4034</v>
      </c>
      <c r="D16" s="732">
        <f>'Comm Input'!N452</f>
        <v>0</v>
      </c>
      <c r="E16" s="17">
        <f>'Comm Input'!O452</f>
        <v>0</v>
      </c>
      <c r="F16" s="525">
        <f>'Comm Input'!P452</f>
        <v>0</v>
      </c>
      <c r="G16" s="307">
        <f>'Comm Input'!Q452</f>
        <v>0</v>
      </c>
      <c r="H16" s="36">
        <f>SUM('Comm Input'!V452)</f>
        <v>2.1499999999999998E-2</v>
      </c>
      <c r="I16" s="22">
        <f>'Comm Input'!W452</f>
        <v>0</v>
      </c>
      <c r="J16" s="22">
        <f>'Comm Input'!X452</f>
        <v>0</v>
      </c>
    </row>
    <row r="17" spans="1:10" x14ac:dyDescent="0.25">
      <c r="A17">
        <f>'Comm Input'!K453</f>
        <v>0</v>
      </c>
      <c r="B17">
        <f>'Comm Input'!L453</f>
        <v>0</v>
      </c>
      <c r="C17">
        <f>'Comm Input'!M453</f>
        <v>0</v>
      </c>
      <c r="D17" s="529">
        <f>'Comm Input'!N453</f>
        <v>0</v>
      </c>
      <c r="E17" s="17">
        <f>'Comm Input'!O453</f>
        <v>0</v>
      </c>
      <c r="F17" s="525">
        <f>'Comm Input'!P453</f>
        <v>0</v>
      </c>
      <c r="G17" s="307">
        <f>'Comm Input'!Q453</f>
        <v>0</v>
      </c>
      <c r="H17" s="36">
        <f>'Comm Input'!R453</f>
        <v>0</v>
      </c>
      <c r="I17" s="22">
        <f>'Comm Input'!W453</f>
        <v>0</v>
      </c>
      <c r="J17" s="22">
        <f>'Comm Input'!X453</f>
        <v>0</v>
      </c>
    </row>
    <row r="18" spans="1:10" x14ac:dyDescent="0.25">
      <c r="A18">
        <f>'Comm Input'!K454</f>
        <v>0</v>
      </c>
      <c r="B18" s="17">
        <f>'Comm Input'!L454</f>
        <v>0</v>
      </c>
      <c r="C18" t="str">
        <f>'Comm Input'!M454</f>
        <v>FL8293</v>
      </c>
      <c r="D18" s="755">
        <f>'Comm Input'!N454</f>
        <v>0</v>
      </c>
      <c r="E18" s="17">
        <f>'Comm Input'!O454</f>
        <v>0</v>
      </c>
      <c r="F18" s="525">
        <f>'Comm Input'!P454</f>
        <v>0</v>
      </c>
      <c r="G18" s="307">
        <f>'Comm Input'!Q454</f>
        <v>0</v>
      </c>
      <c r="H18" s="36">
        <f>SUM('Comm Input'!V454)</f>
        <v>0.01</v>
      </c>
      <c r="I18" s="22">
        <f>'Comm Input'!W454</f>
        <v>0</v>
      </c>
      <c r="J18" s="22">
        <f>'Comm Input'!X454</f>
        <v>0</v>
      </c>
    </row>
    <row r="19" spans="1:10" x14ac:dyDescent="0.25">
      <c r="A19">
        <f>'Comm Input'!K455</f>
        <v>0</v>
      </c>
      <c r="D19" s="134" t="str">
        <f>'Comm Input'!L455</f>
        <v>SUTA CREDIT</v>
      </c>
      <c r="E19" s="17">
        <f>'Comm Input'!O455</f>
        <v>0</v>
      </c>
      <c r="F19" s="525">
        <f>'Comm Input'!P455</f>
        <v>0</v>
      </c>
      <c r="G19" s="307">
        <f>'Comm Input'!Q455</f>
        <v>0</v>
      </c>
      <c r="H19" s="36">
        <f>'Comm Input'!R455</f>
        <v>0</v>
      </c>
      <c r="I19" s="22">
        <f>'Comm Input'!W455</f>
        <v>0</v>
      </c>
      <c r="J19" s="22">
        <f>'Comm Input'!X455</f>
        <v>0</v>
      </c>
    </row>
    <row r="20" spans="1:10" x14ac:dyDescent="0.25">
      <c r="A20">
        <f>'Comm Input'!K459</f>
        <v>0</v>
      </c>
      <c r="B20">
        <f>'Comm Input'!L459</f>
        <v>0</v>
      </c>
      <c r="C20">
        <f>'Comm Input'!M459</f>
        <v>0</v>
      </c>
      <c r="D20" s="541">
        <f>'Comm Input'!N459</f>
        <v>0</v>
      </c>
      <c r="E20" s="50">
        <f>'Comm Input'!O459</f>
        <v>0</v>
      </c>
      <c r="F20" s="526">
        <f>'Comm Input'!P459</f>
        <v>0</v>
      </c>
      <c r="G20" s="526">
        <f>'Comm Input'!Q459</f>
        <v>0</v>
      </c>
      <c r="H20" s="526">
        <f>'Comm Input'!R459</f>
        <v>0</v>
      </c>
      <c r="I20" s="827">
        <f>'Comm Input'!W459</f>
        <v>0</v>
      </c>
      <c r="J20" s="523">
        <f>'Comm Input'!Z459</f>
        <v>0</v>
      </c>
    </row>
    <row r="22" spans="1:10" x14ac:dyDescent="0.25">
      <c r="A22" s="310" t="str">
        <f>'Comm Input'!J2201</f>
        <v>Waterfront</v>
      </c>
      <c r="B22" s="35" t="str">
        <f>'Comm Input'!K2201</f>
        <v>Broker: PEO Advisors</v>
      </c>
      <c r="C22" s="158"/>
      <c r="D22" s="158"/>
      <c r="E22" s="117"/>
      <c r="F22" s="316"/>
      <c r="G22" s="158"/>
      <c r="H22" s="158"/>
      <c r="I22" s="158">
        <f>'Comm Input'!W2201</f>
        <v>3.2500000000000001E-2</v>
      </c>
      <c r="J22" s="158"/>
    </row>
    <row r="23" spans="1:10" x14ac:dyDescent="0.25">
      <c r="A23" s="311">
        <f>'Comm Input'!J2202</f>
        <v>0</v>
      </c>
      <c r="B23" t="str">
        <f>'Comm Input'!K2202</f>
        <v>Banks Brothers</v>
      </c>
      <c r="C23" t="str">
        <f>'Comm Input'!M2202</f>
        <v>FL6006F</v>
      </c>
      <c r="D23" s="593">
        <f>'Comm Input'!N2202</f>
        <v>5886</v>
      </c>
      <c r="F23" s="17">
        <f>'Comm Input'!O2202</f>
        <v>0</v>
      </c>
      <c r="G23" s="525">
        <f>'Comm Input'!P2202</f>
        <v>0</v>
      </c>
      <c r="H23" s="727">
        <f>'Comm Input'!Q2202</f>
        <v>0</v>
      </c>
      <c r="I23" s="22">
        <f>'Comm Input'!W2202</f>
        <v>191.29500000000002</v>
      </c>
      <c r="J23" s="22">
        <f>'Comm Input'!Z2202</f>
        <v>0</v>
      </c>
    </row>
    <row r="24" spans="1:10" x14ac:dyDescent="0.25">
      <c r="A24" s="311">
        <f>'Comm Input'!J2203</f>
        <v>0</v>
      </c>
      <c r="B24">
        <f>'Comm Input'!K2203</f>
        <v>0</v>
      </c>
      <c r="C24" s="525">
        <f>'Comm Input'!L2203</f>
        <v>0</v>
      </c>
      <c r="D24">
        <f>'Comm Input'!M2203</f>
        <v>0</v>
      </c>
      <c r="E24" s="593">
        <f>'Comm Input'!N2203</f>
        <v>0</v>
      </c>
      <c r="F24" s="17">
        <f>'Comm Input'!O2203</f>
        <v>0</v>
      </c>
      <c r="G24" s="525">
        <f>'Comm Input'!P2203</f>
        <v>0</v>
      </c>
      <c r="H24" s="727">
        <f>'Comm Input'!Q2203</f>
        <v>0</v>
      </c>
      <c r="I24" s="22">
        <f>'Comm Input'!W2203</f>
        <v>0</v>
      </c>
      <c r="J24" s="22">
        <f>'Comm Input'!Z2203</f>
        <v>0</v>
      </c>
    </row>
    <row r="25" spans="1:10" x14ac:dyDescent="0.25">
      <c r="A25" s="311">
        <f>'Comm Input'!J2204</f>
        <v>0</v>
      </c>
      <c r="B25">
        <f>'Comm Input'!K2204</f>
        <v>0</v>
      </c>
      <c r="C25" s="38">
        <f>'Comm Input'!L2204</f>
        <v>0</v>
      </c>
      <c r="D25">
        <f>'Comm Input'!M2204</f>
        <v>0</v>
      </c>
      <c r="E25" s="49">
        <f>'Comm Input'!N2204</f>
        <v>0</v>
      </c>
      <c r="F25" s="50">
        <f>'Comm Input'!O2204</f>
        <v>0</v>
      </c>
      <c r="G25" s="38">
        <f>'Comm Input'!P2204</f>
        <v>0</v>
      </c>
      <c r="H25" s="38">
        <f>'Comm Input'!Q2204</f>
        <v>0</v>
      </c>
      <c r="I25" s="827">
        <f>'Comm Input'!W2204</f>
        <v>191.29500000000002</v>
      </c>
      <c r="J25" s="523">
        <f>'Comm Input'!Z2204</f>
        <v>191.29500000000002</v>
      </c>
    </row>
    <row r="27" spans="1:10" x14ac:dyDescent="0.25">
      <c r="A27" s="810" t="str">
        <f>'Comm Input'!J1197</f>
        <v>CES</v>
      </c>
      <c r="B27" s="748" t="str">
        <f>'Comm Input'!K1197</f>
        <v>Broker: PEO Advisors</v>
      </c>
      <c r="C27" s="158"/>
      <c r="D27" s="784"/>
      <c r="E27" s="316"/>
      <c r="F27" s="316"/>
      <c r="G27" s="158"/>
      <c r="H27" s="158"/>
      <c r="I27" s="158">
        <f>'Comm Input'!W1197</f>
        <v>3.2500000000000001E-2</v>
      </c>
      <c r="J27" s="158"/>
    </row>
    <row r="28" spans="1:10" x14ac:dyDescent="0.25">
      <c r="A28" s="349">
        <f>'Comm Input'!J1198</f>
        <v>0</v>
      </c>
      <c r="B28" s="749" t="str">
        <f>'Comm Input'!K1198</f>
        <v>Banks Brothers 2: Non Ocean Exposure</v>
      </c>
      <c r="C28" s="89" t="str">
        <f>'Comm Input'!M1198</f>
        <v>FL7380</v>
      </c>
      <c r="D28" s="593">
        <f>'Comm Input'!N1198</f>
        <v>10903</v>
      </c>
      <c r="E28" s="28">
        <f>'Comm Input'!O1198</f>
        <v>0</v>
      </c>
      <c r="F28" s="28"/>
      <c r="G28" s="647">
        <f>'Comm Input'!P1198</f>
        <v>0</v>
      </c>
      <c r="H28" s="23">
        <f>'Comm Input'!Q1198</f>
        <v>0</v>
      </c>
      <c r="I28" s="523">
        <f>'Comm Input'!W1198</f>
        <v>354.34750000000003</v>
      </c>
      <c r="J28" s="523">
        <f>'Comm Input'!Z1198</f>
        <v>0</v>
      </c>
    </row>
    <row r="29" spans="1:10" x14ac:dyDescent="0.25">
      <c r="A29" s="349">
        <f>'Comm Input'!J1199</f>
        <v>0</v>
      </c>
      <c r="B29" s="17">
        <f>'Comm Input'!K1199</f>
        <v>0</v>
      </c>
      <c r="C29" s="89" t="str">
        <f>'Comm Input'!M1199</f>
        <v>OT</v>
      </c>
      <c r="D29" s="593">
        <f>'Comm Input'!N1199</f>
        <v>0</v>
      </c>
      <c r="E29" s="89">
        <f>'Comm Input'!O1199</f>
        <v>0</v>
      </c>
      <c r="F29" s="89"/>
      <c r="G29" s="647">
        <f>'Comm Input'!P1199</f>
        <v>0</v>
      </c>
      <c r="H29" s="23">
        <f>'Comm Input'!Q1199</f>
        <v>0</v>
      </c>
      <c r="I29" s="22">
        <f>'Comm Input'!W1199</f>
        <v>0</v>
      </c>
      <c r="J29" s="22">
        <f>'Comm Input'!Z1199</f>
        <v>0</v>
      </c>
    </row>
    <row r="30" spans="1:10" x14ac:dyDescent="0.25">
      <c r="A30" s="349">
        <f>'Comm Input'!J1200</f>
        <v>0</v>
      </c>
      <c r="B30" s="17" t="str">
        <f>'Comm Input'!K1200</f>
        <v>EFFECTIVE: June 2020</v>
      </c>
      <c r="C30" s="89" t="str">
        <f>'Comm Input'!M1200</f>
        <v>FL</v>
      </c>
      <c r="D30" s="593">
        <f>'Comm Input'!N1200</f>
        <v>0</v>
      </c>
      <c r="E30" s="105">
        <f>'Comm Input'!O1200</f>
        <v>0</v>
      </c>
      <c r="F30" s="105"/>
      <c r="G30" s="647">
        <f>'Comm Input'!P1200</f>
        <v>0</v>
      </c>
      <c r="H30" s="23">
        <f>'Comm Input'!Q1200</f>
        <v>0</v>
      </c>
      <c r="I30" s="22">
        <f>'Comm Input'!W1200</f>
        <v>0</v>
      </c>
      <c r="J30" s="22">
        <f>'Comm Input'!Z1200</f>
        <v>0</v>
      </c>
    </row>
    <row r="31" spans="1:10" x14ac:dyDescent="0.25">
      <c r="A31" s="349">
        <f>'Comm Input'!J1201</f>
        <v>0</v>
      </c>
      <c r="B31" s="17">
        <f>'Comm Input'!K1201</f>
        <v>0</v>
      </c>
      <c r="C31" s="89" t="str">
        <f>'Comm Input'!M1201</f>
        <v>OT</v>
      </c>
      <c r="D31" s="593">
        <f>'Comm Input'!N1201</f>
        <v>0</v>
      </c>
      <c r="E31" s="89">
        <f>'Comm Input'!O1201</f>
        <v>0</v>
      </c>
      <c r="F31" s="89"/>
      <c r="G31" s="647">
        <f>'Comm Input'!P1201</f>
        <v>0</v>
      </c>
      <c r="H31" s="23">
        <f>'Comm Input'!Q1201</f>
        <v>0</v>
      </c>
      <c r="I31" s="22">
        <f>'Comm Input'!W1201</f>
        <v>0</v>
      </c>
      <c r="J31" s="22">
        <f>'Comm Input'!Z1201</f>
        <v>0</v>
      </c>
    </row>
    <row r="32" spans="1:10" x14ac:dyDescent="0.25">
      <c r="A32" s="349">
        <f>'Comm Input'!J1204</f>
        <v>0</v>
      </c>
      <c r="B32" s="17">
        <f>'Comm Input'!K1204</f>
        <v>0</v>
      </c>
      <c r="C32" s="89">
        <f>'Comm Input'!M1204</f>
        <v>0</v>
      </c>
      <c r="D32" s="593">
        <f>'Comm Input'!N1204</f>
        <v>0</v>
      </c>
      <c r="E32" s="105">
        <f>'Comm Input'!O1204</f>
        <v>0</v>
      </c>
      <c r="F32" s="105"/>
      <c r="G32" s="647">
        <f>'Comm Input'!P1204</f>
        <v>0</v>
      </c>
      <c r="H32" s="23">
        <f>'Comm Input'!Q1204</f>
        <v>0</v>
      </c>
      <c r="I32" s="116">
        <f>'Comm Input'!W1204</f>
        <v>0</v>
      </c>
      <c r="J32" s="22">
        <f>'Comm Input'!Z1204</f>
        <v>0</v>
      </c>
    </row>
    <row r="33" spans="1:10" x14ac:dyDescent="0.25">
      <c r="A33" s="349">
        <f>'Comm Input'!J1205</f>
        <v>0</v>
      </c>
      <c r="B33" s="17">
        <f>'Comm Input'!K1205</f>
        <v>0</v>
      </c>
      <c r="C33" s="89">
        <f>'Comm Input'!M1205</f>
        <v>0</v>
      </c>
      <c r="D33" s="593">
        <f>'Comm Input'!N1205</f>
        <v>0</v>
      </c>
      <c r="E33" s="105">
        <f>'Comm Input'!O1205</f>
        <v>0</v>
      </c>
      <c r="F33" s="105"/>
      <c r="G33" s="647">
        <f>'Comm Input'!P1205</f>
        <v>0</v>
      </c>
      <c r="H33" s="116">
        <f>'Comm Input'!Q1205</f>
        <v>0</v>
      </c>
      <c r="I33" s="827">
        <f>'Comm Input'!W1205</f>
        <v>354.34750000000003</v>
      </c>
      <c r="J33" s="523">
        <f>'Comm Input'!Z1205</f>
        <v>354.34750000000003</v>
      </c>
    </row>
    <row r="35" spans="1:10" x14ac:dyDescent="0.25">
      <c r="A35" s="440" t="str">
        <f>'Comm Input'!J1312</f>
        <v>CES</v>
      </c>
      <c r="B35" s="42" t="str">
        <f>'Comm Input'!K1312</f>
        <v>Broker: PEO Advisors</v>
      </c>
      <c r="C35" s="158"/>
      <c r="D35" s="117"/>
      <c r="E35" s="316"/>
      <c r="F35" s="158"/>
      <c r="G35" s="158"/>
      <c r="H35" s="158"/>
      <c r="I35" s="158">
        <f>'Comm Input'!W1312</f>
        <v>2.1299999999999999E-2</v>
      </c>
      <c r="J35" s="158"/>
    </row>
    <row r="36" spans="1:10" x14ac:dyDescent="0.25">
      <c r="A36" s="311">
        <f>'Comm Input'!J1313</f>
        <v>0</v>
      </c>
      <c r="B36" s="378" t="str">
        <f>'Comm Input'!K1313</f>
        <v>Fullness Roof Loaders / Fullness Roofing</v>
      </c>
      <c r="C36" t="str">
        <f>'Comm Input'!M1313</f>
        <v>FL5551</v>
      </c>
      <c r="D36" s="528">
        <f>'Comm Input'!N1313</f>
        <v>5000</v>
      </c>
      <c r="E36" s="17">
        <f>'Comm Input'!O1313</f>
        <v>0</v>
      </c>
      <c r="F36" s="527">
        <f>'Comm Input'!P1313</f>
        <v>0</v>
      </c>
      <c r="G36" s="535">
        <f>'Comm Input'!Q1313</f>
        <v>0</v>
      </c>
      <c r="H36" s="535">
        <f>'Comm Input'!R1313</f>
        <v>0</v>
      </c>
      <c r="I36" s="523">
        <f>'Comm Input'!W1313</f>
        <v>106.5</v>
      </c>
      <c r="J36" s="523">
        <f>'Comm Input'!Z1313</f>
        <v>0</v>
      </c>
    </row>
    <row r="37" spans="1:10" x14ac:dyDescent="0.25">
      <c r="A37" s="311">
        <f>'Comm Input'!J1314</f>
        <v>0</v>
      </c>
      <c r="B37" t="str">
        <f>'Comm Input'!K1314</f>
        <v xml:space="preserve">formerly </v>
      </c>
      <c r="C37">
        <f>'Comm Input'!M1314</f>
        <v>0</v>
      </c>
      <c r="D37" s="529">
        <f>'Comm Input'!N1314</f>
        <v>0</v>
      </c>
      <c r="E37" s="17">
        <f>'Comm Input'!O1314</f>
        <v>0</v>
      </c>
      <c r="F37" s="525">
        <f>'Comm Input'!P1314</f>
        <v>0</v>
      </c>
      <c r="G37" s="307">
        <f>'Comm Input'!Q1314</f>
        <v>0</v>
      </c>
      <c r="H37" s="307">
        <f>'Comm Input'!R1314</f>
        <v>0</v>
      </c>
      <c r="I37" s="22">
        <f>'Comm Input'!W1314</f>
        <v>0</v>
      </c>
      <c r="J37" s="22">
        <f>'Comm Input'!Z1314</f>
        <v>0</v>
      </c>
    </row>
    <row r="38" spans="1:10" x14ac:dyDescent="0.25">
      <c r="A38" s="311">
        <f>'Comm Input'!J1320</f>
        <v>0</v>
      </c>
      <c r="B38" t="str">
        <f>'Comm Input'!K1315</f>
        <v>Ruth General Services, Inc.</v>
      </c>
      <c r="C38">
        <f>'Comm Input'!M1320</f>
        <v>0</v>
      </c>
      <c r="D38" s="49">
        <f>'Comm Input'!N1320</f>
        <v>0</v>
      </c>
      <c r="E38" s="50">
        <f>'Comm Input'!O1320</f>
        <v>0</v>
      </c>
      <c r="F38" s="38">
        <f>'Comm Input'!P1320</f>
        <v>0</v>
      </c>
      <c r="G38" s="38">
        <f>'Comm Input'!Q1320</f>
        <v>0</v>
      </c>
      <c r="H38" s="38">
        <f>'Comm Input'!R1320</f>
        <v>0</v>
      </c>
      <c r="I38" s="827">
        <f>'Comm Input'!W1320</f>
        <v>106.5</v>
      </c>
      <c r="J38" s="523">
        <f>'Comm Input'!Z1320</f>
        <v>106.5</v>
      </c>
    </row>
    <row r="40" spans="1:10" x14ac:dyDescent="0.25">
      <c r="A40" s="440" t="str">
        <f>'Comm Input'!J1345</f>
        <v>CES</v>
      </c>
      <c r="B40" s="42" t="str">
        <f>'Comm Input'!K1345</f>
        <v>Broker: PEO Advisors</v>
      </c>
      <c r="C40" s="158"/>
      <c r="D40" s="117"/>
      <c r="E40" s="316"/>
      <c r="F40" s="158"/>
      <c r="G40" s="158"/>
      <c r="H40" s="158"/>
      <c r="I40" s="158">
        <f>'Comm Input'!W1345</f>
        <v>0.02</v>
      </c>
      <c r="J40" s="158"/>
    </row>
    <row r="41" spans="1:10" x14ac:dyDescent="0.25">
      <c r="A41" s="311">
        <f>'Comm Input'!J1346</f>
        <v>0</v>
      </c>
      <c r="B41" s="378" t="str">
        <f>'Comm Input'!K1346</f>
        <v>Jeb's Above &amp; Beyond Tree Service</v>
      </c>
      <c r="C41" t="str">
        <f>'Comm Input'!M1346</f>
        <v>FL0106</v>
      </c>
      <c r="D41" s="528">
        <f>'Comm Input'!N1346</f>
        <v>9564</v>
      </c>
      <c r="E41" s="17">
        <f>'Comm Input'!O1346</f>
        <v>0</v>
      </c>
      <c r="F41" s="527">
        <f>'Comm Input'!P1346</f>
        <v>0</v>
      </c>
      <c r="G41" s="527"/>
      <c r="H41" s="535">
        <f>'Comm Input'!Q1346</f>
        <v>0</v>
      </c>
      <c r="I41" s="523">
        <f>'Comm Input'!W1346</f>
        <v>191.28</v>
      </c>
      <c r="J41" s="523">
        <f>'Comm Input'!Z1346</f>
        <v>0</v>
      </c>
    </row>
    <row r="42" spans="1:10" x14ac:dyDescent="0.25">
      <c r="A42" s="311"/>
      <c r="B42" s="378">
        <f>'Comm Input'!K1347</f>
        <v>0</v>
      </c>
      <c r="C42">
        <f>'Comm Input'!M1347</f>
        <v>0</v>
      </c>
      <c r="D42" s="528">
        <f>'Comm Input'!N1347</f>
        <v>0</v>
      </c>
      <c r="E42" s="17">
        <f>'Comm Input'!O1347</f>
        <v>0</v>
      </c>
      <c r="F42" s="527">
        <f>'Comm Input'!P1347</f>
        <v>0</v>
      </c>
      <c r="G42" s="527"/>
      <c r="H42" s="535">
        <f>'Comm Input'!Q1347</f>
        <v>0</v>
      </c>
      <c r="I42" s="523">
        <f>'Comm Input'!W1347</f>
        <v>0</v>
      </c>
      <c r="J42" s="523">
        <f>'Comm Input'!Z1347</f>
        <v>0</v>
      </c>
    </row>
    <row r="43" spans="1:10" x14ac:dyDescent="0.25">
      <c r="A43" s="311"/>
      <c r="B43" s="378" t="str">
        <f>'Comm Input'!K1348</f>
        <v>EFFECTIVE 3/2022</v>
      </c>
      <c r="C43" t="str">
        <f>'Comm Input'!M1348</f>
        <v>FL8810</v>
      </c>
      <c r="D43" s="528">
        <f>'Comm Input'!N1348</f>
        <v>1800</v>
      </c>
      <c r="E43" s="17">
        <f>'Comm Input'!O1348</f>
        <v>0</v>
      </c>
      <c r="F43" s="527">
        <f>'Comm Input'!P1348</f>
        <v>0</v>
      </c>
      <c r="G43" s="527"/>
      <c r="H43" s="535">
        <f>'Comm Input'!Q1348</f>
        <v>0</v>
      </c>
      <c r="I43" s="523">
        <f>'Comm Input'!W1348</f>
        <v>36</v>
      </c>
      <c r="J43" s="523">
        <f>'Comm Input'!Z1348</f>
        <v>0</v>
      </c>
    </row>
    <row r="44" spans="1:10" x14ac:dyDescent="0.25">
      <c r="A44" s="311">
        <f>'Comm Input'!J1347</f>
        <v>0</v>
      </c>
      <c r="B44" s="378">
        <f>'Comm Input'!K1349</f>
        <v>0</v>
      </c>
      <c r="D44" s="1196" t="str">
        <f>'Comm Input'!L1349</f>
        <v>SUTA CREDIT</v>
      </c>
      <c r="E44" s="17">
        <f>'Comm Input'!O1349</f>
        <v>0</v>
      </c>
      <c r="F44" s="527">
        <f>'Comm Input'!P1349</f>
        <v>0</v>
      </c>
      <c r="G44" s="527"/>
      <c r="H44" s="535">
        <f>'Comm Input'!Q1349</f>
        <v>0</v>
      </c>
      <c r="I44" s="523">
        <f>'Comm Input'!W1349</f>
        <v>201.58</v>
      </c>
      <c r="J44" s="523">
        <f>'Comm Input'!Z1349</f>
        <v>0</v>
      </c>
    </row>
    <row r="45" spans="1:10" x14ac:dyDescent="0.25">
      <c r="A45" s="311">
        <f>'Comm Input'!J1352</f>
        <v>0</v>
      </c>
      <c r="B45" s="378">
        <f>'Comm Input'!K1350</f>
        <v>0</v>
      </c>
      <c r="C45">
        <f>'Comm Input'!M1350</f>
        <v>0</v>
      </c>
      <c r="D45" s="528">
        <f>'Comm Input'!N1350</f>
        <v>0</v>
      </c>
      <c r="E45" s="17">
        <f>'Comm Input'!O1350</f>
        <v>0</v>
      </c>
      <c r="F45" s="527">
        <f>'Comm Input'!P1350</f>
        <v>0</v>
      </c>
      <c r="G45" s="527"/>
      <c r="H45" s="535">
        <f>'Comm Input'!Q1350</f>
        <v>0</v>
      </c>
      <c r="I45" s="523">
        <f>'Comm Input'!W1350</f>
        <v>0</v>
      </c>
      <c r="J45" s="523">
        <f>'Comm Input'!Z1350</f>
        <v>0</v>
      </c>
    </row>
    <row r="46" spans="1:10" x14ac:dyDescent="0.25">
      <c r="A46" s="311">
        <f>'Comm Input'!J1353</f>
        <v>0</v>
      </c>
      <c r="B46">
        <f>'Comm Input'!K1353</f>
        <v>0</v>
      </c>
      <c r="C46">
        <f>'Comm Input'!M1353</f>
        <v>0</v>
      </c>
      <c r="D46" s="49">
        <f>'Comm Input'!N1353</f>
        <v>0</v>
      </c>
      <c r="E46" s="50">
        <f>'Comm Input'!O1353</f>
        <v>0</v>
      </c>
      <c r="F46" s="38">
        <f>'Comm Input'!P1353</f>
        <v>0</v>
      </c>
      <c r="G46" s="38"/>
      <c r="H46" s="38">
        <f>'Comm Input'!Q1353</f>
        <v>0</v>
      </c>
      <c r="I46" s="827">
        <f>'Comm Input'!W1353</f>
        <v>428.86</v>
      </c>
      <c r="J46" s="523">
        <f>'Comm Input'!Z1353</f>
        <v>428.86</v>
      </c>
    </row>
    <row r="48" spans="1:10" x14ac:dyDescent="0.25">
      <c r="A48" s="440" t="str">
        <f>'Comm Input'!J1378</f>
        <v>CES</v>
      </c>
      <c r="B48" s="42" t="str">
        <f>'Comm Input'!K1378</f>
        <v>Broker: PEO Advisors</v>
      </c>
      <c r="C48" s="159"/>
      <c r="D48" s="37"/>
      <c r="E48" s="784"/>
      <c r="F48" s="159"/>
      <c r="G48" s="159"/>
      <c r="H48" s="159"/>
      <c r="I48" s="159" t="str">
        <f>'Comm Input'!W1378</f>
        <v>per code</v>
      </c>
      <c r="J48" s="159"/>
    </row>
    <row r="49" spans="1:10" x14ac:dyDescent="0.25">
      <c r="A49" s="311">
        <f>'Comm Input'!J1379</f>
        <v>0</v>
      </c>
      <c r="B49" s="378" t="str">
        <f>'Comm Input'!K1379</f>
        <v>Axiom Contracting Group, LLC</v>
      </c>
      <c r="C49" t="str">
        <f>'Comm Input'!M1379</f>
        <v>FL5551</v>
      </c>
      <c r="D49" s="528">
        <f>'Comm Input'!N1379</f>
        <v>17684.96</v>
      </c>
      <c r="E49" s="17">
        <f>'Comm Input'!O1379</f>
        <v>0</v>
      </c>
      <c r="F49" s="527">
        <f>'Comm Input'!P1379</f>
        <v>0</v>
      </c>
      <c r="G49" s="527"/>
      <c r="H49" s="744">
        <f>'Comm Input'!V1379</f>
        <v>0.03</v>
      </c>
      <c r="I49" s="523">
        <f>'Comm Input'!W1379</f>
        <v>530.54879999999991</v>
      </c>
      <c r="J49" s="523">
        <f>'Comm Input'!Z1379</f>
        <v>0</v>
      </c>
    </row>
    <row r="50" spans="1:10" x14ac:dyDescent="0.25">
      <c r="A50" s="849"/>
      <c r="B50">
        <f>'Comm Input'!K1380</f>
        <v>0</v>
      </c>
      <c r="D50" s="1328" t="str">
        <f>'Comm Input'!M1380</f>
        <v>SUTA CREDIT</v>
      </c>
      <c r="E50" s="529"/>
      <c r="F50" s="525">
        <f>'Comm Input'!P1380</f>
        <v>0</v>
      </c>
      <c r="G50" s="525"/>
      <c r="H50" s="744">
        <f>'Comm Input'!V1380</f>
        <v>0</v>
      </c>
      <c r="I50" s="22">
        <f>'Comm Input'!W1380</f>
        <v>0</v>
      </c>
      <c r="J50" s="22">
        <f>'Comm Input'!Z1380</f>
        <v>0</v>
      </c>
    </row>
    <row r="51" spans="1:10" x14ac:dyDescent="0.25">
      <c r="A51" s="311">
        <f>'Comm Input'!J1381</f>
        <v>0</v>
      </c>
      <c r="B51" t="str">
        <f>'Comm Input'!K1381</f>
        <v>EFFECTIVE: 9/2022</v>
      </c>
      <c r="C51" t="str">
        <f>'Comm Input'!M1381</f>
        <v>FL8810</v>
      </c>
      <c r="D51" s="732">
        <f>'Comm Input'!N1381</f>
        <v>3136</v>
      </c>
      <c r="E51" s="17">
        <f>'Comm Input'!O1381</f>
        <v>0</v>
      </c>
      <c r="F51" s="525">
        <f>'Comm Input'!P1381</f>
        <v>0</v>
      </c>
      <c r="G51" s="525"/>
      <c r="H51" s="744">
        <f>'Comm Input'!V1381</f>
        <v>2.5000000000000001E-2</v>
      </c>
      <c r="I51" s="22">
        <f>'Comm Input'!W1381</f>
        <v>78.400000000000006</v>
      </c>
      <c r="J51" s="22">
        <f>'Comm Input'!Z1381</f>
        <v>0</v>
      </c>
    </row>
    <row r="52" spans="1:10" x14ac:dyDescent="0.25">
      <c r="A52" s="311">
        <f>'Comm Input'!J1385</f>
        <v>0</v>
      </c>
      <c r="B52">
        <f>'Comm Input'!K1385</f>
        <v>0</v>
      </c>
      <c r="C52">
        <f>'Comm Input'!M1382</f>
        <v>0</v>
      </c>
      <c r="D52" s="529">
        <f>'Comm Input'!N1382</f>
        <v>0</v>
      </c>
      <c r="E52" s="17">
        <f>'Comm Input'!O1382</f>
        <v>0</v>
      </c>
      <c r="F52" s="525">
        <f>'Comm Input'!P1382</f>
        <v>0</v>
      </c>
      <c r="G52" s="525"/>
      <c r="H52" s="744">
        <f>'Comm Input'!V1382</f>
        <v>0</v>
      </c>
      <c r="I52" s="22">
        <f>'Comm Input'!W1382</f>
        <v>0</v>
      </c>
      <c r="J52" s="22">
        <f>'Comm Input'!Z1382</f>
        <v>0</v>
      </c>
    </row>
    <row r="53" spans="1:10" x14ac:dyDescent="0.25">
      <c r="A53" s="311">
        <f>'Comm Input'!J1386</f>
        <v>0</v>
      </c>
      <c r="B53">
        <f>'Comm Input'!K1386</f>
        <v>0</v>
      </c>
      <c r="C53">
        <f>'Comm Input'!M1386</f>
        <v>0</v>
      </c>
      <c r="D53" s="49">
        <f>'Comm Input'!N1386</f>
        <v>0</v>
      </c>
      <c r="E53" s="50">
        <f>'Comm Input'!O1386</f>
        <v>0</v>
      </c>
      <c r="F53" s="38">
        <f>'Comm Input'!P1386</f>
        <v>0</v>
      </c>
      <c r="G53" s="38"/>
      <c r="H53" s="38">
        <f>'Comm Input'!Q1386</f>
        <v>0</v>
      </c>
      <c r="I53" s="827">
        <f>'Comm Input'!W1386</f>
        <v>608.94879999999989</v>
      </c>
      <c r="J53" s="523">
        <f>'Comm Input'!Z1386</f>
        <v>608.94879999999989</v>
      </c>
    </row>
    <row r="55" spans="1:10" x14ac:dyDescent="0.25">
      <c r="A55" s="810" t="str">
        <f>'Comm Input'!J1601</f>
        <v>CES</v>
      </c>
      <c r="B55" s="748" t="str">
        <f>'Comm Input'!K1601</f>
        <v>Broker: PEO Advisors</v>
      </c>
      <c r="C55" s="158"/>
      <c r="D55" s="37"/>
      <c r="E55" s="316"/>
      <c r="F55" s="158"/>
      <c r="G55" s="158"/>
      <c r="H55" s="158"/>
      <c r="I55" s="55" t="str">
        <f>'Comm Input'!W1601</f>
        <v>per code</v>
      </c>
      <c r="J55" s="158"/>
    </row>
    <row r="56" spans="1:10" x14ac:dyDescent="0.25">
      <c r="A56" s="349">
        <f>'Comm Input'!J1602</f>
        <v>0</v>
      </c>
      <c r="B56" s="749" t="str">
        <f>'Comm Input'!K1602</f>
        <v>J&amp;M Roofing Services Inc.</v>
      </c>
      <c r="C56" s="17" t="str">
        <f>'Comm Input'!M1602</f>
        <v>FL5551</v>
      </c>
      <c r="D56" s="593">
        <f>'Comm Input'!N1602</f>
        <v>22588.2</v>
      </c>
      <c r="E56" s="593">
        <f>'Comm Input'!O1602</f>
        <v>0</v>
      </c>
      <c r="F56" s="529">
        <f>'Comm Input'!P1602</f>
        <v>0</v>
      </c>
      <c r="G56" s="529"/>
      <c r="H56" s="36">
        <f>'Comm Input'!V1602</f>
        <v>4.5999999999999999E-2</v>
      </c>
      <c r="I56" s="523">
        <f>'Comm Input'!W1602</f>
        <v>1039.0572</v>
      </c>
      <c r="J56" s="523">
        <f>'Comm Input'!Z1602</f>
        <v>0</v>
      </c>
    </row>
    <row r="57" spans="1:10" x14ac:dyDescent="0.25">
      <c r="A57" s="349">
        <f>'Comm Input'!J1603</f>
        <v>0</v>
      </c>
      <c r="B57" s="17">
        <f>'Comm Input'!K1603</f>
        <v>0</v>
      </c>
      <c r="C57" s="17">
        <f>'Comm Input'!M1603</f>
        <v>0</v>
      </c>
      <c r="D57" s="593">
        <f>'Comm Input'!N1603</f>
        <v>0</v>
      </c>
      <c r="E57" s="529">
        <f>'Comm Input'!O1603</f>
        <v>0</v>
      </c>
      <c r="F57" s="529">
        <f>'Comm Input'!P1603</f>
        <v>0</v>
      </c>
      <c r="G57" s="529"/>
      <c r="H57" s="36">
        <f>'Comm Input'!V1603</f>
        <v>0</v>
      </c>
      <c r="I57" s="22">
        <f>'Comm Input'!W1603</f>
        <v>0</v>
      </c>
      <c r="J57" s="22">
        <f>'Comm Input'!Z1603</f>
        <v>0</v>
      </c>
    </row>
    <row r="58" spans="1:10" x14ac:dyDescent="0.25">
      <c r="A58" s="349">
        <f>'Comm Input'!J1604</f>
        <v>0</v>
      </c>
      <c r="B58" s="17"/>
      <c r="C58" s="17" t="str">
        <f>'Comm Input'!M1604</f>
        <v>FL8810</v>
      </c>
      <c r="D58" s="593">
        <f>'Comm Input'!N1604</f>
        <v>20719</v>
      </c>
      <c r="E58" s="594">
        <f>'Comm Input'!O1604</f>
        <v>0</v>
      </c>
      <c r="F58" s="529">
        <f>'Comm Input'!P1604</f>
        <v>0</v>
      </c>
      <c r="G58" s="529"/>
      <c r="H58" s="36">
        <f>'Comm Input'!V1604</f>
        <v>3.6200000000000003E-2</v>
      </c>
      <c r="I58" s="22">
        <f>'Comm Input'!W1604</f>
        <v>750.02780000000007</v>
      </c>
      <c r="J58" s="22">
        <f>'Comm Input'!Z1604</f>
        <v>0</v>
      </c>
    </row>
    <row r="59" spans="1:10" x14ac:dyDescent="0.25">
      <c r="A59" s="349">
        <f>'Comm Input'!J1605</f>
        <v>0</v>
      </c>
      <c r="B59" s="17" t="str">
        <f>'Comm Input'!K1605</f>
        <v>EFFECTIVE: 9/2022</v>
      </c>
      <c r="C59" s="17">
        <f>'Comm Input'!M1605</f>
        <v>0</v>
      </c>
      <c r="D59" s="593">
        <f>'Comm Input'!N1605</f>
        <v>0</v>
      </c>
      <c r="E59" s="529">
        <f>'Comm Input'!O1605</f>
        <v>0</v>
      </c>
      <c r="F59" s="529">
        <f>'Comm Input'!P1605</f>
        <v>0</v>
      </c>
      <c r="G59" s="529"/>
      <c r="H59" s="36">
        <f>'Comm Input'!V1605</f>
        <v>0</v>
      </c>
      <c r="I59" s="22">
        <f>'Comm Input'!W1605</f>
        <v>0</v>
      </c>
      <c r="J59" s="22">
        <f>'Comm Input'!Z1605</f>
        <v>0</v>
      </c>
    </row>
    <row r="60" spans="1:10" x14ac:dyDescent="0.25">
      <c r="A60" s="349"/>
      <c r="B60" s="17">
        <f>'Comm Input'!K1606</f>
        <v>0</v>
      </c>
      <c r="C60" s="17" t="str">
        <f>'Comm Input'!M1606</f>
        <v>FL8742</v>
      </c>
      <c r="D60" s="593">
        <f>'Comm Input'!N1606</f>
        <v>0</v>
      </c>
      <c r="E60" s="529">
        <f>'Comm Input'!O1606</f>
        <v>0</v>
      </c>
      <c r="F60" s="529">
        <f>'Comm Input'!P1606</f>
        <v>0</v>
      </c>
      <c r="G60" s="529"/>
      <c r="H60" s="36">
        <f>'Comm Input'!V1606</f>
        <v>3.6200000000000003E-2</v>
      </c>
      <c r="I60" s="22">
        <f>'Comm Input'!W1606</f>
        <v>0</v>
      </c>
      <c r="J60" s="22">
        <f>'Comm Input'!Z1606</f>
        <v>0</v>
      </c>
    </row>
    <row r="61" spans="1:10" x14ac:dyDescent="0.25">
      <c r="A61" s="349">
        <f>'Comm Input'!J1608</f>
        <v>0</v>
      </c>
      <c r="B61" s="17">
        <f>'Comm Input'!K1608</f>
        <v>0</v>
      </c>
      <c r="C61" s="17">
        <f>'Comm Input'!M1608</f>
        <v>0</v>
      </c>
      <c r="D61" s="624" t="str">
        <f>'Comm Input'!L1607</f>
        <v>SUTA CREDIT</v>
      </c>
      <c r="E61" s="49">
        <f>'Comm Input'!O1608</f>
        <v>0</v>
      </c>
      <c r="F61" s="22">
        <f>'Comm Input'!P1608</f>
        <v>0</v>
      </c>
      <c r="G61" s="22"/>
      <c r="H61" s="1123">
        <f>'Comm Input'!S1608</f>
        <v>0</v>
      </c>
      <c r="I61" s="22">
        <f>'Comm Input'!W1607</f>
        <v>602.58000000000004</v>
      </c>
      <c r="J61" s="523">
        <f>'Comm Input'!Z1608</f>
        <v>0</v>
      </c>
    </row>
    <row r="62" spans="1:10" x14ac:dyDescent="0.25">
      <c r="A62" s="349"/>
      <c r="B62" s="17"/>
      <c r="C62" s="17"/>
      <c r="D62" s="23"/>
      <c r="E62" s="49"/>
      <c r="F62" s="22"/>
      <c r="G62" s="22"/>
      <c r="H62" s="1123"/>
      <c r="I62" s="22"/>
      <c r="J62" s="523"/>
    </row>
    <row r="63" spans="1:10" x14ac:dyDescent="0.25">
      <c r="A63" s="349">
        <f>'Comm Input'!J1609</f>
        <v>0</v>
      </c>
      <c r="B63" s="17">
        <f>'Comm Input'!K1609</f>
        <v>0</v>
      </c>
      <c r="C63" s="17">
        <f>'Comm Input'!M1609</f>
        <v>0</v>
      </c>
      <c r="D63" s="23">
        <f>'Comm Input'!N1609</f>
        <v>0</v>
      </c>
      <c r="E63" s="49">
        <f>'Comm Input'!O1609</f>
        <v>0</v>
      </c>
      <c r="F63" s="22">
        <f>'Comm Input'!P1609</f>
        <v>0</v>
      </c>
      <c r="G63" s="22"/>
      <c r="H63" s="987">
        <f>'Comm Input'!S1609</f>
        <v>0</v>
      </c>
      <c r="I63" s="829">
        <f>'Comm Input'!W1609</f>
        <v>2391.665</v>
      </c>
      <c r="J63" s="523">
        <f>'Comm Input'!Z1609</f>
        <v>2391.665</v>
      </c>
    </row>
    <row r="64" spans="1:10" x14ac:dyDescent="0.25">
      <c r="A64" s="349"/>
      <c r="B64" s="17"/>
      <c r="C64" s="17"/>
      <c r="D64" s="23"/>
      <c r="E64" s="49"/>
      <c r="F64" s="22"/>
      <c r="G64" s="22"/>
      <c r="H64" s="987"/>
      <c r="I64" s="720"/>
      <c r="J64" s="523"/>
    </row>
    <row r="65" spans="1:10" x14ac:dyDescent="0.25">
      <c r="A65" s="440" t="str">
        <f>'Comm Input'!J1929</f>
        <v>CES</v>
      </c>
      <c r="B65" s="42" t="str">
        <f>'Comm Input'!K1929</f>
        <v xml:space="preserve">Broker: PEO Advisors </v>
      </c>
      <c r="C65" s="158"/>
      <c r="D65" s="117"/>
      <c r="E65" s="316"/>
      <c r="F65" s="158"/>
      <c r="G65" s="158"/>
      <c r="H65" s="158"/>
      <c r="I65" s="158">
        <f>'Comm Input'!W1929</f>
        <v>2.5000000000000001E-2</v>
      </c>
      <c r="J65" s="117"/>
    </row>
    <row r="66" spans="1:10" x14ac:dyDescent="0.25">
      <c r="A66" s="311">
        <f>'Comm Input'!J1930</f>
        <v>0</v>
      </c>
      <c r="B66" s="378" t="str">
        <f>'Comm Input'!K1930</f>
        <v>JV Roofing dba Vilchis Inc.</v>
      </c>
      <c r="C66" t="str">
        <f>'Comm Input'!M1930</f>
        <v>FL5551</v>
      </c>
      <c r="D66" s="528">
        <f>'Comm Input'!N1930</f>
        <v>27403.75</v>
      </c>
      <c r="E66" s="17">
        <f>'Comm Input'!O1930</f>
        <v>0</v>
      </c>
      <c r="F66" s="527">
        <f>'Comm Input'!P1930</f>
        <v>0</v>
      </c>
      <c r="G66" s="535">
        <f>'Comm Input'!Q1930</f>
        <v>0</v>
      </c>
      <c r="H66" s="535">
        <f>'Comm Input'!R1930</f>
        <v>0</v>
      </c>
      <c r="I66" s="523">
        <f>'Comm Input'!W1930</f>
        <v>685.09375</v>
      </c>
      <c r="J66" s="523">
        <f>'Comm Input'!Z1930</f>
        <v>0</v>
      </c>
    </row>
    <row r="67" spans="1:10" x14ac:dyDescent="0.25">
      <c r="A67" s="311">
        <f>'Comm Input'!J1931</f>
        <v>0</v>
      </c>
      <c r="B67">
        <f>'Comm Input'!K1931</f>
        <v>0</v>
      </c>
      <c r="C67">
        <f>'Comm Input'!M1931</f>
        <v>0</v>
      </c>
      <c r="D67" s="529">
        <f>'Comm Input'!N1931</f>
        <v>0</v>
      </c>
      <c r="E67" s="17">
        <f>'Comm Input'!O1931</f>
        <v>0</v>
      </c>
      <c r="F67" s="525">
        <f>'Comm Input'!P1931</f>
        <v>0</v>
      </c>
      <c r="G67" s="307">
        <f>'Comm Input'!Q1931</f>
        <v>0</v>
      </c>
      <c r="H67" s="307">
        <f>'Comm Input'!R1931</f>
        <v>0</v>
      </c>
      <c r="I67" s="22">
        <f>'Comm Input'!W1931</f>
        <v>0</v>
      </c>
      <c r="J67" s="22">
        <f>'Comm Input'!Z1931</f>
        <v>0</v>
      </c>
    </row>
    <row r="68" spans="1:10" x14ac:dyDescent="0.25">
      <c r="A68" s="311">
        <f>'Comm Input'!J1932</f>
        <v>0</v>
      </c>
      <c r="B68" t="str">
        <f>'Comm Input'!K1932</f>
        <v>EFFECTIVE: 5/2022</v>
      </c>
      <c r="C68">
        <f>'Comm Input'!M1932</f>
        <v>0</v>
      </c>
      <c r="D68" s="529">
        <f>'Comm Input'!N1932</f>
        <v>0</v>
      </c>
      <c r="E68" s="17">
        <f>'Comm Input'!O1932</f>
        <v>0</v>
      </c>
      <c r="F68" s="525">
        <f>'Comm Input'!P1932</f>
        <v>0</v>
      </c>
      <c r="G68" s="307">
        <f>'Comm Input'!Q1932</f>
        <v>0</v>
      </c>
      <c r="H68" s="307">
        <f>'Comm Input'!R1932</f>
        <v>0</v>
      </c>
      <c r="I68" s="22">
        <f>'Comm Input'!W1932</f>
        <v>0</v>
      </c>
      <c r="J68" s="22">
        <f>'Comm Input'!Z1932</f>
        <v>0</v>
      </c>
    </row>
    <row r="69" spans="1:10" x14ac:dyDescent="0.25">
      <c r="A69" s="311">
        <f>'Comm Input'!J1933</f>
        <v>0</v>
      </c>
      <c r="B69">
        <f>'Comm Input'!K1933</f>
        <v>0</v>
      </c>
      <c r="C69">
        <f>'Comm Input'!M1933</f>
        <v>0</v>
      </c>
      <c r="D69" s="529">
        <f>'Comm Input'!N1933</f>
        <v>0</v>
      </c>
      <c r="E69" s="17">
        <f>'Comm Input'!O1933</f>
        <v>0</v>
      </c>
      <c r="F69" s="525">
        <f>'Comm Input'!P1933</f>
        <v>0</v>
      </c>
      <c r="G69" s="307">
        <f>'Comm Input'!Q1933</f>
        <v>0</v>
      </c>
      <c r="H69" s="307">
        <f>'Comm Input'!R1933</f>
        <v>0</v>
      </c>
      <c r="I69" s="22">
        <f>'Comm Input'!W1933</f>
        <v>0</v>
      </c>
      <c r="J69" s="22">
        <f>'Comm Input'!Z1933</f>
        <v>0</v>
      </c>
    </row>
    <row r="70" spans="1:10" x14ac:dyDescent="0.25">
      <c r="A70" s="311" t="str">
        <f>'Comm Input'!J1934</f>
        <v>Note: Broker earns 1/2 SUTA cutoffs</v>
      </c>
      <c r="B70">
        <f>'Comm Input'!K1934</f>
        <v>0</v>
      </c>
      <c r="D70" s="1367" t="str">
        <f>'Comm Input'!L1934</f>
        <v>SUTA CREDIT</v>
      </c>
      <c r="E70" s="17">
        <f>'Comm Input'!O1934</f>
        <v>0</v>
      </c>
      <c r="F70" s="525">
        <f>'Comm Input'!P1934</f>
        <v>0</v>
      </c>
      <c r="G70" s="307">
        <f>'Comm Input'!Q1934</f>
        <v>0</v>
      </c>
      <c r="H70" s="307">
        <f>'Comm Input'!R1934</f>
        <v>0</v>
      </c>
      <c r="I70" s="22">
        <f>'Comm Input'!W1934</f>
        <v>402.35</v>
      </c>
      <c r="J70" s="22">
        <f>'Comm Input'!Z1934</f>
        <v>0</v>
      </c>
    </row>
    <row r="71" spans="1:10" x14ac:dyDescent="0.25">
      <c r="A71" s="311">
        <f>'Comm Input'!J1935</f>
        <v>0</v>
      </c>
      <c r="B71">
        <f>'Comm Input'!K1935</f>
        <v>0</v>
      </c>
      <c r="C71">
        <f>'Comm Input'!M1935</f>
        <v>0</v>
      </c>
      <c r="D71" s="593">
        <f>'Comm Input'!N1935</f>
        <v>0</v>
      </c>
      <c r="E71" s="13">
        <f>'Comm Input'!O1935</f>
        <v>0</v>
      </c>
      <c r="F71" s="525">
        <f>'Comm Input'!P1935</f>
        <v>0</v>
      </c>
      <c r="G71" s="307">
        <f>'Comm Input'!Q1935</f>
        <v>0</v>
      </c>
      <c r="H71" s="307">
        <f>'Comm Input'!R1935</f>
        <v>0</v>
      </c>
      <c r="I71" s="22">
        <f>'Comm Input'!W1935</f>
        <v>0</v>
      </c>
      <c r="J71" s="523">
        <f>'Comm Input'!Z1935</f>
        <v>0</v>
      </c>
    </row>
    <row r="72" spans="1:10" x14ac:dyDescent="0.25">
      <c r="A72" s="311">
        <f>'Comm Input'!J1936</f>
        <v>0</v>
      </c>
      <c r="B72">
        <f>'Comm Input'!K1936</f>
        <v>0</v>
      </c>
      <c r="C72">
        <f>'Comm Input'!M1936</f>
        <v>0</v>
      </c>
      <c r="D72" s="49">
        <f>'Comm Input'!N1936</f>
        <v>0</v>
      </c>
      <c r="E72" s="50">
        <f>'Comm Input'!O1936</f>
        <v>0</v>
      </c>
      <c r="F72" s="38">
        <f>'Comm Input'!P1936</f>
        <v>0</v>
      </c>
      <c r="G72" s="307">
        <f>'Comm Input'!Q1936</f>
        <v>0</v>
      </c>
      <c r="H72" s="307">
        <f>'Comm Input'!R1936</f>
        <v>0</v>
      </c>
      <c r="I72" s="527">
        <f>'Comm Input'!W1936</f>
        <v>0</v>
      </c>
      <c r="J72" s="523">
        <f>'Comm Input'!Z1936</f>
        <v>0</v>
      </c>
    </row>
    <row r="73" spans="1:10" x14ac:dyDescent="0.25">
      <c r="A73" s="311">
        <f>'Comm Input'!J1937</f>
        <v>0</v>
      </c>
      <c r="B73">
        <f>'Comm Input'!K1937</f>
        <v>0</v>
      </c>
      <c r="C73">
        <f>'Comm Input'!M1937</f>
        <v>0</v>
      </c>
      <c r="D73" s="49">
        <f>'Comm Input'!N1937</f>
        <v>0</v>
      </c>
      <c r="E73" s="50">
        <f>'Comm Input'!O1937</f>
        <v>0</v>
      </c>
      <c r="F73" s="38">
        <f>'Comm Input'!P1937</f>
        <v>0</v>
      </c>
      <c r="G73" s="38">
        <f>'Comm Input'!Q1937</f>
        <v>0</v>
      </c>
      <c r="H73" s="38">
        <f>'Comm Input'!R1937</f>
        <v>0</v>
      </c>
      <c r="I73" s="1171">
        <f>'Comm Input'!W1937</f>
        <v>1087.4437499999999</v>
      </c>
      <c r="J73" s="523">
        <f>'Comm Input'!Z1937</f>
        <v>1087.4437499999999</v>
      </c>
    </row>
    <row r="75" spans="1:10" x14ac:dyDescent="0.25">
      <c r="A75" s="440" t="str">
        <f>'Comm Input'!J1680</f>
        <v>CES</v>
      </c>
      <c r="B75" s="35" t="str">
        <f>'Comm Input'!K1680</f>
        <v>Broker: PEO Advisors</v>
      </c>
      <c r="C75" s="158"/>
      <c r="D75" s="117"/>
      <c r="E75" s="316"/>
      <c r="F75" s="158"/>
      <c r="G75" s="158"/>
      <c r="H75" s="158"/>
      <c r="I75" s="158" t="str">
        <f>'Comm Input'!W1680</f>
        <v>Per Code</v>
      </c>
      <c r="J75" s="158"/>
    </row>
    <row r="76" spans="1:10" x14ac:dyDescent="0.25">
      <c r="A76" s="311">
        <f>'Comm Input'!J1681</f>
        <v>0</v>
      </c>
      <c r="B76" t="str">
        <f>'Comm Input'!K1681</f>
        <v>Suncoast Roofs, Inc.</v>
      </c>
      <c r="C76" t="str">
        <f>'Comm Input'!M1681</f>
        <v>FL5551</v>
      </c>
      <c r="D76" s="790">
        <f>'Comm Input'!N1681</f>
        <v>900</v>
      </c>
      <c r="E76" s="17">
        <f>'Comm Input'!O1681</f>
        <v>0</v>
      </c>
      <c r="F76" s="527">
        <f>'Comm Input'!P1681</f>
        <v>0</v>
      </c>
      <c r="G76" s="535">
        <f>'Comm Input'!Q1681</f>
        <v>0</v>
      </c>
      <c r="H76" s="744">
        <f>'Comm Input'!V1681</f>
        <v>2.5000000000000001E-2</v>
      </c>
      <c r="I76" s="523">
        <f>'Comm Input'!W1681</f>
        <v>22.5</v>
      </c>
      <c r="J76" s="523">
        <f>'Comm Input'!Z1681</f>
        <v>0</v>
      </c>
    </row>
    <row r="77" spans="1:10" x14ac:dyDescent="0.25">
      <c r="B77">
        <f>'Comm Input'!K1682</f>
        <v>0</v>
      </c>
      <c r="C77">
        <f>'Comm Input'!M1682</f>
        <v>0</v>
      </c>
      <c r="D77" s="529">
        <f>'Comm Input'!N1682</f>
        <v>0</v>
      </c>
      <c r="E77" s="17">
        <f>'Comm Input'!O1682</f>
        <v>0</v>
      </c>
      <c r="F77" s="525">
        <f>'Comm Input'!P1682</f>
        <v>0</v>
      </c>
      <c r="G77" s="307">
        <f>'Comm Input'!Q1682</f>
        <v>0</v>
      </c>
      <c r="H77" s="36">
        <f>'Comm Input'!R1682</f>
        <v>0</v>
      </c>
      <c r="I77" s="22">
        <f>'Comm Input'!W1682</f>
        <v>0</v>
      </c>
      <c r="J77" s="22">
        <f>'Comm Input'!Z1682</f>
        <v>0</v>
      </c>
    </row>
    <row r="78" spans="1:10" x14ac:dyDescent="0.25">
      <c r="A78" s="311">
        <f>'Comm Input'!J1683</f>
        <v>0</v>
      </c>
      <c r="B78" t="str">
        <f>'Comm Input'!K1684</f>
        <v>EFFECTIVE: 12/2022</v>
      </c>
      <c r="C78" t="str">
        <f>'Comm Input'!M1683</f>
        <v>FL8742</v>
      </c>
      <c r="D78" s="755">
        <f>'Comm Input'!N1683</f>
        <v>0</v>
      </c>
      <c r="E78" s="17">
        <f>'Comm Input'!O1683</f>
        <v>0</v>
      </c>
      <c r="F78" s="525">
        <f>'Comm Input'!P1683</f>
        <v>0</v>
      </c>
      <c r="G78" s="307">
        <f>'Comm Input'!Q1683</f>
        <v>0</v>
      </c>
      <c r="H78" s="36">
        <f>'Comm Input'!V1683</f>
        <v>0.02</v>
      </c>
      <c r="I78" s="22">
        <f>'Comm Input'!W1683</f>
        <v>0</v>
      </c>
      <c r="J78" s="22">
        <f>'Comm Input'!Z1683</f>
        <v>0</v>
      </c>
    </row>
    <row r="79" spans="1:10" x14ac:dyDescent="0.25">
      <c r="A79" s="311">
        <f>'Comm Input'!J1682</f>
        <v>0</v>
      </c>
      <c r="D79" s="134" t="str">
        <f>'Comm Input'!L1684</f>
        <v>Client Receives Cutoffs</v>
      </c>
      <c r="E79" s="17">
        <f>'Comm Input'!O1684</f>
        <v>0</v>
      </c>
      <c r="F79" s="525">
        <f>'Comm Input'!P1684</f>
        <v>0</v>
      </c>
      <c r="G79" s="307">
        <f>'Comm Input'!Q1684</f>
        <v>0</v>
      </c>
      <c r="H79" s="36">
        <f>'Comm Input'!R1684</f>
        <v>0</v>
      </c>
      <c r="I79" s="22">
        <f>'Comm Input'!W1684</f>
        <v>0</v>
      </c>
      <c r="J79" s="22">
        <f>'Comm Input'!Z1684</f>
        <v>0</v>
      </c>
    </row>
    <row r="80" spans="1:10" x14ac:dyDescent="0.25">
      <c r="A80" s="311">
        <f>'Comm Input'!J1685</f>
        <v>0</v>
      </c>
      <c r="B80">
        <f>'Comm Input'!K1685</f>
        <v>0</v>
      </c>
      <c r="C80">
        <f>'Comm Input'!M1685</f>
        <v>0</v>
      </c>
      <c r="D80" s="529">
        <f>'Comm Input'!N1685</f>
        <v>0</v>
      </c>
      <c r="E80" s="17">
        <f>'Comm Input'!O1685</f>
        <v>0</v>
      </c>
      <c r="F80" s="525">
        <f>'Comm Input'!P1685</f>
        <v>0</v>
      </c>
      <c r="G80" s="307">
        <f>'Comm Input'!Q1685</f>
        <v>0</v>
      </c>
      <c r="H80" s="36">
        <f>'Comm Input'!R1685</f>
        <v>0</v>
      </c>
      <c r="I80" s="22">
        <f>'Comm Input'!W1685</f>
        <v>0</v>
      </c>
      <c r="J80" s="22">
        <f>'Comm Input'!Z1685</f>
        <v>0</v>
      </c>
    </row>
    <row r="81" spans="1:10" x14ac:dyDescent="0.25">
      <c r="A81" s="311">
        <f>'Comm Input'!J1688</f>
        <v>0</v>
      </c>
      <c r="B81">
        <f>'Comm Input'!K1688</f>
        <v>0</v>
      </c>
      <c r="C81">
        <f>'Comm Input'!L1688</f>
        <v>0</v>
      </c>
      <c r="D81">
        <f>'Comm Input'!M1688</f>
        <v>0</v>
      </c>
      <c r="E81" s="49">
        <f>'Comm Input'!N1688</f>
        <v>0</v>
      </c>
      <c r="F81" s="50">
        <f>'Comm Input'!O1688</f>
        <v>0</v>
      </c>
      <c r="G81" s="38">
        <f>'Comm Input'!P1688</f>
        <v>0</v>
      </c>
      <c r="H81" s="38">
        <f>'Comm Input'!Q1688</f>
        <v>0</v>
      </c>
      <c r="I81" s="827">
        <f>'Comm Input'!W1688</f>
        <v>22.5</v>
      </c>
      <c r="J81" s="523">
        <f>'Comm Input'!Z1688</f>
        <v>22.5</v>
      </c>
    </row>
    <row r="83" spans="1:10" x14ac:dyDescent="0.25">
      <c r="A83" s="440" t="str">
        <f>'Comm Input'!J1959</f>
        <v>CES</v>
      </c>
      <c r="B83" s="42" t="str">
        <f>'Comm Input'!K1959</f>
        <v>Broker: PEO Advisors</v>
      </c>
      <c r="C83" s="158"/>
      <c r="D83" s="117"/>
      <c r="E83" s="316"/>
      <c r="F83" s="158"/>
      <c r="G83" s="158"/>
      <c r="H83" s="158"/>
      <c r="I83" s="158">
        <f>'Comm Input'!W1959</f>
        <v>2.93E-2</v>
      </c>
      <c r="J83" s="158"/>
    </row>
    <row r="84" spans="1:10" x14ac:dyDescent="0.25">
      <c r="A84" s="311">
        <f>'Comm Input'!J1960</f>
        <v>0</v>
      </c>
      <c r="B84" s="378" t="str">
        <f>'Comm Input'!K1960</f>
        <v>Conrad Phillips dba Revolution Restoration</v>
      </c>
      <c r="C84" t="str">
        <f>'Comm Input'!M1960</f>
        <v>TN551</v>
      </c>
      <c r="D84" s="528">
        <f>'Comm Input'!N1960</f>
        <v>0</v>
      </c>
      <c r="E84" s="17">
        <f>'Comm Input'!O1960</f>
        <v>0</v>
      </c>
      <c r="F84" s="527">
        <f>'Comm Input'!P1960</f>
        <v>0</v>
      </c>
      <c r="G84" s="535">
        <f>'Comm Input'!Q1960</f>
        <v>0</v>
      </c>
      <c r="H84" s="535">
        <f>'Comm Input'!R1960</f>
        <v>0</v>
      </c>
      <c r="I84" s="523">
        <f>'Comm Input'!W1960</f>
        <v>0</v>
      </c>
      <c r="J84" s="523">
        <f>'Comm Input'!Z1960</f>
        <v>0</v>
      </c>
    </row>
    <row r="85" spans="1:10" x14ac:dyDescent="0.25">
      <c r="A85" s="311">
        <f>'Comm Input'!J1961</f>
        <v>0</v>
      </c>
      <c r="B85">
        <f>'Comm Input'!K1961</f>
        <v>0</v>
      </c>
      <c r="C85">
        <f>'Comm Input'!M1961</f>
        <v>0</v>
      </c>
      <c r="D85" s="529">
        <f>'Comm Input'!N1961</f>
        <v>0</v>
      </c>
      <c r="E85" s="17">
        <f>'Comm Input'!O1961</f>
        <v>0</v>
      </c>
      <c r="F85" s="525">
        <f>'Comm Input'!P1961</f>
        <v>0</v>
      </c>
      <c r="G85" s="307">
        <f>'Comm Input'!Q1961</f>
        <v>0</v>
      </c>
      <c r="H85" s="307">
        <f>'Comm Input'!R1961</f>
        <v>0</v>
      </c>
      <c r="I85" s="22">
        <f>'Comm Input'!W1961</f>
        <v>0</v>
      </c>
      <c r="J85" s="22">
        <f>'Comm Input'!Z1961</f>
        <v>0</v>
      </c>
    </row>
    <row r="86" spans="1:10" x14ac:dyDescent="0.25">
      <c r="A86" s="311">
        <f>'Comm Input'!J1962</f>
        <v>0</v>
      </c>
      <c r="B86" t="str">
        <f>'Comm Input'!K1962</f>
        <v>EFFECTIVE: 12/2022</v>
      </c>
      <c r="C86" t="str">
        <f>'Comm Input'!M1962</f>
        <v>TN8810</v>
      </c>
      <c r="D86" s="529">
        <f>'Comm Input'!N1962</f>
        <v>2800</v>
      </c>
      <c r="E86" s="17">
        <f>'Comm Input'!O1962</f>
        <v>0</v>
      </c>
      <c r="F86" s="525">
        <f>'Comm Input'!P1962</f>
        <v>0</v>
      </c>
      <c r="G86" s="307">
        <f>'Comm Input'!Q1962</f>
        <v>0</v>
      </c>
      <c r="H86" s="307">
        <f>'Comm Input'!R1962</f>
        <v>0</v>
      </c>
      <c r="I86" s="22">
        <f>'Comm Input'!W1962</f>
        <v>82.039999999999992</v>
      </c>
      <c r="J86" s="22">
        <f>'Comm Input'!Z1962</f>
        <v>0</v>
      </c>
    </row>
    <row r="87" spans="1:10" x14ac:dyDescent="0.25">
      <c r="A87" s="311" t="str">
        <f>'Comm Input'!J1963</f>
        <v>Note: Broker earns 1/2 SUTA cutoffs</v>
      </c>
      <c r="B87">
        <f>'Comm Input'!K1963</f>
        <v>0</v>
      </c>
      <c r="D87" s="134" t="str">
        <f>'Comm Input'!L1963</f>
        <v>SUTA CREDIT</v>
      </c>
      <c r="E87" s="17">
        <f>'Comm Input'!O1963</f>
        <v>0</v>
      </c>
      <c r="F87" s="525">
        <f>'Comm Input'!P1963</f>
        <v>0</v>
      </c>
      <c r="G87" s="307">
        <f>'Comm Input'!Q1963</f>
        <v>0</v>
      </c>
      <c r="H87" s="307">
        <f>'Comm Input'!R1963</f>
        <v>0</v>
      </c>
      <c r="I87" s="529">
        <f>'Comm Input'!W1963</f>
        <v>0</v>
      </c>
      <c r="J87" s="22">
        <f>'Comm Input'!Z1963</f>
        <v>0</v>
      </c>
    </row>
    <row r="88" spans="1:10" x14ac:dyDescent="0.25">
      <c r="A88" s="311">
        <f>'Comm Input'!J1964</f>
        <v>0</v>
      </c>
      <c r="B88">
        <f>'Comm Input'!K1964</f>
        <v>0</v>
      </c>
      <c r="C88" s="1364">
        <f>'Comm Input'!M1964</f>
        <v>0</v>
      </c>
      <c r="D88" s="529">
        <f>'Comm Input'!N1964</f>
        <v>0</v>
      </c>
      <c r="E88" s="17">
        <f>'Comm Input'!O1964</f>
        <v>0</v>
      </c>
      <c r="F88" s="525">
        <f>'Comm Input'!P1964</f>
        <v>0</v>
      </c>
      <c r="G88" s="307">
        <f>'Comm Input'!Q1964</f>
        <v>0</v>
      </c>
      <c r="H88" s="307">
        <f>'Comm Input'!R1964</f>
        <v>0</v>
      </c>
      <c r="I88" s="22">
        <f>'Comm Input'!W1964</f>
        <v>0</v>
      </c>
      <c r="J88" s="22">
        <f>'Comm Input'!Z1964</f>
        <v>0</v>
      </c>
    </row>
    <row r="89" spans="1:10" x14ac:dyDescent="0.25">
      <c r="A89" s="311">
        <f>'Comm Input'!J1967</f>
        <v>0</v>
      </c>
      <c r="B89">
        <f>'Comm Input'!K1967</f>
        <v>0</v>
      </c>
      <c r="D89" s="49">
        <f>'Comm Input'!N1967</f>
        <v>0</v>
      </c>
      <c r="E89" s="50">
        <f>'Comm Input'!O1967</f>
        <v>0</v>
      </c>
      <c r="F89" s="38">
        <f>'Comm Input'!P1967</f>
        <v>0</v>
      </c>
      <c r="G89" s="38">
        <f>'Comm Input'!Q1967</f>
        <v>0</v>
      </c>
      <c r="H89" s="38">
        <f>'Comm Input'!R1967</f>
        <v>0</v>
      </c>
      <c r="I89" s="1171">
        <f>'Comm Input'!W1967</f>
        <v>82.039999999999992</v>
      </c>
      <c r="J89" s="528">
        <f>'Comm Input'!Z1967</f>
        <v>82.039999999999992</v>
      </c>
    </row>
    <row r="90" spans="1:10" x14ac:dyDescent="0.25">
      <c r="C90" s="22"/>
      <c r="E90"/>
    </row>
    <row r="91" spans="1:10" x14ac:dyDescent="0.25">
      <c r="A91" s="440" t="str">
        <f>'Comm Input'!J1979</f>
        <v>CES</v>
      </c>
      <c r="B91" s="42" t="str">
        <f>'Comm Input'!K1979</f>
        <v>Broker: PEO Advisors</v>
      </c>
      <c r="C91" s="158"/>
      <c r="D91" s="117"/>
      <c r="E91" s="316"/>
      <c r="F91" s="158"/>
      <c r="G91" s="158"/>
      <c r="H91" s="158"/>
      <c r="I91" s="158">
        <f>'Comm Input'!W1979</f>
        <v>0.02</v>
      </c>
      <c r="J91" s="158"/>
    </row>
    <row r="92" spans="1:10" x14ac:dyDescent="0.25">
      <c r="A92" s="311">
        <f>'Comm Input'!J1980</f>
        <v>0</v>
      </c>
      <c r="B92" s="378" t="str">
        <f>'Comm Input'!K1980</f>
        <v>Lightning Fast Roofing &amp; Solar</v>
      </c>
      <c r="C92" t="str">
        <f>'Comm Input'!M1980</f>
        <v>FL5551</v>
      </c>
      <c r="D92" s="528">
        <f>'Comm Input'!N1980</f>
        <v>858</v>
      </c>
      <c r="E92" s="17">
        <f>'Comm Input'!O1980</f>
        <v>0</v>
      </c>
      <c r="F92" s="527">
        <f>'Comm Input'!P1980</f>
        <v>0</v>
      </c>
      <c r="G92" s="535">
        <f>'Comm Input'!Q1980</f>
        <v>0</v>
      </c>
      <c r="H92" s="535">
        <f>'Comm Input'!R1980</f>
        <v>0</v>
      </c>
      <c r="I92" s="523">
        <f>'Comm Input'!W1980</f>
        <v>17.16</v>
      </c>
      <c r="J92" s="523">
        <f>'Comm Input'!Z1980</f>
        <v>0</v>
      </c>
    </row>
    <row r="93" spans="1:10" x14ac:dyDescent="0.25">
      <c r="A93" s="311">
        <f>'Comm Input'!J1981</f>
        <v>0</v>
      </c>
      <c r="B93">
        <f>'Comm Input'!K1981</f>
        <v>0</v>
      </c>
      <c r="C93">
        <f>'Comm Input'!M1981</f>
        <v>0</v>
      </c>
      <c r="D93" s="529">
        <f>'Comm Input'!N1981</f>
        <v>0</v>
      </c>
      <c r="E93" s="17">
        <f>'Comm Input'!O1981</f>
        <v>0</v>
      </c>
      <c r="F93" s="525">
        <f>'Comm Input'!P1981</f>
        <v>0</v>
      </c>
      <c r="G93" s="307">
        <f>'Comm Input'!Q1981</f>
        <v>0</v>
      </c>
      <c r="H93" s="307">
        <f>'Comm Input'!R1981</f>
        <v>0</v>
      </c>
      <c r="I93" s="22">
        <f>'Comm Input'!W1981</f>
        <v>0</v>
      </c>
      <c r="J93" s="22">
        <f>'Comm Input'!Z1981</f>
        <v>0</v>
      </c>
    </row>
    <row r="94" spans="1:10" x14ac:dyDescent="0.25">
      <c r="A94" s="311">
        <f>'Comm Input'!J1982</f>
        <v>0</v>
      </c>
      <c r="B94" t="str">
        <f>'Comm Input'!K1982</f>
        <v>EFFECTIVE: 11/2022</v>
      </c>
      <c r="C94">
        <f>'Comm Input'!M1982</f>
        <v>0</v>
      </c>
      <c r="D94" s="529">
        <f>'Comm Input'!N1982</f>
        <v>0</v>
      </c>
      <c r="E94" s="17">
        <f>'Comm Input'!O1982</f>
        <v>0</v>
      </c>
      <c r="F94" s="525">
        <f>'Comm Input'!P1982</f>
        <v>0</v>
      </c>
      <c r="G94" s="307">
        <f>'Comm Input'!Q1982</f>
        <v>0</v>
      </c>
      <c r="H94" s="307">
        <f>'Comm Input'!R1982</f>
        <v>0</v>
      </c>
      <c r="I94" s="22">
        <f>'Comm Input'!W1982</f>
        <v>0</v>
      </c>
      <c r="J94" s="22">
        <f>'Comm Input'!Z1982</f>
        <v>0</v>
      </c>
    </row>
    <row r="95" spans="1:10" x14ac:dyDescent="0.25">
      <c r="A95" s="311" t="str">
        <f>'Comm Input'!J1983</f>
        <v>Note: Broker earns 1/2 SUTA cutoffs</v>
      </c>
      <c r="B95">
        <f>'Comm Input'!K1983</f>
        <v>0</v>
      </c>
      <c r="C95" s="1366">
        <f>'Comm Input'!M1983</f>
        <v>0</v>
      </c>
      <c r="D95" s="134" t="str">
        <f>'Comm Input'!L1983</f>
        <v>SUTA CREDIT</v>
      </c>
      <c r="E95" s="17">
        <f>'Comm Input'!O1983</f>
        <v>0</v>
      </c>
      <c r="F95" s="525">
        <f>'Comm Input'!P1983</f>
        <v>0</v>
      </c>
      <c r="G95" s="307">
        <f>'Comm Input'!Q1983</f>
        <v>0</v>
      </c>
      <c r="H95" s="307">
        <f>'Comm Input'!R1983</f>
        <v>0</v>
      </c>
      <c r="I95" s="529">
        <f>'Comm Input'!W1983</f>
        <v>0</v>
      </c>
      <c r="J95" s="22">
        <f>'Comm Input'!Z1983</f>
        <v>0</v>
      </c>
    </row>
    <row r="96" spans="1:10" x14ac:dyDescent="0.25">
      <c r="A96" s="311">
        <f>'Comm Input'!J1984</f>
        <v>0</v>
      </c>
      <c r="B96">
        <f>'Comm Input'!K1984</f>
        <v>0</v>
      </c>
      <c r="C96" s="1364">
        <f>'Comm Input'!M1984</f>
        <v>0</v>
      </c>
      <c r="D96" s="529">
        <f>'Comm Input'!N1984</f>
        <v>0</v>
      </c>
      <c r="E96" s="17">
        <f>'Comm Input'!O1984</f>
        <v>0</v>
      </c>
      <c r="F96" s="525">
        <f>'Comm Input'!P1984</f>
        <v>0</v>
      </c>
      <c r="G96" s="307">
        <f>'Comm Input'!Q1984</f>
        <v>0</v>
      </c>
      <c r="H96" s="307">
        <f>'Comm Input'!R1984</f>
        <v>0</v>
      </c>
      <c r="I96" s="22">
        <f>'Comm Input'!W1984</f>
        <v>0</v>
      </c>
      <c r="J96" s="22">
        <f>'Comm Input'!Z1984</f>
        <v>0</v>
      </c>
    </row>
    <row r="97" spans="1:10" x14ac:dyDescent="0.25">
      <c r="A97" s="311">
        <f>'Comm Input'!J1987</f>
        <v>0</v>
      </c>
      <c r="B97">
        <f>'Comm Input'!K1987</f>
        <v>0</v>
      </c>
      <c r="D97" s="49">
        <f>'Comm Input'!N1987</f>
        <v>0</v>
      </c>
      <c r="E97" s="50">
        <f>'Comm Input'!O1987</f>
        <v>0</v>
      </c>
      <c r="F97" s="38">
        <f>'Comm Input'!P1987</f>
        <v>0</v>
      </c>
      <c r="G97" s="38">
        <f>'Comm Input'!Q1987</f>
        <v>0</v>
      </c>
      <c r="H97" s="38">
        <f>'Comm Input'!R1987</f>
        <v>0</v>
      </c>
      <c r="I97" s="827">
        <f>'Comm Input'!W1987</f>
        <v>17.16</v>
      </c>
      <c r="J97" s="523">
        <f>'Comm Input'!Z1987</f>
        <v>17.16</v>
      </c>
    </row>
    <row r="98" spans="1:10" x14ac:dyDescent="0.25">
      <c r="A98" s="440" t="str">
        <f>'Comm Input'!J2303</f>
        <v>CEST 9383</v>
      </c>
      <c r="B98" s="35" t="str">
        <f>'Comm Input'!K2303</f>
        <v>Broker: PEO Advisors</v>
      </c>
      <c r="C98" s="158"/>
      <c r="D98" s="117"/>
      <c r="E98" s="316"/>
      <c r="F98" s="158"/>
      <c r="G98" s="158"/>
      <c r="H98" s="158"/>
      <c r="I98" s="158" t="str">
        <f>'Comm Input'!W2303</f>
        <v>per code</v>
      </c>
      <c r="J98" s="158"/>
    </row>
    <row r="99" spans="1:10" x14ac:dyDescent="0.25">
      <c r="A99" s="311">
        <f>'Comm Input'!J2304</f>
        <v>0</v>
      </c>
      <c r="B99" t="str">
        <f>'Comm Input'!K2304</f>
        <v xml:space="preserve">Reliable Associates - Coreslab </v>
      </c>
      <c r="C99" t="str">
        <f>'Comm Input'!M2304</f>
        <v>FL4034</v>
      </c>
      <c r="D99" s="732">
        <f>'Comm Input'!N2304</f>
        <v>18050.28</v>
      </c>
      <c r="E99" s="17">
        <f>'Comm Input'!O2304</f>
        <v>0</v>
      </c>
      <c r="F99" s="525">
        <f>'Comm Input'!P2304</f>
        <v>0</v>
      </c>
      <c r="G99" s="727">
        <f>'Comm Input'!Q2304</f>
        <v>0</v>
      </c>
      <c r="H99" s="1327">
        <f>'Comm Input'!V2304</f>
        <v>2.1499999999999998E-2</v>
      </c>
      <c r="I99" s="22">
        <f>'Comm Input'!W2304</f>
        <v>388.08101999999997</v>
      </c>
      <c r="J99" s="22">
        <f>'Comm Input'!Z2304</f>
        <v>0</v>
      </c>
    </row>
    <row r="100" spans="1:10" x14ac:dyDescent="0.25">
      <c r="A100" s="311">
        <f>'Comm Input'!J2305</f>
        <v>0</v>
      </c>
      <c r="B100">
        <f>'Comm Input'!K2305</f>
        <v>0</v>
      </c>
      <c r="C100">
        <f>'Comm Input'!M2305</f>
        <v>0</v>
      </c>
      <c r="D100" s="529">
        <f>'Comm Input'!N2305</f>
        <v>0</v>
      </c>
      <c r="E100" s="17">
        <f>'Comm Input'!O2305</f>
        <v>0</v>
      </c>
      <c r="F100" s="525">
        <f>'Comm Input'!P2305</f>
        <v>0</v>
      </c>
      <c r="G100" s="727">
        <f>'Comm Input'!Q2305</f>
        <v>0</v>
      </c>
      <c r="H100" s="525">
        <f>'Comm Input'!V2305</f>
        <v>0</v>
      </c>
      <c r="I100" s="22">
        <f>'Comm Input'!W2305</f>
        <v>0</v>
      </c>
      <c r="J100" s="22">
        <f>'Comm Input'!Z2305</f>
        <v>0</v>
      </c>
    </row>
    <row r="101" spans="1:10" x14ac:dyDescent="0.25">
      <c r="A101" s="311">
        <f>'Comm Input'!J2306</f>
        <v>0</v>
      </c>
      <c r="B101">
        <f>'Comm Input'!K2306</f>
        <v>0</v>
      </c>
      <c r="C101" t="str">
        <f>'Comm Input'!M2306</f>
        <v>FL8293</v>
      </c>
      <c r="D101" s="755">
        <f>'Comm Input'!N2306</f>
        <v>0</v>
      </c>
      <c r="E101" s="17">
        <f>'Comm Input'!O2306</f>
        <v>0</v>
      </c>
      <c r="F101" s="525">
        <f>'Comm Input'!P2306</f>
        <v>0</v>
      </c>
      <c r="G101" s="727">
        <f>'Comm Input'!Q2306</f>
        <v>0</v>
      </c>
      <c r="H101" s="1327">
        <f>'Comm Input'!V2306</f>
        <v>0.01</v>
      </c>
      <c r="I101" s="22">
        <f>'Comm Input'!W2306</f>
        <v>0</v>
      </c>
      <c r="J101" s="22">
        <f>'Comm Input'!Z2306</f>
        <v>0</v>
      </c>
    </row>
    <row r="102" spans="1:10" x14ac:dyDescent="0.25">
      <c r="A102" s="311" t="str">
        <f>'Comm Input'!J2307</f>
        <v>Note: Broker earns 1/2 SUTA cutoffs</v>
      </c>
      <c r="B102">
        <f>'Comm Input'!K2307</f>
        <v>0</v>
      </c>
      <c r="C102" s="1352"/>
      <c r="D102" s="1367" t="str">
        <f>'Comm Input'!$L$2307</f>
        <v>SUTA CREDIT</v>
      </c>
      <c r="E102" s="17">
        <f>'Comm Input'!O2307</f>
        <v>0</v>
      </c>
      <c r="F102" s="525">
        <f>'Comm Input'!P2307</f>
        <v>0</v>
      </c>
      <c r="G102" s="727">
        <f>'Comm Input'!Q2307</f>
        <v>0</v>
      </c>
      <c r="H102" s="525">
        <f>'Comm Input'!V2307</f>
        <v>0</v>
      </c>
      <c r="I102" s="22">
        <f>'Comm Input'!W2307</f>
        <v>234.64</v>
      </c>
      <c r="J102" s="22">
        <f>'Comm Input'!Z2307</f>
        <v>0</v>
      </c>
    </row>
    <row r="103" spans="1:10" x14ac:dyDescent="0.25">
      <c r="A103" s="311">
        <f>'Comm Input'!J2308</f>
        <v>0</v>
      </c>
      <c r="B103">
        <f>'Comm Input'!K2308</f>
        <v>0</v>
      </c>
      <c r="C103">
        <f>'Comm Input'!M2308</f>
        <v>0</v>
      </c>
      <c r="D103" s="529">
        <f>'Comm Input'!N2308</f>
        <v>0</v>
      </c>
      <c r="E103" s="17">
        <f>'Comm Input'!O2308</f>
        <v>0</v>
      </c>
      <c r="F103" s="525">
        <f>'Comm Input'!P2308</f>
        <v>0</v>
      </c>
      <c r="G103" s="727">
        <f>'Comm Input'!Q2308</f>
        <v>0</v>
      </c>
      <c r="H103" s="525">
        <f>'Comm Input'!V2308</f>
        <v>0</v>
      </c>
      <c r="I103" s="22">
        <f>'Comm Input'!W2308</f>
        <v>0</v>
      </c>
      <c r="J103" s="523">
        <f>'Comm Input'!Z2308</f>
        <v>0</v>
      </c>
    </row>
    <row r="104" spans="1:10" x14ac:dyDescent="0.25">
      <c r="A104" s="311">
        <f>'Comm Input'!J2311</f>
        <v>0</v>
      </c>
      <c r="B104">
        <f>'Comm Input'!K2311</f>
        <v>0</v>
      </c>
      <c r="C104">
        <f>'Comm Input'!M2311</f>
        <v>0</v>
      </c>
      <c r="D104" s="541">
        <f>'Comm Input'!N2311</f>
        <v>0</v>
      </c>
      <c r="E104" s="50">
        <f>'Comm Input'!O2311</f>
        <v>0</v>
      </c>
      <c r="F104" s="526">
        <f>'Comm Input'!P2311</f>
        <v>0</v>
      </c>
      <c r="G104" s="526">
        <f>'Comm Input'!Q2311</f>
        <v>0</v>
      </c>
      <c r="H104" s="526">
        <f>'Comm Input'!V2311</f>
        <v>0</v>
      </c>
      <c r="I104" s="827">
        <f>'Comm Input'!W2311</f>
        <v>622.72101999999995</v>
      </c>
      <c r="J104" s="523">
        <f>'Comm Input'!Z2311</f>
        <v>622.72101999999995</v>
      </c>
    </row>
    <row r="105" spans="1:10" x14ac:dyDescent="0.25">
      <c r="A105" s="311"/>
      <c r="D105" s="541"/>
      <c r="E105" s="50"/>
      <c r="F105" s="526"/>
      <c r="G105" s="526"/>
      <c r="H105" s="526"/>
      <c r="I105" s="361"/>
      <c r="J105" s="523"/>
    </row>
    <row r="106" spans="1:10" x14ac:dyDescent="0.25">
      <c r="A106" s="440" t="str">
        <f>'Comm Input'!J2313</f>
        <v>CEST 9383</v>
      </c>
      <c r="B106" s="35" t="str">
        <f>'Comm Input'!K2313</f>
        <v>Broker: PEO Advisors</v>
      </c>
      <c r="C106" s="158"/>
      <c r="D106" s="117"/>
      <c r="E106" s="316"/>
      <c r="F106" s="158"/>
      <c r="G106" s="158"/>
      <c r="H106" s="158"/>
      <c r="I106" s="158">
        <f>'Comm Input'!W2313</f>
        <v>2.5000000000000001E-2</v>
      </c>
      <c r="J106" s="158"/>
    </row>
    <row r="107" spans="1:10" x14ac:dyDescent="0.25">
      <c r="A107" s="311">
        <f>'Comm Input'!J2314</f>
        <v>0</v>
      </c>
      <c r="B107" s="378" t="str">
        <f>'Comm Input'!K2314</f>
        <v>Union PM Services</v>
      </c>
      <c r="C107" t="str">
        <f>'Comm Input'!M2314</f>
        <v>FL8742</v>
      </c>
      <c r="D107" s="528">
        <f>'Comm Input'!N2314</f>
        <v>2450</v>
      </c>
      <c r="E107" s="17">
        <f>'Comm Input'!O2314</f>
        <v>0</v>
      </c>
      <c r="F107" s="527">
        <f>'Comm Input'!P2314</f>
        <v>0</v>
      </c>
      <c r="G107" s="820">
        <f>'Comm Input'!Q2314</f>
        <v>0</v>
      </c>
      <c r="H107" s="535">
        <f>'Comm Input'!R2314</f>
        <v>0</v>
      </c>
      <c r="I107" s="523">
        <f>'Comm Input'!W2314</f>
        <v>61.25</v>
      </c>
      <c r="J107" s="523">
        <f>'Comm Input'!Z2314</f>
        <v>0</v>
      </c>
    </row>
    <row r="108" spans="1:10" x14ac:dyDescent="0.25">
      <c r="A108" s="311">
        <f>'Comm Input'!J2315</f>
        <v>0</v>
      </c>
      <c r="B108">
        <f>'Comm Input'!K2315</f>
        <v>0</v>
      </c>
      <c r="C108">
        <f>'Comm Input'!M2315</f>
        <v>0</v>
      </c>
      <c r="D108" s="529">
        <f>'Comm Input'!N2315</f>
        <v>0</v>
      </c>
      <c r="E108" s="17">
        <f>'Comm Input'!O2315</f>
        <v>0</v>
      </c>
      <c r="F108" s="525">
        <f>'Comm Input'!P2315</f>
        <v>0</v>
      </c>
      <c r="G108" s="727">
        <f>'Comm Input'!Q2315</f>
        <v>0</v>
      </c>
      <c r="H108" s="307">
        <f>'Comm Input'!R2315</f>
        <v>0</v>
      </c>
      <c r="I108" s="22">
        <f>'Comm Input'!W2315</f>
        <v>0</v>
      </c>
      <c r="J108" s="22">
        <f>'Comm Input'!Z2315</f>
        <v>0</v>
      </c>
    </row>
    <row r="109" spans="1:10" x14ac:dyDescent="0.25">
      <c r="A109" s="311">
        <f>'Comm Input'!J2316</f>
        <v>0</v>
      </c>
      <c r="B109" t="str">
        <f>'Comm Input'!K2316</f>
        <v>EFFECTIVE 4/2018</v>
      </c>
      <c r="C109" t="str">
        <f>'Comm Input'!M2316</f>
        <v>FL9170</v>
      </c>
      <c r="D109" s="732">
        <f>'Comm Input'!N2316</f>
        <v>13284</v>
      </c>
      <c r="E109" s="17">
        <f>'Comm Input'!O2316</f>
        <v>0</v>
      </c>
      <c r="F109" s="525">
        <f>'Comm Input'!P2316</f>
        <v>0</v>
      </c>
      <c r="G109" s="727">
        <f>'Comm Input'!Q2316</f>
        <v>0</v>
      </c>
      <c r="H109" s="307">
        <f>'Comm Input'!R2316</f>
        <v>0</v>
      </c>
      <c r="I109" s="22">
        <f>'Comm Input'!W2316</f>
        <v>332.1</v>
      </c>
      <c r="J109" s="22">
        <f>'Comm Input'!Z2316</f>
        <v>0</v>
      </c>
    </row>
    <row r="110" spans="1:10" x14ac:dyDescent="0.25">
      <c r="A110" s="311">
        <f>'Comm Input'!J2317</f>
        <v>0</v>
      </c>
      <c r="B110" t="str">
        <f>'Comm Input'!K2317</f>
        <v>Moved to CEST 11/2022</v>
      </c>
      <c r="C110">
        <f>'Comm Input'!M2317</f>
        <v>0</v>
      </c>
      <c r="D110" s="529">
        <f>'Comm Input'!N2317</f>
        <v>0</v>
      </c>
      <c r="E110" s="17">
        <f>'Comm Input'!O2317</f>
        <v>0</v>
      </c>
      <c r="F110" s="525">
        <f>'Comm Input'!P2317</f>
        <v>0</v>
      </c>
      <c r="G110" s="727">
        <f>'Comm Input'!Q2317</f>
        <v>0</v>
      </c>
      <c r="H110" s="307">
        <f>'Comm Input'!R2317</f>
        <v>0</v>
      </c>
      <c r="I110" s="22">
        <f>'Comm Input'!W2317</f>
        <v>0</v>
      </c>
      <c r="J110" s="22">
        <f>'Comm Input'!Z2317</f>
        <v>0</v>
      </c>
    </row>
    <row r="111" spans="1:10" x14ac:dyDescent="0.25">
      <c r="A111" s="311">
        <f>'Comm Input'!J2318</f>
        <v>0</v>
      </c>
      <c r="B111">
        <f>'Comm Input'!K2318</f>
        <v>0</v>
      </c>
      <c r="C111">
        <f>'Comm Input'!M2318</f>
        <v>0</v>
      </c>
      <c r="D111" s="529">
        <f>'Comm Input'!N2318</f>
        <v>0</v>
      </c>
      <c r="E111" s="17">
        <f>'Comm Input'!O2318</f>
        <v>0</v>
      </c>
      <c r="F111" s="525">
        <f>'Comm Input'!P2318</f>
        <v>0</v>
      </c>
      <c r="G111" s="727">
        <f>'Comm Input'!Q2318</f>
        <v>0</v>
      </c>
      <c r="H111" s="307">
        <f>'Comm Input'!R2318</f>
        <v>0</v>
      </c>
      <c r="I111" s="22">
        <f>'Comm Input'!W2318</f>
        <v>0</v>
      </c>
      <c r="J111" s="22">
        <f>'Comm Input'!Z2318</f>
        <v>0</v>
      </c>
    </row>
    <row r="112" spans="1:10" x14ac:dyDescent="0.25">
      <c r="A112" s="311">
        <f>'Comm Input'!J2321</f>
        <v>0</v>
      </c>
      <c r="B112">
        <f>'Comm Input'!K2321</f>
        <v>0</v>
      </c>
      <c r="C112">
        <f>'Comm Input'!M2321</f>
        <v>0</v>
      </c>
      <c r="D112" s="49">
        <f>'Comm Input'!N2321</f>
        <v>0</v>
      </c>
      <c r="E112" s="50">
        <f>'Comm Input'!O2321</f>
        <v>0</v>
      </c>
      <c r="F112" s="38">
        <f>'Comm Input'!P2321</f>
        <v>0</v>
      </c>
      <c r="G112" s="38">
        <f>'Comm Input'!Q2321</f>
        <v>0</v>
      </c>
      <c r="H112" s="38">
        <f>'Comm Input'!R2321</f>
        <v>0</v>
      </c>
      <c r="I112" s="827">
        <f>'Comm Input'!W2321</f>
        <v>393.35</v>
      </c>
      <c r="J112" s="523">
        <f>'Comm Input'!Z2321</f>
        <v>393.35</v>
      </c>
    </row>
    <row r="113" spans="1:10" x14ac:dyDescent="0.25">
      <c r="A113" s="440" t="str">
        <f>'Comm Input'!J2009</f>
        <v>CES</v>
      </c>
      <c r="B113" s="42" t="str">
        <f>'Comm Input'!K2009</f>
        <v>Broker: PEO Advisors</v>
      </c>
      <c r="C113" s="158">
        <f>'Comm Input'!M2009</f>
        <v>0</v>
      </c>
      <c r="D113" s="117">
        <f>'Comm Input'!N2009</f>
        <v>0</v>
      </c>
      <c r="E113" s="316">
        <f>'Comm Input'!O2009</f>
        <v>0</v>
      </c>
      <c r="F113" s="158">
        <f>'Comm Input'!P2009</f>
        <v>0</v>
      </c>
      <c r="G113" s="158">
        <f>'Comm Input'!Q2009</f>
        <v>0</v>
      </c>
      <c r="H113" s="158">
        <f>'Comm Input'!R2009</f>
        <v>0</v>
      </c>
      <c r="I113" s="158">
        <f>'Comm Input'!W2009</f>
        <v>0.02</v>
      </c>
      <c r="J113" s="158">
        <f>'Comm Input'!Z2009</f>
        <v>0</v>
      </c>
    </row>
    <row r="114" spans="1:10" x14ac:dyDescent="0.25">
      <c r="A114" s="311">
        <f>'Comm Input'!J2010</f>
        <v>0</v>
      </c>
      <c r="B114" s="378" t="str">
        <f>'Comm Input'!K2010</f>
        <v>Hall Bros Roofing &amp; Construction</v>
      </c>
      <c r="C114" t="str">
        <f>'Comm Input'!M2010</f>
        <v>FL5606</v>
      </c>
      <c r="D114" s="1381">
        <f>'Comm Input'!N2010</f>
        <v>4000</v>
      </c>
      <c r="E114" s="17">
        <f>'Comm Input'!O2010</f>
        <v>0</v>
      </c>
      <c r="F114" s="527">
        <f>'Comm Input'!P2010</f>
        <v>0</v>
      </c>
      <c r="G114" s="820">
        <f>'Comm Input'!Q2010</f>
        <v>0</v>
      </c>
      <c r="H114" s="820">
        <f>'Comm Input'!R2010</f>
        <v>0</v>
      </c>
      <c r="I114" s="528">
        <f>'Comm Input'!W2010</f>
        <v>80</v>
      </c>
      <c r="J114" s="523">
        <f>'Comm Input'!Z2010</f>
        <v>0</v>
      </c>
    </row>
    <row r="115" spans="1:10" x14ac:dyDescent="0.25">
      <c r="A115" s="311">
        <f>'Comm Input'!J2011</f>
        <v>0</v>
      </c>
      <c r="B115">
        <f>'Comm Input'!K2011</f>
        <v>0</v>
      </c>
      <c r="C115" t="str">
        <f>'Comm Input'!M2011</f>
        <v>FL5551</v>
      </c>
      <c r="D115" s="529">
        <f>'Comm Input'!N2011</f>
        <v>0</v>
      </c>
      <c r="E115" s="17">
        <f>'Comm Input'!O2011</f>
        <v>0</v>
      </c>
      <c r="F115" s="525">
        <f>'Comm Input'!P2011</f>
        <v>0</v>
      </c>
      <c r="G115" s="727">
        <f>'Comm Input'!Q2011</f>
        <v>0</v>
      </c>
      <c r="H115" s="727">
        <f>'Comm Input'!R2011</f>
        <v>0</v>
      </c>
      <c r="I115" s="529">
        <f>'Comm Input'!W2011</f>
        <v>0</v>
      </c>
      <c r="J115" s="22">
        <f>'Comm Input'!Z2011</f>
        <v>0</v>
      </c>
    </row>
    <row r="116" spans="1:10" x14ac:dyDescent="0.25">
      <c r="A116" s="311">
        <f>'Comm Input'!J2012</f>
        <v>0</v>
      </c>
      <c r="B116" t="str">
        <f>'Comm Input'!K2012</f>
        <v>EFFECTIVE 11/2022</v>
      </c>
      <c r="C116" t="str">
        <f>'Comm Input'!M2012</f>
        <v>FL8810</v>
      </c>
      <c r="D116" s="732">
        <f>'Comm Input'!N2012</f>
        <v>0</v>
      </c>
      <c r="E116" s="17">
        <f>'Comm Input'!O2012</f>
        <v>0</v>
      </c>
      <c r="F116" s="525">
        <f>'Comm Input'!P2012</f>
        <v>0</v>
      </c>
      <c r="G116" s="727">
        <f>'Comm Input'!Q2012</f>
        <v>0</v>
      </c>
      <c r="H116" s="727">
        <f>'Comm Input'!R2012</f>
        <v>0</v>
      </c>
      <c r="I116" s="529">
        <f>'Comm Input'!W2012</f>
        <v>0</v>
      </c>
      <c r="J116" s="22">
        <f>'Comm Input'!Z2012</f>
        <v>0</v>
      </c>
    </row>
    <row r="117" spans="1:10" x14ac:dyDescent="0.25">
      <c r="A117" s="311">
        <f>'Comm Input'!J2013</f>
        <v>0</v>
      </c>
      <c r="B117" t="str">
        <f>'Comm Input'!L2013</f>
        <v>SUTA CREDIT</v>
      </c>
      <c r="C117" s="1364">
        <f>'Comm Input'!M2013</f>
        <v>0</v>
      </c>
      <c r="D117" s="529">
        <f>'Comm Input'!N2013</f>
        <v>0</v>
      </c>
      <c r="E117" s="17">
        <f>'Comm Input'!O2013</f>
        <v>0</v>
      </c>
      <c r="F117" s="525">
        <f>'Comm Input'!P2013</f>
        <v>0</v>
      </c>
      <c r="G117" s="727">
        <f>'Comm Input'!Q2013</f>
        <v>0</v>
      </c>
      <c r="H117" s="727">
        <f>'Comm Input'!R2013</f>
        <v>0</v>
      </c>
      <c r="I117" s="529">
        <f>'Comm Input'!W2013</f>
        <v>0</v>
      </c>
      <c r="J117" s="22">
        <f>'Comm Input'!Z2013</f>
        <v>0</v>
      </c>
    </row>
    <row r="118" spans="1:10" x14ac:dyDescent="0.25">
      <c r="A118" s="311">
        <f>'Comm Input'!J2014</f>
        <v>0</v>
      </c>
      <c r="B118">
        <f>'Comm Input'!K2014</f>
        <v>0</v>
      </c>
      <c r="C118">
        <f>'Comm Input'!M2014</f>
        <v>0</v>
      </c>
      <c r="D118" s="529">
        <f>'Comm Input'!N2014</f>
        <v>0</v>
      </c>
      <c r="E118" s="17">
        <f>'Comm Input'!O2014</f>
        <v>0</v>
      </c>
      <c r="F118" s="525">
        <f>'Comm Input'!P2014</f>
        <v>0</v>
      </c>
      <c r="G118" s="727">
        <f>'Comm Input'!Q2014</f>
        <v>0</v>
      </c>
      <c r="H118" s="727">
        <f>'Comm Input'!R2014</f>
        <v>0</v>
      </c>
      <c r="I118" s="529">
        <f>'Comm Input'!W2014</f>
        <v>0</v>
      </c>
      <c r="J118" s="22">
        <f>'Comm Input'!Z2014</f>
        <v>0</v>
      </c>
    </row>
    <row r="119" spans="1:10" x14ac:dyDescent="0.25">
      <c r="A119" s="311">
        <f>'Comm Input'!J2017</f>
        <v>0</v>
      </c>
      <c r="B119">
        <f>'Comm Input'!K2017</f>
        <v>0</v>
      </c>
      <c r="C119">
        <f>'Comm Input'!M2017</f>
        <v>0</v>
      </c>
      <c r="D119" s="49">
        <f>'Comm Input'!N2017</f>
        <v>0</v>
      </c>
      <c r="E119" s="50">
        <f>'Comm Input'!O2017</f>
        <v>0</v>
      </c>
      <c r="F119" s="38">
        <f>'Comm Input'!P2017</f>
        <v>0</v>
      </c>
      <c r="G119" s="38">
        <f>'Comm Input'!Q2017</f>
        <v>0</v>
      </c>
      <c r="H119" s="38">
        <f>'Comm Input'!R2017</f>
        <v>0</v>
      </c>
      <c r="I119" s="827">
        <f>'Comm Input'!W2017</f>
        <v>80</v>
      </c>
      <c r="J119" s="523">
        <f>'Comm Input'!Z2017</f>
        <v>80</v>
      </c>
    </row>
  </sheetData>
  <mergeCells count="3">
    <mergeCell ref="A1:B1"/>
    <mergeCell ref="C1:D1"/>
    <mergeCell ref="A2:B2"/>
  </mergeCells>
  <conditionalFormatting sqref="E13:J14 B16 E16:J16 A20:J20 A12:C14 F12:J12 D12 A4:J11 A27:J33 C48:J49 A22:J22 A24:J25 A35:J38 A48:B50 A52:B53 A55:B57 A17:J18 A19 C19:J19 F23:J23 A23:D23 A40:J46 A15:J15 D50:J50 C51:J53 A61:B64 C55:J64 C80:J80 D79:J79 A83:B85 B87 D87:I87 C83:I86 D89:J89 J83:J87 B88:J88 A91:B93 B95:I95 C91:I94 D97:J97 J91:J95 B96:J96 B99:C99 E99:J99 B98:J98 B100:J105 A98:A105 A106:J119">
    <cfRule type="cellIs" dxfId="104" priority="61" operator="equal">
      <formula>0</formula>
    </cfRule>
  </conditionalFormatting>
  <conditionalFormatting sqref="D13:D14">
    <cfRule type="cellIs" dxfId="103" priority="55" operator="equal">
      <formula>0</formula>
    </cfRule>
  </conditionalFormatting>
  <conditionalFormatting sqref="C16">
    <cfRule type="cellIs" dxfId="102" priority="52" operator="equal">
      <formula>0</formula>
    </cfRule>
  </conditionalFormatting>
  <conditionalFormatting sqref="D16">
    <cfRule type="cellIs" dxfId="101" priority="51" operator="equal">
      <formula>0</formula>
    </cfRule>
  </conditionalFormatting>
  <conditionalFormatting sqref="A51">
    <cfRule type="cellIs" dxfId="100" priority="39" operator="equal">
      <formula>0</formula>
    </cfRule>
  </conditionalFormatting>
  <conditionalFormatting sqref="B51">
    <cfRule type="cellIs" dxfId="99" priority="38" operator="equal">
      <formula>0</formula>
    </cfRule>
  </conditionalFormatting>
  <conditionalFormatting sqref="A58:A60 B59:B60">
    <cfRule type="cellIs" dxfId="98" priority="37" operator="equal">
      <formula>0</formula>
    </cfRule>
  </conditionalFormatting>
  <conditionalFormatting sqref="A65:B67 A69:B69 C65:I69 A71:I73 B70:I70">
    <cfRule type="cellIs" dxfId="97" priority="26" operator="equal">
      <formula>0</formula>
    </cfRule>
  </conditionalFormatting>
  <conditionalFormatting sqref="A68">
    <cfRule type="cellIs" dxfId="96" priority="25" operator="equal">
      <formula>0</formula>
    </cfRule>
  </conditionalFormatting>
  <conditionalFormatting sqref="B68">
    <cfRule type="cellIs" dxfId="95" priority="24" operator="equal">
      <formula>0</formula>
    </cfRule>
  </conditionalFormatting>
  <conditionalFormatting sqref="A70">
    <cfRule type="cellIs" dxfId="94" priority="23" operator="equal">
      <formula>0</formula>
    </cfRule>
  </conditionalFormatting>
  <conditionalFormatting sqref="J65:J73">
    <cfRule type="cellIs" dxfId="93" priority="22" operator="equal">
      <formula>0</formula>
    </cfRule>
  </conditionalFormatting>
  <conditionalFormatting sqref="A79 A80:B80 B75:J75 A76:J76 B77:J78 A81:J81">
    <cfRule type="cellIs" dxfId="92" priority="21" operator="equal">
      <formula>0</formula>
    </cfRule>
  </conditionalFormatting>
  <conditionalFormatting sqref="A78">
    <cfRule type="cellIs" dxfId="91" priority="20" operator="equal">
      <formula>0</formula>
    </cfRule>
  </conditionalFormatting>
  <conditionalFormatting sqref="A75">
    <cfRule type="cellIs" dxfId="90" priority="19" operator="equal">
      <formula>0</formula>
    </cfRule>
  </conditionalFormatting>
  <conditionalFormatting sqref="A89:B89">
    <cfRule type="cellIs" dxfId="89" priority="18" operator="equal">
      <formula>0</formula>
    </cfRule>
  </conditionalFormatting>
  <conditionalFormatting sqref="A86">
    <cfRule type="cellIs" dxfId="88" priority="17" operator="equal">
      <formula>0</formula>
    </cfRule>
  </conditionalFormatting>
  <conditionalFormatting sqref="B86">
    <cfRule type="cellIs" dxfId="87" priority="16" operator="equal">
      <formula>0</formula>
    </cfRule>
  </conditionalFormatting>
  <conditionalFormatting sqref="A88">
    <cfRule type="cellIs" dxfId="86" priority="14" operator="equal">
      <formula>0</formula>
    </cfRule>
  </conditionalFormatting>
  <conditionalFormatting sqref="A87">
    <cfRule type="cellIs" dxfId="85" priority="12" operator="equal">
      <formula>0</formula>
    </cfRule>
  </conditionalFormatting>
  <conditionalFormatting sqref="A97:B97">
    <cfRule type="cellIs" dxfId="84" priority="11" operator="equal">
      <formula>0</formula>
    </cfRule>
  </conditionalFormatting>
  <conditionalFormatting sqref="A94">
    <cfRule type="cellIs" dxfId="83" priority="10" operator="equal">
      <formula>0</formula>
    </cfRule>
  </conditionalFormatting>
  <conditionalFormatting sqref="B94">
    <cfRule type="cellIs" dxfId="82" priority="9" operator="equal">
      <formula>0</formula>
    </cfRule>
  </conditionalFormatting>
  <conditionalFormatting sqref="A96">
    <cfRule type="cellIs" dxfId="81" priority="7" operator="equal">
      <formula>0</formula>
    </cfRule>
  </conditionalFormatting>
  <conditionalFormatting sqref="A95">
    <cfRule type="cellIs" dxfId="80" priority="5" operator="equal">
      <formula>0</formula>
    </cfRule>
  </conditionalFormatting>
  <conditionalFormatting sqref="D99">
    <cfRule type="cellIs" dxfId="79" priority="3" operator="equal">
      <formula>0</formula>
    </cfRule>
  </conditionalFormatting>
  <pageMargins left="0.25" right="0.25" top="0.75" bottom="0.75" header="0.3" footer="0.3"/>
  <pageSetup scale="41"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V142"/>
  <sheetViews>
    <sheetView topLeftCell="A18" zoomScale="85" zoomScaleNormal="85" workbookViewId="0">
      <selection activeCell="B28" sqref="B28"/>
    </sheetView>
  </sheetViews>
  <sheetFormatPr defaultRowHeight="15" x14ac:dyDescent="0.25"/>
  <cols>
    <col min="2" max="2" width="40.28515625" bestFit="1" customWidth="1"/>
    <col min="4" max="5" width="13.42578125" style="22" customWidth="1"/>
    <col min="6" max="6" width="11.28515625" customWidth="1"/>
    <col min="7" max="7" width="10.85546875" customWidth="1"/>
    <col min="10" max="10" width="35.28515625" bestFit="1" customWidth="1"/>
    <col min="13" max="13" width="9.85546875" bestFit="1" customWidth="1"/>
  </cols>
  <sheetData>
    <row r="1" spans="1:7" ht="71.25" customHeight="1" x14ac:dyDescent="0.25">
      <c r="A1" s="1502" t="str">
        <f>('Comm Input'!J4)</f>
        <v>2022 12 Pays 2023 01</v>
      </c>
      <c r="B1" s="1502"/>
      <c r="C1" s="391"/>
      <c r="D1" s="740" t="str">
        <f>('Comm Input'!M4)</f>
        <v>Coastal Employer Strategies</v>
      </c>
      <c r="E1" s="740"/>
      <c r="F1" s="391"/>
    </row>
    <row r="2" spans="1:7" x14ac:dyDescent="0.25">
      <c r="A2" s="1498">
        <f>SUM(G:G)</f>
        <v>4151.613150000001</v>
      </c>
      <c r="B2" s="1499"/>
      <c r="C2" s="1503" t="s">
        <v>766</v>
      </c>
      <c r="D2" s="1504"/>
      <c r="E2" s="1142"/>
    </row>
    <row r="3" spans="1:7" ht="36" customHeight="1" x14ac:dyDescent="0.25">
      <c r="A3" s="1500"/>
      <c r="B3" s="1501"/>
      <c r="C3" s="1503"/>
      <c r="D3" s="1504"/>
      <c r="E3" s="1142"/>
    </row>
    <row r="4" spans="1:7" x14ac:dyDescent="0.25">
      <c r="A4" s="40"/>
      <c r="B4" s="40"/>
      <c r="C4" s="40"/>
      <c r="D4" s="49"/>
      <c r="E4" s="49"/>
    </row>
    <row r="5" spans="1:7" ht="30" x14ac:dyDescent="0.25">
      <c r="A5" s="85" t="s">
        <v>133</v>
      </c>
      <c r="B5" s="85" t="s">
        <v>134</v>
      </c>
      <c r="C5" s="85" t="s">
        <v>126</v>
      </c>
      <c r="D5" s="475" t="s">
        <v>136</v>
      </c>
      <c r="E5" s="475"/>
      <c r="F5" s="400" t="s">
        <v>144</v>
      </c>
      <c r="G5" s="85" t="s">
        <v>147</v>
      </c>
    </row>
    <row r="6" spans="1:7" x14ac:dyDescent="0.25">
      <c r="A6" s="310" t="str">
        <f>'Comm Input'!J254</f>
        <v>SA</v>
      </c>
      <c r="B6" s="35" t="str">
        <f>'Comm Input'!K254</f>
        <v>Broker: PEO Depot</v>
      </c>
      <c r="C6" s="158"/>
      <c r="D6" s="117"/>
      <c r="E6" s="117"/>
      <c r="F6" s="158">
        <f>'Comm Input'!W254</f>
        <v>1.7500000000000002E-2</v>
      </c>
      <c r="G6" s="158"/>
    </row>
    <row r="7" spans="1:7" x14ac:dyDescent="0.25">
      <c r="A7" s="311"/>
      <c r="B7" t="str">
        <f>'Comm Input'!K255</f>
        <v>Pat Green's Lawn Services</v>
      </c>
      <c r="C7" t="str">
        <f>'Comm Input'!M255</f>
        <v>FL0106</v>
      </c>
      <c r="D7" s="22">
        <f>'Comm Input'!N255</f>
        <v>0</v>
      </c>
      <c r="F7" s="22">
        <f>'Comm Input'!W255</f>
        <v>0</v>
      </c>
      <c r="G7" s="22">
        <f>'Comm Input'!Z255</f>
        <v>0</v>
      </c>
    </row>
    <row r="8" spans="1:7" x14ac:dyDescent="0.25">
      <c r="A8" s="311"/>
      <c r="C8">
        <f>'Comm Input'!M256</f>
        <v>0</v>
      </c>
      <c r="D8" s="22">
        <f>'Comm Input'!N256</f>
        <v>0</v>
      </c>
      <c r="F8" s="22">
        <f>'Comm Input'!W256</f>
        <v>0</v>
      </c>
      <c r="G8" s="22">
        <f>'Comm Input'!Z256</f>
        <v>0</v>
      </c>
    </row>
    <row r="9" spans="1:7" x14ac:dyDescent="0.25">
      <c r="A9" s="311"/>
      <c r="F9" s="38"/>
      <c r="G9" s="22"/>
    </row>
    <row r="10" spans="1:7" x14ac:dyDescent="0.25">
      <c r="A10" s="311"/>
      <c r="F10" s="827">
        <f>'Comm Input'!W262</f>
        <v>0</v>
      </c>
      <c r="G10" s="829">
        <f>'Comm Input'!Z262</f>
        <v>0</v>
      </c>
    </row>
    <row r="12" spans="1:7" x14ac:dyDescent="0.25">
      <c r="A12" s="310" t="str">
        <f>'Comm Input'!J243</f>
        <v>SA</v>
      </c>
      <c r="B12" s="35" t="str">
        <f>'Comm Input'!K243</f>
        <v>Broker: PEO Depot</v>
      </c>
      <c r="C12" s="158"/>
      <c r="D12" s="117"/>
      <c r="E12" s="117"/>
      <c r="F12" s="158">
        <f>'Comm Input'!W243</f>
        <v>1.2500000000000001E-2</v>
      </c>
      <c r="G12" s="158"/>
    </row>
    <row r="13" spans="1:7" x14ac:dyDescent="0.25">
      <c r="A13" s="311"/>
      <c r="B13" t="str">
        <f>'Comm Input'!K244</f>
        <v>Last Chance Enterprises</v>
      </c>
      <c r="C13" t="str">
        <f>'Comm Input'!M244</f>
        <v>FL7720</v>
      </c>
      <c r="D13" s="22">
        <f>'Comm Input'!N244</f>
        <v>0</v>
      </c>
      <c r="F13" s="22">
        <f>'Comm Input'!W244</f>
        <v>0</v>
      </c>
      <c r="G13" s="22">
        <f>'Comm Input'!Z244</f>
        <v>0</v>
      </c>
    </row>
    <row r="14" spans="1:7" x14ac:dyDescent="0.25">
      <c r="A14" s="311"/>
      <c r="C14">
        <f>'Comm Input'!M245</f>
        <v>0</v>
      </c>
      <c r="D14" s="22">
        <f>'Comm Input'!N245</f>
        <v>0</v>
      </c>
      <c r="F14" s="22">
        <f>'Comm Input'!W245</f>
        <v>0</v>
      </c>
      <c r="G14" s="22">
        <f>'Comm Input'!Z245</f>
        <v>0</v>
      </c>
    </row>
    <row r="15" spans="1:7" x14ac:dyDescent="0.25">
      <c r="A15" s="311"/>
      <c r="C15" t="str">
        <f>'Comm Input'!M246</f>
        <v>FL8742</v>
      </c>
      <c r="D15" s="22">
        <f>'Comm Input'!N246</f>
        <v>0</v>
      </c>
      <c r="F15" s="22">
        <f>'Comm Input'!W246</f>
        <v>0</v>
      </c>
      <c r="G15" s="22">
        <f>'Comm Input'!Z246</f>
        <v>0</v>
      </c>
    </row>
    <row r="16" spans="1:7" x14ac:dyDescent="0.25">
      <c r="A16" s="311"/>
      <c r="C16">
        <f>'Comm Input'!M247</f>
        <v>0</v>
      </c>
      <c r="D16" s="22">
        <f>'Comm Input'!N247</f>
        <v>0</v>
      </c>
      <c r="F16" s="22">
        <f>'Comm Input'!W247</f>
        <v>0</v>
      </c>
      <c r="G16" s="22">
        <f>'Comm Input'!Z247</f>
        <v>0</v>
      </c>
    </row>
    <row r="17" spans="1:22" x14ac:dyDescent="0.25">
      <c r="A17" s="311"/>
      <c r="D17" s="49"/>
      <c r="E17" s="49"/>
      <c r="F17" s="22"/>
      <c r="G17" s="22"/>
    </row>
    <row r="18" spans="1:22" x14ac:dyDescent="0.25">
      <c r="A18" s="311"/>
      <c r="D18" s="49"/>
      <c r="E18" s="49"/>
      <c r="F18" s="829">
        <f>'Comm Input'!W251</f>
        <v>0</v>
      </c>
      <c r="G18" s="829">
        <f>'Comm Input'!Z251</f>
        <v>0</v>
      </c>
    </row>
    <row r="19" spans="1:22" x14ac:dyDescent="0.25">
      <c r="A19" s="311"/>
      <c r="D19" s="49"/>
      <c r="E19" s="49"/>
      <c r="F19" s="522"/>
      <c r="G19" s="523"/>
    </row>
    <row r="20" spans="1:22" x14ac:dyDescent="0.25">
      <c r="A20" s="310" t="str">
        <f>'Comm Input'!J530</f>
        <v>SA</v>
      </c>
      <c r="B20" s="35" t="str">
        <f>'Comm Input'!K530</f>
        <v>Broker: PEO Depot</v>
      </c>
      <c r="C20" s="158"/>
      <c r="D20" s="117"/>
      <c r="E20" s="117"/>
      <c r="F20" s="55">
        <f>'Comm Input'!W530</f>
        <v>2.5000000000000001E-2</v>
      </c>
      <c r="G20" s="158"/>
    </row>
    <row r="21" spans="1:22" x14ac:dyDescent="0.25">
      <c r="A21" s="311">
        <f>'Comm Input'!J531</f>
        <v>0</v>
      </c>
      <c r="B21" s="378" t="str">
        <f>'Comm Input'!K531</f>
        <v>Rosanio Godinez</v>
      </c>
      <c r="C21" t="str">
        <f>'Comm Input'!M531</f>
        <v>FL0106</v>
      </c>
      <c r="D21" s="528">
        <f>'Comm Input'!N531</f>
        <v>0</v>
      </c>
      <c r="E21" s="528"/>
      <c r="F21" s="523">
        <f>'Comm Input'!W531</f>
        <v>0</v>
      </c>
      <c r="G21" s="523">
        <f>'Comm Input'!Z531</f>
        <v>0</v>
      </c>
    </row>
    <row r="22" spans="1:22" x14ac:dyDescent="0.25">
      <c r="A22" s="311">
        <f>'Comm Input'!J532</f>
        <v>0</v>
      </c>
      <c r="B22">
        <f>'Comm Input'!K532</f>
        <v>0</v>
      </c>
      <c r="C22">
        <f>'Comm Input'!M532</f>
        <v>0</v>
      </c>
      <c r="D22" s="529">
        <f>'Comm Input'!N532</f>
        <v>0</v>
      </c>
      <c r="E22" s="529"/>
      <c r="F22" s="22">
        <f>'Comm Input'!W532</f>
        <v>0</v>
      </c>
      <c r="G22" s="22">
        <f>'Comm Input'!Z532</f>
        <v>0</v>
      </c>
    </row>
    <row r="23" spans="1:22" x14ac:dyDescent="0.25">
      <c r="A23" s="311">
        <f>'Comm Input'!J533</f>
        <v>0</v>
      </c>
      <c r="B23" t="str">
        <f>'Comm Input'!K533</f>
        <v>Moved to CES 1/2021</v>
      </c>
      <c r="C23" t="str">
        <f>'Comm Input'!M533</f>
        <v>FL</v>
      </c>
      <c r="D23" s="529">
        <f>'Comm Input'!N533</f>
        <v>0</v>
      </c>
      <c r="E23" s="529"/>
      <c r="F23" s="22">
        <f>'Comm Input'!W533</f>
        <v>0</v>
      </c>
      <c r="G23" s="22">
        <f>'Comm Input'!Z533</f>
        <v>0</v>
      </c>
    </row>
    <row r="24" spans="1:22" x14ac:dyDescent="0.25">
      <c r="A24" s="311">
        <f>'Comm Input'!J534</f>
        <v>0</v>
      </c>
      <c r="B24">
        <f>'Comm Input'!K534</f>
        <v>0</v>
      </c>
      <c r="C24">
        <f>'Comm Input'!M534</f>
        <v>0</v>
      </c>
      <c r="D24" s="529">
        <f>'Comm Input'!N534</f>
        <v>0</v>
      </c>
      <c r="E24" s="529"/>
      <c r="F24" s="22">
        <f>'Comm Input'!W534</f>
        <v>0</v>
      </c>
      <c r="G24" s="22">
        <f>'Comm Input'!Z534</f>
        <v>0</v>
      </c>
    </row>
    <row r="25" spans="1:22" x14ac:dyDescent="0.25">
      <c r="A25" s="311">
        <f>'Comm Input'!J538</f>
        <v>0</v>
      </c>
      <c r="B25">
        <f>'Comm Input'!K538</f>
        <v>0</v>
      </c>
      <c r="C25">
        <f>'Comm Input'!M538</f>
        <v>0</v>
      </c>
      <c r="D25" s="40">
        <f>'Comm Input'!N538</f>
        <v>0</v>
      </c>
      <c r="E25" s="40"/>
      <c r="F25" s="827">
        <f>'Comm Input'!W538</f>
        <v>0</v>
      </c>
      <c r="G25" s="829">
        <f>'Comm Input'!Z538</f>
        <v>0</v>
      </c>
    </row>
    <row r="27" spans="1:22" x14ac:dyDescent="0.25">
      <c r="A27" s="440" t="str">
        <f>'Comm Input'!J1467</f>
        <v>CES</v>
      </c>
      <c r="B27" s="35" t="str">
        <f>'Comm Input'!K1467</f>
        <v>Broker: PEO Depot</v>
      </c>
      <c r="C27" s="158"/>
      <c r="D27" s="117"/>
      <c r="E27" s="158"/>
      <c r="F27" s="158">
        <f>'Comm Input'!W1467</f>
        <v>0</v>
      </c>
      <c r="G27" s="158"/>
      <c r="H27" s="311"/>
      <c r="K27" s="40"/>
      <c r="L27" s="594"/>
      <c r="M27" s="50"/>
      <c r="N27" s="525"/>
      <c r="O27" s="525"/>
      <c r="P27" s="525"/>
      <c r="Q27" s="525"/>
      <c r="R27" s="525"/>
      <c r="S27" s="532"/>
      <c r="T27" s="529"/>
      <c r="U27" s="647"/>
      <c r="V27" s="529"/>
    </row>
    <row r="28" spans="1:22" x14ac:dyDescent="0.25">
      <c r="A28" s="311">
        <f>'Comm Input'!J1468</f>
        <v>0</v>
      </c>
      <c r="B28" t="str">
        <f>'Comm Input'!K1468</f>
        <v>Tomorrow Today FL, LLC</v>
      </c>
      <c r="C28" t="str">
        <f>'Comm Input'!M1468</f>
        <v>FL5651</v>
      </c>
      <c r="D28" s="790">
        <f>'Comm Input'!N1468</f>
        <v>1717.5</v>
      </c>
      <c r="E28" s="526">
        <f>'Comm Input'!V1468</f>
        <v>0</v>
      </c>
      <c r="F28" s="523">
        <f>'Comm Input'!W1468</f>
        <v>0</v>
      </c>
      <c r="G28" s="523">
        <f>'Comm Input'!Z1468</f>
        <v>0</v>
      </c>
    </row>
    <row r="29" spans="1:22" x14ac:dyDescent="0.25">
      <c r="A29" s="311">
        <f>'Comm Input'!J1469</f>
        <v>0</v>
      </c>
      <c r="B29">
        <f>'Comm Input'!K1469</f>
        <v>0</v>
      </c>
      <c r="C29">
        <f>'Comm Input'!M1469</f>
        <v>0</v>
      </c>
      <c r="D29" s="529">
        <f>'Comm Input'!N1469</f>
        <v>0</v>
      </c>
      <c r="E29" s="38">
        <f>'Comm Input'!V1469</f>
        <v>0</v>
      </c>
      <c r="F29" s="22">
        <f>'Comm Input'!W1469</f>
        <v>0</v>
      </c>
      <c r="G29" s="22">
        <f>'Comm Input'!Z1469</f>
        <v>0</v>
      </c>
    </row>
    <row r="30" spans="1:22" x14ac:dyDescent="0.25">
      <c r="A30" s="311">
        <f>'Comm Input'!J1470</f>
        <v>0</v>
      </c>
      <c r="B30" t="str">
        <f>'Comm Input'!K1470</f>
        <v>EFFECTIVE: 11/2022</v>
      </c>
      <c r="C30" t="str">
        <f>'Comm Input'!M1470</f>
        <v>FL9014</v>
      </c>
      <c r="D30" s="755">
        <f>'Comm Input'!N1470</f>
        <v>11261.25</v>
      </c>
      <c r="E30" s="38">
        <f>'Comm Input'!V1470</f>
        <v>0</v>
      </c>
      <c r="F30" s="22">
        <f>'Comm Input'!W1470</f>
        <v>0</v>
      </c>
      <c r="G30" s="22">
        <f>'Comm Input'!Z1470</f>
        <v>0</v>
      </c>
    </row>
    <row r="31" spans="1:22" x14ac:dyDescent="0.25">
      <c r="A31" s="311">
        <f>'Comm Input'!J1471</f>
        <v>0</v>
      </c>
      <c r="B31" t="str">
        <f>'Comm Input'!K1471</f>
        <v>COLLECTION (2% DUE IF PAID)</v>
      </c>
      <c r="C31">
        <f>'Comm Input'!M1471</f>
        <v>0</v>
      </c>
      <c r="D31" s="529">
        <f>'Comm Input'!N1471</f>
        <v>0</v>
      </c>
      <c r="E31" s="38">
        <f>'Comm Input'!V1471</f>
        <v>0</v>
      </c>
      <c r="F31" s="22">
        <f>'Comm Input'!W1471</f>
        <v>0</v>
      </c>
      <c r="G31" s="22">
        <f>'Comm Input'!Z1471</f>
        <v>0</v>
      </c>
    </row>
    <row r="32" spans="1:22" x14ac:dyDescent="0.25">
      <c r="A32" s="311">
        <f>'Comm Input'!J1472</f>
        <v>0</v>
      </c>
      <c r="B32">
        <f>'Comm Input'!K1475</f>
        <v>0</v>
      </c>
      <c r="C32">
        <f>'Comm Input'!M1475</f>
        <v>0</v>
      </c>
      <c r="D32" s="49">
        <f>'Comm Input'!N1475</f>
        <v>0</v>
      </c>
      <c r="E32" s="38">
        <f>'Comm Input'!V1475</f>
        <v>0</v>
      </c>
      <c r="F32" s="827">
        <f>'Comm Input'!W1475</f>
        <v>0</v>
      </c>
      <c r="G32" s="829">
        <f>'Comm Input'!Z1475</f>
        <v>0</v>
      </c>
    </row>
    <row r="34" spans="1:9" x14ac:dyDescent="0.25">
      <c r="A34" s="310" t="str">
        <f>'Comm Input'!J726</f>
        <v>SA</v>
      </c>
      <c r="B34" s="35" t="str">
        <f>'Comm Input'!K726</f>
        <v>Broker: PEO Depot</v>
      </c>
      <c r="C34" s="158"/>
      <c r="D34" s="117"/>
      <c r="E34" s="117"/>
      <c r="F34" s="158">
        <f>'Comm Input'!W726</f>
        <v>2.5000000000000001E-2</v>
      </c>
      <c r="G34" s="158"/>
      <c r="I34" s="311">
        <f>'Comm Input'!J1473</f>
        <v>0</v>
      </c>
    </row>
    <row r="35" spans="1:9" x14ac:dyDescent="0.25">
      <c r="A35" s="311">
        <f>'Comm Input'!J727</f>
        <v>0</v>
      </c>
      <c r="B35" t="str">
        <f>'Comm Input'!K727</f>
        <v>Munroe Forest and Wildlife Management</v>
      </c>
      <c r="C35" t="str">
        <f>'Comm Input'!M727</f>
        <v>FL0106</v>
      </c>
      <c r="D35" s="90">
        <f>'Comm Input'!N727</f>
        <v>0</v>
      </c>
      <c r="E35" s="90"/>
      <c r="F35" s="523">
        <f>'Comm Input'!W727</f>
        <v>0</v>
      </c>
      <c r="G35" s="523">
        <f>'Comm Input'!Z727</f>
        <v>0</v>
      </c>
      <c r="I35" s="311">
        <f>'Comm Input'!J1474</f>
        <v>0</v>
      </c>
    </row>
    <row r="36" spans="1:9" x14ac:dyDescent="0.25">
      <c r="A36" s="311">
        <f>'Comm Input'!J728</f>
        <v>0</v>
      </c>
      <c r="B36">
        <f>'Comm Input'!K728</f>
        <v>0</v>
      </c>
      <c r="C36">
        <f>'Comm Input'!M728</f>
        <v>0</v>
      </c>
      <c r="D36">
        <f>'Comm Input'!N728</f>
        <v>0</v>
      </c>
      <c r="E36"/>
      <c r="F36" s="22">
        <f>'Comm Input'!W728</f>
        <v>0</v>
      </c>
      <c r="G36" s="22">
        <f>'Comm Input'!Z728</f>
        <v>0</v>
      </c>
      <c r="I36" s="311">
        <f>'Comm Input'!J1475</f>
        <v>0</v>
      </c>
    </row>
    <row r="37" spans="1:9" x14ac:dyDescent="0.25">
      <c r="A37" s="311">
        <f>'Comm Input'!J729</f>
        <v>0</v>
      </c>
      <c r="B37" t="str">
        <f>'Comm Input'!K730</f>
        <v>Moved to CES 1/2021</v>
      </c>
      <c r="C37" t="str">
        <f>'Comm Input'!M729</f>
        <v>FL8810</v>
      </c>
      <c r="D37" s="90">
        <f>'Comm Input'!N729</f>
        <v>0</v>
      </c>
      <c r="E37" s="90"/>
      <c r="F37" s="22">
        <f>'Comm Input'!W729</f>
        <v>0</v>
      </c>
      <c r="G37" s="22">
        <f>'Comm Input'!Z729</f>
        <v>0</v>
      </c>
    </row>
    <row r="38" spans="1:9" x14ac:dyDescent="0.25">
      <c r="A38" s="311">
        <f>'Comm Input'!J730</f>
        <v>0</v>
      </c>
      <c r="C38">
        <f>'Comm Input'!M730</f>
        <v>0</v>
      </c>
      <c r="D38">
        <f>'Comm Input'!N730</f>
        <v>0</v>
      </c>
      <c r="E38"/>
      <c r="F38" s="22">
        <f>'Comm Input'!W730</f>
        <v>0</v>
      </c>
      <c r="G38" s="22">
        <f>'Comm Input'!Z730</f>
        <v>0</v>
      </c>
    </row>
    <row r="39" spans="1:9" x14ac:dyDescent="0.25">
      <c r="A39" s="311">
        <f>'Comm Input'!J731</f>
        <v>0</v>
      </c>
      <c r="B39">
        <f>'Comm Input'!K731</f>
        <v>0</v>
      </c>
      <c r="C39">
        <f>'Comm Input'!M731</f>
        <v>0</v>
      </c>
      <c r="D39" s="90">
        <f>'Comm Input'!N731</f>
        <v>0</v>
      </c>
      <c r="E39" s="90"/>
      <c r="F39" s="22">
        <f>'Comm Input'!W731</f>
        <v>0</v>
      </c>
      <c r="G39" s="22">
        <f>'Comm Input'!Z731</f>
        <v>0</v>
      </c>
    </row>
    <row r="40" spans="1:9" x14ac:dyDescent="0.25">
      <c r="A40" s="311">
        <f>'Comm Input'!J734</f>
        <v>0</v>
      </c>
      <c r="B40">
        <f>'Comm Input'!K734</f>
        <v>0</v>
      </c>
      <c r="C40">
        <f>'Comm Input'!M734</f>
        <v>0</v>
      </c>
      <c r="D40" s="40">
        <f>'Comm Input'!N734</f>
        <v>0</v>
      </c>
      <c r="E40" s="40"/>
      <c r="F40" s="827">
        <f>'Comm Input'!W734</f>
        <v>0</v>
      </c>
      <c r="G40" s="829">
        <f>'Comm Input'!Z734</f>
        <v>0</v>
      </c>
    </row>
    <row r="42" spans="1:9" x14ac:dyDescent="0.25">
      <c r="A42" s="440" t="str">
        <f>'Comm Input'!J1044</f>
        <v>CES</v>
      </c>
      <c r="B42" s="42" t="str">
        <f>'Comm Input'!K1044</f>
        <v>Broker: PEO Depot</v>
      </c>
      <c r="C42" s="158"/>
      <c r="D42" s="117"/>
      <c r="E42" s="117" t="s">
        <v>144</v>
      </c>
      <c r="F42" s="158"/>
      <c r="G42" s="158"/>
    </row>
    <row r="43" spans="1:9" x14ac:dyDescent="0.25">
      <c r="A43" s="431">
        <f>'Comm Input'!J1045</f>
        <v>0</v>
      </c>
      <c r="B43" s="11" t="str">
        <f>'Comm Input'!K1045</f>
        <v>Secured Roofing and Restoration</v>
      </c>
      <c r="C43" t="str">
        <f>'Comm Input'!M1045</f>
        <v>FL5551</v>
      </c>
      <c r="D43" s="528">
        <f>'Comm Input'!N1045</f>
        <v>9539.2000000000007</v>
      </c>
      <c r="E43" s="842">
        <f>'Comm Input'!V1045</f>
        <v>1.7500000000000002E-2</v>
      </c>
      <c r="F43" s="523">
        <f>'Comm Input'!W1045</f>
        <v>166.93600000000004</v>
      </c>
      <c r="G43" s="523">
        <f>'Comm Input'!Z1045</f>
        <v>0</v>
      </c>
    </row>
    <row r="44" spans="1:9" x14ac:dyDescent="0.25">
      <c r="A44" s="311">
        <f>'Comm Input'!J1046</f>
        <v>0</v>
      </c>
      <c r="B44">
        <f>'Comm Input'!K1046</f>
        <v>0</v>
      </c>
      <c r="C44">
        <f>'Comm Input'!M1046</f>
        <v>0</v>
      </c>
      <c r="D44" s="529">
        <f>'Comm Input'!N1046</f>
        <v>0</v>
      </c>
      <c r="E44" s="529"/>
      <c r="F44" s="22">
        <f>'Comm Input'!W1046</f>
        <v>0</v>
      </c>
      <c r="G44" s="22">
        <f>'Comm Input'!Z1046</f>
        <v>0</v>
      </c>
    </row>
    <row r="45" spans="1:9" x14ac:dyDescent="0.25">
      <c r="A45" s="311">
        <f>'Comm Input'!J1047</f>
        <v>0</v>
      </c>
      <c r="B45" s="11">
        <f>'Comm Input'!K1047</f>
        <v>0</v>
      </c>
      <c r="C45" t="str">
        <f>'Comm Input'!M1047</f>
        <v>FL8810</v>
      </c>
      <c r="D45" s="529">
        <f>'Comm Input'!N1047</f>
        <v>112146.24000000001</v>
      </c>
      <c r="E45" s="842">
        <f>'Comm Input'!V1047</f>
        <v>0.03</v>
      </c>
      <c r="F45" s="22">
        <f>'Comm Input'!W1047</f>
        <v>3364.3872000000001</v>
      </c>
      <c r="G45" s="22">
        <f>'Comm Input'!Z1047</f>
        <v>0</v>
      </c>
    </row>
    <row r="46" spans="1:9" x14ac:dyDescent="0.25">
      <c r="A46" s="311">
        <f>'Comm Input'!J1048</f>
        <v>0</v>
      </c>
      <c r="B46">
        <f>'Comm Input'!K1048</f>
        <v>0</v>
      </c>
      <c r="C46">
        <f>'Comm Input'!M1048</f>
        <v>0</v>
      </c>
      <c r="D46" s="529">
        <f>'Comm Input'!N1048</f>
        <v>0</v>
      </c>
      <c r="E46" s="529"/>
      <c r="F46" s="22">
        <f>'Comm Input'!W1048</f>
        <v>0</v>
      </c>
      <c r="G46" s="22">
        <f>'Comm Input'!Z1048</f>
        <v>0</v>
      </c>
    </row>
    <row r="47" spans="1:9" x14ac:dyDescent="0.25">
      <c r="A47" s="311">
        <f>'Comm Input'!J1052</f>
        <v>0</v>
      </c>
      <c r="B47">
        <f>'Comm Input'!K1052</f>
        <v>0</v>
      </c>
      <c r="C47">
        <f>'Comm Input'!M1052</f>
        <v>0</v>
      </c>
      <c r="D47" s="49">
        <f>'Comm Input'!N1052</f>
        <v>0</v>
      </c>
      <c r="E47" s="49"/>
      <c r="F47" s="827">
        <f>'Comm Input'!W1052</f>
        <v>3531.3232000000003</v>
      </c>
      <c r="G47" s="829">
        <f>'Comm Input'!Z1052</f>
        <v>3531.3232000000003</v>
      </c>
    </row>
    <row r="50" spans="1:7" x14ac:dyDescent="0.25">
      <c r="A50" s="310" t="str">
        <f>'Comm Input'!J770</f>
        <v>WRA SA</v>
      </c>
      <c r="B50" s="35" t="str">
        <f>'Comm Input'!K770</f>
        <v>Broker: PEO Depot</v>
      </c>
      <c r="C50" s="158"/>
      <c r="D50" s="117"/>
      <c r="E50" s="117"/>
      <c r="F50" s="158">
        <f>'Comm Input'!W770</f>
        <v>0.03</v>
      </c>
      <c r="G50" s="158"/>
    </row>
    <row r="51" spans="1:7" x14ac:dyDescent="0.25">
      <c r="A51" s="311">
        <f>'Comm Input'!J771</f>
        <v>0</v>
      </c>
      <c r="B51" t="str">
        <f>'Comm Input'!K771</f>
        <v>Bernell Rhone dba Rhone Racing</v>
      </c>
      <c r="C51" t="str">
        <f>'Comm Input'!M771</f>
        <v>FL7205</v>
      </c>
      <c r="D51" s="528">
        <f>'Comm Input'!N771</f>
        <v>0</v>
      </c>
      <c r="E51" s="528"/>
      <c r="F51" s="523">
        <f>'Comm Input'!W771</f>
        <v>0</v>
      </c>
      <c r="G51" s="523">
        <f>'Comm Input'!Z771</f>
        <v>0</v>
      </c>
    </row>
    <row r="52" spans="1:7" x14ac:dyDescent="0.25">
      <c r="A52" s="311"/>
      <c r="B52">
        <f>'Comm Input'!K772</f>
        <v>0</v>
      </c>
      <c r="C52" t="str">
        <f>'Comm Input'!M772</f>
        <v>MN0006</v>
      </c>
      <c r="D52" s="529">
        <f>'Comm Input'!N772</f>
        <v>0</v>
      </c>
      <c r="E52" s="529"/>
      <c r="F52" s="22">
        <f>'Comm Input'!W772</f>
        <v>0</v>
      </c>
      <c r="G52" s="22">
        <f>'Comm Input'!Z772</f>
        <v>0</v>
      </c>
    </row>
    <row r="53" spans="1:7" x14ac:dyDescent="0.25">
      <c r="A53" s="311">
        <f>'Comm Input'!J773</f>
        <v>0</v>
      </c>
      <c r="B53" t="str">
        <f>'Comm Input'!K773</f>
        <v>EFFECTIVE: 2/2020</v>
      </c>
      <c r="C53" t="str">
        <f>'Comm Input'!M773</f>
        <v>IL0083</v>
      </c>
      <c r="D53" s="529">
        <f>'Comm Input'!N773</f>
        <v>0</v>
      </c>
      <c r="E53" s="529"/>
      <c r="F53" s="22">
        <f>'Comm Input'!W773</f>
        <v>0</v>
      </c>
      <c r="G53" s="22">
        <f>'Comm Input'!Z773</f>
        <v>0</v>
      </c>
    </row>
    <row r="54" spans="1:7" x14ac:dyDescent="0.25">
      <c r="A54" s="311">
        <f>'Comm Input'!J774</f>
        <v>0</v>
      </c>
      <c r="B54">
        <f>'Comm Input'!K774</f>
        <v>0</v>
      </c>
      <c r="C54">
        <f>'Comm Input'!M774</f>
        <v>0</v>
      </c>
      <c r="D54" s="529">
        <f>'Comm Input'!N774</f>
        <v>0</v>
      </c>
      <c r="E54" s="529"/>
      <c r="F54" s="22">
        <f>'Comm Input'!W774</f>
        <v>0</v>
      </c>
      <c r="G54" s="22">
        <f>'Comm Input'!Z774</f>
        <v>0</v>
      </c>
    </row>
    <row r="55" spans="1:7" x14ac:dyDescent="0.25">
      <c r="A55" s="311">
        <f>'Comm Input'!J778</f>
        <v>0</v>
      </c>
      <c r="B55">
        <f>'Comm Input'!K778</f>
        <v>0</v>
      </c>
      <c r="C55">
        <f>'Comm Input'!M778</f>
        <v>0</v>
      </c>
      <c r="D55" s="49">
        <f>'Comm Input'!N778</f>
        <v>0</v>
      </c>
      <c r="E55" s="49"/>
      <c r="F55" s="827">
        <f>'Comm Input'!W778</f>
        <v>0</v>
      </c>
      <c r="G55" s="829">
        <f>'Comm Input'!Z778</f>
        <v>0</v>
      </c>
    </row>
    <row r="57" spans="1:7" x14ac:dyDescent="0.25">
      <c r="A57" s="310" t="str">
        <f>'Comm Input'!J1187</f>
        <v>CES</v>
      </c>
      <c r="B57" s="35" t="str">
        <f>'Comm Input'!K1187</f>
        <v>Broker: PEO Depot</v>
      </c>
      <c r="C57" s="158"/>
      <c r="D57" s="117"/>
      <c r="E57" s="117"/>
      <c r="F57" s="158">
        <f>'Comm Input'!W1187</f>
        <v>0.02</v>
      </c>
      <c r="G57" s="158"/>
    </row>
    <row r="58" spans="1:7" x14ac:dyDescent="0.25">
      <c r="A58" s="311">
        <f>'Comm Input'!J1188</f>
        <v>0</v>
      </c>
      <c r="B58" t="str">
        <f>'Comm Input'!K1188</f>
        <v>Florida First Roofing</v>
      </c>
      <c r="C58" t="str">
        <f>'Comm Input'!M1188</f>
        <v>FL5551</v>
      </c>
      <c r="D58" s="732">
        <f>'Comm Input'!N1188</f>
        <v>0</v>
      </c>
      <c r="E58" s="732"/>
      <c r="F58" s="22">
        <f>'Comm Input'!W1188</f>
        <v>0</v>
      </c>
      <c r="G58" s="22">
        <f>'Comm Input'!Z1188</f>
        <v>0</v>
      </c>
    </row>
    <row r="59" spans="1:7" x14ac:dyDescent="0.25">
      <c r="A59" s="311">
        <f>'Comm Input'!J1189</f>
        <v>0</v>
      </c>
      <c r="B59">
        <f>'Comm Input'!K1189</f>
        <v>0</v>
      </c>
      <c r="C59" t="str">
        <f>'Comm Input'!M1189</f>
        <v>OT</v>
      </c>
      <c r="D59" s="528">
        <f>'Comm Input'!N1189</f>
        <v>0</v>
      </c>
      <c r="E59" s="528"/>
      <c r="F59" s="523">
        <f>'Comm Input'!W1189</f>
        <v>0</v>
      </c>
      <c r="G59" s="523">
        <f>'Comm Input'!Z1189</f>
        <v>0</v>
      </c>
    </row>
    <row r="60" spans="1:7" x14ac:dyDescent="0.25">
      <c r="A60" s="311">
        <f>'Comm Input'!J1190</f>
        <v>0</v>
      </c>
      <c r="B60">
        <f>'Comm Input'!K1190</f>
        <v>0</v>
      </c>
      <c r="C60" t="str">
        <f>'Comm Input'!M1190</f>
        <v>FL8810</v>
      </c>
      <c r="D60" s="529">
        <f>'Comm Input'!N1190</f>
        <v>0</v>
      </c>
      <c r="E60" s="529"/>
      <c r="F60" s="22">
        <f>'Comm Input'!W1190</f>
        <v>0</v>
      </c>
      <c r="G60" s="22">
        <f>'Comm Input'!Z1190</f>
        <v>0</v>
      </c>
    </row>
    <row r="61" spans="1:7" x14ac:dyDescent="0.25">
      <c r="A61" s="311">
        <f>'Comm Input'!J1191</f>
        <v>0</v>
      </c>
      <c r="B61">
        <f>'Comm Input'!K1191</f>
        <v>0</v>
      </c>
      <c r="C61" t="str">
        <f>'Comm Input'!M1191</f>
        <v>OT</v>
      </c>
      <c r="D61" s="529">
        <f>'Comm Input'!N1191</f>
        <v>0</v>
      </c>
      <c r="E61" s="529"/>
      <c r="F61" s="22">
        <f>'Comm Input'!W1191</f>
        <v>0</v>
      </c>
      <c r="G61" s="22">
        <f>'Comm Input'!Z1191</f>
        <v>0</v>
      </c>
    </row>
    <row r="62" spans="1:7" x14ac:dyDescent="0.25">
      <c r="A62" s="311">
        <f>'Comm Input'!J1192</f>
        <v>0</v>
      </c>
      <c r="B62">
        <f>'Comm Input'!K1192</f>
        <v>0</v>
      </c>
      <c r="C62">
        <f>'Comm Input'!M1192</f>
        <v>0</v>
      </c>
      <c r="D62" s="529">
        <f>'Comm Input'!N1192</f>
        <v>0</v>
      </c>
      <c r="E62" s="529"/>
      <c r="F62" s="22">
        <f>'Comm Input'!W1192</f>
        <v>0</v>
      </c>
      <c r="G62" s="22">
        <f>'Comm Input'!Z1192</f>
        <v>0</v>
      </c>
    </row>
    <row r="63" spans="1:7" x14ac:dyDescent="0.25">
      <c r="A63" s="311">
        <f>'Comm Input'!J1195</f>
        <v>0</v>
      </c>
      <c r="B63">
        <f>'Comm Input'!K1195</f>
        <v>0</v>
      </c>
      <c r="C63">
        <f>'Comm Input'!M1195</f>
        <v>0</v>
      </c>
      <c r="D63" s="529">
        <f>'Comm Input'!N1195</f>
        <v>0</v>
      </c>
      <c r="E63" s="529"/>
      <c r="F63" s="827">
        <f>'Comm Input'!W1195</f>
        <v>0</v>
      </c>
      <c r="G63" s="829">
        <f>'Comm Input'!Z1195</f>
        <v>0</v>
      </c>
    </row>
    <row r="65" spans="1:7" x14ac:dyDescent="0.25">
      <c r="A65" s="310" t="str">
        <f>'Comm Input'!J805</f>
        <v>SA</v>
      </c>
      <c r="B65" s="35" t="str">
        <f>'Comm Input'!K805</f>
        <v>Broker: PEO Depot</v>
      </c>
      <c r="C65" s="158"/>
      <c r="D65" s="117"/>
      <c r="E65" s="117"/>
      <c r="F65" s="158">
        <f>'Comm Input'!W805</f>
        <v>2.5000000000000001E-2</v>
      </c>
      <c r="G65" s="158"/>
    </row>
    <row r="66" spans="1:7" x14ac:dyDescent="0.25">
      <c r="A66" s="311">
        <f>'Comm Input'!J806</f>
        <v>0</v>
      </c>
      <c r="B66" t="str">
        <f>'Comm Input'!K806</f>
        <v>3CJR Painting Inc. dba Fresh Coat Painters</v>
      </c>
      <c r="C66" t="str">
        <f>'Comm Input'!M806</f>
        <v>NV5474</v>
      </c>
      <c r="D66" s="790">
        <f>'Comm Input'!N806</f>
        <v>0</v>
      </c>
      <c r="E66" s="790"/>
      <c r="F66" s="523">
        <f>'Comm Input'!W806</f>
        <v>0</v>
      </c>
      <c r="G66" s="523">
        <f>'Comm Input'!Z806</f>
        <v>0</v>
      </c>
    </row>
    <row r="67" spans="1:7" x14ac:dyDescent="0.25">
      <c r="A67" s="311">
        <f>'Comm Input'!J807</f>
        <v>0</v>
      </c>
      <c r="B67">
        <f>'Comm Input'!K807</f>
        <v>0</v>
      </c>
      <c r="C67">
        <f>'Comm Input'!M807</f>
        <v>0</v>
      </c>
      <c r="D67" s="529">
        <f>'Comm Input'!N807</f>
        <v>0</v>
      </c>
      <c r="E67" s="529"/>
      <c r="F67" s="22">
        <f>'Comm Input'!W807</f>
        <v>0</v>
      </c>
      <c r="G67" s="22">
        <f>'Comm Input'!Z807</f>
        <v>0</v>
      </c>
    </row>
    <row r="68" spans="1:7" x14ac:dyDescent="0.25">
      <c r="A68" s="311">
        <f>'Comm Input'!J808</f>
        <v>0</v>
      </c>
      <c r="B68" t="str">
        <f>'Comm Input'!K808</f>
        <v>EFFECTIVE: Jan 2022</v>
      </c>
      <c r="C68">
        <f>'Comm Input'!M808</f>
        <v>0</v>
      </c>
      <c r="D68" s="529">
        <f>'Comm Input'!N808</f>
        <v>0</v>
      </c>
      <c r="E68" s="529"/>
      <c r="F68" s="22">
        <f>'Comm Input'!W808</f>
        <v>0</v>
      </c>
      <c r="G68" s="22">
        <f>'Comm Input'!Z808</f>
        <v>0</v>
      </c>
    </row>
    <row r="69" spans="1:7" x14ac:dyDescent="0.25">
      <c r="A69" s="311">
        <f>'Comm Input'!J809</f>
        <v>0</v>
      </c>
      <c r="B69">
        <f>'Comm Input'!K809</f>
        <v>0</v>
      </c>
      <c r="C69">
        <f>'Comm Input'!M809</f>
        <v>0</v>
      </c>
      <c r="D69" s="529">
        <f>'Comm Input'!N809</f>
        <v>0</v>
      </c>
      <c r="E69" s="529"/>
      <c r="F69" s="22">
        <f>'Comm Input'!W809</f>
        <v>0</v>
      </c>
      <c r="G69" s="22">
        <f>'Comm Input'!Z809</f>
        <v>0</v>
      </c>
    </row>
    <row r="70" spans="1:7" x14ac:dyDescent="0.25">
      <c r="A70" s="311">
        <f>'Comm Input'!J813</f>
        <v>0</v>
      </c>
      <c r="B70">
        <f>'Comm Input'!K813</f>
        <v>0</v>
      </c>
      <c r="C70">
        <f>'Comm Input'!M813</f>
        <v>0</v>
      </c>
      <c r="D70" s="49">
        <f>'Comm Input'!N813</f>
        <v>0</v>
      </c>
      <c r="E70" s="49"/>
      <c r="F70" s="827">
        <f>'Comm Input'!W813</f>
        <v>0</v>
      </c>
      <c r="G70" s="829">
        <f>'Comm Input'!Z813</f>
        <v>0</v>
      </c>
    </row>
    <row r="72" spans="1:7" x14ac:dyDescent="0.25">
      <c r="A72" s="440" t="str">
        <f>'Comm Input'!J1367</f>
        <v>CES</v>
      </c>
      <c r="B72" s="42" t="str">
        <f>'Comm Input'!K1367</f>
        <v>Broker: PEO Depot</v>
      </c>
      <c r="C72" s="158"/>
      <c r="D72" s="117"/>
      <c r="E72" s="316"/>
      <c r="F72" s="158">
        <f>'Comm Input'!W1367</f>
        <v>0.02</v>
      </c>
      <c r="G72" s="158"/>
    </row>
    <row r="73" spans="1:7" x14ac:dyDescent="0.25">
      <c r="A73" s="311">
        <f>'Comm Input'!J1368</f>
        <v>0</v>
      </c>
      <c r="B73" s="378" t="str">
        <f>'Comm Input'!K1368</f>
        <v>Green Home Improvements Plus, LLC</v>
      </c>
      <c r="C73" t="str">
        <f>'Comm Input'!M1368</f>
        <v>FL5102</v>
      </c>
      <c r="D73" s="528">
        <f>'Comm Input'!N1368</f>
        <v>1750</v>
      </c>
      <c r="E73" s="17">
        <f>'Comm Input'!O1368</f>
        <v>0</v>
      </c>
      <c r="F73" s="523">
        <f>'Comm Input'!W1368</f>
        <v>35</v>
      </c>
      <c r="G73" s="523">
        <f>'Comm Input'!Z1368</f>
        <v>0</v>
      </c>
    </row>
    <row r="74" spans="1:7" x14ac:dyDescent="0.25">
      <c r="A74" s="311">
        <f>'Comm Input'!J1369</f>
        <v>0</v>
      </c>
      <c r="B74">
        <f>'Comm Input'!K1369</f>
        <v>0</v>
      </c>
      <c r="C74">
        <f>'Comm Input'!M1369</f>
        <v>0</v>
      </c>
      <c r="D74" s="529">
        <f>'Comm Input'!N1369</f>
        <v>0</v>
      </c>
      <c r="E74" s="17">
        <f>'Comm Input'!O1369</f>
        <v>0</v>
      </c>
      <c r="F74" s="22">
        <f>'Comm Input'!W1369</f>
        <v>0</v>
      </c>
      <c r="G74" s="22">
        <f>'Comm Input'!Z1369</f>
        <v>0</v>
      </c>
    </row>
    <row r="75" spans="1:7" x14ac:dyDescent="0.25">
      <c r="A75" s="311">
        <f>'Comm Input'!J1370</f>
        <v>0</v>
      </c>
      <c r="B75" t="str">
        <f>'Comm Input'!K1370</f>
        <v>EFFECTIVE: 10/2020</v>
      </c>
      <c r="C75" t="str">
        <f>'Comm Input'!M1370</f>
        <v>FL8810</v>
      </c>
      <c r="D75" s="732">
        <f>'Comm Input'!N1370</f>
        <v>0</v>
      </c>
      <c r="E75" s="17">
        <f>'Comm Input'!O1370</f>
        <v>0</v>
      </c>
      <c r="F75" s="22">
        <f>'Comm Input'!W1370</f>
        <v>0</v>
      </c>
      <c r="G75" s="22">
        <f>'Comm Input'!Z1370</f>
        <v>0</v>
      </c>
    </row>
    <row r="76" spans="1:7" x14ac:dyDescent="0.25">
      <c r="A76" s="311">
        <f>'Comm Input'!J1371</f>
        <v>0</v>
      </c>
      <c r="B76">
        <f>'Comm Input'!K1371</f>
        <v>0</v>
      </c>
      <c r="C76">
        <f>'Comm Input'!M1371</f>
        <v>0</v>
      </c>
      <c r="D76" s="529">
        <f>'Comm Input'!N1371</f>
        <v>0</v>
      </c>
      <c r="E76" s="17">
        <f>'Comm Input'!O1371</f>
        <v>0</v>
      </c>
      <c r="F76" s="22">
        <f>'Comm Input'!W1371</f>
        <v>0</v>
      </c>
      <c r="G76" s="22">
        <f>'Comm Input'!Z1371</f>
        <v>0</v>
      </c>
    </row>
    <row r="77" spans="1:7" x14ac:dyDescent="0.25">
      <c r="A77" s="311">
        <f>'Comm Input'!J1372</f>
        <v>0</v>
      </c>
      <c r="B77">
        <f>'Comm Input'!K1372</f>
        <v>0</v>
      </c>
      <c r="C77">
        <f>'Comm Input'!M1372</f>
        <v>0</v>
      </c>
      <c r="D77" s="529">
        <f>'Comm Input'!N1372</f>
        <v>0</v>
      </c>
      <c r="E77" s="17">
        <f>'Comm Input'!O1372</f>
        <v>0</v>
      </c>
      <c r="F77" s="22">
        <f>'Comm Input'!W1372</f>
        <v>0</v>
      </c>
      <c r="G77" s="22">
        <f>'Comm Input'!Z1372</f>
        <v>0</v>
      </c>
    </row>
    <row r="78" spans="1:7" x14ac:dyDescent="0.25">
      <c r="A78" s="311">
        <f>'Comm Input'!J1375</f>
        <v>0</v>
      </c>
      <c r="B78">
        <f>'Comm Input'!K1375</f>
        <v>0</v>
      </c>
      <c r="C78">
        <f>'Comm Input'!M1375</f>
        <v>0</v>
      </c>
      <c r="D78" s="49">
        <f>'Comm Input'!N1375</f>
        <v>0</v>
      </c>
      <c r="E78" s="50">
        <f>'Comm Input'!O1375</f>
        <v>0</v>
      </c>
      <c r="F78" s="827">
        <f>'Comm Input'!W1375</f>
        <v>35</v>
      </c>
      <c r="G78" s="829">
        <f>'Comm Input'!Z1375</f>
        <v>35</v>
      </c>
    </row>
    <row r="80" spans="1:7" x14ac:dyDescent="0.25">
      <c r="A80" s="440" t="str">
        <f>'Comm Input'!J1356</f>
        <v>CES</v>
      </c>
      <c r="B80" s="42" t="str">
        <f>'Comm Input'!K1356</f>
        <v>Broker: PEO Depot</v>
      </c>
      <c r="C80" s="158"/>
      <c r="D80" s="117"/>
      <c r="E80" s="117"/>
      <c r="F80" s="158">
        <f>'Comm Input'!W1356</f>
        <v>0.03</v>
      </c>
      <c r="G80" s="158"/>
    </row>
    <row r="81" spans="1:7" x14ac:dyDescent="0.25">
      <c r="A81" s="311">
        <f>'Comm Input'!J1357</f>
        <v>0</v>
      </c>
      <c r="B81" s="378" t="str">
        <f>'Comm Input'!K1357</f>
        <v>C &amp; S Fence</v>
      </c>
      <c r="C81" t="str">
        <f>'Comm Input'!M1357</f>
        <v>FL6400</v>
      </c>
      <c r="D81" s="528">
        <f>'Comm Input'!N1357</f>
        <v>1650</v>
      </c>
      <c r="E81" s="528"/>
      <c r="F81" s="523">
        <f>'Comm Input'!W1357</f>
        <v>49.5</v>
      </c>
      <c r="G81" s="523">
        <f>'Comm Input'!Z1357</f>
        <v>0</v>
      </c>
    </row>
    <row r="82" spans="1:7" x14ac:dyDescent="0.25">
      <c r="A82" s="311">
        <f>'Comm Input'!J1358</f>
        <v>0</v>
      </c>
      <c r="B82">
        <f>'Comm Input'!K1358</f>
        <v>0</v>
      </c>
      <c r="C82">
        <f>'Comm Input'!M1358</f>
        <v>0</v>
      </c>
      <c r="D82" s="529">
        <f>'Comm Input'!N1358</f>
        <v>0</v>
      </c>
      <c r="E82" s="529"/>
      <c r="F82" s="22">
        <f>'Comm Input'!W1358</f>
        <v>0</v>
      </c>
      <c r="G82" s="22">
        <f>'Comm Input'!Z1358</f>
        <v>0</v>
      </c>
    </row>
    <row r="83" spans="1:7" x14ac:dyDescent="0.25">
      <c r="A83" s="311">
        <f>'Comm Input'!J1359</f>
        <v>0</v>
      </c>
      <c r="B83" t="str">
        <f>'Comm Input'!K1359</f>
        <v>EFFECTIVE: 10/2020</v>
      </c>
      <c r="C83" t="str">
        <f>'Comm Input'!M1359</f>
        <v>FLXXXX</v>
      </c>
      <c r="D83" s="732">
        <f>'Comm Input'!N1359</f>
        <v>0</v>
      </c>
      <c r="E83" s="732"/>
      <c r="F83" s="22">
        <f>'Comm Input'!W1359</f>
        <v>0</v>
      </c>
      <c r="G83" s="22">
        <f>'Comm Input'!Z1359</f>
        <v>0</v>
      </c>
    </row>
    <row r="84" spans="1:7" x14ac:dyDescent="0.25">
      <c r="A84" s="311">
        <f>'Comm Input'!J1360</f>
        <v>0</v>
      </c>
      <c r="B84">
        <f>'Comm Input'!K1360</f>
        <v>0</v>
      </c>
      <c r="C84">
        <f>'Comm Input'!M1360</f>
        <v>0</v>
      </c>
      <c r="D84" s="529">
        <f>'Comm Input'!N1360</f>
        <v>0</v>
      </c>
      <c r="E84" s="529"/>
      <c r="F84" s="22">
        <f>'Comm Input'!W1360</f>
        <v>0</v>
      </c>
      <c r="G84" s="22">
        <f>'Comm Input'!Z1360</f>
        <v>0</v>
      </c>
    </row>
    <row r="85" spans="1:7" x14ac:dyDescent="0.25">
      <c r="A85" s="311">
        <f>'Comm Input'!J1363</f>
        <v>0</v>
      </c>
      <c r="B85">
        <f>'Comm Input'!K1363</f>
        <v>0</v>
      </c>
      <c r="C85">
        <f>'Comm Input'!M1363</f>
        <v>0</v>
      </c>
      <c r="D85" s="49">
        <f>'Comm Input'!N1363</f>
        <v>0</v>
      </c>
      <c r="E85" s="49"/>
      <c r="F85" s="38">
        <f>'Comm Input'!W1363</f>
        <v>0</v>
      </c>
      <c r="G85" s="22">
        <f>'Comm Input'!Z1363</f>
        <v>0</v>
      </c>
    </row>
    <row r="86" spans="1:7" x14ac:dyDescent="0.25">
      <c r="A86" s="311">
        <f>'Comm Input'!J1364</f>
        <v>0</v>
      </c>
      <c r="B86">
        <f>'Comm Input'!K1364</f>
        <v>0</v>
      </c>
      <c r="C86">
        <f>'Comm Input'!M1364</f>
        <v>0</v>
      </c>
      <c r="D86" s="49">
        <f>'Comm Input'!N1364</f>
        <v>0</v>
      </c>
      <c r="E86" s="49"/>
      <c r="F86" s="827">
        <f>'Comm Input'!W1364</f>
        <v>49.5</v>
      </c>
      <c r="G86" s="829">
        <f>'Comm Input'!Z1364</f>
        <v>49.5</v>
      </c>
    </row>
    <row r="88" spans="1:7" x14ac:dyDescent="0.25">
      <c r="A88" s="440" t="str">
        <f>'Comm Input'!J1389</f>
        <v>CES</v>
      </c>
      <c r="B88" s="42" t="str">
        <f>'Comm Input'!K1389</f>
        <v>Broker: PEO Depot</v>
      </c>
      <c r="C88" s="158"/>
      <c r="D88" s="117"/>
      <c r="E88" s="117"/>
      <c r="F88" s="158">
        <f>'Comm Input'!W1389</f>
        <v>0.02</v>
      </c>
      <c r="G88" s="158"/>
    </row>
    <row r="89" spans="1:7" x14ac:dyDescent="0.25">
      <c r="A89" s="311">
        <f>'Comm Input'!J1390</f>
        <v>0</v>
      </c>
      <c r="B89" s="378" t="str">
        <f>'Comm Input'!K1390</f>
        <v>Pinnacle Tree Professionals, Inc</v>
      </c>
      <c r="C89" t="str">
        <f>'Comm Input'!M1390</f>
        <v>FL0106</v>
      </c>
      <c r="D89" s="528">
        <f>'Comm Input'!N1390</f>
        <v>3605.75</v>
      </c>
      <c r="E89" s="528"/>
      <c r="F89" s="523">
        <f>'Comm Input'!W1390</f>
        <v>72.114999999999995</v>
      </c>
      <c r="G89" s="523">
        <f>'Comm Input'!Z1390</f>
        <v>0</v>
      </c>
    </row>
    <row r="90" spans="1:7" x14ac:dyDescent="0.25">
      <c r="A90" s="311">
        <f>'Comm Input'!J1391</f>
        <v>0</v>
      </c>
      <c r="B90">
        <f>'Comm Input'!K1391</f>
        <v>0</v>
      </c>
      <c r="C90">
        <f>'Comm Input'!M1391</f>
        <v>0</v>
      </c>
      <c r="D90" s="529">
        <f>'Comm Input'!N1391</f>
        <v>0</v>
      </c>
      <c r="E90" s="529"/>
      <c r="F90" s="22">
        <f>'Comm Input'!W1391</f>
        <v>0</v>
      </c>
      <c r="G90" s="22">
        <f>'Comm Input'!Z1391</f>
        <v>0</v>
      </c>
    </row>
    <row r="91" spans="1:7" x14ac:dyDescent="0.25">
      <c r="A91" s="311">
        <f>'Comm Input'!J1392</f>
        <v>0</v>
      </c>
      <c r="B91" t="str">
        <f>'Comm Input'!K1392</f>
        <v>EFFECTIVE: 10/2020</v>
      </c>
      <c r="C91" t="str">
        <f>'Comm Input'!M1392</f>
        <v>FL8810</v>
      </c>
      <c r="D91" s="732">
        <f>'Comm Input'!N1392</f>
        <v>2500</v>
      </c>
      <c r="E91" s="732"/>
      <c r="F91" s="22">
        <f>'Comm Input'!W1392</f>
        <v>50</v>
      </c>
      <c r="G91" s="22">
        <f>'Comm Input'!Z1392</f>
        <v>0</v>
      </c>
    </row>
    <row r="92" spans="1:7" x14ac:dyDescent="0.25">
      <c r="A92" s="311">
        <f>'Comm Input'!J1393</f>
        <v>0</v>
      </c>
      <c r="B92">
        <f>'Comm Input'!K1393</f>
        <v>0</v>
      </c>
      <c r="C92">
        <f>'Comm Input'!M1393</f>
        <v>0</v>
      </c>
      <c r="D92" s="529">
        <f>'Comm Input'!N1393</f>
        <v>0</v>
      </c>
      <c r="E92" s="529"/>
      <c r="F92" s="22">
        <f>'Comm Input'!W1393</f>
        <v>0</v>
      </c>
      <c r="G92" s="22">
        <f>'Comm Input'!Z1393</f>
        <v>0</v>
      </c>
    </row>
    <row r="93" spans="1:7" x14ac:dyDescent="0.25">
      <c r="A93" s="311">
        <f>'Comm Input'!J1397</f>
        <v>0</v>
      </c>
      <c r="B93">
        <f>'Comm Input'!K1397</f>
        <v>0</v>
      </c>
      <c r="C93">
        <f>'Comm Input'!M1397</f>
        <v>0</v>
      </c>
      <c r="D93" s="49">
        <f>'Comm Input'!N1397</f>
        <v>0</v>
      </c>
      <c r="E93" s="49"/>
      <c r="F93" s="827">
        <f>'Comm Input'!W1397</f>
        <v>122.11499999999999</v>
      </c>
      <c r="G93" s="829">
        <f>'Comm Input'!Z1397</f>
        <v>122.11499999999999</v>
      </c>
    </row>
    <row r="95" spans="1:7" x14ac:dyDescent="0.25">
      <c r="A95" s="310" t="str">
        <f>'Comm Input'!J2212</f>
        <v>Waterfront</v>
      </c>
      <c r="B95" s="35" t="str">
        <f>'Comm Input'!K2212</f>
        <v>Broker: PEO Depot</v>
      </c>
      <c r="C95" s="158"/>
      <c r="D95" s="117"/>
      <c r="E95" s="316"/>
      <c r="F95" s="158">
        <f>'Comm Input'!W2212</f>
        <v>7.4999999999999997E-3</v>
      </c>
      <c r="G95" s="158"/>
    </row>
    <row r="96" spans="1:7" x14ac:dyDescent="0.25">
      <c r="A96" s="311">
        <f>'Comm Input'!J2213</f>
        <v>0</v>
      </c>
      <c r="B96" t="str">
        <f>'Comm Input'!K2213</f>
        <v>Secured Dock Builders</v>
      </c>
      <c r="C96" t="str">
        <f>'Comm Input'!M2213</f>
        <v>FL6006F</v>
      </c>
      <c r="D96" s="593">
        <f>'Comm Input'!N2213</f>
        <v>0</v>
      </c>
      <c r="E96" s="17">
        <f>'Comm Input'!O2213</f>
        <v>0</v>
      </c>
      <c r="F96" s="22">
        <f>'Comm Input'!W2213</f>
        <v>0</v>
      </c>
      <c r="G96" s="22">
        <f>'Comm Input'!Z2213</f>
        <v>0</v>
      </c>
    </row>
    <row r="97" spans="1:7" x14ac:dyDescent="0.25">
      <c r="A97" s="311">
        <f>'Comm Input'!J2214</f>
        <v>0</v>
      </c>
      <c r="B97">
        <f>'Comm Input'!K2214</f>
        <v>0</v>
      </c>
      <c r="C97">
        <f>'Comm Input'!M2214</f>
        <v>0</v>
      </c>
      <c r="D97" s="593">
        <f>'Comm Input'!N2214</f>
        <v>0</v>
      </c>
      <c r="E97" s="17">
        <f>'Comm Input'!O2214</f>
        <v>0</v>
      </c>
      <c r="F97" s="22">
        <f>'Comm Input'!W2214</f>
        <v>0</v>
      </c>
      <c r="G97" s="22">
        <f>'Comm Input'!Z2214</f>
        <v>0</v>
      </c>
    </row>
    <row r="98" spans="1:7" x14ac:dyDescent="0.25">
      <c r="A98" s="311">
        <f>'Comm Input'!J2215</f>
        <v>0</v>
      </c>
      <c r="B98" t="str">
        <f>'Comm Input'!K2215</f>
        <v>EFFECTIVE 10/2020</v>
      </c>
      <c r="C98">
        <f>'Comm Input'!M2215</f>
        <v>0</v>
      </c>
      <c r="D98" s="49">
        <f>'Comm Input'!N2215</f>
        <v>0</v>
      </c>
      <c r="E98" s="50">
        <f>'Comm Input'!O2215</f>
        <v>0</v>
      </c>
      <c r="F98" s="827">
        <f>'Comm Input'!W2215</f>
        <v>0</v>
      </c>
      <c r="G98" s="829">
        <f>'Comm Input'!Z2215</f>
        <v>0</v>
      </c>
    </row>
    <row r="101" spans="1:7" x14ac:dyDescent="0.25">
      <c r="A101" s="310" t="str">
        <f>'Comm Input'!J1400</f>
        <v>CES</v>
      </c>
      <c r="B101" s="35" t="str">
        <f>'Comm Input'!K1400</f>
        <v>Broker: PEO Depot</v>
      </c>
      <c r="C101" s="158"/>
      <c r="D101" s="117"/>
      <c r="E101" s="316"/>
      <c r="F101" s="158">
        <f>'Comm Input'!W1400</f>
        <v>0.03</v>
      </c>
      <c r="G101" s="158"/>
    </row>
    <row r="102" spans="1:7" x14ac:dyDescent="0.25">
      <c r="A102" s="311">
        <f>'Comm Input'!J1401</f>
        <v>0</v>
      </c>
      <c r="B102" t="str">
        <f>'Comm Input'!K1401</f>
        <v>Bernell Rhone dba Rhone Racing</v>
      </c>
      <c r="C102" t="str">
        <f>'Comm Input'!M1401</f>
        <v>FL7205</v>
      </c>
      <c r="D102" s="589">
        <f>'Comm Input'!N1401</f>
        <v>4320</v>
      </c>
      <c r="E102" s="17">
        <f>'Comm Input'!O1401</f>
        <v>0</v>
      </c>
      <c r="F102" s="523">
        <f>'Comm Input'!W1401</f>
        <v>129.6</v>
      </c>
      <c r="G102" s="523">
        <f>'Comm Input'!Z1401</f>
        <v>0</v>
      </c>
    </row>
    <row r="103" spans="1:7" x14ac:dyDescent="0.25">
      <c r="A103" s="846">
        <f>'Comm Input'!J1402</f>
        <v>0</v>
      </c>
      <c r="B103">
        <f>'Comm Input'!K1402</f>
        <v>0</v>
      </c>
      <c r="C103">
        <f>'Comm Input'!M1402</f>
        <v>0</v>
      </c>
      <c r="D103" s="529">
        <f>'Comm Input'!N1402</f>
        <v>0</v>
      </c>
      <c r="E103" s="17">
        <f>'Comm Input'!O1402</f>
        <v>0</v>
      </c>
      <c r="F103" s="22">
        <f>'Comm Input'!W1402</f>
        <v>0</v>
      </c>
      <c r="G103" s="22">
        <f>'Comm Input'!Z1402</f>
        <v>0</v>
      </c>
    </row>
    <row r="104" spans="1:7" x14ac:dyDescent="0.25">
      <c r="A104" s="311">
        <f>'Comm Input'!J1403</f>
        <v>0</v>
      </c>
      <c r="B104" t="str">
        <f>'Comm Input'!K1403</f>
        <v>EFFECTIVE: 2/2020</v>
      </c>
      <c r="C104" t="str">
        <f>'Comm Input'!M1403</f>
        <v>IL 0083</v>
      </c>
      <c r="D104" s="589">
        <f>'Comm Input'!N1403</f>
        <v>0</v>
      </c>
      <c r="E104" s="17">
        <f>'Comm Input'!O1403</f>
        <v>0</v>
      </c>
      <c r="F104" s="22">
        <f>'Comm Input'!W1403</f>
        <v>0</v>
      </c>
      <c r="G104" s="22">
        <f>'Comm Input'!Z1403</f>
        <v>0</v>
      </c>
    </row>
    <row r="105" spans="1:7" x14ac:dyDescent="0.25">
      <c r="A105" s="311">
        <f>'Comm Input'!J1404</f>
        <v>0</v>
      </c>
      <c r="B105" t="str">
        <f>'Comm Input'!K1404</f>
        <v>Moved to CES division for IL 10.2020</v>
      </c>
      <c r="C105">
        <f>'Comm Input'!M1404</f>
        <v>0</v>
      </c>
      <c r="D105" s="529">
        <f>'Comm Input'!N1404</f>
        <v>0</v>
      </c>
      <c r="E105" s="17">
        <f>'Comm Input'!O1404</f>
        <v>0</v>
      </c>
      <c r="F105" s="22">
        <f>'Comm Input'!W1404</f>
        <v>0</v>
      </c>
      <c r="G105" s="22">
        <f>'Comm Input'!Z1404</f>
        <v>0</v>
      </c>
    </row>
    <row r="106" spans="1:7" x14ac:dyDescent="0.25">
      <c r="A106" s="311">
        <f>'Comm Input'!J1408</f>
        <v>0</v>
      </c>
      <c r="B106">
        <f>'Comm Input'!K1408</f>
        <v>0</v>
      </c>
      <c r="C106">
        <f>'Comm Input'!M1408</f>
        <v>0</v>
      </c>
      <c r="D106" s="49">
        <f>'Comm Input'!N1408</f>
        <v>0</v>
      </c>
      <c r="E106" s="50">
        <f>'Comm Input'!O1408</f>
        <v>0</v>
      </c>
      <c r="F106" s="827">
        <f>'Comm Input'!W1408</f>
        <v>129.6</v>
      </c>
      <c r="G106" s="829">
        <f>'Comm Input'!Z1408</f>
        <v>129.6</v>
      </c>
    </row>
    <row r="108" spans="1:7" x14ac:dyDescent="0.25">
      <c r="A108" s="440" t="str">
        <f>'Comm Input'!J1690</f>
        <v>CES</v>
      </c>
      <c r="B108" s="42" t="str">
        <f>'Comm Input'!K1690</f>
        <v>Broker: PEO Depot</v>
      </c>
      <c r="C108" s="159"/>
      <c r="D108" s="37"/>
      <c r="E108" s="784"/>
      <c r="F108" s="159">
        <f>'Comm Input'!W1690</f>
        <v>0.02</v>
      </c>
      <c r="G108" s="159"/>
    </row>
    <row r="109" spans="1:7" x14ac:dyDescent="0.25">
      <c r="A109" s="311">
        <f>'Comm Input'!J1691</f>
        <v>0</v>
      </c>
      <c r="B109" s="378" t="str">
        <f>'Comm Input'!K1691</f>
        <v>WCH Debris Removal</v>
      </c>
      <c r="C109" t="str">
        <f>'Comm Input'!M1691</f>
        <v>FL0106</v>
      </c>
      <c r="D109" s="790">
        <f>'Comm Input'!N1691</f>
        <v>5811.55</v>
      </c>
      <c r="E109" s="17">
        <f>'Comm Input'!O1691</f>
        <v>0</v>
      </c>
      <c r="F109" s="523">
        <f>'Comm Input'!W1691</f>
        <v>116.23100000000001</v>
      </c>
      <c r="G109" s="523">
        <f>'Comm Input'!Z1691</f>
        <v>0</v>
      </c>
    </row>
    <row r="110" spans="1:7" x14ac:dyDescent="0.25">
      <c r="A110" s="311">
        <f>'Comm Input'!J1692</f>
        <v>0</v>
      </c>
      <c r="B110">
        <f>'Comm Input'!K1692</f>
        <v>0</v>
      </c>
      <c r="C110">
        <f>'Comm Input'!M1692</f>
        <v>0</v>
      </c>
      <c r="D110" s="529">
        <f>'Comm Input'!N1692</f>
        <v>0</v>
      </c>
      <c r="E110" s="17">
        <f>'Comm Input'!O1692</f>
        <v>0</v>
      </c>
      <c r="F110" s="22">
        <f>'Comm Input'!W1692</f>
        <v>0</v>
      </c>
      <c r="G110" s="22">
        <f>'Comm Input'!Z1692</f>
        <v>0</v>
      </c>
    </row>
    <row r="111" spans="1:7" x14ac:dyDescent="0.25">
      <c r="A111" s="311">
        <f>'Comm Input'!J1693</f>
        <v>0</v>
      </c>
      <c r="B111" t="str">
        <f>'Comm Input'!K1694</f>
        <v>EFFECTIVE: 7/2022</v>
      </c>
      <c r="C111" t="str">
        <f>'Comm Input'!M1693</f>
        <v>FL</v>
      </c>
      <c r="D111" s="529">
        <f>'Comm Input'!N1693</f>
        <v>0</v>
      </c>
      <c r="E111" s="17">
        <f>'Comm Input'!O1693</f>
        <v>0</v>
      </c>
      <c r="F111" s="22">
        <f>'Comm Input'!W1693</f>
        <v>0</v>
      </c>
      <c r="G111" s="22">
        <f>'Comm Input'!Z1693</f>
        <v>0</v>
      </c>
    </row>
    <row r="112" spans="1:7" x14ac:dyDescent="0.25">
      <c r="A112" s="311">
        <f>'Comm Input'!J1694</f>
        <v>0</v>
      </c>
      <c r="C112">
        <f>'Comm Input'!M1694</f>
        <v>0</v>
      </c>
      <c r="D112" s="529">
        <f>'Comm Input'!N1694</f>
        <v>0</v>
      </c>
      <c r="E112" s="17">
        <f>'Comm Input'!O1694</f>
        <v>0</v>
      </c>
      <c r="F112" s="22">
        <f>'Comm Input'!W1694</f>
        <v>0</v>
      </c>
      <c r="G112" s="22">
        <f>'Comm Input'!Z1694</f>
        <v>0</v>
      </c>
    </row>
    <row r="113" spans="1:7" x14ac:dyDescent="0.25">
      <c r="A113" s="311">
        <f>'Comm Input'!J1698</f>
        <v>0</v>
      </c>
      <c r="B113">
        <f>'Comm Input'!K1698</f>
        <v>0</v>
      </c>
      <c r="C113">
        <f>'Comm Input'!M1698</f>
        <v>0</v>
      </c>
      <c r="D113" s="49">
        <f>'Comm Input'!N1698</f>
        <v>0</v>
      </c>
      <c r="E113" s="50">
        <f>'Comm Input'!O1698</f>
        <v>0</v>
      </c>
      <c r="F113" s="827">
        <f>'Comm Input'!W1698</f>
        <v>116.23100000000001</v>
      </c>
      <c r="G113" s="829">
        <f>'Comm Input'!Z1698</f>
        <v>116.23100000000001</v>
      </c>
    </row>
    <row r="114" spans="1:7" x14ac:dyDescent="0.25">
      <c r="C114" s="22"/>
      <c r="E114"/>
    </row>
    <row r="115" spans="1:7" x14ac:dyDescent="0.25">
      <c r="A115" s="440" t="str">
        <f>'Comm Input'!J1701</f>
        <v>CES</v>
      </c>
      <c r="B115" s="35" t="str">
        <f>'Comm Input'!K1701</f>
        <v>Broker: PEO Depot</v>
      </c>
      <c r="C115" s="158"/>
      <c r="D115" s="117"/>
      <c r="E115" s="117"/>
      <c r="F115" s="55">
        <f>'Comm Input'!W1701</f>
        <v>2.5000000000000001E-2</v>
      </c>
      <c r="G115" s="158"/>
    </row>
    <row r="116" spans="1:7" x14ac:dyDescent="0.25">
      <c r="A116" s="311">
        <f>'Comm Input'!J1702</f>
        <v>0</v>
      </c>
      <c r="B116" s="378" t="str">
        <f>'Comm Input'!K1702</f>
        <v>Rosanio Godinez</v>
      </c>
      <c r="C116" t="str">
        <f>'Comm Input'!M1702</f>
        <v>FL0106</v>
      </c>
      <c r="D116" s="790">
        <f>'Comm Input'!N1702</f>
        <v>5280</v>
      </c>
      <c r="E116" s="790"/>
      <c r="F116" s="523">
        <f>'Comm Input'!W1702</f>
        <v>132</v>
      </c>
      <c r="G116" s="523">
        <f>'Comm Input'!Z1702</f>
        <v>0</v>
      </c>
    </row>
    <row r="117" spans="1:7" x14ac:dyDescent="0.25">
      <c r="A117" s="311">
        <f>'Comm Input'!J1703</f>
        <v>0</v>
      </c>
      <c r="B117">
        <f>'Comm Input'!K1703</f>
        <v>0</v>
      </c>
      <c r="C117">
        <f>'Comm Input'!M1703</f>
        <v>0</v>
      </c>
      <c r="D117" s="529">
        <f>'Comm Input'!N1703</f>
        <v>0</v>
      </c>
      <c r="E117" s="529"/>
      <c r="F117" s="22">
        <f>'Comm Input'!W1703</f>
        <v>0</v>
      </c>
      <c r="G117" s="22">
        <f>'Comm Input'!Z1703</f>
        <v>0</v>
      </c>
    </row>
    <row r="118" spans="1:7" x14ac:dyDescent="0.25">
      <c r="A118" s="311">
        <f>'Comm Input'!J1704</f>
        <v>0</v>
      </c>
      <c r="B118" t="str">
        <f>'Comm Input'!K1704</f>
        <v xml:space="preserve">EFFECTIVE: </v>
      </c>
      <c r="C118" t="str">
        <f>'Comm Input'!M1704</f>
        <v>FL</v>
      </c>
      <c r="D118" s="529">
        <f>'Comm Input'!N1704</f>
        <v>0</v>
      </c>
      <c r="E118" s="529"/>
      <c r="F118" s="22">
        <f>'Comm Input'!W1704</f>
        <v>0</v>
      </c>
      <c r="G118" s="22">
        <f>'Comm Input'!Z1704</f>
        <v>0</v>
      </c>
    </row>
    <row r="119" spans="1:7" x14ac:dyDescent="0.25">
      <c r="A119" s="311">
        <f>'Comm Input'!J1705</f>
        <v>0</v>
      </c>
      <c r="B119">
        <f>'Comm Input'!K1705</f>
        <v>0</v>
      </c>
      <c r="C119">
        <f>'Comm Input'!M1705</f>
        <v>0</v>
      </c>
      <c r="D119" s="529">
        <f>'Comm Input'!N1705</f>
        <v>0</v>
      </c>
      <c r="E119" s="529"/>
      <c r="F119" s="22">
        <f>'Comm Input'!W1705</f>
        <v>0</v>
      </c>
      <c r="G119" s="22">
        <f>'Comm Input'!Z1705</f>
        <v>0</v>
      </c>
    </row>
    <row r="120" spans="1:7" x14ac:dyDescent="0.25">
      <c r="A120" s="311">
        <f>'Comm Input'!J1709</f>
        <v>0</v>
      </c>
      <c r="B120">
        <f>'Comm Input'!K1709</f>
        <v>0</v>
      </c>
      <c r="C120">
        <f>'Comm Input'!M1709</f>
        <v>0</v>
      </c>
      <c r="D120" s="49">
        <f>'Comm Input'!N1709</f>
        <v>0</v>
      </c>
      <c r="E120" s="49"/>
      <c r="F120" s="827">
        <f>'Comm Input'!W1709</f>
        <v>132</v>
      </c>
      <c r="G120" s="829">
        <f>'Comm Input'!Z1709</f>
        <v>132</v>
      </c>
    </row>
    <row r="122" spans="1:7" x14ac:dyDescent="0.25">
      <c r="A122" s="440" t="str">
        <f>'Comm Input'!J1823</f>
        <v>CES</v>
      </c>
      <c r="B122" s="42" t="str">
        <f>'Comm Input'!K1823</f>
        <v>Broker: PEO Depot</v>
      </c>
      <c r="C122" s="158"/>
      <c r="D122" s="117"/>
      <c r="E122" s="316"/>
      <c r="F122" s="158">
        <f>'Comm Input'!W1823</f>
        <v>5.0000000000000001E-3</v>
      </c>
      <c r="G122" s="158"/>
    </row>
    <row r="123" spans="1:7" x14ac:dyDescent="0.25">
      <c r="A123" s="311">
        <f>'Comm Input'!J1824</f>
        <v>0</v>
      </c>
      <c r="B123" s="378" t="str">
        <f>'Comm Input'!K1824</f>
        <v>Stenn Solutions dba Employernomics</v>
      </c>
      <c r="C123" t="str">
        <f>'Comm Input'!M1824</f>
        <v>FL8810</v>
      </c>
      <c r="D123" s="528">
        <f>'Comm Input'!N1824</f>
        <v>6350</v>
      </c>
      <c r="E123" s="17">
        <f>'Comm Input'!O1824</f>
        <v>0</v>
      </c>
      <c r="F123" s="523">
        <f>'Comm Input'!W1824</f>
        <v>31.75</v>
      </c>
      <c r="G123" s="523">
        <f>'Comm Input'!Z1824</f>
        <v>0</v>
      </c>
    </row>
    <row r="124" spans="1:7" x14ac:dyDescent="0.25">
      <c r="A124" s="311">
        <f>'Comm Input'!J1825</f>
        <v>0</v>
      </c>
      <c r="B124">
        <f>'Comm Input'!K1825</f>
        <v>0</v>
      </c>
      <c r="C124">
        <f>'Comm Input'!M1825</f>
        <v>0</v>
      </c>
      <c r="D124" s="529">
        <f>'Comm Input'!N1825</f>
        <v>0</v>
      </c>
      <c r="E124" s="17">
        <f>'Comm Input'!O1825</f>
        <v>0</v>
      </c>
      <c r="F124" s="22">
        <f>'Comm Input'!W1825</f>
        <v>0</v>
      </c>
      <c r="G124" s="22">
        <f>'Comm Input'!Z1825</f>
        <v>0</v>
      </c>
    </row>
    <row r="125" spans="1:7" x14ac:dyDescent="0.25">
      <c r="A125" s="311">
        <f>'Comm Input'!J1826</f>
        <v>0</v>
      </c>
      <c r="B125" t="str">
        <f>'Comm Input'!K1826</f>
        <v>EFFECTIVE: 8/2021</v>
      </c>
      <c r="C125" t="str">
        <f>'Comm Input'!M1826</f>
        <v>OH8723</v>
      </c>
      <c r="D125" s="529">
        <f>'Comm Input'!N1826</f>
        <v>818.79</v>
      </c>
      <c r="E125" s="17">
        <f>'Comm Input'!O1826</f>
        <v>0</v>
      </c>
      <c r="F125" s="22">
        <f>'Comm Input'!W1826</f>
        <v>4.0939499999999995</v>
      </c>
      <c r="G125" s="22">
        <f>'Comm Input'!Z1826</f>
        <v>0</v>
      </c>
    </row>
    <row r="126" spans="1:7" x14ac:dyDescent="0.25">
      <c r="A126" s="311">
        <f>'Comm Input'!J1827</f>
        <v>0</v>
      </c>
      <c r="B126">
        <f>'Comm Input'!K1827</f>
        <v>0</v>
      </c>
      <c r="C126">
        <f>'Comm Input'!M1827</f>
        <v>0</v>
      </c>
      <c r="D126" s="529">
        <f>'Comm Input'!N1827</f>
        <v>0</v>
      </c>
      <c r="E126" s="17">
        <f>'Comm Input'!O1827</f>
        <v>0</v>
      </c>
      <c r="F126" s="22">
        <f>'Comm Input'!W1827</f>
        <v>0</v>
      </c>
      <c r="G126" s="22">
        <f>'Comm Input'!Z1827</f>
        <v>0</v>
      </c>
    </row>
    <row r="127" spans="1:7" x14ac:dyDescent="0.25">
      <c r="A127" s="311">
        <f>'Comm Input'!J1831</f>
        <v>0</v>
      </c>
      <c r="B127">
        <f>'Comm Input'!K1831</f>
        <v>0</v>
      </c>
      <c r="C127">
        <f>'Comm Input'!M1831</f>
        <v>0</v>
      </c>
      <c r="D127" s="49">
        <f>'Comm Input'!N1831</f>
        <v>0</v>
      </c>
      <c r="E127" s="50">
        <f>'Comm Input'!O1831</f>
        <v>0</v>
      </c>
      <c r="F127" s="827">
        <f>'Comm Input'!W1831</f>
        <v>35.84395</v>
      </c>
      <c r="G127" s="829">
        <f>'Comm Input'!Z1831</f>
        <v>35.84395</v>
      </c>
    </row>
    <row r="129" spans="1:7" x14ac:dyDescent="0.25">
      <c r="A129" s="310" t="str">
        <f>'Comm Input'!J654</f>
        <v>SA</v>
      </c>
      <c r="B129" s="35" t="str">
        <f>'Comm Input'!K654</f>
        <v>Broker: PEO Depot</v>
      </c>
      <c r="C129" s="158"/>
      <c r="D129" s="117"/>
      <c r="E129" s="316"/>
      <c r="F129" s="158">
        <f>'Comm Input'!W654</f>
        <v>0.02</v>
      </c>
      <c r="G129" s="158"/>
    </row>
    <row r="130" spans="1:7" x14ac:dyDescent="0.25">
      <c r="A130" s="311">
        <f>'Comm Input'!J655</f>
        <v>0</v>
      </c>
      <c r="B130" t="str">
        <f>'Comm Input'!K655</f>
        <v>Threat Management Group</v>
      </c>
      <c r="C130" t="str">
        <f>'Comm Input'!M655</f>
        <v>FL8832</v>
      </c>
      <c r="D130" s="790">
        <f>'Comm Input'!N655</f>
        <v>0</v>
      </c>
      <c r="E130" s="17">
        <f>'Comm Input'!O655</f>
        <v>0</v>
      </c>
      <c r="F130" s="523">
        <f>'Comm Input'!W655</f>
        <v>0</v>
      </c>
      <c r="G130" s="523">
        <f>'Comm Input'!Z655</f>
        <v>0</v>
      </c>
    </row>
    <row r="131" spans="1:7" x14ac:dyDescent="0.25">
      <c r="A131" s="311">
        <f>'Comm Input'!J656</f>
        <v>0</v>
      </c>
      <c r="B131">
        <f>'Comm Input'!K656</f>
        <v>0</v>
      </c>
      <c r="C131">
        <f>'Comm Input'!M656</f>
        <v>0</v>
      </c>
      <c r="D131" s="593">
        <f>'Comm Input'!N656</f>
        <v>0</v>
      </c>
      <c r="E131" s="17">
        <f>'Comm Input'!O656</f>
        <v>0</v>
      </c>
      <c r="F131" s="22">
        <f>'Comm Input'!W656</f>
        <v>0</v>
      </c>
      <c r="G131" s="22">
        <f>'Comm Input'!Z656</f>
        <v>0</v>
      </c>
    </row>
    <row r="132" spans="1:7" x14ac:dyDescent="0.25">
      <c r="A132" s="311">
        <f>'Comm Input'!J657</f>
        <v>0</v>
      </c>
      <c r="B132" t="str">
        <f>'Comm Input'!K657</f>
        <v>EFFECTIVE: 11/2021</v>
      </c>
      <c r="C132" t="str">
        <f>'Comm Input'!M657</f>
        <v>FL8868</v>
      </c>
      <c r="D132" s="755">
        <f>'Comm Input'!N657</f>
        <v>0</v>
      </c>
      <c r="E132" s="17">
        <f>'Comm Input'!O657</f>
        <v>0</v>
      </c>
      <c r="F132" s="22">
        <f>'Comm Input'!W657</f>
        <v>0</v>
      </c>
      <c r="G132" s="22">
        <f>'Comm Input'!Z657</f>
        <v>0</v>
      </c>
    </row>
    <row r="133" spans="1:7" x14ac:dyDescent="0.25">
      <c r="A133" s="311">
        <f>'Comm Input'!J658</f>
        <v>0</v>
      </c>
      <c r="B133">
        <f>'Comm Input'!K658</f>
        <v>0</v>
      </c>
      <c r="C133">
        <f>'Comm Input'!M658</f>
        <v>0</v>
      </c>
      <c r="D133" s="529">
        <f>'Comm Input'!N658</f>
        <v>0</v>
      </c>
      <c r="E133" s="17">
        <f>'Comm Input'!O658</f>
        <v>0</v>
      </c>
      <c r="F133" s="22">
        <f>'Comm Input'!W658</f>
        <v>0</v>
      </c>
      <c r="G133" s="22">
        <f>'Comm Input'!Z658</f>
        <v>0</v>
      </c>
    </row>
    <row r="134" spans="1:7" x14ac:dyDescent="0.25">
      <c r="A134" s="311">
        <f>'Comm Input'!J662</f>
        <v>0</v>
      </c>
      <c r="B134">
        <f>'Comm Input'!K662</f>
        <v>0</v>
      </c>
      <c r="C134">
        <f>'Comm Input'!M662</f>
        <v>0</v>
      </c>
      <c r="D134" s="49">
        <f>'Comm Input'!N662</f>
        <v>0</v>
      </c>
      <c r="E134" s="50">
        <f>'Comm Input'!O662</f>
        <v>0</v>
      </c>
      <c r="F134" s="827">
        <f>'Comm Input'!W662</f>
        <v>0</v>
      </c>
      <c r="G134" s="829">
        <f>'Comm Input'!Z662</f>
        <v>0</v>
      </c>
    </row>
    <row r="136" spans="1:7" x14ac:dyDescent="0.25">
      <c r="A136" s="440" t="str">
        <f>'Comm Input'!J1864</f>
        <v>CES</v>
      </c>
      <c r="B136" s="42" t="str">
        <f>'Comm Input'!K1864</f>
        <v>Broker: PEO Depot</v>
      </c>
      <c r="C136" s="158"/>
      <c r="D136" s="117"/>
      <c r="E136" s="316"/>
      <c r="F136" s="158"/>
      <c r="G136" s="158"/>
    </row>
    <row r="137" spans="1:7" x14ac:dyDescent="0.25">
      <c r="A137" s="311">
        <f>'Comm Input'!J1865</f>
        <v>0</v>
      </c>
      <c r="B137" s="378" t="str">
        <f>'Comm Input'!K1865</f>
        <v>JMR Roofing</v>
      </c>
      <c r="C137" t="str">
        <f>'Comm Input'!M1865</f>
        <v>FL5551</v>
      </c>
      <c r="D137" s="528">
        <f>'Comm Input'!N1865</f>
        <v>0</v>
      </c>
      <c r="E137" s="17">
        <f>'Comm Input'!O1865</f>
        <v>0</v>
      </c>
      <c r="F137" s="523">
        <f>'Comm Input'!W1865</f>
        <v>0</v>
      </c>
      <c r="G137" s="523">
        <f>'Comm Input'!Z1865</f>
        <v>0</v>
      </c>
    </row>
    <row r="138" spans="1:7" x14ac:dyDescent="0.25">
      <c r="A138" s="311">
        <f>'Comm Input'!J1866</f>
        <v>0</v>
      </c>
      <c r="B138">
        <f>'Comm Input'!K1866</f>
        <v>0</v>
      </c>
      <c r="C138">
        <f>'Comm Input'!M1866</f>
        <v>0</v>
      </c>
      <c r="D138" s="529">
        <f>'Comm Input'!N1866</f>
        <v>0</v>
      </c>
      <c r="E138" s="17">
        <f>'Comm Input'!O1866</f>
        <v>0</v>
      </c>
      <c r="F138" s="22">
        <f>'Comm Input'!W1866</f>
        <v>0</v>
      </c>
      <c r="G138" s="22">
        <f>'Comm Input'!Z1866</f>
        <v>0</v>
      </c>
    </row>
    <row r="139" spans="1:7" x14ac:dyDescent="0.25">
      <c r="A139" s="311">
        <f>'Comm Input'!J1867</f>
        <v>0</v>
      </c>
      <c r="B139" t="str">
        <f>'Comm Input'!K1867</f>
        <v>EFFECTIVE: 1/2022</v>
      </c>
      <c r="C139">
        <f>'Comm Input'!M1867</f>
        <v>0</v>
      </c>
      <c r="D139" s="529">
        <f>'Comm Input'!N1867</f>
        <v>0</v>
      </c>
      <c r="E139" s="17">
        <f>'Comm Input'!O1867</f>
        <v>0</v>
      </c>
      <c r="F139" s="22">
        <f>'Comm Input'!W1867</f>
        <v>0</v>
      </c>
      <c r="G139" s="22">
        <f>'Comm Input'!Z1867</f>
        <v>0</v>
      </c>
    </row>
    <row r="140" spans="1:7" x14ac:dyDescent="0.25">
      <c r="A140" s="311">
        <f>'Comm Input'!J1872</f>
        <v>0</v>
      </c>
      <c r="B140">
        <f>'Comm Input'!K1872</f>
        <v>0</v>
      </c>
      <c r="C140">
        <f>'Comm Input'!M1872</f>
        <v>0</v>
      </c>
      <c r="D140" s="49">
        <f>'Comm Input'!N1872</f>
        <v>0</v>
      </c>
      <c r="E140" s="50">
        <f>'Comm Input'!O1872</f>
        <v>0</v>
      </c>
      <c r="F140" s="827">
        <f>'Comm Input'!W1872</f>
        <v>0</v>
      </c>
      <c r="G140" s="829">
        <f>'Comm Input'!Z1872</f>
        <v>0</v>
      </c>
    </row>
    <row r="141" spans="1:7" x14ac:dyDescent="0.25">
      <c r="C141" s="22"/>
      <c r="E141"/>
    </row>
    <row r="142" spans="1:7" x14ac:dyDescent="0.25">
      <c r="C142" s="22"/>
      <c r="E142"/>
    </row>
  </sheetData>
  <mergeCells count="3">
    <mergeCell ref="A2:B3"/>
    <mergeCell ref="A1:B1"/>
    <mergeCell ref="C2:D3"/>
  </mergeCells>
  <conditionalFormatting sqref="A34:G40 A19:G25 A50:G55 A1 C1:G1 A4:G5 A3:B3 A2:C2 F2:G3 B57:G57 D58:G62 F63:G63 B58:B62 A57:A62 A63:C63 A65:G70 A7:G10 A42:G47 A72:B74 A76:B78 C72:G78 A80:G86 A88:B90 C88:G91 A92:G93 A95:G98 A101:G106 I34:I36 A27:G32 B108:G108 A109:G113 B115:G115 A116:G120 A122:B124 A126:B127 C122:G127 I27:V27 A129:G134 A136:B138 A140:B140 C136:G140">
    <cfRule type="cellIs" dxfId="78" priority="76" operator="equal">
      <formula>0</formula>
    </cfRule>
  </conditionalFormatting>
  <conditionalFormatting sqref="D13:G18">
    <cfRule type="cellIs" dxfId="77" priority="67" operator="equal">
      <formula>0</formula>
    </cfRule>
  </conditionalFormatting>
  <conditionalFormatting sqref="C13:G18">
    <cfRule type="cellIs" dxfId="76" priority="66" operator="equal">
      <formula>0</formula>
    </cfRule>
  </conditionalFormatting>
  <conditionalFormatting sqref="C58:C62">
    <cfRule type="cellIs" dxfId="75" priority="38" operator="equal">
      <formula>0</formula>
    </cfRule>
  </conditionalFormatting>
  <conditionalFormatting sqref="D63:E63">
    <cfRule type="cellIs" dxfId="74" priority="40" operator="equal">
      <formula>0</formula>
    </cfRule>
  </conditionalFormatting>
  <conditionalFormatting sqref="B75">
    <cfRule type="cellIs" dxfId="73" priority="28" operator="equal">
      <formula>0</formula>
    </cfRule>
  </conditionalFormatting>
  <conditionalFormatting sqref="A75">
    <cfRule type="cellIs" dxfId="72" priority="29" operator="equal">
      <formula>0</formula>
    </cfRule>
  </conditionalFormatting>
  <conditionalFormatting sqref="A91">
    <cfRule type="cellIs" dxfId="71" priority="26" operator="equal">
      <formula>0</formula>
    </cfRule>
  </conditionalFormatting>
  <conditionalFormatting sqref="B91">
    <cfRule type="cellIs" dxfId="70" priority="25" operator="equal">
      <formula>0</formula>
    </cfRule>
  </conditionalFormatting>
  <conditionalFormatting sqref="H27">
    <cfRule type="cellIs" dxfId="69" priority="19" operator="equal">
      <formula>0</formula>
    </cfRule>
  </conditionalFormatting>
  <conditionalFormatting sqref="A108">
    <cfRule type="cellIs" dxfId="68" priority="13" operator="equal">
      <formula>0</formula>
    </cfRule>
  </conditionalFormatting>
  <conditionalFormatting sqref="A115">
    <cfRule type="cellIs" dxfId="67" priority="11" operator="equal">
      <formula>0</formula>
    </cfRule>
  </conditionalFormatting>
  <conditionalFormatting sqref="A125">
    <cfRule type="cellIs" dxfId="66" priority="7" operator="equal">
      <formula>0</formula>
    </cfRule>
  </conditionalFormatting>
  <conditionalFormatting sqref="B125">
    <cfRule type="cellIs" dxfId="65" priority="6" operator="equal">
      <formula>0</formula>
    </cfRule>
  </conditionalFormatting>
  <conditionalFormatting sqref="A139">
    <cfRule type="cellIs" dxfId="64" priority="2" operator="equal">
      <formula>0</formula>
    </cfRule>
  </conditionalFormatting>
  <conditionalFormatting sqref="B139">
    <cfRule type="cellIs" dxfId="63" priority="1" operator="equal">
      <formula>0</formula>
    </cfRule>
  </conditionalFormatting>
  <pageMargins left="0.25" right="0.25" top="0.75" bottom="0.75" header="0.3" footer="0.3"/>
  <pageSetup scale="81" fitToHeight="0" orientation="portrait" horizontalDpi="300" vertic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B1:M136"/>
  <sheetViews>
    <sheetView zoomScale="70" zoomScaleNormal="70" workbookViewId="0">
      <pane ySplit="4" topLeftCell="A5" activePane="bottomLeft" state="frozen"/>
      <selection activeCell="D98" sqref="D98"/>
      <selection pane="bottomLeft" activeCell="B2" sqref="B2:B3"/>
    </sheetView>
  </sheetViews>
  <sheetFormatPr defaultColWidth="8.5703125" defaultRowHeight="15" x14ac:dyDescent="0.25"/>
  <cols>
    <col min="2" max="2" width="37.85546875" bestFit="1" customWidth="1"/>
    <col min="3" max="3" width="42.28515625" customWidth="1"/>
    <col min="4" max="4" width="10" customWidth="1"/>
    <col min="5" max="5" width="9.140625" customWidth="1"/>
    <col min="6" max="6" width="15" style="1220" customWidth="1"/>
    <col min="7" max="7" width="7.85546875" style="1220" customWidth="1"/>
    <col min="8" max="8" width="10.28515625" style="1220" customWidth="1"/>
    <col min="9" max="9" width="16.5703125" style="1220" customWidth="1"/>
    <col min="10" max="10" width="10.7109375" style="1221" customWidth="1"/>
    <col min="11" max="11" width="12" style="1220" bestFit="1" customWidth="1"/>
    <col min="12" max="12" width="15.28515625" customWidth="1"/>
    <col min="13" max="13" width="20.28515625" customWidth="1"/>
  </cols>
  <sheetData>
    <row r="1" spans="2:13" ht="39.75" customHeight="1" thickBot="1" x14ac:dyDescent="0.45">
      <c r="B1" s="1219" t="str">
        <f>('Comm Input'!J4)</f>
        <v>2022 12 Pays 2023 01</v>
      </c>
      <c r="E1" s="890" t="str">
        <f>('Comm Input'!M4)</f>
        <v>Coastal Employer Strategies</v>
      </c>
    </row>
    <row r="2" spans="2:13" ht="19.350000000000001" customHeight="1" x14ac:dyDescent="0.35">
      <c r="B2" s="1505">
        <f>SUM(M:M)</f>
        <v>608.7297860000001</v>
      </c>
      <c r="C2" s="1507" t="s">
        <v>767</v>
      </c>
      <c r="D2" s="1507"/>
      <c r="E2" s="1507"/>
      <c r="F2" s="1222" t="str">
        <f>'Comm Input'!$Q$4</f>
        <v xml:space="preserve">Thank you for referring business to the brokerage division of APS. </v>
      </c>
      <c r="G2" s="1223"/>
      <c r="H2" s="1223"/>
      <c r="I2" s="1223"/>
      <c r="J2" s="1224"/>
      <c r="K2" s="1223"/>
    </row>
    <row r="3" spans="2:13" ht="19.5" customHeight="1" thickBot="1" x14ac:dyDescent="0.3">
      <c r="B3" s="1506"/>
      <c r="C3" s="1507"/>
      <c r="D3" s="1507"/>
      <c r="E3" s="1507"/>
    </row>
    <row r="4" spans="2:13" ht="75.75" customHeight="1" x14ac:dyDescent="0.25">
      <c r="B4" s="793" t="s">
        <v>133</v>
      </c>
      <c r="C4" s="793" t="s">
        <v>134</v>
      </c>
      <c r="D4" s="793" t="s">
        <v>171</v>
      </c>
      <c r="E4" s="793" t="s">
        <v>126</v>
      </c>
      <c r="F4" s="794" t="s">
        <v>136</v>
      </c>
      <c r="G4" s="794" t="s">
        <v>137</v>
      </c>
      <c r="H4" s="794" t="s">
        <v>768</v>
      </c>
      <c r="I4" s="794" t="s">
        <v>769</v>
      </c>
      <c r="J4" s="795" t="s">
        <v>770</v>
      </c>
      <c r="K4" s="794" t="s">
        <v>771</v>
      </c>
      <c r="L4" s="795" t="s">
        <v>772</v>
      </c>
      <c r="M4" s="796" t="s">
        <v>773</v>
      </c>
    </row>
    <row r="5" spans="2:13" ht="15.75" x14ac:dyDescent="0.25">
      <c r="B5" s="310" t="str">
        <f>'Comm Input'!J1177</f>
        <v>CES</v>
      </c>
      <c r="C5" s="797" t="str">
        <f>'Comm Input'!K1177</f>
        <v>Broker: PEO Exchange</v>
      </c>
      <c r="D5" s="797"/>
      <c r="E5" s="1225"/>
      <c r="F5" s="1226"/>
      <c r="G5" s="1226"/>
      <c r="H5" s="1227"/>
      <c r="I5" s="1225"/>
      <c r="J5" s="1225"/>
      <c r="K5" s="1225"/>
      <c r="L5" s="1225" t="str">
        <f>'Comm Input'!W1177</f>
        <v>2.15 / 6.44%</v>
      </c>
      <c r="M5" s="1225"/>
    </row>
    <row r="6" spans="2:13" ht="15.75" x14ac:dyDescent="0.25">
      <c r="B6" s="311">
        <f>'Comm Input'!J1178</f>
        <v>0</v>
      </c>
      <c r="C6" s="648" t="str">
        <f>'Comm Input'!K1178</f>
        <v>RVG Construction</v>
      </c>
      <c r="D6" s="798">
        <f>'Comm Input'!L1178</f>
        <v>0.1691</v>
      </c>
      <c r="E6" s="648" t="str">
        <f>'Comm Input'!M1178</f>
        <v>FL8810</v>
      </c>
      <c r="F6" s="1228">
        <f>'Comm Input'!N1178</f>
        <v>825</v>
      </c>
      <c r="G6" s="1228"/>
      <c r="H6" s="1229">
        <f>'Comm Input'!P1178</f>
        <v>0</v>
      </c>
      <c r="I6" s="1230">
        <f>SUM(F6*H6)</f>
        <v>0</v>
      </c>
      <c r="J6" s="1229">
        <f>'Comm Input'!U1178</f>
        <v>0</v>
      </c>
      <c r="K6" s="1230">
        <f>SUM(F6*J6)</f>
        <v>0</v>
      </c>
      <c r="L6" s="1231">
        <f>'Comm Input'!W1178</f>
        <v>17.737499999999997</v>
      </c>
      <c r="M6" s="1231">
        <f>'Comm Input'!Z1178</f>
        <v>0</v>
      </c>
    </row>
    <row r="7" spans="2:13" ht="15.75" x14ac:dyDescent="0.25">
      <c r="B7" s="311">
        <f>'Comm Input'!J1179</f>
        <v>0</v>
      </c>
      <c r="C7" s="648">
        <f>'Comm Input'!K1179</f>
        <v>0</v>
      </c>
      <c r="D7" s="648">
        <f>'Comm Input'!L1179</f>
        <v>0</v>
      </c>
      <c r="E7" s="648" t="str">
        <f>'Comm Input'!M1179</f>
        <v>OT</v>
      </c>
      <c r="F7" s="1232">
        <f>'Comm Input'!N1179</f>
        <v>0</v>
      </c>
      <c r="G7" s="1232"/>
      <c r="H7" s="1233">
        <f>'Comm Input'!P1179</f>
        <v>0</v>
      </c>
      <c r="I7" s="1230">
        <f>SUM(F7*H7)</f>
        <v>0</v>
      </c>
      <c r="J7" s="1229">
        <f>'Comm Input'!U1179</f>
        <v>0</v>
      </c>
      <c r="K7" s="1230">
        <f>SUM(F7*J7)</f>
        <v>0</v>
      </c>
      <c r="L7" s="1234">
        <f>'Comm Input'!W1179</f>
        <v>0</v>
      </c>
      <c r="M7" s="1234">
        <f>'Comm Input'!Z1179</f>
        <v>0</v>
      </c>
    </row>
    <row r="8" spans="2:13" ht="15.75" x14ac:dyDescent="0.25">
      <c r="B8" s="311">
        <f>'Comm Input'!J1180</f>
        <v>0</v>
      </c>
      <c r="C8" s="648">
        <f>'Comm Input'!K1180</f>
        <v>0</v>
      </c>
      <c r="D8" s="798">
        <f>'Comm Input'!L1180</f>
        <v>0.19800000000000001</v>
      </c>
      <c r="E8" s="648" t="str">
        <f>'Comm Input'!M1180</f>
        <v>FL5551</v>
      </c>
      <c r="F8" s="1235">
        <f>'Comm Input'!N1180</f>
        <v>950</v>
      </c>
      <c r="G8" s="1235"/>
      <c r="H8" s="798">
        <f>'Comm Input'!P1180</f>
        <v>0</v>
      </c>
      <c r="I8" s="1229">
        <f>'Comm Input'!P1180</f>
        <v>0</v>
      </c>
      <c r="J8" s="1229"/>
      <c r="K8" s="1229"/>
      <c r="L8" s="1231">
        <f>'Comm Input'!W1180</f>
        <v>61.18</v>
      </c>
      <c r="M8" s="1231">
        <f>'Comm Input'!Z1180</f>
        <v>0</v>
      </c>
    </row>
    <row r="9" spans="2:13" ht="15.75" x14ac:dyDescent="0.25">
      <c r="B9" s="311">
        <f>'Comm Input'!J1181</f>
        <v>0</v>
      </c>
      <c r="C9" s="648">
        <f>'Comm Input'!K1181</f>
        <v>0</v>
      </c>
      <c r="D9" s="648">
        <f>'Comm Input'!L1181</f>
        <v>0</v>
      </c>
      <c r="E9" s="648" t="str">
        <f>'Comm Input'!M1181</f>
        <v>OT</v>
      </c>
      <c r="F9" s="1235">
        <f>'Comm Input'!N1181</f>
        <v>0</v>
      </c>
      <c r="G9" s="1235"/>
      <c r="H9" s="798">
        <f>'Comm Input'!P1181</f>
        <v>0</v>
      </c>
      <c r="I9" s="1229">
        <f>'Comm Input'!P1181</f>
        <v>0</v>
      </c>
      <c r="J9" s="1229"/>
      <c r="K9" s="1229"/>
      <c r="L9" s="1231">
        <f>'Comm Input'!W1181</f>
        <v>0</v>
      </c>
      <c r="M9" s="1231">
        <f>'Comm Input'!Z1181</f>
        <v>0</v>
      </c>
    </row>
    <row r="10" spans="2:13" ht="15.75" x14ac:dyDescent="0.25">
      <c r="B10" s="311">
        <f>'Comm Input'!J1182</f>
        <v>0</v>
      </c>
      <c r="C10" s="648">
        <f>'Comm Input'!K1182</f>
        <v>0</v>
      </c>
      <c r="D10" s="648">
        <f>'Comm Input'!L1182</f>
        <v>0</v>
      </c>
      <c r="E10" s="648">
        <f>'Comm Input'!M1182</f>
        <v>0</v>
      </c>
      <c r="F10" s="1235">
        <f>'Comm Input'!N1182</f>
        <v>0</v>
      </c>
      <c r="G10" s="1235"/>
      <c r="H10" s="798">
        <f>'Comm Input'!O1182</f>
        <v>0</v>
      </c>
      <c r="I10" s="1229">
        <f>'Comm Input'!P1182</f>
        <v>0</v>
      </c>
      <c r="J10" s="1229"/>
      <c r="K10" s="1229"/>
      <c r="L10" s="1231">
        <f>'Comm Input'!W1182</f>
        <v>0</v>
      </c>
      <c r="M10" s="1231">
        <f>'Comm Input'!Z1182</f>
        <v>0</v>
      </c>
    </row>
    <row r="11" spans="2:13" ht="15.75" x14ac:dyDescent="0.25">
      <c r="B11" s="311">
        <f>'Comm Input'!J1185</f>
        <v>0</v>
      </c>
      <c r="C11" s="648">
        <f>'Comm Input'!K1185</f>
        <v>0</v>
      </c>
      <c r="D11" s="648">
        <f>'Comm Input'!L1185</f>
        <v>0</v>
      </c>
      <c r="E11" s="648">
        <f>'Comm Input'!M1185</f>
        <v>0</v>
      </c>
      <c r="F11" s="1235">
        <f>'Comm Input'!N1185</f>
        <v>0</v>
      </c>
      <c r="G11" s="1235"/>
      <c r="H11" s="798">
        <f>'Comm Input'!O1185</f>
        <v>0</v>
      </c>
      <c r="I11" s="1236">
        <f>SUM(I6:I10)</f>
        <v>0</v>
      </c>
      <c r="J11" s="1237"/>
      <c r="K11" s="1236">
        <f>SUM(K6:K10)</f>
        <v>0</v>
      </c>
      <c r="L11" s="1238">
        <f>'Comm Input'!W1185</f>
        <v>78.91749999999999</v>
      </c>
      <c r="M11" s="1239">
        <f>'Comm Input'!Z1185</f>
        <v>78.91749999999999</v>
      </c>
    </row>
    <row r="12" spans="2:13" ht="15.75" x14ac:dyDescent="0.25">
      <c r="B12" s="1240"/>
      <c r="C12" s="648"/>
      <c r="D12" s="648"/>
      <c r="E12" s="648"/>
      <c r="F12" s="1231"/>
      <c r="G12" s="1231"/>
      <c r="H12" s="1231"/>
      <c r="I12" s="1231"/>
      <c r="J12" s="1237"/>
      <c r="K12" s="1231"/>
      <c r="L12" s="648"/>
      <c r="M12" s="648"/>
    </row>
    <row r="13" spans="2:13" x14ac:dyDescent="0.25">
      <c r="B13" s="440" t="str">
        <f>'Comm Input'!J1507</f>
        <v>CES</v>
      </c>
      <c r="C13" s="35" t="str">
        <f>'Comm Input'!K1507</f>
        <v>Broker: PEO Exchange</v>
      </c>
      <c r="D13" s="35"/>
      <c r="E13" s="1241"/>
      <c r="F13" s="1242"/>
      <c r="G13" s="1243"/>
      <c r="H13" s="1241"/>
      <c r="I13" s="1241"/>
      <c r="J13" s="1241"/>
      <c r="K13" s="1241"/>
      <c r="L13" s="1241">
        <f>'Comm Input'!W1507</f>
        <v>0.02</v>
      </c>
      <c r="M13" s="1241"/>
    </row>
    <row r="14" spans="2:13" ht="15.75" x14ac:dyDescent="0.25">
      <c r="B14" s="311">
        <f>'Comm Input'!J1508</f>
        <v>0</v>
      </c>
      <c r="C14" t="str">
        <f>'Comm Input'!K1508</f>
        <v>Bridge Builders Newark, LLC</v>
      </c>
      <c r="D14" s="17">
        <f>'Comm Input'!L1508</f>
        <v>0.17130000000000001</v>
      </c>
      <c r="E14" t="str">
        <f>'Comm Input'!M1508</f>
        <v>NJ8742</v>
      </c>
      <c r="F14" s="1244">
        <f>'Comm Input'!N1508</f>
        <v>0</v>
      </c>
      <c r="G14" s="17">
        <f>'Comm Input'!O1508</f>
        <v>0</v>
      </c>
      <c r="H14" s="1245">
        <f>'Comm Input'!P1508</f>
        <v>4.7999999999999996E-3</v>
      </c>
      <c r="I14" s="1246">
        <f>'Comm Input'!Q1508</f>
        <v>0</v>
      </c>
      <c r="J14" s="1221">
        <f>'Comm Input'!U1508</f>
        <v>0.03</v>
      </c>
      <c r="K14" s="1230">
        <f t="shared" ref="K14:K23" si="0">SUM(F14*J14)</f>
        <v>0</v>
      </c>
      <c r="L14" s="1247">
        <f>'Comm Input'!W1508</f>
        <v>0</v>
      </c>
      <c r="M14" s="1247">
        <f>'Comm Input'!Z1508</f>
        <v>0</v>
      </c>
    </row>
    <row r="15" spans="2:13" ht="15.75" x14ac:dyDescent="0.25">
      <c r="B15" s="311">
        <f>'Comm Input'!J1509</f>
        <v>0</v>
      </c>
      <c r="C15">
        <f>'Comm Input'!K1509</f>
        <v>0</v>
      </c>
      <c r="D15">
        <f>'Comm Input'!L1509</f>
        <v>0</v>
      </c>
      <c r="E15">
        <f>'Comm Input'!M1509</f>
        <v>0</v>
      </c>
      <c r="F15" s="1248">
        <f>'Comm Input'!N1509</f>
        <v>0</v>
      </c>
      <c r="G15" s="17">
        <f>'Comm Input'!O1509</f>
        <v>0</v>
      </c>
      <c r="H15" s="1249">
        <f>'Comm Input'!P1509</f>
        <v>3.1679999999999998E-3</v>
      </c>
      <c r="I15" s="1246">
        <f>'Comm Input'!Q1509</f>
        <v>0</v>
      </c>
      <c r="J15" s="1221">
        <f>'Comm Input'!U1509</f>
        <v>0.03</v>
      </c>
      <c r="K15" s="1230">
        <f t="shared" si="0"/>
        <v>0</v>
      </c>
      <c r="L15" s="1220">
        <f>'Comm Input'!W1509</f>
        <v>0</v>
      </c>
      <c r="M15" s="1220">
        <f>'Comm Input'!Z1509</f>
        <v>0</v>
      </c>
    </row>
    <row r="16" spans="2:13" ht="15.75" x14ac:dyDescent="0.25">
      <c r="B16" s="311">
        <f>'Comm Input'!J1510</f>
        <v>0</v>
      </c>
      <c r="C16" t="str">
        <f>'Comm Input'!K1510</f>
        <v xml:space="preserve">EFFECTIVE: </v>
      </c>
      <c r="D16" s="17">
        <f>'Comm Input'!L1510</f>
        <v>0.17030000000000001</v>
      </c>
      <c r="E16" t="str">
        <f>'Comm Input'!M1510</f>
        <v>NJ8810</v>
      </c>
      <c r="F16" s="1250">
        <f>'Comm Input'!N1510</f>
        <v>0</v>
      </c>
      <c r="G16" s="17">
        <f>'Comm Input'!O1510</f>
        <v>0</v>
      </c>
      <c r="H16" s="1249">
        <f>'Comm Input'!P1510</f>
        <v>3.8E-3</v>
      </c>
      <c r="I16" s="1246">
        <f>'Comm Input'!Q1510</f>
        <v>0</v>
      </c>
      <c r="J16" s="1221">
        <f>'Comm Input'!U1510</f>
        <v>0.03</v>
      </c>
      <c r="K16" s="1230">
        <f t="shared" si="0"/>
        <v>0</v>
      </c>
      <c r="L16" s="1220">
        <f>'Comm Input'!W1510</f>
        <v>0</v>
      </c>
      <c r="M16" s="1220">
        <f>'Comm Input'!Z1510</f>
        <v>0</v>
      </c>
    </row>
    <row r="17" spans="2:13" ht="15.75" x14ac:dyDescent="0.25">
      <c r="B17" s="311">
        <f>'Comm Input'!J1511</f>
        <v>0</v>
      </c>
      <c r="C17">
        <f>'Comm Input'!K1511</f>
        <v>0</v>
      </c>
      <c r="D17">
        <f>'Comm Input'!L1511</f>
        <v>0</v>
      </c>
      <c r="E17">
        <f>'Comm Input'!M1511</f>
        <v>0</v>
      </c>
      <c r="F17" s="1248">
        <f>'Comm Input'!N1511</f>
        <v>0</v>
      </c>
      <c r="G17" s="17">
        <f>'Comm Input'!O1511</f>
        <v>0</v>
      </c>
      <c r="H17" s="1249">
        <f>'Comm Input'!P1511</f>
        <v>2.5080000000000002E-3</v>
      </c>
      <c r="I17" s="1246">
        <f>'Comm Input'!Q1511</f>
        <v>0</v>
      </c>
      <c r="J17" s="1221">
        <f>'Comm Input'!U1511</f>
        <v>0.03</v>
      </c>
      <c r="K17" s="1230">
        <f t="shared" si="0"/>
        <v>0</v>
      </c>
      <c r="L17" s="1220">
        <f>'Comm Input'!W1511</f>
        <v>0</v>
      </c>
      <c r="M17" s="1220">
        <f>'Comm Input'!Z1511</f>
        <v>0</v>
      </c>
    </row>
    <row r="18" spans="2:13" ht="15.75" x14ac:dyDescent="0.25">
      <c r="B18" s="311">
        <f>'Comm Input'!J1512</f>
        <v>0</v>
      </c>
      <c r="C18">
        <f>'Comm Input'!K1512</f>
        <v>0</v>
      </c>
      <c r="D18" s="17">
        <f>'Comm Input'!L1512</f>
        <v>0.224</v>
      </c>
      <c r="E18" t="str">
        <f>'Comm Input'!M1512</f>
        <v>NJ9014</v>
      </c>
      <c r="F18" s="1250">
        <f>'Comm Input'!N1512</f>
        <v>0</v>
      </c>
      <c r="G18" s="17">
        <f>'Comm Input'!O1512</f>
        <v>0</v>
      </c>
      <c r="H18" s="1249">
        <f>'Comm Input'!P1512</f>
        <v>6.25E-2</v>
      </c>
      <c r="I18" s="1246">
        <f>'Comm Input'!Q1512</f>
        <v>0</v>
      </c>
      <c r="J18" s="1221">
        <f>'Comm Input'!U1512</f>
        <v>0.03</v>
      </c>
      <c r="K18" s="1230">
        <f t="shared" si="0"/>
        <v>0</v>
      </c>
      <c r="L18" s="1220">
        <f>'Comm Input'!W1512</f>
        <v>0</v>
      </c>
      <c r="M18" s="1220">
        <f>'Comm Input'!Z1512</f>
        <v>0</v>
      </c>
    </row>
    <row r="19" spans="2:13" ht="15.75" x14ac:dyDescent="0.25">
      <c r="B19" s="311">
        <f>'Comm Input'!J1513</f>
        <v>0</v>
      </c>
      <c r="C19">
        <f>'Comm Input'!K1513</f>
        <v>0</v>
      </c>
      <c r="D19">
        <f>'Comm Input'!L1513</f>
        <v>0</v>
      </c>
      <c r="E19">
        <f>'Comm Input'!M1513</f>
        <v>0</v>
      </c>
      <c r="F19" s="1250">
        <f>'Comm Input'!N1513</f>
        <v>0</v>
      </c>
      <c r="G19" s="13">
        <f>'Comm Input'!O1513</f>
        <v>0</v>
      </c>
      <c r="H19" s="1249">
        <f>'Comm Input'!P1513</f>
        <v>4.1250000000000002E-2</v>
      </c>
      <c r="I19" s="1246">
        <f>'Comm Input'!Q1513</f>
        <v>0</v>
      </c>
      <c r="J19" s="1221">
        <f>'Comm Input'!U1513</f>
        <v>0.03</v>
      </c>
      <c r="K19" s="1230">
        <f t="shared" si="0"/>
        <v>0</v>
      </c>
      <c r="L19" s="1220">
        <f>'Comm Input'!W1513</f>
        <v>0</v>
      </c>
      <c r="M19" s="1220">
        <f>'Comm Input'!Z1513</f>
        <v>0</v>
      </c>
    </row>
    <row r="20" spans="2:13" ht="15.75" x14ac:dyDescent="0.25">
      <c r="B20" s="311">
        <f>'Comm Input'!J1514</f>
        <v>0</v>
      </c>
      <c r="C20">
        <f>'Comm Input'!K1514</f>
        <v>0</v>
      </c>
      <c r="D20" s="17">
        <f>'Comm Input'!L1514</f>
        <v>0.28199999999999997</v>
      </c>
      <c r="E20" t="str">
        <f>'Comm Input'!M1514</f>
        <v>NY5474</v>
      </c>
      <c r="F20" s="1250">
        <f>'Comm Input'!N1514</f>
        <v>0</v>
      </c>
      <c r="G20" s="17">
        <f>'Comm Input'!O1514</f>
        <v>0</v>
      </c>
      <c r="H20" s="1249">
        <f>'Comm Input'!P1514</f>
        <v>0.15820000000000001</v>
      </c>
      <c r="I20" s="1246">
        <f>'Comm Input'!Q1514</f>
        <v>0</v>
      </c>
      <c r="J20" s="1249">
        <f>'Comm Input'!U1514</f>
        <v>0.03</v>
      </c>
      <c r="K20" s="1230">
        <f t="shared" si="0"/>
        <v>0</v>
      </c>
      <c r="L20" s="1220">
        <f>'Comm Input'!W1514</f>
        <v>0</v>
      </c>
      <c r="M20" s="1251">
        <f>'Comm Input'!Z1514</f>
        <v>0</v>
      </c>
    </row>
    <row r="21" spans="2:13" ht="15.75" x14ac:dyDescent="0.25">
      <c r="B21" s="311">
        <f>'Comm Input'!J1515</f>
        <v>0</v>
      </c>
      <c r="C21">
        <f>'Comm Input'!K1515</f>
        <v>0</v>
      </c>
      <c r="D21">
        <f>'Comm Input'!L1515</f>
        <v>0</v>
      </c>
      <c r="E21">
        <f>'Comm Input'!M1515</f>
        <v>0</v>
      </c>
      <c r="F21" s="1250">
        <f>'Comm Input'!N1515</f>
        <v>0</v>
      </c>
      <c r="G21" s="13">
        <f>'Comm Input'!O1515</f>
        <v>0</v>
      </c>
      <c r="H21" s="1249">
        <f>'Comm Input'!P1515</f>
        <v>0.104412</v>
      </c>
      <c r="I21" s="1246">
        <f>'Comm Input'!Q1515</f>
        <v>0</v>
      </c>
      <c r="J21" s="1249">
        <f>'Comm Input'!U1515</f>
        <v>0.03</v>
      </c>
      <c r="K21" s="1230">
        <f t="shared" si="0"/>
        <v>0</v>
      </c>
      <c r="L21" s="1220">
        <f>'Comm Input'!W1515</f>
        <v>0</v>
      </c>
      <c r="M21" s="1251">
        <f>'Comm Input'!Z1515</f>
        <v>0</v>
      </c>
    </row>
    <row r="22" spans="2:13" ht="15.75" x14ac:dyDescent="0.25">
      <c r="B22" s="311">
        <f>'Comm Input'!J1516</f>
        <v>0</v>
      </c>
      <c r="C22">
        <f>'Comm Input'!K1516</f>
        <v>0</v>
      </c>
      <c r="D22" s="17">
        <f>'Comm Input'!L1516</f>
        <v>0.29580000000000001</v>
      </c>
      <c r="E22" t="str">
        <f>'Comm Input'!M1516</f>
        <v>NY5645</v>
      </c>
      <c r="F22" s="1250">
        <f>'Comm Input'!N1516</f>
        <v>0</v>
      </c>
      <c r="G22" s="17">
        <f>'Comm Input'!O1516</f>
        <v>0</v>
      </c>
      <c r="H22" s="1249">
        <f>'Comm Input'!P1516</f>
        <v>0.129</v>
      </c>
      <c r="I22" s="1246">
        <f>'Comm Input'!Q1516</f>
        <v>0</v>
      </c>
      <c r="J22" s="1249">
        <f>'Comm Input'!U1516</f>
        <v>0.03</v>
      </c>
      <c r="K22" s="1230">
        <f t="shared" si="0"/>
        <v>0</v>
      </c>
      <c r="L22" s="1220">
        <f>'Comm Input'!W1516</f>
        <v>0</v>
      </c>
      <c r="M22" s="1251">
        <f>'Comm Input'!Z1516</f>
        <v>0</v>
      </c>
    </row>
    <row r="23" spans="2:13" ht="15.75" x14ac:dyDescent="0.25">
      <c r="B23" s="311">
        <f>'Comm Input'!J1517</f>
        <v>0</v>
      </c>
      <c r="C23">
        <f>'Comm Input'!K1517</f>
        <v>0</v>
      </c>
      <c r="D23">
        <f>'Comm Input'!L1517</f>
        <v>0</v>
      </c>
      <c r="E23">
        <f>'Comm Input'!M1517</f>
        <v>0</v>
      </c>
      <c r="F23" s="1250">
        <f>'Comm Input'!N1517</f>
        <v>0</v>
      </c>
      <c r="G23" s="13">
        <f>'Comm Input'!O1517</f>
        <v>0</v>
      </c>
      <c r="H23" s="1249">
        <f>'Comm Input'!P1517</f>
        <v>8.5140000000000007E-2</v>
      </c>
      <c r="I23" s="1246">
        <f>'Comm Input'!Q1517</f>
        <v>0</v>
      </c>
      <c r="J23" s="1249">
        <f>'Comm Input'!U1517</f>
        <v>0.03</v>
      </c>
      <c r="K23" s="1230">
        <f t="shared" si="0"/>
        <v>0</v>
      </c>
      <c r="L23" s="1220">
        <f>'Comm Input'!W1517</f>
        <v>0</v>
      </c>
      <c r="M23" s="1251">
        <f>'Comm Input'!Z1517</f>
        <v>0</v>
      </c>
    </row>
    <row r="24" spans="2:13" x14ac:dyDescent="0.25">
      <c r="B24" s="311">
        <f>'Comm Input'!J1518</f>
        <v>0</v>
      </c>
      <c r="C24">
        <f>'Comm Input'!K1518</f>
        <v>0</v>
      </c>
      <c r="D24">
        <f>'Comm Input'!L1518</f>
        <v>0</v>
      </c>
      <c r="E24">
        <f>'Comm Input'!M1518</f>
        <v>0</v>
      </c>
      <c r="F24" s="1252">
        <f>'Comm Input'!N1518</f>
        <v>0</v>
      </c>
      <c r="G24" s="50">
        <f>'Comm Input'!O1518</f>
        <v>0</v>
      </c>
      <c r="H24" s="1221">
        <f>'Comm Input'!P1518</f>
        <v>0</v>
      </c>
      <c r="I24" s="1253">
        <f>'Comm Input'!Q1518</f>
        <v>0</v>
      </c>
      <c r="J24" s="1253">
        <f>'Comm Input'!R1518</f>
        <v>0</v>
      </c>
      <c r="K24" s="1221">
        <f>'Comm Input'!U1518</f>
        <v>0</v>
      </c>
      <c r="L24" s="1221">
        <f>'Comm Input'!W1518</f>
        <v>0</v>
      </c>
      <c r="M24" s="1220">
        <f>'Comm Input'!Z1518</f>
        <v>0</v>
      </c>
    </row>
    <row r="25" spans="2:13" x14ac:dyDescent="0.25">
      <c r="B25" s="311">
        <f>'Comm Input'!J1519</f>
        <v>0</v>
      </c>
      <c r="C25">
        <f>'Comm Input'!K1519</f>
        <v>0</v>
      </c>
      <c r="D25">
        <f>'Comm Input'!L1519</f>
        <v>0</v>
      </c>
      <c r="E25">
        <f>'Comm Input'!M1519</f>
        <v>0</v>
      </c>
      <c r="F25" s="1252">
        <f>'Comm Input'!N1519</f>
        <v>0</v>
      </c>
      <c r="G25" s="50">
        <f>'Comm Input'!O1519</f>
        <v>0</v>
      </c>
      <c r="H25" s="1221">
        <f>'Comm Input'!P1519</f>
        <v>0</v>
      </c>
      <c r="I25" s="1254">
        <f>SUM(I14:I24)</f>
        <v>0</v>
      </c>
      <c r="J25" s="1221">
        <f>'Comm Input'!R1519</f>
        <v>0</v>
      </c>
      <c r="K25" s="1254">
        <f>SUM(K14:K23)</f>
        <v>0</v>
      </c>
      <c r="L25" s="1255">
        <f>'Comm Input'!W1519</f>
        <v>0</v>
      </c>
      <c r="M25" s="1256">
        <f>'Comm Input'!Z1519</f>
        <v>0</v>
      </c>
    </row>
    <row r="26" spans="2:13" ht="15.75" x14ac:dyDescent="0.25">
      <c r="B26" s="1240"/>
      <c r="C26" s="648"/>
      <c r="D26" s="648"/>
      <c r="E26" s="648"/>
      <c r="F26" s="1231"/>
      <c r="G26" s="1231"/>
      <c r="H26" s="1231"/>
      <c r="I26" s="1231"/>
      <c r="J26" s="1237"/>
      <c r="K26" s="1231"/>
      <c r="L26" s="648"/>
      <c r="M26" s="648"/>
    </row>
    <row r="27" spans="2:13" x14ac:dyDescent="0.25">
      <c r="B27" s="852"/>
      <c r="C27" s="17"/>
      <c r="D27" s="17"/>
      <c r="E27" s="17"/>
      <c r="F27" s="1257"/>
      <c r="G27" s="50"/>
      <c r="H27" s="1221"/>
      <c r="I27" s="1254"/>
      <c r="K27" s="1254"/>
      <c r="L27" s="1247"/>
      <c r="M27" s="1247"/>
    </row>
    <row r="28" spans="2:13" ht="15.75" x14ac:dyDescent="0.25">
      <c r="B28" s="310" t="str">
        <f>'Comm Input'!J333</f>
        <v>SA</v>
      </c>
      <c r="C28" s="797" t="str">
        <f>'Comm Input'!K333</f>
        <v>Broker: PEO Exchange</v>
      </c>
      <c r="D28" s="797"/>
      <c r="E28" s="1225"/>
      <c r="F28" s="1226"/>
      <c r="G28" s="1226"/>
      <c r="H28" s="1227"/>
      <c r="I28" s="1225"/>
      <c r="J28" s="1225"/>
      <c r="K28" s="1225"/>
      <c r="L28" s="1225">
        <f>'Comm Input'!W333</f>
        <v>3.78E-2</v>
      </c>
      <c r="M28" s="1225"/>
    </row>
    <row r="29" spans="2:13" ht="15.75" x14ac:dyDescent="0.25">
      <c r="B29" s="311">
        <f>'Comm Input'!J334</f>
        <v>0</v>
      </c>
      <c r="C29" s="648" t="str">
        <f>'Comm Input'!K334</f>
        <v>Movealldotcom  - High Tier Commission</v>
      </c>
      <c r="D29" s="798">
        <f>('Comm Input'!L334)</f>
        <v>0.3997</v>
      </c>
      <c r="E29" s="648" t="str">
        <f>'Comm Input'!M334</f>
        <v>CT8293</v>
      </c>
      <c r="F29" s="1235">
        <f>'Comm Input'!N334</f>
        <v>0</v>
      </c>
      <c r="G29" s="1235"/>
      <c r="H29" s="798">
        <f>'Comm Input'!P334</f>
        <v>0.21920000000000001</v>
      </c>
      <c r="I29" s="1230">
        <f>SUM(F29*H29)</f>
        <v>0</v>
      </c>
      <c r="J29" s="798">
        <f>'Comm Input'!U334</f>
        <v>0.03</v>
      </c>
      <c r="K29" s="1230">
        <f>SUM(F29*J29)</f>
        <v>0</v>
      </c>
      <c r="L29" s="1231">
        <f>'Comm Input'!W334</f>
        <v>0</v>
      </c>
      <c r="M29" s="1258">
        <f>'Comm Input'!Z334</f>
        <v>0</v>
      </c>
    </row>
    <row r="30" spans="2:13" ht="15.75" x14ac:dyDescent="0.25">
      <c r="B30" s="311">
        <f>'Comm Input'!J335</f>
        <v>0</v>
      </c>
      <c r="C30" s="648">
        <f>'Comm Input'!K335</f>
        <v>0</v>
      </c>
      <c r="D30" s="648">
        <f>'Comm Input'!L335</f>
        <v>0</v>
      </c>
      <c r="E30" s="648">
        <f>'Comm Input'!M335</f>
        <v>0</v>
      </c>
      <c r="F30" s="1235">
        <f>'Comm Input'!N335</f>
        <v>0</v>
      </c>
      <c r="G30" s="1235"/>
      <c r="H30" s="798">
        <f>'Comm Input'!P335</f>
        <v>0</v>
      </c>
      <c r="I30" s="1230">
        <f>SUM(F30*H30)</f>
        <v>0</v>
      </c>
      <c r="J30" s="798">
        <f>'Comm Input'!U335</f>
        <v>0.03</v>
      </c>
      <c r="K30" s="1230">
        <f>SUM(F30*J30)</f>
        <v>0</v>
      </c>
      <c r="L30" s="1231">
        <f>'Comm Input'!W335</f>
        <v>0</v>
      </c>
      <c r="M30" s="1258">
        <f>'Comm Input'!Z335</f>
        <v>0</v>
      </c>
    </row>
    <row r="31" spans="2:13" ht="15.75" x14ac:dyDescent="0.25">
      <c r="B31" s="311">
        <f>'Comm Input'!J336</f>
        <v>0</v>
      </c>
      <c r="C31" s="648" t="str">
        <f>'Comm Input'!K336</f>
        <v>EFFECTIVE 1/2021</v>
      </c>
      <c r="D31" s="798">
        <f>'Comm Input'!L336</f>
        <v>0</v>
      </c>
      <c r="E31" s="648">
        <f>'Comm Input'!M336</f>
        <v>0</v>
      </c>
      <c r="F31" s="1232">
        <f>'Comm Input'!N336</f>
        <v>0</v>
      </c>
      <c r="G31" s="1232"/>
      <c r="H31" s="798">
        <f>'Comm Input'!O336</f>
        <v>0</v>
      </c>
      <c r="I31" s="1230">
        <f>SUM(F31*H31)</f>
        <v>0</v>
      </c>
      <c r="J31" s="867"/>
      <c r="K31" s="1230"/>
      <c r="L31" s="1234">
        <f>'Comm Input'!W336</f>
        <v>0</v>
      </c>
      <c r="M31" s="1259">
        <f>'Comm Input'!Z336</f>
        <v>0</v>
      </c>
    </row>
    <row r="32" spans="2:13" ht="15.75" x14ac:dyDescent="0.25">
      <c r="B32" s="311">
        <f>'Comm Input'!J337</f>
        <v>0</v>
      </c>
      <c r="C32" s="648">
        <f>'Comm Input'!K337</f>
        <v>0</v>
      </c>
      <c r="D32" s="648">
        <f>'Comm Input'!L337</f>
        <v>0</v>
      </c>
      <c r="E32" s="648">
        <f>'Comm Input'!M337</f>
        <v>0</v>
      </c>
      <c r="F32" s="1235">
        <f>'Comm Input'!N337</f>
        <v>0</v>
      </c>
      <c r="G32" s="1235"/>
      <c r="H32" s="798">
        <f>'Comm Input'!O337</f>
        <v>0</v>
      </c>
      <c r="I32" s="1230">
        <f>SUM(F32*H32)</f>
        <v>0</v>
      </c>
      <c r="J32" s="867"/>
      <c r="K32" s="1230"/>
      <c r="L32" s="1231">
        <f>'Comm Input'!W337</f>
        <v>0</v>
      </c>
      <c r="M32" s="1258">
        <f>'Comm Input'!Z337</f>
        <v>0</v>
      </c>
    </row>
    <row r="33" spans="2:13" ht="15.75" x14ac:dyDescent="0.25">
      <c r="B33" s="311">
        <f>'Comm Input'!J341</f>
        <v>0</v>
      </c>
      <c r="C33" s="648">
        <f>'Comm Input'!K341</f>
        <v>0</v>
      </c>
      <c r="D33" s="648">
        <f>'Comm Input'!L341</f>
        <v>0</v>
      </c>
      <c r="E33" s="648">
        <f>'Comm Input'!M341</f>
        <v>0</v>
      </c>
      <c r="F33" s="1260">
        <f>'Comm Input'!N341</f>
        <v>0</v>
      </c>
      <c r="G33" s="1260"/>
      <c r="H33" s="1261">
        <f>'Comm Input'!O341</f>
        <v>0</v>
      </c>
      <c r="I33" s="1236">
        <f>SUM(I29:I32)</f>
        <v>0</v>
      </c>
      <c r="J33" s="1237"/>
      <c r="K33" s="1236">
        <f>SUM(K29:K32)</f>
        <v>0</v>
      </c>
      <c r="L33" s="1238">
        <f>'Comm Input'!W341</f>
        <v>0</v>
      </c>
      <c r="M33" s="1239">
        <f>'Comm Input'!Z341</f>
        <v>0</v>
      </c>
    </row>
    <row r="34" spans="2:13" ht="15.75" x14ac:dyDescent="0.25">
      <c r="B34" s="311"/>
      <c r="C34" s="648"/>
      <c r="D34" s="648"/>
      <c r="E34" s="648"/>
      <c r="F34" s="1260"/>
      <c r="G34" s="1260"/>
      <c r="H34" s="1261"/>
      <c r="I34" s="1236"/>
      <c r="J34" s="1237"/>
      <c r="K34" s="1236"/>
      <c r="L34" s="1262"/>
      <c r="M34" s="1234"/>
    </row>
    <row r="35" spans="2:13" x14ac:dyDescent="0.25">
      <c r="B35" s="310" t="str">
        <f>'Comm Input'!J345</f>
        <v>SA</v>
      </c>
      <c r="C35" s="35" t="str">
        <f>'Comm Input'!K345</f>
        <v>Broker: PEO Exchange</v>
      </c>
      <c r="D35" s="35"/>
      <c r="E35" s="1241"/>
      <c r="F35" s="1242"/>
      <c r="G35" s="1243"/>
      <c r="H35" s="1241"/>
      <c r="I35" s="1241"/>
      <c r="J35" s="1241"/>
      <c r="K35" s="1241"/>
      <c r="L35" s="1241">
        <f>'Comm Input'!W345</f>
        <v>2.8199999999999999E-2</v>
      </c>
      <c r="M35" s="1241"/>
    </row>
    <row r="36" spans="2:13" x14ac:dyDescent="0.25">
      <c r="B36" s="311">
        <f>'Comm Input'!J346</f>
        <v>0</v>
      </c>
      <c r="C36" t="str">
        <f>'Comm Input'!K346</f>
        <v>Movealldotcom - Mid Tier Commission</v>
      </c>
      <c r="D36" s="17">
        <f>'Comm Input'!L346</f>
        <v>0.25890000000000002</v>
      </c>
      <c r="E36" t="str">
        <f>'Comm Input'!M346</f>
        <v>NC8293</v>
      </c>
      <c r="F36" s="1263">
        <f>'Comm Input'!N346</f>
        <v>0</v>
      </c>
      <c r="G36" s="17">
        <f>'Comm Input'!O346</f>
        <v>0</v>
      </c>
      <c r="H36" s="1249">
        <f>'Comm Input'!P346</f>
        <v>0</v>
      </c>
      <c r="I36" s="1253">
        <f>'Comm Input'!Q346</f>
        <v>0</v>
      </c>
      <c r="J36" s="1221">
        <f>'Comm Input'!U346</f>
        <v>0.03</v>
      </c>
      <c r="K36" s="1220">
        <f>'Comm Input'!V346</f>
        <v>0</v>
      </c>
      <c r="L36" s="1220">
        <f>'Comm Input'!W346</f>
        <v>0</v>
      </c>
      <c r="M36" s="1220">
        <f>'Comm Input'!Z346</f>
        <v>0</v>
      </c>
    </row>
    <row r="37" spans="2:13" x14ac:dyDescent="0.25">
      <c r="B37" s="311">
        <f>'Comm Input'!J347</f>
        <v>0</v>
      </c>
      <c r="C37">
        <f>'Comm Input'!K347</f>
        <v>0</v>
      </c>
      <c r="D37">
        <f>'Comm Input'!L347</f>
        <v>0</v>
      </c>
      <c r="E37">
        <f>'Comm Input'!M347</f>
        <v>0</v>
      </c>
      <c r="F37" s="1251">
        <f>'Comm Input'!N347</f>
        <v>0</v>
      </c>
      <c r="G37" s="17">
        <f>'Comm Input'!O347</f>
        <v>0</v>
      </c>
      <c r="H37" s="1249">
        <f>'Comm Input'!P347</f>
        <v>0</v>
      </c>
      <c r="I37" s="1253">
        <f>'Comm Input'!Q347</f>
        <v>0</v>
      </c>
      <c r="J37" s="1221">
        <f>'Comm Input'!U347</f>
        <v>0.03</v>
      </c>
      <c r="K37" s="1220">
        <f>'Comm Input'!V347</f>
        <v>0</v>
      </c>
      <c r="L37" s="1220">
        <f>'Comm Input'!W347</f>
        <v>0</v>
      </c>
      <c r="M37" s="1220">
        <f>'Comm Input'!Z347</f>
        <v>0</v>
      </c>
    </row>
    <row r="38" spans="2:13" x14ac:dyDescent="0.25">
      <c r="B38" s="311">
        <f>'Comm Input'!J348</f>
        <v>0</v>
      </c>
      <c r="C38" t="str">
        <f>'Comm Input'!K348</f>
        <v>EFFECTIVE 1/2021</v>
      </c>
      <c r="D38">
        <f>'Comm Input'!L348</f>
        <v>0</v>
      </c>
      <c r="E38">
        <f>'Comm Input'!M348</f>
        <v>0</v>
      </c>
      <c r="F38" s="1251">
        <f>'Comm Input'!N348</f>
        <v>0</v>
      </c>
      <c r="G38" s="17">
        <f>'Comm Input'!O348</f>
        <v>0</v>
      </c>
      <c r="H38" s="1249">
        <f>'Comm Input'!P348</f>
        <v>0</v>
      </c>
      <c r="I38" s="1253">
        <f>'Comm Input'!Q348</f>
        <v>0</v>
      </c>
      <c r="J38" s="1221">
        <f>'Comm Input'!U348</f>
        <v>0.03</v>
      </c>
      <c r="K38" s="1220">
        <f>'Comm Input'!V348</f>
        <v>0</v>
      </c>
      <c r="L38" s="1220">
        <f>'Comm Input'!W348</f>
        <v>0</v>
      </c>
      <c r="M38" s="1220">
        <f>'Comm Input'!Z348</f>
        <v>0</v>
      </c>
    </row>
    <row r="39" spans="2:13" x14ac:dyDescent="0.25">
      <c r="B39" s="311">
        <f>'Comm Input'!J349</f>
        <v>0</v>
      </c>
      <c r="C39">
        <f>'Comm Input'!K349</f>
        <v>0</v>
      </c>
      <c r="D39">
        <f>'Comm Input'!L349</f>
        <v>0</v>
      </c>
      <c r="E39">
        <f>'Comm Input'!M349</f>
        <v>0</v>
      </c>
      <c r="F39" s="1264">
        <f>'Comm Input'!N349</f>
        <v>0</v>
      </c>
      <c r="G39" s="17">
        <f>'Comm Input'!O349</f>
        <v>0</v>
      </c>
      <c r="H39" s="1245">
        <f>'Comm Input'!P349</f>
        <v>0</v>
      </c>
      <c r="I39" s="1253">
        <f>'Comm Input'!Q349</f>
        <v>0</v>
      </c>
      <c r="J39" s="1221">
        <f>'Comm Input'!U349</f>
        <v>0.03</v>
      </c>
      <c r="K39" s="1247">
        <f>'Comm Input'!V349</f>
        <v>0</v>
      </c>
      <c r="L39" s="1247">
        <f>'Comm Input'!W349</f>
        <v>0</v>
      </c>
      <c r="M39" s="1247">
        <f>'Comm Input'!Z349</f>
        <v>0</v>
      </c>
    </row>
    <row r="40" spans="2:13" x14ac:dyDescent="0.25">
      <c r="B40" s="311">
        <f>'Comm Input'!J350</f>
        <v>0</v>
      </c>
      <c r="C40">
        <f>'Comm Input'!K350</f>
        <v>0</v>
      </c>
      <c r="D40" s="17">
        <f>'Comm Input'!L350</f>
        <v>0</v>
      </c>
      <c r="E40">
        <f>'Comm Input'!M350</f>
        <v>0</v>
      </c>
      <c r="F40" s="1251">
        <f>'Comm Input'!N350</f>
        <v>0</v>
      </c>
      <c r="G40" s="17">
        <f>'Comm Input'!O350</f>
        <v>0</v>
      </c>
      <c r="H40" s="1249">
        <f>'Comm Input'!P350</f>
        <v>0</v>
      </c>
      <c r="I40" s="1246">
        <f>'Comm Input'!Q350</f>
        <v>0</v>
      </c>
      <c r="J40" s="1221">
        <f>'Comm Input'!U350</f>
        <v>0.03</v>
      </c>
      <c r="K40" s="1220">
        <f>'Comm Input'!V350</f>
        <v>0</v>
      </c>
      <c r="L40" s="1220">
        <f>'Comm Input'!W350</f>
        <v>0</v>
      </c>
      <c r="M40" s="1220">
        <f>'Comm Input'!Z350</f>
        <v>0</v>
      </c>
    </row>
    <row r="41" spans="2:13" x14ac:dyDescent="0.25">
      <c r="B41" s="311">
        <f>'Comm Input'!J351</f>
        <v>0</v>
      </c>
      <c r="C41">
        <f>'Comm Input'!K351</f>
        <v>0</v>
      </c>
      <c r="D41">
        <f>'Comm Input'!L351</f>
        <v>0</v>
      </c>
      <c r="E41">
        <f>'Comm Input'!M351</f>
        <v>0</v>
      </c>
      <c r="F41" s="1265">
        <f>'Comm Input'!N351</f>
        <v>0</v>
      </c>
      <c r="G41" s="13">
        <f>'Comm Input'!O351</f>
        <v>0</v>
      </c>
      <c r="H41" s="1249">
        <f>'Comm Input'!P351</f>
        <v>0</v>
      </c>
      <c r="I41" s="1253">
        <f>'Comm Input'!Q351</f>
        <v>0</v>
      </c>
      <c r="J41" s="1221">
        <f>'Comm Input'!U351</f>
        <v>0.03</v>
      </c>
      <c r="K41" s="1220">
        <f>'Comm Input'!V351</f>
        <v>0</v>
      </c>
      <c r="L41" s="1220">
        <f>'Comm Input'!W351</f>
        <v>0</v>
      </c>
      <c r="M41" s="1220">
        <f>'Comm Input'!Z351</f>
        <v>0</v>
      </c>
    </row>
    <row r="42" spans="2:13" x14ac:dyDescent="0.25">
      <c r="B42" s="311">
        <f>'Comm Input'!J352</f>
        <v>0</v>
      </c>
      <c r="C42">
        <f>'Comm Input'!K352</f>
        <v>0</v>
      </c>
      <c r="D42">
        <f>'Comm Input'!L352</f>
        <v>0</v>
      </c>
      <c r="E42">
        <f>'Comm Input'!M352</f>
        <v>0</v>
      </c>
      <c r="F42" s="1252">
        <f>'Comm Input'!N352</f>
        <v>0</v>
      </c>
      <c r="G42" s="50">
        <f>'Comm Input'!O352</f>
        <v>0</v>
      </c>
      <c r="H42" s="1221">
        <f>'Comm Input'!P352</f>
        <v>0</v>
      </c>
      <c r="I42" s="1253">
        <f>'Comm Input'!Q352</f>
        <v>0</v>
      </c>
      <c r="J42" s="1221">
        <f>'Comm Input'!U352</f>
        <v>0</v>
      </c>
      <c r="K42" s="1220">
        <f>'Comm Input'!V352</f>
        <v>0</v>
      </c>
      <c r="L42" s="1221">
        <f>'Comm Input'!W352</f>
        <v>0</v>
      </c>
      <c r="M42" s="1220">
        <f>'Comm Input'!Z352</f>
        <v>0</v>
      </c>
    </row>
    <row r="43" spans="2:13" x14ac:dyDescent="0.25">
      <c r="B43" s="311">
        <f>'Comm Input'!J353</f>
        <v>0</v>
      </c>
      <c r="C43">
        <f>'Comm Input'!K353</f>
        <v>0</v>
      </c>
      <c r="D43">
        <f>'Comm Input'!L353</f>
        <v>0</v>
      </c>
      <c r="E43">
        <f>'Comm Input'!M353</f>
        <v>0</v>
      </c>
      <c r="F43" s="1252">
        <f>'Comm Input'!N353</f>
        <v>0</v>
      </c>
      <c r="G43" s="50">
        <f>'Comm Input'!O353</f>
        <v>0</v>
      </c>
      <c r="H43" s="1221">
        <f>'Comm Input'!P353</f>
        <v>0</v>
      </c>
      <c r="I43" s="1254">
        <f>'Comm Input'!Q353</f>
        <v>0</v>
      </c>
      <c r="J43" s="1221">
        <f>'Comm Input'!U353</f>
        <v>0</v>
      </c>
      <c r="K43" s="1220">
        <f>'Comm Input'!V353</f>
        <v>0</v>
      </c>
      <c r="L43" s="1255">
        <f>'Comm Input'!W353</f>
        <v>0</v>
      </c>
      <c r="M43" s="1256">
        <f>'Comm Input'!Z353</f>
        <v>0</v>
      </c>
    </row>
    <row r="44" spans="2:13" ht="15.75" x14ac:dyDescent="0.25">
      <c r="B44" s="311"/>
      <c r="C44" s="648"/>
      <c r="D44" s="648"/>
      <c r="E44" s="648"/>
      <c r="F44" s="1260"/>
      <c r="G44" s="1260"/>
      <c r="H44" s="1261"/>
      <c r="I44" s="1236"/>
      <c r="J44" s="1237"/>
      <c r="K44" s="1236"/>
      <c r="L44" s="1262"/>
      <c r="M44" s="1234"/>
    </row>
    <row r="45" spans="2:13" ht="15.75" x14ac:dyDescent="0.25">
      <c r="B45" s="648"/>
      <c r="C45" s="648"/>
      <c r="D45" s="648"/>
      <c r="E45" s="648"/>
      <c r="F45" s="1231"/>
      <c r="G45" s="1231"/>
      <c r="H45" s="1231"/>
      <c r="I45" s="1231"/>
      <c r="J45" s="1266"/>
      <c r="K45" s="1231"/>
      <c r="L45" s="648"/>
      <c r="M45" s="648"/>
    </row>
    <row r="46" spans="2:13" x14ac:dyDescent="0.25">
      <c r="B46" s="310" t="str">
        <f>'Comm Input'!J357</f>
        <v>SA</v>
      </c>
      <c r="C46" s="35" t="str">
        <f>'Comm Input'!K357</f>
        <v>Broker: PEO Exchange</v>
      </c>
      <c r="D46" s="35"/>
      <c r="E46" s="1241"/>
      <c r="F46" s="1242"/>
      <c r="G46" s="1243"/>
      <c r="H46" s="1241"/>
      <c r="I46" s="1241"/>
      <c r="J46" s="1267"/>
      <c r="K46" s="1241"/>
      <c r="L46" s="1241"/>
      <c r="M46" s="1241"/>
    </row>
    <row r="47" spans="2:13" x14ac:dyDescent="0.25">
      <c r="B47" s="311">
        <f>'Comm Input'!J358</f>
        <v>0</v>
      </c>
      <c r="C47" t="str">
        <f>'Comm Input'!K358</f>
        <v>Movealldotcom - Low Tier Commission</v>
      </c>
      <c r="D47" s="17">
        <f>'Comm Input'!L358</f>
        <v>0.2072</v>
      </c>
      <c r="E47" t="str">
        <f>'Comm Input'!M358</f>
        <v>CT8017</v>
      </c>
      <c r="F47" s="1265">
        <f>'Comm Input'!N358</f>
        <v>0</v>
      </c>
      <c r="G47" s="17">
        <f>'Comm Input'!O358</f>
        <v>0</v>
      </c>
      <c r="H47" s="1249">
        <f>'Comm Input'!P358</f>
        <v>2.6700000000000002E-2</v>
      </c>
      <c r="I47" s="1253">
        <f>'Comm Input'!Q358</f>
        <v>0</v>
      </c>
      <c r="J47" s="1221">
        <f>'Comm Input'!U358</f>
        <v>0.03</v>
      </c>
      <c r="K47" s="1220">
        <f t="shared" ref="K47:K52" si="1">SUM(J47*F47)</f>
        <v>0</v>
      </c>
      <c r="L47" s="1247">
        <f>'Comm Input'!W358</f>
        <v>0</v>
      </c>
      <c r="M47" s="1247">
        <f>'Comm Input'!Z358</f>
        <v>0</v>
      </c>
    </row>
    <row r="48" spans="2:13" x14ac:dyDescent="0.25">
      <c r="B48" s="311">
        <f>'Comm Input'!J359</f>
        <v>0</v>
      </c>
      <c r="C48">
        <f>'Comm Input'!K359</f>
        <v>0</v>
      </c>
      <c r="D48">
        <f>'Comm Input'!L359</f>
        <v>0.17480000000000001</v>
      </c>
      <c r="E48" t="str">
        <f>'Comm Input'!M359</f>
        <v>NC8742</v>
      </c>
      <c r="F48" s="1251">
        <f>'Comm Input'!N359</f>
        <v>0</v>
      </c>
      <c r="G48" s="17">
        <f>'Comm Input'!O359</f>
        <v>0</v>
      </c>
      <c r="H48" s="1249">
        <f>'Comm Input'!P359</f>
        <v>4.7000000000000002E-3</v>
      </c>
      <c r="I48" s="1253">
        <f>'Comm Input'!Q359</f>
        <v>0</v>
      </c>
      <c r="J48" s="1221">
        <f>'Comm Input'!U359</f>
        <v>0.03</v>
      </c>
      <c r="K48" s="1220">
        <f t="shared" si="1"/>
        <v>0</v>
      </c>
      <c r="L48" s="1220">
        <f>'Comm Input'!W359</f>
        <v>0</v>
      </c>
      <c r="M48" s="1220">
        <f>'Comm Input'!Z359</f>
        <v>0</v>
      </c>
    </row>
    <row r="49" spans="2:13" x14ac:dyDescent="0.25">
      <c r="B49" s="311">
        <f>'Comm Input'!J360</f>
        <v>0</v>
      </c>
      <c r="C49" t="str">
        <f>'Comm Input'!K360</f>
        <v>EFFECTIVE 1/2021</v>
      </c>
      <c r="D49" s="17">
        <f>'Comm Input'!L360</f>
        <v>0.1822</v>
      </c>
      <c r="E49" t="str">
        <f>'Comm Input'!M360</f>
        <v>CT8810</v>
      </c>
      <c r="F49" s="1265">
        <f>'Comm Input'!N360</f>
        <v>0</v>
      </c>
      <c r="G49" s="17">
        <f>'Comm Input'!O360</f>
        <v>0</v>
      </c>
      <c r="H49" s="1249">
        <f>'Comm Input'!P360</f>
        <v>1.6999999999999999E-3</v>
      </c>
      <c r="I49" s="1253">
        <f>'Comm Input'!Q360</f>
        <v>0</v>
      </c>
      <c r="J49" s="1221">
        <f>'Comm Input'!U360</f>
        <v>0.03</v>
      </c>
      <c r="K49" s="1220">
        <f t="shared" si="1"/>
        <v>0</v>
      </c>
      <c r="L49" s="1220">
        <f>'Comm Input'!W360</f>
        <v>0</v>
      </c>
      <c r="M49" s="1220">
        <f>'Comm Input'!Z360</f>
        <v>0</v>
      </c>
    </row>
    <row r="50" spans="2:13" x14ac:dyDescent="0.25">
      <c r="B50" s="311">
        <f>'Comm Input'!J361</f>
        <v>0</v>
      </c>
      <c r="C50">
        <f>'Comm Input'!K361</f>
        <v>0</v>
      </c>
      <c r="D50">
        <f>'Comm Input'!L361</f>
        <v>0.1847</v>
      </c>
      <c r="E50" t="str">
        <f>'Comm Input'!M361</f>
        <v>CT8742</v>
      </c>
      <c r="F50" s="1265">
        <f>'Comm Input'!N361</f>
        <v>0</v>
      </c>
      <c r="G50" s="17">
        <f>'Comm Input'!O361</f>
        <v>0</v>
      </c>
      <c r="H50" s="1249">
        <f>'Comm Input'!P361</f>
        <v>4.1999999999999997E-3</v>
      </c>
      <c r="I50" s="1253">
        <f>'Comm Input'!Q361</f>
        <v>0</v>
      </c>
      <c r="J50" s="1221">
        <f>'Comm Input'!U361</f>
        <v>0.03</v>
      </c>
      <c r="K50" s="1220">
        <f t="shared" si="1"/>
        <v>0</v>
      </c>
      <c r="L50" s="1220">
        <f>'Comm Input'!W361</f>
        <v>0</v>
      </c>
      <c r="M50" s="1220">
        <f>'Comm Input'!Z361</f>
        <v>0</v>
      </c>
    </row>
    <row r="51" spans="2:13" x14ac:dyDescent="0.25">
      <c r="B51" s="311">
        <f>'Comm Input'!J362</f>
        <v>0</v>
      </c>
      <c r="C51">
        <f>'Comm Input'!K362</f>
        <v>0</v>
      </c>
      <c r="D51" s="17">
        <f>'Comm Input'!L362</f>
        <v>0.1822</v>
      </c>
      <c r="E51" t="str">
        <f>'Comm Input'!M362</f>
        <v>NC8810</v>
      </c>
      <c r="F51" s="1264">
        <f>'Comm Input'!N362</f>
        <v>0</v>
      </c>
      <c r="G51" s="17">
        <f>'Comm Input'!O362</f>
        <v>0</v>
      </c>
      <c r="H51" s="1245">
        <f>'Comm Input'!P362</f>
        <v>0</v>
      </c>
      <c r="I51" s="1246">
        <f>'Comm Input'!Q362</f>
        <v>0</v>
      </c>
      <c r="J51" s="1268">
        <f>'Comm Input'!U362</f>
        <v>0.03</v>
      </c>
      <c r="K51" s="1220">
        <f t="shared" si="1"/>
        <v>0</v>
      </c>
      <c r="L51" s="1247">
        <f>'Comm Input'!W362</f>
        <v>0</v>
      </c>
      <c r="M51" s="1247">
        <f>'Comm Input'!Z362</f>
        <v>0</v>
      </c>
    </row>
    <row r="52" spans="2:13" x14ac:dyDescent="0.25">
      <c r="B52" s="311">
        <f>'Comm Input'!J363</f>
        <v>0</v>
      </c>
      <c r="C52">
        <f>'Comm Input'!K363</f>
        <v>0</v>
      </c>
      <c r="D52">
        <f>'Comm Input'!L363</f>
        <v>0</v>
      </c>
      <c r="E52">
        <f>'Comm Input'!M363</f>
        <v>0</v>
      </c>
      <c r="F52" s="1265">
        <f>'Comm Input'!N363</f>
        <v>0</v>
      </c>
      <c r="G52" s="13">
        <f>'Comm Input'!O363</f>
        <v>0</v>
      </c>
      <c r="H52" s="1249">
        <f>'Comm Input'!P363</f>
        <v>0</v>
      </c>
      <c r="I52" s="1253">
        <f>'Comm Input'!Q363</f>
        <v>0</v>
      </c>
      <c r="J52" s="1221">
        <f>'Comm Input'!U363</f>
        <v>0.03</v>
      </c>
      <c r="K52" s="1220">
        <f t="shared" si="1"/>
        <v>0</v>
      </c>
      <c r="L52" s="1220">
        <f>'Comm Input'!W363</f>
        <v>0</v>
      </c>
      <c r="M52" s="1220">
        <f>'Comm Input'!Z363</f>
        <v>0</v>
      </c>
    </row>
    <row r="53" spans="2:13" x14ac:dyDescent="0.25">
      <c r="B53" s="311">
        <f>'Comm Input'!J364</f>
        <v>0</v>
      </c>
      <c r="C53">
        <f>'Comm Input'!K364</f>
        <v>0</v>
      </c>
      <c r="D53">
        <f>'Comm Input'!L364</f>
        <v>0</v>
      </c>
      <c r="E53">
        <f>'Comm Input'!M364</f>
        <v>0</v>
      </c>
      <c r="F53" s="1252">
        <f>'Comm Input'!N364</f>
        <v>0</v>
      </c>
      <c r="G53" s="50">
        <f>'Comm Input'!O364</f>
        <v>0</v>
      </c>
      <c r="H53" s="1221">
        <f>'Comm Input'!P364</f>
        <v>0</v>
      </c>
      <c r="I53" s="1253">
        <f>'Comm Input'!Q364</f>
        <v>0</v>
      </c>
      <c r="J53" s="1221">
        <f>'Comm Input'!U364</f>
        <v>0</v>
      </c>
      <c r="K53" s="1220">
        <f>'Comm Input'!V364</f>
        <v>0</v>
      </c>
      <c r="L53" s="1221">
        <f>'Comm Input'!W364</f>
        <v>0</v>
      </c>
      <c r="M53" s="1220">
        <f>'Comm Input'!Z364</f>
        <v>0</v>
      </c>
    </row>
    <row r="54" spans="2:13" x14ac:dyDescent="0.25">
      <c r="B54" s="311">
        <f>'Comm Input'!J365</f>
        <v>0</v>
      </c>
      <c r="C54">
        <f>'Comm Input'!K365</f>
        <v>0</v>
      </c>
      <c r="D54">
        <f>'Comm Input'!L365</f>
        <v>0</v>
      </c>
      <c r="E54">
        <f>'Comm Input'!M365</f>
        <v>0</v>
      </c>
      <c r="F54" s="1252">
        <f>'Comm Input'!N365</f>
        <v>0</v>
      </c>
      <c r="G54" s="50">
        <f>'Comm Input'!O365</f>
        <v>0</v>
      </c>
      <c r="H54" s="1221">
        <f>'Comm Input'!P365</f>
        <v>0</v>
      </c>
      <c r="I54" s="1254">
        <f>'Comm Input'!Q365</f>
        <v>0</v>
      </c>
      <c r="J54" s="1221">
        <f>'Comm Input'!U365</f>
        <v>0</v>
      </c>
      <c r="K54" s="1220">
        <f>SUM(K47:K52)</f>
        <v>0</v>
      </c>
      <c r="L54" s="1255">
        <f>'Comm Input'!W365</f>
        <v>0</v>
      </c>
      <c r="M54" s="1256">
        <f>'Comm Input'!Z365</f>
        <v>0</v>
      </c>
    </row>
    <row r="55" spans="2:13" ht="15.75" x14ac:dyDescent="0.25">
      <c r="B55" s="648"/>
      <c r="C55" s="648"/>
      <c r="D55" s="648"/>
      <c r="E55" s="648"/>
      <c r="F55" s="1231"/>
      <c r="G55" s="1231"/>
      <c r="H55" s="1231"/>
      <c r="I55" s="1231"/>
      <c r="J55" s="1237"/>
      <c r="K55" s="1231"/>
      <c r="L55" s="648"/>
      <c r="M55" s="648"/>
    </row>
    <row r="56" spans="2:13" x14ac:dyDescent="0.25">
      <c r="B56" s="310" t="str">
        <f>'Comm Input'!J1710</f>
        <v>CES</v>
      </c>
      <c r="C56" s="35" t="str">
        <f>'Comm Input'!K1710</f>
        <v>Broker: PEO Exchange</v>
      </c>
      <c r="D56" s="35"/>
      <c r="E56" s="1241"/>
      <c r="F56" s="1242"/>
      <c r="G56" s="1243"/>
      <c r="H56" s="1241"/>
      <c r="I56" s="1241"/>
      <c r="J56" s="1241"/>
      <c r="K56" s="1241"/>
      <c r="L56" s="1241">
        <f>'Comm Input'!W1710</f>
        <v>2.1000000000000001E-2</v>
      </c>
      <c r="M56" s="1241"/>
    </row>
    <row r="57" spans="2:13" x14ac:dyDescent="0.25">
      <c r="B57" s="311">
        <f>'Comm Input'!J1711</f>
        <v>0</v>
      </c>
      <c r="C57" t="str">
        <f>'Comm Input'!K1711</f>
        <v>Suncoast Defensive Driving School</v>
      </c>
      <c r="D57" s="17">
        <f>'Comm Input'!L1711</f>
        <v>0.17180000000000001</v>
      </c>
      <c r="E57" t="str">
        <f>'Comm Input'!M1711</f>
        <v>FL8868</v>
      </c>
      <c r="F57" s="1263">
        <f>'Comm Input'!N1711</f>
        <v>11690.5</v>
      </c>
      <c r="G57" s="17"/>
      <c r="H57" s="1249">
        <f>'Comm Input'!P1711</f>
        <v>5.3E-3</v>
      </c>
      <c r="I57" s="1253">
        <f>'Comm Input'!Q1711</f>
        <v>61.959650000000003</v>
      </c>
      <c r="J57" s="1221">
        <f>'Comm Input'!U1711</f>
        <v>0.03</v>
      </c>
      <c r="K57" s="1220">
        <f>'Comm Input'!V1711</f>
        <v>350.71499999999997</v>
      </c>
      <c r="L57" s="1220">
        <f>'Comm Input'!W1711</f>
        <v>245.50050000000002</v>
      </c>
      <c r="M57" s="1220">
        <f>'Comm Input'!Z1711</f>
        <v>0</v>
      </c>
    </row>
    <row r="58" spans="2:13" x14ac:dyDescent="0.25">
      <c r="B58" s="311">
        <f>'Comm Input'!J1712</f>
        <v>0</v>
      </c>
      <c r="C58">
        <f>'Comm Input'!K1712</f>
        <v>0</v>
      </c>
      <c r="D58">
        <f>'Comm Input'!L1712</f>
        <v>0</v>
      </c>
      <c r="E58">
        <f>'Comm Input'!M1712</f>
        <v>0</v>
      </c>
      <c r="F58" s="1251">
        <f>'Comm Input'!N1712</f>
        <v>0</v>
      </c>
      <c r="G58" s="17">
        <f>'Comm Input'!O1712</f>
        <v>0</v>
      </c>
      <c r="H58" s="1249">
        <f>'Comm Input'!P1712</f>
        <v>3.4980000000000002E-3</v>
      </c>
      <c r="I58" s="1253">
        <f>'Comm Input'!Q1712</f>
        <v>0</v>
      </c>
      <c r="J58" s="1221">
        <f>'Comm Input'!U1712</f>
        <v>0.03</v>
      </c>
      <c r="K58" s="1220">
        <f>'Comm Input'!V1712</f>
        <v>0</v>
      </c>
      <c r="L58" s="1220">
        <f>'Comm Input'!W1712</f>
        <v>0</v>
      </c>
      <c r="M58" s="1220">
        <f>'Comm Input'!Z1712</f>
        <v>0</v>
      </c>
    </row>
    <row r="59" spans="2:13" x14ac:dyDescent="0.25">
      <c r="B59" s="311">
        <f>'Comm Input'!J1713</f>
        <v>0</v>
      </c>
      <c r="C59">
        <f>'Comm Input'!K1713</f>
        <v>0</v>
      </c>
      <c r="D59" s="17">
        <f>'Comm Input'!L1713</f>
        <v>0</v>
      </c>
      <c r="E59">
        <f>'Comm Input'!M1713</f>
        <v>0</v>
      </c>
      <c r="F59" s="1264">
        <f>'Comm Input'!N1713</f>
        <v>0</v>
      </c>
      <c r="G59" s="17">
        <f>'Comm Input'!O1713</f>
        <v>0</v>
      </c>
      <c r="H59" s="1245">
        <f>'Comm Input'!P1713</f>
        <v>0</v>
      </c>
      <c r="I59" s="1246">
        <f>'Comm Input'!Q1713</f>
        <v>0</v>
      </c>
      <c r="J59" s="1221">
        <f>'Comm Input'!U1713</f>
        <v>0.03</v>
      </c>
      <c r="K59" s="1220">
        <f>'Comm Input'!V1713</f>
        <v>0</v>
      </c>
      <c r="L59" s="1247">
        <f>'Comm Input'!W1713</f>
        <v>0</v>
      </c>
      <c r="M59" s="1247">
        <f>'Comm Input'!Z1713</f>
        <v>0</v>
      </c>
    </row>
    <row r="60" spans="2:13" x14ac:dyDescent="0.25">
      <c r="B60" s="311">
        <f>'Comm Input'!J1714</f>
        <v>0</v>
      </c>
      <c r="C60">
        <f>'Comm Input'!K1714</f>
        <v>0</v>
      </c>
      <c r="D60">
        <f>'Comm Input'!L1714</f>
        <v>0</v>
      </c>
      <c r="E60">
        <f>'Comm Input'!M1714</f>
        <v>0</v>
      </c>
      <c r="F60" s="1251">
        <f>'Comm Input'!N1714</f>
        <v>0</v>
      </c>
      <c r="G60" s="17">
        <f>'Comm Input'!O1714</f>
        <v>0</v>
      </c>
      <c r="H60" s="1249">
        <f>'Comm Input'!P1714</f>
        <v>0</v>
      </c>
      <c r="I60" s="1253">
        <f>'Comm Input'!Q1714</f>
        <v>0</v>
      </c>
      <c r="J60" s="1221">
        <f>'Comm Input'!U1714</f>
        <v>0.03</v>
      </c>
      <c r="K60" s="1220">
        <f>'Comm Input'!V1714</f>
        <v>0</v>
      </c>
      <c r="L60" s="1220">
        <f>'Comm Input'!W1714</f>
        <v>0</v>
      </c>
      <c r="M60" s="1220">
        <f>'Comm Input'!Z1714</f>
        <v>0</v>
      </c>
    </row>
    <row r="61" spans="2:13" x14ac:dyDescent="0.25">
      <c r="B61" s="311">
        <f>'Comm Input'!J1715</f>
        <v>0</v>
      </c>
      <c r="C61">
        <f>'Comm Input'!K1715</f>
        <v>0</v>
      </c>
      <c r="D61" s="17">
        <f>'Comm Input'!L1715</f>
        <v>0</v>
      </c>
      <c r="E61">
        <f>'Comm Input'!M1715</f>
        <v>0</v>
      </c>
      <c r="F61" s="1251">
        <f>'Comm Input'!N1715</f>
        <v>0</v>
      </c>
      <c r="G61" s="17">
        <f>'Comm Input'!O1715</f>
        <v>0</v>
      </c>
      <c r="H61" s="1249">
        <f>'Comm Input'!P1715</f>
        <v>0</v>
      </c>
      <c r="I61" s="1253">
        <f>'Comm Input'!Q1715</f>
        <v>0</v>
      </c>
      <c r="J61" s="1221">
        <f>'Comm Input'!U1715</f>
        <v>0</v>
      </c>
      <c r="K61" s="1221">
        <f>'Comm Input'!V1715</f>
        <v>0</v>
      </c>
      <c r="L61" s="1220">
        <f>'Comm Input'!W1715</f>
        <v>0</v>
      </c>
      <c r="M61" s="1220">
        <f>'Comm Input'!Z1715</f>
        <v>0</v>
      </c>
    </row>
    <row r="62" spans="2:13" x14ac:dyDescent="0.25">
      <c r="B62" s="311">
        <f>'Comm Input'!J1718</f>
        <v>0</v>
      </c>
      <c r="C62">
        <f>'Comm Input'!K1718</f>
        <v>0</v>
      </c>
      <c r="D62">
        <f>'Comm Input'!L1718</f>
        <v>0</v>
      </c>
      <c r="E62">
        <f>'Comm Input'!M1718</f>
        <v>0</v>
      </c>
      <c r="F62" s="1252">
        <f>'Comm Input'!N1718</f>
        <v>0</v>
      </c>
      <c r="G62" s="50">
        <f>'Comm Input'!O1718</f>
        <v>0</v>
      </c>
      <c r="H62" s="1221">
        <f>'Comm Input'!P1718</f>
        <v>0</v>
      </c>
      <c r="I62" s="1254">
        <f>SUM(I57:I61)</f>
        <v>61.959650000000003</v>
      </c>
      <c r="J62" s="1221">
        <f>'Comm Input'!U1718</f>
        <v>0</v>
      </c>
      <c r="K62" s="1269">
        <f>SUM(K57:K61)</f>
        <v>350.71499999999997</v>
      </c>
      <c r="L62" s="1255">
        <f>'Comm Input'!W1718</f>
        <v>245.50050000000002</v>
      </c>
      <c r="M62" s="1256">
        <f>'Comm Input'!Z1718</f>
        <v>245.50050000000002</v>
      </c>
    </row>
    <row r="63" spans="2:13" x14ac:dyDescent="0.25">
      <c r="B63" s="311"/>
      <c r="F63" s="1252"/>
      <c r="G63" s="50"/>
      <c r="H63" s="1221"/>
      <c r="I63" s="1254"/>
      <c r="K63" s="1269"/>
      <c r="L63" s="1270"/>
      <c r="M63" s="1247"/>
    </row>
    <row r="64" spans="2:13" x14ac:dyDescent="0.25">
      <c r="B64" s="440" t="str">
        <f>'Comm Input'!J1551</f>
        <v>CES</v>
      </c>
      <c r="C64" s="42" t="str">
        <f>'Comm Input'!K1551</f>
        <v>Broker: PEO Exchange</v>
      </c>
      <c r="D64" s="35"/>
      <c r="E64" s="1241"/>
      <c r="F64" s="1242"/>
      <c r="G64" s="1243"/>
      <c r="H64" s="1241"/>
      <c r="I64" s="1241"/>
      <c r="J64" s="1241">
        <f>'Comm Input'!U1551</f>
        <v>3.95E-2</v>
      </c>
      <c r="K64" s="1241"/>
      <c r="L64" s="1271">
        <f>'Comm Input'!W1551</f>
        <v>8.6E-3</v>
      </c>
      <c r="M64" s="1241"/>
    </row>
    <row r="65" spans="2:13" x14ac:dyDescent="0.25">
      <c r="B65" s="311">
        <f>'Comm Input'!J1552</f>
        <v>0</v>
      </c>
      <c r="C65" s="378" t="str">
        <f>'Comm Input'!K1552</f>
        <v>Donna's Restaurant and Cocktail Lounge</v>
      </c>
      <c r="D65" s="17">
        <f>'Comm Input'!L1552</f>
        <v>0.15840000000000001</v>
      </c>
      <c r="E65" t="str">
        <f>'Comm Input'!M1552</f>
        <v>FL9082</v>
      </c>
      <c r="F65" s="1264">
        <f>'Comm Input'!N1552</f>
        <v>33059.51</v>
      </c>
      <c r="G65" s="17">
        <f>'Comm Input'!O1552</f>
        <v>0</v>
      </c>
      <c r="H65" s="1245">
        <f>'Comm Input'!P1552</f>
        <v>3.3500000000000002E-2</v>
      </c>
      <c r="I65" s="1246">
        <f>'Comm Input'!Q1552</f>
        <v>1107.4935850000002</v>
      </c>
      <c r="J65" s="1268">
        <f>'Comm Input'!U1552</f>
        <v>3.95E-2</v>
      </c>
      <c r="K65" s="1220">
        <f t="shared" ref="K65:K70" si="2">SUM(J65*F65)</f>
        <v>1305.850645</v>
      </c>
      <c r="L65" s="1247">
        <f>'Comm Input'!W1552</f>
        <v>284.31178600000004</v>
      </c>
      <c r="M65" s="1247">
        <f>'Comm Input'!Z1552</f>
        <v>0</v>
      </c>
    </row>
    <row r="66" spans="2:13" x14ac:dyDescent="0.25">
      <c r="B66" s="311">
        <f>'Comm Input'!J1553</f>
        <v>0</v>
      </c>
      <c r="C66">
        <f>'Comm Input'!K1553</f>
        <v>0</v>
      </c>
      <c r="D66">
        <f>'Comm Input'!L1553</f>
        <v>0</v>
      </c>
      <c r="E66">
        <f>'Comm Input'!M1553</f>
        <v>0</v>
      </c>
      <c r="F66" s="1251">
        <f>'Comm Input'!N1553</f>
        <v>0</v>
      </c>
      <c r="G66" s="17">
        <f>'Comm Input'!O1553</f>
        <v>0</v>
      </c>
      <c r="H66" s="1249">
        <f>'Comm Input'!P1553</f>
        <v>2.2110000000000001E-2</v>
      </c>
      <c r="I66" s="1272">
        <f>'Comm Input'!Q1553</f>
        <v>0</v>
      </c>
      <c r="J66" s="1221">
        <f>'Comm Input'!U1553</f>
        <v>3.95E-2</v>
      </c>
      <c r="K66" s="1220">
        <f t="shared" si="2"/>
        <v>0</v>
      </c>
      <c r="L66" s="1220">
        <f>'Comm Input'!W1553</f>
        <v>0</v>
      </c>
      <c r="M66" s="1220">
        <f>'Comm Input'!Z1553</f>
        <v>0</v>
      </c>
    </row>
    <row r="67" spans="2:13" x14ac:dyDescent="0.25">
      <c r="B67" s="311">
        <f>'Comm Input'!J1554</f>
        <v>0</v>
      </c>
      <c r="C67" t="str">
        <f>'Comm Input'!K1554</f>
        <v>EFFECTIVE: 5/2021</v>
      </c>
      <c r="D67" s="17">
        <f>'Comm Input'!L1554</f>
        <v>0</v>
      </c>
      <c r="E67" t="str">
        <f>'Comm Input'!M1554</f>
        <v>FLXXXX</v>
      </c>
      <c r="F67" s="1251">
        <f>'Comm Input'!N1554</f>
        <v>0</v>
      </c>
      <c r="G67" s="17">
        <f>'Comm Input'!O1554</f>
        <v>0</v>
      </c>
      <c r="H67" s="1249">
        <f>'Comm Input'!P1554</f>
        <v>0</v>
      </c>
      <c r="I67" s="1272">
        <f>'Comm Input'!Q1554</f>
        <v>0</v>
      </c>
      <c r="J67" s="1221">
        <f>'Comm Input'!U1554</f>
        <v>3.95E-2</v>
      </c>
      <c r="K67" s="1220">
        <f t="shared" si="2"/>
        <v>0</v>
      </c>
      <c r="L67" s="1220">
        <f>'Comm Input'!W1554</f>
        <v>0</v>
      </c>
      <c r="M67" s="1220">
        <f>'Comm Input'!Z1554</f>
        <v>0</v>
      </c>
    </row>
    <row r="68" spans="2:13" x14ac:dyDescent="0.25">
      <c r="B68" s="311">
        <f>'Comm Input'!J1555</f>
        <v>0</v>
      </c>
      <c r="C68">
        <f>'Comm Input'!K1555</f>
        <v>0</v>
      </c>
      <c r="D68">
        <f>'Comm Input'!L1555</f>
        <v>0</v>
      </c>
      <c r="E68">
        <f>'Comm Input'!M1555</f>
        <v>0</v>
      </c>
      <c r="F68" s="1251">
        <f>'Comm Input'!N1555</f>
        <v>0</v>
      </c>
      <c r="G68" s="17">
        <f>'Comm Input'!O1555</f>
        <v>0</v>
      </c>
      <c r="H68" s="1249">
        <f>'Comm Input'!P1555</f>
        <v>0</v>
      </c>
      <c r="I68" s="1272">
        <f>'Comm Input'!Q1555</f>
        <v>0</v>
      </c>
      <c r="J68" s="1221">
        <f>'Comm Input'!U1555</f>
        <v>3.95E-2</v>
      </c>
      <c r="K68" s="1220">
        <f t="shared" si="2"/>
        <v>0</v>
      </c>
      <c r="L68" s="1220">
        <f>'Comm Input'!W1555</f>
        <v>0</v>
      </c>
      <c r="M68" s="1220">
        <f>'Comm Input'!Z1555</f>
        <v>0</v>
      </c>
    </row>
    <row r="69" spans="2:13" x14ac:dyDescent="0.25">
      <c r="B69" s="311">
        <f>'Comm Input'!J1556</f>
        <v>0</v>
      </c>
      <c r="C69">
        <f>'Comm Input'!K1556</f>
        <v>0</v>
      </c>
      <c r="D69" s="17">
        <f>'Comm Input'!L1556</f>
        <v>0</v>
      </c>
      <c r="E69">
        <f>'Comm Input'!M1556</f>
        <v>0</v>
      </c>
      <c r="F69" s="1251">
        <f>'Comm Input'!N1556</f>
        <v>0</v>
      </c>
      <c r="G69" s="17">
        <f>'Comm Input'!O1556</f>
        <v>0</v>
      </c>
      <c r="H69" s="1249">
        <f>'Comm Input'!P1556</f>
        <v>0</v>
      </c>
      <c r="I69" s="1272">
        <f>'Comm Input'!Q1556</f>
        <v>0</v>
      </c>
      <c r="J69" s="1221">
        <f>'Comm Input'!U1556</f>
        <v>3.95E-2</v>
      </c>
      <c r="K69" s="1220">
        <f t="shared" si="2"/>
        <v>0</v>
      </c>
      <c r="L69" s="1220">
        <f>'Comm Input'!W1556</f>
        <v>0</v>
      </c>
      <c r="M69" s="1220">
        <f>'Comm Input'!Z1556</f>
        <v>0</v>
      </c>
    </row>
    <row r="70" spans="2:13" x14ac:dyDescent="0.25">
      <c r="B70" s="311">
        <f>'Comm Input'!J1557</f>
        <v>0</v>
      </c>
      <c r="C70">
        <f>'Comm Input'!K1557</f>
        <v>0</v>
      </c>
      <c r="D70">
        <f>'Comm Input'!L1557</f>
        <v>0</v>
      </c>
      <c r="E70">
        <f>'Comm Input'!M1557</f>
        <v>0</v>
      </c>
      <c r="F70" s="1265">
        <f>'Comm Input'!N1557</f>
        <v>0</v>
      </c>
      <c r="G70" s="13">
        <f>'Comm Input'!O1557</f>
        <v>0</v>
      </c>
      <c r="H70" s="1249">
        <f>'Comm Input'!P1557</f>
        <v>0</v>
      </c>
      <c r="I70" s="1272">
        <f>'Comm Input'!Q1557</f>
        <v>0</v>
      </c>
      <c r="J70" s="1221">
        <f>'Comm Input'!U1557</f>
        <v>0</v>
      </c>
      <c r="K70" s="1220">
        <f t="shared" si="2"/>
        <v>0</v>
      </c>
      <c r="L70" s="1220">
        <f>'Comm Input'!W1557</f>
        <v>0</v>
      </c>
      <c r="M70" s="1220">
        <f>'Comm Input'!Z1557</f>
        <v>0</v>
      </c>
    </row>
    <row r="71" spans="2:13" x14ac:dyDescent="0.25">
      <c r="B71" s="311">
        <f>'Comm Input'!J1558</f>
        <v>0</v>
      </c>
      <c r="C71">
        <f>'Comm Input'!K1558</f>
        <v>0</v>
      </c>
      <c r="D71">
        <f>'Comm Input'!L1558</f>
        <v>0</v>
      </c>
      <c r="E71">
        <f>'Comm Input'!M1558</f>
        <v>0</v>
      </c>
      <c r="F71" s="1252">
        <f>'Comm Input'!N1558</f>
        <v>0</v>
      </c>
      <c r="G71" s="50">
        <f>'Comm Input'!O1558</f>
        <v>0</v>
      </c>
      <c r="H71" s="1221">
        <f>'Comm Input'!P1558</f>
        <v>0</v>
      </c>
      <c r="I71" s="1272">
        <f>'Comm Input'!Q1558</f>
        <v>0</v>
      </c>
      <c r="J71" s="1221">
        <f>'Comm Input'!U1558</f>
        <v>0</v>
      </c>
      <c r="K71" s="1220">
        <f>'Comm Input'!V1558</f>
        <v>0</v>
      </c>
      <c r="L71" s="1221">
        <f>'Comm Input'!W1558</f>
        <v>0</v>
      </c>
      <c r="M71" s="1220">
        <f>'Comm Input'!Z1558</f>
        <v>0</v>
      </c>
    </row>
    <row r="72" spans="2:13" x14ac:dyDescent="0.25">
      <c r="B72" s="311">
        <f>'Comm Input'!J1559</f>
        <v>0</v>
      </c>
      <c r="C72">
        <f>'Comm Input'!K1559</f>
        <v>0</v>
      </c>
      <c r="D72">
        <f>'Comm Input'!L1559</f>
        <v>0</v>
      </c>
      <c r="E72">
        <f>'Comm Input'!M1559</f>
        <v>0</v>
      </c>
      <c r="F72" s="1252">
        <f>'Comm Input'!N1559</f>
        <v>0</v>
      </c>
      <c r="G72" s="50">
        <f>'Comm Input'!O1559</f>
        <v>0</v>
      </c>
      <c r="H72" s="1221">
        <f>'Comm Input'!P1559</f>
        <v>0</v>
      </c>
      <c r="I72" s="1273">
        <f>SUM(I65:I71)</f>
        <v>1107.4935850000002</v>
      </c>
      <c r="J72" s="1221">
        <f>'Comm Input'!U1559</f>
        <v>0</v>
      </c>
      <c r="K72" s="1220">
        <f>'Comm Input'!V1559</f>
        <v>1305.850645</v>
      </c>
      <c r="L72" s="1255">
        <f>'Comm Input'!W1559</f>
        <v>284.31178600000004</v>
      </c>
      <c r="M72" s="1256">
        <f>'Comm Input'!Z1559</f>
        <v>284.31178600000004</v>
      </c>
    </row>
    <row r="73" spans="2:13" x14ac:dyDescent="0.25">
      <c r="B73" s="311"/>
      <c r="F73" s="1252"/>
      <c r="G73" s="50"/>
      <c r="H73" s="1221"/>
      <c r="I73" s="1254"/>
      <c r="K73" s="1269"/>
      <c r="L73" s="1270"/>
      <c r="M73" s="1247"/>
    </row>
    <row r="75" spans="2:13" ht="15.75" x14ac:dyDescent="0.25">
      <c r="B75" s="648"/>
      <c r="C75" s="648"/>
      <c r="D75" s="648"/>
      <c r="E75" s="648"/>
      <c r="F75" s="1231"/>
      <c r="G75" s="1231"/>
      <c r="H75" s="1231"/>
      <c r="I75" s="1231"/>
      <c r="J75" s="1237"/>
      <c r="K75" s="1231"/>
      <c r="L75" s="648"/>
      <c r="M75" s="648"/>
    </row>
    <row r="76" spans="2:13" ht="15.75" x14ac:dyDescent="0.25">
      <c r="B76" s="648"/>
      <c r="C76" s="648"/>
      <c r="D76" s="648"/>
      <c r="E76" s="648"/>
      <c r="F76" s="1231"/>
      <c r="G76" s="1231"/>
      <c r="H76" s="1231"/>
      <c r="I76" s="1231"/>
      <c r="J76" s="1237"/>
      <c r="K76" s="1231"/>
      <c r="L76" s="648"/>
      <c r="M76" s="648"/>
    </row>
    <row r="77" spans="2:13" ht="15.75" x14ac:dyDescent="0.25">
      <c r="B77" s="648"/>
      <c r="C77" s="648"/>
      <c r="D77" s="648"/>
      <c r="E77" s="648"/>
      <c r="F77" s="1231"/>
      <c r="G77" s="1231"/>
      <c r="H77" s="1231"/>
      <c r="I77" s="1231"/>
      <c r="J77" s="1237"/>
      <c r="K77" s="1231"/>
      <c r="L77" s="648"/>
      <c r="M77" s="648"/>
    </row>
    <row r="78" spans="2:13" ht="15.75" x14ac:dyDescent="0.25">
      <c r="B78" s="648"/>
      <c r="C78" s="648"/>
      <c r="D78" s="648"/>
      <c r="E78" s="648"/>
      <c r="F78" s="1231"/>
      <c r="G78" s="1231"/>
      <c r="H78" s="1231"/>
      <c r="I78" s="1231"/>
      <c r="J78" s="1237"/>
      <c r="K78" s="1231"/>
      <c r="L78" s="648"/>
      <c r="M78" s="648"/>
    </row>
    <row r="79" spans="2:13" ht="15.75" x14ac:dyDescent="0.25">
      <c r="B79" s="648"/>
      <c r="C79" s="648"/>
      <c r="D79" s="648"/>
      <c r="E79" s="648"/>
      <c r="F79" s="1231"/>
      <c r="G79" s="1231"/>
      <c r="H79" s="1231"/>
      <c r="I79" s="1231"/>
      <c r="J79" s="1237"/>
      <c r="K79" s="1231"/>
      <c r="L79" s="648"/>
      <c r="M79" s="648"/>
    </row>
    <row r="80" spans="2:13" ht="15.75" x14ac:dyDescent="0.25">
      <c r="B80" s="648"/>
      <c r="C80" s="648"/>
      <c r="D80" s="648"/>
      <c r="E80" s="648"/>
      <c r="F80" s="1231"/>
      <c r="G80" s="1231"/>
      <c r="H80" s="1231"/>
      <c r="I80" s="1231"/>
      <c r="J80" s="1237"/>
      <c r="K80" s="1231"/>
      <c r="L80" s="648"/>
      <c r="M80" s="648"/>
    </row>
    <row r="81" spans="2:13" ht="15.75" x14ac:dyDescent="0.25">
      <c r="B81" s="648"/>
      <c r="C81" s="648"/>
      <c r="D81" s="648"/>
      <c r="E81" s="648"/>
      <c r="F81" s="1231"/>
      <c r="G81" s="1231"/>
      <c r="H81" s="1231"/>
      <c r="I81" s="1231"/>
      <c r="J81" s="1237"/>
      <c r="K81" s="1231"/>
      <c r="L81" s="648"/>
      <c r="M81" s="648"/>
    </row>
    <row r="82" spans="2:13" ht="15.75" x14ac:dyDescent="0.25">
      <c r="B82" s="648"/>
      <c r="C82" s="648"/>
      <c r="D82" s="648"/>
      <c r="E82" s="648"/>
      <c r="F82" s="1231"/>
      <c r="G82" s="1231"/>
      <c r="H82" s="1231"/>
      <c r="I82" s="1231"/>
      <c r="J82" s="1237"/>
      <c r="K82" s="1231"/>
      <c r="L82" s="648"/>
      <c r="M82" s="648"/>
    </row>
    <row r="83" spans="2:13" ht="15.75" x14ac:dyDescent="0.25">
      <c r="B83" s="648"/>
      <c r="C83" s="648"/>
      <c r="D83" s="648"/>
      <c r="E83" s="648"/>
      <c r="F83" s="1231"/>
      <c r="G83" s="1231"/>
      <c r="H83" s="1231"/>
      <c r="I83" s="1231"/>
      <c r="J83" s="1237"/>
      <c r="K83" s="1231"/>
      <c r="L83" s="648"/>
      <c r="M83" s="648"/>
    </row>
    <row r="84" spans="2:13" ht="15.75" x14ac:dyDescent="0.25">
      <c r="B84" s="648"/>
      <c r="C84" s="648"/>
      <c r="D84" s="648"/>
      <c r="E84" s="648"/>
      <c r="F84" s="1231"/>
      <c r="G84" s="1231"/>
      <c r="H84" s="1231"/>
      <c r="I84" s="1231"/>
      <c r="J84" s="1237"/>
      <c r="K84" s="1231"/>
      <c r="L84" s="648"/>
      <c r="M84" s="648"/>
    </row>
    <row r="85" spans="2:13" ht="15.75" x14ac:dyDescent="0.25">
      <c r="B85" s="648"/>
      <c r="C85" s="648"/>
      <c r="D85" s="648"/>
      <c r="E85" s="648"/>
      <c r="F85" s="1231"/>
      <c r="G85" s="1231"/>
      <c r="H85" s="1231"/>
      <c r="I85" s="1231"/>
      <c r="J85" s="1237"/>
      <c r="K85" s="1231"/>
      <c r="L85" s="648"/>
      <c r="M85" s="648"/>
    </row>
    <row r="86" spans="2:13" ht="15.75" x14ac:dyDescent="0.25">
      <c r="B86" s="648"/>
      <c r="C86" s="648"/>
      <c r="D86" s="648"/>
      <c r="E86" s="648"/>
      <c r="F86" s="1231"/>
      <c r="G86" s="1231"/>
      <c r="H86" s="1231"/>
      <c r="I86" s="1231"/>
      <c r="J86" s="1237"/>
      <c r="K86" s="1231"/>
      <c r="L86" s="648"/>
      <c r="M86" s="648"/>
    </row>
    <row r="87" spans="2:13" ht="15.75" x14ac:dyDescent="0.25">
      <c r="B87" s="648"/>
      <c r="C87" s="648"/>
      <c r="D87" s="648"/>
      <c r="E87" s="648"/>
      <c r="F87" s="1231"/>
      <c r="G87" s="1231"/>
      <c r="H87" s="1231"/>
      <c r="I87" s="1231"/>
      <c r="J87" s="1237"/>
      <c r="K87" s="1231"/>
      <c r="L87" s="648"/>
      <c r="M87" s="648"/>
    </row>
    <row r="88" spans="2:13" ht="15.75" x14ac:dyDescent="0.25">
      <c r="B88" s="648"/>
      <c r="C88" s="648"/>
      <c r="D88" s="648"/>
      <c r="E88" s="648"/>
      <c r="F88" s="1231"/>
      <c r="G88" s="1231"/>
      <c r="H88" s="1231"/>
      <c r="I88" s="1231"/>
      <c r="J88" s="1237"/>
      <c r="K88" s="1231"/>
      <c r="L88" s="648"/>
      <c r="M88" s="648"/>
    </row>
    <row r="89" spans="2:13" ht="15.75" x14ac:dyDescent="0.25">
      <c r="B89" s="648"/>
      <c r="C89" s="648"/>
      <c r="D89" s="648"/>
      <c r="E89" s="648"/>
      <c r="F89" s="1231"/>
      <c r="G89" s="1231"/>
      <c r="H89" s="1231"/>
      <c r="I89" s="1231"/>
      <c r="J89" s="1237"/>
      <c r="K89" s="1231"/>
      <c r="L89" s="648"/>
      <c r="M89" s="648"/>
    </row>
    <row r="90" spans="2:13" ht="15.75" x14ac:dyDescent="0.25">
      <c r="B90" s="648"/>
      <c r="C90" s="648"/>
      <c r="D90" s="648"/>
      <c r="E90" s="648"/>
      <c r="F90" s="1231"/>
      <c r="G90" s="1231"/>
      <c r="H90" s="1231"/>
      <c r="I90" s="1231"/>
      <c r="J90" s="1237"/>
      <c r="K90" s="1231"/>
      <c r="L90" s="648"/>
      <c r="M90" s="648"/>
    </row>
    <row r="91" spans="2:13" ht="15.75" x14ac:dyDescent="0.25">
      <c r="B91" s="648"/>
      <c r="C91" s="648"/>
      <c r="D91" s="648"/>
      <c r="E91" s="648"/>
      <c r="F91" s="1231"/>
      <c r="G91" s="1231"/>
      <c r="H91" s="1231"/>
      <c r="I91" s="1231"/>
      <c r="J91" s="1237"/>
      <c r="K91" s="1231"/>
      <c r="L91" s="648"/>
      <c r="M91" s="648"/>
    </row>
    <row r="92" spans="2:13" ht="15.75" x14ac:dyDescent="0.25">
      <c r="B92" s="648"/>
      <c r="C92" s="648"/>
      <c r="D92" s="648"/>
      <c r="E92" s="648"/>
      <c r="F92" s="1231"/>
      <c r="G92" s="1231"/>
      <c r="H92" s="1231"/>
      <c r="I92" s="1231"/>
      <c r="J92" s="1237"/>
      <c r="K92" s="1231"/>
      <c r="L92" s="648"/>
      <c r="M92" s="648"/>
    </row>
    <row r="93" spans="2:13" ht="15.75" x14ac:dyDescent="0.25">
      <c r="B93" s="648"/>
      <c r="C93" s="648"/>
      <c r="D93" s="648"/>
      <c r="E93" s="648"/>
      <c r="F93" s="1231"/>
      <c r="G93" s="1231"/>
      <c r="H93" s="1231"/>
      <c r="I93" s="1231"/>
      <c r="J93" s="1237"/>
      <c r="K93" s="1231"/>
      <c r="L93" s="648"/>
      <c r="M93" s="648"/>
    </row>
    <row r="94" spans="2:13" ht="15.75" x14ac:dyDescent="0.25">
      <c r="B94" s="648"/>
      <c r="C94" s="648"/>
      <c r="D94" s="648"/>
      <c r="E94" s="648"/>
      <c r="F94" s="1231"/>
      <c r="G94" s="1231"/>
      <c r="H94" s="1231"/>
      <c r="I94" s="1231"/>
      <c r="J94" s="1237"/>
      <c r="K94" s="1231"/>
      <c r="L94" s="648"/>
      <c r="M94" s="648"/>
    </row>
    <row r="95" spans="2:13" ht="15.75" x14ac:dyDescent="0.25">
      <c r="B95" s="648"/>
      <c r="C95" s="648"/>
      <c r="D95" s="648"/>
      <c r="E95" s="648"/>
      <c r="F95" s="1231"/>
      <c r="G95" s="1231"/>
      <c r="H95" s="1231"/>
      <c r="I95" s="1231"/>
      <c r="J95" s="1237"/>
      <c r="K95" s="1231"/>
      <c r="L95" s="648"/>
      <c r="M95" s="648"/>
    </row>
    <row r="96" spans="2:13" ht="15.75" x14ac:dyDescent="0.25">
      <c r="B96" s="648"/>
      <c r="C96" s="648"/>
      <c r="D96" s="648"/>
      <c r="E96" s="648"/>
      <c r="F96" s="1231"/>
      <c r="G96" s="1231"/>
      <c r="H96" s="1231"/>
      <c r="I96" s="1231"/>
      <c r="J96" s="1237"/>
      <c r="K96" s="1231"/>
      <c r="L96" s="648"/>
      <c r="M96" s="648"/>
    </row>
    <row r="97" spans="2:13" ht="15.75" x14ac:dyDescent="0.25">
      <c r="B97" s="648"/>
      <c r="C97" s="648"/>
      <c r="D97" s="648"/>
      <c r="E97" s="648"/>
      <c r="F97" s="1231"/>
      <c r="G97" s="1231"/>
      <c r="H97" s="1231"/>
      <c r="I97" s="1231"/>
      <c r="J97" s="1237"/>
      <c r="K97" s="1231"/>
      <c r="L97" s="648"/>
      <c r="M97" s="648"/>
    </row>
    <row r="98" spans="2:13" ht="15.75" x14ac:dyDescent="0.25">
      <c r="B98" s="648"/>
      <c r="C98" s="648"/>
      <c r="D98" s="648"/>
      <c r="E98" s="648"/>
      <c r="F98" s="1231"/>
      <c r="G98" s="1231"/>
      <c r="H98" s="1231"/>
      <c r="I98" s="1231"/>
      <c r="J98" s="1237"/>
      <c r="K98" s="1231"/>
      <c r="L98" s="648"/>
      <c r="M98" s="648"/>
    </row>
    <row r="99" spans="2:13" ht="15.75" x14ac:dyDescent="0.25">
      <c r="B99" s="648"/>
      <c r="C99" s="648"/>
      <c r="D99" s="648"/>
      <c r="E99" s="648"/>
      <c r="F99" s="1231"/>
      <c r="G99" s="1231"/>
      <c r="H99" s="1231"/>
      <c r="I99" s="1231"/>
      <c r="J99" s="1237"/>
      <c r="K99" s="1231"/>
      <c r="L99" s="648"/>
      <c r="M99" s="648"/>
    </row>
    <row r="100" spans="2:13" ht="15.75" x14ac:dyDescent="0.25">
      <c r="B100" s="648"/>
      <c r="C100" s="648"/>
      <c r="D100" s="648"/>
      <c r="E100" s="648"/>
      <c r="F100" s="1231"/>
      <c r="G100" s="1231"/>
      <c r="H100" s="1231"/>
      <c r="I100" s="1231"/>
      <c r="J100" s="1237"/>
      <c r="K100" s="1231"/>
      <c r="L100" s="648"/>
      <c r="M100" s="648"/>
    </row>
    <row r="101" spans="2:13" ht="15.75" x14ac:dyDescent="0.25">
      <c r="B101" s="648"/>
      <c r="C101" s="648"/>
      <c r="D101" s="648"/>
      <c r="E101" s="648"/>
      <c r="F101" s="1231"/>
      <c r="G101" s="1231"/>
      <c r="H101" s="1231"/>
      <c r="I101" s="1231"/>
      <c r="J101" s="1237"/>
      <c r="K101" s="1231"/>
      <c r="L101" s="648"/>
      <c r="M101" s="648"/>
    </row>
    <row r="102" spans="2:13" ht="15.75" x14ac:dyDescent="0.25">
      <c r="B102" s="648"/>
      <c r="C102" s="648"/>
      <c r="D102" s="648"/>
      <c r="E102" s="648"/>
      <c r="F102" s="1231"/>
      <c r="G102" s="1231"/>
      <c r="H102" s="1231"/>
      <c r="I102" s="1231"/>
      <c r="J102" s="1237"/>
      <c r="K102" s="1231"/>
      <c r="L102" s="648"/>
      <c r="M102" s="648"/>
    </row>
    <row r="103" spans="2:13" ht="15.75" x14ac:dyDescent="0.25">
      <c r="B103" s="648"/>
      <c r="C103" s="648"/>
      <c r="D103" s="648"/>
      <c r="E103" s="648"/>
      <c r="F103" s="1231"/>
      <c r="G103" s="1231"/>
      <c r="H103" s="1231"/>
      <c r="I103" s="1231"/>
      <c r="J103" s="1237"/>
      <c r="K103" s="1231"/>
      <c r="L103" s="648"/>
      <c r="M103" s="648"/>
    </row>
    <row r="104" spans="2:13" ht="15.75" x14ac:dyDescent="0.25">
      <c r="B104" s="648"/>
      <c r="C104" s="648"/>
      <c r="D104" s="648"/>
      <c r="E104" s="648"/>
      <c r="F104" s="1231"/>
      <c r="G104" s="1231"/>
      <c r="H104" s="1231"/>
      <c r="I104" s="1231"/>
      <c r="J104" s="1237"/>
      <c r="K104" s="1231"/>
      <c r="L104" s="648"/>
      <c r="M104" s="648"/>
    </row>
    <row r="105" spans="2:13" ht="15.75" x14ac:dyDescent="0.25">
      <c r="B105" s="648"/>
      <c r="C105" s="648"/>
      <c r="D105" s="648"/>
      <c r="E105" s="648"/>
      <c r="F105" s="1231"/>
      <c r="G105" s="1231"/>
      <c r="H105" s="1231"/>
      <c r="I105" s="1231"/>
      <c r="J105" s="1237"/>
      <c r="K105" s="1231"/>
      <c r="L105" s="648"/>
      <c r="M105" s="648"/>
    </row>
    <row r="106" spans="2:13" ht="15.75" x14ac:dyDescent="0.25">
      <c r="B106" s="648"/>
      <c r="C106" s="648"/>
      <c r="D106" s="648"/>
      <c r="E106" s="648"/>
      <c r="F106" s="1231"/>
      <c r="G106" s="1231"/>
      <c r="H106" s="1231"/>
      <c r="I106" s="1231"/>
      <c r="J106" s="1237"/>
      <c r="K106" s="1231"/>
      <c r="L106" s="648"/>
      <c r="M106" s="648"/>
    </row>
    <row r="107" spans="2:13" ht="15.75" x14ac:dyDescent="0.25">
      <c r="B107" s="648"/>
      <c r="C107" s="648"/>
      <c r="D107" s="648"/>
      <c r="E107" s="648"/>
      <c r="F107" s="1231"/>
      <c r="G107" s="1231"/>
      <c r="H107" s="1231"/>
      <c r="I107" s="1231"/>
      <c r="J107" s="1237"/>
      <c r="K107" s="1231"/>
      <c r="L107" s="648"/>
      <c r="M107" s="648"/>
    </row>
    <row r="108" spans="2:13" ht="15.75" x14ac:dyDescent="0.25">
      <c r="B108" s="648"/>
      <c r="C108" s="648"/>
      <c r="D108" s="648"/>
      <c r="E108" s="648"/>
      <c r="F108" s="1231"/>
      <c r="G108" s="1231"/>
      <c r="H108" s="1231"/>
      <c r="I108" s="1231"/>
      <c r="J108" s="1237"/>
      <c r="K108" s="1231"/>
      <c r="L108" s="648"/>
      <c r="M108" s="648"/>
    </row>
    <row r="109" spans="2:13" ht="15.75" x14ac:dyDescent="0.25">
      <c r="B109" s="648"/>
      <c r="C109" s="648"/>
      <c r="D109" s="648"/>
      <c r="E109" s="648"/>
      <c r="F109" s="1231"/>
      <c r="G109" s="1231"/>
      <c r="H109" s="1231"/>
      <c r="I109" s="1231"/>
      <c r="J109" s="1237"/>
      <c r="K109" s="1231"/>
      <c r="L109" s="648"/>
      <c r="M109" s="648"/>
    </row>
    <row r="110" spans="2:13" ht="15.75" x14ac:dyDescent="0.25">
      <c r="B110" s="648"/>
      <c r="C110" s="648"/>
      <c r="D110" s="648"/>
      <c r="E110" s="648"/>
      <c r="F110" s="1231"/>
      <c r="G110" s="1231"/>
      <c r="H110" s="1231"/>
      <c r="I110" s="1231"/>
      <c r="J110" s="1237"/>
      <c r="K110" s="1231"/>
      <c r="L110" s="648"/>
      <c r="M110" s="648"/>
    </row>
    <row r="111" spans="2:13" ht="15.75" x14ac:dyDescent="0.25">
      <c r="B111" s="648"/>
      <c r="C111" s="648"/>
      <c r="D111" s="648"/>
      <c r="E111" s="648"/>
      <c r="F111" s="1231"/>
      <c r="G111" s="1231"/>
      <c r="H111" s="1231"/>
      <c r="I111" s="1231"/>
      <c r="J111" s="1237"/>
      <c r="K111" s="1231"/>
      <c r="L111" s="648"/>
      <c r="M111" s="648"/>
    </row>
    <row r="112" spans="2:13" ht="15.75" x14ac:dyDescent="0.25">
      <c r="B112" s="648"/>
      <c r="C112" s="648"/>
      <c r="D112" s="648"/>
      <c r="E112" s="648"/>
      <c r="F112" s="1231"/>
      <c r="G112" s="1231"/>
      <c r="H112" s="1231"/>
      <c r="I112" s="1231"/>
      <c r="J112" s="1237"/>
      <c r="K112" s="1231"/>
      <c r="L112" s="648"/>
      <c r="M112" s="648"/>
    </row>
    <row r="113" spans="2:13" ht="15.75" x14ac:dyDescent="0.25">
      <c r="B113" s="648"/>
      <c r="C113" s="648"/>
      <c r="D113" s="648"/>
      <c r="E113" s="648"/>
      <c r="F113" s="1231"/>
      <c r="G113" s="1231"/>
      <c r="H113" s="1231"/>
      <c r="I113" s="1231"/>
      <c r="J113" s="1237"/>
      <c r="K113" s="1231"/>
      <c r="L113" s="648"/>
      <c r="M113" s="648"/>
    </row>
    <row r="114" spans="2:13" ht="15.75" x14ac:dyDescent="0.25">
      <c r="B114" s="648"/>
      <c r="C114" s="648"/>
      <c r="D114" s="648"/>
      <c r="E114" s="648"/>
      <c r="F114" s="1231"/>
      <c r="G114" s="1231"/>
      <c r="H114" s="1231"/>
      <c r="I114" s="1231"/>
      <c r="J114" s="1237"/>
      <c r="K114" s="1231"/>
      <c r="L114" s="648"/>
      <c r="M114" s="648"/>
    </row>
    <row r="115" spans="2:13" ht="15.75" x14ac:dyDescent="0.25">
      <c r="B115" s="648"/>
      <c r="C115" s="648"/>
      <c r="D115" s="648"/>
      <c r="E115" s="648"/>
      <c r="F115" s="1231"/>
      <c r="G115" s="1231"/>
      <c r="H115" s="1231"/>
      <c r="I115" s="1231"/>
      <c r="J115" s="1237"/>
      <c r="K115" s="1231"/>
      <c r="L115" s="648"/>
      <c r="M115" s="648"/>
    </row>
    <row r="116" spans="2:13" ht="15.75" x14ac:dyDescent="0.25">
      <c r="B116" s="648"/>
      <c r="C116" s="648"/>
      <c r="D116" s="648"/>
      <c r="E116" s="648"/>
      <c r="F116" s="1231"/>
      <c r="G116" s="1231"/>
      <c r="H116" s="1231"/>
      <c r="I116" s="1231"/>
      <c r="J116" s="1237"/>
      <c r="K116" s="1231"/>
      <c r="L116" s="648"/>
      <c r="M116" s="648"/>
    </row>
    <row r="117" spans="2:13" ht="15.75" x14ac:dyDescent="0.25">
      <c r="B117" s="648"/>
      <c r="C117" s="648"/>
      <c r="D117" s="648"/>
      <c r="E117" s="648"/>
      <c r="F117" s="1231"/>
      <c r="G117" s="1231"/>
      <c r="H117" s="1231"/>
      <c r="I117" s="1231"/>
      <c r="J117" s="1237"/>
      <c r="K117" s="1231"/>
      <c r="L117" s="648"/>
      <c r="M117" s="648"/>
    </row>
    <row r="118" spans="2:13" ht="15.75" x14ac:dyDescent="0.25">
      <c r="B118" s="648"/>
      <c r="C118" s="648"/>
      <c r="D118" s="648"/>
      <c r="E118" s="648"/>
      <c r="F118" s="1231"/>
      <c r="G118" s="1231"/>
      <c r="H118" s="1231"/>
      <c r="I118" s="1231"/>
      <c r="J118" s="1237"/>
      <c r="K118" s="1231"/>
      <c r="L118" s="648"/>
      <c r="M118" s="648"/>
    </row>
    <row r="119" spans="2:13" ht="15.75" x14ac:dyDescent="0.25">
      <c r="B119" s="648"/>
      <c r="C119" s="648"/>
      <c r="D119" s="648"/>
      <c r="E119" s="648"/>
      <c r="F119" s="1231"/>
      <c r="G119" s="1231"/>
      <c r="H119" s="1231"/>
      <c r="I119" s="1231"/>
      <c r="J119" s="1237"/>
      <c r="K119" s="1231"/>
      <c r="L119" s="648"/>
      <c r="M119" s="648"/>
    </row>
    <row r="120" spans="2:13" ht="15.75" x14ac:dyDescent="0.25">
      <c r="B120" s="648"/>
      <c r="C120" s="648"/>
      <c r="D120" s="648"/>
      <c r="E120" s="648"/>
      <c r="F120" s="1231"/>
      <c r="G120" s="1231"/>
      <c r="H120" s="1231"/>
      <c r="I120" s="1231"/>
      <c r="J120" s="1237"/>
      <c r="K120" s="1231"/>
      <c r="L120" s="648"/>
      <c r="M120" s="648"/>
    </row>
    <row r="121" spans="2:13" ht="15.75" x14ac:dyDescent="0.25">
      <c r="B121" s="648"/>
      <c r="C121" s="648"/>
      <c r="D121" s="648"/>
      <c r="E121" s="648"/>
      <c r="F121" s="1231"/>
      <c r="G121" s="1231"/>
      <c r="H121" s="1231"/>
      <c r="I121" s="1231"/>
      <c r="J121" s="1237"/>
      <c r="K121" s="1231"/>
      <c r="L121" s="648"/>
      <c r="M121" s="648"/>
    </row>
    <row r="122" spans="2:13" ht="15.75" x14ac:dyDescent="0.25">
      <c r="B122" s="648"/>
      <c r="C122" s="648"/>
      <c r="D122" s="648"/>
      <c r="E122" s="648"/>
      <c r="F122" s="1231"/>
      <c r="G122" s="1231"/>
      <c r="H122" s="1231"/>
      <c r="I122" s="1231"/>
      <c r="J122" s="1237"/>
      <c r="K122" s="1231"/>
      <c r="L122" s="648"/>
      <c r="M122" s="648"/>
    </row>
    <row r="123" spans="2:13" ht="15.75" x14ac:dyDescent="0.25">
      <c r="B123" s="648"/>
      <c r="C123" s="648"/>
      <c r="D123" s="648"/>
      <c r="E123" s="648"/>
      <c r="F123" s="1231"/>
      <c r="G123" s="1231"/>
      <c r="H123" s="1231"/>
      <c r="I123" s="1231"/>
      <c r="J123" s="1237"/>
      <c r="K123" s="1231"/>
      <c r="L123" s="648"/>
      <c r="M123" s="648"/>
    </row>
    <row r="124" spans="2:13" ht="15.75" x14ac:dyDescent="0.25">
      <c r="B124" s="648"/>
      <c r="C124" s="648"/>
      <c r="D124" s="648"/>
      <c r="E124" s="648"/>
      <c r="F124" s="1231"/>
      <c r="G124" s="1231"/>
      <c r="H124" s="1231"/>
      <c r="I124" s="1231"/>
      <c r="J124" s="1237"/>
      <c r="K124" s="1231"/>
      <c r="L124" s="648"/>
      <c r="M124" s="648"/>
    </row>
    <row r="125" spans="2:13" ht="15.75" x14ac:dyDescent="0.25">
      <c r="B125" s="648"/>
      <c r="C125" s="648"/>
      <c r="D125" s="648"/>
      <c r="E125" s="648"/>
      <c r="F125" s="1231"/>
      <c r="G125" s="1231"/>
      <c r="H125" s="1231"/>
      <c r="I125" s="1231"/>
      <c r="J125" s="1237"/>
      <c r="K125" s="1231"/>
      <c r="L125" s="648"/>
      <c r="M125" s="648"/>
    </row>
    <row r="126" spans="2:13" ht="15.75" x14ac:dyDescent="0.25">
      <c r="B126" s="648"/>
      <c r="C126" s="648"/>
      <c r="D126" s="648"/>
      <c r="E126" s="648"/>
      <c r="F126" s="1231"/>
      <c r="G126" s="1231"/>
      <c r="H126" s="1231"/>
      <c r="I126" s="1231"/>
      <c r="J126" s="1237"/>
      <c r="K126" s="1231"/>
      <c r="L126" s="648"/>
      <c r="M126" s="648"/>
    </row>
    <row r="127" spans="2:13" ht="15.75" x14ac:dyDescent="0.25">
      <c r="B127" s="648"/>
      <c r="C127" s="648"/>
      <c r="D127" s="648"/>
      <c r="E127" s="648"/>
      <c r="F127" s="1231"/>
      <c r="G127" s="1231"/>
      <c r="H127" s="1231"/>
      <c r="I127" s="1231"/>
      <c r="J127" s="1237"/>
      <c r="K127" s="1231"/>
      <c r="L127" s="648"/>
      <c r="M127" s="648"/>
    </row>
    <row r="128" spans="2:13" ht="15.75" x14ac:dyDescent="0.25">
      <c r="B128" s="648"/>
      <c r="C128" s="648"/>
      <c r="D128" s="648"/>
      <c r="E128" s="648"/>
      <c r="F128" s="1231"/>
      <c r="G128" s="1231"/>
      <c r="H128" s="1231"/>
      <c r="I128" s="1231"/>
      <c r="J128" s="1237"/>
      <c r="K128" s="1231"/>
      <c r="L128" s="648"/>
      <c r="M128" s="648"/>
    </row>
    <row r="129" spans="2:13" ht="15.75" x14ac:dyDescent="0.25">
      <c r="B129" s="648"/>
      <c r="C129" s="648"/>
      <c r="D129" s="648"/>
      <c r="E129" s="648"/>
      <c r="F129" s="1231"/>
      <c r="G129" s="1231"/>
      <c r="H129" s="1231"/>
      <c r="I129" s="1231"/>
      <c r="J129" s="1237"/>
      <c r="K129" s="1231"/>
      <c r="L129" s="648"/>
      <c r="M129" s="648"/>
    </row>
    <row r="130" spans="2:13" ht="15.75" x14ac:dyDescent="0.25">
      <c r="B130" s="648"/>
      <c r="C130" s="648"/>
      <c r="D130" s="648"/>
      <c r="E130" s="648"/>
      <c r="F130" s="1231"/>
      <c r="G130" s="1231"/>
      <c r="H130" s="1231"/>
      <c r="I130" s="1231"/>
      <c r="J130" s="1237"/>
      <c r="K130" s="1231"/>
      <c r="L130" s="648"/>
      <c r="M130" s="648"/>
    </row>
    <row r="131" spans="2:13" ht="15.75" x14ac:dyDescent="0.25">
      <c r="B131" s="648"/>
      <c r="C131" s="648"/>
      <c r="D131" s="648"/>
      <c r="E131" s="648"/>
      <c r="F131" s="1231"/>
      <c r="G131" s="1231"/>
      <c r="H131" s="1231"/>
      <c r="I131" s="1231"/>
      <c r="J131" s="1237"/>
      <c r="K131" s="1231"/>
      <c r="L131" s="648"/>
      <c r="M131" s="648"/>
    </row>
    <row r="132" spans="2:13" ht="15.75" x14ac:dyDescent="0.25">
      <c r="B132" s="648"/>
      <c r="C132" s="648"/>
      <c r="D132" s="648"/>
      <c r="E132" s="648"/>
      <c r="F132" s="1231"/>
      <c r="G132" s="1231"/>
      <c r="H132" s="1231"/>
      <c r="I132" s="1231"/>
      <c r="J132" s="1237"/>
      <c r="K132" s="1231"/>
      <c r="L132" s="648"/>
      <c r="M132" s="648"/>
    </row>
    <row r="133" spans="2:13" ht="15.75" x14ac:dyDescent="0.25">
      <c r="B133" s="648"/>
      <c r="C133" s="648"/>
      <c r="D133" s="648"/>
      <c r="E133" s="648"/>
      <c r="F133" s="1231"/>
      <c r="G133" s="1231"/>
      <c r="H133" s="1231"/>
      <c r="I133" s="1231"/>
      <c r="J133" s="1237"/>
      <c r="K133" s="1231"/>
      <c r="L133" s="648"/>
      <c r="M133" s="648"/>
    </row>
    <row r="134" spans="2:13" ht="15.75" x14ac:dyDescent="0.25">
      <c r="B134" s="648"/>
      <c r="C134" s="648"/>
      <c r="D134" s="648"/>
      <c r="E134" s="648"/>
      <c r="F134" s="1231"/>
      <c r="G134" s="1231"/>
      <c r="H134" s="1231"/>
      <c r="I134" s="1231"/>
      <c r="J134" s="1237"/>
      <c r="K134" s="1231"/>
      <c r="L134" s="648"/>
      <c r="M134" s="648"/>
    </row>
    <row r="135" spans="2:13" ht="15.75" x14ac:dyDescent="0.25">
      <c r="B135" s="648"/>
      <c r="C135" s="648"/>
      <c r="D135" s="648"/>
      <c r="E135" s="648"/>
      <c r="F135" s="1231"/>
      <c r="G135" s="1231"/>
      <c r="H135" s="1231"/>
      <c r="I135" s="1231"/>
      <c r="J135" s="1237"/>
      <c r="K135" s="1231"/>
      <c r="L135" s="648"/>
      <c r="M135" s="648"/>
    </row>
    <row r="136" spans="2:13" ht="15.75" x14ac:dyDescent="0.25">
      <c r="B136" s="648"/>
      <c r="C136" s="648"/>
      <c r="D136" s="648"/>
      <c r="E136" s="648"/>
      <c r="F136" s="1231"/>
      <c r="G136" s="1231"/>
      <c r="H136" s="1231"/>
      <c r="I136" s="1231"/>
      <c r="J136" s="1237"/>
      <c r="K136" s="1231"/>
      <c r="L136" s="648"/>
      <c r="M136" s="648"/>
    </row>
  </sheetData>
  <mergeCells count="2">
    <mergeCell ref="B2:B3"/>
    <mergeCell ref="C2:E3"/>
  </mergeCells>
  <conditionalFormatting sqref="B3:E3 F6:H7 C6:D10 B5:B10 B11:E11 B1:C1 E1:K1 C5:K5 E25:K25 E13:K13 B46:I46 L11 L5:L7 L13:L25 F8:L10 B12:L12 K46:L46 B47:L63 M1:XFD1 L3:XFD3 A2:XFD2 A64:XFD73 A4:XFD4 A75:XFD1048576 B26:L45 M5:XFD63">
    <cfRule type="cellIs" dxfId="62" priority="419" operator="equal">
      <formula>0</formula>
    </cfRule>
  </conditionalFormatting>
  <conditionalFormatting sqref="I29">
    <cfRule type="cellIs" dxfId="61" priority="249" operator="equal">
      <formula>0</formula>
    </cfRule>
  </conditionalFormatting>
  <conditionalFormatting sqref="F11:H11">
    <cfRule type="cellIs" dxfId="60" priority="243" operator="equal">
      <formula>0</formula>
    </cfRule>
  </conditionalFormatting>
  <conditionalFormatting sqref="E6:E10">
    <cfRule type="cellIs" dxfId="59" priority="241" operator="equal">
      <formula>0</formula>
    </cfRule>
  </conditionalFormatting>
  <conditionalFormatting sqref="I6">
    <cfRule type="cellIs" dxfId="58" priority="240" operator="equal">
      <formula>0</formula>
    </cfRule>
  </conditionalFormatting>
  <conditionalFormatting sqref="I7">
    <cfRule type="cellIs" dxfId="57" priority="239" operator="equal">
      <formula>0</formula>
    </cfRule>
  </conditionalFormatting>
  <conditionalFormatting sqref="I30">
    <cfRule type="cellIs" dxfId="56" priority="238" operator="equal">
      <formula>0</formula>
    </cfRule>
  </conditionalFormatting>
  <conditionalFormatting sqref="I11:K11">
    <cfRule type="cellIs" dxfId="55" priority="234" operator="equal">
      <formula>0</formula>
    </cfRule>
  </conditionalFormatting>
  <conditionalFormatting sqref="I31:K31">
    <cfRule type="cellIs" dxfId="54" priority="236" operator="equal">
      <formula>0</formula>
    </cfRule>
  </conditionalFormatting>
  <conditionalFormatting sqref="I32:K32">
    <cfRule type="cellIs" dxfId="53" priority="235" operator="equal">
      <formula>0</formula>
    </cfRule>
  </conditionalFormatting>
  <conditionalFormatting sqref="J29">
    <cfRule type="cellIs" dxfId="52" priority="204" operator="equal">
      <formula>0</formula>
    </cfRule>
  </conditionalFormatting>
  <conditionalFormatting sqref="J30">
    <cfRule type="cellIs" dxfId="51" priority="203" operator="equal">
      <formula>0</formula>
    </cfRule>
  </conditionalFormatting>
  <conditionalFormatting sqref="J6">
    <cfRule type="cellIs" dxfId="50" priority="198" operator="equal">
      <formula>0</formula>
    </cfRule>
  </conditionalFormatting>
  <conditionalFormatting sqref="J7">
    <cfRule type="cellIs" dxfId="49" priority="197" operator="equal">
      <formula>0</formula>
    </cfRule>
  </conditionalFormatting>
  <conditionalFormatting sqref="K29:K30">
    <cfRule type="cellIs" dxfId="48" priority="181" operator="equal">
      <formula>0</formula>
    </cfRule>
  </conditionalFormatting>
  <conditionalFormatting sqref="K6:K7">
    <cfRule type="cellIs" dxfId="47" priority="179" operator="equal">
      <formula>0</formula>
    </cfRule>
  </conditionalFormatting>
  <conditionalFormatting sqref="J14:J23">
    <cfRule type="cellIs" dxfId="46" priority="46" operator="equal">
      <formula>0</formula>
    </cfRule>
  </conditionalFormatting>
  <conditionalFormatting sqref="B13:D25 E14:J24">
    <cfRule type="cellIs" dxfId="45" priority="48" operator="equal">
      <formula>0</formula>
    </cfRule>
  </conditionalFormatting>
  <conditionalFormatting sqref="K24">
    <cfRule type="cellIs" dxfId="44" priority="47" operator="equal">
      <formula>0</formula>
    </cfRule>
  </conditionalFormatting>
  <conditionalFormatting sqref="K14:K23">
    <cfRule type="cellIs" dxfId="43" priority="45" operator="equal">
      <formula>0</formula>
    </cfRule>
  </conditionalFormatting>
  <conditionalFormatting sqref="B39:H43 F38:H38 D36:H37">
    <cfRule type="cellIs" dxfId="42" priority="27" operator="equal">
      <formula>0</formula>
    </cfRule>
  </conditionalFormatting>
  <conditionalFormatting sqref="B35:C38">
    <cfRule type="cellIs" dxfId="41" priority="26" operator="equal">
      <formula>0</formula>
    </cfRule>
  </conditionalFormatting>
  <conditionalFormatting sqref="I36:I43">
    <cfRule type="cellIs" dxfId="40" priority="25" operator="equal">
      <formula>0</formula>
    </cfRule>
  </conditionalFormatting>
  <pageMargins left="0.25" right="0.25" top="0.75" bottom="0.75" header="0.3" footer="0.3"/>
  <pageSetup scale="47"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2"/>
  <sheetViews>
    <sheetView workbookViewId="0">
      <selection activeCell="G16" sqref="G16"/>
    </sheetView>
  </sheetViews>
  <sheetFormatPr defaultRowHeight="15" x14ac:dyDescent="0.25"/>
  <cols>
    <col min="1" max="1" width="21.42578125" customWidth="1"/>
    <col min="2" max="2" width="53.7109375" bestFit="1" customWidth="1"/>
    <col min="3" max="3" width="10.7109375" style="38" customWidth="1"/>
    <col min="4" max="4" width="12" style="22" customWidth="1"/>
    <col min="5" max="6" width="13.5703125" customWidth="1"/>
    <col min="7" max="7" width="16.7109375" customWidth="1"/>
    <col min="8" max="8" width="14.5703125" style="22" customWidth="1"/>
  </cols>
  <sheetData>
    <row r="1" spans="1:8" ht="60" customHeight="1" thickBot="1" x14ac:dyDescent="0.3">
      <c r="A1" s="1059" t="str">
        <f>'Comm Input'!$J$4</f>
        <v>2022 12 Pays 2023 01</v>
      </c>
      <c r="B1" s="1059"/>
      <c r="C1" s="1137" t="s">
        <v>118</v>
      </c>
      <c r="D1" s="1134"/>
      <c r="G1" s="465"/>
      <c r="H1" s="464"/>
    </row>
    <row r="2" spans="1:8" x14ac:dyDescent="0.25">
      <c r="A2" s="1508">
        <f>SUM(H:H)</f>
        <v>0</v>
      </c>
      <c r="B2" s="1510" t="s">
        <v>774</v>
      </c>
      <c r="C2" s="1511"/>
      <c r="D2" s="1511"/>
    </row>
    <row r="3" spans="1:8" ht="21.75" customHeight="1" thickBot="1" x14ac:dyDescent="0.3">
      <c r="A3" s="1509"/>
      <c r="B3" s="1510"/>
      <c r="C3" s="1511"/>
      <c r="D3" s="1511"/>
    </row>
    <row r="4" spans="1:8" x14ac:dyDescent="0.25">
      <c r="A4" s="445" t="s">
        <v>133</v>
      </c>
      <c r="B4" s="445" t="s">
        <v>134</v>
      </c>
      <c r="C4" s="1015" t="s">
        <v>171</v>
      </c>
      <c r="D4" s="445" t="s">
        <v>126</v>
      </c>
      <c r="E4" s="446" t="s">
        <v>136</v>
      </c>
      <c r="F4" s="447" t="s">
        <v>743</v>
      </c>
      <c r="G4" s="704"/>
      <c r="H4" s="82" t="s">
        <v>147</v>
      </c>
    </row>
    <row r="5" spans="1:8" x14ac:dyDescent="0.25">
      <c r="A5" s="440" t="str">
        <f>'Comm Input'!J2241</f>
        <v>C &amp; G Agri</v>
      </c>
      <c r="B5" s="35" t="str">
        <f>'Comm Input'!K2241</f>
        <v>Broker: POC Sean Riley</v>
      </c>
      <c r="C5" s="938"/>
      <c r="D5" s="158"/>
      <c r="E5" s="117"/>
      <c r="F5" s="117"/>
      <c r="G5" s="158"/>
      <c r="H5" s="158"/>
    </row>
    <row r="6" spans="1:8" x14ac:dyDescent="0.25">
      <c r="A6" s="311">
        <f>'Comm Input'!J2242</f>
        <v>0</v>
      </c>
      <c r="B6" s="378" t="str">
        <f>'Comm Input'!K2242</f>
        <v>Tanis Harvesting</v>
      </c>
      <c r="C6" s="38">
        <f>'Comm Input'!L2242</f>
        <v>0.1915</v>
      </c>
      <c r="D6" t="str">
        <f>'Comm Input'!M2242</f>
        <v>FL2105</v>
      </c>
      <c r="E6" s="790">
        <f>'Comm Input'!N2242</f>
        <v>0</v>
      </c>
      <c r="F6" s="1060">
        <f>'Comm Input'!V2242</f>
        <v>2.1999999999999999E-2</v>
      </c>
      <c r="G6" s="528">
        <f>'Comm Input'!W2242</f>
        <v>0</v>
      </c>
      <c r="H6" s="523">
        <f>'Comm Input'!Z2242</f>
        <v>0</v>
      </c>
    </row>
    <row r="7" spans="1:8" x14ac:dyDescent="0.25">
      <c r="A7" s="311">
        <f>'Comm Input'!J2243</f>
        <v>0</v>
      </c>
      <c r="B7">
        <f>'Comm Input'!K2243</f>
        <v>0</v>
      </c>
      <c r="C7" s="38">
        <f>'Comm Input'!L2243</f>
        <v>0</v>
      </c>
      <c r="D7">
        <f>'Comm Input'!M2243</f>
        <v>0</v>
      </c>
      <c r="E7" s="529">
        <f>'Comm Input'!N2243</f>
        <v>0</v>
      </c>
      <c r="F7" s="1060">
        <f>'Comm Input'!V2243</f>
        <v>0</v>
      </c>
      <c r="G7" s="529">
        <f>'Comm Input'!W2243</f>
        <v>0</v>
      </c>
      <c r="H7" s="22">
        <f>'Comm Input'!Z2243</f>
        <v>0</v>
      </c>
    </row>
    <row r="8" spans="1:8" x14ac:dyDescent="0.25">
      <c r="A8" s="311">
        <f>'Comm Input'!J2244</f>
        <v>0</v>
      </c>
      <c r="B8" t="str">
        <f>'Comm Input'!K2244</f>
        <v>EFFECTIVE: 12/2021</v>
      </c>
      <c r="C8" s="38">
        <f>'Comm Input'!L2244</f>
        <v>0.1988</v>
      </c>
      <c r="D8" t="str">
        <f>'Comm Input'!M2244</f>
        <v>FL0037</v>
      </c>
      <c r="E8" s="529">
        <f>'Comm Input'!N2244</f>
        <v>0</v>
      </c>
      <c r="F8" s="1060">
        <f>'Comm Input'!V2244</f>
        <v>2.2499999999999999E-2</v>
      </c>
      <c r="G8" s="529">
        <f>'Comm Input'!W2244</f>
        <v>0</v>
      </c>
      <c r="H8" s="22">
        <f>'Comm Input'!Z2244</f>
        <v>0</v>
      </c>
    </row>
    <row r="9" spans="1:8" x14ac:dyDescent="0.25">
      <c r="A9" s="311">
        <f>'Comm Input'!J2245</f>
        <v>0</v>
      </c>
      <c r="B9">
        <f>'Comm Input'!K2245</f>
        <v>0</v>
      </c>
      <c r="C9" s="38">
        <f>'Comm Input'!L2245</f>
        <v>0</v>
      </c>
      <c r="D9">
        <f>'Comm Input'!M2245</f>
        <v>0</v>
      </c>
      <c r="E9" s="529">
        <f>'Comm Input'!N2245</f>
        <v>0</v>
      </c>
      <c r="F9" s="1060">
        <f>'Comm Input'!V2245</f>
        <v>0</v>
      </c>
      <c r="G9" s="529">
        <f>'Comm Input'!W2245</f>
        <v>0</v>
      </c>
      <c r="H9" s="22">
        <f>'Comm Input'!Z2245</f>
        <v>0</v>
      </c>
    </row>
    <row r="10" spans="1:8" x14ac:dyDescent="0.25">
      <c r="A10" s="311">
        <f>'Comm Input'!J2246</f>
        <v>0</v>
      </c>
      <c r="B10">
        <f>'Comm Input'!K2246</f>
        <v>0</v>
      </c>
      <c r="D10" t="str">
        <f>'Comm Input'!M2246</f>
        <v>FL0016</v>
      </c>
      <c r="E10" s="529">
        <f>'Comm Input'!N2246</f>
        <v>0</v>
      </c>
      <c r="F10" s="1060">
        <f>'Comm Input'!V2246</f>
        <v>2.3199999999999998E-2</v>
      </c>
      <c r="G10" s="529">
        <f>'Comm Input'!W2246</f>
        <v>0</v>
      </c>
      <c r="H10" s="22">
        <f>'Comm Input'!Z2246</f>
        <v>0</v>
      </c>
    </row>
    <row r="11" spans="1:8" x14ac:dyDescent="0.25">
      <c r="A11" s="311"/>
      <c r="D11"/>
      <c r="E11" s="529">
        <f>'Comm Input'!N2247</f>
        <v>0</v>
      </c>
      <c r="F11" s="1060">
        <f>'Comm Input'!V2247</f>
        <v>0</v>
      </c>
      <c r="G11" s="529">
        <f>'Comm Input'!W2247</f>
        <v>0</v>
      </c>
      <c r="H11" s="22">
        <f>'Comm Input'!Z2247</f>
        <v>0</v>
      </c>
    </row>
    <row r="12" spans="1:8" x14ac:dyDescent="0.25">
      <c r="A12" s="311">
        <f>'Comm Input'!J2249</f>
        <v>0</v>
      </c>
      <c r="B12">
        <f>'Comm Input'!K2249</f>
        <v>0</v>
      </c>
      <c r="D12">
        <f>'Comm Input'!M2249</f>
        <v>0</v>
      </c>
      <c r="E12" s="49">
        <f>'Comm Input'!N2249</f>
        <v>0</v>
      </c>
      <c r="F12" s="49"/>
      <c r="G12" s="827">
        <f>'Comm Input'!W2249</f>
        <v>0</v>
      </c>
      <c r="H12" s="829">
        <f>'Comm Input'!Z2249</f>
        <v>0</v>
      </c>
    </row>
  </sheetData>
  <mergeCells count="2">
    <mergeCell ref="A2:A3"/>
    <mergeCell ref="B2:D3"/>
  </mergeCells>
  <conditionalFormatting sqref="A1:B1 D1">
    <cfRule type="cellIs" dxfId="39" priority="16" operator="equal">
      <formula>0</formula>
    </cfRule>
  </conditionalFormatting>
  <conditionalFormatting sqref="A1:B2 B5:G5 I4:XFD4 H1:XFD1 E2:XFD3 A13:XFD1048576 D1 A6:G12 A4:F4 H5:XFD12">
    <cfRule type="cellIs" dxfId="38" priority="15" operator="equal">
      <formula>0</formula>
    </cfRule>
  </conditionalFormatting>
  <conditionalFormatting sqref="A3 A1:B2 E2:XFD3 A13:XFD1048576 G1:XFD1 I4:XFD12 D1">
    <cfRule type="cellIs" dxfId="37" priority="14" operator="equal">
      <formula>0.1783</formula>
    </cfRule>
  </conditionalFormatting>
  <conditionalFormatting sqref="A5">
    <cfRule type="cellIs" dxfId="36" priority="6" operator="equal">
      <formula>0</formula>
    </cfRule>
  </conditionalFormatting>
  <pageMargins left="0.25" right="0.25" top="0.75" bottom="0.75" header="0.3" footer="0.3"/>
  <pageSetup scale="65"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1F0DF-7AE0-4583-9EAE-7D4BED424A49}">
  <dimension ref="A1:H13"/>
  <sheetViews>
    <sheetView workbookViewId="0">
      <selection activeCell="A3" sqref="A3:A4"/>
    </sheetView>
  </sheetViews>
  <sheetFormatPr defaultRowHeight="15" x14ac:dyDescent="0.25"/>
  <cols>
    <col min="1" max="1" width="21.28515625" customWidth="1"/>
    <col min="2" max="2" width="28" customWidth="1"/>
    <col min="3" max="3" width="14.140625" customWidth="1"/>
    <col min="4" max="4" width="7.5703125" customWidth="1"/>
    <col min="5" max="5" width="17.140625" customWidth="1"/>
    <col min="6" max="6" width="11.7109375" customWidth="1"/>
  </cols>
  <sheetData>
    <row r="1" spans="1:8" x14ac:dyDescent="0.25">
      <c r="A1" s="391" t="str">
        <f>'Comm Input'!$J$4</f>
        <v>2022 12 Pays 2023 01</v>
      </c>
    </row>
    <row r="3" spans="1:8" x14ac:dyDescent="0.25">
      <c r="A3" s="1512">
        <f>SUM(H:H)</f>
        <v>298.54500000000002</v>
      </c>
      <c r="B3" s="1514" t="s">
        <v>1081</v>
      </c>
      <c r="E3" s="22"/>
    </row>
    <row r="4" spans="1:8" x14ac:dyDescent="0.25">
      <c r="A4" s="1513"/>
      <c r="B4" s="1515"/>
      <c r="E4" s="22"/>
    </row>
    <row r="5" spans="1:8" x14ac:dyDescent="0.25">
      <c r="E5" s="22"/>
    </row>
    <row r="6" spans="1:8" x14ac:dyDescent="0.25">
      <c r="E6" s="22"/>
    </row>
    <row r="7" spans="1:8" x14ac:dyDescent="0.25">
      <c r="A7" s="445" t="s">
        <v>133</v>
      </c>
      <c r="B7" s="445" t="s">
        <v>134</v>
      </c>
      <c r="C7" s="1341" t="s">
        <v>171</v>
      </c>
      <c r="D7" s="1339" t="s">
        <v>126</v>
      </c>
      <c r="E7" s="446" t="s">
        <v>136</v>
      </c>
      <c r="F7" s="1340" t="s">
        <v>743</v>
      </c>
      <c r="G7" s="704"/>
      <c r="H7" s="1338" t="s">
        <v>147</v>
      </c>
    </row>
    <row r="8" spans="1:8" x14ac:dyDescent="0.25">
      <c r="A8" s="440" t="str">
        <f>'Comm Input'!J1279</f>
        <v>CES - Fortem</v>
      </c>
      <c r="B8" s="35" t="str">
        <f>'Comm Input'!K1279</f>
        <v>Broker: Ricky Gonzalez</v>
      </c>
      <c r="C8" s="35"/>
      <c r="D8" s="158"/>
      <c r="E8" s="117"/>
      <c r="F8" s="158">
        <f>'Comm Input'!W1279</f>
        <v>0.03</v>
      </c>
      <c r="G8" s="117"/>
      <c r="H8" s="158"/>
    </row>
    <row r="9" spans="1:8" x14ac:dyDescent="0.25">
      <c r="A9" s="311">
        <f>'Comm Input'!J1280</f>
        <v>0</v>
      </c>
      <c r="B9" t="str">
        <f>'Comm Input'!K1280</f>
        <v>White Water Corp</v>
      </c>
      <c r="C9" s="17">
        <f>'Comm Input'!L1280</f>
        <v>0.27639999999999998</v>
      </c>
      <c r="D9" t="str">
        <f>'Comm Input'!M1280</f>
        <v>FL5610</v>
      </c>
      <c r="E9" s="589">
        <f>'Comm Input'!N1280</f>
        <v>9951.5</v>
      </c>
      <c r="F9" s="523">
        <f>'Comm Input'!W1280</f>
        <v>298.54500000000002</v>
      </c>
      <c r="G9" s="523">
        <f>'Comm Input'!X1280</f>
        <v>0</v>
      </c>
      <c r="H9" s="523">
        <f>'Comm Input'!Z1280</f>
        <v>0</v>
      </c>
    </row>
    <row r="10" spans="1:8" x14ac:dyDescent="0.25">
      <c r="A10" s="311">
        <f>'Comm Input'!J1281</f>
        <v>0</v>
      </c>
      <c r="B10">
        <f>'Comm Input'!K1281</f>
        <v>0</v>
      </c>
      <c r="C10">
        <f>'Comm Input'!L1281</f>
        <v>0</v>
      </c>
      <c r="D10">
        <f>'Comm Input'!M1281</f>
        <v>0</v>
      </c>
      <c r="E10" s="529">
        <f>'Comm Input'!N1281</f>
        <v>0</v>
      </c>
      <c r="F10" s="22">
        <f>'Comm Input'!W1281</f>
        <v>0</v>
      </c>
      <c r="G10" s="22">
        <f>'Comm Input'!X1281</f>
        <v>0</v>
      </c>
      <c r="H10" s="22">
        <f>'Comm Input'!Z1281</f>
        <v>0</v>
      </c>
    </row>
    <row r="11" spans="1:8" x14ac:dyDescent="0.25">
      <c r="A11" s="311">
        <f>'Comm Input'!J1282</f>
        <v>0</v>
      </c>
      <c r="B11" t="str">
        <f>'Comm Input'!K1282</f>
        <v>EFFECTIVE: 10/2022</v>
      </c>
      <c r="C11" s="17">
        <f>'Comm Input'!L1282</f>
        <v>0</v>
      </c>
      <c r="D11">
        <f>'Comm Input'!M1282</f>
        <v>0</v>
      </c>
      <c r="E11" s="529">
        <f>'Comm Input'!N1282</f>
        <v>0</v>
      </c>
      <c r="F11" s="22">
        <f>'Comm Input'!W1282</f>
        <v>0</v>
      </c>
      <c r="G11" s="22">
        <f>'Comm Input'!X1282</f>
        <v>0</v>
      </c>
      <c r="H11" s="22">
        <f>'Comm Input'!Z1282</f>
        <v>0</v>
      </c>
    </row>
    <row r="12" spans="1:8" x14ac:dyDescent="0.25">
      <c r="A12" s="311">
        <f>'Comm Input'!J1283</f>
        <v>0</v>
      </c>
      <c r="B12">
        <f>'Comm Input'!K1283</f>
        <v>0</v>
      </c>
      <c r="C12">
        <f>'Comm Input'!L1283</f>
        <v>0</v>
      </c>
      <c r="D12">
        <f>'Comm Input'!M1283</f>
        <v>0</v>
      </c>
      <c r="E12" s="529">
        <f>'Comm Input'!N1283</f>
        <v>0</v>
      </c>
      <c r="F12" s="22">
        <f>'Comm Input'!W1283</f>
        <v>0</v>
      </c>
      <c r="G12" s="22">
        <f>'Comm Input'!X1283</f>
        <v>0</v>
      </c>
      <c r="H12" s="22">
        <f>'Comm Input'!Z1283</f>
        <v>0</v>
      </c>
    </row>
    <row r="13" spans="1:8" x14ac:dyDescent="0.25">
      <c r="A13" s="311">
        <f>'Comm Input'!J1287</f>
        <v>0</v>
      </c>
      <c r="B13">
        <f>'Comm Input'!K1287</f>
        <v>0</v>
      </c>
      <c r="C13">
        <f>'Comm Input'!L1287</f>
        <v>0</v>
      </c>
      <c r="D13">
        <f>'Comm Input'!M1287</f>
        <v>0</v>
      </c>
      <c r="E13" s="49">
        <f>'Comm Input'!N1287</f>
        <v>0</v>
      </c>
      <c r="F13" s="827">
        <f>'Comm Input'!W1287</f>
        <v>298.54500000000002</v>
      </c>
      <c r="G13" s="829">
        <f>'Comm Input'!X1287</f>
        <v>0</v>
      </c>
      <c r="H13" s="829">
        <f>'Comm Input'!Z1287</f>
        <v>298.54500000000002</v>
      </c>
    </row>
  </sheetData>
  <mergeCells count="2">
    <mergeCell ref="A3:A4"/>
    <mergeCell ref="B3:B4"/>
  </mergeCells>
  <conditionalFormatting sqref="A7:F7 A8:H13">
    <cfRule type="cellIs" dxfId="35" priority="7" operator="equal">
      <formula>0</formula>
    </cfRule>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A1:H55"/>
  <sheetViews>
    <sheetView zoomScale="85" zoomScaleNormal="85" workbookViewId="0">
      <pane ySplit="7" topLeftCell="A8" activePane="bottomLeft" state="frozen"/>
      <selection pane="bottomLeft" activeCell="A2" sqref="A2:B3"/>
    </sheetView>
  </sheetViews>
  <sheetFormatPr defaultRowHeight="15" x14ac:dyDescent="0.25"/>
  <cols>
    <col min="1" max="1" width="21.5703125" customWidth="1"/>
    <col min="2" max="2" width="32.28515625" bestFit="1" customWidth="1"/>
    <col min="3" max="3" width="13" customWidth="1"/>
    <col min="4" max="4" width="13" style="22" customWidth="1"/>
    <col min="5" max="5" width="11.42578125" customWidth="1"/>
    <col min="7" max="7" width="16.7109375" customWidth="1"/>
    <col min="8" max="8" width="21.28515625" style="376" customWidth="1"/>
  </cols>
  <sheetData>
    <row r="1" spans="1:8" ht="69.75" customHeight="1" x14ac:dyDescent="0.25">
      <c r="A1" s="1403" t="str">
        <f>'Comm Input'!J4</f>
        <v>2022 12 Pays 2023 01</v>
      </c>
      <c r="B1" s="1403"/>
      <c r="C1" s="1523" t="str">
        <f>'Comm Input'!M4</f>
        <v>Coastal Employer Strategies</v>
      </c>
      <c r="D1" s="1523"/>
      <c r="E1" s="1516"/>
      <c r="F1" s="1516"/>
      <c r="G1" s="1516"/>
      <c r="H1" s="1516"/>
    </row>
    <row r="2" spans="1:8" x14ac:dyDescent="0.25">
      <c r="A2" s="1517">
        <f>SUM(H2:H828)</f>
        <v>1062.3844859999999</v>
      </c>
      <c r="B2" s="1518"/>
      <c r="C2" s="1521" t="s">
        <v>775</v>
      </c>
      <c r="D2" s="22" t="s">
        <v>776</v>
      </c>
    </row>
    <row r="3" spans="1:8" x14ac:dyDescent="0.25">
      <c r="A3" s="1519"/>
      <c r="B3" s="1520"/>
      <c r="C3" s="1522"/>
      <c r="D3" s="22" t="s">
        <v>777</v>
      </c>
    </row>
    <row r="4" spans="1:8" ht="34.5" customHeight="1" x14ac:dyDescent="0.35">
      <c r="A4" s="507"/>
      <c r="B4" s="161"/>
    </row>
    <row r="5" spans="1:8" ht="31.35" customHeight="1" x14ac:dyDescent="0.25">
      <c r="A5" s="300" t="str">
        <f>'Comm Input'!J7</f>
        <v>Program</v>
      </c>
      <c r="B5" s="300" t="str">
        <f>'Comm Input'!K7</f>
        <v>Client</v>
      </c>
      <c r="C5" s="300" t="str">
        <f>'Comm Input'!M7</f>
        <v>Code</v>
      </c>
      <c r="D5" s="354" t="str">
        <f>'Comm Input'!N7</f>
        <v>Payroll</v>
      </c>
      <c r="E5" s="302" t="str">
        <f>'Comm Input'!U7</f>
        <v xml:space="preserve"> Total Admin Fee %</v>
      </c>
      <c r="F5" s="302" t="str">
        <f>'Comm Input'!V7</f>
        <v>Total Billed</v>
      </c>
      <c r="G5" s="315" t="str">
        <f>'Comm Input'!W7</f>
        <v>Admin Comm</v>
      </c>
      <c r="H5" s="432" t="str">
        <f>'Comm Input'!Z7</f>
        <v>Total</v>
      </c>
    </row>
    <row r="6" spans="1:8" hidden="1" x14ac:dyDescent="0.25">
      <c r="A6" s="334"/>
      <c r="B6" s="171"/>
      <c r="C6" s="176"/>
      <c r="D6" s="449"/>
      <c r="E6" s="177"/>
      <c r="F6" s="177"/>
      <c r="G6" s="364"/>
      <c r="H6" s="336"/>
    </row>
    <row r="7" spans="1:8" x14ac:dyDescent="0.25">
      <c r="A7" s="334"/>
      <c r="B7" s="171"/>
      <c r="C7" s="176"/>
      <c r="D7" s="449"/>
      <c r="E7" s="177"/>
      <c r="F7" s="177"/>
      <c r="G7" s="364"/>
      <c r="H7" s="336"/>
    </row>
    <row r="8" spans="1:8" x14ac:dyDescent="0.25">
      <c r="A8" s="310" t="str">
        <f>'Comm Input'!J133</f>
        <v>Staff Direct</v>
      </c>
      <c r="B8" s="35" t="str">
        <f>'Comm Input'!K133</f>
        <v xml:space="preserve">Broker: SS&amp;L </v>
      </c>
      <c r="C8" s="158"/>
      <c r="D8" s="117"/>
      <c r="E8" s="158">
        <f>'Comm Input'!U133</f>
        <v>2.5000000000000001E-2</v>
      </c>
      <c r="F8" s="158"/>
      <c r="G8" s="158">
        <f>'Comm Input'!W133</f>
        <v>1.4E-2</v>
      </c>
      <c r="H8" s="433"/>
    </row>
    <row r="9" spans="1:8" x14ac:dyDescent="0.25">
      <c r="A9" s="311">
        <f>'Comm Input'!J134</f>
        <v>0</v>
      </c>
      <c r="B9" t="str">
        <f>'Comm Input'!K134</f>
        <v>GDB</v>
      </c>
      <c r="C9">
        <f>'Comm Input'!M134</f>
        <v>0</v>
      </c>
      <c r="D9" s="22">
        <f>'Comm Input'!N134</f>
        <v>0</v>
      </c>
      <c r="E9" s="38">
        <f>'Comm Input'!U134</f>
        <v>0</v>
      </c>
      <c r="F9" s="38">
        <f>'Comm Input'!V134</f>
        <v>0</v>
      </c>
      <c r="G9" s="22">
        <f>'Comm Input'!W134</f>
        <v>0</v>
      </c>
      <c r="H9" s="306">
        <f>'Comm Input'!Z134</f>
        <v>0</v>
      </c>
    </row>
    <row r="10" spans="1:8" x14ac:dyDescent="0.25">
      <c r="A10" s="311">
        <f>'Comm Input'!J135</f>
        <v>0</v>
      </c>
      <c r="B10">
        <f>'Comm Input'!K135</f>
        <v>0</v>
      </c>
      <c r="C10">
        <f>'Comm Input'!M135</f>
        <v>0</v>
      </c>
      <c r="D10" s="22">
        <f>'Comm Input'!N135</f>
        <v>0</v>
      </c>
      <c r="E10" s="38">
        <f>'Comm Input'!U135</f>
        <v>0</v>
      </c>
      <c r="F10" s="38">
        <f>'Comm Input'!V135</f>
        <v>0</v>
      </c>
      <c r="G10" s="22">
        <f>'Comm Input'!W135</f>
        <v>0</v>
      </c>
      <c r="H10" s="306">
        <f>'Comm Input'!Z135</f>
        <v>0</v>
      </c>
    </row>
    <row r="11" spans="1:8" x14ac:dyDescent="0.25">
      <c r="A11" s="311">
        <f>'Comm Input'!J136</f>
        <v>0</v>
      </c>
      <c r="B11" t="str">
        <f>'Comm Input'!K136</f>
        <v xml:space="preserve">EFFECTIVE: </v>
      </c>
      <c r="C11">
        <f>'Comm Input'!M136</f>
        <v>0</v>
      </c>
      <c r="D11" s="22">
        <f>'Comm Input'!N136</f>
        <v>0</v>
      </c>
      <c r="E11" s="38">
        <f>'Comm Input'!U136</f>
        <v>0</v>
      </c>
      <c r="F11" s="38">
        <f>'Comm Input'!V136</f>
        <v>0</v>
      </c>
      <c r="G11" s="22">
        <f>'Comm Input'!W136</f>
        <v>0</v>
      </c>
      <c r="H11" s="306">
        <f>'Comm Input'!Z136</f>
        <v>0</v>
      </c>
    </row>
    <row r="12" spans="1:8" x14ac:dyDescent="0.25">
      <c r="A12" s="311">
        <f>'Comm Input'!J137</f>
        <v>0</v>
      </c>
      <c r="B12">
        <f>'Comm Input'!K137</f>
        <v>0</v>
      </c>
      <c r="C12">
        <f>'Comm Input'!M137</f>
        <v>0</v>
      </c>
      <c r="D12" s="22">
        <f>'Comm Input'!N137</f>
        <v>0</v>
      </c>
      <c r="E12" s="38">
        <f>'Comm Input'!U137</f>
        <v>0</v>
      </c>
      <c r="F12" s="38">
        <f>'Comm Input'!V137</f>
        <v>0</v>
      </c>
      <c r="G12" s="22">
        <f>'Comm Input'!W137</f>
        <v>0</v>
      </c>
      <c r="H12" s="306">
        <f>'Comm Input'!Z137</f>
        <v>0</v>
      </c>
    </row>
    <row r="13" spans="1:8" x14ac:dyDescent="0.25">
      <c r="A13" s="311">
        <f>'Comm Input'!J141</f>
        <v>0</v>
      </c>
      <c r="B13">
        <f>'Comm Input'!K141</f>
        <v>0</v>
      </c>
      <c r="C13">
        <f>'Comm Input'!M141</f>
        <v>0</v>
      </c>
      <c r="D13" s="49">
        <f>'Comm Input'!N141</f>
        <v>0</v>
      </c>
      <c r="E13" s="38">
        <f>'Comm Input'!U141</f>
        <v>0</v>
      </c>
      <c r="F13" s="38">
        <f>'Comm Input'!V141</f>
        <v>0</v>
      </c>
      <c r="G13" s="827">
        <f>'Comm Input'!W141</f>
        <v>0</v>
      </c>
      <c r="H13" s="978">
        <f>'Comm Input'!Z141</f>
        <v>0</v>
      </c>
    </row>
    <row r="16" spans="1:8" x14ac:dyDescent="0.25">
      <c r="A16" s="310" t="str">
        <f>'Comm Input'!J1157</f>
        <v>CES</v>
      </c>
      <c r="B16" s="35" t="str">
        <f>'Comm Input'!K1157</f>
        <v>Broker: SS&amp;L</v>
      </c>
      <c r="C16" s="158"/>
      <c r="D16" s="117"/>
      <c r="E16" s="159" t="s">
        <v>171</v>
      </c>
      <c r="F16" s="316"/>
      <c r="G16" s="158">
        <f>'Comm Input'!W1157</f>
        <v>2.5000000000000001E-2</v>
      </c>
      <c r="H16" s="158"/>
    </row>
    <row r="17" spans="1:8" x14ac:dyDescent="0.25">
      <c r="A17" s="311">
        <f>'Comm Input'!J1158</f>
        <v>0</v>
      </c>
      <c r="B17" t="str">
        <f>'Comm Input'!K1158</f>
        <v>Advanced Roofing South (ARS)</v>
      </c>
      <c r="C17" t="str">
        <f>'Comm Input'!M1158</f>
        <v>FL5551</v>
      </c>
      <c r="D17" s="529">
        <f>'Comm Input'!N1158</f>
        <v>12240</v>
      </c>
      <c r="E17" s="732"/>
      <c r="F17" s="17">
        <f>'Comm Input'!O1158</f>
        <v>0</v>
      </c>
      <c r="G17" s="22">
        <f>'Comm Input'!W1158</f>
        <v>306</v>
      </c>
      <c r="H17" s="22">
        <f>'Comm Input'!Z1158</f>
        <v>0</v>
      </c>
    </row>
    <row r="18" spans="1:8" x14ac:dyDescent="0.25">
      <c r="A18" s="311">
        <f>'Comm Input'!J1159</f>
        <v>0</v>
      </c>
      <c r="B18">
        <f>'Comm Input'!K1159</f>
        <v>0</v>
      </c>
      <c r="C18" t="str">
        <f>'Comm Input'!M1159</f>
        <v>OT</v>
      </c>
      <c r="D18" s="528">
        <f>'Comm Input'!N1159</f>
        <v>0</v>
      </c>
      <c r="E18" s="528"/>
      <c r="F18" s="17">
        <f>'Comm Input'!O1159</f>
        <v>0</v>
      </c>
      <c r="G18" s="523">
        <f>'Comm Input'!W1159</f>
        <v>0</v>
      </c>
      <c r="H18" s="523">
        <f>'Comm Input'!Z1159</f>
        <v>0</v>
      </c>
    </row>
    <row r="19" spans="1:8" x14ac:dyDescent="0.25">
      <c r="A19" s="311">
        <f>'Comm Input'!J1160</f>
        <v>0</v>
      </c>
      <c r="B19">
        <f>'Comm Input'!K1160</f>
        <v>0</v>
      </c>
      <c r="C19" t="str">
        <f>'Comm Input'!M1160</f>
        <v>FL8742</v>
      </c>
      <c r="D19" s="529">
        <f>'Comm Input'!N1160</f>
        <v>0</v>
      </c>
      <c r="E19" s="529"/>
      <c r="F19" s="17">
        <f>'Comm Input'!O1160</f>
        <v>0</v>
      </c>
      <c r="G19" s="22">
        <f>'Comm Input'!W1160</f>
        <v>0</v>
      </c>
      <c r="H19" s="22">
        <f>'Comm Input'!Z1160</f>
        <v>0</v>
      </c>
    </row>
    <row r="20" spans="1:8" x14ac:dyDescent="0.25">
      <c r="A20" s="311">
        <f>'Comm Input'!J1161</f>
        <v>0</v>
      </c>
      <c r="B20">
        <f>'Comm Input'!K1161</f>
        <v>0</v>
      </c>
      <c r="C20">
        <f>'Comm Input'!M1161</f>
        <v>0</v>
      </c>
      <c r="D20" s="529">
        <f>'Comm Input'!N1161</f>
        <v>0</v>
      </c>
      <c r="E20" s="529"/>
      <c r="F20" s="17">
        <f>'Comm Input'!O1161</f>
        <v>0</v>
      </c>
      <c r="G20" s="22">
        <f>'Comm Input'!W1161</f>
        <v>0</v>
      </c>
      <c r="H20" s="22">
        <f>'Comm Input'!Z1161</f>
        <v>0</v>
      </c>
    </row>
    <row r="21" spans="1:8" x14ac:dyDescent="0.25">
      <c r="A21" s="311">
        <f>'Comm Input'!J1162</f>
        <v>0</v>
      </c>
      <c r="B21">
        <f>'Comm Input'!K1162</f>
        <v>0</v>
      </c>
      <c r="C21">
        <f>'Comm Input'!M1162</f>
        <v>0</v>
      </c>
      <c r="D21" s="529">
        <f>'Comm Input'!N1162</f>
        <v>0</v>
      </c>
      <c r="E21" s="529"/>
      <c r="F21" s="17">
        <f>'Comm Input'!O1162</f>
        <v>0</v>
      </c>
      <c r="G21" s="22">
        <f>'Comm Input'!W1162</f>
        <v>0</v>
      </c>
      <c r="H21" s="22">
        <f>'Comm Input'!Z1162</f>
        <v>0</v>
      </c>
    </row>
    <row r="22" spans="1:8" x14ac:dyDescent="0.25">
      <c r="A22" s="311">
        <f>'Comm Input'!J1165</f>
        <v>0</v>
      </c>
      <c r="B22">
        <f>'Comm Input'!K1165</f>
        <v>0</v>
      </c>
      <c r="C22">
        <f>'Comm Input'!M1165</f>
        <v>0</v>
      </c>
      <c r="D22" s="529">
        <f>'Comm Input'!N1165</f>
        <v>0</v>
      </c>
      <c r="E22" s="529"/>
      <c r="F22" s="17">
        <f>'Comm Input'!O1165</f>
        <v>0</v>
      </c>
      <c r="G22" s="827">
        <f>'Comm Input'!W1165</f>
        <v>306</v>
      </c>
      <c r="H22" s="829">
        <f>'Comm Input'!Z1165</f>
        <v>306</v>
      </c>
    </row>
    <row r="23" spans="1:8" x14ac:dyDescent="0.25">
      <c r="G23" s="880"/>
    </row>
    <row r="24" spans="1:8" x14ac:dyDescent="0.25">
      <c r="A24" s="310" t="str">
        <f>'Comm Input'!J94</f>
        <v>Rose Employment Svc</v>
      </c>
      <c r="B24" s="35" t="str">
        <f>'Comm Input'!K94</f>
        <v>Broker: SS&amp;L</v>
      </c>
      <c r="C24" s="158"/>
      <c r="D24" s="117"/>
      <c r="E24" s="158" t="str">
        <f>'Comm Input'!U94</f>
        <v>Bundled</v>
      </c>
      <c r="F24" s="158"/>
      <c r="G24" s="177">
        <f>'Comm Input'!W94</f>
        <v>2.2499999999999999E-2</v>
      </c>
      <c r="H24" s="433"/>
    </row>
    <row r="25" spans="1:8" x14ac:dyDescent="0.25">
      <c r="A25" s="311">
        <f>'Comm Input'!J95</f>
        <v>0</v>
      </c>
      <c r="B25" t="str">
        <f>'Comm Input'!K95</f>
        <v>Omni Equipment</v>
      </c>
      <c r="C25" t="str">
        <f>'Comm Input'!M95</f>
        <v>FL0042</v>
      </c>
      <c r="D25" s="529">
        <f>'Comm Input'!N95</f>
        <v>0</v>
      </c>
      <c r="E25" s="38">
        <f>'Comm Input'!U95</f>
        <v>0</v>
      </c>
      <c r="F25" s="38">
        <f>'Comm Input'!V95</f>
        <v>0</v>
      </c>
      <c r="G25" s="22">
        <f>'Comm Input'!W95</f>
        <v>0</v>
      </c>
      <c r="H25" s="306">
        <f>'Comm Input'!Z95</f>
        <v>0</v>
      </c>
    </row>
    <row r="26" spans="1:8" x14ac:dyDescent="0.25">
      <c r="A26" s="311">
        <f>'Comm Input'!J96</f>
        <v>0</v>
      </c>
      <c r="B26">
        <f>'Comm Input'!K96</f>
        <v>0</v>
      </c>
      <c r="C26">
        <f>'Comm Input'!M96</f>
        <v>0</v>
      </c>
      <c r="D26" s="529">
        <f>'Comm Input'!N96</f>
        <v>0</v>
      </c>
      <c r="E26" s="38">
        <f>'Comm Input'!U96</f>
        <v>0</v>
      </c>
      <c r="F26" s="38">
        <f>'Comm Input'!V96</f>
        <v>0</v>
      </c>
      <c r="G26" s="22">
        <f>'Comm Input'!W96</f>
        <v>0</v>
      </c>
      <c r="H26" s="306">
        <f>'Comm Input'!Z96</f>
        <v>0</v>
      </c>
    </row>
    <row r="27" spans="1:8" x14ac:dyDescent="0.25">
      <c r="A27" s="311">
        <f>'Comm Input'!J97</f>
        <v>0</v>
      </c>
      <c r="C27" s="40">
        <f>'Comm Input'!M97</f>
        <v>0</v>
      </c>
      <c r="D27" s="529">
        <f>'Comm Input'!N97</f>
        <v>0</v>
      </c>
      <c r="E27" s="38">
        <f>'Comm Input'!U97</f>
        <v>0</v>
      </c>
      <c r="F27" s="38">
        <f>'Comm Input'!V97</f>
        <v>0</v>
      </c>
      <c r="G27" s="22">
        <f>'Comm Input'!W97</f>
        <v>0</v>
      </c>
      <c r="H27" s="306">
        <f>'Comm Input'!Z97</f>
        <v>0</v>
      </c>
    </row>
    <row r="28" spans="1:8" x14ac:dyDescent="0.25">
      <c r="A28" s="311">
        <f>'Comm Input'!J101</f>
        <v>0</v>
      </c>
      <c r="B28">
        <f>'Comm Input'!K101</f>
        <v>0</v>
      </c>
      <c r="C28">
        <f>'Comm Input'!M101</f>
        <v>0</v>
      </c>
      <c r="D28" s="49">
        <f>'Comm Input'!N101</f>
        <v>0</v>
      </c>
      <c r="E28" s="38">
        <f>'Comm Input'!U101</f>
        <v>0</v>
      </c>
      <c r="F28" s="38">
        <f>'Comm Input'!V101</f>
        <v>0</v>
      </c>
      <c r="G28" s="38">
        <f>'Comm Input'!W101</f>
        <v>0</v>
      </c>
      <c r="H28" s="524">
        <f>'Comm Input'!Z101</f>
        <v>0</v>
      </c>
    </row>
    <row r="29" spans="1:8" x14ac:dyDescent="0.25">
      <c r="A29" s="311">
        <f>'Comm Input'!J102</f>
        <v>0</v>
      </c>
      <c r="B29">
        <f>'Comm Input'!K102</f>
        <v>0</v>
      </c>
      <c r="C29">
        <f>'Comm Input'!M102</f>
        <v>0</v>
      </c>
      <c r="D29" s="49">
        <f>'Comm Input'!N102</f>
        <v>0</v>
      </c>
      <c r="E29" s="38">
        <f>'Comm Input'!U102</f>
        <v>0</v>
      </c>
      <c r="F29" s="38">
        <f>'Comm Input'!V102</f>
        <v>0</v>
      </c>
      <c r="G29" s="827">
        <f>'Comm Input'!W102</f>
        <v>0</v>
      </c>
      <c r="H29" s="978">
        <f>'Comm Input'!Z102</f>
        <v>0</v>
      </c>
    </row>
    <row r="30" spans="1:8" x14ac:dyDescent="0.25">
      <c r="C30" s="306"/>
      <c r="H30"/>
    </row>
    <row r="31" spans="1:8" x14ac:dyDescent="0.25">
      <c r="A31" s="310" t="str">
        <f>'Comm Input'!J1167</f>
        <v>CES</v>
      </c>
      <c r="B31" s="35" t="str">
        <f>'Comm Input'!K1167</f>
        <v xml:space="preserve">Broker: SS&amp;L </v>
      </c>
      <c r="C31" s="158"/>
      <c r="D31" s="117"/>
      <c r="E31" s="158" t="str">
        <f>'Comm Input'!U1167</f>
        <v>Bundled</v>
      </c>
      <c r="F31" s="158"/>
      <c r="G31" s="158">
        <f>'Comm Input'!W1167</f>
        <v>2.5000000000000001E-2</v>
      </c>
      <c r="H31" s="158"/>
    </row>
    <row r="32" spans="1:8" x14ac:dyDescent="0.25">
      <c r="A32" s="311">
        <f>'Comm Input'!J1168</f>
        <v>0</v>
      </c>
      <c r="B32" t="str">
        <f>'Comm Input'!K1168</f>
        <v>Long Lasting Roofing</v>
      </c>
      <c r="C32" t="str">
        <f>'Comm Input'!M1168</f>
        <v>FL8810</v>
      </c>
      <c r="D32" s="529">
        <f>'Comm Input'!N1168</f>
        <v>0</v>
      </c>
      <c r="E32" s="38">
        <f>'Comm Input'!U1168</f>
        <v>0</v>
      </c>
      <c r="F32" s="38">
        <f>'Comm Input'!V1168</f>
        <v>0</v>
      </c>
      <c r="G32" s="22">
        <f>'Comm Input'!W1168</f>
        <v>0</v>
      </c>
      <c r="H32" s="22">
        <f>'Comm Input'!Z1168</f>
        <v>0</v>
      </c>
    </row>
    <row r="33" spans="1:8" x14ac:dyDescent="0.25">
      <c r="A33" s="311">
        <f>'Comm Input'!J1169</f>
        <v>0</v>
      </c>
      <c r="B33">
        <f>'Comm Input'!K1169</f>
        <v>0</v>
      </c>
      <c r="C33" t="str">
        <f>'Comm Input'!M1169</f>
        <v>OT</v>
      </c>
      <c r="D33" s="528">
        <f>'Comm Input'!N1169</f>
        <v>0</v>
      </c>
      <c r="E33" s="526">
        <f>'Comm Input'!U1169</f>
        <v>0</v>
      </c>
      <c r="F33" s="526">
        <f>'Comm Input'!V1169</f>
        <v>0</v>
      </c>
      <c r="G33" s="523">
        <f>'Comm Input'!W1169</f>
        <v>0</v>
      </c>
      <c r="H33" s="523">
        <f>'Comm Input'!Z1169</f>
        <v>0</v>
      </c>
    </row>
    <row r="34" spans="1:8" x14ac:dyDescent="0.25">
      <c r="A34" s="311">
        <f>'Comm Input'!J1170</f>
        <v>0</v>
      </c>
      <c r="B34">
        <f>'Comm Input'!K1170</f>
        <v>0</v>
      </c>
      <c r="C34" t="str">
        <f>'Comm Input'!M1170</f>
        <v>FL5551</v>
      </c>
      <c r="D34" s="529">
        <f>'Comm Input'!N1170</f>
        <v>12720</v>
      </c>
      <c r="E34" s="38">
        <f>'Comm Input'!U1170</f>
        <v>0</v>
      </c>
      <c r="F34" s="38">
        <f>'Comm Input'!V1170</f>
        <v>0</v>
      </c>
      <c r="G34" s="22">
        <f>'Comm Input'!W1170</f>
        <v>318</v>
      </c>
      <c r="H34" s="22">
        <f>'Comm Input'!Z1170</f>
        <v>0</v>
      </c>
    </row>
    <row r="35" spans="1:8" x14ac:dyDescent="0.25">
      <c r="A35" s="311">
        <f>'Comm Input'!J1171</f>
        <v>0</v>
      </c>
      <c r="B35">
        <f>'Comm Input'!K1171</f>
        <v>0</v>
      </c>
      <c r="C35" t="str">
        <f>'Comm Input'!M1171</f>
        <v>OT</v>
      </c>
      <c r="D35" s="529">
        <f>'Comm Input'!N1171</f>
        <v>0</v>
      </c>
      <c r="E35" s="38">
        <f>'Comm Input'!U1171</f>
        <v>0</v>
      </c>
      <c r="F35" s="38">
        <f>'Comm Input'!V1171</f>
        <v>0</v>
      </c>
      <c r="G35" s="22">
        <f>'Comm Input'!W1171</f>
        <v>0</v>
      </c>
      <c r="H35" s="22">
        <f>'Comm Input'!Z1171</f>
        <v>0</v>
      </c>
    </row>
    <row r="36" spans="1:8" x14ac:dyDescent="0.25">
      <c r="A36" s="311"/>
      <c r="D36" s="529"/>
      <c r="E36" s="38"/>
      <c r="F36" s="38"/>
      <c r="G36" s="827">
        <f>'Comm Input'!$W$1175</f>
        <v>318</v>
      </c>
      <c r="H36" s="827">
        <f>'Comm Input'!$Z$1175</f>
        <v>318</v>
      </c>
    </row>
    <row r="37" spans="1:8" x14ac:dyDescent="0.25">
      <c r="A37" s="311"/>
      <c r="D37" s="529"/>
      <c r="E37" s="38"/>
      <c r="F37" s="38"/>
      <c r="G37" s="22">
        <f>'Comm Input'!W1172</f>
        <v>0</v>
      </c>
      <c r="H37" s="22"/>
    </row>
    <row r="38" spans="1:8" x14ac:dyDescent="0.25">
      <c r="A38" s="440" t="str">
        <f>'Comm Input'!J1248</f>
        <v>CES</v>
      </c>
      <c r="B38" s="42" t="str">
        <f>'Comm Input'!K1248</f>
        <v>Broker: SS&amp;L</v>
      </c>
      <c r="C38" s="158"/>
      <c r="D38" s="117"/>
      <c r="E38" s="158" t="str">
        <f>'Comm Input'!U1248</f>
        <v>Bundled</v>
      </c>
      <c r="F38" s="158"/>
      <c r="G38" s="158">
        <f>'Comm Input'!W1248</f>
        <v>0.03</v>
      </c>
      <c r="H38" s="158"/>
    </row>
    <row r="39" spans="1:8" x14ac:dyDescent="0.25">
      <c r="A39" s="311">
        <f>'Comm Input'!J1249</f>
        <v>0</v>
      </c>
      <c r="B39" t="str">
        <f>'Comm Input'!K1249</f>
        <v>Dan Tennis Roofing</v>
      </c>
      <c r="C39" t="str">
        <f>'Comm Input'!M1249</f>
        <v>FL5551</v>
      </c>
      <c r="D39" s="589">
        <f>'Comm Input'!N1249</f>
        <v>2750</v>
      </c>
      <c r="E39" s="526">
        <f>'Comm Input'!U1249</f>
        <v>0</v>
      </c>
      <c r="F39" s="526">
        <f>'Comm Input'!V1249</f>
        <v>0</v>
      </c>
      <c r="G39" s="523">
        <f>'Comm Input'!W1249</f>
        <v>82.5</v>
      </c>
      <c r="H39" s="523">
        <f>'Comm Input'!Z1249</f>
        <v>0</v>
      </c>
    </row>
    <row r="40" spans="1:8" x14ac:dyDescent="0.25">
      <c r="A40" s="311">
        <f>'Comm Input'!J1250</f>
        <v>0</v>
      </c>
      <c r="B40">
        <f>'Comm Input'!K1250</f>
        <v>0</v>
      </c>
      <c r="C40">
        <f>'Comm Input'!M1250</f>
        <v>0</v>
      </c>
      <c r="D40" s="529">
        <f>'Comm Input'!N1250</f>
        <v>0</v>
      </c>
      <c r="E40" s="38">
        <f>'Comm Input'!U1250</f>
        <v>0</v>
      </c>
      <c r="F40" s="38">
        <f>'Comm Input'!V1250</f>
        <v>0</v>
      </c>
      <c r="G40" s="22">
        <f>'Comm Input'!W1250</f>
        <v>0</v>
      </c>
      <c r="H40" s="22">
        <f>'Comm Input'!Z1250</f>
        <v>0</v>
      </c>
    </row>
    <row r="41" spans="1:8" x14ac:dyDescent="0.25">
      <c r="A41" s="311">
        <f>'Comm Input'!J1251</f>
        <v>0</v>
      </c>
      <c r="B41" t="str">
        <f>'Comm Input'!K1251</f>
        <v>EFFECTIVE: 6/2020</v>
      </c>
      <c r="C41" t="str">
        <f>'Comm Input'!M1251</f>
        <v>FL 8810</v>
      </c>
      <c r="D41" s="529">
        <f>'Comm Input'!N1251</f>
        <v>7100</v>
      </c>
      <c r="E41" s="38">
        <f>'Comm Input'!U1251</f>
        <v>0</v>
      </c>
      <c r="F41" s="38">
        <f>'Comm Input'!V1251</f>
        <v>0</v>
      </c>
      <c r="G41" s="22">
        <f>'Comm Input'!W1251</f>
        <v>213</v>
      </c>
      <c r="H41" s="22">
        <f>'Comm Input'!Z1251</f>
        <v>0</v>
      </c>
    </row>
    <row r="42" spans="1:8" x14ac:dyDescent="0.25">
      <c r="A42" s="311">
        <f>'Comm Input'!J1252</f>
        <v>0</v>
      </c>
      <c r="B42">
        <f>'Comm Input'!K1252</f>
        <v>0</v>
      </c>
      <c r="C42">
        <f>'Comm Input'!M1252</f>
        <v>0</v>
      </c>
      <c r="D42" s="529">
        <f>'Comm Input'!N1252</f>
        <v>0</v>
      </c>
      <c r="E42" s="38">
        <f>'Comm Input'!U1252</f>
        <v>0</v>
      </c>
      <c r="F42" s="38">
        <f>'Comm Input'!V1252</f>
        <v>0</v>
      </c>
      <c r="G42" s="22">
        <f>'Comm Input'!W1252</f>
        <v>0</v>
      </c>
      <c r="H42" s="22">
        <f>'Comm Input'!Z1252</f>
        <v>0</v>
      </c>
    </row>
    <row r="43" spans="1:8" x14ac:dyDescent="0.25">
      <c r="A43" s="311">
        <f>'Comm Input'!J1256</f>
        <v>0</v>
      </c>
      <c r="B43">
        <f>'Comm Input'!K1256</f>
        <v>0</v>
      </c>
      <c r="C43">
        <f>'Comm Input'!M1256</f>
        <v>0</v>
      </c>
      <c r="D43" s="49">
        <f>'Comm Input'!N1256</f>
        <v>0</v>
      </c>
      <c r="E43" s="38">
        <f>'Comm Input'!U1256</f>
        <v>0</v>
      </c>
      <c r="F43" s="38">
        <f>'Comm Input'!V1256</f>
        <v>0</v>
      </c>
      <c r="G43" s="827">
        <f>'Comm Input'!W1256</f>
        <v>295.5</v>
      </c>
      <c r="H43" s="829">
        <f>'Comm Input'!Z1256</f>
        <v>295.5</v>
      </c>
    </row>
    <row r="45" spans="1:8" x14ac:dyDescent="0.25">
      <c r="A45" s="440" t="str">
        <f>'Comm Input'!J1621</f>
        <v>CES</v>
      </c>
      <c r="B45" s="35" t="str">
        <f>'Comm Input'!K1621</f>
        <v>Broker: SS&amp;L</v>
      </c>
      <c r="C45" s="158"/>
      <c r="D45" s="117"/>
      <c r="E45" s="117"/>
      <c r="F45" s="316"/>
      <c r="G45" s="158">
        <f>'Comm Input'!W1621</f>
        <v>0.03</v>
      </c>
      <c r="H45" s="158"/>
    </row>
    <row r="46" spans="1:8" x14ac:dyDescent="0.25">
      <c r="A46" s="311">
        <f>'Comm Input'!J1622</f>
        <v>0</v>
      </c>
      <c r="B46" t="str">
        <f>'Comm Input'!K1622</f>
        <v>Superior Tree Service</v>
      </c>
      <c r="C46" t="str">
        <f>'Comm Input'!M1622</f>
        <v>CA0106</v>
      </c>
      <c r="D46" s="589">
        <f>'Comm Input'!N1622</f>
        <v>450</v>
      </c>
      <c r="E46" s="790"/>
      <c r="F46" s="17">
        <f>'Comm Input'!O1622</f>
        <v>0</v>
      </c>
      <c r="G46" s="523">
        <f>'Comm Input'!W1622</f>
        <v>13.5</v>
      </c>
      <c r="H46" s="523">
        <f>'Comm Input'!Z1622</f>
        <v>0</v>
      </c>
    </row>
    <row r="47" spans="1:8" x14ac:dyDescent="0.25">
      <c r="A47" s="311">
        <f>'Comm Input'!J1623</f>
        <v>0</v>
      </c>
      <c r="B47">
        <f>'Comm Input'!K1623</f>
        <v>0</v>
      </c>
      <c r="C47">
        <f>'Comm Input'!M1623</f>
        <v>0</v>
      </c>
      <c r="D47" s="529">
        <f>'Comm Input'!N1623</f>
        <v>0</v>
      </c>
      <c r="E47" s="529"/>
      <c r="F47" s="17">
        <f>'Comm Input'!O1623</f>
        <v>0</v>
      </c>
      <c r="G47" s="22">
        <f>'Comm Input'!W1623</f>
        <v>0</v>
      </c>
      <c r="H47" s="22">
        <f>'Comm Input'!Z1623</f>
        <v>0</v>
      </c>
    </row>
    <row r="48" spans="1:8" x14ac:dyDescent="0.25">
      <c r="A48" s="311">
        <f>'Comm Input'!J1624</f>
        <v>0</v>
      </c>
      <c r="B48" t="str">
        <f>'Comm Input'!K1625</f>
        <v>EFFECTIVE: 2/2022</v>
      </c>
      <c r="C48">
        <f>'Comm Input'!M1624</f>
        <v>0</v>
      </c>
      <c r="D48" s="593">
        <f>'Comm Input'!N1624</f>
        <v>0</v>
      </c>
      <c r="E48" s="755"/>
      <c r="F48" s="17">
        <f>'Comm Input'!O1624</f>
        <v>0</v>
      </c>
      <c r="G48" s="22">
        <f>'Comm Input'!W1624</f>
        <v>0</v>
      </c>
      <c r="H48" s="22">
        <f>'Comm Input'!Z1624</f>
        <v>0</v>
      </c>
    </row>
    <row r="49" spans="1:8" x14ac:dyDescent="0.25">
      <c r="A49" s="838">
        <f>'Comm Input'!J1625</f>
        <v>0</v>
      </c>
      <c r="B49" s="839"/>
      <c r="C49">
        <f>'Comm Input'!M1625</f>
        <v>0</v>
      </c>
      <c r="D49" s="529">
        <f>'Comm Input'!N1625</f>
        <v>0</v>
      </c>
      <c r="E49" s="529"/>
      <c r="F49" s="17">
        <f>'Comm Input'!O1625</f>
        <v>0</v>
      </c>
      <c r="G49" s="22">
        <f>'Comm Input'!W1625</f>
        <v>0</v>
      </c>
      <c r="H49" s="22">
        <f>'Comm Input'!Z1625</f>
        <v>0</v>
      </c>
    </row>
    <row r="50" spans="1:8" x14ac:dyDescent="0.25">
      <c r="A50" s="311">
        <f>'Comm Input'!J1629</f>
        <v>0</v>
      </c>
      <c r="B50">
        <f>'Comm Input'!K1629</f>
        <v>0</v>
      </c>
      <c r="C50">
        <f>'Comm Input'!M1629</f>
        <v>0</v>
      </c>
      <c r="D50" s="49">
        <f>'Comm Input'!N1629</f>
        <v>0</v>
      </c>
      <c r="E50" s="49"/>
      <c r="F50" s="50">
        <f>'Comm Input'!O1629</f>
        <v>0</v>
      </c>
      <c r="G50" s="827">
        <f>'Comm Input'!W1629</f>
        <v>13.5</v>
      </c>
      <c r="H50" s="829">
        <f>'Comm Input'!Z1629</f>
        <v>13.5</v>
      </c>
    </row>
    <row r="52" spans="1:8" x14ac:dyDescent="0.25">
      <c r="A52" s="310" t="str">
        <f>'Comm Input'!J2227</f>
        <v>Waterfront</v>
      </c>
      <c r="B52" s="35" t="str">
        <f>'Comm Input'!K2227</f>
        <v>Broker: SS&amp;L</v>
      </c>
      <c r="C52" s="158"/>
      <c r="D52" s="158"/>
      <c r="E52" s="117"/>
      <c r="F52" s="316"/>
      <c r="G52" s="158">
        <f>'Comm Input'!W2227</f>
        <v>4.2049999999999997E-2</v>
      </c>
      <c r="H52" s="158"/>
    </row>
    <row r="53" spans="1:8" x14ac:dyDescent="0.25">
      <c r="A53" s="311">
        <f>'Comm Input'!J2228</f>
        <v>0</v>
      </c>
      <c r="B53" t="str">
        <f>'Comm Input'!K2228</f>
        <v>Compass Marine Group</v>
      </c>
      <c r="C53" s="38">
        <f>'Comm Input'!L2228</f>
        <v>0.38250000000000001</v>
      </c>
      <c r="D53" t="str">
        <f>'Comm Input'!M2228</f>
        <v>FL6006F</v>
      </c>
      <c r="E53" s="593">
        <f>'Comm Input'!N2228</f>
        <v>3076.92</v>
      </c>
      <c r="F53" s="17">
        <f>'Comm Input'!O2228</f>
        <v>0</v>
      </c>
      <c r="G53" s="22">
        <f>'Comm Input'!W2228</f>
        <v>129.38448599999998</v>
      </c>
      <c r="H53" s="22">
        <f>'Comm Input'!Z2228</f>
        <v>0</v>
      </c>
    </row>
    <row r="54" spans="1:8" x14ac:dyDescent="0.25">
      <c r="A54" s="311">
        <f>'Comm Input'!J2229</f>
        <v>0</v>
      </c>
      <c r="B54">
        <f>'Comm Input'!K2229</f>
        <v>0</v>
      </c>
      <c r="C54" s="525">
        <f>'Comm Input'!L2229</f>
        <v>0</v>
      </c>
      <c r="D54">
        <f>'Comm Input'!M2229</f>
        <v>0</v>
      </c>
      <c r="E54" s="593">
        <f>'Comm Input'!N2229</f>
        <v>0</v>
      </c>
      <c r="F54" s="17">
        <f>'Comm Input'!O2229</f>
        <v>0</v>
      </c>
      <c r="G54" s="22">
        <f>'Comm Input'!W2229</f>
        <v>0</v>
      </c>
      <c r="H54" s="22">
        <f>'Comm Input'!Z2229</f>
        <v>0</v>
      </c>
    </row>
    <row r="55" spans="1:8" x14ac:dyDescent="0.25">
      <c r="A55" s="311">
        <f>'Comm Input'!J2230</f>
        <v>0</v>
      </c>
      <c r="B55" t="str">
        <f>'Comm Input'!K2230</f>
        <v>EFFECTIVE 01/2022</v>
      </c>
      <c r="C55" s="38">
        <f>'Comm Input'!L2230</f>
        <v>0</v>
      </c>
      <c r="D55">
        <f>'Comm Input'!M2230</f>
        <v>0</v>
      </c>
      <c r="E55" s="49">
        <f>'Comm Input'!N2230</f>
        <v>0</v>
      </c>
      <c r="F55" s="50">
        <f>'Comm Input'!O2230</f>
        <v>0</v>
      </c>
      <c r="G55" s="827">
        <f>'Comm Input'!W2230</f>
        <v>129.38448599999998</v>
      </c>
      <c r="H55" s="829">
        <f>'Comm Input'!Z2230</f>
        <v>129.38448599999998</v>
      </c>
    </row>
  </sheetData>
  <mergeCells count="5">
    <mergeCell ref="A1:B1"/>
    <mergeCell ref="E1:H1"/>
    <mergeCell ref="A2:B3"/>
    <mergeCell ref="C2:C3"/>
    <mergeCell ref="C1:D1"/>
  </mergeCells>
  <conditionalFormatting sqref="A1:C1">
    <cfRule type="cellIs" dxfId="34" priority="39" operator="equal">
      <formula>0</formula>
    </cfRule>
  </conditionalFormatting>
  <conditionalFormatting sqref="A6:H14 A24:H29 B31:H31 B32:B37 A31:A37 A16:H22 D32:H35 D37:H37 D36:F36 A38:H43 B45:H45 A46:H50 A52:H55">
    <cfRule type="cellIs" dxfId="33" priority="38" operator="equal">
      <formula>0</formula>
    </cfRule>
  </conditionalFormatting>
  <conditionalFormatting sqref="C32:C37">
    <cfRule type="cellIs" dxfId="32" priority="13" operator="equal">
      <formula>0</formula>
    </cfRule>
  </conditionalFormatting>
  <conditionalFormatting sqref="G36">
    <cfRule type="cellIs" dxfId="31" priority="7" operator="equal">
      <formula>0</formula>
    </cfRule>
  </conditionalFormatting>
  <conditionalFormatting sqref="H36">
    <cfRule type="cellIs" dxfId="30" priority="6" operator="equal">
      <formula>0</formula>
    </cfRule>
  </conditionalFormatting>
  <conditionalFormatting sqref="A45">
    <cfRule type="cellIs" dxfId="29" priority="2" operator="equal">
      <formula>0</formula>
    </cfRule>
  </conditionalFormatting>
  <pageMargins left="0.25" right="0.25" top="0.75" bottom="0.75" header="0.3" footer="0.3"/>
  <pageSetup scale="73"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I12"/>
  <sheetViews>
    <sheetView workbookViewId="0">
      <pane ySplit="6" topLeftCell="A7" activePane="bottomLeft" state="frozen"/>
      <selection activeCell="D98" sqref="D98"/>
      <selection pane="bottomLeft" activeCell="D18" sqref="D18"/>
    </sheetView>
  </sheetViews>
  <sheetFormatPr defaultRowHeight="15" x14ac:dyDescent="0.25"/>
  <cols>
    <col min="1" max="1" width="22.42578125" customWidth="1"/>
    <col min="2" max="2" width="33" customWidth="1"/>
    <col min="3" max="3" width="11.28515625" customWidth="1"/>
    <col min="5" max="5" width="19" style="22" customWidth="1"/>
    <col min="6" max="6" width="14.42578125" customWidth="1"/>
    <col min="7" max="7" width="7.5703125" customWidth="1"/>
    <col min="8" max="8" width="11.28515625" bestFit="1" customWidth="1"/>
    <col min="9" max="9" width="12.5703125" customWidth="1"/>
  </cols>
  <sheetData>
    <row r="1" spans="1:9" ht="35.25" customHeight="1" x14ac:dyDescent="0.25">
      <c r="A1" s="391" t="str">
        <f>'Comm Input'!$J$4</f>
        <v>2022 12 Pays 2023 01</v>
      </c>
      <c r="B1" s="462" t="str">
        <f>'Comm Input'!$M$4</f>
        <v>Coastal Employer Strategies</v>
      </c>
      <c r="D1" s="462"/>
      <c r="E1" s="462"/>
      <c r="F1" s="462"/>
      <c r="G1" s="462"/>
    </row>
    <row r="2" spans="1:9" ht="15" customHeight="1" x14ac:dyDescent="0.25">
      <c r="A2" s="1524">
        <f>SUM(I:I)</f>
        <v>168.34810000000002</v>
      </c>
      <c r="B2" s="1526" t="s">
        <v>1146</v>
      </c>
      <c r="C2" s="1526"/>
      <c r="D2" s="1526"/>
      <c r="E2" s="1526"/>
    </row>
    <row r="3" spans="1:9" ht="15" customHeight="1" x14ac:dyDescent="0.25">
      <c r="A3" s="1525"/>
      <c r="B3" s="1526"/>
      <c r="C3" s="1526"/>
      <c r="D3" s="1526"/>
      <c r="E3" s="1526"/>
    </row>
    <row r="6" spans="1:9" x14ac:dyDescent="0.25">
      <c r="A6" s="445" t="s">
        <v>133</v>
      </c>
      <c r="B6" s="445" t="s">
        <v>134</v>
      </c>
      <c r="C6" s="445" t="s">
        <v>171</v>
      </c>
      <c r="D6" s="445" t="s">
        <v>126</v>
      </c>
      <c r="E6" s="446" t="s">
        <v>136</v>
      </c>
      <c r="F6" s="447" t="s">
        <v>743</v>
      </c>
      <c r="H6" s="82" t="s">
        <v>147</v>
      </c>
    </row>
    <row r="7" spans="1:9" x14ac:dyDescent="0.25">
      <c r="A7" s="440" t="str">
        <f>'Comm Input'!J1783</f>
        <v>CES</v>
      </c>
      <c r="B7" s="42" t="str">
        <f>'Comm Input'!K1783</f>
        <v>Broker: The Workers Comp Couple</v>
      </c>
      <c r="C7" s="35"/>
      <c r="D7" s="158"/>
      <c r="E7" s="117">
        <f>'Comm Input'!N1783</f>
        <v>0</v>
      </c>
      <c r="F7" s="158">
        <f>'Comm Input'!W1783</f>
        <v>0.01</v>
      </c>
      <c r="G7" s="117"/>
      <c r="H7" s="157"/>
      <c r="I7" s="158"/>
    </row>
    <row r="8" spans="1:9" x14ac:dyDescent="0.25">
      <c r="A8" s="311">
        <f>'Comm Input'!J1784</f>
        <v>0</v>
      </c>
      <c r="B8" s="1137" t="str">
        <f>'Comm Input'!K1784</f>
        <v>100 Percent Construction LLC</v>
      </c>
      <c r="C8" s="17">
        <f>'Comm Input'!L1784</f>
        <v>0.28000000000000003</v>
      </c>
      <c r="D8" t="str">
        <f>'Comm Input'!M1784</f>
        <v>FL5551</v>
      </c>
      <c r="E8" s="528">
        <f>'Comm Input'!N1784</f>
        <v>16834.810000000001</v>
      </c>
      <c r="F8" s="523">
        <f>'Comm Input'!W1784</f>
        <v>168.34810000000002</v>
      </c>
      <c r="G8" s="523">
        <f>'Comm Input'!X1784</f>
        <v>0</v>
      </c>
      <c r="H8" s="538">
        <f>'Comm Input'!Y1784</f>
        <v>0</v>
      </c>
      <c r="I8" s="523">
        <f>'Comm Input'!Z1784</f>
        <v>0</v>
      </c>
    </row>
    <row r="9" spans="1:9" x14ac:dyDescent="0.25">
      <c r="A9" s="311">
        <f>'Comm Input'!J1785</f>
        <v>0</v>
      </c>
      <c r="C9">
        <f>'Comm Input'!L1785</f>
        <v>0</v>
      </c>
      <c r="D9">
        <f>'Comm Input'!M1785</f>
        <v>0</v>
      </c>
      <c r="E9" s="529">
        <f>'Comm Input'!N1785</f>
        <v>0</v>
      </c>
      <c r="F9" s="22">
        <f>'Comm Input'!W1785</f>
        <v>0</v>
      </c>
      <c r="G9" s="22">
        <f>'Comm Input'!X1785</f>
        <v>0</v>
      </c>
      <c r="H9" s="23">
        <f>'Comm Input'!Y1785</f>
        <v>0</v>
      </c>
      <c r="I9" s="22">
        <f>'Comm Input'!Z1785</f>
        <v>0</v>
      </c>
    </row>
    <row r="10" spans="1:9" x14ac:dyDescent="0.25">
      <c r="A10" s="311">
        <f>'Comm Input'!J1786</f>
        <v>0</v>
      </c>
      <c r="B10" t="str">
        <f>'Comm Input'!K1786</f>
        <v>EFFECTIVE: 12/2022</v>
      </c>
      <c r="C10" s="17">
        <f>'Comm Input'!L1786</f>
        <v>0</v>
      </c>
      <c r="D10">
        <f>'Comm Input'!M1786</f>
        <v>0</v>
      </c>
      <c r="E10" s="529">
        <f>'Comm Input'!N1786</f>
        <v>0</v>
      </c>
      <c r="F10" s="22">
        <f>'Comm Input'!W1786</f>
        <v>0</v>
      </c>
      <c r="G10" s="22">
        <f>'Comm Input'!X1786</f>
        <v>0</v>
      </c>
      <c r="H10" s="23">
        <f>'Comm Input'!Y1786</f>
        <v>0</v>
      </c>
      <c r="I10" s="22">
        <f>'Comm Input'!Z1786</f>
        <v>0</v>
      </c>
    </row>
    <row r="11" spans="1:9" x14ac:dyDescent="0.25">
      <c r="A11" s="311">
        <f>'Comm Input'!J1787</f>
        <v>0</v>
      </c>
      <c r="B11">
        <f>'Comm Input'!K1787</f>
        <v>0</v>
      </c>
      <c r="C11">
        <f>'Comm Input'!L1787</f>
        <v>0</v>
      </c>
      <c r="D11">
        <f>'Comm Input'!M1787</f>
        <v>0</v>
      </c>
      <c r="E11" s="529">
        <f>'Comm Input'!N1787</f>
        <v>0</v>
      </c>
      <c r="F11" s="22">
        <f>'Comm Input'!W1787</f>
        <v>0</v>
      </c>
      <c r="G11" s="22">
        <f>'Comm Input'!X1787</f>
        <v>0</v>
      </c>
      <c r="H11" s="23">
        <f>'Comm Input'!Y1787</f>
        <v>0</v>
      </c>
      <c r="I11" s="22">
        <f>'Comm Input'!Z1787</f>
        <v>0</v>
      </c>
    </row>
    <row r="12" spans="1:9" x14ac:dyDescent="0.25">
      <c r="A12" s="311">
        <f>'Comm Input'!J1791</f>
        <v>0</v>
      </c>
      <c r="B12">
        <f>'Comm Input'!K1791</f>
        <v>0</v>
      </c>
      <c r="C12">
        <f>'Comm Input'!L1791</f>
        <v>0</v>
      </c>
      <c r="D12">
        <f>'Comm Input'!M1791</f>
        <v>0</v>
      </c>
      <c r="E12" s="49">
        <f>'Comm Input'!N1791</f>
        <v>0</v>
      </c>
      <c r="F12" s="827">
        <f>'Comm Input'!W1791</f>
        <v>168.34810000000002</v>
      </c>
      <c r="G12" s="829">
        <f>'Comm Input'!X1791</f>
        <v>0</v>
      </c>
      <c r="H12" s="828">
        <f>'Comm Input'!Y1791</f>
        <v>0</v>
      </c>
      <c r="I12" s="829">
        <f>'Comm Input'!Z1791</f>
        <v>168.34810000000002</v>
      </c>
    </row>
  </sheetData>
  <mergeCells count="2">
    <mergeCell ref="A2:A3"/>
    <mergeCell ref="B2:E3"/>
  </mergeCells>
  <conditionalFormatting sqref="B1">
    <cfRule type="cellIs" dxfId="28" priority="36" operator="equal">
      <formula>0</formula>
    </cfRule>
  </conditionalFormatting>
  <conditionalFormatting sqref="D1:E1">
    <cfRule type="cellIs" dxfId="27" priority="35" operator="equal">
      <formula>0</formula>
    </cfRule>
  </conditionalFormatting>
  <conditionalFormatting sqref="A6:F6 A12:E12 F11:I12 A7:I8 C9:I10">
    <cfRule type="cellIs" dxfId="26" priority="32" operator="equal">
      <formula>0</formula>
    </cfRule>
  </conditionalFormatting>
  <conditionalFormatting sqref="A11 C11:E11">
    <cfRule type="cellIs" dxfId="25" priority="3" operator="equal">
      <formula>0</formula>
    </cfRule>
  </conditionalFormatting>
  <conditionalFormatting sqref="A9:A10">
    <cfRule type="cellIs" dxfId="24" priority="2" operator="equal">
      <formula>0</formula>
    </cfRule>
  </conditionalFormatting>
  <conditionalFormatting sqref="B10:B11">
    <cfRule type="cellIs" dxfId="23" priority="1" operator="equal">
      <formula>0</formula>
    </cfRule>
  </conditionalFormatting>
  <pageMargins left="0.7" right="0.7" top="0.75" bottom="0.75" header="0.3" footer="0.3"/>
  <pageSetup scale="44" fitToHeight="0" orientation="portrait" horizontalDpi="4294967293" verticalDpi="4294967293"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59"/>
  <sheetViews>
    <sheetView workbookViewId="0">
      <pane ySplit="6" topLeftCell="A7" activePane="bottomLeft" state="frozen"/>
      <selection pane="bottomLeft" activeCell="A2" sqref="A2:A3"/>
    </sheetView>
  </sheetViews>
  <sheetFormatPr defaultRowHeight="15" x14ac:dyDescent="0.25"/>
  <cols>
    <col min="1" max="1" width="20.5703125" customWidth="1"/>
    <col min="2" max="2" width="39.28515625" customWidth="1"/>
    <col min="4" max="4" width="14.42578125" style="457" customWidth="1"/>
    <col min="5" max="5" width="11.85546875" bestFit="1" customWidth="1"/>
    <col min="6" max="6" width="10.7109375" customWidth="1"/>
    <col min="7" max="7" width="13" customWidth="1"/>
    <col min="8" max="8" width="11.5703125" customWidth="1"/>
    <col min="9" max="9" width="13" style="89" customWidth="1"/>
    <col min="10" max="11" width="10.5703125" bestFit="1" customWidth="1"/>
    <col min="13" max="13" width="10.5703125" bestFit="1" customWidth="1"/>
    <col min="15" max="16" width="10.5703125" bestFit="1" customWidth="1"/>
  </cols>
  <sheetData>
    <row r="1" spans="1:9" ht="42" customHeight="1" x14ac:dyDescent="0.25">
      <c r="A1" s="82" t="str">
        <f>'Comm Input'!$J$4</f>
        <v>2022 12 Pays 2023 01</v>
      </c>
      <c r="B1" t="str">
        <f>'Comm Input'!$M$4</f>
        <v>Coastal Employer Strategies</v>
      </c>
      <c r="D1" s="457" t="str">
        <f>'Comm Input'!$Q$4</f>
        <v xml:space="preserve">Thank you for referring business to the brokerage division of APS. </v>
      </c>
    </row>
    <row r="2" spans="1:9" x14ac:dyDescent="0.25">
      <c r="A2" s="1498">
        <f>SUM(I:I)</f>
        <v>366.39749999999998</v>
      </c>
      <c r="B2" s="1527" t="s">
        <v>778</v>
      </c>
    </row>
    <row r="3" spans="1:9" x14ac:dyDescent="0.25">
      <c r="A3" s="1500"/>
      <c r="B3" s="1528"/>
    </row>
    <row r="6" spans="1:9" ht="26.25" x14ac:dyDescent="0.25">
      <c r="A6" s="367" t="s">
        <v>133</v>
      </c>
      <c r="B6" s="367" t="s">
        <v>134</v>
      </c>
      <c r="C6" s="367" t="s">
        <v>126</v>
      </c>
      <c r="D6" s="623" t="s">
        <v>136</v>
      </c>
      <c r="E6" s="371" t="s">
        <v>736</v>
      </c>
      <c r="F6" s="370"/>
      <c r="G6" s="369" t="s">
        <v>144</v>
      </c>
      <c r="H6" s="368" t="s">
        <v>146</v>
      </c>
      <c r="I6" s="458" t="s">
        <v>147</v>
      </c>
    </row>
    <row r="7" spans="1:9" x14ac:dyDescent="0.25">
      <c r="A7" s="440" t="str">
        <f>'Comm Input'!J1301</f>
        <v>CES</v>
      </c>
      <c r="B7" s="42" t="str">
        <f>'Comm Input'!K1301</f>
        <v>Broker: USA AIU</v>
      </c>
      <c r="C7" s="158"/>
      <c r="D7" s="117"/>
      <c r="E7" s="316"/>
      <c r="F7" s="158"/>
      <c r="G7" s="158">
        <f>'Comm Input'!W1301</f>
        <v>1.7850000000000001E-2</v>
      </c>
      <c r="H7" s="157"/>
      <c r="I7" s="158"/>
    </row>
    <row r="8" spans="1:9" x14ac:dyDescent="0.25">
      <c r="A8" s="311">
        <f>'Comm Input'!J1302</f>
        <v>0</v>
      </c>
      <c r="B8" s="378" t="str">
        <f>'Comm Input'!K1302</f>
        <v>Big Country Contracting, LLC</v>
      </c>
      <c r="C8" t="str">
        <f>'Comm Input'!M1302</f>
        <v>FL5551</v>
      </c>
      <c r="D8" s="528">
        <f>'Comm Input'!N1302</f>
        <v>0</v>
      </c>
      <c r="E8" s="17">
        <f>'Comm Input'!O1302</f>
        <v>0</v>
      </c>
      <c r="F8" s="526">
        <f>'Comm Input'!U1302</f>
        <v>0</v>
      </c>
      <c r="G8" s="523">
        <f>'Comm Input'!W1302</f>
        <v>0</v>
      </c>
      <c r="H8" s="538">
        <f>'Comm Input'!Y1302</f>
        <v>0</v>
      </c>
      <c r="I8" s="523">
        <f>'Comm Input'!Z1302</f>
        <v>0</v>
      </c>
    </row>
    <row r="9" spans="1:9" x14ac:dyDescent="0.25">
      <c r="A9" s="311">
        <f>'Comm Input'!J1303</f>
        <v>0</v>
      </c>
      <c r="B9">
        <f>'Comm Input'!K1303</f>
        <v>0</v>
      </c>
      <c r="C9">
        <f>'Comm Input'!M1303</f>
        <v>0</v>
      </c>
      <c r="D9" s="529">
        <f>'Comm Input'!N1303</f>
        <v>0</v>
      </c>
      <c r="E9" s="17">
        <f>'Comm Input'!O1303</f>
        <v>0</v>
      </c>
      <c r="F9" s="38">
        <f>'Comm Input'!U1303</f>
        <v>0</v>
      </c>
      <c r="G9" s="22">
        <f>'Comm Input'!W1303</f>
        <v>0</v>
      </c>
      <c r="H9" s="23">
        <f>'Comm Input'!Y1303</f>
        <v>0</v>
      </c>
      <c r="I9" s="22">
        <f>'Comm Input'!Z1303</f>
        <v>0</v>
      </c>
    </row>
    <row r="10" spans="1:9" x14ac:dyDescent="0.25">
      <c r="A10" s="311">
        <f>'Comm Input'!J1304</f>
        <v>0</v>
      </c>
      <c r="B10">
        <f>'Comm Input'!K1304</f>
        <v>0</v>
      </c>
      <c r="D10" s="732">
        <f>'Comm Input'!N1304</f>
        <v>0</v>
      </c>
      <c r="E10" s="17">
        <f>'Comm Input'!O1304</f>
        <v>0</v>
      </c>
      <c r="F10" s="38">
        <f>'Comm Input'!U1304</f>
        <v>0</v>
      </c>
      <c r="G10" s="22">
        <f>'Comm Input'!W1304</f>
        <v>0</v>
      </c>
      <c r="H10" s="23">
        <f>'Comm Input'!Y1304</f>
        <v>0</v>
      </c>
      <c r="I10" s="22">
        <f>'Comm Input'!Z1304</f>
        <v>0</v>
      </c>
    </row>
    <row r="11" spans="1:9" x14ac:dyDescent="0.25">
      <c r="A11" s="311">
        <f>'Comm Input'!J1309</f>
        <v>0</v>
      </c>
      <c r="B11">
        <f>'Comm Input'!K1309</f>
        <v>0</v>
      </c>
      <c r="C11">
        <f>'Comm Input'!M1309</f>
        <v>0</v>
      </c>
      <c r="D11" s="49">
        <f>'Comm Input'!N1309</f>
        <v>0</v>
      </c>
      <c r="E11" s="50">
        <f>'Comm Input'!O1309</f>
        <v>0</v>
      </c>
      <c r="F11" s="38">
        <f>'Comm Input'!U1309</f>
        <v>0</v>
      </c>
      <c r="G11" s="827">
        <f>'Comm Input'!W1309</f>
        <v>0</v>
      </c>
      <c r="H11" s="828">
        <f>'Comm Input'!Y1309</f>
        <v>0</v>
      </c>
      <c r="I11" s="523">
        <f>'Comm Input'!Z1309</f>
        <v>0</v>
      </c>
    </row>
    <row r="13" spans="1:9" x14ac:dyDescent="0.25">
      <c r="A13" s="440" t="str">
        <f>'Comm Input'!J1334</f>
        <v>CES</v>
      </c>
      <c r="B13" s="42" t="str">
        <f>'Comm Input'!K1334</f>
        <v>Broker: USA AIU</v>
      </c>
      <c r="C13" s="158"/>
      <c r="D13" s="117"/>
      <c r="E13" s="316"/>
      <c r="F13" s="158"/>
      <c r="G13" s="158">
        <f>'Comm Input'!W1334</f>
        <v>3.0499999999999999E-2</v>
      </c>
      <c r="H13" s="157"/>
      <c r="I13" s="158"/>
    </row>
    <row r="14" spans="1:9" ht="15" customHeight="1" x14ac:dyDescent="0.25">
      <c r="A14" s="311">
        <f>'Comm Input'!J1335</f>
        <v>0</v>
      </c>
      <c r="B14" s="840" t="str">
        <f>'Comm Input'!K1335</f>
        <v>Red Star Solutions, Inc</v>
      </c>
      <c r="C14" t="str">
        <f>'Comm Input'!M1335</f>
        <v>FL8742</v>
      </c>
      <c r="D14" s="528">
        <f>'Comm Input'!N1335</f>
        <v>1700</v>
      </c>
      <c r="E14" s="17">
        <f>'Comm Input'!O1335</f>
        <v>0</v>
      </c>
      <c r="F14" s="526">
        <f>'Comm Input'!U1335</f>
        <v>0</v>
      </c>
      <c r="G14" s="523">
        <f>'Comm Input'!W1335</f>
        <v>51.85</v>
      </c>
      <c r="H14" s="538">
        <f>'Comm Input'!Y1335</f>
        <v>0</v>
      </c>
      <c r="I14" s="523">
        <f>'Comm Input'!Z1335</f>
        <v>0</v>
      </c>
    </row>
    <row r="15" spans="1:9" ht="16.5" customHeight="1" x14ac:dyDescent="0.25">
      <c r="A15" s="311">
        <f>'Comm Input'!J1336</f>
        <v>0</v>
      </c>
      <c r="B15" s="840">
        <f>'Comm Input'!K1336</f>
        <v>0</v>
      </c>
      <c r="C15">
        <f>'Comm Input'!M1336</f>
        <v>0</v>
      </c>
      <c r="D15" s="529">
        <f>'Comm Input'!N1336</f>
        <v>0</v>
      </c>
      <c r="E15" s="17">
        <f>'Comm Input'!O1336</f>
        <v>0</v>
      </c>
      <c r="F15" s="38">
        <f>'Comm Input'!U1336</f>
        <v>0</v>
      </c>
      <c r="G15" s="22">
        <f>'Comm Input'!W1336</f>
        <v>0</v>
      </c>
      <c r="H15" s="23">
        <f>'Comm Input'!Y1336</f>
        <v>0</v>
      </c>
      <c r="I15" s="22">
        <f>'Comm Input'!Z1336</f>
        <v>0</v>
      </c>
    </row>
    <row r="16" spans="1:9" ht="18" customHeight="1" x14ac:dyDescent="0.25">
      <c r="A16" s="311">
        <f>'Comm Input'!J1341</f>
        <v>0</v>
      </c>
      <c r="B16" s="840" t="str">
        <f>'Comm Input'!K1337</f>
        <v>EFFECTIVE 9/2022</v>
      </c>
      <c r="C16">
        <f>'Comm Input'!M1341</f>
        <v>0</v>
      </c>
      <c r="D16" s="49">
        <f>'Comm Input'!N1341</f>
        <v>0</v>
      </c>
      <c r="E16" s="50">
        <f>'Comm Input'!O1341</f>
        <v>0</v>
      </c>
      <c r="F16" s="38">
        <f>'Comm Input'!U1341</f>
        <v>0</v>
      </c>
      <c r="G16" s="38">
        <f>'Comm Input'!W1341</f>
        <v>0</v>
      </c>
      <c r="H16" s="11">
        <f>'Comm Input'!Y1341</f>
        <v>0</v>
      </c>
      <c r="I16" s="22">
        <f>'Comm Input'!Z1341</f>
        <v>0</v>
      </c>
    </row>
    <row r="17" spans="1:9" x14ac:dyDescent="0.25">
      <c r="A17" s="311">
        <f>'Comm Input'!J1342</f>
        <v>0</v>
      </c>
      <c r="B17">
        <f>'Comm Input'!K1342</f>
        <v>0</v>
      </c>
      <c r="C17">
        <f>'Comm Input'!M1342</f>
        <v>0</v>
      </c>
      <c r="D17" s="49">
        <f>'Comm Input'!N1342</f>
        <v>0</v>
      </c>
      <c r="E17" s="50">
        <f>'Comm Input'!O1342</f>
        <v>0</v>
      </c>
      <c r="F17" s="38">
        <f>'Comm Input'!U1342</f>
        <v>0</v>
      </c>
      <c r="G17" s="1171">
        <f>'Comm Input'!W1342</f>
        <v>51.85</v>
      </c>
      <c r="H17" s="828">
        <f>'Comm Input'!Y1342</f>
        <v>0</v>
      </c>
      <c r="I17" s="528">
        <f>'Comm Input'!Z1342</f>
        <v>51.85</v>
      </c>
    </row>
    <row r="19" spans="1:9" x14ac:dyDescent="0.25">
      <c r="A19" s="310" t="str">
        <f>'Comm Input'!J957</f>
        <v>EHR GORE</v>
      </c>
      <c r="B19" s="35" t="str">
        <f>'Comm Input'!K957</f>
        <v>Broker: USA AIU</v>
      </c>
      <c r="C19" s="158"/>
      <c r="D19" s="117"/>
      <c r="E19" s="316"/>
      <c r="F19" s="784"/>
      <c r="G19" s="158">
        <f>'Comm Input'!W957</f>
        <v>1.5699999999999999E-2</v>
      </c>
      <c r="H19" s="157"/>
      <c r="I19" s="158"/>
    </row>
    <row r="20" spans="1:9" x14ac:dyDescent="0.25">
      <c r="A20" s="311">
        <f>'Comm Input'!J958</f>
        <v>0</v>
      </c>
      <c r="B20" s="33" t="str">
        <f>'Comm Input'!K958</f>
        <v>Big Country Contracting II</v>
      </c>
      <c r="C20" t="str">
        <f>'Comm Input'!M958</f>
        <v>FL5651</v>
      </c>
      <c r="D20" s="529">
        <f>'Comm Input'!N958</f>
        <v>285</v>
      </c>
      <c r="E20" s="17">
        <f>'Comm Input'!O958</f>
        <v>0</v>
      </c>
      <c r="F20" s="17"/>
      <c r="G20" s="22">
        <f>'Comm Input'!W958</f>
        <v>4.4744999999999999</v>
      </c>
      <c r="H20" s="23">
        <f>'Comm Input'!Y958</f>
        <v>0</v>
      </c>
      <c r="I20" s="22">
        <f>'Comm Input'!Z958</f>
        <v>0</v>
      </c>
    </row>
    <row r="21" spans="1:9" x14ac:dyDescent="0.25">
      <c r="A21" s="311">
        <f>'Comm Input'!J959</f>
        <v>0</v>
      </c>
      <c r="B21">
        <f>'Comm Input'!K959</f>
        <v>0</v>
      </c>
      <c r="C21">
        <f>'Comm Input'!M959</f>
        <v>0</v>
      </c>
      <c r="D21" s="529">
        <f>'Comm Input'!N959</f>
        <v>0</v>
      </c>
      <c r="E21" s="17">
        <f>'Comm Input'!O959</f>
        <v>0</v>
      </c>
      <c r="F21" s="17"/>
      <c r="G21" s="22">
        <f>'Comm Input'!W959</f>
        <v>0</v>
      </c>
      <c r="H21" s="23">
        <f>'Comm Input'!Y959</f>
        <v>0</v>
      </c>
      <c r="I21" s="22">
        <f>'Comm Input'!Z959</f>
        <v>0</v>
      </c>
    </row>
    <row r="22" spans="1:9" x14ac:dyDescent="0.25">
      <c r="A22" s="311">
        <f>'Comm Input'!J964</f>
        <v>0</v>
      </c>
      <c r="B22">
        <f>'Comm Input'!K964</f>
        <v>0</v>
      </c>
      <c r="C22">
        <f>'Comm Input'!M964</f>
        <v>0</v>
      </c>
      <c r="D22" s="49">
        <f>'Comm Input'!N964</f>
        <v>0</v>
      </c>
      <c r="E22" s="50">
        <f>'Comm Input'!O964</f>
        <v>0</v>
      </c>
      <c r="F22" s="50"/>
      <c r="G22" s="38">
        <f>'Comm Input'!W964</f>
        <v>0</v>
      </c>
      <c r="H22" s="11">
        <f>'Comm Input'!Y964</f>
        <v>0</v>
      </c>
      <c r="I22" s="22">
        <f>'Comm Input'!Z964</f>
        <v>0</v>
      </c>
    </row>
    <row r="23" spans="1:9" x14ac:dyDescent="0.25">
      <c r="A23" s="311">
        <f>'Comm Input'!J965</f>
        <v>0</v>
      </c>
      <c r="B23">
        <f>'Comm Input'!K965</f>
        <v>0</v>
      </c>
      <c r="C23">
        <f>'Comm Input'!M965</f>
        <v>0</v>
      </c>
      <c r="D23" s="49">
        <f>'Comm Input'!N965</f>
        <v>0</v>
      </c>
      <c r="E23" s="50">
        <f>'Comm Input'!O965</f>
        <v>0</v>
      </c>
      <c r="F23" s="50"/>
      <c r="G23" s="827">
        <f>'Comm Input'!W965</f>
        <v>4.4744999999999999</v>
      </c>
      <c r="H23" s="828">
        <f>'Comm Input'!Y965</f>
        <v>0</v>
      </c>
      <c r="I23" s="523">
        <f>'Comm Input'!Z965</f>
        <v>4.4744999999999999</v>
      </c>
    </row>
    <row r="24" spans="1:9" x14ac:dyDescent="0.25">
      <c r="I24"/>
    </row>
    <row r="25" spans="1:9" ht="30" x14ac:dyDescent="0.25">
      <c r="A25" s="440" t="str">
        <f>'Comm Input'!J1720</f>
        <v>CES - EHR</v>
      </c>
      <c r="B25" s="35" t="str">
        <f>'Comm Input'!K1720</f>
        <v>Broker: USA AIU</v>
      </c>
      <c r="C25" s="158"/>
      <c r="D25" s="117"/>
      <c r="E25" s="896" t="str">
        <f>'Comm Input'!O1720</f>
        <v>Hard Cost Comp %</v>
      </c>
      <c r="F25" s="158"/>
      <c r="G25" s="158">
        <f>'Comm Input'!W1720</f>
        <v>0</v>
      </c>
      <c r="H25" s="157">
        <f>'Comm Input'!Y1720</f>
        <v>0.12</v>
      </c>
      <c r="I25" s="159"/>
    </row>
    <row r="26" spans="1:9" ht="30" x14ac:dyDescent="0.25">
      <c r="A26" s="311">
        <f>'Comm Input'!J1721</f>
        <v>0</v>
      </c>
      <c r="B26" s="33" t="str">
        <f>'Comm Input'!K1721</f>
        <v>United Labor Services (pays ? months behind)</v>
      </c>
      <c r="C26" t="str">
        <f>'Comm Input'!M1721</f>
        <v>CA 0040</v>
      </c>
      <c r="D26" s="732">
        <f>'Comm Input'!N1721</f>
        <v>0</v>
      </c>
      <c r="E26" s="17">
        <f>'Comm Input'!O1721</f>
        <v>6.2700000000000006E-2</v>
      </c>
      <c r="F26" s="529">
        <f>'Comm Input'!P1721</f>
        <v>0</v>
      </c>
      <c r="G26" s="22">
        <f>'Comm Input'!W1721</f>
        <v>0</v>
      </c>
      <c r="H26" s="538">
        <f>'Comm Input'!Y1721</f>
        <v>0</v>
      </c>
    </row>
    <row r="27" spans="1:9" x14ac:dyDescent="0.25">
      <c r="A27" s="311">
        <f>'Comm Input'!J1722</f>
        <v>0</v>
      </c>
      <c r="B27">
        <f>'Comm Input'!K1722</f>
        <v>0</v>
      </c>
      <c r="C27" t="str">
        <f>'Comm Input'!M1722</f>
        <v>OT</v>
      </c>
      <c r="D27" s="529">
        <f>'Comm Input'!N1722</f>
        <v>0</v>
      </c>
      <c r="E27" s="17">
        <f>'Comm Input'!O1722</f>
        <v>4.1382000000000009E-2</v>
      </c>
      <c r="F27" s="529">
        <f>'Comm Input'!P1722</f>
        <v>0</v>
      </c>
      <c r="G27" s="22">
        <f>'Comm Input'!W1722</f>
        <v>0</v>
      </c>
      <c r="H27" s="538">
        <f>'Comm Input'!Y1722</f>
        <v>0</v>
      </c>
    </row>
    <row r="28" spans="1:9" x14ac:dyDescent="0.25">
      <c r="A28" s="311">
        <f>'Comm Input'!J1723</f>
        <v>0</v>
      </c>
      <c r="B28">
        <f>'Comm Input'!K1723</f>
        <v>0</v>
      </c>
      <c r="C28" t="str">
        <f>'Comm Input'!M1723</f>
        <v>CA 0045</v>
      </c>
      <c r="D28" s="732">
        <f>'Comm Input'!N1723</f>
        <v>0</v>
      </c>
      <c r="E28" s="17">
        <f>'Comm Input'!O1723</f>
        <v>6.1899999999999997E-2</v>
      </c>
      <c r="F28" s="529">
        <f>'Comm Input'!P1723</f>
        <v>0</v>
      </c>
      <c r="G28" s="22">
        <f>'Comm Input'!W1723</f>
        <v>0</v>
      </c>
      <c r="H28" s="538">
        <f>'Comm Input'!Y1723</f>
        <v>0</v>
      </c>
    </row>
    <row r="29" spans="1:9" x14ac:dyDescent="0.25">
      <c r="A29" s="311">
        <f>'Comm Input'!J1724</f>
        <v>0</v>
      </c>
      <c r="B29">
        <f>'Comm Input'!K1724</f>
        <v>0</v>
      </c>
      <c r="C29" t="str">
        <f>'Comm Input'!M1724</f>
        <v>OT</v>
      </c>
      <c r="D29" s="529">
        <f>'Comm Input'!N1724</f>
        <v>0</v>
      </c>
      <c r="E29" s="17">
        <f>'Comm Input'!O1724</f>
        <v>4.0854000000000001E-2</v>
      </c>
      <c r="F29" s="529">
        <f>'Comm Input'!P1724</f>
        <v>0</v>
      </c>
      <c r="G29" s="22">
        <f>'Comm Input'!W1724</f>
        <v>0</v>
      </c>
      <c r="H29" s="538">
        <f>'Comm Input'!Y1724</f>
        <v>0</v>
      </c>
    </row>
    <row r="30" spans="1:9" x14ac:dyDescent="0.25">
      <c r="A30" s="311">
        <f>'Comm Input'!J1725</f>
        <v>0</v>
      </c>
      <c r="B30">
        <f>'Comm Input'!K1725</f>
        <v>0</v>
      </c>
      <c r="C30" t="str">
        <f>'Comm Input'!M1725</f>
        <v>CA 0016</v>
      </c>
      <c r="D30" s="732">
        <f>'Comm Input'!N1725</f>
        <v>0</v>
      </c>
      <c r="E30" s="17">
        <f>'Comm Input'!O1725</f>
        <v>9.9500000000000005E-2</v>
      </c>
      <c r="F30" s="529">
        <f>'Comm Input'!P1725</f>
        <v>0</v>
      </c>
      <c r="G30" s="22">
        <f>'Comm Input'!W1725</f>
        <v>0</v>
      </c>
      <c r="H30" s="538">
        <f>'Comm Input'!Y1725</f>
        <v>0</v>
      </c>
    </row>
    <row r="31" spans="1:9" x14ac:dyDescent="0.25">
      <c r="A31" s="311">
        <f>'Comm Input'!J1726</f>
        <v>0</v>
      </c>
      <c r="B31">
        <f>'Comm Input'!K1726</f>
        <v>0</v>
      </c>
      <c r="C31" t="str">
        <f>'Comm Input'!M1726</f>
        <v>OT</v>
      </c>
      <c r="D31" s="529">
        <f>'Comm Input'!N1726</f>
        <v>0</v>
      </c>
      <c r="E31" s="17">
        <f>'Comm Input'!O1726</f>
        <v>6.5670000000000006E-2</v>
      </c>
      <c r="F31" s="529">
        <f>'Comm Input'!P1726</f>
        <v>0</v>
      </c>
      <c r="G31" s="22">
        <f>'Comm Input'!W1726</f>
        <v>0</v>
      </c>
      <c r="H31" s="538">
        <f>'Comm Input'!Y1726</f>
        <v>0</v>
      </c>
    </row>
    <row r="32" spans="1:9" x14ac:dyDescent="0.25">
      <c r="A32" s="311">
        <f>'Comm Input'!J1727</f>
        <v>0</v>
      </c>
      <c r="B32">
        <f>'Comm Input'!K1727</f>
        <v>0</v>
      </c>
      <c r="C32" t="str">
        <f>'Comm Input'!M1727</f>
        <v>CA 0172</v>
      </c>
      <c r="D32" s="732">
        <f>'Comm Input'!N1727</f>
        <v>0</v>
      </c>
      <c r="E32" s="17">
        <f>'Comm Input'!O1727</f>
        <v>6.93E-2</v>
      </c>
      <c r="F32" s="529">
        <f>'Comm Input'!P1727</f>
        <v>0</v>
      </c>
      <c r="G32" s="22">
        <f>'Comm Input'!W1727</f>
        <v>0</v>
      </c>
      <c r="H32" s="538">
        <f>'Comm Input'!Y1727</f>
        <v>0</v>
      </c>
    </row>
    <row r="33" spans="1:9" x14ac:dyDescent="0.25">
      <c r="A33" s="311">
        <f>'Comm Input'!J1728</f>
        <v>0</v>
      </c>
      <c r="B33" t="str">
        <f>'Comm Input'!K1728</f>
        <v>EFFECTIVE 1/2021</v>
      </c>
      <c r="C33" t="str">
        <f>'Comm Input'!M1728</f>
        <v>OT</v>
      </c>
      <c r="D33" s="529">
        <f>'Comm Input'!N1728</f>
        <v>0</v>
      </c>
      <c r="E33" s="17">
        <f>'Comm Input'!O1728</f>
        <v>4.5738000000000001E-2</v>
      </c>
      <c r="F33" s="529">
        <f>'Comm Input'!P1728</f>
        <v>0</v>
      </c>
      <c r="G33" s="22">
        <f>'Comm Input'!W1728</f>
        <v>0</v>
      </c>
      <c r="H33" s="538">
        <f>'Comm Input'!Y1728</f>
        <v>0</v>
      </c>
    </row>
    <row r="34" spans="1:9" x14ac:dyDescent="0.25">
      <c r="A34" s="311">
        <f>'Comm Input'!J1729</f>
        <v>0</v>
      </c>
      <c r="B34" t="str">
        <f>'Comm Input'!K1729</f>
        <v>Payment Due Thru Payroll DEC 2021 (After Pays Feb was entered)</v>
      </c>
      <c r="C34" t="str">
        <f>'Comm Input'!M1729</f>
        <v>CA 8810</v>
      </c>
      <c r="D34" s="529">
        <f>'Comm Input'!N1729</f>
        <v>0</v>
      </c>
      <c r="E34" s="17">
        <f>'Comm Input'!O1729</f>
        <v>5.0000000000000001E-3</v>
      </c>
      <c r="F34" s="529">
        <f>'Comm Input'!P1729</f>
        <v>0</v>
      </c>
      <c r="G34" s="22">
        <f>'Comm Input'!W1729</f>
        <v>0</v>
      </c>
      <c r="H34" s="538">
        <f>'Comm Input'!Y1729</f>
        <v>0</v>
      </c>
    </row>
    <row r="35" spans="1:9" x14ac:dyDescent="0.25">
      <c r="A35" s="311">
        <f>'Comm Input'!J1730</f>
        <v>0</v>
      </c>
      <c r="B35">
        <f>'Comm Input'!K1730</f>
        <v>0</v>
      </c>
      <c r="C35" t="str">
        <f>'Comm Input'!M1730</f>
        <v>OT</v>
      </c>
      <c r="D35" s="529">
        <f>'Comm Input'!N1730</f>
        <v>0</v>
      </c>
      <c r="E35" s="17">
        <f>'Comm Input'!O1730</f>
        <v>3.3000000000000004E-3</v>
      </c>
      <c r="F35" s="529">
        <f>'Comm Input'!P1730</f>
        <v>0</v>
      </c>
      <c r="G35" s="89">
        <f>'Comm Input'!W1730</f>
        <v>0</v>
      </c>
      <c r="H35" s="538">
        <f>'Comm Input'!Y1730</f>
        <v>0</v>
      </c>
    </row>
    <row r="36" spans="1:9" x14ac:dyDescent="0.25">
      <c r="A36" s="311">
        <f>'Comm Input'!J1731</f>
        <v>0</v>
      </c>
      <c r="B36">
        <f>'Comm Input'!K1731</f>
        <v>0</v>
      </c>
      <c r="C36">
        <f>'Comm Input'!M1731</f>
        <v>0</v>
      </c>
      <c r="D36" s="529">
        <f>'Comm Input'!N1731</f>
        <v>0</v>
      </c>
      <c r="E36" s="17">
        <f>'Comm Input'!O1731</f>
        <v>0</v>
      </c>
      <c r="F36" s="528">
        <f>'Comm Input'!P1731</f>
        <v>0</v>
      </c>
      <c r="G36" s="829">
        <f>'Comm Input'!W1731</f>
        <v>0</v>
      </c>
      <c r="H36" s="1165">
        <f>'Comm Input'!Y1731</f>
        <v>0</v>
      </c>
      <c r="I36" s="523">
        <f>'Comm Input'!$Z$1731</f>
        <v>0</v>
      </c>
    </row>
    <row r="38" spans="1:9" x14ac:dyDescent="0.25">
      <c r="A38" s="310" t="str">
        <f>'Comm Input'!J2217</f>
        <v>Waterfront</v>
      </c>
      <c r="B38" s="35" t="str">
        <f>'Comm Input'!K2217</f>
        <v>Broker: USA AIU</v>
      </c>
      <c r="C38" s="158">
        <f>'Comm Input'!L2217</f>
        <v>0</v>
      </c>
      <c r="D38" s="158">
        <f>'Comm Input'!M2217</f>
        <v>0</v>
      </c>
      <c r="E38" s="117">
        <f>'Comm Input'!N2217</f>
        <v>0</v>
      </c>
      <c r="F38" s="1242"/>
      <c r="G38" s="158">
        <f>'Comm Input'!W2217</f>
        <v>1.9599999999999999E-2</v>
      </c>
      <c r="H38" s="157"/>
      <c r="I38" s="158"/>
    </row>
    <row r="39" spans="1:9" x14ac:dyDescent="0.25">
      <c r="A39" s="311">
        <f>'Comm Input'!J2218</f>
        <v>0</v>
      </c>
      <c r="B39" t="str">
        <f>'Comm Input'!K2218</f>
        <v>Yachts Mare</v>
      </c>
      <c r="C39" t="str">
        <f>'Comm Input'!M2218</f>
        <v>FL6834F</v>
      </c>
      <c r="D39" s="589">
        <f>'Comm Input'!N2218</f>
        <v>7280</v>
      </c>
      <c r="F39" s="589"/>
      <c r="G39" s="22">
        <f>'Comm Input'!W2218</f>
        <v>142.68799999999999</v>
      </c>
      <c r="H39" s="23">
        <f>'Comm Input'!Y2218</f>
        <v>0</v>
      </c>
      <c r="I39" s="22">
        <f>'Comm Input'!Z2218</f>
        <v>0</v>
      </c>
    </row>
    <row r="40" spans="1:9" x14ac:dyDescent="0.25">
      <c r="A40" s="311">
        <f>'Comm Input'!J2219</f>
        <v>0</v>
      </c>
      <c r="B40">
        <f>'Comm Input'!K2219</f>
        <v>0</v>
      </c>
      <c r="C40" s="525">
        <f>'Comm Input'!L2219</f>
        <v>0</v>
      </c>
      <c r="D40">
        <f>'Comm Input'!M2219</f>
        <v>0</v>
      </c>
      <c r="E40" s="589">
        <f>'Comm Input'!N2219</f>
        <v>0</v>
      </c>
      <c r="F40" s="589"/>
      <c r="G40" s="22">
        <f>'Comm Input'!W2219</f>
        <v>0</v>
      </c>
      <c r="H40" s="23">
        <f>'Comm Input'!Y2219</f>
        <v>0</v>
      </c>
      <c r="I40" s="22">
        <f>'Comm Input'!Z2219</f>
        <v>0</v>
      </c>
    </row>
    <row r="41" spans="1:9" x14ac:dyDescent="0.25">
      <c r="A41" s="311">
        <f>'Comm Input'!J2220</f>
        <v>0</v>
      </c>
      <c r="B41">
        <f>'Comm Input'!K2220</f>
        <v>0</v>
      </c>
      <c r="C41" s="38">
        <f>'Comm Input'!L2220</f>
        <v>0</v>
      </c>
      <c r="D41">
        <f>'Comm Input'!M2220</f>
        <v>0</v>
      </c>
      <c r="E41" s="49">
        <f>'Comm Input'!N2220</f>
        <v>0</v>
      </c>
      <c r="F41" s="49"/>
      <c r="G41" s="827">
        <f>'Comm Input'!W2220</f>
        <v>142.68799999999999</v>
      </c>
      <c r="H41" s="828">
        <f>'Comm Input'!Y2220</f>
        <v>0</v>
      </c>
      <c r="I41" s="523">
        <f>'Comm Input'!Z2220</f>
        <v>142.68799999999999</v>
      </c>
    </row>
    <row r="42" spans="1:9" x14ac:dyDescent="0.25">
      <c r="I42"/>
    </row>
    <row r="43" spans="1:9" x14ac:dyDescent="0.25">
      <c r="A43" s="440" t="str">
        <f>'Comm Input'!J1939</f>
        <v>CES</v>
      </c>
      <c r="B43" s="42" t="str">
        <f>'Comm Input'!K1939</f>
        <v>Broker: Frank Vitale Insurance Agency</v>
      </c>
      <c r="C43" s="158"/>
      <c r="D43" s="117"/>
      <c r="E43" s="316"/>
      <c r="F43" s="158"/>
      <c r="G43" s="158">
        <f>'Comm Input'!AA1939</f>
        <v>2.5000000000000001E-3</v>
      </c>
      <c r="H43" s="157"/>
      <c r="I43" s="7"/>
    </row>
    <row r="44" spans="1:9" x14ac:dyDescent="0.25">
      <c r="A44" s="311">
        <f>'Comm Input'!J1940</f>
        <v>0</v>
      </c>
      <c r="B44" s="378" t="str">
        <f>'Comm Input'!K1940</f>
        <v>John Neff DBA JD Tree Service</v>
      </c>
      <c r="C44" t="str">
        <f>'Comm Input'!M1940</f>
        <v>CA0042</v>
      </c>
      <c r="D44" s="528">
        <f>'Comm Input'!N1940</f>
        <v>0</v>
      </c>
      <c r="E44" s="17">
        <f>'Comm Input'!O1940</f>
        <v>0</v>
      </c>
      <c r="F44" s="527">
        <f>'Comm Input'!U1940</f>
        <v>0</v>
      </c>
      <c r="G44" s="538">
        <f>'Comm Input'!AA1940</f>
        <v>0</v>
      </c>
      <c r="H44" s="538">
        <f>'Comm Input'!AB1940</f>
        <v>0</v>
      </c>
      <c r="I44">
        <f>'Comm Input'!AC1940</f>
        <v>0</v>
      </c>
    </row>
    <row r="45" spans="1:9" x14ac:dyDescent="0.25">
      <c r="A45" s="311">
        <f>'Comm Input'!J1941</f>
        <v>0</v>
      </c>
      <c r="B45">
        <f>'Comm Input'!K1941</f>
        <v>0</v>
      </c>
      <c r="C45">
        <f>'Comm Input'!M1941</f>
        <v>0</v>
      </c>
      <c r="D45" s="529">
        <f>'Comm Input'!N1941</f>
        <v>0</v>
      </c>
      <c r="E45" s="17">
        <f>'Comm Input'!O1941</f>
        <v>0</v>
      </c>
      <c r="F45" s="525">
        <f>'Comm Input'!U1941</f>
        <v>0</v>
      </c>
      <c r="G45" s="23">
        <f>'Comm Input'!AA1941</f>
        <v>0</v>
      </c>
      <c r="H45" s="23">
        <f>'Comm Input'!AB1941</f>
        <v>0</v>
      </c>
      <c r="I45">
        <f>'Comm Input'!AC1941</f>
        <v>0</v>
      </c>
    </row>
    <row r="46" spans="1:9" x14ac:dyDescent="0.25">
      <c r="A46" s="311">
        <f>'Comm Input'!J1942</f>
        <v>0</v>
      </c>
      <c r="B46" t="str">
        <f>'Comm Input'!K1942</f>
        <v>EFFECTIVE: 07/2022</v>
      </c>
      <c r="C46" t="str">
        <f>'Comm Input'!M1942</f>
        <v>CA0106</v>
      </c>
      <c r="D46" s="529">
        <f>'Comm Input'!N1942</f>
        <v>2704</v>
      </c>
      <c r="E46" s="17">
        <f>'Comm Input'!O1942</f>
        <v>0</v>
      </c>
      <c r="F46" s="525">
        <f>'Comm Input'!U1942</f>
        <v>0</v>
      </c>
      <c r="G46" s="23">
        <f>'Comm Input'!AA1942</f>
        <v>6.76</v>
      </c>
      <c r="H46" s="23">
        <f>'Comm Input'!AB1942</f>
        <v>0</v>
      </c>
      <c r="I46">
        <f>'Comm Input'!AC1942</f>
        <v>0</v>
      </c>
    </row>
    <row r="47" spans="1:9" x14ac:dyDescent="0.25">
      <c r="A47" s="311">
        <f>'Comm Input'!J1943</f>
        <v>0</v>
      </c>
      <c r="B47">
        <f>'Comm Input'!K1943</f>
        <v>0</v>
      </c>
      <c r="C47">
        <f>'Comm Input'!M1943</f>
        <v>0</v>
      </c>
      <c r="D47" s="529">
        <f>'Comm Input'!N1943</f>
        <v>0</v>
      </c>
      <c r="E47" s="17">
        <f>'Comm Input'!O1943</f>
        <v>0</v>
      </c>
      <c r="F47" s="525">
        <f>'Comm Input'!U1943</f>
        <v>0</v>
      </c>
      <c r="G47" s="23">
        <f>'Comm Input'!AA1943</f>
        <v>0</v>
      </c>
      <c r="H47" s="23">
        <f>'Comm Input'!AB1943</f>
        <v>0</v>
      </c>
      <c r="I47">
        <f>'Comm Input'!AC1943</f>
        <v>0</v>
      </c>
    </row>
    <row r="48" spans="1:9" x14ac:dyDescent="0.25">
      <c r="A48" s="311">
        <f>'Comm Input'!J1944</f>
        <v>0</v>
      </c>
      <c r="B48">
        <f>'Comm Input'!K1944</f>
        <v>0</v>
      </c>
      <c r="C48">
        <f>'Comm Input'!M1944</f>
        <v>0</v>
      </c>
      <c r="D48" s="529">
        <f>'Comm Input'!N1944</f>
        <v>0</v>
      </c>
      <c r="E48" s="17">
        <f>'Comm Input'!O1944</f>
        <v>0</v>
      </c>
      <c r="F48" s="525">
        <f>'Comm Input'!U1944</f>
        <v>0</v>
      </c>
      <c r="G48" s="23">
        <f>'Comm Input'!AA1944</f>
        <v>0</v>
      </c>
      <c r="H48" s="23">
        <f>'Comm Input'!AB1944</f>
        <v>0</v>
      </c>
      <c r="I48">
        <f>'Comm Input'!AC1944</f>
        <v>0</v>
      </c>
    </row>
    <row r="49" spans="1:13" x14ac:dyDescent="0.25">
      <c r="A49" s="311">
        <f>'Comm Input'!J1945</f>
        <v>0</v>
      </c>
      <c r="B49">
        <f>'Comm Input'!K1945</f>
        <v>0</v>
      </c>
      <c r="C49">
        <f>'Comm Input'!M1945</f>
        <v>0</v>
      </c>
      <c r="D49" s="593">
        <f>'Comm Input'!N1945</f>
        <v>0</v>
      </c>
      <c r="E49" s="13">
        <f>'Comm Input'!O1945</f>
        <v>0</v>
      </c>
      <c r="F49" s="525">
        <f>'Comm Input'!U1945</f>
        <v>0</v>
      </c>
      <c r="G49" s="23">
        <f>'Comm Input'!AA1945</f>
        <v>0</v>
      </c>
      <c r="H49" s="23">
        <f>'Comm Input'!AB1945</f>
        <v>0</v>
      </c>
      <c r="I49">
        <f>'Comm Input'!AC1945</f>
        <v>0</v>
      </c>
    </row>
    <row r="50" spans="1:13" x14ac:dyDescent="0.25">
      <c r="A50" s="311">
        <f>'Comm Input'!J1947</f>
        <v>0</v>
      </c>
      <c r="B50">
        <f>'Comm Input'!K1947</f>
        <v>0</v>
      </c>
      <c r="C50">
        <f>'Comm Input'!M1947</f>
        <v>0</v>
      </c>
      <c r="D50" s="594">
        <f>'Comm Input'!N1947</f>
        <v>0</v>
      </c>
      <c r="E50" s="50">
        <f>'Comm Input'!O1947</f>
        <v>0</v>
      </c>
      <c r="F50" s="525">
        <f>'Comm Input'!U1947</f>
        <v>0</v>
      </c>
      <c r="G50" s="829">
        <f>'Comm Input'!AA1947</f>
        <v>6.76</v>
      </c>
      <c r="H50" s="829">
        <f>'Comm Input'!AB1947</f>
        <v>0</v>
      </c>
      <c r="I50" s="89">
        <f>'Comm Input'!AC1947</f>
        <v>6.76</v>
      </c>
    </row>
    <row r="51" spans="1:13" x14ac:dyDescent="0.25">
      <c r="C51" s="457"/>
      <c r="D51"/>
      <c r="H51" s="89"/>
      <c r="I51"/>
    </row>
    <row r="52" spans="1:13" x14ac:dyDescent="0.25">
      <c r="A52" s="440" t="str">
        <f>'Comm Input'!J1521</f>
        <v>CES</v>
      </c>
      <c r="B52" s="35" t="str">
        <f>'Comm Input'!K1521</f>
        <v>Broker: USA AIU</v>
      </c>
      <c r="C52" s="158"/>
      <c r="D52" s="117"/>
      <c r="E52" s="316"/>
      <c r="F52" s="158"/>
      <c r="G52" s="158">
        <f>'Comm Input'!W1521</f>
        <v>2.5700000000000001E-2</v>
      </c>
      <c r="H52" s="117"/>
      <c r="I52" s="158"/>
    </row>
    <row r="53" spans="1:13" x14ac:dyDescent="0.25">
      <c r="A53" s="311">
        <f>'Comm Input'!J1522</f>
        <v>0</v>
      </c>
      <c r="B53" t="str">
        <f>'Comm Input'!K1522</f>
        <v>Jacksonwest, LLC dba Sharpe Roofing</v>
      </c>
      <c r="C53" t="str">
        <f>'Comm Input'!M1522</f>
        <v>FL5551</v>
      </c>
      <c r="D53" s="589">
        <f>'Comm Input'!N1522</f>
        <v>6250</v>
      </c>
      <c r="E53" s="17">
        <f>'Comm Input'!O1522</f>
        <v>0</v>
      </c>
      <c r="F53" s="887"/>
      <c r="G53" s="523">
        <f>'Comm Input'!W1522</f>
        <v>160.625</v>
      </c>
      <c r="H53" s="523">
        <f>'Comm Input'!X1522</f>
        <v>0</v>
      </c>
      <c r="I53" s="523">
        <f>'Comm Input'!Z1522</f>
        <v>0</v>
      </c>
    </row>
    <row r="54" spans="1:13" x14ac:dyDescent="0.25">
      <c r="A54" s="311">
        <f>'Comm Input'!J1523</f>
        <v>0</v>
      </c>
      <c r="B54">
        <f>'Comm Input'!K1523</f>
        <v>0</v>
      </c>
      <c r="C54">
        <f>'Comm Input'!M1523</f>
        <v>0</v>
      </c>
      <c r="D54" s="529">
        <f>'Comm Input'!N1523</f>
        <v>0</v>
      </c>
      <c r="E54" s="17">
        <f>'Comm Input'!O1523</f>
        <v>0</v>
      </c>
      <c r="F54" s="799"/>
      <c r="G54" s="22">
        <f>'Comm Input'!W1523</f>
        <v>0</v>
      </c>
      <c r="H54" s="22">
        <f>'Comm Input'!X1523</f>
        <v>0</v>
      </c>
      <c r="I54" s="22">
        <f>'Comm Input'!Z1523</f>
        <v>0</v>
      </c>
    </row>
    <row r="55" spans="1:13" x14ac:dyDescent="0.25">
      <c r="A55" s="311">
        <f>'Comm Input'!J1524</f>
        <v>0</v>
      </c>
      <c r="B55" t="str">
        <f>'Comm Input'!K1524</f>
        <v>EFFECTIVE: 9/2022</v>
      </c>
      <c r="C55" t="str">
        <f>'Comm Input'!M1524</f>
        <v>FL8810</v>
      </c>
      <c r="D55" s="755">
        <f>'Comm Input'!N1524</f>
        <v>0</v>
      </c>
      <c r="E55" s="17">
        <f>'Comm Input'!O1524</f>
        <v>0</v>
      </c>
      <c r="F55" s="799"/>
      <c r="G55" s="22">
        <f>'Comm Input'!W1524</f>
        <v>0</v>
      </c>
      <c r="H55" s="22">
        <f>'Comm Input'!X1524</f>
        <v>0</v>
      </c>
      <c r="I55" s="22">
        <f>'Comm Input'!Z1524</f>
        <v>0</v>
      </c>
    </row>
    <row r="56" spans="1:13" x14ac:dyDescent="0.25">
      <c r="A56" s="311">
        <f>'Comm Input'!J1525</f>
        <v>0</v>
      </c>
      <c r="B56">
        <f>'Comm Input'!K1525</f>
        <v>0</v>
      </c>
      <c r="C56">
        <f>'Comm Input'!M1525</f>
        <v>0</v>
      </c>
      <c r="D56" s="529">
        <f>'Comm Input'!N1525</f>
        <v>0</v>
      </c>
      <c r="E56" s="17">
        <f>'Comm Input'!O1525</f>
        <v>0</v>
      </c>
      <c r="F56" s="799"/>
      <c r="G56" s="22">
        <f>'Comm Input'!W1525</f>
        <v>0</v>
      </c>
      <c r="H56" s="22">
        <f>'Comm Input'!X1525</f>
        <v>0</v>
      </c>
      <c r="I56" s="22">
        <f>'Comm Input'!Z1525</f>
        <v>0</v>
      </c>
    </row>
    <row r="57" spans="1:13" x14ac:dyDescent="0.25">
      <c r="A57" s="311">
        <f>'Comm Input'!J1526</f>
        <v>0</v>
      </c>
      <c r="B57">
        <f>'Comm Input'!K1526</f>
        <v>0</v>
      </c>
      <c r="C57">
        <f>'Comm Input'!M1526</f>
        <v>0</v>
      </c>
      <c r="D57" s="529">
        <f>'Comm Input'!N1526</f>
        <v>0</v>
      </c>
      <c r="E57" s="17">
        <f>'Comm Input'!O1526</f>
        <v>0</v>
      </c>
      <c r="F57" s="799">
        <f>'Comm Input'!P1526</f>
        <v>0</v>
      </c>
      <c r="G57" s="22">
        <f>'Comm Input'!W1526</f>
        <v>0</v>
      </c>
      <c r="H57" s="22">
        <f>'Comm Input'!X1526</f>
        <v>0</v>
      </c>
      <c r="I57" s="22">
        <f>'Comm Input'!Z1526</f>
        <v>0</v>
      </c>
    </row>
    <row r="58" spans="1:13" x14ac:dyDescent="0.25">
      <c r="A58" s="311">
        <f>'Comm Input'!J1529</f>
        <v>0</v>
      </c>
      <c r="B58">
        <f>'Comm Input'!K1529</f>
        <v>0</v>
      </c>
      <c r="C58">
        <f>'Comm Input'!L1529</f>
        <v>0</v>
      </c>
      <c r="D58">
        <f>'Comm Input'!M1529</f>
        <v>0</v>
      </c>
      <c r="E58" s="49">
        <f>'Comm Input'!N1529</f>
        <v>0</v>
      </c>
      <c r="F58" s="50">
        <f>'Comm Input'!O1529</f>
        <v>0</v>
      </c>
      <c r="G58" s="827">
        <f>'Comm Input'!W1529</f>
        <v>160.625</v>
      </c>
      <c r="H58" s="829">
        <f>'Comm Input'!X1529</f>
        <v>0</v>
      </c>
      <c r="I58" s="523">
        <f>'Comm Input'!Z1529</f>
        <v>160.625</v>
      </c>
      <c r="M58" s="89"/>
    </row>
    <row r="59" spans="1:13" x14ac:dyDescent="0.25">
      <c r="I59"/>
    </row>
  </sheetData>
  <mergeCells count="2">
    <mergeCell ref="A2:A3"/>
    <mergeCell ref="B2:B3"/>
  </mergeCells>
  <conditionalFormatting sqref="A25:F27 A28:E35 G25:H34 A43:B45 A19:I23 A36:H36 A13:I17 C43:I46 B52:I52 A53:I58 A38:I38 A40:I41 F39:I39 A39:D39 A7:I11 A47:I50">
    <cfRule type="cellIs" dxfId="22" priority="29" operator="equal">
      <formula>0</formula>
    </cfRule>
  </conditionalFormatting>
  <conditionalFormatting sqref="H28:H35">
    <cfRule type="cellIs" dxfId="21" priority="18" operator="equal">
      <formula>0</formula>
    </cfRule>
  </conditionalFormatting>
  <conditionalFormatting sqref="H27">
    <cfRule type="cellIs" dxfId="20" priority="17" operator="equal">
      <formula>0</formula>
    </cfRule>
  </conditionalFormatting>
  <conditionalFormatting sqref="F28:F35">
    <cfRule type="cellIs" dxfId="19" priority="16" operator="equal">
      <formula>0</formula>
    </cfRule>
  </conditionalFormatting>
  <conditionalFormatting sqref="I36">
    <cfRule type="cellIs" dxfId="18" priority="15" operator="equal">
      <formula>0</formula>
    </cfRule>
  </conditionalFormatting>
  <conditionalFormatting sqref="I25">
    <cfRule type="cellIs" dxfId="17" priority="13" operator="equal">
      <formula>0</formula>
    </cfRule>
  </conditionalFormatting>
  <conditionalFormatting sqref="G35">
    <cfRule type="cellIs" dxfId="16" priority="6" operator="equal">
      <formula>0</formula>
    </cfRule>
  </conditionalFormatting>
  <conditionalFormatting sqref="A46">
    <cfRule type="cellIs" dxfId="15" priority="4" operator="equal">
      <formula>0</formula>
    </cfRule>
  </conditionalFormatting>
  <conditionalFormatting sqref="B46">
    <cfRule type="cellIs" dxfId="14" priority="3" operator="equal">
      <formula>0</formula>
    </cfRule>
  </conditionalFormatting>
  <conditionalFormatting sqref="A52">
    <cfRule type="cellIs" dxfId="13" priority="1" operator="equal">
      <formula>0</formula>
    </cfRule>
  </conditionalFormatting>
  <pageMargins left="0.7" right="0.7" top="0.75" bottom="0.75" header="0.3" footer="0.3"/>
  <pageSetup scale="55" orientation="landscape"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A2:H15"/>
  <sheetViews>
    <sheetView workbookViewId="0">
      <selection activeCell="E2" sqref="E2"/>
    </sheetView>
  </sheetViews>
  <sheetFormatPr defaultRowHeight="15" x14ac:dyDescent="0.25"/>
  <cols>
    <col min="1" max="1" width="21.7109375" customWidth="1"/>
    <col min="2" max="2" width="30.5703125" bestFit="1" customWidth="1"/>
    <col min="3" max="3" width="9.28515625" customWidth="1"/>
    <col min="4" max="4" width="16.7109375" style="89" customWidth="1"/>
    <col min="5" max="5" width="10.28515625" customWidth="1"/>
    <col min="6" max="6" width="12.5703125" customWidth="1"/>
    <col min="7" max="7" width="13.42578125" style="89" customWidth="1"/>
    <col min="8" max="8" width="22.42578125" customWidth="1"/>
  </cols>
  <sheetData>
    <row r="2" spans="1:8" x14ac:dyDescent="0.25">
      <c r="A2" t="str">
        <f>('Comm Input'!J4)</f>
        <v>2022 12 Pays 2023 01</v>
      </c>
      <c r="C2" s="82" t="str">
        <f>('Comm Input'!M4)</f>
        <v>Coastal Employer Strategies</v>
      </c>
      <c r="E2" s="82" t="str">
        <f>('Comm Input'!Q4)</f>
        <v xml:space="preserve">Thank you for referring business to the brokerage division of APS. </v>
      </c>
    </row>
    <row r="3" spans="1:8" ht="15.75" thickBot="1" x14ac:dyDescent="0.3"/>
    <row r="4" spans="1:8" x14ac:dyDescent="0.25">
      <c r="A4" s="1458">
        <f>SUM(F:F)</f>
        <v>0</v>
      </c>
      <c r="B4" s="1464" t="s">
        <v>779</v>
      </c>
      <c r="C4" s="991" t="s">
        <v>780</v>
      </c>
      <c r="D4" s="991"/>
      <c r="E4" s="143"/>
      <c r="F4" s="143"/>
      <c r="G4" s="353"/>
      <c r="H4" s="143"/>
    </row>
    <row r="5" spans="1:8" ht="15.75" thickBot="1" x14ac:dyDescent="0.3">
      <c r="A5" s="1459"/>
      <c r="B5" s="1464"/>
      <c r="C5" s="992" t="s">
        <v>781</v>
      </c>
      <c r="D5" s="991"/>
      <c r="E5" s="143"/>
      <c r="F5" s="143"/>
      <c r="G5" s="562"/>
      <c r="H5" s="85"/>
    </row>
    <row r="6" spans="1:8" x14ac:dyDescent="0.25">
      <c r="A6" s="559"/>
      <c r="B6" s="1140"/>
      <c r="C6" s="1140"/>
      <c r="D6" s="560"/>
      <c r="E6" s="143"/>
      <c r="F6" s="143"/>
      <c r="G6" s="562"/>
      <c r="H6" s="85"/>
    </row>
    <row r="7" spans="1:8" x14ac:dyDescent="0.25">
      <c r="G7" s="300"/>
    </row>
    <row r="8" spans="1:8" x14ac:dyDescent="0.25">
      <c r="G8"/>
    </row>
    <row r="9" spans="1:8" x14ac:dyDescent="0.25">
      <c r="G9"/>
    </row>
    <row r="10" spans="1:8" x14ac:dyDescent="0.25">
      <c r="G10"/>
    </row>
    <row r="11" spans="1:8" x14ac:dyDescent="0.25">
      <c r="G11"/>
    </row>
    <row r="12" spans="1:8" x14ac:dyDescent="0.25">
      <c r="G12"/>
    </row>
    <row r="13" spans="1:8" x14ac:dyDescent="0.25">
      <c r="G13"/>
    </row>
    <row r="14" spans="1:8" x14ac:dyDescent="0.25">
      <c r="G14"/>
    </row>
    <row r="15" spans="1:8" x14ac:dyDescent="0.25">
      <c r="G15"/>
    </row>
  </sheetData>
  <mergeCells count="2">
    <mergeCell ref="A4:A5"/>
    <mergeCell ref="B4:B5"/>
  </mergeCells>
  <conditionalFormatting sqref="A1:XFD4 A15:XFD1048576 A6:XFD6 A5 C5:XFD5 G7:XFD14">
    <cfRule type="cellIs" dxfId="12" priority="12" operator="equal">
      <formula>0</formula>
    </cfRule>
  </conditionalFormatting>
  <hyperlinks>
    <hyperlink ref="C5" r:id="rId1" xr:uid="{D71840A8-4721-4076-8D77-9E45B2863A4B}"/>
  </hyperlinks>
  <pageMargins left="0.25" right="0.25" top="0.75" bottom="0.75" header="0.3" footer="0.3"/>
  <pageSetup scale="74" fitToHeight="0" orientation="portrait"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F37"/>
  <sheetViews>
    <sheetView zoomScale="99" zoomScaleNormal="99" workbookViewId="0">
      <selection activeCell="A2" sqref="A2:B3"/>
    </sheetView>
  </sheetViews>
  <sheetFormatPr defaultRowHeight="15" x14ac:dyDescent="0.25"/>
  <cols>
    <col min="1" max="1" width="26.42578125" customWidth="1"/>
    <col min="2" max="2" width="41" customWidth="1"/>
    <col min="4" max="4" width="11.5703125" style="22" bestFit="1" customWidth="1"/>
    <col min="5" max="5" width="10.28515625" customWidth="1"/>
    <col min="6" max="6" width="14.42578125" customWidth="1"/>
  </cols>
  <sheetData>
    <row r="1" spans="1:6" ht="33" customHeight="1" x14ac:dyDescent="0.25">
      <c r="A1" s="82" t="str">
        <f>('Comm Input'!J4)</f>
        <v>2022 12 Pays 2023 01</v>
      </c>
      <c r="D1" s="22" t="str">
        <f>('Comm Input'!M4)</f>
        <v>Coastal Employer Strategies</v>
      </c>
    </row>
    <row r="2" spans="1:6" x14ac:dyDescent="0.25">
      <c r="A2" s="1529">
        <f>SUM(F:F)</f>
        <v>810.18799999999999</v>
      </c>
      <c r="B2" s="1530"/>
    </row>
    <row r="3" spans="1:6" x14ac:dyDescent="0.25">
      <c r="A3" s="1531"/>
      <c r="B3" s="1532"/>
      <c r="C3" s="219" t="s">
        <v>1125</v>
      </c>
    </row>
    <row r="4" spans="1:6" x14ac:dyDescent="0.25">
      <c r="C4" s="219" t="s">
        <v>1124</v>
      </c>
    </row>
    <row r="5" spans="1:6" ht="30" x14ac:dyDescent="0.25">
      <c r="A5" s="85" t="s">
        <v>133</v>
      </c>
      <c r="B5" s="85" t="s">
        <v>134</v>
      </c>
      <c r="C5" s="85" t="s">
        <v>126</v>
      </c>
      <c r="D5" s="475" t="s">
        <v>136</v>
      </c>
      <c r="E5" s="400" t="s">
        <v>144</v>
      </c>
      <c r="F5" s="85" t="s">
        <v>147</v>
      </c>
    </row>
    <row r="6" spans="1:6" x14ac:dyDescent="0.25">
      <c r="A6" s="310" t="str">
        <f>'Comm Input'!J199</f>
        <v>WRA SA</v>
      </c>
      <c r="B6" s="35" t="str">
        <f>'Comm Input'!K199</f>
        <v>Broker: Jeff Kaplan</v>
      </c>
      <c r="C6" s="158"/>
      <c r="D6" s="117"/>
      <c r="E6" s="159">
        <f>'Comm Input'!W199</f>
        <v>1.4999999999999999E-2</v>
      </c>
      <c r="F6" s="158"/>
    </row>
    <row r="7" spans="1:6" x14ac:dyDescent="0.25">
      <c r="A7" s="311"/>
      <c r="B7" t="str">
        <f>'Comm Input'!K200</f>
        <v>Storm Group Roofing, LLC</v>
      </c>
      <c r="C7" t="str">
        <f>'Comm Input'!M200</f>
        <v>MN 5606</v>
      </c>
      <c r="D7" s="22">
        <f>'Comm Input'!N200</f>
        <v>0</v>
      </c>
      <c r="E7" s="22">
        <f>'Comm Input'!W200</f>
        <v>0</v>
      </c>
      <c r="F7" s="22">
        <f>'Comm Input'!Z200</f>
        <v>0</v>
      </c>
    </row>
    <row r="8" spans="1:6" x14ac:dyDescent="0.25">
      <c r="A8" s="311"/>
      <c r="C8">
        <f>'Comm Input'!M201</f>
        <v>0</v>
      </c>
      <c r="D8" s="22">
        <f>'Comm Input'!N201</f>
        <v>0</v>
      </c>
      <c r="E8" s="22">
        <f>'Comm Input'!W201</f>
        <v>0</v>
      </c>
      <c r="F8" s="22">
        <f>'Comm Input'!Z201</f>
        <v>0</v>
      </c>
    </row>
    <row r="9" spans="1:6" x14ac:dyDescent="0.25">
      <c r="A9" s="311"/>
      <c r="C9" t="str">
        <f>'Comm Input'!M202</f>
        <v>MN 8742</v>
      </c>
      <c r="D9" s="22">
        <f>'Comm Input'!N202</f>
        <v>12499.95</v>
      </c>
      <c r="E9" s="22">
        <f>'Comm Input'!W202</f>
        <v>187.49925000000002</v>
      </c>
      <c r="F9" s="22">
        <f>'Comm Input'!Z202</f>
        <v>0</v>
      </c>
    </row>
    <row r="10" spans="1:6" x14ac:dyDescent="0.25">
      <c r="A10" s="311"/>
      <c r="C10">
        <f>'Comm Input'!M203</f>
        <v>0</v>
      </c>
      <c r="D10" s="22">
        <f>'Comm Input'!N203</f>
        <v>0</v>
      </c>
      <c r="E10" s="22">
        <f>'Comm Input'!W203</f>
        <v>0</v>
      </c>
      <c r="F10" s="22">
        <f>'Comm Input'!Z203</f>
        <v>0</v>
      </c>
    </row>
    <row r="11" spans="1:6" x14ac:dyDescent="0.25">
      <c r="A11" s="311"/>
      <c r="C11" t="str">
        <f>'Comm Input'!M204</f>
        <v>MN 8810</v>
      </c>
      <c r="D11" s="22">
        <f>'Comm Input'!N204</f>
        <v>12019.25</v>
      </c>
      <c r="E11" s="22">
        <f>'Comm Input'!W204</f>
        <v>180.28874999999999</v>
      </c>
      <c r="F11" s="22">
        <f>'Comm Input'!Z204</f>
        <v>0</v>
      </c>
    </row>
    <row r="12" spans="1:6" x14ac:dyDescent="0.25">
      <c r="A12" s="311"/>
      <c r="C12">
        <f>'Comm Input'!M205</f>
        <v>0</v>
      </c>
      <c r="D12" s="23">
        <f>'Comm Input'!N205</f>
        <v>0</v>
      </c>
      <c r="E12" s="22">
        <f>'Comm Input'!W205</f>
        <v>0</v>
      </c>
      <c r="F12" s="22">
        <f>'Comm Input'!Z205</f>
        <v>0</v>
      </c>
    </row>
    <row r="13" spans="1:6" x14ac:dyDescent="0.25">
      <c r="A13" s="311"/>
      <c r="D13" s="23"/>
      <c r="E13" s="827">
        <f>'Comm Input'!W207</f>
        <v>367.78800000000001</v>
      </c>
      <c r="F13" s="22">
        <f>'Comm Input'!Z207</f>
        <v>367.78800000000001</v>
      </c>
    </row>
    <row r="16" spans="1:6" x14ac:dyDescent="0.25">
      <c r="A16" s="310" t="str">
        <f>'Comm Input'!J1000</f>
        <v>EHR GORE</v>
      </c>
      <c r="B16" s="35" t="str">
        <f>'Comm Input'!K1000</f>
        <v>Broker: Jeff Kaplan</v>
      </c>
      <c r="C16" s="158"/>
      <c r="D16" s="117"/>
      <c r="E16" s="158">
        <f>'Comm Input'!W1000</f>
        <v>0.02</v>
      </c>
      <c r="F16" s="158"/>
    </row>
    <row r="17" spans="1:6" x14ac:dyDescent="0.25">
      <c r="A17" s="311"/>
      <c r="B17" t="str">
        <f>'Comm Input'!K1001</f>
        <v xml:space="preserve">Stay Dry Roofing </v>
      </c>
      <c r="C17" t="str">
        <f>'Comm Input'!M1001</f>
        <v>FL8742</v>
      </c>
      <c r="D17" s="22">
        <f>'Comm Input'!N1001</f>
        <v>0</v>
      </c>
      <c r="E17" s="22">
        <f>'Comm Input'!W1001</f>
        <v>0</v>
      </c>
      <c r="F17" s="22">
        <f>'Comm Input'!Z1001</f>
        <v>0</v>
      </c>
    </row>
    <row r="18" spans="1:6" x14ac:dyDescent="0.25">
      <c r="A18" s="311"/>
      <c r="C18">
        <f>'Comm Input'!M1002</f>
        <v>0</v>
      </c>
      <c r="D18" s="22">
        <f>'Comm Input'!N1002</f>
        <v>0</v>
      </c>
      <c r="E18" s="22">
        <f>'Comm Input'!W1002</f>
        <v>0</v>
      </c>
      <c r="F18" s="22">
        <f>'Comm Input'!Z1002</f>
        <v>0</v>
      </c>
    </row>
    <row r="19" spans="1:6" x14ac:dyDescent="0.25">
      <c r="A19" s="311"/>
      <c r="C19" t="str">
        <f>'Comm Input'!M1003</f>
        <v>FL5551</v>
      </c>
      <c r="D19" s="22">
        <f>'Comm Input'!N1003</f>
        <v>0</v>
      </c>
      <c r="E19" s="22">
        <f>'Comm Input'!W1003</f>
        <v>0</v>
      </c>
      <c r="F19" s="22">
        <f>'Comm Input'!Z1003</f>
        <v>0</v>
      </c>
    </row>
    <row r="20" spans="1:6" x14ac:dyDescent="0.25">
      <c r="A20" s="311"/>
      <c r="E20" s="22"/>
      <c r="F20" s="22"/>
    </row>
    <row r="21" spans="1:6" x14ac:dyDescent="0.25">
      <c r="A21" s="311"/>
      <c r="D21" s="49"/>
      <c r="E21" s="827">
        <f>'Comm Input'!W1008</f>
        <v>0</v>
      </c>
      <c r="F21" s="22">
        <f>'Comm Input'!Z1008</f>
        <v>0</v>
      </c>
    </row>
    <row r="23" spans="1:6" x14ac:dyDescent="0.25">
      <c r="A23" s="334"/>
      <c r="B23" s="171"/>
      <c r="C23" s="176"/>
      <c r="D23" s="449"/>
      <c r="E23" s="709">
        <f>'Comm Input'!W1074</f>
        <v>0.02</v>
      </c>
      <c r="F23" s="178"/>
    </row>
    <row r="24" spans="1:6" x14ac:dyDescent="0.25">
      <c r="A24" s="310" t="str">
        <f>'Comm Input'!J1075</f>
        <v>CES</v>
      </c>
      <c r="B24" s="35" t="str">
        <f>'Comm Input'!K1075</f>
        <v>Broker: Jeff Kaplan</v>
      </c>
      <c r="C24" s="158"/>
      <c r="D24" s="117"/>
      <c r="E24" s="158">
        <f>'Comm Input'!W1075</f>
        <v>0.04</v>
      </c>
      <c r="F24" s="158"/>
    </row>
    <row r="25" spans="1:6" x14ac:dyDescent="0.25">
      <c r="A25" s="311">
        <f>'Comm Input'!J1076</f>
        <v>0</v>
      </c>
      <c r="B25" t="str">
        <f>'Comm Input'!K1076</f>
        <v>Rock Solid Restoration of Central Florida</v>
      </c>
      <c r="C25" t="str">
        <f>'Comm Input'!M1076</f>
        <v>FL5551</v>
      </c>
      <c r="D25" s="529">
        <f>'Comm Input'!N1076</f>
        <v>7600</v>
      </c>
      <c r="E25" s="22">
        <f>'Comm Input'!W1076</f>
        <v>304</v>
      </c>
      <c r="F25" s="22">
        <f>'Comm Input'!Z1076</f>
        <v>0</v>
      </c>
    </row>
    <row r="26" spans="1:6" x14ac:dyDescent="0.25">
      <c r="A26" s="311">
        <f>'Comm Input'!J1077</f>
        <v>0</v>
      </c>
      <c r="B26">
        <f>'Comm Input'!K1077</f>
        <v>0</v>
      </c>
      <c r="C26">
        <f>'Comm Input'!M1077</f>
        <v>0</v>
      </c>
      <c r="D26" s="528">
        <f>'Comm Input'!N1077</f>
        <v>0</v>
      </c>
      <c r="E26" s="523">
        <f>'Comm Input'!W1077</f>
        <v>0</v>
      </c>
      <c r="F26" s="523">
        <f>'Comm Input'!Z1077</f>
        <v>0</v>
      </c>
    </row>
    <row r="27" spans="1:6" x14ac:dyDescent="0.25">
      <c r="A27" s="311">
        <f>'Comm Input'!J1078</f>
        <v>0</v>
      </c>
      <c r="B27" t="str">
        <f>'Comm Input'!K1078</f>
        <v xml:space="preserve">EFFECTIVE: </v>
      </c>
      <c r="C27" t="str">
        <f>'Comm Input'!M1078</f>
        <v>FL8742/8810</v>
      </c>
      <c r="D27" s="529">
        <f>'Comm Input'!N1078</f>
        <v>6920</v>
      </c>
      <c r="E27" s="22">
        <f>'Comm Input'!W1078</f>
        <v>138.4</v>
      </c>
      <c r="F27" s="22">
        <f>'Comm Input'!Z1078</f>
        <v>0</v>
      </c>
    </row>
    <row r="28" spans="1:6" x14ac:dyDescent="0.25">
      <c r="A28" s="311">
        <f>'Comm Input'!J1079</f>
        <v>0</v>
      </c>
      <c r="B28">
        <f>'Comm Input'!K1079</f>
        <v>0</v>
      </c>
      <c r="C28">
        <f>'Comm Input'!M1079</f>
        <v>0</v>
      </c>
      <c r="D28" s="529">
        <f>'Comm Input'!N1079</f>
        <v>0</v>
      </c>
      <c r="E28" s="22">
        <f>'Comm Input'!W1079</f>
        <v>0</v>
      </c>
      <c r="F28" s="22">
        <f>'Comm Input'!Z1079</f>
        <v>0</v>
      </c>
    </row>
    <row r="29" spans="1:6" x14ac:dyDescent="0.25">
      <c r="A29" s="311">
        <f>'Comm Input'!J1080</f>
        <v>0</v>
      </c>
      <c r="B29">
        <f>'Comm Input'!K1080</f>
        <v>0</v>
      </c>
      <c r="C29">
        <f>'Comm Input'!M1080</f>
        <v>0</v>
      </c>
      <c r="D29" s="529">
        <f>'Comm Input'!N1080</f>
        <v>0</v>
      </c>
      <c r="E29" s="22">
        <f>'Comm Input'!W1080</f>
        <v>0</v>
      </c>
      <c r="F29" s="22">
        <f>'Comm Input'!Z1080</f>
        <v>0</v>
      </c>
    </row>
    <row r="30" spans="1:6" x14ac:dyDescent="0.25">
      <c r="A30" s="311">
        <f>'Comm Input'!J1083</f>
        <v>0</v>
      </c>
      <c r="B30">
        <f>'Comm Input'!K1083</f>
        <v>0</v>
      </c>
      <c r="C30">
        <f>'Comm Input'!M1083</f>
        <v>0</v>
      </c>
      <c r="D30" s="49">
        <f>'Comm Input'!N1083</f>
        <v>0</v>
      </c>
      <c r="E30" s="827">
        <f>'Comm Input'!W1083</f>
        <v>442.4</v>
      </c>
      <c r="F30" s="523">
        <f>'Comm Input'!Z1083</f>
        <v>442.4</v>
      </c>
    </row>
    <row r="32" spans="1:6" x14ac:dyDescent="0.25">
      <c r="A32" s="902"/>
      <c r="B32" s="81"/>
      <c r="C32" s="1327"/>
      <c r="D32" s="1090"/>
      <c r="E32" s="1327"/>
      <c r="F32" s="1327"/>
    </row>
    <row r="33" spans="1:6" x14ac:dyDescent="0.25">
      <c r="A33" s="846"/>
      <c r="D33" s="790"/>
      <c r="E33" s="523"/>
      <c r="F33" s="523"/>
    </row>
    <row r="34" spans="1:6" x14ac:dyDescent="0.25">
      <c r="A34" s="311"/>
      <c r="D34" s="528"/>
      <c r="E34" s="523"/>
      <c r="F34" s="523"/>
    </row>
    <row r="35" spans="1:6" x14ac:dyDescent="0.25">
      <c r="A35" s="311"/>
      <c r="D35" s="589"/>
      <c r="E35" s="523"/>
      <c r="F35" s="523"/>
    </row>
    <row r="36" spans="1:6" x14ac:dyDescent="0.25">
      <c r="A36" s="311"/>
      <c r="D36" s="528"/>
      <c r="E36" s="523"/>
      <c r="F36" s="523"/>
    </row>
    <row r="37" spans="1:6" x14ac:dyDescent="0.25">
      <c r="A37" s="311"/>
      <c r="D37" s="541"/>
      <c r="E37" s="522"/>
      <c r="F37" s="523"/>
    </row>
  </sheetData>
  <mergeCells count="1">
    <mergeCell ref="A2:B3"/>
  </mergeCells>
  <conditionalFormatting sqref="A32:F37 A23:F30 A6:F13 B15:F15">
    <cfRule type="cellIs" dxfId="11" priority="8" operator="equal">
      <formula>0</formula>
    </cfRule>
  </conditionalFormatting>
  <conditionalFormatting sqref="C17:F19">
    <cfRule type="cellIs" dxfId="10" priority="6" operator="equal">
      <formula>0</formula>
    </cfRule>
  </conditionalFormatting>
  <pageMargins left="0.7" right="0.7" top="0.75" bottom="0.75" header="0.3" footer="0.3"/>
  <pageSetup scale="80" fitToHeight="0" orientation="portrait" horizontalDpi="1200" verticalDpi="12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D894-49FE-4C48-9346-052050BE0D0C}">
  <dimension ref="A1:L36"/>
  <sheetViews>
    <sheetView topLeftCell="A3" workbookViewId="0">
      <selection activeCell="B35" sqref="B35"/>
    </sheetView>
  </sheetViews>
  <sheetFormatPr defaultRowHeight="15" x14ac:dyDescent="0.25"/>
  <cols>
    <col min="2" max="2" width="34.140625" customWidth="1"/>
    <col min="3" max="3" width="9.140625" customWidth="1"/>
    <col min="4" max="4" width="31.5703125" style="89" customWidth="1"/>
    <col min="5" max="5" width="31.5703125" style="22" customWidth="1"/>
    <col min="6" max="6" width="12.28515625" style="22" customWidth="1"/>
    <col min="7" max="7" width="10.85546875" style="22" customWidth="1"/>
    <col min="8" max="8" width="31.5703125" style="22" customWidth="1"/>
    <col min="9" max="9" width="15.140625" style="89" customWidth="1"/>
    <col min="10" max="10" width="15.140625" style="1031" customWidth="1"/>
    <col min="11" max="11" width="17.85546875" style="89" customWidth="1"/>
    <col min="12" max="12" width="25.28515625" style="89" customWidth="1"/>
  </cols>
  <sheetData>
    <row r="1" spans="1:12" x14ac:dyDescent="0.25">
      <c r="A1" s="1403" t="str">
        <f>'Comm Input'!J4</f>
        <v>2022 12 Pays 2023 01</v>
      </c>
      <c r="B1" s="1403"/>
      <c r="C1" s="1139"/>
      <c r="D1" s="1028" t="s">
        <v>782</v>
      </c>
      <c r="E1" s="1026"/>
      <c r="F1" s="1026"/>
      <c r="G1" s="1026"/>
      <c r="H1" s="1026"/>
    </row>
    <row r="2" spans="1:12" ht="15.75" thickBot="1" x14ac:dyDescent="0.3">
      <c r="A2" s="1139"/>
      <c r="B2" s="1139"/>
      <c r="C2" s="1139"/>
      <c r="D2" s="1028"/>
      <c r="E2" s="1026"/>
      <c r="F2" s="1026"/>
      <c r="G2" s="1026"/>
      <c r="H2" s="1026"/>
    </row>
    <row r="3" spans="1:12" ht="60.75" customHeight="1" thickBot="1" x14ac:dyDescent="0.3">
      <c r="B3" s="1030">
        <f>SUM(L:L)</f>
        <v>6804.7279999999992</v>
      </c>
      <c r="J3" s="1534" t="s">
        <v>783</v>
      </c>
      <c r="L3" s="89" t="s">
        <v>784</v>
      </c>
    </row>
    <row r="4" spans="1:12" x14ac:dyDescent="0.25">
      <c r="J4" s="1534"/>
    </row>
    <row r="5" spans="1:12" x14ac:dyDescent="0.25">
      <c r="A5" s="82" t="s">
        <v>785</v>
      </c>
      <c r="B5" s="82" t="s">
        <v>786</v>
      </c>
      <c r="C5" s="82" t="s">
        <v>787</v>
      </c>
      <c r="D5" s="112">
        <v>18.45</v>
      </c>
      <c r="E5" s="110" t="s">
        <v>788</v>
      </c>
      <c r="F5" s="110" t="s">
        <v>789</v>
      </c>
      <c r="G5" s="110" t="s">
        <v>790</v>
      </c>
      <c r="H5" s="110" t="s">
        <v>791</v>
      </c>
      <c r="I5" s="112" t="s">
        <v>690</v>
      </c>
      <c r="J5" s="1534"/>
      <c r="K5" s="1029"/>
      <c r="L5" s="112"/>
    </row>
    <row r="6" spans="1:12" x14ac:dyDescent="0.25">
      <c r="A6" s="881">
        <v>44876</v>
      </c>
      <c r="B6" s="1039" t="s">
        <v>792</v>
      </c>
      <c r="C6" s="173">
        <v>80</v>
      </c>
      <c r="D6" s="529">
        <f>SUM(C6*$D$5)</f>
        <v>1476</v>
      </c>
      <c r="E6" s="178">
        <f>SUM(D6*7.65%)</f>
        <v>112.914</v>
      </c>
      <c r="F6" s="494"/>
      <c r="G6" s="494"/>
      <c r="H6" s="494">
        <f>SUM(D6*5%)</f>
        <v>73.8</v>
      </c>
      <c r="I6" s="178">
        <f>SUM(D6:H6)</f>
        <v>1662.7139999999999</v>
      </c>
      <c r="J6" s="1040">
        <v>1</v>
      </c>
      <c r="K6" s="774">
        <f>SUM(I6*J6)</f>
        <v>1662.7139999999999</v>
      </c>
      <c r="L6" s="774">
        <f>SUM(K6)</f>
        <v>1662.7139999999999</v>
      </c>
    </row>
    <row r="7" spans="1:12" x14ac:dyDescent="0.25">
      <c r="A7" s="1038">
        <f>A$11+14</f>
        <v>44890</v>
      </c>
      <c r="B7" s="1039" t="s">
        <v>792</v>
      </c>
      <c r="C7" s="173">
        <v>80</v>
      </c>
      <c r="D7" s="529">
        <f>SUM(C7*$D$5)</f>
        <v>1476</v>
      </c>
      <c r="E7" s="178">
        <f>SUM(D7*7.65%)</f>
        <v>112.914</v>
      </c>
      <c r="F7" s="494"/>
      <c r="G7" s="494"/>
      <c r="H7" s="494">
        <f>SUM(D7*5%)</f>
        <v>73.8</v>
      </c>
      <c r="I7" s="178">
        <f>SUM(D7:H7)</f>
        <v>1662.7139999999999</v>
      </c>
      <c r="J7" s="1040">
        <v>1</v>
      </c>
      <c r="K7" s="774">
        <f>SUM(I7*J7)</f>
        <v>1662.7139999999999</v>
      </c>
      <c r="L7" s="774">
        <f>SUM(K7)</f>
        <v>1662.7139999999999</v>
      </c>
    </row>
    <row r="8" spans="1:12" x14ac:dyDescent="0.25">
      <c r="A8" s="1199"/>
      <c r="B8" s="1200" t="s">
        <v>792</v>
      </c>
      <c r="C8" s="1201">
        <v>0</v>
      </c>
      <c r="D8" s="1202">
        <f>SUM(C8*$D$5)</f>
        <v>0</v>
      </c>
      <c r="E8" s="1203">
        <f>SUM(D8*7.65%)</f>
        <v>0</v>
      </c>
      <c r="F8" s="1204"/>
      <c r="G8" s="1204"/>
      <c r="H8" s="1204"/>
      <c r="I8" s="1203">
        <f>SUM(D8:H8)</f>
        <v>0</v>
      </c>
      <c r="J8" s="1205">
        <v>1</v>
      </c>
      <c r="K8" s="1206">
        <f>SUM(I8*J8)</f>
        <v>0</v>
      </c>
      <c r="L8" s="1206">
        <f>SUM(K8)</f>
        <v>0</v>
      </c>
    </row>
    <row r="10" spans="1:12" s="82" customFormat="1" x14ac:dyDescent="0.25">
      <c r="B10" s="82" t="s">
        <v>908</v>
      </c>
      <c r="C10" s="1533" t="s">
        <v>793</v>
      </c>
      <c r="D10" s="1533"/>
      <c r="E10" s="1533"/>
      <c r="F10" s="1533"/>
      <c r="G10" s="1533"/>
      <c r="H10" s="1533"/>
      <c r="I10" s="1533"/>
      <c r="J10" s="1533"/>
      <c r="K10" s="1533"/>
      <c r="L10" s="1533"/>
    </row>
    <row r="11" spans="1:12" x14ac:dyDescent="0.25">
      <c r="A11" s="1038">
        <f>A$6</f>
        <v>44876</v>
      </c>
      <c r="B11" s="1039" t="s">
        <v>794</v>
      </c>
      <c r="C11" s="173">
        <v>0</v>
      </c>
      <c r="D11" s="774">
        <v>0</v>
      </c>
      <c r="E11" s="178"/>
      <c r="F11" s="178"/>
      <c r="G11" s="178"/>
      <c r="H11" s="178"/>
      <c r="I11" s="774">
        <f>SUM(D11)</f>
        <v>0</v>
      </c>
      <c r="J11" s="1040">
        <v>0</v>
      </c>
      <c r="K11" s="774">
        <f>SUM(J11*I11)</f>
        <v>0</v>
      </c>
      <c r="L11" s="774">
        <f>SUM(K11)</f>
        <v>0</v>
      </c>
    </row>
    <row r="12" spans="1:12" x14ac:dyDescent="0.25">
      <c r="A12" s="1038">
        <f>A$11+7</f>
        <v>44883</v>
      </c>
      <c r="B12" s="1039" t="s">
        <v>794</v>
      </c>
      <c r="C12" s="173">
        <v>0</v>
      </c>
      <c r="D12" s="774">
        <v>0</v>
      </c>
      <c r="E12" s="178"/>
      <c r="F12" s="178"/>
      <c r="G12" s="178"/>
      <c r="H12" s="178"/>
      <c r="I12" s="774">
        <f>SUM(D12)</f>
        <v>0</v>
      </c>
      <c r="J12" s="1040">
        <v>0</v>
      </c>
      <c r="K12" s="774">
        <f>SUM(J12*I12)</f>
        <v>0</v>
      </c>
      <c r="L12" s="774">
        <f>SUM(K12)</f>
        <v>0</v>
      </c>
    </row>
    <row r="13" spans="1:12" x14ac:dyDescent="0.25">
      <c r="A13" s="1038">
        <f>A12+7</f>
        <v>44890</v>
      </c>
      <c r="B13" s="1039" t="s">
        <v>794</v>
      </c>
      <c r="C13" s="173">
        <v>0</v>
      </c>
      <c r="D13" s="774">
        <v>0</v>
      </c>
      <c r="E13" s="178"/>
      <c r="F13" s="178"/>
      <c r="G13" s="178"/>
      <c r="H13" s="178"/>
      <c r="I13" s="774">
        <f>SUM(D13)</f>
        <v>0</v>
      </c>
      <c r="J13" s="1040">
        <v>0</v>
      </c>
      <c r="K13" s="774">
        <f>SUM(J13*I13)</f>
        <v>0</v>
      </c>
      <c r="L13" s="774">
        <f>SUM(K13)</f>
        <v>0</v>
      </c>
    </row>
    <row r="14" spans="1:12" x14ac:dyDescent="0.25">
      <c r="A14" s="1038">
        <f>A13+7</f>
        <v>44897</v>
      </c>
      <c r="B14" s="1039" t="s">
        <v>794</v>
      </c>
      <c r="C14" s="173">
        <v>0</v>
      </c>
      <c r="D14" s="774">
        <v>0</v>
      </c>
      <c r="E14" s="178"/>
      <c r="F14" s="178"/>
      <c r="G14" s="178"/>
      <c r="H14" s="178"/>
      <c r="I14" s="774">
        <f>SUM(D14)</f>
        <v>0</v>
      </c>
      <c r="J14" s="1040">
        <v>0</v>
      </c>
      <c r="K14" s="774">
        <f>SUM(J14*I14)</f>
        <v>0</v>
      </c>
      <c r="L14" s="774">
        <f>SUM(K14)</f>
        <v>0</v>
      </c>
    </row>
    <row r="15" spans="1:12" x14ac:dyDescent="0.25">
      <c r="A15" s="1207"/>
      <c r="B15" s="1200" t="s">
        <v>794</v>
      </c>
      <c r="C15" s="1201"/>
      <c r="D15" s="1206">
        <v>0</v>
      </c>
      <c r="E15" s="1203"/>
      <c r="F15" s="1203"/>
      <c r="G15" s="1203"/>
      <c r="H15" s="1203"/>
      <c r="I15" s="1206">
        <f>SUM(D15)</f>
        <v>0</v>
      </c>
      <c r="J15" s="1205">
        <v>0</v>
      </c>
      <c r="K15" s="1206">
        <f>SUM(J15*I15)</f>
        <v>0</v>
      </c>
      <c r="L15" s="1206">
        <f>SUM(K15)</f>
        <v>0</v>
      </c>
    </row>
    <row r="17" spans="1:12" x14ac:dyDescent="0.25">
      <c r="B17" s="82" t="s">
        <v>795</v>
      </c>
      <c r="D17" s="1027">
        <v>13.5</v>
      </c>
      <c r="E17" s="529"/>
      <c r="F17" s="529"/>
      <c r="G17" s="529"/>
      <c r="H17" s="529"/>
    </row>
    <row r="18" spans="1:12" x14ac:dyDescent="0.25">
      <c r="A18" s="780">
        <v>44869</v>
      </c>
      <c r="C18">
        <v>40</v>
      </c>
      <c r="D18" s="178">
        <f>SUM(C18*$D$17)</f>
        <v>540</v>
      </c>
      <c r="E18" s="178"/>
      <c r="F18" s="178"/>
      <c r="G18" s="178"/>
      <c r="H18" s="178"/>
      <c r="I18" s="774">
        <f>SUM(D18)</f>
        <v>540</v>
      </c>
      <c r="J18" s="1040">
        <v>1</v>
      </c>
      <c r="K18" s="774">
        <f>SUM(J18*I18)</f>
        <v>540</v>
      </c>
      <c r="L18" s="774">
        <f>SUM(K18)</f>
        <v>540</v>
      </c>
    </row>
    <row r="19" spans="1:12" x14ac:dyDescent="0.25">
      <c r="A19" s="1038">
        <f>(A18+7)</f>
        <v>44876</v>
      </c>
      <c r="B19" s="1039"/>
      <c r="C19" s="173">
        <v>40</v>
      </c>
      <c r="D19" s="178">
        <f>SUM(C19*$D$17)</f>
        <v>540</v>
      </c>
      <c r="E19" s="178"/>
      <c r="F19" s="178"/>
      <c r="G19" s="178"/>
      <c r="H19" s="178"/>
      <c r="I19" s="774">
        <f>SUM(D19)</f>
        <v>540</v>
      </c>
      <c r="J19" s="1040">
        <v>1</v>
      </c>
      <c r="K19" s="774">
        <f>SUM(J19*I19)</f>
        <v>540</v>
      </c>
      <c r="L19" s="774">
        <f>SUM(K19)</f>
        <v>540</v>
      </c>
    </row>
    <row r="20" spans="1:12" x14ac:dyDescent="0.25">
      <c r="A20" s="1038">
        <f>(A19+7)</f>
        <v>44883</v>
      </c>
      <c r="B20" s="1039"/>
      <c r="C20" s="173">
        <v>40</v>
      </c>
      <c r="D20" s="178">
        <f>SUM(C20*$D$17)</f>
        <v>540</v>
      </c>
      <c r="E20" s="178"/>
      <c r="F20" s="178"/>
      <c r="G20" s="178"/>
      <c r="H20" s="178"/>
      <c r="I20" s="774">
        <f>SUM(D20)</f>
        <v>540</v>
      </c>
      <c r="J20" s="1040">
        <v>1</v>
      </c>
      <c r="K20" s="774">
        <f>SUM(J20*I20)</f>
        <v>540</v>
      </c>
      <c r="L20" s="774">
        <f>SUM(K20)</f>
        <v>540</v>
      </c>
    </row>
    <row r="21" spans="1:12" x14ac:dyDescent="0.25">
      <c r="A21" s="1038">
        <f>(A20+7)</f>
        <v>44890</v>
      </c>
      <c r="B21" s="1039"/>
      <c r="C21" s="173">
        <v>40</v>
      </c>
      <c r="D21" s="178">
        <f>SUM(C21*$D$17)</f>
        <v>540</v>
      </c>
      <c r="E21" s="178"/>
      <c r="F21" s="178"/>
      <c r="G21" s="178"/>
      <c r="H21" s="178"/>
      <c r="I21" s="774">
        <f>SUM(D21)</f>
        <v>540</v>
      </c>
      <c r="J21" s="1040">
        <v>1</v>
      </c>
      <c r="K21" s="774">
        <f>SUM(J21*I21)</f>
        <v>540</v>
      </c>
      <c r="L21" s="774">
        <f>SUM(K21)</f>
        <v>540</v>
      </c>
    </row>
    <row r="22" spans="1:12" s="219" customFormat="1" x14ac:dyDescent="0.25">
      <c r="A22" s="881"/>
      <c r="B22" s="1200"/>
      <c r="C22" s="1201">
        <v>0</v>
      </c>
      <c r="D22" s="1203">
        <f>SUM(C22*$D$17)</f>
        <v>0</v>
      </c>
      <c r="E22" s="1203"/>
      <c r="F22" s="1203"/>
      <c r="G22" s="1203"/>
      <c r="H22" s="1203"/>
      <c r="I22" s="1206">
        <f>SUM(D22)</f>
        <v>0</v>
      </c>
      <c r="J22" s="1205">
        <v>1</v>
      </c>
      <c r="K22" s="1206">
        <f>SUM(J22*I22)</f>
        <v>0</v>
      </c>
      <c r="L22" s="1206">
        <f>SUM(K22)</f>
        <v>0</v>
      </c>
    </row>
    <row r="25" spans="1:12" x14ac:dyDescent="0.25">
      <c r="A25" s="780">
        <f>SUM(A6)</f>
        <v>44876</v>
      </c>
      <c r="B25" s="82" t="s">
        <v>796</v>
      </c>
      <c r="C25" s="82" t="s">
        <v>797</v>
      </c>
      <c r="D25" s="1535" t="s">
        <v>798</v>
      </c>
      <c r="E25" s="1535"/>
      <c r="F25" s="1535"/>
      <c r="G25" s="1535"/>
      <c r="H25" s="1535"/>
      <c r="I25" s="1535"/>
      <c r="J25" s="1535"/>
      <c r="K25" s="1535"/>
      <c r="L25" s="1535"/>
    </row>
    <row r="26" spans="1:12" x14ac:dyDescent="0.25">
      <c r="B26">
        <v>12.5</v>
      </c>
      <c r="C26" s="173">
        <v>5</v>
      </c>
      <c r="D26" s="774">
        <f>SUM(B26*C26)</f>
        <v>62.5</v>
      </c>
      <c r="E26" s="178"/>
      <c r="F26" s="178"/>
      <c r="G26" s="178"/>
      <c r="H26" s="178"/>
      <c r="I26" s="774">
        <f>SUM(D26)</f>
        <v>62.5</v>
      </c>
      <c r="J26" s="1040">
        <v>1</v>
      </c>
      <c r="K26" s="774">
        <f>SUM(J26*I26)</f>
        <v>62.5</v>
      </c>
      <c r="L26" s="774">
        <f>SUM(K26)</f>
        <v>62.5</v>
      </c>
    </row>
    <row r="27" spans="1:12" x14ac:dyDescent="0.25">
      <c r="A27" s="780"/>
      <c r="B27" s="82" t="s">
        <v>799</v>
      </c>
      <c r="D27" s="1042" t="s">
        <v>800</v>
      </c>
      <c r="E27" s="529"/>
      <c r="F27" s="529"/>
      <c r="G27" s="529"/>
      <c r="H27" s="529"/>
      <c r="I27" s="774"/>
      <c r="J27" s="1041"/>
    </row>
    <row r="28" spans="1:12" x14ac:dyDescent="0.25">
      <c r="A28" s="780"/>
      <c r="C28" s="173">
        <v>1</v>
      </c>
      <c r="D28" s="774">
        <v>353.82</v>
      </c>
      <c r="E28" s="178"/>
      <c r="F28" s="178"/>
      <c r="G28" s="178"/>
      <c r="H28" s="178"/>
      <c r="I28" s="774">
        <f>SUM(D28)</f>
        <v>353.82</v>
      </c>
      <c r="J28" s="1040">
        <v>1</v>
      </c>
      <c r="K28" s="774">
        <f>SUM(J28*I28)</f>
        <v>353.82</v>
      </c>
      <c r="L28" s="774">
        <f>SUM(K28)</f>
        <v>353.82</v>
      </c>
    </row>
    <row r="29" spans="1:12" x14ac:dyDescent="0.25">
      <c r="A29" s="780"/>
      <c r="E29" s="529"/>
      <c r="F29" s="529"/>
      <c r="G29" s="529"/>
      <c r="H29" s="529"/>
      <c r="J29" s="1041"/>
    </row>
    <row r="30" spans="1:12" s="1044" customFormat="1" ht="12" x14ac:dyDescent="0.2">
      <c r="A30" s="1043"/>
      <c r="B30" s="1044" t="s">
        <v>801</v>
      </c>
      <c r="C30" s="1047" t="s">
        <v>802</v>
      </c>
      <c r="D30" s="1042" t="s">
        <v>907</v>
      </c>
      <c r="E30" s="1045" t="s">
        <v>803</v>
      </c>
      <c r="F30" s="1045"/>
      <c r="G30" s="1045"/>
      <c r="H30" s="1045"/>
      <c r="I30" s="1042"/>
      <c r="J30" s="1046"/>
      <c r="K30" s="1042"/>
      <c r="L30" s="1042"/>
    </row>
    <row r="31" spans="1:12" x14ac:dyDescent="0.25">
      <c r="A31" s="881">
        <v>44872</v>
      </c>
      <c r="B31" s="193" t="s">
        <v>1120</v>
      </c>
      <c r="C31" s="836"/>
      <c r="D31" s="508">
        <v>300</v>
      </c>
      <c r="E31" s="178">
        <v>7</v>
      </c>
      <c r="F31" s="178"/>
      <c r="G31" s="178"/>
      <c r="H31" s="178"/>
      <c r="I31" s="774">
        <f>SUM(D31+E31)</f>
        <v>307</v>
      </c>
      <c r="J31" s="1040">
        <v>1</v>
      </c>
      <c r="K31" s="774">
        <f>SUM(J31*I31)</f>
        <v>307</v>
      </c>
      <c r="L31" s="89">
        <f>SUM(K31)</f>
        <v>307</v>
      </c>
    </row>
    <row r="32" spans="1:12" x14ac:dyDescent="0.25">
      <c r="A32" s="881">
        <v>44890</v>
      </c>
      <c r="B32" s="173" t="s">
        <v>1121</v>
      </c>
      <c r="C32" s="836"/>
      <c r="D32" s="508">
        <v>316.99</v>
      </c>
      <c r="E32" s="178">
        <v>7</v>
      </c>
      <c r="I32" s="774">
        <f>SUM(D32+E32)</f>
        <v>323.99</v>
      </c>
      <c r="J32" s="1040">
        <v>1</v>
      </c>
      <c r="K32" s="774">
        <f>SUM(J32*I32)</f>
        <v>323.99</v>
      </c>
      <c r="L32" s="774">
        <f>SUM(K32)</f>
        <v>323.99</v>
      </c>
    </row>
    <row r="33" spans="1:12" x14ac:dyDescent="0.25">
      <c r="A33" s="1342">
        <v>44900</v>
      </c>
      <c r="B33" s="173" t="s">
        <v>1122</v>
      </c>
      <c r="C33" s="836"/>
      <c r="D33" s="508">
        <v>264.99</v>
      </c>
      <c r="E33" s="178">
        <v>7</v>
      </c>
      <c r="I33" s="774">
        <f>SUM(D33+E33)</f>
        <v>271.99</v>
      </c>
      <c r="J33" s="1040">
        <v>1</v>
      </c>
      <c r="K33" s="774">
        <f>SUM(J33*I33)</f>
        <v>271.99</v>
      </c>
      <c r="L33" s="774">
        <f>SUM(K33)</f>
        <v>271.99</v>
      </c>
    </row>
    <row r="36" spans="1:12" x14ac:dyDescent="0.25">
      <c r="I36" s="89">
        <f>SUM(I6:I35)</f>
        <v>6804.7279999999992</v>
      </c>
      <c r="K36" s="89">
        <f>SUM(K6:K35)</f>
        <v>6804.7279999999992</v>
      </c>
    </row>
  </sheetData>
  <mergeCells count="4">
    <mergeCell ref="A1:B1"/>
    <mergeCell ref="C10:L10"/>
    <mergeCell ref="J3:J5"/>
    <mergeCell ref="D25:L25"/>
  </mergeCells>
  <conditionalFormatting sqref="A1:H2">
    <cfRule type="cellIs" dxfId="9" priority="4" operator="equal">
      <formula>0</formula>
    </cfRule>
  </conditionalFormatting>
  <conditionalFormatting sqref="A1:H2">
    <cfRule type="cellIs" dxfId="8" priority="3" operator="equal">
      <formula>0</formula>
    </cfRule>
  </conditionalFormatting>
  <pageMargins left="0.7" right="0.7" top="0.75" bottom="0.75" header="0.3" footer="0.3"/>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FD1105"/>
  <sheetViews>
    <sheetView zoomScaleNormal="100" workbookViewId="0">
      <selection activeCell="B3" sqref="B3"/>
    </sheetView>
  </sheetViews>
  <sheetFormatPr defaultColWidth="8.5703125" defaultRowHeight="18.75" x14ac:dyDescent="0.25"/>
  <cols>
    <col min="1" max="1" width="8.5703125" style="61"/>
    <col min="2" max="2" width="32.5703125" customWidth="1"/>
    <col min="3" max="3" width="9.28515625"/>
    <col min="4" max="4" width="11.28515625" bestFit="1" customWidth="1"/>
    <col min="5" max="5" width="11.42578125" bestFit="1" customWidth="1"/>
    <col min="6" max="6" width="27.42578125" bestFit="1" customWidth="1"/>
    <col min="7" max="10" width="9.28515625"/>
    <col min="11" max="11" width="16.42578125" customWidth="1"/>
    <col min="12" max="12" width="14.42578125" bestFit="1" customWidth="1"/>
    <col min="13" max="13" width="15.5703125" customWidth="1"/>
    <col min="14" max="14" width="2.42578125" style="61" customWidth="1"/>
    <col min="15" max="15" width="16.5703125" style="211" bestFit="1" customWidth="1"/>
  </cols>
  <sheetData>
    <row r="1" spans="1:15" ht="24" thickBot="1" x14ac:dyDescent="0.4">
      <c r="A1" s="195"/>
      <c r="B1" s="2" t="str">
        <f>('Comm Input'!A3)</f>
        <v>oas</v>
      </c>
      <c r="C1" s="165" t="s">
        <v>804</v>
      </c>
      <c r="E1" s="163"/>
      <c r="F1" s="162"/>
      <c r="G1" s="162"/>
      <c r="H1" s="104"/>
      <c r="I1" s="162"/>
      <c r="J1" s="104"/>
      <c r="N1" s="188"/>
    </row>
    <row r="2" spans="1:15" ht="21.6" customHeight="1" thickBot="1" x14ac:dyDescent="0.3">
      <c r="A2" s="75"/>
      <c r="B2" s="148" t="e">
        <f>'Comm Input'!#REF!</f>
        <v>#REF!</v>
      </c>
      <c r="K2" s="91"/>
      <c r="L2" s="92"/>
      <c r="M2" s="85"/>
      <c r="N2" s="189" t="e">
        <f>'Comm Input'!#REF!</f>
        <v>#REF!</v>
      </c>
      <c r="O2" s="210" t="e">
        <f>'Comm Input'!#REF!</f>
        <v>#REF!</v>
      </c>
    </row>
    <row r="3" spans="1:15" ht="31.5" x14ac:dyDescent="0.25">
      <c r="A3" s="196" t="s">
        <v>805</v>
      </c>
      <c r="B3" s="154" t="e">
        <f>'Comm Input'!#REF!</f>
        <v>#REF!</v>
      </c>
      <c r="C3" s="202" t="e">
        <f>'Comm Input'!#REF!</f>
        <v>#REF!</v>
      </c>
      <c r="D3" s="203" t="e">
        <f>'Comm Input'!#REF!</f>
        <v>#REF!</v>
      </c>
      <c r="E3" s="204" t="e">
        <f>'Comm Input'!#REF!</f>
        <v>#REF!</v>
      </c>
      <c r="F3" s="205" t="e">
        <f>'Comm Input'!#REF!</f>
        <v>#REF!</v>
      </c>
      <c r="G3" s="204" t="e">
        <f>'Comm Input'!#REF!</f>
        <v>#REF!</v>
      </c>
      <c r="H3" s="206" t="e">
        <f>'Comm Input'!#REF!</f>
        <v>#REF!</v>
      </c>
      <c r="I3" s="204" t="e">
        <f>'Comm Input'!#REF!</f>
        <v>#REF!</v>
      </c>
      <c r="J3" s="207" t="e">
        <f>'Comm Input'!#REF!</f>
        <v>#REF!</v>
      </c>
      <c r="K3" s="208" t="e">
        <f>'Comm Input'!#REF!</f>
        <v>#REF!</v>
      </c>
      <c r="L3" s="204" t="e">
        <f>'Comm Input'!#REF!</f>
        <v>#REF!</v>
      </c>
      <c r="M3" s="209" t="e">
        <f>'Comm Input'!#REF!</f>
        <v>#REF!</v>
      </c>
      <c r="N3" s="189" t="e">
        <f>'Comm Input'!#REF!</f>
        <v>#REF!</v>
      </c>
      <c r="O3" s="212" t="e">
        <f>'Comm Input'!#REF!</f>
        <v>#REF!</v>
      </c>
    </row>
    <row r="4" spans="1:15" ht="15" x14ac:dyDescent="0.25">
      <c r="A4" s="193" t="e">
        <f>'Comm Input'!#REF!</f>
        <v>#REF!</v>
      </c>
      <c r="B4" s="35" t="e">
        <f>'Comm Input'!#REF!</f>
        <v>#REF!</v>
      </c>
      <c r="C4" s="7" t="e">
        <f>'Comm Input'!#REF!</f>
        <v>#REF!</v>
      </c>
      <c r="D4" s="8" t="e">
        <f>'Comm Input'!#REF!</f>
        <v>#REF!</v>
      </c>
      <c r="E4" s="9" t="e">
        <f>'Comm Input'!#REF!</f>
        <v>#REF!</v>
      </c>
      <c r="F4" s="9" t="e">
        <f>'Comm Input'!#REF!</f>
        <v>#REF!</v>
      </c>
      <c r="G4" s="9" t="e">
        <f>'Comm Input'!#REF!</f>
        <v>#REF!</v>
      </c>
      <c r="H4" s="10" t="e">
        <f>'Comm Input'!#REF!</f>
        <v>#REF!</v>
      </c>
      <c r="I4" s="158" t="e">
        <f>'Comm Input'!#REF!</f>
        <v>#REF!</v>
      </c>
      <c r="J4" s="10" t="e">
        <f>'Comm Input'!#REF!</f>
        <v>#REF!</v>
      </c>
      <c r="K4" s="158" t="e">
        <f>'Comm Input'!#REF!</f>
        <v>#REF!</v>
      </c>
      <c r="L4" s="158" t="e">
        <f>'Comm Input'!#REF!</f>
        <v>#REF!</v>
      </c>
      <c r="M4" s="159" t="e">
        <f>'Comm Input'!#REF!</f>
        <v>#REF!</v>
      </c>
      <c r="N4" s="183" t="e">
        <f>'Comm Input'!#REF!</f>
        <v>#REF!</v>
      </c>
      <c r="O4" s="156" t="e">
        <f>'Comm Input'!#REF!</f>
        <v>#REF!</v>
      </c>
    </row>
    <row r="5" spans="1:15" ht="23.25" x14ac:dyDescent="0.35">
      <c r="A5" s="11" t="e">
        <f>'Comm Input'!#REF!</f>
        <v>#REF!</v>
      </c>
      <c r="B5" s="11" t="e">
        <f>'Comm Input'!#REF!</f>
        <v>#REF!</v>
      </c>
      <c r="C5" s="11" t="e">
        <f>'Comm Input'!#REF!</f>
        <v>#REF!</v>
      </c>
      <c r="D5" t="e">
        <f>'Comm Input'!#REF!</f>
        <v>#REF!</v>
      </c>
      <c r="E5" s="36" t="e">
        <f>'Comm Input'!#REF!</f>
        <v>#REF!</v>
      </c>
      <c r="F5" s="36" t="e">
        <f>'Comm Input'!#REF!</f>
        <v>#REF!</v>
      </c>
      <c r="G5" s="36" t="e">
        <f>'Comm Input'!#REF!</f>
        <v>#REF!</v>
      </c>
      <c r="H5" s="23" t="e">
        <f>'Comm Input'!#REF!</f>
        <v>#REF!</v>
      </c>
      <c r="I5" s="36" t="e">
        <f>'Comm Input'!#REF!</f>
        <v>#REF!</v>
      </c>
      <c r="J5" s="23" t="e">
        <f>'Comm Input'!#REF!</f>
        <v>#REF!</v>
      </c>
      <c r="K5" s="23" t="e">
        <f>'Comm Input'!#REF!</f>
        <v>#REF!</v>
      </c>
      <c r="L5" s="36" t="e">
        <f>'Comm Input'!#REF!</f>
        <v>#REF!</v>
      </c>
      <c r="M5" s="11" t="e">
        <f>'Comm Input'!#REF!</f>
        <v>#REF!</v>
      </c>
      <c r="N5" s="11" t="e">
        <f>'Comm Input'!#REF!</f>
        <v>#REF!</v>
      </c>
      <c r="O5" s="3" t="e">
        <f>'Comm Input'!#REF!</f>
        <v>#REF!</v>
      </c>
    </row>
    <row r="6" spans="1:15" ht="23.25" x14ac:dyDescent="0.35">
      <c r="A6" s="11" t="e">
        <f>'Comm Input'!#REF!</f>
        <v>#REF!</v>
      </c>
      <c r="B6" s="11" t="e">
        <f>'Comm Input'!#REF!</f>
        <v>#REF!</v>
      </c>
      <c r="C6" s="11" t="e">
        <f>'Comm Input'!#REF!</f>
        <v>#REF!</v>
      </c>
      <c r="D6" s="11" t="e">
        <f>'Comm Input'!#REF!</f>
        <v>#REF!</v>
      </c>
      <c r="E6" s="13" t="e">
        <f>'Comm Input'!#REF!</f>
        <v>#REF!</v>
      </c>
      <c r="F6" s="36" t="e">
        <f>'Comm Input'!#REF!</f>
        <v>#REF!</v>
      </c>
      <c r="G6" s="36" t="e">
        <f>'Comm Input'!#REF!</f>
        <v>#REF!</v>
      </c>
      <c r="H6" s="23" t="e">
        <f>'Comm Input'!#REF!</f>
        <v>#REF!</v>
      </c>
      <c r="I6" s="36" t="e">
        <f>'Comm Input'!#REF!</f>
        <v>#REF!</v>
      </c>
      <c r="J6" s="23" t="e">
        <f>'Comm Input'!#REF!</f>
        <v>#REF!</v>
      </c>
      <c r="K6" s="23" t="e">
        <f>'Comm Input'!#REF!</f>
        <v>#REF!</v>
      </c>
      <c r="L6" s="36" t="e">
        <f>'Comm Input'!#REF!</f>
        <v>#REF!</v>
      </c>
      <c r="M6" s="11" t="e">
        <f>'Comm Input'!#REF!</f>
        <v>#REF!</v>
      </c>
      <c r="N6" s="11" t="e">
        <f>'Comm Input'!#REF!</f>
        <v>#REF!</v>
      </c>
      <c r="O6" s="3" t="e">
        <f>'Comm Input'!#REF!</f>
        <v>#REF!</v>
      </c>
    </row>
    <row r="7" spans="1:15" ht="23.25" x14ac:dyDescent="0.35">
      <c r="A7" s="11" t="e">
        <f>'Comm Input'!#REF!</f>
        <v>#REF!</v>
      </c>
      <c r="B7" s="11" t="e">
        <f>'Comm Input'!#REF!</f>
        <v>#REF!</v>
      </c>
      <c r="C7" s="11" t="e">
        <f>'Comm Input'!#REF!</f>
        <v>#REF!</v>
      </c>
      <c r="D7" t="e">
        <f>'Comm Input'!#REF!</f>
        <v>#REF!</v>
      </c>
      <c r="E7" s="36" t="e">
        <f>'Comm Input'!#REF!</f>
        <v>#REF!</v>
      </c>
      <c r="F7" s="36" t="e">
        <f>'Comm Input'!#REF!</f>
        <v>#REF!</v>
      </c>
      <c r="G7" s="36" t="e">
        <f>'Comm Input'!#REF!</f>
        <v>#REF!</v>
      </c>
      <c r="H7" s="23" t="e">
        <f>'Comm Input'!#REF!</f>
        <v>#REF!</v>
      </c>
      <c r="I7" s="36" t="e">
        <f>'Comm Input'!#REF!</f>
        <v>#REF!</v>
      </c>
      <c r="J7" s="23" t="e">
        <f>'Comm Input'!#REF!</f>
        <v>#REF!</v>
      </c>
      <c r="K7" s="23" t="e">
        <f>'Comm Input'!#REF!</f>
        <v>#REF!</v>
      </c>
      <c r="L7" s="36" t="e">
        <f>'Comm Input'!#REF!</f>
        <v>#REF!</v>
      </c>
      <c r="M7" s="11" t="e">
        <f>'Comm Input'!#REF!</f>
        <v>#REF!</v>
      </c>
      <c r="N7" s="11" t="e">
        <f>'Comm Input'!#REF!</f>
        <v>#REF!</v>
      </c>
      <c r="O7" s="3" t="e">
        <f>'Comm Input'!#REF!</f>
        <v>#REF!</v>
      </c>
    </row>
    <row r="8" spans="1:15" ht="23.25" x14ac:dyDescent="0.35">
      <c r="A8" s="11" t="e">
        <f>'Comm Input'!#REF!</f>
        <v>#REF!</v>
      </c>
      <c r="B8" s="11" t="e">
        <f>'Comm Input'!#REF!</f>
        <v>#REF!</v>
      </c>
      <c r="C8" s="11" t="e">
        <f>'Comm Input'!#REF!</f>
        <v>#REF!</v>
      </c>
      <c r="D8" s="12" t="e">
        <f>'Comm Input'!#REF!</f>
        <v>#REF!</v>
      </c>
      <c r="E8" s="13" t="e">
        <f>'Comm Input'!#REF!</f>
        <v>#REF!</v>
      </c>
      <c r="F8" s="36" t="e">
        <f>'Comm Input'!#REF!</f>
        <v>#REF!</v>
      </c>
      <c r="G8" s="36" t="e">
        <f>'Comm Input'!#REF!</f>
        <v>#REF!</v>
      </c>
      <c r="H8" s="23" t="e">
        <f>'Comm Input'!#REF!</f>
        <v>#REF!</v>
      </c>
      <c r="I8" s="36" t="e">
        <f>'Comm Input'!#REF!</f>
        <v>#REF!</v>
      </c>
      <c r="J8" s="23" t="e">
        <f>'Comm Input'!#REF!</f>
        <v>#REF!</v>
      </c>
      <c r="K8" s="23" t="e">
        <f>'Comm Input'!#REF!</f>
        <v>#REF!</v>
      </c>
      <c r="L8" s="36" t="e">
        <f>'Comm Input'!#REF!</f>
        <v>#REF!</v>
      </c>
      <c r="M8" s="11" t="e">
        <f>'Comm Input'!#REF!</f>
        <v>#REF!</v>
      </c>
      <c r="N8" s="11" t="e">
        <f>'Comm Input'!#REF!</f>
        <v>#REF!</v>
      </c>
      <c r="O8" s="3" t="e">
        <f>'Comm Input'!#REF!</f>
        <v>#REF!</v>
      </c>
    </row>
    <row r="9" spans="1:15" ht="23.25" x14ac:dyDescent="0.35">
      <c r="A9" s="11" t="e">
        <f>'Comm Input'!#REF!</f>
        <v>#REF!</v>
      </c>
      <c r="B9" s="11" t="e">
        <f>'Comm Input'!#REF!</f>
        <v>#REF!</v>
      </c>
      <c r="C9" s="11" t="e">
        <f>'Comm Input'!#REF!</f>
        <v>#REF!</v>
      </c>
      <c r="D9" s="12" t="e">
        <f>'Comm Input'!#REF!</f>
        <v>#REF!</v>
      </c>
      <c r="E9" s="13" t="e">
        <f>'Comm Input'!#REF!</f>
        <v>#REF!</v>
      </c>
      <c r="F9" s="36" t="e">
        <f>'Comm Input'!#REF!</f>
        <v>#REF!</v>
      </c>
      <c r="G9" s="36" t="e">
        <f>'Comm Input'!#REF!</f>
        <v>#REF!</v>
      </c>
      <c r="H9" s="23" t="e">
        <f>'Comm Input'!#REF!</f>
        <v>#REF!</v>
      </c>
      <c r="I9" s="36" t="e">
        <f>'Comm Input'!#REF!</f>
        <v>#REF!</v>
      </c>
      <c r="J9" s="23" t="e">
        <f>'Comm Input'!#REF!</f>
        <v>#REF!</v>
      </c>
      <c r="K9" s="1172" t="e">
        <f>'Comm Input'!#REF!</f>
        <v>#REF!</v>
      </c>
      <c r="L9" s="23" t="e">
        <f>'Comm Input'!#REF!</f>
        <v>#REF!</v>
      </c>
      <c r="M9" s="23" t="e">
        <f>'Comm Input'!#REF!</f>
        <v>#REF!</v>
      </c>
      <c r="N9" s="23" t="e">
        <f>'Comm Input'!#REF!</f>
        <v>#REF!</v>
      </c>
      <c r="O9" s="109" t="e">
        <f>'Comm Input'!#REF!</f>
        <v>#REF!</v>
      </c>
    </row>
    <row r="10" spans="1:15" ht="23.25" x14ac:dyDescent="0.35">
      <c r="A10" s="11" t="e">
        <f>'Comm Input'!#REF!</f>
        <v>#REF!</v>
      </c>
      <c r="B10" s="11" t="e">
        <f>'Comm Input'!#REF!</f>
        <v>#REF!</v>
      </c>
      <c r="C10" s="11" t="e">
        <f>'Comm Input'!#REF!</f>
        <v>#REF!</v>
      </c>
      <c r="D10" s="12" t="e">
        <f>'Comm Input'!#REF!</f>
        <v>#REF!</v>
      </c>
      <c r="E10" s="13" t="e">
        <f>'Comm Input'!#REF!</f>
        <v>#REF!</v>
      </c>
      <c r="F10" s="36" t="e">
        <f>'Comm Input'!#REF!</f>
        <v>#REF!</v>
      </c>
      <c r="G10" s="36" t="e">
        <f>'Comm Input'!#REF!</f>
        <v>#REF!</v>
      </c>
      <c r="H10" s="23" t="e">
        <f>'Comm Input'!#REF!</f>
        <v>#REF!</v>
      </c>
      <c r="I10" s="36" t="e">
        <f>'Comm Input'!#REF!</f>
        <v>#REF!</v>
      </c>
      <c r="J10" s="23" t="e">
        <f>'Comm Input'!#REF!</f>
        <v>#REF!</v>
      </c>
      <c r="K10" s="25" t="e">
        <f>'Comm Input'!#REF!</f>
        <v>#REF!</v>
      </c>
      <c r="L10" s="23" t="e">
        <f>'Comm Input'!#REF!</f>
        <v>#REF!</v>
      </c>
      <c r="M10" s="23" t="e">
        <f>'Comm Input'!#REF!</f>
        <v>#REF!</v>
      </c>
      <c r="N10" s="23" t="e">
        <f>'Comm Input'!#REF!</f>
        <v>#REF!</v>
      </c>
      <c r="O10" s="3" t="e">
        <f>'Comm Input'!#REF!</f>
        <v>#REF!</v>
      </c>
    </row>
    <row r="11" spans="1:15" ht="23.25" x14ac:dyDescent="0.35">
      <c r="A11" s="193" t="e">
        <f>'Comm Input'!#REF!</f>
        <v>#REF!</v>
      </c>
      <c r="B11" s="14" t="e">
        <f>'Comm Input'!#REF!</f>
        <v>#REF!</v>
      </c>
      <c r="C11" s="159" t="e">
        <f>'Comm Input'!#REF!</f>
        <v>#REF!</v>
      </c>
      <c r="D11" s="127" t="e">
        <f>'Comm Input'!#REF!</f>
        <v>#REF!</v>
      </c>
      <c r="E11" s="159" t="e">
        <f>'Comm Input'!#REF!</f>
        <v>#REF!</v>
      </c>
      <c r="F11" s="159" t="e">
        <f>'Comm Input'!#REF!</f>
        <v>#REF!</v>
      </c>
      <c r="G11" s="159" t="e">
        <f>'Comm Input'!#REF!</f>
        <v>#REF!</v>
      </c>
      <c r="H11" s="37" t="e">
        <f>'Comm Input'!#REF!</f>
        <v>#REF!</v>
      </c>
      <c r="I11" s="159" t="e">
        <f>'Comm Input'!#REF!</f>
        <v>#REF!</v>
      </c>
      <c r="J11" s="37" t="e">
        <f>'Comm Input'!#REF!</f>
        <v>#REF!</v>
      </c>
      <c r="K11" s="159" t="e">
        <f>'Comm Input'!#REF!</f>
        <v>#REF!</v>
      </c>
      <c r="L11" s="159" t="e">
        <f>'Comm Input'!#REF!</f>
        <v>#REF!</v>
      </c>
      <c r="M11" s="159" t="e">
        <f>'Comm Input'!#REF!</f>
        <v>#REF!</v>
      </c>
      <c r="N11" s="183" t="e">
        <f>'Comm Input'!#REF!</f>
        <v>#REF!</v>
      </c>
      <c r="O11" s="3" t="e">
        <f>'Comm Input'!#REF!</f>
        <v>#REF!</v>
      </c>
    </row>
    <row r="12" spans="1:15" ht="23.25" x14ac:dyDescent="0.35">
      <c r="A12" s="11" t="e">
        <f>'Comm Input'!#REF!</f>
        <v>#REF!</v>
      </c>
      <c r="B12" s="11" t="e">
        <f>'Comm Input'!#REF!</f>
        <v>#REF!</v>
      </c>
      <c r="C12" s="11" t="e">
        <f>'Comm Input'!#REF!</f>
        <v>#REF!</v>
      </c>
      <c r="D12" s="125" t="e">
        <f>'Comm Input'!#REF!</f>
        <v>#REF!</v>
      </c>
      <c r="E12" s="13" t="e">
        <f>'Comm Input'!#REF!</f>
        <v>#REF!</v>
      </c>
      <c r="F12" s="36" t="e">
        <f>'Comm Input'!#REF!</f>
        <v>#REF!</v>
      </c>
      <c r="G12" s="36" t="e">
        <f>'Comm Input'!#REF!</f>
        <v>#REF!</v>
      </c>
      <c r="H12" s="23" t="e">
        <f>'Comm Input'!#REF!</f>
        <v>#REF!</v>
      </c>
      <c r="I12" s="36" t="e">
        <f>'Comm Input'!#REF!</f>
        <v>#REF!</v>
      </c>
      <c r="J12" s="23" t="e">
        <f>'Comm Input'!#REF!</f>
        <v>#REF!</v>
      </c>
      <c r="K12" s="23" t="e">
        <f>'Comm Input'!#REF!</f>
        <v>#REF!</v>
      </c>
      <c r="L12" s="36" t="e">
        <f>'Comm Input'!#REF!</f>
        <v>#REF!</v>
      </c>
      <c r="M12" s="11" t="e">
        <f>'Comm Input'!#REF!</f>
        <v>#REF!</v>
      </c>
      <c r="N12" s="11" t="e">
        <f>'Comm Input'!#REF!</f>
        <v>#REF!</v>
      </c>
      <c r="O12" s="3" t="e">
        <f>'Comm Input'!#REF!</f>
        <v>#REF!</v>
      </c>
    </row>
    <row r="13" spans="1:15" ht="23.25" x14ac:dyDescent="0.35">
      <c r="A13" s="11" t="e">
        <f>'Comm Input'!#REF!</f>
        <v>#REF!</v>
      </c>
      <c r="B13" s="11" t="e">
        <f>'Comm Input'!#REF!</f>
        <v>#REF!</v>
      </c>
      <c r="C13" s="11" t="e">
        <f>'Comm Input'!#REF!</f>
        <v>#REF!</v>
      </c>
      <c r="D13" s="12" t="e">
        <f>'Comm Input'!#REF!</f>
        <v>#REF!</v>
      </c>
      <c r="E13" s="13" t="e">
        <f>'Comm Input'!#REF!</f>
        <v>#REF!</v>
      </c>
      <c r="F13" s="36" t="e">
        <f>'Comm Input'!#REF!</f>
        <v>#REF!</v>
      </c>
      <c r="G13" s="36" t="e">
        <f>'Comm Input'!#REF!</f>
        <v>#REF!</v>
      </c>
      <c r="H13" s="23" t="e">
        <f>'Comm Input'!#REF!</f>
        <v>#REF!</v>
      </c>
      <c r="I13" s="36" t="e">
        <f>'Comm Input'!#REF!</f>
        <v>#REF!</v>
      </c>
      <c r="J13" s="23" t="e">
        <f>'Comm Input'!#REF!</f>
        <v>#REF!</v>
      </c>
      <c r="K13" s="23" t="e">
        <f>'Comm Input'!#REF!</f>
        <v>#REF!</v>
      </c>
      <c r="L13" s="36" t="e">
        <f>'Comm Input'!#REF!</f>
        <v>#REF!</v>
      </c>
      <c r="M13" s="11" t="e">
        <f>'Comm Input'!#REF!</f>
        <v>#REF!</v>
      </c>
      <c r="N13" s="11" t="e">
        <f>'Comm Input'!#REF!</f>
        <v>#REF!</v>
      </c>
      <c r="O13" s="3" t="e">
        <f>'Comm Input'!#REF!</f>
        <v>#REF!</v>
      </c>
    </row>
    <row r="14" spans="1:15" ht="23.25" x14ac:dyDescent="0.35">
      <c r="A14" s="11" t="e">
        <f>'Comm Input'!#REF!</f>
        <v>#REF!</v>
      </c>
      <c r="B14" s="11" t="e">
        <f>'Comm Input'!#REF!</f>
        <v>#REF!</v>
      </c>
      <c r="C14" s="11" t="e">
        <f>'Comm Input'!#REF!</f>
        <v>#REF!</v>
      </c>
      <c r="D14" s="12" t="e">
        <f>'Comm Input'!#REF!</f>
        <v>#REF!</v>
      </c>
      <c r="E14" s="13" t="e">
        <f>'Comm Input'!#REF!</f>
        <v>#REF!</v>
      </c>
      <c r="F14" s="36" t="e">
        <f>'Comm Input'!#REF!</f>
        <v>#REF!</v>
      </c>
      <c r="G14" s="36" t="e">
        <f>'Comm Input'!#REF!</f>
        <v>#REF!</v>
      </c>
      <c r="H14" s="23" t="e">
        <f>'Comm Input'!#REF!</f>
        <v>#REF!</v>
      </c>
      <c r="I14" s="36" t="e">
        <f>'Comm Input'!#REF!</f>
        <v>#REF!</v>
      </c>
      <c r="J14" s="23" t="e">
        <f>'Comm Input'!#REF!</f>
        <v>#REF!</v>
      </c>
      <c r="K14" s="1173" t="e">
        <f>'Comm Input'!#REF!</f>
        <v>#REF!</v>
      </c>
      <c r="L14" s="23" t="e">
        <f>'Comm Input'!#REF!</f>
        <v>#REF!</v>
      </c>
      <c r="M14" s="23" t="e">
        <f>'Comm Input'!#REF!</f>
        <v>#REF!</v>
      </c>
      <c r="N14" s="23" t="e">
        <f>'Comm Input'!#REF!</f>
        <v>#REF!</v>
      </c>
      <c r="O14" s="109" t="e">
        <f>'Comm Input'!#REF!</f>
        <v>#REF!</v>
      </c>
    </row>
    <row r="15" spans="1:15" ht="23.25" x14ac:dyDescent="0.35">
      <c r="A15" s="11" t="e">
        <f>'Comm Input'!#REF!</f>
        <v>#REF!</v>
      </c>
      <c r="B15" s="11" t="e">
        <f>'Comm Input'!#REF!</f>
        <v>#REF!</v>
      </c>
      <c r="C15" s="11" t="e">
        <f>'Comm Input'!#REF!</f>
        <v>#REF!</v>
      </c>
      <c r="D15" s="12" t="e">
        <f>'Comm Input'!#REF!</f>
        <v>#REF!</v>
      </c>
      <c r="E15" s="13" t="e">
        <f>'Comm Input'!#REF!</f>
        <v>#REF!</v>
      </c>
      <c r="F15" s="36" t="e">
        <f>'Comm Input'!#REF!</f>
        <v>#REF!</v>
      </c>
      <c r="G15" s="36" t="e">
        <f>'Comm Input'!#REF!</f>
        <v>#REF!</v>
      </c>
      <c r="H15" s="23" t="e">
        <f>'Comm Input'!#REF!</f>
        <v>#REF!</v>
      </c>
      <c r="I15" s="36" t="e">
        <f>'Comm Input'!#REF!</f>
        <v>#REF!</v>
      </c>
      <c r="J15" s="23" t="e">
        <f>'Comm Input'!#REF!</f>
        <v>#REF!</v>
      </c>
      <c r="K15" s="29" t="e">
        <f>'Comm Input'!#REF!</f>
        <v>#REF!</v>
      </c>
      <c r="L15" s="23" t="e">
        <f>'Comm Input'!#REF!</f>
        <v>#REF!</v>
      </c>
      <c r="M15" s="23" t="e">
        <f>'Comm Input'!#REF!</f>
        <v>#REF!</v>
      </c>
      <c r="N15" s="23" t="e">
        <f>'Comm Input'!#REF!</f>
        <v>#REF!</v>
      </c>
      <c r="O15" s="3" t="e">
        <f>'Comm Input'!#REF!</f>
        <v>#REF!</v>
      </c>
    </row>
    <row r="16" spans="1:15" ht="23.25" x14ac:dyDescent="0.35">
      <c r="A16" s="193" t="e">
        <f>'Comm Input'!#REF!</f>
        <v>#REF!</v>
      </c>
      <c r="B16" s="14" t="e">
        <f>'Comm Input'!#REF!</f>
        <v>#REF!</v>
      </c>
      <c r="C16" s="159" t="e">
        <f>'Comm Input'!#REF!</f>
        <v>#REF!</v>
      </c>
      <c r="D16" s="127" t="e">
        <f>'Comm Input'!#REF!</f>
        <v>#REF!</v>
      </c>
      <c r="E16" s="159" t="e">
        <f>'Comm Input'!#REF!</f>
        <v>#REF!</v>
      </c>
      <c r="F16" s="159" t="e">
        <f>'Comm Input'!#REF!</f>
        <v>#REF!</v>
      </c>
      <c r="G16" s="159" t="e">
        <f>'Comm Input'!#REF!</f>
        <v>#REF!</v>
      </c>
      <c r="H16" s="37" t="e">
        <f>'Comm Input'!#REF!</f>
        <v>#REF!</v>
      </c>
      <c r="I16" s="159" t="e">
        <f>'Comm Input'!#REF!</f>
        <v>#REF!</v>
      </c>
      <c r="J16" s="37" t="e">
        <f>'Comm Input'!#REF!</f>
        <v>#REF!</v>
      </c>
      <c r="K16" s="159" t="e">
        <f>'Comm Input'!#REF!</f>
        <v>#REF!</v>
      </c>
      <c r="L16" s="159" t="e">
        <f>'Comm Input'!#REF!</f>
        <v>#REF!</v>
      </c>
      <c r="M16" s="159" t="e">
        <f>'Comm Input'!#REF!</f>
        <v>#REF!</v>
      </c>
      <c r="N16" s="183" t="e">
        <f>'Comm Input'!#REF!</f>
        <v>#REF!</v>
      </c>
      <c r="O16" s="3" t="e">
        <f>'Comm Input'!#REF!</f>
        <v>#REF!</v>
      </c>
    </row>
    <row r="17" spans="1:15" ht="23.25" x14ac:dyDescent="0.35">
      <c r="A17" s="11" t="e">
        <f>'Comm Input'!#REF!</f>
        <v>#REF!</v>
      </c>
      <c r="B17" s="11" t="e">
        <f>'Comm Input'!#REF!</f>
        <v>#REF!</v>
      </c>
      <c r="C17" s="11" t="e">
        <f>'Comm Input'!#REF!</f>
        <v>#REF!</v>
      </c>
      <c r="D17" s="173" t="e">
        <f>'Comm Input'!#REF!</f>
        <v>#REF!</v>
      </c>
      <c r="E17" s="13" t="e">
        <f>'Comm Input'!#REF!</f>
        <v>#REF!</v>
      </c>
      <c r="F17" s="36" t="e">
        <f>'Comm Input'!#REF!</f>
        <v>#REF!</v>
      </c>
      <c r="G17" s="36" t="e">
        <f>'Comm Input'!#REF!</f>
        <v>#REF!</v>
      </c>
      <c r="H17" s="23" t="e">
        <f>'Comm Input'!#REF!</f>
        <v>#REF!</v>
      </c>
      <c r="I17" s="36" t="e">
        <f>'Comm Input'!#REF!</f>
        <v>#REF!</v>
      </c>
      <c r="J17" s="23" t="e">
        <f>'Comm Input'!#REF!</f>
        <v>#REF!</v>
      </c>
      <c r="K17" s="23" t="e">
        <f>'Comm Input'!#REF!</f>
        <v>#REF!</v>
      </c>
      <c r="L17" s="16" t="e">
        <f>'Comm Input'!#REF!</f>
        <v>#REF!</v>
      </c>
      <c r="M17" s="11" t="e">
        <f>'Comm Input'!#REF!</f>
        <v>#REF!</v>
      </c>
      <c r="N17" s="11" t="e">
        <f>'Comm Input'!#REF!</f>
        <v>#REF!</v>
      </c>
      <c r="O17" s="3" t="e">
        <f>'Comm Input'!#REF!</f>
        <v>#REF!</v>
      </c>
    </row>
    <row r="18" spans="1:15" ht="23.25" x14ac:dyDescent="0.35">
      <c r="A18" s="11" t="e">
        <f>'Comm Input'!#REF!</f>
        <v>#REF!</v>
      </c>
      <c r="B18" s="11" t="e">
        <f>'Comm Input'!#REF!</f>
        <v>#REF!</v>
      </c>
      <c r="C18" s="11" t="e">
        <f>'Comm Input'!#REF!</f>
        <v>#REF!</v>
      </c>
      <c r="D18" s="23" t="e">
        <f>'Comm Input'!#REF!</f>
        <v>#REF!</v>
      </c>
      <c r="E18" s="13" t="e">
        <f>'Comm Input'!#REF!</f>
        <v>#REF!</v>
      </c>
      <c r="F18" s="36" t="e">
        <f>'Comm Input'!#REF!</f>
        <v>#REF!</v>
      </c>
      <c r="G18" s="36" t="e">
        <f>'Comm Input'!#REF!</f>
        <v>#REF!</v>
      </c>
      <c r="H18" s="23" t="e">
        <f>'Comm Input'!#REF!</f>
        <v>#REF!</v>
      </c>
      <c r="I18" s="36" t="e">
        <f>'Comm Input'!#REF!</f>
        <v>#REF!</v>
      </c>
      <c r="J18" s="23" t="e">
        <f>'Comm Input'!#REF!</f>
        <v>#REF!</v>
      </c>
      <c r="K18" s="23" t="e">
        <f>'Comm Input'!#REF!</f>
        <v>#REF!</v>
      </c>
      <c r="L18" s="16" t="e">
        <f>'Comm Input'!#REF!</f>
        <v>#REF!</v>
      </c>
      <c r="M18" s="11" t="e">
        <f>'Comm Input'!#REF!</f>
        <v>#REF!</v>
      </c>
      <c r="N18" s="11" t="e">
        <f>'Comm Input'!#REF!</f>
        <v>#REF!</v>
      </c>
      <c r="O18" s="3" t="e">
        <f>'Comm Input'!#REF!</f>
        <v>#REF!</v>
      </c>
    </row>
    <row r="19" spans="1:15" ht="23.25" x14ac:dyDescent="0.35">
      <c r="A19" s="11" t="e">
        <f>'Comm Input'!#REF!</f>
        <v>#REF!</v>
      </c>
      <c r="B19" s="11" t="e">
        <f>'Comm Input'!#REF!</f>
        <v>#REF!</v>
      </c>
      <c r="C19" s="11" t="e">
        <f>'Comm Input'!#REF!</f>
        <v>#REF!</v>
      </c>
      <c r="D19" s="23" t="e">
        <f>'Comm Input'!#REF!</f>
        <v>#REF!</v>
      </c>
      <c r="E19" s="13" t="e">
        <f>'Comm Input'!#REF!</f>
        <v>#REF!</v>
      </c>
      <c r="F19" s="36" t="e">
        <f>'Comm Input'!#REF!</f>
        <v>#REF!</v>
      </c>
      <c r="G19" s="36" t="e">
        <f>'Comm Input'!#REF!</f>
        <v>#REF!</v>
      </c>
      <c r="H19" s="23" t="e">
        <f>'Comm Input'!#REF!</f>
        <v>#REF!</v>
      </c>
      <c r="I19" s="36" t="e">
        <f>'Comm Input'!#REF!</f>
        <v>#REF!</v>
      </c>
      <c r="J19" s="23" t="e">
        <f>'Comm Input'!#REF!</f>
        <v>#REF!</v>
      </c>
      <c r="K19" s="23" t="e">
        <f>'Comm Input'!#REF!</f>
        <v>#REF!</v>
      </c>
      <c r="L19" s="16" t="e">
        <f>'Comm Input'!#REF!</f>
        <v>#REF!</v>
      </c>
      <c r="M19" s="11" t="e">
        <f>'Comm Input'!#REF!</f>
        <v>#REF!</v>
      </c>
      <c r="N19" s="11" t="e">
        <f>'Comm Input'!#REF!</f>
        <v>#REF!</v>
      </c>
      <c r="O19" s="3" t="e">
        <f>'Comm Input'!#REF!</f>
        <v>#REF!</v>
      </c>
    </row>
    <row r="20" spans="1:15" ht="23.25" x14ac:dyDescent="0.35">
      <c r="A20" s="11" t="e">
        <f>'Comm Input'!#REF!</f>
        <v>#REF!</v>
      </c>
      <c r="B20" s="11" t="e">
        <f>'Comm Input'!#REF!</f>
        <v>#REF!</v>
      </c>
      <c r="C20" s="11" t="e">
        <f>'Comm Input'!#REF!</f>
        <v>#REF!</v>
      </c>
      <c r="D20" s="12" t="e">
        <f>'Comm Input'!#REF!</f>
        <v>#REF!</v>
      </c>
      <c r="E20" s="13" t="e">
        <f>'Comm Input'!#REF!</f>
        <v>#REF!</v>
      </c>
      <c r="F20" s="36" t="e">
        <f>'Comm Input'!#REF!</f>
        <v>#REF!</v>
      </c>
      <c r="G20" s="36" t="e">
        <f>'Comm Input'!#REF!</f>
        <v>#REF!</v>
      </c>
      <c r="H20" s="23" t="e">
        <f>'Comm Input'!#REF!</f>
        <v>#REF!</v>
      </c>
      <c r="I20" s="36" t="e">
        <f>'Comm Input'!#REF!</f>
        <v>#REF!</v>
      </c>
      <c r="J20" s="23" t="e">
        <f>'Comm Input'!#REF!</f>
        <v>#REF!</v>
      </c>
      <c r="K20" s="23" t="e">
        <f>'Comm Input'!#REF!</f>
        <v>#REF!</v>
      </c>
      <c r="L20" s="36" t="e">
        <f>'Comm Input'!#REF!</f>
        <v>#REF!</v>
      </c>
      <c r="M20" s="11" t="e">
        <f>'Comm Input'!#REF!</f>
        <v>#REF!</v>
      </c>
      <c r="N20" s="11" t="e">
        <f>'Comm Input'!#REF!</f>
        <v>#REF!</v>
      </c>
      <c r="O20" s="3" t="e">
        <f>'Comm Input'!#REF!</f>
        <v>#REF!</v>
      </c>
    </row>
    <row r="21" spans="1:15" ht="23.25" x14ac:dyDescent="0.35">
      <c r="A21" s="11" t="e">
        <f>'Comm Input'!#REF!</f>
        <v>#REF!</v>
      </c>
      <c r="B21" s="11" t="e">
        <f>'Comm Input'!#REF!</f>
        <v>#REF!</v>
      </c>
      <c r="C21" s="11" t="e">
        <f>'Comm Input'!#REF!</f>
        <v>#REF!</v>
      </c>
      <c r="D21" s="12" t="e">
        <f>'Comm Input'!#REF!</f>
        <v>#REF!</v>
      </c>
      <c r="E21" s="13" t="e">
        <f>'Comm Input'!#REF!</f>
        <v>#REF!</v>
      </c>
      <c r="F21" s="36" t="e">
        <f>'Comm Input'!#REF!</f>
        <v>#REF!</v>
      </c>
      <c r="G21" s="36" t="e">
        <f>'Comm Input'!#REF!</f>
        <v>#REF!</v>
      </c>
      <c r="H21" s="23" t="e">
        <f>'Comm Input'!#REF!</f>
        <v>#REF!</v>
      </c>
      <c r="I21" s="36" t="e">
        <f>'Comm Input'!#REF!</f>
        <v>#REF!</v>
      </c>
      <c r="J21" s="23" t="e">
        <f>'Comm Input'!#REF!</f>
        <v>#REF!</v>
      </c>
      <c r="K21" s="1173" t="e">
        <f>'Comm Input'!#REF!</f>
        <v>#REF!</v>
      </c>
      <c r="L21" s="1173" t="e">
        <f>'Comm Input'!#REF!</f>
        <v>#REF!</v>
      </c>
      <c r="M21" s="23" t="e">
        <f>'Comm Input'!#REF!</f>
        <v>#REF!</v>
      </c>
      <c r="N21" s="23" t="e">
        <f>'Comm Input'!#REF!</f>
        <v>#REF!</v>
      </c>
      <c r="O21" s="109" t="e">
        <f>'Comm Input'!#REF!</f>
        <v>#REF!</v>
      </c>
    </row>
    <row r="22" spans="1:15" ht="23.25" x14ac:dyDescent="0.35">
      <c r="A22" s="11" t="e">
        <f>'Comm Input'!#REF!</f>
        <v>#REF!</v>
      </c>
      <c r="B22" s="11" t="e">
        <f>'Comm Input'!#REF!</f>
        <v>#REF!</v>
      </c>
      <c r="C22" s="11" t="e">
        <f>'Comm Input'!#REF!</f>
        <v>#REF!</v>
      </c>
      <c r="D22" s="12" t="e">
        <f>'Comm Input'!#REF!</f>
        <v>#REF!</v>
      </c>
      <c r="E22" s="13" t="e">
        <f>'Comm Input'!#REF!</f>
        <v>#REF!</v>
      </c>
      <c r="F22" s="36" t="e">
        <f>'Comm Input'!#REF!</f>
        <v>#REF!</v>
      </c>
      <c r="G22" s="36" t="e">
        <f>'Comm Input'!#REF!</f>
        <v>#REF!</v>
      </c>
      <c r="H22" s="23" t="e">
        <f>'Comm Input'!#REF!</f>
        <v>#REF!</v>
      </c>
      <c r="I22" s="36" t="e">
        <f>'Comm Input'!#REF!</f>
        <v>#REF!</v>
      </c>
      <c r="J22" s="23" t="e">
        <f>'Comm Input'!#REF!</f>
        <v>#REF!</v>
      </c>
      <c r="K22" s="29" t="e">
        <f>'Comm Input'!#REF!</f>
        <v>#REF!</v>
      </c>
      <c r="L22" s="23" t="e">
        <f>'Comm Input'!#REF!</f>
        <v>#REF!</v>
      </c>
      <c r="M22" s="23" t="e">
        <f>'Comm Input'!#REF!</f>
        <v>#REF!</v>
      </c>
      <c r="N22" s="23" t="e">
        <f>'Comm Input'!#REF!</f>
        <v>#REF!</v>
      </c>
      <c r="O22" s="3" t="e">
        <f>'Comm Input'!#REF!</f>
        <v>#REF!</v>
      </c>
    </row>
    <row r="23" spans="1:15" ht="23.25" x14ac:dyDescent="0.35">
      <c r="A23" s="11" t="e">
        <f>'Comm Input'!#REF!</f>
        <v>#REF!</v>
      </c>
      <c r="B23" s="11" t="e">
        <f>'Comm Input'!#REF!</f>
        <v>#REF!</v>
      </c>
      <c r="C23" s="11" t="e">
        <f>'Comm Input'!#REF!</f>
        <v>#REF!</v>
      </c>
      <c r="D23" s="12" t="e">
        <f>'Comm Input'!#REF!</f>
        <v>#REF!</v>
      </c>
      <c r="E23" s="13" t="e">
        <f>'Comm Input'!#REF!</f>
        <v>#REF!</v>
      </c>
      <c r="F23" s="36" t="e">
        <f>'Comm Input'!#REF!</f>
        <v>#REF!</v>
      </c>
      <c r="G23" s="36" t="e">
        <f>'Comm Input'!#REF!</f>
        <v>#REF!</v>
      </c>
      <c r="H23" s="23" t="e">
        <f>'Comm Input'!#REF!</f>
        <v>#REF!</v>
      </c>
      <c r="I23" s="36" t="e">
        <f>'Comm Input'!#REF!</f>
        <v>#REF!</v>
      </c>
      <c r="J23" s="23" t="e">
        <f>'Comm Input'!#REF!</f>
        <v>#REF!</v>
      </c>
      <c r="K23" s="23" t="e">
        <f>'Comm Input'!#REF!</f>
        <v>#REF!</v>
      </c>
      <c r="L23" s="36" t="e">
        <f>'Comm Input'!#REF!</f>
        <v>#REF!</v>
      </c>
      <c r="M23" s="11" t="e">
        <f>'Comm Input'!#REF!</f>
        <v>#REF!</v>
      </c>
      <c r="N23" s="11" t="e">
        <f>'Comm Input'!#REF!</f>
        <v>#REF!</v>
      </c>
      <c r="O23" s="3" t="e">
        <f>'Comm Input'!#REF!</f>
        <v>#REF!</v>
      </c>
    </row>
    <row r="24" spans="1:15" ht="23.25" x14ac:dyDescent="0.35">
      <c r="A24" s="11" t="e">
        <f>'Comm Input'!#REF!</f>
        <v>#REF!</v>
      </c>
      <c r="B24" s="11" t="e">
        <f>'Comm Input'!#REF!</f>
        <v>#REF!</v>
      </c>
      <c r="C24" s="11" t="e">
        <f>'Comm Input'!#REF!</f>
        <v>#REF!</v>
      </c>
      <c r="D24" s="12" t="e">
        <f>'Comm Input'!#REF!</f>
        <v>#REF!</v>
      </c>
      <c r="E24" s="13" t="e">
        <f>'Comm Input'!#REF!</f>
        <v>#REF!</v>
      </c>
      <c r="F24" s="36" t="e">
        <f>'Comm Input'!#REF!</f>
        <v>#REF!</v>
      </c>
      <c r="G24" s="36" t="e">
        <f>'Comm Input'!#REF!</f>
        <v>#REF!</v>
      </c>
      <c r="H24" s="23" t="e">
        <f>'Comm Input'!#REF!</f>
        <v>#REF!</v>
      </c>
      <c r="I24" s="36" t="e">
        <f>'Comm Input'!#REF!</f>
        <v>#REF!</v>
      </c>
      <c r="J24" s="23" t="e">
        <f>'Comm Input'!#REF!</f>
        <v>#REF!</v>
      </c>
      <c r="K24" s="51" t="e">
        <f>'Comm Input'!#REF!</f>
        <v>#REF!</v>
      </c>
      <c r="L24" s="23" t="e">
        <f>'Comm Input'!#REF!</f>
        <v>#REF!</v>
      </c>
      <c r="M24" s="23" t="e">
        <f>'Comm Input'!#REF!</f>
        <v>#REF!</v>
      </c>
      <c r="N24" s="23" t="e">
        <f>'Comm Input'!#REF!</f>
        <v>#REF!</v>
      </c>
      <c r="O24" s="3" t="e">
        <f>'Comm Input'!#REF!</f>
        <v>#REF!</v>
      </c>
    </row>
    <row r="25" spans="1:15" ht="23.25" x14ac:dyDescent="0.35">
      <c r="A25" s="193" t="e">
        <f>'Comm Input'!#REF!</f>
        <v>#REF!</v>
      </c>
      <c r="B25" s="14" t="e">
        <f>'Comm Input'!#REF!</f>
        <v>#REF!</v>
      </c>
      <c r="C25" s="159" t="e">
        <f>'Comm Input'!#REF!</f>
        <v>#REF!</v>
      </c>
      <c r="D25" s="127" t="e">
        <f>'Comm Input'!#REF!</f>
        <v>#REF!</v>
      </c>
      <c r="E25" s="159" t="e">
        <f>'Comm Input'!#REF!</f>
        <v>#REF!</v>
      </c>
      <c r="F25" s="159" t="e">
        <f>'Comm Input'!#REF!</f>
        <v>#REF!</v>
      </c>
      <c r="G25" s="159" t="e">
        <f>'Comm Input'!#REF!</f>
        <v>#REF!</v>
      </c>
      <c r="H25" s="37" t="e">
        <f>'Comm Input'!#REF!</f>
        <v>#REF!</v>
      </c>
      <c r="I25" s="159" t="e">
        <f>'Comm Input'!#REF!</f>
        <v>#REF!</v>
      </c>
      <c r="J25" s="37" t="e">
        <f>'Comm Input'!#REF!</f>
        <v>#REF!</v>
      </c>
      <c r="K25" s="159" t="e">
        <f>'Comm Input'!#REF!</f>
        <v>#REF!</v>
      </c>
      <c r="L25" s="159" t="e">
        <f>'Comm Input'!#REF!</f>
        <v>#REF!</v>
      </c>
      <c r="M25" s="159" t="e">
        <f>'Comm Input'!#REF!</f>
        <v>#REF!</v>
      </c>
      <c r="N25" s="183" t="e">
        <f>'Comm Input'!#REF!</f>
        <v>#REF!</v>
      </c>
      <c r="O25" s="3" t="e">
        <f>'Comm Input'!#REF!</f>
        <v>#REF!</v>
      </c>
    </row>
    <row r="26" spans="1:15" ht="23.25" x14ac:dyDescent="0.35">
      <c r="A26" s="11" t="e">
        <f>'Comm Input'!#REF!</f>
        <v>#REF!</v>
      </c>
      <c r="B26" s="11" t="e">
        <f>'Comm Input'!#REF!</f>
        <v>#REF!</v>
      </c>
      <c r="C26" s="11" t="e">
        <f>'Comm Input'!#REF!</f>
        <v>#REF!</v>
      </c>
      <c r="D26" s="173" t="e">
        <f>'Comm Input'!#REF!</f>
        <v>#REF!</v>
      </c>
      <c r="E26" s="13" t="e">
        <f>'Comm Input'!#REF!</f>
        <v>#REF!</v>
      </c>
      <c r="F26" s="36" t="e">
        <f>'Comm Input'!#REF!</f>
        <v>#REF!</v>
      </c>
      <c r="G26" s="36" t="e">
        <f>'Comm Input'!#REF!</f>
        <v>#REF!</v>
      </c>
      <c r="H26" s="23" t="e">
        <f>'Comm Input'!#REF!</f>
        <v>#REF!</v>
      </c>
      <c r="I26" s="36" t="e">
        <f>'Comm Input'!#REF!</f>
        <v>#REF!</v>
      </c>
      <c r="J26" s="23" t="e">
        <f>'Comm Input'!#REF!</f>
        <v>#REF!</v>
      </c>
      <c r="K26" s="23" t="e">
        <f>'Comm Input'!#REF!</f>
        <v>#REF!</v>
      </c>
      <c r="L26" s="36" t="e">
        <f>'Comm Input'!#REF!</f>
        <v>#REF!</v>
      </c>
      <c r="M26" s="11" t="e">
        <f>'Comm Input'!#REF!</f>
        <v>#REF!</v>
      </c>
      <c r="N26" s="11" t="e">
        <f>'Comm Input'!#REF!</f>
        <v>#REF!</v>
      </c>
      <c r="O26" s="3" t="e">
        <f>'Comm Input'!#REF!</f>
        <v>#REF!</v>
      </c>
    </row>
    <row r="27" spans="1:15" ht="23.25" x14ac:dyDescent="0.35">
      <c r="A27" s="11" t="e">
        <f>'Comm Input'!#REF!</f>
        <v>#REF!</v>
      </c>
      <c r="B27" s="11" t="e">
        <f>'Comm Input'!#REF!</f>
        <v>#REF!</v>
      </c>
      <c r="C27" s="11" t="e">
        <f>'Comm Input'!#REF!</f>
        <v>#REF!</v>
      </c>
      <c r="D27" s="12" t="e">
        <f>'Comm Input'!#REF!</f>
        <v>#REF!</v>
      </c>
      <c r="E27" s="13" t="e">
        <f>'Comm Input'!#REF!</f>
        <v>#REF!</v>
      </c>
      <c r="F27" s="36" t="e">
        <f>'Comm Input'!#REF!</f>
        <v>#REF!</v>
      </c>
      <c r="G27" s="36" t="e">
        <f>'Comm Input'!#REF!</f>
        <v>#REF!</v>
      </c>
      <c r="H27" s="23" t="e">
        <f>'Comm Input'!#REF!</f>
        <v>#REF!</v>
      </c>
      <c r="I27" s="36" t="e">
        <f>'Comm Input'!#REF!</f>
        <v>#REF!</v>
      </c>
      <c r="J27" s="23" t="e">
        <f>'Comm Input'!#REF!</f>
        <v>#REF!</v>
      </c>
      <c r="K27" s="23" t="e">
        <f>'Comm Input'!#REF!</f>
        <v>#REF!</v>
      </c>
      <c r="L27" s="36" t="e">
        <f>'Comm Input'!#REF!</f>
        <v>#REF!</v>
      </c>
      <c r="M27" s="11" t="e">
        <f>'Comm Input'!#REF!</f>
        <v>#REF!</v>
      </c>
      <c r="N27" s="11" t="e">
        <f>'Comm Input'!#REF!</f>
        <v>#REF!</v>
      </c>
      <c r="O27" s="3" t="e">
        <f>'Comm Input'!#REF!</f>
        <v>#REF!</v>
      </c>
    </row>
    <row r="28" spans="1:15" ht="23.25" x14ac:dyDescent="0.35">
      <c r="A28" s="11" t="e">
        <f>'Comm Input'!#REF!</f>
        <v>#REF!</v>
      </c>
      <c r="B28" s="11" t="e">
        <f>'Comm Input'!#REF!</f>
        <v>#REF!</v>
      </c>
      <c r="C28" s="11" t="e">
        <f>'Comm Input'!#REF!</f>
        <v>#REF!</v>
      </c>
      <c r="D28" s="12" t="e">
        <f>'Comm Input'!#REF!</f>
        <v>#REF!</v>
      </c>
      <c r="E28" s="13" t="e">
        <f>'Comm Input'!#REF!</f>
        <v>#REF!</v>
      </c>
      <c r="F28" s="36" t="e">
        <f>'Comm Input'!#REF!</f>
        <v>#REF!</v>
      </c>
      <c r="G28" s="36" t="e">
        <f>'Comm Input'!#REF!</f>
        <v>#REF!</v>
      </c>
      <c r="H28" s="23" t="e">
        <f>'Comm Input'!#REF!</f>
        <v>#REF!</v>
      </c>
      <c r="I28" s="36" t="e">
        <f>'Comm Input'!#REF!</f>
        <v>#REF!</v>
      </c>
      <c r="J28" s="23" t="e">
        <f>'Comm Input'!#REF!</f>
        <v>#REF!</v>
      </c>
      <c r="K28" s="1173" t="e">
        <f>'Comm Input'!#REF!</f>
        <v>#REF!</v>
      </c>
      <c r="L28" s="23" t="e">
        <f>'Comm Input'!#REF!</f>
        <v>#REF!</v>
      </c>
      <c r="M28" s="23" t="e">
        <f>'Comm Input'!#REF!</f>
        <v>#REF!</v>
      </c>
      <c r="N28" s="23" t="e">
        <f>'Comm Input'!#REF!</f>
        <v>#REF!</v>
      </c>
      <c r="O28" s="109" t="e">
        <f>'Comm Input'!#REF!</f>
        <v>#REF!</v>
      </c>
    </row>
    <row r="29" spans="1:15" ht="23.25" x14ac:dyDescent="0.35">
      <c r="A29" s="11" t="e">
        <f>'Comm Input'!#REF!</f>
        <v>#REF!</v>
      </c>
      <c r="B29" s="11" t="e">
        <f>'Comm Input'!#REF!</f>
        <v>#REF!</v>
      </c>
      <c r="C29" s="11" t="e">
        <f>'Comm Input'!#REF!</f>
        <v>#REF!</v>
      </c>
      <c r="D29" s="12" t="e">
        <f>'Comm Input'!#REF!</f>
        <v>#REF!</v>
      </c>
      <c r="E29" s="13" t="e">
        <f>'Comm Input'!#REF!</f>
        <v>#REF!</v>
      </c>
      <c r="F29" s="36" t="e">
        <f>'Comm Input'!#REF!</f>
        <v>#REF!</v>
      </c>
      <c r="G29" s="36" t="e">
        <f>'Comm Input'!#REF!</f>
        <v>#REF!</v>
      </c>
      <c r="H29" s="23" t="e">
        <f>'Comm Input'!#REF!</f>
        <v>#REF!</v>
      </c>
      <c r="I29" s="36" t="e">
        <f>'Comm Input'!#REF!</f>
        <v>#REF!</v>
      </c>
      <c r="J29" s="23" t="e">
        <f>'Comm Input'!#REF!</f>
        <v>#REF!</v>
      </c>
      <c r="K29" s="23" t="e">
        <f>'Comm Input'!#REF!</f>
        <v>#REF!</v>
      </c>
      <c r="L29" s="36" t="e">
        <f>'Comm Input'!#REF!</f>
        <v>#REF!</v>
      </c>
      <c r="M29" s="11" t="e">
        <f>'Comm Input'!#REF!</f>
        <v>#REF!</v>
      </c>
      <c r="N29" s="11" t="e">
        <f>'Comm Input'!#REF!</f>
        <v>#REF!</v>
      </c>
      <c r="O29" s="3" t="e">
        <f>'Comm Input'!#REF!</f>
        <v>#REF!</v>
      </c>
    </row>
    <row r="30" spans="1:15" ht="23.25" x14ac:dyDescent="0.35">
      <c r="A30" s="193" t="e">
        <f>'Comm Input'!#REF!</f>
        <v>#REF!</v>
      </c>
      <c r="B30" s="14" t="e">
        <f>'Comm Input'!#REF!</f>
        <v>#REF!</v>
      </c>
      <c r="C30" s="159" t="e">
        <f>'Comm Input'!#REF!</f>
        <v>#REF!</v>
      </c>
      <c r="D30" s="127" t="e">
        <f>'Comm Input'!#REF!</f>
        <v>#REF!</v>
      </c>
      <c r="E30" s="159" t="e">
        <f>'Comm Input'!#REF!</f>
        <v>#REF!</v>
      </c>
      <c r="F30" s="159" t="e">
        <f>'Comm Input'!#REF!</f>
        <v>#REF!</v>
      </c>
      <c r="G30" s="159" t="e">
        <f>'Comm Input'!#REF!</f>
        <v>#REF!</v>
      </c>
      <c r="H30" s="37" t="e">
        <f>'Comm Input'!#REF!</f>
        <v>#REF!</v>
      </c>
      <c r="I30" s="159" t="e">
        <f>'Comm Input'!#REF!</f>
        <v>#REF!</v>
      </c>
      <c r="J30" s="37" t="e">
        <f>'Comm Input'!#REF!</f>
        <v>#REF!</v>
      </c>
      <c r="K30" s="159" t="e">
        <f>'Comm Input'!#REF!</f>
        <v>#REF!</v>
      </c>
      <c r="L30" s="159" t="e">
        <f>'Comm Input'!#REF!</f>
        <v>#REF!</v>
      </c>
      <c r="M30" s="159" t="e">
        <f>'Comm Input'!#REF!</f>
        <v>#REF!</v>
      </c>
      <c r="N30" s="183" t="e">
        <f>'Comm Input'!#REF!</f>
        <v>#REF!</v>
      </c>
      <c r="O30" s="3" t="e">
        <f>'Comm Input'!#REF!</f>
        <v>#REF!</v>
      </c>
    </row>
    <row r="31" spans="1:15" ht="23.25" x14ac:dyDescent="0.35">
      <c r="A31" s="11" t="e">
        <f>'Comm Input'!#REF!</f>
        <v>#REF!</v>
      </c>
      <c r="B31" s="11" t="e">
        <f>'Comm Input'!#REF!</f>
        <v>#REF!</v>
      </c>
      <c r="C31" s="11" t="e">
        <f>'Comm Input'!#REF!</f>
        <v>#REF!</v>
      </c>
      <c r="D31" s="90" t="e">
        <f>'Comm Input'!#REF!</f>
        <v>#REF!</v>
      </c>
      <c r="E31" s="13" t="e">
        <f>'Comm Input'!#REF!</f>
        <v>#REF!</v>
      </c>
      <c r="F31" s="36" t="e">
        <f>'Comm Input'!#REF!</f>
        <v>#REF!</v>
      </c>
      <c r="G31" s="36" t="e">
        <f>'Comm Input'!#REF!</f>
        <v>#REF!</v>
      </c>
      <c r="H31" s="23" t="e">
        <f>'Comm Input'!#REF!</f>
        <v>#REF!</v>
      </c>
      <c r="I31" s="36" t="e">
        <f>'Comm Input'!#REF!</f>
        <v>#REF!</v>
      </c>
      <c r="J31" s="23" t="e">
        <f>'Comm Input'!#REF!</f>
        <v>#REF!</v>
      </c>
      <c r="K31" s="23" t="e">
        <f>'Comm Input'!#REF!</f>
        <v>#REF!</v>
      </c>
      <c r="L31" s="36" t="e">
        <f>'Comm Input'!#REF!</f>
        <v>#REF!</v>
      </c>
      <c r="M31" s="11" t="e">
        <f>'Comm Input'!#REF!</f>
        <v>#REF!</v>
      </c>
      <c r="N31" s="11" t="e">
        <f>'Comm Input'!#REF!</f>
        <v>#REF!</v>
      </c>
      <c r="O31" s="3" t="e">
        <f>'Comm Input'!#REF!</f>
        <v>#REF!</v>
      </c>
    </row>
    <row r="32" spans="1:15" ht="23.25" x14ac:dyDescent="0.35">
      <c r="A32" s="11" t="e">
        <f>'Comm Input'!#REF!</f>
        <v>#REF!</v>
      </c>
      <c r="B32" s="11" t="e">
        <f>'Comm Input'!#REF!</f>
        <v>#REF!</v>
      </c>
      <c r="C32" s="11" t="e">
        <f>'Comm Input'!#REF!</f>
        <v>#REF!</v>
      </c>
      <c r="D32" s="12" t="e">
        <f>'Comm Input'!#REF!</f>
        <v>#REF!</v>
      </c>
      <c r="E32" s="13" t="e">
        <f>'Comm Input'!#REF!</f>
        <v>#REF!</v>
      </c>
      <c r="F32" s="36" t="e">
        <f>'Comm Input'!#REF!</f>
        <v>#REF!</v>
      </c>
      <c r="G32" s="36" t="e">
        <f>'Comm Input'!#REF!</f>
        <v>#REF!</v>
      </c>
      <c r="H32" s="23" t="e">
        <f>'Comm Input'!#REF!</f>
        <v>#REF!</v>
      </c>
      <c r="I32" s="36" t="e">
        <f>'Comm Input'!#REF!</f>
        <v>#REF!</v>
      </c>
      <c r="J32" s="23" t="e">
        <f>'Comm Input'!#REF!</f>
        <v>#REF!</v>
      </c>
      <c r="K32" s="23" t="e">
        <f>'Comm Input'!#REF!</f>
        <v>#REF!</v>
      </c>
      <c r="L32" s="36" t="e">
        <f>'Comm Input'!#REF!</f>
        <v>#REF!</v>
      </c>
      <c r="M32" s="11" t="e">
        <f>'Comm Input'!#REF!</f>
        <v>#REF!</v>
      </c>
      <c r="N32" s="11" t="e">
        <f>'Comm Input'!#REF!</f>
        <v>#REF!</v>
      </c>
      <c r="O32" s="3" t="e">
        <f>'Comm Input'!#REF!</f>
        <v>#REF!</v>
      </c>
    </row>
    <row r="33" spans="1:15" ht="23.25" x14ac:dyDescent="0.35">
      <c r="A33" s="11" t="e">
        <f>'Comm Input'!#REF!</f>
        <v>#REF!</v>
      </c>
      <c r="B33" s="11" t="e">
        <f>'Comm Input'!#REF!</f>
        <v>#REF!</v>
      </c>
      <c r="C33" s="11" t="e">
        <f>'Comm Input'!#REF!</f>
        <v>#REF!</v>
      </c>
      <c r="D33" s="12" t="e">
        <f>'Comm Input'!#REF!</f>
        <v>#REF!</v>
      </c>
      <c r="E33" s="13" t="e">
        <f>'Comm Input'!#REF!</f>
        <v>#REF!</v>
      </c>
      <c r="F33" s="36" t="e">
        <f>'Comm Input'!#REF!</f>
        <v>#REF!</v>
      </c>
      <c r="G33" s="36" t="e">
        <f>'Comm Input'!#REF!</f>
        <v>#REF!</v>
      </c>
      <c r="H33" s="23" t="e">
        <f>'Comm Input'!#REF!</f>
        <v>#REF!</v>
      </c>
      <c r="I33" s="36" t="e">
        <f>'Comm Input'!#REF!</f>
        <v>#REF!</v>
      </c>
      <c r="J33" s="23" t="e">
        <f>'Comm Input'!#REF!</f>
        <v>#REF!</v>
      </c>
      <c r="K33" s="1173" t="e">
        <f>'Comm Input'!#REF!</f>
        <v>#REF!</v>
      </c>
      <c r="L33" s="23" t="e">
        <f>'Comm Input'!#REF!</f>
        <v>#REF!</v>
      </c>
      <c r="M33" s="23" t="e">
        <f>'Comm Input'!#REF!</f>
        <v>#REF!</v>
      </c>
      <c r="N33" s="23" t="e">
        <f>'Comm Input'!#REF!</f>
        <v>#REF!</v>
      </c>
      <c r="O33" s="109" t="e">
        <f>'Comm Input'!#REF!</f>
        <v>#REF!</v>
      </c>
    </row>
    <row r="34" spans="1:15" ht="23.25" x14ac:dyDescent="0.35">
      <c r="A34" s="11" t="e">
        <f>'Comm Input'!#REF!</f>
        <v>#REF!</v>
      </c>
      <c r="B34" s="11" t="e">
        <f>'Comm Input'!#REF!</f>
        <v>#REF!</v>
      </c>
      <c r="C34" s="11" t="e">
        <f>'Comm Input'!#REF!</f>
        <v>#REF!</v>
      </c>
      <c r="D34" s="12" t="e">
        <f>'Comm Input'!#REF!</f>
        <v>#REF!</v>
      </c>
      <c r="E34" s="13" t="e">
        <f>'Comm Input'!#REF!</f>
        <v>#REF!</v>
      </c>
      <c r="F34" s="36" t="e">
        <f>'Comm Input'!#REF!</f>
        <v>#REF!</v>
      </c>
      <c r="G34" s="36" t="e">
        <f>'Comm Input'!#REF!</f>
        <v>#REF!</v>
      </c>
      <c r="H34" s="23" t="e">
        <f>'Comm Input'!#REF!</f>
        <v>#REF!</v>
      </c>
      <c r="I34" s="36" t="e">
        <f>'Comm Input'!#REF!</f>
        <v>#REF!</v>
      </c>
      <c r="J34" s="23" t="e">
        <f>'Comm Input'!#REF!</f>
        <v>#REF!</v>
      </c>
      <c r="K34" s="29" t="e">
        <f>'Comm Input'!#REF!</f>
        <v>#REF!</v>
      </c>
      <c r="L34" s="23" t="e">
        <f>'Comm Input'!#REF!</f>
        <v>#REF!</v>
      </c>
      <c r="M34" s="23" t="e">
        <f>'Comm Input'!#REF!</f>
        <v>#REF!</v>
      </c>
      <c r="N34" s="23" t="e">
        <f>'Comm Input'!#REF!</f>
        <v>#REF!</v>
      </c>
      <c r="O34" s="3" t="e">
        <f>'Comm Input'!#REF!</f>
        <v>#REF!</v>
      </c>
    </row>
    <row r="35" spans="1:15" ht="23.25" x14ac:dyDescent="0.35">
      <c r="A35" s="11" t="e">
        <f>'Comm Input'!#REF!</f>
        <v>#REF!</v>
      </c>
      <c r="B35" s="11" t="e">
        <f>'Comm Input'!#REF!</f>
        <v>#REF!</v>
      </c>
      <c r="C35" s="11" t="e">
        <f>'Comm Input'!#REF!</f>
        <v>#REF!</v>
      </c>
      <c r="D35" s="12" t="e">
        <f>'Comm Input'!#REF!</f>
        <v>#REF!</v>
      </c>
      <c r="E35" s="13" t="e">
        <f>'Comm Input'!#REF!</f>
        <v>#REF!</v>
      </c>
      <c r="F35" s="36" t="e">
        <f>'Comm Input'!#REF!</f>
        <v>#REF!</v>
      </c>
      <c r="G35" s="36" t="e">
        <f>'Comm Input'!#REF!</f>
        <v>#REF!</v>
      </c>
      <c r="H35" s="23" t="e">
        <f>'Comm Input'!#REF!</f>
        <v>#REF!</v>
      </c>
      <c r="I35" s="36" t="e">
        <f>'Comm Input'!#REF!</f>
        <v>#REF!</v>
      </c>
      <c r="J35" s="23" t="e">
        <f>'Comm Input'!#REF!</f>
        <v>#REF!</v>
      </c>
      <c r="K35" s="23" t="e">
        <f>'Comm Input'!#REF!</f>
        <v>#REF!</v>
      </c>
      <c r="L35" s="36" t="e">
        <f>'Comm Input'!#REF!</f>
        <v>#REF!</v>
      </c>
      <c r="M35" s="11" t="e">
        <f>'Comm Input'!#REF!</f>
        <v>#REF!</v>
      </c>
      <c r="N35" s="11" t="e">
        <f>'Comm Input'!#REF!</f>
        <v>#REF!</v>
      </c>
      <c r="O35" s="3" t="e">
        <f>'Comm Input'!#REF!</f>
        <v>#REF!</v>
      </c>
    </row>
    <row r="36" spans="1:15" ht="23.25" x14ac:dyDescent="0.35">
      <c r="A36" s="193" t="e">
        <f>'Comm Input'!#REF!</f>
        <v>#REF!</v>
      </c>
      <c r="B36" s="14" t="e">
        <f>'Comm Input'!#REF!</f>
        <v>#REF!</v>
      </c>
      <c r="C36" s="159" t="e">
        <f>'Comm Input'!#REF!</f>
        <v>#REF!</v>
      </c>
      <c r="D36" s="127" t="e">
        <f>'Comm Input'!#REF!</f>
        <v>#REF!</v>
      </c>
      <c r="E36" s="159" t="e">
        <f>'Comm Input'!#REF!</f>
        <v>#REF!</v>
      </c>
      <c r="F36" s="159" t="e">
        <f>'Comm Input'!#REF!</f>
        <v>#REF!</v>
      </c>
      <c r="G36" s="159" t="e">
        <f>'Comm Input'!#REF!</f>
        <v>#REF!</v>
      </c>
      <c r="H36" s="37" t="e">
        <f>'Comm Input'!#REF!</f>
        <v>#REF!</v>
      </c>
      <c r="I36" s="159" t="e">
        <f>'Comm Input'!#REF!</f>
        <v>#REF!</v>
      </c>
      <c r="J36" s="37" t="e">
        <f>'Comm Input'!#REF!</f>
        <v>#REF!</v>
      </c>
      <c r="K36" s="159" t="e">
        <f>'Comm Input'!#REF!</f>
        <v>#REF!</v>
      </c>
      <c r="L36" s="159" t="e">
        <f>'Comm Input'!#REF!</f>
        <v>#REF!</v>
      </c>
      <c r="M36" s="159" t="e">
        <f>'Comm Input'!#REF!</f>
        <v>#REF!</v>
      </c>
      <c r="N36" s="183" t="e">
        <f>'Comm Input'!#REF!</f>
        <v>#REF!</v>
      </c>
      <c r="O36" s="3" t="e">
        <f>'Comm Input'!#REF!</f>
        <v>#REF!</v>
      </c>
    </row>
    <row r="37" spans="1:15" ht="23.25" x14ac:dyDescent="0.35">
      <c r="A37" s="11" t="e">
        <f>'Comm Input'!#REF!</f>
        <v>#REF!</v>
      </c>
      <c r="B37" s="11" t="e">
        <f>'Comm Input'!#REF!</f>
        <v>#REF!</v>
      </c>
      <c r="C37" s="11" t="e">
        <f>'Comm Input'!#REF!</f>
        <v>#REF!</v>
      </c>
      <c r="D37" s="90" t="e">
        <f>'Comm Input'!#REF!</f>
        <v>#REF!</v>
      </c>
      <c r="E37" s="13" t="e">
        <f>'Comm Input'!#REF!</f>
        <v>#REF!</v>
      </c>
      <c r="F37" s="36" t="e">
        <f>'Comm Input'!#REF!</f>
        <v>#REF!</v>
      </c>
      <c r="G37" s="36" t="e">
        <f>'Comm Input'!#REF!</f>
        <v>#REF!</v>
      </c>
      <c r="H37" s="23" t="e">
        <f>'Comm Input'!#REF!</f>
        <v>#REF!</v>
      </c>
      <c r="I37" s="36" t="e">
        <f>'Comm Input'!#REF!</f>
        <v>#REF!</v>
      </c>
      <c r="J37" s="23" t="e">
        <f>'Comm Input'!#REF!</f>
        <v>#REF!</v>
      </c>
      <c r="K37" s="23" t="e">
        <f>'Comm Input'!#REF!</f>
        <v>#REF!</v>
      </c>
      <c r="L37" s="36" t="e">
        <f>'Comm Input'!#REF!</f>
        <v>#REF!</v>
      </c>
      <c r="M37" s="11" t="e">
        <f>'Comm Input'!#REF!</f>
        <v>#REF!</v>
      </c>
      <c r="N37" s="11" t="e">
        <f>'Comm Input'!#REF!</f>
        <v>#REF!</v>
      </c>
      <c r="O37" s="3" t="e">
        <f>'Comm Input'!#REF!</f>
        <v>#REF!</v>
      </c>
    </row>
    <row r="38" spans="1:15" ht="23.25" x14ac:dyDescent="0.35">
      <c r="A38" s="11" t="e">
        <f>'Comm Input'!#REF!</f>
        <v>#REF!</v>
      </c>
      <c r="B38" s="11" t="e">
        <f>'Comm Input'!#REF!</f>
        <v>#REF!</v>
      </c>
      <c r="C38" s="11" t="e">
        <f>'Comm Input'!#REF!</f>
        <v>#REF!</v>
      </c>
      <c r="D38" s="12" t="e">
        <f>'Comm Input'!#REF!</f>
        <v>#REF!</v>
      </c>
      <c r="E38" s="13" t="e">
        <f>'Comm Input'!#REF!</f>
        <v>#REF!</v>
      </c>
      <c r="F38" s="36" t="e">
        <f>'Comm Input'!#REF!</f>
        <v>#REF!</v>
      </c>
      <c r="G38" s="36" t="e">
        <f>'Comm Input'!#REF!</f>
        <v>#REF!</v>
      </c>
      <c r="H38" s="23" t="e">
        <f>'Comm Input'!#REF!</f>
        <v>#REF!</v>
      </c>
      <c r="I38" s="36" t="e">
        <f>'Comm Input'!#REF!</f>
        <v>#REF!</v>
      </c>
      <c r="J38" s="23" t="e">
        <f>'Comm Input'!#REF!</f>
        <v>#REF!</v>
      </c>
      <c r="K38" s="23" t="e">
        <f>'Comm Input'!#REF!</f>
        <v>#REF!</v>
      </c>
      <c r="L38" s="36" t="e">
        <f>'Comm Input'!#REF!</f>
        <v>#REF!</v>
      </c>
      <c r="M38" s="11" t="e">
        <f>'Comm Input'!#REF!</f>
        <v>#REF!</v>
      </c>
      <c r="N38" s="11" t="e">
        <f>'Comm Input'!#REF!</f>
        <v>#REF!</v>
      </c>
      <c r="O38" s="3" t="e">
        <f>'Comm Input'!#REF!</f>
        <v>#REF!</v>
      </c>
    </row>
    <row r="39" spans="1:15" ht="23.25" x14ac:dyDescent="0.35">
      <c r="A39" s="11" t="e">
        <f>'Comm Input'!#REF!</f>
        <v>#REF!</v>
      </c>
      <c r="B39" s="11" t="e">
        <f>'Comm Input'!#REF!</f>
        <v>#REF!</v>
      </c>
      <c r="C39" s="11" t="e">
        <f>'Comm Input'!#REF!</f>
        <v>#REF!</v>
      </c>
      <c r="D39" s="12" t="e">
        <f>'Comm Input'!#REF!</f>
        <v>#REF!</v>
      </c>
      <c r="E39" s="13" t="e">
        <f>'Comm Input'!#REF!</f>
        <v>#REF!</v>
      </c>
      <c r="F39" s="36" t="e">
        <f>'Comm Input'!#REF!</f>
        <v>#REF!</v>
      </c>
      <c r="G39" s="36" t="e">
        <f>'Comm Input'!#REF!</f>
        <v>#REF!</v>
      </c>
      <c r="H39" s="23" t="e">
        <f>'Comm Input'!#REF!</f>
        <v>#REF!</v>
      </c>
      <c r="I39" s="36" t="e">
        <f>'Comm Input'!#REF!</f>
        <v>#REF!</v>
      </c>
      <c r="J39" s="23" t="e">
        <f>'Comm Input'!#REF!</f>
        <v>#REF!</v>
      </c>
      <c r="K39" s="1173" t="e">
        <f>'Comm Input'!#REF!</f>
        <v>#REF!</v>
      </c>
      <c r="L39" s="23" t="e">
        <f>'Comm Input'!#REF!</f>
        <v>#REF!</v>
      </c>
      <c r="M39" s="23" t="e">
        <f>'Comm Input'!#REF!</f>
        <v>#REF!</v>
      </c>
      <c r="N39" s="23" t="e">
        <f>'Comm Input'!#REF!</f>
        <v>#REF!</v>
      </c>
      <c r="O39" s="109" t="e">
        <f>'Comm Input'!#REF!</f>
        <v>#REF!</v>
      </c>
    </row>
    <row r="40" spans="1:15" ht="23.25" x14ac:dyDescent="0.35">
      <c r="A40" s="11" t="e">
        <f>'Comm Input'!#REF!</f>
        <v>#REF!</v>
      </c>
      <c r="B40" s="11" t="e">
        <f>'Comm Input'!#REF!</f>
        <v>#REF!</v>
      </c>
      <c r="C40" s="11" t="e">
        <f>'Comm Input'!#REF!</f>
        <v>#REF!</v>
      </c>
      <c r="D40" s="12" t="e">
        <f>'Comm Input'!#REF!</f>
        <v>#REF!</v>
      </c>
      <c r="E40" s="13" t="e">
        <f>'Comm Input'!#REF!</f>
        <v>#REF!</v>
      </c>
      <c r="F40" s="36" t="e">
        <f>'Comm Input'!#REF!</f>
        <v>#REF!</v>
      </c>
      <c r="G40" s="36" t="e">
        <f>'Comm Input'!#REF!</f>
        <v>#REF!</v>
      </c>
      <c r="H40" s="23" t="e">
        <f>'Comm Input'!#REF!</f>
        <v>#REF!</v>
      </c>
      <c r="I40" s="36" t="e">
        <f>'Comm Input'!#REF!</f>
        <v>#REF!</v>
      </c>
      <c r="J40" s="23" t="e">
        <f>'Comm Input'!#REF!</f>
        <v>#REF!</v>
      </c>
      <c r="K40" s="29" t="e">
        <f>'Comm Input'!#REF!</f>
        <v>#REF!</v>
      </c>
      <c r="L40" s="23" t="e">
        <f>'Comm Input'!#REF!</f>
        <v>#REF!</v>
      </c>
      <c r="M40" s="23" t="e">
        <f>'Comm Input'!#REF!</f>
        <v>#REF!</v>
      </c>
      <c r="N40" s="23" t="e">
        <f>'Comm Input'!#REF!</f>
        <v>#REF!</v>
      </c>
      <c r="O40" s="3" t="e">
        <f>'Comm Input'!#REF!</f>
        <v>#REF!</v>
      </c>
    </row>
    <row r="41" spans="1:15" ht="23.25" x14ac:dyDescent="0.35">
      <c r="A41" s="193" t="e">
        <f>'Comm Input'!#REF!</f>
        <v>#REF!</v>
      </c>
      <c r="B41" s="15" t="e">
        <f>'Comm Input'!#REF!</f>
        <v>#REF!</v>
      </c>
      <c r="C41" s="158" t="e">
        <f>'Comm Input'!#REF!</f>
        <v>#REF!</v>
      </c>
      <c r="D41" s="128" t="e">
        <f>'Comm Input'!#REF!</f>
        <v>#REF!</v>
      </c>
      <c r="E41" s="158" t="e">
        <f>'Comm Input'!#REF!</f>
        <v>#REF!</v>
      </c>
      <c r="F41" s="158" t="e">
        <f>'Comm Input'!#REF!</f>
        <v>#REF!</v>
      </c>
      <c r="G41" s="158" t="e">
        <f>'Comm Input'!#REF!</f>
        <v>#REF!</v>
      </c>
      <c r="H41" s="117" t="e">
        <f>'Comm Input'!#REF!</f>
        <v>#REF!</v>
      </c>
      <c r="I41" s="158" t="e">
        <f>'Comm Input'!#REF!</f>
        <v>#REF!</v>
      </c>
      <c r="J41" s="117" t="e">
        <f>'Comm Input'!#REF!</f>
        <v>#REF!</v>
      </c>
      <c r="K41" s="158" t="e">
        <f>'Comm Input'!#REF!</f>
        <v>#REF!</v>
      </c>
      <c r="L41" s="158" t="e">
        <f>'Comm Input'!#REF!</f>
        <v>#REF!</v>
      </c>
      <c r="M41" s="159" t="e">
        <f>'Comm Input'!#REF!</f>
        <v>#REF!</v>
      </c>
      <c r="N41" s="183" t="e">
        <f>'Comm Input'!#REF!</f>
        <v>#REF!</v>
      </c>
      <c r="O41" s="3" t="e">
        <f>'Comm Input'!#REF!</f>
        <v>#REF!</v>
      </c>
    </row>
    <row r="42" spans="1:15" ht="23.25" x14ac:dyDescent="0.35">
      <c r="A42" s="11" t="e">
        <f>'Comm Input'!#REF!</f>
        <v>#REF!</v>
      </c>
      <c r="B42" t="e">
        <f>'Comm Input'!#REF!</f>
        <v>#REF!</v>
      </c>
      <c r="C42" t="e">
        <f>'Comm Input'!#REF!</f>
        <v>#REF!</v>
      </c>
      <c r="D42" s="90" t="e">
        <f>'Comm Input'!#REF!</f>
        <v>#REF!</v>
      </c>
      <c r="E42" s="38" t="e">
        <f>'Comm Input'!#REF!</f>
        <v>#REF!</v>
      </c>
      <c r="F42" s="38" t="e">
        <f>'Comm Input'!#REF!</f>
        <v>#REF!</v>
      </c>
      <c r="G42" s="38" t="e">
        <f>'Comm Input'!#REF!</f>
        <v>#REF!</v>
      </c>
      <c r="H42" s="22" t="e">
        <f>'Comm Input'!#REF!</f>
        <v>#REF!</v>
      </c>
      <c r="I42" s="38" t="e">
        <f>'Comm Input'!#REF!</f>
        <v>#REF!</v>
      </c>
      <c r="J42" s="22" t="e">
        <f>'Comm Input'!#REF!</f>
        <v>#REF!</v>
      </c>
      <c r="K42" s="22" t="e">
        <f>'Comm Input'!#REF!</f>
        <v>#REF!</v>
      </c>
      <c r="L42" s="22" t="e">
        <f>'Comm Input'!#REF!</f>
        <v>#REF!</v>
      </c>
      <c r="M42" s="11" t="e">
        <f>'Comm Input'!#REF!</f>
        <v>#REF!</v>
      </c>
      <c r="N42" s="11" t="e">
        <f>'Comm Input'!#REF!</f>
        <v>#REF!</v>
      </c>
      <c r="O42" s="3" t="e">
        <f>'Comm Input'!#REF!</f>
        <v>#REF!</v>
      </c>
    </row>
    <row r="43" spans="1:15" ht="23.25" x14ac:dyDescent="0.35">
      <c r="A43" s="11" t="e">
        <f>'Comm Input'!#REF!</f>
        <v>#REF!</v>
      </c>
      <c r="B43" t="e">
        <f>'Comm Input'!#REF!</f>
        <v>#REF!</v>
      </c>
      <c r="C43" t="e">
        <f>'Comm Input'!#REF!</f>
        <v>#REF!</v>
      </c>
      <c r="D43" s="28" t="e">
        <f>'Comm Input'!#REF!</f>
        <v>#REF!</v>
      </c>
      <c r="E43" s="38" t="e">
        <f>'Comm Input'!#REF!</f>
        <v>#REF!</v>
      </c>
      <c r="F43" s="38" t="e">
        <f>'Comm Input'!#REF!</f>
        <v>#REF!</v>
      </c>
      <c r="G43" s="38" t="e">
        <f>'Comm Input'!#REF!</f>
        <v>#REF!</v>
      </c>
      <c r="H43" s="22" t="e">
        <f>'Comm Input'!#REF!</f>
        <v>#REF!</v>
      </c>
      <c r="I43" s="38" t="e">
        <f>'Comm Input'!#REF!</f>
        <v>#REF!</v>
      </c>
      <c r="J43" s="22" t="e">
        <f>'Comm Input'!#REF!</f>
        <v>#REF!</v>
      </c>
      <c r="K43" s="22" t="e">
        <f>'Comm Input'!#REF!</f>
        <v>#REF!</v>
      </c>
      <c r="L43" s="22" t="e">
        <f>'Comm Input'!#REF!</f>
        <v>#REF!</v>
      </c>
      <c r="M43" s="11" t="e">
        <f>'Comm Input'!#REF!</f>
        <v>#REF!</v>
      </c>
      <c r="N43" s="11" t="e">
        <f>'Comm Input'!#REF!</f>
        <v>#REF!</v>
      </c>
      <c r="O43" s="3" t="e">
        <f>'Comm Input'!#REF!</f>
        <v>#REF!</v>
      </c>
    </row>
    <row r="44" spans="1:15" ht="23.25" x14ac:dyDescent="0.35">
      <c r="A44" s="40" t="e">
        <f>'Comm Input'!#REF!</f>
        <v>#REF!</v>
      </c>
      <c r="B44" t="e">
        <f>'Comm Input'!#REF!</f>
        <v>#REF!</v>
      </c>
      <c r="C44" t="e">
        <f>'Comm Input'!#REF!</f>
        <v>#REF!</v>
      </c>
      <c r="D44" s="28" t="e">
        <f>'Comm Input'!#REF!</f>
        <v>#REF!</v>
      </c>
      <c r="E44" s="38" t="e">
        <f>'Comm Input'!#REF!</f>
        <v>#REF!</v>
      </c>
      <c r="F44" s="38" t="e">
        <f>'Comm Input'!#REF!</f>
        <v>#REF!</v>
      </c>
      <c r="G44" s="38" t="e">
        <f>'Comm Input'!#REF!</f>
        <v>#REF!</v>
      </c>
      <c r="H44" s="22" t="e">
        <f>'Comm Input'!#REF!</f>
        <v>#REF!</v>
      </c>
      <c r="I44" s="38" t="e">
        <f>'Comm Input'!#REF!</f>
        <v>#REF!</v>
      </c>
      <c r="J44" s="22" t="e">
        <f>'Comm Input'!#REF!</f>
        <v>#REF!</v>
      </c>
      <c r="K44" s="22" t="e">
        <f>'Comm Input'!#REF!</f>
        <v>#REF!</v>
      </c>
      <c r="L44" s="22" t="e">
        <f>'Comm Input'!#REF!</f>
        <v>#REF!</v>
      </c>
      <c r="M44" s="11" t="e">
        <f>'Comm Input'!#REF!</f>
        <v>#REF!</v>
      </c>
      <c r="N44" s="11" t="e">
        <f>'Comm Input'!#REF!</f>
        <v>#REF!</v>
      </c>
      <c r="O44" s="3" t="e">
        <f>'Comm Input'!#REF!</f>
        <v>#REF!</v>
      </c>
    </row>
    <row r="45" spans="1:15" ht="23.25" x14ac:dyDescent="0.35">
      <c r="A45" s="11" t="e">
        <f>'Comm Input'!#REF!</f>
        <v>#REF!</v>
      </c>
      <c r="B45" t="e">
        <f>'Comm Input'!#REF!</f>
        <v>#REF!</v>
      </c>
      <c r="C45" t="e">
        <f>'Comm Input'!#REF!</f>
        <v>#REF!</v>
      </c>
      <c r="D45" s="28" t="e">
        <f>'Comm Input'!#REF!</f>
        <v>#REF!</v>
      </c>
      <c r="E45" s="38" t="e">
        <f>'Comm Input'!#REF!</f>
        <v>#REF!</v>
      </c>
      <c r="F45" s="38" t="e">
        <f>'Comm Input'!#REF!</f>
        <v>#REF!</v>
      </c>
      <c r="G45" s="38" t="e">
        <f>'Comm Input'!#REF!</f>
        <v>#REF!</v>
      </c>
      <c r="H45" s="22" t="e">
        <f>'Comm Input'!#REF!</f>
        <v>#REF!</v>
      </c>
      <c r="I45" s="38" t="e">
        <f>'Comm Input'!#REF!</f>
        <v>#REF!</v>
      </c>
      <c r="J45" s="22" t="e">
        <f>'Comm Input'!#REF!</f>
        <v>#REF!</v>
      </c>
      <c r="K45" s="27" t="e">
        <f>'Comm Input'!#REF!</f>
        <v>#REF!</v>
      </c>
      <c r="L45" s="27" t="e">
        <f>'Comm Input'!#REF!</f>
        <v>#REF!</v>
      </c>
      <c r="M45" s="11" t="e">
        <f>'Comm Input'!#REF!</f>
        <v>#REF!</v>
      </c>
      <c r="N45" s="11" t="e">
        <f>'Comm Input'!#REF!</f>
        <v>#REF!</v>
      </c>
      <c r="O45" s="3" t="e">
        <f>'Comm Input'!#REF!</f>
        <v>#REF!</v>
      </c>
    </row>
    <row r="46" spans="1:15" ht="23.25" x14ac:dyDescent="0.35">
      <c r="A46" s="11" t="e">
        <f>'Comm Input'!#REF!</f>
        <v>#REF!</v>
      </c>
      <c r="B46" t="e">
        <f>'Comm Input'!#REF!</f>
        <v>#REF!</v>
      </c>
      <c r="C46" t="e">
        <f>'Comm Input'!#REF!</f>
        <v>#REF!</v>
      </c>
      <c r="D46" s="12" t="e">
        <f>'Comm Input'!#REF!</f>
        <v>#REF!</v>
      </c>
      <c r="E46" s="38" t="e">
        <f>'Comm Input'!#REF!</f>
        <v>#REF!</v>
      </c>
      <c r="F46" s="38" t="e">
        <f>'Comm Input'!#REF!</f>
        <v>#REF!</v>
      </c>
      <c r="G46" s="38" t="e">
        <f>'Comm Input'!#REF!</f>
        <v>#REF!</v>
      </c>
      <c r="H46" s="22" t="e">
        <f>'Comm Input'!#REF!</f>
        <v>#REF!</v>
      </c>
      <c r="I46" s="38" t="e">
        <f>'Comm Input'!#REF!</f>
        <v>#REF!</v>
      </c>
      <c r="J46" s="22" t="e">
        <f>'Comm Input'!#REF!</f>
        <v>#REF!</v>
      </c>
      <c r="K46" s="1174" t="e">
        <f>'Comm Input'!#REF!</f>
        <v>#REF!</v>
      </c>
      <c r="L46" s="26" t="e">
        <f>'Comm Input'!#REF!</f>
        <v>#REF!</v>
      </c>
      <c r="M46" s="11" t="e">
        <f>'Comm Input'!#REF!</f>
        <v>#REF!</v>
      </c>
      <c r="N46" s="11" t="e">
        <f>'Comm Input'!#REF!</f>
        <v>#REF!</v>
      </c>
      <c r="O46" s="109" t="e">
        <f>'Comm Input'!#REF!</f>
        <v>#REF!</v>
      </c>
    </row>
    <row r="47" spans="1:15" ht="23.25" x14ac:dyDescent="0.35">
      <c r="A47" s="11" t="e">
        <f>'Comm Input'!#REF!</f>
        <v>#REF!</v>
      </c>
      <c r="B47" s="11" t="e">
        <f>'Comm Input'!#REF!</f>
        <v>#REF!</v>
      </c>
      <c r="C47" s="11" t="e">
        <f>'Comm Input'!#REF!</f>
        <v>#REF!</v>
      </c>
      <c r="D47" s="12" t="e">
        <f>'Comm Input'!#REF!</f>
        <v>#REF!</v>
      </c>
      <c r="E47" s="13" t="e">
        <f>'Comm Input'!#REF!</f>
        <v>#REF!</v>
      </c>
      <c r="F47" s="36" t="e">
        <f>'Comm Input'!#REF!</f>
        <v>#REF!</v>
      </c>
      <c r="G47" s="36" t="e">
        <f>'Comm Input'!#REF!</f>
        <v>#REF!</v>
      </c>
      <c r="H47" s="23" t="e">
        <f>'Comm Input'!#REF!</f>
        <v>#REF!</v>
      </c>
      <c r="I47" s="36" t="e">
        <f>'Comm Input'!#REF!</f>
        <v>#REF!</v>
      </c>
      <c r="J47" s="23" t="e">
        <f>'Comm Input'!#REF!</f>
        <v>#REF!</v>
      </c>
      <c r="K47" s="23" t="e">
        <f>'Comm Input'!#REF!</f>
        <v>#REF!</v>
      </c>
      <c r="L47" s="36" t="e">
        <f>'Comm Input'!#REF!</f>
        <v>#REF!</v>
      </c>
      <c r="M47" s="11" t="e">
        <f>'Comm Input'!#REF!</f>
        <v>#REF!</v>
      </c>
      <c r="N47" s="11" t="e">
        <f>'Comm Input'!#REF!</f>
        <v>#REF!</v>
      </c>
      <c r="O47" s="3" t="e">
        <f>'Comm Input'!#REF!</f>
        <v>#REF!</v>
      </c>
    </row>
    <row r="48" spans="1:15" ht="23.25" x14ac:dyDescent="0.35">
      <c r="A48" s="193" t="e">
        <f>'Comm Input'!#REF!</f>
        <v>#REF!</v>
      </c>
      <c r="B48" s="15" t="e">
        <f>'Comm Input'!#REF!</f>
        <v>#REF!</v>
      </c>
      <c r="C48" s="158" t="e">
        <f>'Comm Input'!#REF!</f>
        <v>#REF!</v>
      </c>
      <c r="D48" s="128" t="e">
        <f>'Comm Input'!#REF!</f>
        <v>#REF!</v>
      </c>
      <c r="E48" s="158" t="e">
        <f>'Comm Input'!#REF!</f>
        <v>#REF!</v>
      </c>
      <c r="F48" s="158" t="e">
        <f>'Comm Input'!#REF!</f>
        <v>#REF!</v>
      </c>
      <c r="G48" s="158" t="e">
        <f>'Comm Input'!#REF!</f>
        <v>#REF!</v>
      </c>
      <c r="H48" s="117" t="e">
        <f>'Comm Input'!#REF!</f>
        <v>#REF!</v>
      </c>
      <c r="I48" s="158" t="e">
        <f>'Comm Input'!#REF!</f>
        <v>#REF!</v>
      </c>
      <c r="J48" s="117" t="e">
        <f>'Comm Input'!#REF!</f>
        <v>#REF!</v>
      </c>
      <c r="K48" s="158" t="e">
        <f>'Comm Input'!#REF!</f>
        <v>#REF!</v>
      </c>
      <c r="L48" s="158" t="e">
        <f>'Comm Input'!#REF!</f>
        <v>#REF!</v>
      </c>
      <c r="M48" s="159" t="e">
        <f>'Comm Input'!#REF!</f>
        <v>#REF!</v>
      </c>
      <c r="N48" s="183" t="e">
        <f>'Comm Input'!#REF!</f>
        <v>#REF!</v>
      </c>
      <c r="O48" s="3" t="e">
        <f>'Comm Input'!#REF!</f>
        <v>#REF!</v>
      </c>
    </row>
    <row r="49" spans="1:15" ht="23.25" x14ac:dyDescent="0.35">
      <c r="A49" s="11" t="e">
        <f>'Comm Input'!#REF!</f>
        <v>#REF!</v>
      </c>
      <c r="B49" t="e">
        <f>'Comm Input'!#REF!</f>
        <v>#REF!</v>
      </c>
      <c r="C49" t="e">
        <f>'Comm Input'!#REF!</f>
        <v>#REF!</v>
      </c>
      <c r="D49" s="28" t="e">
        <f>'Comm Input'!#REF!</f>
        <v>#REF!</v>
      </c>
      <c r="E49" s="38" t="e">
        <f>'Comm Input'!#REF!</f>
        <v>#REF!</v>
      </c>
      <c r="F49" s="38" t="e">
        <f>'Comm Input'!#REF!</f>
        <v>#REF!</v>
      </c>
      <c r="G49" s="38" t="e">
        <f>'Comm Input'!#REF!</f>
        <v>#REF!</v>
      </c>
      <c r="H49" s="22" t="e">
        <f>'Comm Input'!#REF!</f>
        <v>#REF!</v>
      </c>
      <c r="I49" s="38" t="e">
        <f>'Comm Input'!#REF!</f>
        <v>#REF!</v>
      </c>
      <c r="J49" s="22" t="e">
        <f>'Comm Input'!#REF!</f>
        <v>#REF!</v>
      </c>
      <c r="K49" s="22" t="e">
        <f>'Comm Input'!#REF!</f>
        <v>#REF!</v>
      </c>
      <c r="L49" s="22" t="e">
        <f>'Comm Input'!#REF!</f>
        <v>#REF!</v>
      </c>
      <c r="M49" s="11" t="e">
        <f>'Comm Input'!#REF!</f>
        <v>#REF!</v>
      </c>
      <c r="N49" s="11" t="e">
        <f>'Comm Input'!#REF!</f>
        <v>#REF!</v>
      </c>
      <c r="O49" s="3" t="e">
        <f>'Comm Input'!#REF!</f>
        <v>#REF!</v>
      </c>
    </row>
    <row r="50" spans="1:15" ht="23.25" x14ac:dyDescent="0.35">
      <c r="A50" s="11" t="e">
        <f>'Comm Input'!#REF!</f>
        <v>#REF!</v>
      </c>
      <c r="B50" t="e">
        <f>'Comm Input'!#REF!</f>
        <v>#REF!</v>
      </c>
      <c r="C50" t="e">
        <f>'Comm Input'!#REF!</f>
        <v>#REF!</v>
      </c>
      <c r="D50" s="28" t="e">
        <f>'Comm Input'!#REF!</f>
        <v>#REF!</v>
      </c>
      <c r="E50" s="38" t="e">
        <f>'Comm Input'!#REF!</f>
        <v>#REF!</v>
      </c>
      <c r="F50" s="38" t="e">
        <f>'Comm Input'!#REF!</f>
        <v>#REF!</v>
      </c>
      <c r="G50" s="38" t="e">
        <f>'Comm Input'!#REF!</f>
        <v>#REF!</v>
      </c>
      <c r="H50" s="22" t="e">
        <f>'Comm Input'!#REF!</f>
        <v>#REF!</v>
      </c>
      <c r="I50" s="38" t="e">
        <f>'Comm Input'!#REF!</f>
        <v>#REF!</v>
      </c>
      <c r="J50" s="22" t="e">
        <f>'Comm Input'!#REF!</f>
        <v>#REF!</v>
      </c>
      <c r="K50" s="22" t="e">
        <f>'Comm Input'!#REF!</f>
        <v>#REF!</v>
      </c>
      <c r="L50" s="22" t="e">
        <f>'Comm Input'!#REF!</f>
        <v>#REF!</v>
      </c>
      <c r="M50" s="11" t="e">
        <f>'Comm Input'!#REF!</f>
        <v>#REF!</v>
      </c>
      <c r="N50" s="11" t="e">
        <f>'Comm Input'!#REF!</f>
        <v>#REF!</v>
      </c>
      <c r="O50" s="3" t="e">
        <f>'Comm Input'!#REF!</f>
        <v>#REF!</v>
      </c>
    </row>
    <row r="51" spans="1:15" ht="23.25" x14ac:dyDescent="0.35">
      <c r="A51" s="11" t="e">
        <f>'Comm Input'!#REF!</f>
        <v>#REF!</v>
      </c>
      <c r="B51" t="e">
        <f>'Comm Input'!#REF!</f>
        <v>#REF!</v>
      </c>
      <c r="C51" t="e">
        <f>'Comm Input'!#REF!</f>
        <v>#REF!</v>
      </c>
      <c r="D51" s="90" t="e">
        <f>'Comm Input'!#REF!</f>
        <v>#REF!</v>
      </c>
      <c r="E51" s="38" t="e">
        <f>'Comm Input'!#REF!</f>
        <v>#REF!</v>
      </c>
      <c r="F51" s="38" t="e">
        <f>'Comm Input'!#REF!</f>
        <v>#REF!</v>
      </c>
      <c r="G51" s="38" t="e">
        <f>'Comm Input'!#REF!</f>
        <v>#REF!</v>
      </c>
      <c r="H51" s="22" t="e">
        <f>'Comm Input'!#REF!</f>
        <v>#REF!</v>
      </c>
      <c r="I51" s="38" t="e">
        <f>'Comm Input'!#REF!</f>
        <v>#REF!</v>
      </c>
      <c r="J51" s="22" t="e">
        <f>'Comm Input'!#REF!</f>
        <v>#REF!</v>
      </c>
      <c r="K51" s="22" t="e">
        <f>'Comm Input'!#REF!</f>
        <v>#REF!</v>
      </c>
      <c r="L51" s="22" t="e">
        <f>'Comm Input'!#REF!</f>
        <v>#REF!</v>
      </c>
      <c r="M51" s="11" t="e">
        <f>'Comm Input'!#REF!</f>
        <v>#REF!</v>
      </c>
      <c r="N51" s="11" t="e">
        <f>'Comm Input'!#REF!</f>
        <v>#REF!</v>
      </c>
      <c r="O51" s="3" t="e">
        <f>'Comm Input'!#REF!</f>
        <v>#REF!</v>
      </c>
    </row>
    <row r="52" spans="1:15" ht="23.25" x14ac:dyDescent="0.35">
      <c r="A52" s="11" t="e">
        <f>'Comm Input'!#REF!</f>
        <v>#REF!</v>
      </c>
      <c r="B52" t="e">
        <f>'Comm Input'!#REF!</f>
        <v>#REF!</v>
      </c>
      <c r="C52" t="e">
        <f>'Comm Input'!#REF!</f>
        <v>#REF!</v>
      </c>
      <c r="D52" t="e">
        <f>'Comm Input'!#REF!</f>
        <v>#REF!</v>
      </c>
      <c r="E52" s="38" t="e">
        <f>'Comm Input'!#REF!</f>
        <v>#REF!</v>
      </c>
      <c r="F52" s="38" t="e">
        <f>'Comm Input'!#REF!</f>
        <v>#REF!</v>
      </c>
      <c r="G52" s="38" t="e">
        <f>'Comm Input'!#REF!</f>
        <v>#REF!</v>
      </c>
      <c r="H52" s="22" t="e">
        <f>'Comm Input'!#REF!</f>
        <v>#REF!</v>
      </c>
      <c r="I52" s="38" t="e">
        <f>'Comm Input'!#REF!</f>
        <v>#REF!</v>
      </c>
      <c r="J52" s="22" t="e">
        <f>'Comm Input'!#REF!</f>
        <v>#REF!</v>
      </c>
      <c r="K52" s="26" t="e">
        <f>'Comm Input'!#REF!</f>
        <v>#REF!</v>
      </c>
      <c r="L52" s="22" t="e">
        <f>'Comm Input'!#REF!</f>
        <v>#REF!</v>
      </c>
      <c r="M52" s="11" t="e">
        <f>'Comm Input'!#REF!</f>
        <v>#REF!</v>
      </c>
      <c r="N52" s="11" t="e">
        <f>'Comm Input'!#REF!</f>
        <v>#REF!</v>
      </c>
      <c r="O52" s="3" t="e">
        <f>'Comm Input'!#REF!</f>
        <v>#REF!</v>
      </c>
    </row>
    <row r="53" spans="1:15" ht="23.25" x14ac:dyDescent="0.35">
      <c r="A53" s="11" t="e">
        <f>'Comm Input'!#REF!</f>
        <v>#REF!</v>
      </c>
      <c r="B53" t="e">
        <f>'Comm Input'!#REF!</f>
        <v>#REF!</v>
      </c>
      <c r="C53" t="e">
        <f>'Comm Input'!#REF!</f>
        <v>#REF!</v>
      </c>
      <c r="D53" s="12" t="e">
        <f>'Comm Input'!#REF!</f>
        <v>#REF!</v>
      </c>
      <c r="E53" s="38" t="e">
        <f>'Comm Input'!#REF!</f>
        <v>#REF!</v>
      </c>
      <c r="F53" s="38" t="e">
        <f>'Comm Input'!#REF!</f>
        <v>#REF!</v>
      </c>
      <c r="G53" s="38" t="e">
        <f>'Comm Input'!#REF!</f>
        <v>#REF!</v>
      </c>
      <c r="H53" s="22" t="e">
        <f>'Comm Input'!#REF!</f>
        <v>#REF!</v>
      </c>
      <c r="I53" s="38" t="e">
        <f>'Comm Input'!#REF!</f>
        <v>#REF!</v>
      </c>
      <c r="J53" s="22" t="e">
        <f>'Comm Input'!#REF!</f>
        <v>#REF!</v>
      </c>
      <c r="K53" s="27" t="e">
        <f>'Comm Input'!#REF!</f>
        <v>#REF!</v>
      </c>
      <c r="L53" s="27" t="e">
        <f>'Comm Input'!#REF!</f>
        <v>#REF!</v>
      </c>
      <c r="M53" s="11" t="e">
        <f>'Comm Input'!#REF!</f>
        <v>#REF!</v>
      </c>
      <c r="N53" s="11" t="e">
        <f>'Comm Input'!#REF!</f>
        <v>#REF!</v>
      </c>
      <c r="O53" s="3" t="e">
        <f>'Comm Input'!#REF!</f>
        <v>#REF!</v>
      </c>
    </row>
    <row r="54" spans="1:15" ht="23.25" x14ac:dyDescent="0.35">
      <c r="A54" s="11" t="e">
        <f>'Comm Input'!#REF!</f>
        <v>#REF!</v>
      </c>
      <c r="B54" t="e">
        <f>'Comm Input'!#REF!</f>
        <v>#REF!</v>
      </c>
      <c r="C54" t="e">
        <f>'Comm Input'!#REF!</f>
        <v>#REF!</v>
      </c>
      <c r="D54" s="12" t="e">
        <f>'Comm Input'!#REF!</f>
        <v>#REF!</v>
      </c>
      <c r="E54" s="38" t="e">
        <f>'Comm Input'!#REF!</f>
        <v>#REF!</v>
      </c>
      <c r="F54" s="38" t="e">
        <f>'Comm Input'!#REF!</f>
        <v>#REF!</v>
      </c>
      <c r="G54" s="38" t="e">
        <f>'Comm Input'!#REF!</f>
        <v>#REF!</v>
      </c>
      <c r="H54" s="22" t="e">
        <f>'Comm Input'!#REF!</f>
        <v>#REF!</v>
      </c>
      <c r="I54" s="38" t="e">
        <f>'Comm Input'!#REF!</f>
        <v>#REF!</v>
      </c>
      <c r="J54" s="22" t="e">
        <f>'Comm Input'!#REF!</f>
        <v>#REF!</v>
      </c>
      <c r="K54" s="1172" t="e">
        <f>'Comm Input'!#REF!</f>
        <v>#REF!</v>
      </c>
      <c r="L54" s="1172" t="e">
        <f>'Comm Input'!#REF!</f>
        <v>#REF!</v>
      </c>
      <c r="M54" s="11" t="e">
        <f>'Comm Input'!#REF!</f>
        <v>#REF!</v>
      </c>
      <c r="N54" s="11" t="e">
        <f>'Comm Input'!#REF!</f>
        <v>#REF!</v>
      </c>
      <c r="O54" s="109" t="e">
        <f>'Comm Input'!#REF!</f>
        <v>#REF!</v>
      </c>
    </row>
    <row r="55" spans="1:15" ht="23.25" x14ac:dyDescent="0.35">
      <c r="A55" s="11" t="e">
        <f>'Comm Input'!#REF!</f>
        <v>#REF!</v>
      </c>
      <c r="B55" s="11" t="e">
        <f>'Comm Input'!#REF!</f>
        <v>#REF!</v>
      </c>
      <c r="C55" s="11" t="e">
        <f>'Comm Input'!#REF!</f>
        <v>#REF!</v>
      </c>
      <c r="D55" s="12" t="e">
        <f>'Comm Input'!#REF!</f>
        <v>#REF!</v>
      </c>
      <c r="E55" s="13" t="e">
        <f>'Comm Input'!#REF!</f>
        <v>#REF!</v>
      </c>
      <c r="F55" s="36" t="e">
        <f>'Comm Input'!#REF!</f>
        <v>#REF!</v>
      </c>
      <c r="G55" s="36" t="e">
        <f>'Comm Input'!#REF!</f>
        <v>#REF!</v>
      </c>
      <c r="H55" s="23" t="e">
        <f>'Comm Input'!#REF!</f>
        <v>#REF!</v>
      </c>
      <c r="I55" s="36" t="e">
        <f>'Comm Input'!#REF!</f>
        <v>#REF!</v>
      </c>
      <c r="J55" s="23" t="e">
        <f>'Comm Input'!#REF!</f>
        <v>#REF!</v>
      </c>
      <c r="K55" s="23" t="e">
        <f>'Comm Input'!#REF!</f>
        <v>#REF!</v>
      </c>
      <c r="L55" s="16" t="e">
        <f>'Comm Input'!#REF!</f>
        <v>#REF!</v>
      </c>
      <c r="M55" s="11" t="e">
        <f>'Comm Input'!#REF!</f>
        <v>#REF!</v>
      </c>
      <c r="N55" s="11" t="e">
        <f>'Comm Input'!#REF!</f>
        <v>#REF!</v>
      </c>
      <c r="O55" s="3" t="e">
        <f>'Comm Input'!#REF!</f>
        <v>#REF!</v>
      </c>
    </row>
    <row r="56" spans="1:15" ht="23.25" x14ac:dyDescent="0.35">
      <c r="A56" s="193" t="e">
        <f>'Comm Input'!#REF!</f>
        <v>#REF!</v>
      </c>
      <c r="B56" s="15" t="e">
        <f>'Comm Input'!#REF!</f>
        <v>#REF!</v>
      </c>
      <c r="C56" s="158" t="e">
        <f>'Comm Input'!#REF!</f>
        <v>#REF!</v>
      </c>
      <c r="D56" s="128" t="e">
        <f>'Comm Input'!#REF!</f>
        <v>#REF!</v>
      </c>
      <c r="E56" s="158" t="e">
        <f>'Comm Input'!#REF!</f>
        <v>#REF!</v>
      </c>
      <c r="F56" s="158" t="e">
        <f>'Comm Input'!#REF!</f>
        <v>#REF!</v>
      </c>
      <c r="G56" s="158" t="e">
        <f>'Comm Input'!#REF!</f>
        <v>#REF!</v>
      </c>
      <c r="H56" s="117" t="e">
        <f>'Comm Input'!#REF!</f>
        <v>#REF!</v>
      </c>
      <c r="I56" s="158" t="e">
        <f>'Comm Input'!#REF!</f>
        <v>#REF!</v>
      </c>
      <c r="J56" s="117" t="e">
        <f>'Comm Input'!#REF!</f>
        <v>#REF!</v>
      </c>
      <c r="K56" s="158" t="e">
        <f>'Comm Input'!#REF!</f>
        <v>#REF!</v>
      </c>
      <c r="L56" s="158" t="e">
        <f>'Comm Input'!#REF!</f>
        <v>#REF!</v>
      </c>
      <c r="M56" s="159" t="e">
        <f>'Comm Input'!#REF!</f>
        <v>#REF!</v>
      </c>
      <c r="N56" s="183" t="e">
        <f>'Comm Input'!#REF!</f>
        <v>#REF!</v>
      </c>
      <c r="O56" s="3" t="e">
        <f>'Comm Input'!#REF!</f>
        <v>#REF!</v>
      </c>
    </row>
    <row r="57" spans="1:15" ht="23.25" x14ac:dyDescent="0.35">
      <c r="A57" s="11" t="e">
        <f>'Comm Input'!#REF!</f>
        <v>#REF!</v>
      </c>
      <c r="B57" t="e">
        <f>'Comm Input'!#REF!</f>
        <v>#REF!</v>
      </c>
      <c r="C57" t="e">
        <f>'Comm Input'!#REF!</f>
        <v>#REF!</v>
      </c>
      <c r="D57" s="28" t="e">
        <f>'Comm Input'!#REF!</f>
        <v>#REF!</v>
      </c>
      <c r="E57" s="38" t="e">
        <f>'Comm Input'!#REF!</f>
        <v>#REF!</v>
      </c>
      <c r="F57" s="38" t="e">
        <f>'Comm Input'!#REF!</f>
        <v>#REF!</v>
      </c>
      <c r="G57" s="38" t="e">
        <f>'Comm Input'!#REF!</f>
        <v>#REF!</v>
      </c>
      <c r="H57" s="22" t="e">
        <f>'Comm Input'!#REF!</f>
        <v>#REF!</v>
      </c>
      <c r="I57" s="38" t="e">
        <f>'Comm Input'!#REF!</f>
        <v>#REF!</v>
      </c>
      <c r="J57" s="22" t="e">
        <f>'Comm Input'!#REF!</f>
        <v>#REF!</v>
      </c>
      <c r="K57" s="22" t="e">
        <f>'Comm Input'!#REF!</f>
        <v>#REF!</v>
      </c>
      <c r="L57" s="22" t="e">
        <f>'Comm Input'!#REF!</f>
        <v>#REF!</v>
      </c>
      <c r="M57" s="11" t="e">
        <f>'Comm Input'!#REF!</f>
        <v>#REF!</v>
      </c>
      <c r="N57" s="11" t="e">
        <f>'Comm Input'!#REF!</f>
        <v>#REF!</v>
      </c>
      <c r="O57" s="3" t="e">
        <f>'Comm Input'!#REF!</f>
        <v>#REF!</v>
      </c>
    </row>
    <row r="58" spans="1:15" ht="23.25" x14ac:dyDescent="0.35">
      <c r="A58" s="11" t="e">
        <f>'Comm Input'!#REF!</f>
        <v>#REF!</v>
      </c>
      <c r="B58" t="e">
        <f>'Comm Input'!#REF!</f>
        <v>#REF!</v>
      </c>
      <c r="C58" t="e">
        <f>'Comm Input'!#REF!</f>
        <v>#REF!</v>
      </c>
      <c r="D58" s="12" t="e">
        <f>'Comm Input'!#REF!</f>
        <v>#REF!</v>
      </c>
      <c r="E58" s="38" t="e">
        <f>'Comm Input'!#REF!</f>
        <v>#REF!</v>
      </c>
      <c r="F58" s="38" t="e">
        <f>'Comm Input'!#REF!</f>
        <v>#REF!</v>
      </c>
      <c r="G58" s="38" t="e">
        <f>'Comm Input'!#REF!</f>
        <v>#REF!</v>
      </c>
      <c r="H58" s="22" t="e">
        <f>'Comm Input'!#REF!</f>
        <v>#REF!</v>
      </c>
      <c r="I58" s="38" t="e">
        <f>'Comm Input'!#REF!</f>
        <v>#REF!</v>
      </c>
      <c r="J58" s="22" t="e">
        <f>'Comm Input'!#REF!</f>
        <v>#REF!</v>
      </c>
      <c r="K58" s="22" t="e">
        <f>'Comm Input'!#REF!</f>
        <v>#REF!</v>
      </c>
      <c r="L58" s="22" t="e">
        <f>'Comm Input'!#REF!</f>
        <v>#REF!</v>
      </c>
      <c r="M58" s="11" t="e">
        <f>'Comm Input'!#REF!</f>
        <v>#REF!</v>
      </c>
      <c r="N58" s="11" t="e">
        <f>'Comm Input'!#REF!</f>
        <v>#REF!</v>
      </c>
      <c r="O58" s="3" t="e">
        <f>'Comm Input'!#REF!</f>
        <v>#REF!</v>
      </c>
    </row>
    <row r="59" spans="1:15" ht="23.25" x14ac:dyDescent="0.35">
      <c r="A59" s="11" t="e">
        <f>'Comm Input'!#REF!</f>
        <v>#REF!</v>
      </c>
      <c r="B59" t="e">
        <f>'Comm Input'!#REF!</f>
        <v>#REF!</v>
      </c>
      <c r="C59" t="e">
        <f>'Comm Input'!#REF!</f>
        <v>#REF!</v>
      </c>
      <c r="D59" s="12" t="e">
        <f>'Comm Input'!#REF!</f>
        <v>#REF!</v>
      </c>
      <c r="E59" s="38" t="e">
        <f>'Comm Input'!#REF!</f>
        <v>#REF!</v>
      </c>
      <c r="F59" s="38" t="e">
        <f>'Comm Input'!#REF!</f>
        <v>#REF!</v>
      </c>
      <c r="G59" s="38" t="e">
        <f>'Comm Input'!#REF!</f>
        <v>#REF!</v>
      </c>
      <c r="H59" s="22" t="e">
        <f>'Comm Input'!#REF!</f>
        <v>#REF!</v>
      </c>
      <c r="I59" s="38" t="e">
        <f>'Comm Input'!#REF!</f>
        <v>#REF!</v>
      </c>
      <c r="J59" s="22" t="e">
        <f>'Comm Input'!#REF!</f>
        <v>#REF!</v>
      </c>
      <c r="K59" s="1172" t="e">
        <f>'Comm Input'!#REF!</f>
        <v>#REF!</v>
      </c>
      <c r="L59" s="1172" t="e">
        <f>'Comm Input'!#REF!</f>
        <v>#REF!</v>
      </c>
      <c r="M59" s="11" t="e">
        <f>'Comm Input'!#REF!</f>
        <v>#REF!</v>
      </c>
      <c r="N59" s="11" t="e">
        <f>'Comm Input'!#REF!</f>
        <v>#REF!</v>
      </c>
      <c r="O59" s="109" t="e">
        <f>'Comm Input'!#REF!</f>
        <v>#REF!</v>
      </c>
    </row>
    <row r="60" spans="1:15" ht="23.25" x14ac:dyDescent="0.35">
      <c r="A60" s="11" t="e">
        <f>'Comm Input'!#REF!</f>
        <v>#REF!</v>
      </c>
      <c r="B60" t="e">
        <f>'Comm Input'!#REF!</f>
        <v>#REF!</v>
      </c>
      <c r="C60" t="e">
        <f>'Comm Input'!#REF!</f>
        <v>#REF!</v>
      </c>
      <c r="D60" s="12" t="e">
        <f>'Comm Input'!#REF!</f>
        <v>#REF!</v>
      </c>
      <c r="E60" s="38" t="e">
        <f>'Comm Input'!#REF!</f>
        <v>#REF!</v>
      </c>
      <c r="F60" s="38" t="e">
        <f>'Comm Input'!#REF!</f>
        <v>#REF!</v>
      </c>
      <c r="G60" s="38" t="e">
        <f>'Comm Input'!#REF!</f>
        <v>#REF!</v>
      </c>
      <c r="H60" s="22" t="e">
        <f>'Comm Input'!#REF!</f>
        <v>#REF!</v>
      </c>
      <c r="I60" s="38" t="e">
        <f>'Comm Input'!#REF!</f>
        <v>#REF!</v>
      </c>
      <c r="J60" s="22" t="e">
        <f>'Comm Input'!#REF!</f>
        <v>#REF!</v>
      </c>
      <c r="K60" s="22" t="e">
        <f>'Comm Input'!#REF!</f>
        <v>#REF!</v>
      </c>
      <c r="L60" s="22" t="e">
        <f>'Comm Input'!#REF!</f>
        <v>#REF!</v>
      </c>
      <c r="M60" s="11" t="e">
        <f>'Comm Input'!#REF!</f>
        <v>#REF!</v>
      </c>
      <c r="N60" s="11" t="e">
        <f>'Comm Input'!#REF!</f>
        <v>#REF!</v>
      </c>
      <c r="O60" s="3" t="e">
        <f>'Comm Input'!#REF!</f>
        <v>#REF!</v>
      </c>
    </row>
    <row r="61" spans="1:15" ht="23.25" x14ac:dyDescent="0.35">
      <c r="A61" s="193" t="e">
        <f>'Comm Input'!#REF!</f>
        <v>#REF!</v>
      </c>
      <c r="B61" s="15" t="e">
        <f>'Comm Input'!#REF!</f>
        <v>#REF!</v>
      </c>
      <c r="C61" s="158" t="e">
        <f>'Comm Input'!#REF!</f>
        <v>#REF!</v>
      </c>
      <c r="D61" s="128" t="e">
        <f>'Comm Input'!#REF!</f>
        <v>#REF!</v>
      </c>
      <c r="E61" s="158" t="e">
        <f>'Comm Input'!#REF!</f>
        <v>#REF!</v>
      </c>
      <c r="F61" s="158" t="e">
        <f>'Comm Input'!#REF!</f>
        <v>#REF!</v>
      </c>
      <c r="G61" s="158" t="e">
        <f>'Comm Input'!#REF!</f>
        <v>#REF!</v>
      </c>
      <c r="H61" s="117" t="e">
        <f>'Comm Input'!#REF!</f>
        <v>#REF!</v>
      </c>
      <c r="I61" s="158" t="e">
        <f>'Comm Input'!#REF!</f>
        <v>#REF!</v>
      </c>
      <c r="J61" s="117" t="e">
        <f>'Comm Input'!#REF!</f>
        <v>#REF!</v>
      </c>
      <c r="K61" s="158" t="e">
        <f>'Comm Input'!#REF!</f>
        <v>#REF!</v>
      </c>
      <c r="L61" s="158" t="e">
        <f>'Comm Input'!#REF!</f>
        <v>#REF!</v>
      </c>
      <c r="M61" s="159" t="e">
        <f>'Comm Input'!#REF!</f>
        <v>#REF!</v>
      </c>
      <c r="N61" s="183" t="e">
        <f>'Comm Input'!#REF!</f>
        <v>#REF!</v>
      </c>
      <c r="O61" s="3" t="e">
        <f>'Comm Input'!#REF!</f>
        <v>#REF!</v>
      </c>
    </row>
    <row r="62" spans="1:15" ht="23.25" x14ac:dyDescent="0.35">
      <c r="A62" s="11" t="e">
        <f>'Comm Input'!#REF!</f>
        <v>#REF!</v>
      </c>
      <c r="B62" t="e">
        <f>'Comm Input'!#REF!</f>
        <v>#REF!</v>
      </c>
      <c r="C62" t="e">
        <f>'Comm Input'!#REF!</f>
        <v>#REF!</v>
      </c>
      <c r="D62" s="28" t="e">
        <f>'Comm Input'!#REF!</f>
        <v>#REF!</v>
      </c>
      <c r="E62" s="38" t="e">
        <f>'Comm Input'!#REF!</f>
        <v>#REF!</v>
      </c>
      <c r="F62" s="38" t="e">
        <f>'Comm Input'!#REF!</f>
        <v>#REF!</v>
      </c>
      <c r="G62" s="38" t="e">
        <f>'Comm Input'!#REF!</f>
        <v>#REF!</v>
      </c>
      <c r="H62" s="22" t="e">
        <f>'Comm Input'!#REF!</f>
        <v>#REF!</v>
      </c>
      <c r="I62" s="38" t="e">
        <f>'Comm Input'!#REF!</f>
        <v>#REF!</v>
      </c>
      <c r="J62" s="22" t="e">
        <f>'Comm Input'!#REF!</f>
        <v>#REF!</v>
      </c>
      <c r="K62" s="22" t="e">
        <f>'Comm Input'!#REF!</f>
        <v>#REF!</v>
      </c>
      <c r="L62" s="22" t="e">
        <f>'Comm Input'!#REF!</f>
        <v>#REF!</v>
      </c>
      <c r="M62" s="11" t="e">
        <f>'Comm Input'!#REF!</f>
        <v>#REF!</v>
      </c>
      <c r="N62" s="11" t="e">
        <f>'Comm Input'!#REF!</f>
        <v>#REF!</v>
      </c>
      <c r="O62" s="3" t="e">
        <f>'Comm Input'!#REF!</f>
        <v>#REF!</v>
      </c>
    </row>
    <row r="63" spans="1:15" ht="23.25" x14ac:dyDescent="0.35">
      <c r="A63" s="11" t="e">
        <f>'Comm Input'!#REF!</f>
        <v>#REF!</v>
      </c>
      <c r="B63" t="e">
        <f>'Comm Input'!#REF!</f>
        <v>#REF!</v>
      </c>
      <c r="C63" t="e">
        <f>'Comm Input'!#REF!</f>
        <v>#REF!</v>
      </c>
      <c r="D63" s="12" t="e">
        <f>'Comm Input'!#REF!</f>
        <v>#REF!</v>
      </c>
      <c r="E63" s="38" t="e">
        <f>'Comm Input'!#REF!</f>
        <v>#REF!</v>
      </c>
      <c r="F63" s="38" t="e">
        <f>'Comm Input'!#REF!</f>
        <v>#REF!</v>
      </c>
      <c r="G63" s="38" t="e">
        <f>'Comm Input'!#REF!</f>
        <v>#REF!</v>
      </c>
      <c r="H63" s="22" t="e">
        <f>'Comm Input'!#REF!</f>
        <v>#REF!</v>
      </c>
      <c r="I63" s="38" t="e">
        <f>'Comm Input'!#REF!</f>
        <v>#REF!</v>
      </c>
      <c r="J63" s="22" t="e">
        <f>'Comm Input'!#REF!</f>
        <v>#REF!</v>
      </c>
      <c r="K63" s="22" t="e">
        <f>'Comm Input'!#REF!</f>
        <v>#REF!</v>
      </c>
      <c r="L63" s="22" t="e">
        <f>'Comm Input'!#REF!</f>
        <v>#REF!</v>
      </c>
      <c r="M63" s="11" t="e">
        <f>'Comm Input'!#REF!</f>
        <v>#REF!</v>
      </c>
      <c r="N63" s="11" t="e">
        <f>'Comm Input'!#REF!</f>
        <v>#REF!</v>
      </c>
      <c r="O63" s="3" t="e">
        <f>'Comm Input'!#REF!</f>
        <v>#REF!</v>
      </c>
    </row>
    <row r="64" spans="1:15" ht="23.25" x14ac:dyDescent="0.35">
      <c r="A64" s="11" t="e">
        <f>'Comm Input'!#REF!</f>
        <v>#REF!</v>
      </c>
      <c r="B64" t="e">
        <f>'Comm Input'!#REF!</f>
        <v>#REF!</v>
      </c>
      <c r="C64" t="e">
        <f>'Comm Input'!#REF!</f>
        <v>#REF!</v>
      </c>
      <c r="D64" s="12" t="e">
        <f>'Comm Input'!#REF!</f>
        <v>#REF!</v>
      </c>
      <c r="E64" s="38" t="e">
        <f>'Comm Input'!#REF!</f>
        <v>#REF!</v>
      </c>
      <c r="F64" s="38" t="e">
        <f>'Comm Input'!#REF!</f>
        <v>#REF!</v>
      </c>
      <c r="G64" s="38" t="e">
        <f>'Comm Input'!#REF!</f>
        <v>#REF!</v>
      </c>
      <c r="H64" s="22" t="e">
        <f>'Comm Input'!#REF!</f>
        <v>#REF!</v>
      </c>
      <c r="I64" s="38" t="e">
        <f>'Comm Input'!#REF!</f>
        <v>#REF!</v>
      </c>
      <c r="J64" s="22" t="e">
        <f>'Comm Input'!#REF!</f>
        <v>#REF!</v>
      </c>
      <c r="K64" s="1172" t="e">
        <f>'Comm Input'!#REF!</f>
        <v>#REF!</v>
      </c>
      <c r="L64" s="27" t="e">
        <f>'Comm Input'!#REF!</f>
        <v>#REF!</v>
      </c>
      <c r="M64" s="11" t="e">
        <f>'Comm Input'!#REF!</f>
        <v>#REF!</v>
      </c>
      <c r="N64" s="11" t="e">
        <f>'Comm Input'!#REF!</f>
        <v>#REF!</v>
      </c>
      <c r="O64" s="109" t="e">
        <f>'Comm Input'!#REF!</f>
        <v>#REF!</v>
      </c>
    </row>
    <row r="65" spans="1:15" ht="23.25" x14ac:dyDescent="0.35">
      <c r="A65" s="11" t="e">
        <f>'Comm Input'!#REF!</f>
        <v>#REF!</v>
      </c>
      <c r="B65" t="e">
        <f>'Comm Input'!#REF!</f>
        <v>#REF!</v>
      </c>
      <c r="C65" t="e">
        <f>'Comm Input'!#REF!</f>
        <v>#REF!</v>
      </c>
      <c r="D65" s="12" t="e">
        <f>'Comm Input'!#REF!</f>
        <v>#REF!</v>
      </c>
      <c r="E65" s="38" t="e">
        <f>'Comm Input'!#REF!</f>
        <v>#REF!</v>
      </c>
      <c r="F65" s="38" t="e">
        <f>'Comm Input'!#REF!</f>
        <v>#REF!</v>
      </c>
      <c r="G65" s="38" t="e">
        <f>'Comm Input'!#REF!</f>
        <v>#REF!</v>
      </c>
      <c r="H65" s="22" t="e">
        <f>'Comm Input'!#REF!</f>
        <v>#REF!</v>
      </c>
      <c r="I65" s="38" t="e">
        <f>'Comm Input'!#REF!</f>
        <v>#REF!</v>
      </c>
      <c r="J65" s="22" t="e">
        <f>'Comm Input'!#REF!</f>
        <v>#REF!</v>
      </c>
      <c r="K65" s="27" t="e">
        <f>'Comm Input'!#REF!</f>
        <v>#REF!</v>
      </c>
      <c r="L65" s="27" t="e">
        <f>'Comm Input'!#REF!</f>
        <v>#REF!</v>
      </c>
      <c r="M65" s="11" t="e">
        <f>'Comm Input'!#REF!</f>
        <v>#REF!</v>
      </c>
      <c r="N65" s="11" t="e">
        <f>'Comm Input'!#REF!</f>
        <v>#REF!</v>
      </c>
      <c r="O65" s="3" t="e">
        <f>'Comm Input'!#REF!</f>
        <v>#REF!</v>
      </c>
    </row>
    <row r="66" spans="1:15" ht="23.25" x14ac:dyDescent="0.35">
      <c r="A66" s="193" t="e">
        <f>'Comm Input'!#REF!</f>
        <v>#REF!</v>
      </c>
      <c r="B66" s="15" t="e">
        <f>'Comm Input'!#REF!</f>
        <v>#REF!</v>
      </c>
      <c r="C66" s="158" t="e">
        <f>'Comm Input'!#REF!</f>
        <v>#REF!</v>
      </c>
      <c r="D66" s="128" t="e">
        <f>'Comm Input'!#REF!</f>
        <v>#REF!</v>
      </c>
      <c r="E66" s="158" t="e">
        <f>'Comm Input'!#REF!</f>
        <v>#REF!</v>
      </c>
      <c r="F66" s="158" t="e">
        <f>'Comm Input'!#REF!</f>
        <v>#REF!</v>
      </c>
      <c r="G66" s="158" t="e">
        <f>'Comm Input'!#REF!</f>
        <v>#REF!</v>
      </c>
      <c r="H66" s="117" t="e">
        <f>'Comm Input'!#REF!</f>
        <v>#REF!</v>
      </c>
      <c r="I66" s="158" t="e">
        <f>'Comm Input'!#REF!</f>
        <v>#REF!</v>
      </c>
      <c r="J66" s="117" t="e">
        <f>'Comm Input'!#REF!</f>
        <v>#REF!</v>
      </c>
      <c r="K66" s="158" t="e">
        <f>'Comm Input'!#REF!</f>
        <v>#REF!</v>
      </c>
      <c r="L66" s="158" t="e">
        <f>'Comm Input'!#REF!</f>
        <v>#REF!</v>
      </c>
      <c r="M66" s="159" t="e">
        <f>'Comm Input'!#REF!</f>
        <v>#REF!</v>
      </c>
      <c r="N66" s="183" t="e">
        <f>'Comm Input'!#REF!</f>
        <v>#REF!</v>
      </c>
      <c r="O66" s="3" t="e">
        <f>'Comm Input'!#REF!</f>
        <v>#REF!</v>
      </c>
    </row>
    <row r="67" spans="1:15" ht="23.25" x14ac:dyDescent="0.35">
      <c r="A67" s="11" t="e">
        <f>'Comm Input'!#REF!</f>
        <v>#REF!</v>
      </c>
      <c r="B67" t="e">
        <f>'Comm Input'!#REF!</f>
        <v>#REF!</v>
      </c>
      <c r="C67" t="e">
        <f>'Comm Input'!#REF!</f>
        <v>#REF!</v>
      </c>
      <c r="D67" s="28" t="e">
        <f>'Comm Input'!#REF!</f>
        <v>#REF!</v>
      </c>
      <c r="E67" s="38" t="e">
        <f>'Comm Input'!#REF!</f>
        <v>#REF!</v>
      </c>
      <c r="F67" s="38" t="e">
        <f>'Comm Input'!#REF!</f>
        <v>#REF!</v>
      </c>
      <c r="G67" s="38" t="e">
        <f>'Comm Input'!#REF!</f>
        <v>#REF!</v>
      </c>
      <c r="H67" s="22" t="e">
        <f>'Comm Input'!#REF!</f>
        <v>#REF!</v>
      </c>
      <c r="I67" s="38" t="e">
        <f>'Comm Input'!#REF!</f>
        <v>#REF!</v>
      </c>
      <c r="J67" s="22" t="e">
        <f>'Comm Input'!#REF!</f>
        <v>#REF!</v>
      </c>
      <c r="K67" s="22" t="e">
        <f>'Comm Input'!#REF!</f>
        <v>#REF!</v>
      </c>
      <c r="L67" s="22" t="e">
        <f>'Comm Input'!#REF!</f>
        <v>#REF!</v>
      </c>
      <c r="M67" s="11" t="e">
        <f>'Comm Input'!#REF!</f>
        <v>#REF!</v>
      </c>
      <c r="N67" s="11" t="e">
        <f>'Comm Input'!#REF!</f>
        <v>#REF!</v>
      </c>
      <c r="O67" s="3" t="e">
        <f>'Comm Input'!#REF!</f>
        <v>#REF!</v>
      </c>
    </row>
    <row r="68" spans="1:15" ht="23.25" x14ac:dyDescent="0.35">
      <c r="A68" s="11" t="e">
        <f>'Comm Input'!#REF!</f>
        <v>#REF!</v>
      </c>
      <c r="B68" t="e">
        <f>'Comm Input'!#REF!</f>
        <v>#REF!</v>
      </c>
      <c r="C68" t="e">
        <f>'Comm Input'!#REF!</f>
        <v>#REF!</v>
      </c>
      <c r="D68" s="12" t="e">
        <f>'Comm Input'!#REF!</f>
        <v>#REF!</v>
      </c>
      <c r="E68" s="38" t="e">
        <f>'Comm Input'!#REF!</f>
        <v>#REF!</v>
      </c>
      <c r="F68" s="38" t="e">
        <f>'Comm Input'!#REF!</f>
        <v>#REF!</v>
      </c>
      <c r="G68" s="38" t="e">
        <f>'Comm Input'!#REF!</f>
        <v>#REF!</v>
      </c>
      <c r="H68" s="22" t="e">
        <f>'Comm Input'!#REF!</f>
        <v>#REF!</v>
      </c>
      <c r="I68" s="38" t="e">
        <f>'Comm Input'!#REF!</f>
        <v>#REF!</v>
      </c>
      <c r="J68" s="22" t="e">
        <f>'Comm Input'!#REF!</f>
        <v>#REF!</v>
      </c>
      <c r="K68" s="22" t="e">
        <f>'Comm Input'!#REF!</f>
        <v>#REF!</v>
      </c>
      <c r="L68" s="22" t="e">
        <f>'Comm Input'!#REF!</f>
        <v>#REF!</v>
      </c>
      <c r="M68" s="11" t="e">
        <f>'Comm Input'!#REF!</f>
        <v>#REF!</v>
      </c>
      <c r="N68" s="11" t="e">
        <f>'Comm Input'!#REF!</f>
        <v>#REF!</v>
      </c>
      <c r="O68" s="3" t="e">
        <f>'Comm Input'!#REF!</f>
        <v>#REF!</v>
      </c>
    </row>
    <row r="69" spans="1:15" ht="23.25" x14ac:dyDescent="0.35">
      <c r="A69" s="11" t="e">
        <f>'Comm Input'!#REF!</f>
        <v>#REF!</v>
      </c>
      <c r="B69" t="e">
        <f>'Comm Input'!#REF!</f>
        <v>#REF!</v>
      </c>
      <c r="C69" t="e">
        <f>'Comm Input'!#REF!</f>
        <v>#REF!</v>
      </c>
      <c r="D69" s="12" t="e">
        <f>'Comm Input'!#REF!</f>
        <v>#REF!</v>
      </c>
      <c r="E69" s="38" t="e">
        <f>'Comm Input'!#REF!</f>
        <v>#REF!</v>
      </c>
      <c r="F69" s="38" t="e">
        <f>'Comm Input'!#REF!</f>
        <v>#REF!</v>
      </c>
      <c r="G69" s="38" t="e">
        <f>'Comm Input'!#REF!</f>
        <v>#REF!</v>
      </c>
      <c r="H69" s="22" t="e">
        <f>'Comm Input'!#REF!</f>
        <v>#REF!</v>
      </c>
      <c r="I69" s="38" t="e">
        <f>'Comm Input'!#REF!</f>
        <v>#REF!</v>
      </c>
      <c r="J69" s="22" t="e">
        <f>'Comm Input'!#REF!</f>
        <v>#REF!</v>
      </c>
      <c r="K69" s="1172" t="e">
        <f>'Comm Input'!#REF!</f>
        <v>#REF!</v>
      </c>
      <c r="L69" s="27" t="e">
        <f>'Comm Input'!#REF!</f>
        <v>#REF!</v>
      </c>
      <c r="M69" s="11" t="e">
        <f>'Comm Input'!#REF!</f>
        <v>#REF!</v>
      </c>
      <c r="N69" s="11" t="e">
        <f>'Comm Input'!#REF!</f>
        <v>#REF!</v>
      </c>
      <c r="O69" s="109" t="e">
        <f>'Comm Input'!#REF!</f>
        <v>#REF!</v>
      </c>
    </row>
    <row r="70" spans="1:15" ht="23.25" x14ac:dyDescent="0.35">
      <c r="A70" s="11" t="e">
        <f>'Comm Input'!#REF!</f>
        <v>#REF!</v>
      </c>
      <c r="B70" s="11" t="e">
        <f>'Comm Input'!#REF!</f>
        <v>#REF!</v>
      </c>
      <c r="C70" s="11" t="e">
        <f>'Comm Input'!#REF!</f>
        <v>#REF!</v>
      </c>
      <c r="D70" s="12" t="e">
        <f>'Comm Input'!#REF!</f>
        <v>#REF!</v>
      </c>
      <c r="E70" s="13" t="e">
        <f>'Comm Input'!#REF!</f>
        <v>#REF!</v>
      </c>
      <c r="F70" s="36" t="e">
        <f>'Comm Input'!#REF!</f>
        <v>#REF!</v>
      </c>
      <c r="G70" s="36" t="e">
        <f>'Comm Input'!#REF!</f>
        <v>#REF!</v>
      </c>
      <c r="H70" s="23" t="e">
        <f>'Comm Input'!#REF!</f>
        <v>#REF!</v>
      </c>
      <c r="I70" s="36" t="e">
        <f>'Comm Input'!#REF!</f>
        <v>#REF!</v>
      </c>
      <c r="J70" s="23" t="e">
        <f>'Comm Input'!#REF!</f>
        <v>#REF!</v>
      </c>
      <c r="K70" s="23" t="e">
        <f>'Comm Input'!#REF!</f>
        <v>#REF!</v>
      </c>
      <c r="L70" s="36" t="e">
        <f>'Comm Input'!#REF!</f>
        <v>#REF!</v>
      </c>
      <c r="M70" s="11" t="e">
        <f>'Comm Input'!#REF!</f>
        <v>#REF!</v>
      </c>
      <c r="N70" s="11" t="e">
        <f>'Comm Input'!#REF!</f>
        <v>#REF!</v>
      </c>
      <c r="O70" s="3" t="e">
        <f>'Comm Input'!#REF!</f>
        <v>#REF!</v>
      </c>
    </row>
    <row r="71" spans="1:15" ht="23.25" x14ac:dyDescent="0.35">
      <c r="A71" s="193" t="e">
        <f>'Comm Input'!#REF!</f>
        <v>#REF!</v>
      </c>
      <c r="B71" s="15" t="e">
        <f>'Comm Input'!#REF!</f>
        <v>#REF!</v>
      </c>
      <c r="C71" s="158" t="e">
        <f>'Comm Input'!#REF!</f>
        <v>#REF!</v>
      </c>
      <c r="D71" s="128" t="e">
        <f>'Comm Input'!#REF!</f>
        <v>#REF!</v>
      </c>
      <c r="E71" s="158" t="e">
        <f>'Comm Input'!#REF!</f>
        <v>#REF!</v>
      </c>
      <c r="F71" s="158" t="e">
        <f>'Comm Input'!#REF!</f>
        <v>#REF!</v>
      </c>
      <c r="G71" s="158" t="e">
        <f>'Comm Input'!#REF!</f>
        <v>#REF!</v>
      </c>
      <c r="H71" s="117" t="e">
        <f>'Comm Input'!#REF!</f>
        <v>#REF!</v>
      </c>
      <c r="I71" s="158" t="e">
        <f>'Comm Input'!#REF!</f>
        <v>#REF!</v>
      </c>
      <c r="J71" s="117" t="e">
        <f>'Comm Input'!#REF!</f>
        <v>#REF!</v>
      </c>
      <c r="K71" s="158" t="e">
        <f>'Comm Input'!#REF!</f>
        <v>#REF!</v>
      </c>
      <c r="L71" s="158" t="e">
        <f>'Comm Input'!#REF!</f>
        <v>#REF!</v>
      </c>
      <c r="M71" s="159" t="e">
        <f>'Comm Input'!#REF!</f>
        <v>#REF!</v>
      </c>
      <c r="N71" s="183" t="e">
        <f>'Comm Input'!#REF!</f>
        <v>#REF!</v>
      </c>
      <c r="O71" s="3" t="e">
        <f>'Comm Input'!#REF!</f>
        <v>#REF!</v>
      </c>
    </row>
    <row r="72" spans="1:15" ht="23.25" x14ac:dyDescent="0.35">
      <c r="A72" s="11" t="e">
        <f>'Comm Input'!#REF!</f>
        <v>#REF!</v>
      </c>
      <c r="B72" t="e">
        <f>'Comm Input'!#REF!</f>
        <v>#REF!</v>
      </c>
      <c r="C72" t="e">
        <f>'Comm Input'!#REF!</f>
        <v>#REF!</v>
      </c>
      <c r="D72" s="28" t="e">
        <f>'Comm Input'!#REF!</f>
        <v>#REF!</v>
      </c>
      <c r="E72" s="38" t="e">
        <f>'Comm Input'!#REF!</f>
        <v>#REF!</v>
      </c>
      <c r="F72" s="38" t="e">
        <f>'Comm Input'!#REF!</f>
        <v>#REF!</v>
      </c>
      <c r="G72" s="38" t="e">
        <f>'Comm Input'!#REF!</f>
        <v>#REF!</v>
      </c>
      <c r="H72" s="22" t="e">
        <f>'Comm Input'!#REF!</f>
        <v>#REF!</v>
      </c>
      <c r="I72" s="38" t="e">
        <f>'Comm Input'!#REF!</f>
        <v>#REF!</v>
      </c>
      <c r="J72" s="22" t="e">
        <f>'Comm Input'!#REF!</f>
        <v>#REF!</v>
      </c>
      <c r="K72" s="22" t="e">
        <f>'Comm Input'!#REF!</f>
        <v>#REF!</v>
      </c>
      <c r="L72" s="22" t="e">
        <f>'Comm Input'!#REF!</f>
        <v>#REF!</v>
      </c>
      <c r="M72" s="11" t="e">
        <f>'Comm Input'!#REF!</f>
        <v>#REF!</v>
      </c>
      <c r="N72" s="11" t="e">
        <f>'Comm Input'!#REF!</f>
        <v>#REF!</v>
      </c>
      <c r="O72" s="3" t="e">
        <f>'Comm Input'!#REF!</f>
        <v>#REF!</v>
      </c>
    </row>
    <row r="73" spans="1:15" ht="23.25" x14ac:dyDescent="0.35">
      <c r="A73" s="11" t="e">
        <f>'Comm Input'!#REF!</f>
        <v>#REF!</v>
      </c>
      <c r="B73" t="e">
        <f>'Comm Input'!#REF!</f>
        <v>#REF!</v>
      </c>
      <c r="C73" t="e">
        <f>'Comm Input'!#REF!</f>
        <v>#REF!</v>
      </c>
      <c r="D73" s="12" t="e">
        <f>'Comm Input'!#REF!</f>
        <v>#REF!</v>
      </c>
      <c r="E73" s="38" t="e">
        <f>'Comm Input'!#REF!</f>
        <v>#REF!</v>
      </c>
      <c r="F73" s="38" t="e">
        <f>'Comm Input'!#REF!</f>
        <v>#REF!</v>
      </c>
      <c r="G73" s="38" t="e">
        <f>'Comm Input'!#REF!</f>
        <v>#REF!</v>
      </c>
      <c r="H73" s="22" t="e">
        <f>'Comm Input'!#REF!</f>
        <v>#REF!</v>
      </c>
      <c r="I73" s="38" t="e">
        <f>'Comm Input'!#REF!</f>
        <v>#REF!</v>
      </c>
      <c r="J73" s="22" t="e">
        <f>'Comm Input'!#REF!</f>
        <v>#REF!</v>
      </c>
      <c r="K73" s="22" t="e">
        <f>'Comm Input'!#REF!</f>
        <v>#REF!</v>
      </c>
      <c r="L73" s="22" t="e">
        <f>'Comm Input'!#REF!</f>
        <v>#REF!</v>
      </c>
      <c r="M73" s="11" t="e">
        <f>'Comm Input'!#REF!</f>
        <v>#REF!</v>
      </c>
      <c r="N73" s="11" t="e">
        <f>'Comm Input'!#REF!</f>
        <v>#REF!</v>
      </c>
      <c r="O73" s="3" t="e">
        <f>'Comm Input'!#REF!</f>
        <v>#REF!</v>
      </c>
    </row>
    <row r="74" spans="1:15" ht="23.25" x14ac:dyDescent="0.35">
      <c r="A74" s="11" t="e">
        <f>'Comm Input'!#REF!</f>
        <v>#REF!</v>
      </c>
      <c r="B74" t="e">
        <f>'Comm Input'!#REF!</f>
        <v>#REF!</v>
      </c>
      <c r="C74" t="e">
        <f>'Comm Input'!#REF!</f>
        <v>#REF!</v>
      </c>
      <c r="D74" s="12" t="e">
        <f>'Comm Input'!#REF!</f>
        <v>#REF!</v>
      </c>
      <c r="E74" s="38" t="e">
        <f>'Comm Input'!#REF!</f>
        <v>#REF!</v>
      </c>
      <c r="F74" s="38" t="e">
        <f>'Comm Input'!#REF!</f>
        <v>#REF!</v>
      </c>
      <c r="G74" s="38" t="e">
        <f>'Comm Input'!#REF!</f>
        <v>#REF!</v>
      </c>
      <c r="H74" s="22" t="e">
        <f>'Comm Input'!#REF!</f>
        <v>#REF!</v>
      </c>
      <c r="I74" s="38" t="e">
        <f>'Comm Input'!#REF!</f>
        <v>#REF!</v>
      </c>
      <c r="J74" s="22" t="e">
        <f>'Comm Input'!#REF!</f>
        <v>#REF!</v>
      </c>
      <c r="K74" s="1172" t="e">
        <f>'Comm Input'!#REF!</f>
        <v>#REF!</v>
      </c>
      <c r="L74" s="27" t="e">
        <f>'Comm Input'!#REF!</f>
        <v>#REF!</v>
      </c>
      <c r="M74" s="11" t="e">
        <f>'Comm Input'!#REF!</f>
        <v>#REF!</v>
      </c>
      <c r="N74" s="11" t="e">
        <f>'Comm Input'!#REF!</f>
        <v>#REF!</v>
      </c>
      <c r="O74" s="109" t="e">
        <f>'Comm Input'!#REF!</f>
        <v>#REF!</v>
      </c>
    </row>
    <row r="75" spans="1:15" ht="23.25" x14ac:dyDescent="0.35">
      <c r="A75" s="11" t="e">
        <f>'Comm Input'!#REF!</f>
        <v>#REF!</v>
      </c>
      <c r="B75" t="e">
        <f>'Comm Input'!#REF!</f>
        <v>#REF!</v>
      </c>
      <c r="C75" t="e">
        <f>'Comm Input'!#REF!</f>
        <v>#REF!</v>
      </c>
      <c r="D75" s="12" t="e">
        <f>'Comm Input'!#REF!</f>
        <v>#REF!</v>
      </c>
      <c r="E75" s="38" t="e">
        <f>'Comm Input'!#REF!</f>
        <v>#REF!</v>
      </c>
      <c r="F75" s="38" t="e">
        <f>'Comm Input'!#REF!</f>
        <v>#REF!</v>
      </c>
      <c r="G75" s="38" t="e">
        <f>'Comm Input'!#REF!</f>
        <v>#REF!</v>
      </c>
      <c r="H75" s="22" t="e">
        <f>'Comm Input'!#REF!</f>
        <v>#REF!</v>
      </c>
      <c r="I75" s="38" t="e">
        <f>'Comm Input'!#REF!</f>
        <v>#REF!</v>
      </c>
      <c r="J75" s="22" t="e">
        <f>'Comm Input'!#REF!</f>
        <v>#REF!</v>
      </c>
      <c r="K75" s="22" t="e">
        <f>'Comm Input'!#REF!</f>
        <v>#REF!</v>
      </c>
      <c r="L75" s="22" t="e">
        <f>'Comm Input'!#REF!</f>
        <v>#REF!</v>
      </c>
      <c r="M75" s="11" t="e">
        <f>'Comm Input'!#REF!</f>
        <v>#REF!</v>
      </c>
      <c r="N75" s="11" t="e">
        <f>'Comm Input'!#REF!</f>
        <v>#REF!</v>
      </c>
      <c r="O75" s="3" t="e">
        <f>'Comm Input'!#REF!</f>
        <v>#REF!</v>
      </c>
    </row>
    <row r="76" spans="1:15" ht="23.25" x14ac:dyDescent="0.35">
      <c r="A76" s="193" t="e">
        <f>'Comm Input'!#REF!</f>
        <v>#REF!</v>
      </c>
      <c r="B76" s="15" t="e">
        <f>'Comm Input'!#REF!</f>
        <v>#REF!</v>
      </c>
      <c r="C76" s="158" t="e">
        <f>'Comm Input'!#REF!</f>
        <v>#REF!</v>
      </c>
      <c r="D76" s="128" t="e">
        <f>'Comm Input'!#REF!</f>
        <v>#REF!</v>
      </c>
      <c r="E76" s="158" t="e">
        <f>'Comm Input'!#REF!</f>
        <v>#REF!</v>
      </c>
      <c r="F76" s="158" t="e">
        <f>'Comm Input'!#REF!</f>
        <v>#REF!</v>
      </c>
      <c r="G76" s="158" t="e">
        <f>'Comm Input'!#REF!</f>
        <v>#REF!</v>
      </c>
      <c r="H76" s="117" t="e">
        <f>'Comm Input'!#REF!</f>
        <v>#REF!</v>
      </c>
      <c r="I76" s="158" t="e">
        <f>'Comm Input'!#REF!</f>
        <v>#REF!</v>
      </c>
      <c r="J76" s="117" t="e">
        <f>'Comm Input'!#REF!</f>
        <v>#REF!</v>
      </c>
      <c r="K76" s="158" t="e">
        <f>'Comm Input'!#REF!</f>
        <v>#REF!</v>
      </c>
      <c r="L76" s="158" t="e">
        <f>'Comm Input'!#REF!</f>
        <v>#REF!</v>
      </c>
      <c r="M76" s="159" t="e">
        <f>'Comm Input'!#REF!</f>
        <v>#REF!</v>
      </c>
      <c r="N76" s="183" t="e">
        <f>'Comm Input'!#REF!</f>
        <v>#REF!</v>
      </c>
      <c r="O76" s="3" t="e">
        <f>'Comm Input'!#REF!</f>
        <v>#REF!</v>
      </c>
    </row>
    <row r="77" spans="1:15" ht="23.25" x14ac:dyDescent="0.35">
      <c r="A77" s="11" t="e">
        <f>'Comm Input'!#REF!</f>
        <v>#REF!</v>
      </c>
      <c r="B77" t="e">
        <f>'Comm Input'!#REF!</f>
        <v>#REF!</v>
      </c>
      <c r="C77" t="e">
        <f>'Comm Input'!#REF!</f>
        <v>#REF!</v>
      </c>
      <c r="D77" s="28" t="e">
        <f>'Comm Input'!#REF!</f>
        <v>#REF!</v>
      </c>
      <c r="E77" s="38" t="e">
        <f>'Comm Input'!#REF!</f>
        <v>#REF!</v>
      </c>
      <c r="F77" s="38" t="e">
        <f>'Comm Input'!#REF!</f>
        <v>#REF!</v>
      </c>
      <c r="G77" s="38" t="e">
        <f>'Comm Input'!#REF!</f>
        <v>#REF!</v>
      </c>
      <c r="H77" s="22" t="e">
        <f>'Comm Input'!#REF!</f>
        <v>#REF!</v>
      </c>
      <c r="I77" s="38" t="e">
        <f>'Comm Input'!#REF!</f>
        <v>#REF!</v>
      </c>
      <c r="J77" s="22" t="e">
        <f>'Comm Input'!#REF!</f>
        <v>#REF!</v>
      </c>
      <c r="K77" s="22" t="e">
        <f>'Comm Input'!#REF!</f>
        <v>#REF!</v>
      </c>
      <c r="L77" s="22" t="e">
        <f>'Comm Input'!#REF!</f>
        <v>#REF!</v>
      </c>
      <c r="M77" s="11" t="e">
        <f>'Comm Input'!#REF!</f>
        <v>#REF!</v>
      </c>
      <c r="N77" s="11" t="e">
        <f>'Comm Input'!#REF!</f>
        <v>#REF!</v>
      </c>
      <c r="O77" s="3" t="e">
        <f>'Comm Input'!#REF!</f>
        <v>#REF!</v>
      </c>
    </row>
    <row r="78" spans="1:15" ht="23.25" x14ac:dyDescent="0.35">
      <c r="A78" s="11" t="e">
        <f>'Comm Input'!#REF!</f>
        <v>#REF!</v>
      </c>
      <c r="B78" t="e">
        <f>'Comm Input'!#REF!</f>
        <v>#REF!</v>
      </c>
      <c r="C78" t="e">
        <f>'Comm Input'!#REF!</f>
        <v>#REF!</v>
      </c>
      <c r="D78" s="28" t="e">
        <f>'Comm Input'!#REF!</f>
        <v>#REF!</v>
      </c>
      <c r="E78" s="38" t="e">
        <f>'Comm Input'!#REF!</f>
        <v>#REF!</v>
      </c>
      <c r="F78" s="38" t="e">
        <f>'Comm Input'!#REF!</f>
        <v>#REF!</v>
      </c>
      <c r="G78" s="38" t="e">
        <f>'Comm Input'!#REF!</f>
        <v>#REF!</v>
      </c>
      <c r="H78" s="22" t="e">
        <f>'Comm Input'!#REF!</f>
        <v>#REF!</v>
      </c>
      <c r="I78" s="38" t="e">
        <f>'Comm Input'!#REF!</f>
        <v>#REF!</v>
      </c>
      <c r="J78" s="22" t="e">
        <f>'Comm Input'!#REF!</f>
        <v>#REF!</v>
      </c>
      <c r="K78" s="22" t="e">
        <f>'Comm Input'!#REF!</f>
        <v>#REF!</v>
      </c>
      <c r="L78" s="22" t="e">
        <f>'Comm Input'!#REF!</f>
        <v>#REF!</v>
      </c>
      <c r="M78" s="11" t="e">
        <f>'Comm Input'!#REF!</f>
        <v>#REF!</v>
      </c>
      <c r="N78" s="11" t="e">
        <f>'Comm Input'!#REF!</f>
        <v>#REF!</v>
      </c>
      <c r="O78" s="3" t="e">
        <f>'Comm Input'!#REF!</f>
        <v>#REF!</v>
      </c>
    </row>
    <row r="79" spans="1:15" ht="23.25" x14ac:dyDescent="0.35">
      <c r="A79" s="11" t="e">
        <f>'Comm Input'!#REF!</f>
        <v>#REF!</v>
      </c>
      <c r="B79" t="e">
        <f>'Comm Input'!#REF!</f>
        <v>#REF!</v>
      </c>
      <c r="C79" t="e">
        <f>'Comm Input'!#REF!</f>
        <v>#REF!</v>
      </c>
      <c r="D79" s="12" t="e">
        <f>'Comm Input'!#REF!</f>
        <v>#REF!</v>
      </c>
      <c r="E79" s="38" t="e">
        <f>'Comm Input'!#REF!</f>
        <v>#REF!</v>
      </c>
      <c r="F79" s="38" t="e">
        <f>'Comm Input'!#REF!</f>
        <v>#REF!</v>
      </c>
      <c r="G79" s="38" t="e">
        <f>'Comm Input'!#REF!</f>
        <v>#REF!</v>
      </c>
      <c r="H79" s="22" t="e">
        <f>'Comm Input'!#REF!</f>
        <v>#REF!</v>
      </c>
      <c r="I79" s="38" t="e">
        <f>'Comm Input'!#REF!</f>
        <v>#REF!</v>
      </c>
      <c r="J79" s="22" t="e">
        <f>'Comm Input'!#REF!</f>
        <v>#REF!</v>
      </c>
      <c r="K79" s="1172" t="e">
        <f>'Comm Input'!#REF!</f>
        <v>#REF!</v>
      </c>
      <c r="L79" s="27" t="e">
        <f>'Comm Input'!#REF!</f>
        <v>#REF!</v>
      </c>
      <c r="M79" s="11" t="e">
        <f>'Comm Input'!#REF!</f>
        <v>#REF!</v>
      </c>
      <c r="N79" s="11" t="e">
        <f>'Comm Input'!#REF!</f>
        <v>#REF!</v>
      </c>
      <c r="O79" s="109" t="e">
        <f>'Comm Input'!#REF!</f>
        <v>#REF!</v>
      </c>
    </row>
    <row r="80" spans="1:15" ht="23.25" x14ac:dyDescent="0.35">
      <c r="A80" s="11" t="e">
        <f>'Comm Input'!#REF!</f>
        <v>#REF!</v>
      </c>
      <c r="B80" t="e">
        <f>'Comm Input'!#REF!</f>
        <v>#REF!</v>
      </c>
      <c r="C80" t="e">
        <f>'Comm Input'!#REF!</f>
        <v>#REF!</v>
      </c>
      <c r="D80" s="12" t="e">
        <f>'Comm Input'!#REF!</f>
        <v>#REF!</v>
      </c>
      <c r="E80" s="38" t="e">
        <f>'Comm Input'!#REF!</f>
        <v>#REF!</v>
      </c>
      <c r="F80" s="38" t="e">
        <f>'Comm Input'!#REF!</f>
        <v>#REF!</v>
      </c>
      <c r="G80" s="38" t="e">
        <f>'Comm Input'!#REF!</f>
        <v>#REF!</v>
      </c>
      <c r="H80" s="22" t="e">
        <f>'Comm Input'!#REF!</f>
        <v>#REF!</v>
      </c>
      <c r="I80" s="38" t="e">
        <f>'Comm Input'!#REF!</f>
        <v>#REF!</v>
      </c>
      <c r="J80" s="22" t="e">
        <f>'Comm Input'!#REF!</f>
        <v>#REF!</v>
      </c>
      <c r="K80" s="22" t="e">
        <f>'Comm Input'!#REF!</f>
        <v>#REF!</v>
      </c>
      <c r="L80" s="22" t="e">
        <f>'Comm Input'!#REF!</f>
        <v>#REF!</v>
      </c>
      <c r="M80" s="11" t="e">
        <f>'Comm Input'!#REF!</f>
        <v>#REF!</v>
      </c>
      <c r="N80" s="11" t="e">
        <f>'Comm Input'!#REF!</f>
        <v>#REF!</v>
      </c>
      <c r="O80" s="3" t="e">
        <f>'Comm Input'!#REF!</f>
        <v>#REF!</v>
      </c>
    </row>
    <row r="81" spans="1:15" ht="23.25" x14ac:dyDescent="0.35">
      <c r="A81" s="193" t="e">
        <f>'Comm Input'!#REF!</f>
        <v>#REF!</v>
      </c>
      <c r="B81" s="15" t="e">
        <f>'Comm Input'!#REF!</f>
        <v>#REF!</v>
      </c>
      <c r="C81" s="158" t="e">
        <f>'Comm Input'!#REF!</f>
        <v>#REF!</v>
      </c>
      <c r="D81" s="128" t="e">
        <f>'Comm Input'!#REF!</f>
        <v>#REF!</v>
      </c>
      <c r="E81" s="158" t="e">
        <f>'Comm Input'!#REF!</f>
        <v>#REF!</v>
      </c>
      <c r="F81" s="158" t="e">
        <f>'Comm Input'!#REF!</f>
        <v>#REF!</v>
      </c>
      <c r="G81" s="158" t="e">
        <f>'Comm Input'!#REF!</f>
        <v>#REF!</v>
      </c>
      <c r="H81" s="117" t="e">
        <f>'Comm Input'!#REF!</f>
        <v>#REF!</v>
      </c>
      <c r="I81" s="158" t="e">
        <f>'Comm Input'!#REF!</f>
        <v>#REF!</v>
      </c>
      <c r="J81" s="117" t="e">
        <f>'Comm Input'!#REF!</f>
        <v>#REF!</v>
      </c>
      <c r="K81" s="158" t="e">
        <f>'Comm Input'!#REF!</f>
        <v>#REF!</v>
      </c>
      <c r="L81" s="158" t="e">
        <f>'Comm Input'!#REF!</f>
        <v>#REF!</v>
      </c>
      <c r="M81" s="159" t="e">
        <f>'Comm Input'!#REF!</f>
        <v>#REF!</v>
      </c>
      <c r="N81" s="183" t="e">
        <f>'Comm Input'!#REF!</f>
        <v>#REF!</v>
      </c>
      <c r="O81" s="3" t="e">
        <f>'Comm Input'!#REF!</f>
        <v>#REF!</v>
      </c>
    </row>
    <row r="82" spans="1:15" ht="23.25" x14ac:dyDescent="0.35">
      <c r="A82" s="11" t="e">
        <f>'Comm Input'!#REF!</f>
        <v>#REF!</v>
      </c>
      <c r="B82" t="e">
        <f>'Comm Input'!#REF!</f>
        <v>#REF!</v>
      </c>
      <c r="C82" t="e">
        <f>'Comm Input'!#REF!</f>
        <v>#REF!</v>
      </c>
      <c r="D82" s="28" t="e">
        <f>'Comm Input'!#REF!</f>
        <v>#REF!</v>
      </c>
      <c r="E82" s="38" t="e">
        <f>'Comm Input'!#REF!</f>
        <v>#REF!</v>
      </c>
      <c r="F82" s="38" t="e">
        <f>'Comm Input'!#REF!</f>
        <v>#REF!</v>
      </c>
      <c r="G82" s="38" t="e">
        <f>'Comm Input'!#REF!</f>
        <v>#REF!</v>
      </c>
      <c r="H82" s="22" t="e">
        <f>'Comm Input'!#REF!</f>
        <v>#REF!</v>
      </c>
      <c r="I82" s="38" t="e">
        <f>'Comm Input'!#REF!</f>
        <v>#REF!</v>
      </c>
      <c r="J82" s="22" t="e">
        <f>'Comm Input'!#REF!</f>
        <v>#REF!</v>
      </c>
      <c r="K82" s="22" t="e">
        <f>'Comm Input'!#REF!</f>
        <v>#REF!</v>
      </c>
      <c r="L82" s="22" t="e">
        <f>'Comm Input'!#REF!</f>
        <v>#REF!</v>
      </c>
      <c r="M82" s="11" t="e">
        <f>'Comm Input'!#REF!</f>
        <v>#REF!</v>
      </c>
      <c r="N82" s="11" t="e">
        <f>'Comm Input'!#REF!</f>
        <v>#REF!</v>
      </c>
      <c r="O82" s="3" t="e">
        <f>'Comm Input'!#REF!</f>
        <v>#REF!</v>
      </c>
    </row>
    <row r="83" spans="1:15" ht="23.25" x14ac:dyDescent="0.35">
      <c r="A83" s="11" t="e">
        <f>'Comm Input'!#REF!</f>
        <v>#REF!</v>
      </c>
      <c r="B83" t="e">
        <f>'Comm Input'!#REF!</f>
        <v>#REF!</v>
      </c>
      <c r="C83" t="e">
        <f>'Comm Input'!#REF!</f>
        <v>#REF!</v>
      </c>
      <c r="D83" s="12" t="e">
        <f>'Comm Input'!#REF!</f>
        <v>#REF!</v>
      </c>
      <c r="E83" s="38" t="e">
        <f>'Comm Input'!#REF!</f>
        <v>#REF!</v>
      </c>
      <c r="F83" s="38" t="e">
        <f>'Comm Input'!#REF!</f>
        <v>#REF!</v>
      </c>
      <c r="G83" s="38" t="e">
        <f>'Comm Input'!#REF!</f>
        <v>#REF!</v>
      </c>
      <c r="H83" s="22" t="e">
        <f>'Comm Input'!#REF!</f>
        <v>#REF!</v>
      </c>
      <c r="I83" s="38" t="e">
        <f>'Comm Input'!#REF!</f>
        <v>#REF!</v>
      </c>
      <c r="J83" s="22" t="e">
        <f>'Comm Input'!#REF!</f>
        <v>#REF!</v>
      </c>
      <c r="K83" s="22" t="e">
        <f>'Comm Input'!#REF!</f>
        <v>#REF!</v>
      </c>
      <c r="L83" s="22" t="e">
        <f>'Comm Input'!#REF!</f>
        <v>#REF!</v>
      </c>
      <c r="M83" s="11" t="e">
        <f>'Comm Input'!#REF!</f>
        <v>#REF!</v>
      </c>
      <c r="N83" s="11" t="e">
        <f>'Comm Input'!#REF!</f>
        <v>#REF!</v>
      </c>
      <c r="O83" s="3" t="e">
        <f>'Comm Input'!#REF!</f>
        <v>#REF!</v>
      </c>
    </row>
    <row r="84" spans="1:15" ht="23.25" x14ac:dyDescent="0.35">
      <c r="A84" s="11" t="e">
        <f>'Comm Input'!#REF!</f>
        <v>#REF!</v>
      </c>
      <c r="B84" t="e">
        <f>'Comm Input'!#REF!</f>
        <v>#REF!</v>
      </c>
      <c r="C84" t="e">
        <f>'Comm Input'!#REF!</f>
        <v>#REF!</v>
      </c>
      <c r="D84" s="12" t="e">
        <f>'Comm Input'!#REF!</f>
        <v>#REF!</v>
      </c>
      <c r="E84" s="38" t="e">
        <f>'Comm Input'!#REF!</f>
        <v>#REF!</v>
      </c>
      <c r="F84" s="38" t="e">
        <f>'Comm Input'!#REF!</f>
        <v>#REF!</v>
      </c>
      <c r="G84" s="38" t="e">
        <f>'Comm Input'!#REF!</f>
        <v>#REF!</v>
      </c>
      <c r="H84" s="22" t="e">
        <f>'Comm Input'!#REF!</f>
        <v>#REF!</v>
      </c>
      <c r="I84" s="38" t="e">
        <f>'Comm Input'!#REF!</f>
        <v>#REF!</v>
      </c>
      <c r="J84" s="22" t="e">
        <f>'Comm Input'!#REF!</f>
        <v>#REF!</v>
      </c>
      <c r="K84" s="26" t="e">
        <f>'Comm Input'!#REF!</f>
        <v>#REF!</v>
      </c>
      <c r="L84" s="27" t="e">
        <f>'Comm Input'!#REF!</f>
        <v>#REF!</v>
      </c>
      <c r="M84" s="11" t="e">
        <f>'Comm Input'!#REF!</f>
        <v>#REF!</v>
      </c>
      <c r="N84" s="11" t="e">
        <f>'Comm Input'!#REF!</f>
        <v>#REF!</v>
      </c>
      <c r="O84" s="3" t="e">
        <f>'Comm Input'!#REF!</f>
        <v>#REF!</v>
      </c>
    </row>
    <row r="85" spans="1:15" ht="23.25" x14ac:dyDescent="0.35">
      <c r="A85" s="11" t="e">
        <f>'Comm Input'!#REF!</f>
        <v>#REF!</v>
      </c>
      <c r="B85" t="e">
        <f>'Comm Input'!#REF!</f>
        <v>#REF!</v>
      </c>
      <c r="C85" t="e">
        <f>'Comm Input'!#REF!</f>
        <v>#REF!</v>
      </c>
      <c r="D85" s="12" t="e">
        <f>'Comm Input'!#REF!</f>
        <v>#REF!</v>
      </c>
      <c r="E85" s="38" t="e">
        <f>'Comm Input'!#REF!</f>
        <v>#REF!</v>
      </c>
      <c r="F85" s="38" t="e">
        <f>'Comm Input'!#REF!</f>
        <v>#REF!</v>
      </c>
      <c r="G85" s="38" t="e">
        <f>'Comm Input'!#REF!</f>
        <v>#REF!</v>
      </c>
      <c r="H85" s="22" t="e">
        <f>'Comm Input'!#REF!</f>
        <v>#REF!</v>
      </c>
      <c r="I85" s="38" t="e">
        <f>'Comm Input'!#REF!</f>
        <v>#REF!</v>
      </c>
      <c r="J85" s="22" t="e">
        <f>'Comm Input'!#REF!</f>
        <v>#REF!</v>
      </c>
      <c r="K85" s="1172" t="e">
        <f>'Comm Input'!#REF!</f>
        <v>#REF!</v>
      </c>
      <c r="L85" s="1172" t="e">
        <f>'Comm Input'!#REF!</f>
        <v>#REF!</v>
      </c>
      <c r="M85" s="11" t="e">
        <f>'Comm Input'!#REF!</f>
        <v>#REF!</v>
      </c>
      <c r="N85" s="11" t="e">
        <f>'Comm Input'!#REF!</f>
        <v>#REF!</v>
      </c>
      <c r="O85" s="109" t="e">
        <f>'Comm Input'!#REF!</f>
        <v>#REF!</v>
      </c>
    </row>
    <row r="86" spans="1:15" ht="23.25" x14ac:dyDescent="0.35">
      <c r="A86" s="11" t="e">
        <f>'Comm Input'!#REF!</f>
        <v>#REF!</v>
      </c>
      <c r="B86" t="e">
        <f>'Comm Input'!#REF!</f>
        <v>#REF!</v>
      </c>
      <c r="C86" t="e">
        <f>'Comm Input'!#REF!</f>
        <v>#REF!</v>
      </c>
      <c r="D86" s="12" t="e">
        <f>'Comm Input'!#REF!</f>
        <v>#REF!</v>
      </c>
      <c r="E86" s="38" t="e">
        <f>'Comm Input'!#REF!</f>
        <v>#REF!</v>
      </c>
      <c r="F86" s="38" t="e">
        <f>'Comm Input'!#REF!</f>
        <v>#REF!</v>
      </c>
      <c r="G86" s="38" t="e">
        <f>'Comm Input'!#REF!</f>
        <v>#REF!</v>
      </c>
      <c r="H86" s="22" t="e">
        <f>'Comm Input'!#REF!</f>
        <v>#REF!</v>
      </c>
      <c r="I86" s="38" t="e">
        <f>'Comm Input'!#REF!</f>
        <v>#REF!</v>
      </c>
      <c r="J86" s="22" t="e">
        <f>'Comm Input'!#REF!</f>
        <v>#REF!</v>
      </c>
      <c r="K86" s="22" t="e">
        <f>'Comm Input'!#REF!</f>
        <v>#REF!</v>
      </c>
      <c r="L86" s="22" t="e">
        <f>'Comm Input'!#REF!</f>
        <v>#REF!</v>
      </c>
      <c r="M86" s="11" t="e">
        <f>'Comm Input'!#REF!</f>
        <v>#REF!</v>
      </c>
      <c r="N86" s="11" t="e">
        <f>'Comm Input'!#REF!</f>
        <v>#REF!</v>
      </c>
      <c r="O86" s="3" t="e">
        <f>'Comm Input'!#REF!</f>
        <v>#REF!</v>
      </c>
    </row>
    <row r="87" spans="1:15" ht="23.25" x14ac:dyDescent="0.35">
      <c r="A87" s="193" t="e">
        <f>'Comm Input'!#REF!</f>
        <v>#REF!</v>
      </c>
      <c r="B87" s="15" t="e">
        <f>'Comm Input'!#REF!</f>
        <v>#REF!</v>
      </c>
      <c r="C87" s="158" t="e">
        <f>'Comm Input'!#REF!</f>
        <v>#REF!</v>
      </c>
      <c r="D87" s="128" t="e">
        <f>'Comm Input'!#REF!</f>
        <v>#REF!</v>
      </c>
      <c r="E87" s="158" t="e">
        <f>'Comm Input'!#REF!</f>
        <v>#REF!</v>
      </c>
      <c r="F87" s="158" t="e">
        <f>'Comm Input'!#REF!</f>
        <v>#REF!</v>
      </c>
      <c r="G87" s="158" t="e">
        <f>'Comm Input'!#REF!</f>
        <v>#REF!</v>
      </c>
      <c r="H87" s="117" t="e">
        <f>'Comm Input'!#REF!</f>
        <v>#REF!</v>
      </c>
      <c r="I87" s="158" t="e">
        <f>'Comm Input'!#REF!</f>
        <v>#REF!</v>
      </c>
      <c r="J87" s="117" t="e">
        <f>'Comm Input'!#REF!</f>
        <v>#REF!</v>
      </c>
      <c r="K87" s="158" t="e">
        <f>'Comm Input'!#REF!</f>
        <v>#REF!</v>
      </c>
      <c r="L87" s="158" t="e">
        <f>'Comm Input'!#REF!</f>
        <v>#REF!</v>
      </c>
      <c r="M87" s="159" t="e">
        <f>'Comm Input'!#REF!</f>
        <v>#REF!</v>
      </c>
      <c r="N87" s="183" t="e">
        <f>'Comm Input'!#REF!</f>
        <v>#REF!</v>
      </c>
      <c r="O87" s="3" t="e">
        <f>'Comm Input'!#REF!</f>
        <v>#REF!</v>
      </c>
    </row>
    <row r="88" spans="1:15" ht="23.25" x14ac:dyDescent="0.35">
      <c r="A88" s="11" t="e">
        <f>'Comm Input'!#REF!</f>
        <v>#REF!</v>
      </c>
      <c r="B88" t="e">
        <f>'Comm Input'!#REF!</f>
        <v>#REF!</v>
      </c>
      <c r="C88" t="e">
        <f>'Comm Input'!#REF!</f>
        <v>#REF!</v>
      </c>
      <c r="D88" s="28" t="e">
        <f>'Comm Input'!#REF!</f>
        <v>#REF!</v>
      </c>
      <c r="E88" s="38" t="e">
        <f>'Comm Input'!#REF!</f>
        <v>#REF!</v>
      </c>
      <c r="F88" s="38" t="e">
        <f>'Comm Input'!#REF!</f>
        <v>#REF!</v>
      </c>
      <c r="G88" s="38" t="e">
        <f>'Comm Input'!#REF!</f>
        <v>#REF!</v>
      </c>
      <c r="H88" s="22" t="e">
        <f>'Comm Input'!#REF!</f>
        <v>#REF!</v>
      </c>
      <c r="I88" s="38" t="e">
        <f>'Comm Input'!#REF!</f>
        <v>#REF!</v>
      </c>
      <c r="J88" s="22" t="e">
        <f>'Comm Input'!#REF!</f>
        <v>#REF!</v>
      </c>
      <c r="K88" s="22" t="e">
        <f>'Comm Input'!#REF!</f>
        <v>#REF!</v>
      </c>
      <c r="L88" s="22" t="e">
        <f>'Comm Input'!#REF!</f>
        <v>#REF!</v>
      </c>
      <c r="M88" s="11" t="e">
        <f>'Comm Input'!#REF!</f>
        <v>#REF!</v>
      </c>
      <c r="N88" s="11" t="e">
        <f>'Comm Input'!#REF!</f>
        <v>#REF!</v>
      </c>
      <c r="O88" s="3" t="e">
        <f>'Comm Input'!#REF!</f>
        <v>#REF!</v>
      </c>
    </row>
    <row r="89" spans="1:15" ht="23.25" x14ac:dyDescent="0.35">
      <c r="A89" s="11" t="e">
        <f>'Comm Input'!#REF!</f>
        <v>#REF!</v>
      </c>
      <c r="B89" t="e">
        <f>'Comm Input'!#REF!</f>
        <v>#REF!</v>
      </c>
      <c r="C89" t="e">
        <f>'Comm Input'!#REF!</f>
        <v>#REF!</v>
      </c>
      <c r="D89" s="12" t="e">
        <f>'Comm Input'!#REF!</f>
        <v>#REF!</v>
      </c>
      <c r="E89" s="38" t="e">
        <f>'Comm Input'!#REF!</f>
        <v>#REF!</v>
      </c>
      <c r="F89" s="38" t="e">
        <f>'Comm Input'!#REF!</f>
        <v>#REF!</v>
      </c>
      <c r="G89" s="38" t="e">
        <f>'Comm Input'!#REF!</f>
        <v>#REF!</v>
      </c>
      <c r="H89" s="22" t="e">
        <f>'Comm Input'!#REF!</f>
        <v>#REF!</v>
      </c>
      <c r="I89" s="38" t="e">
        <f>'Comm Input'!#REF!</f>
        <v>#REF!</v>
      </c>
      <c r="J89" s="22" t="e">
        <f>'Comm Input'!#REF!</f>
        <v>#REF!</v>
      </c>
      <c r="K89" s="22" t="e">
        <f>'Comm Input'!#REF!</f>
        <v>#REF!</v>
      </c>
      <c r="L89" s="22" t="e">
        <f>'Comm Input'!#REF!</f>
        <v>#REF!</v>
      </c>
      <c r="M89" s="11" t="e">
        <f>'Comm Input'!#REF!</f>
        <v>#REF!</v>
      </c>
      <c r="N89" s="11" t="e">
        <f>'Comm Input'!#REF!</f>
        <v>#REF!</v>
      </c>
      <c r="O89" s="3" t="e">
        <f>'Comm Input'!#REF!</f>
        <v>#REF!</v>
      </c>
    </row>
    <row r="90" spans="1:15" ht="23.25" x14ac:dyDescent="0.35">
      <c r="A90" s="11" t="e">
        <f>'Comm Input'!#REF!</f>
        <v>#REF!</v>
      </c>
      <c r="B90" t="e">
        <f>'Comm Input'!#REF!</f>
        <v>#REF!</v>
      </c>
      <c r="C90" t="e">
        <f>'Comm Input'!#REF!</f>
        <v>#REF!</v>
      </c>
      <c r="D90" s="12" t="e">
        <f>'Comm Input'!#REF!</f>
        <v>#REF!</v>
      </c>
      <c r="E90" s="38" t="e">
        <f>'Comm Input'!#REF!</f>
        <v>#REF!</v>
      </c>
      <c r="F90" s="38" t="e">
        <f>'Comm Input'!#REF!</f>
        <v>#REF!</v>
      </c>
      <c r="G90" s="38" t="e">
        <f>'Comm Input'!#REF!</f>
        <v>#REF!</v>
      </c>
      <c r="H90" s="22" t="e">
        <f>'Comm Input'!#REF!</f>
        <v>#REF!</v>
      </c>
      <c r="I90" s="38" t="e">
        <f>'Comm Input'!#REF!</f>
        <v>#REF!</v>
      </c>
      <c r="J90" s="22" t="e">
        <f>'Comm Input'!#REF!</f>
        <v>#REF!</v>
      </c>
      <c r="K90" s="1172" t="e">
        <f>'Comm Input'!#REF!</f>
        <v>#REF!</v>
      </c>
      <c r="L90" s="27" t="e">
        <f>'Comm Input'!#REF!</f>
        <v>#REF!</v>
      </c>
      <c r="M90" s="11" t="e">
        <f>'Comm Input'!#REF!</f>
        <v>#REF!</v>
      </c>
      <c r="N90" s="11" t="e">
        <f>'Comm Input'!#REF!</f>
        <v>#REF!</v>
      </c>
      <c r="O90" s="109" t="e">
        <f>'Comm Input'!#REF!</f>
        <v>#REF!</v>
      </c>
    </row>
    <row r="91" spans="1:15" ht="23.25" x14ac:dyDescent="0.35">
      <c r="A91" s="11" t="e">
        <f>'Comm Input'!#REF!</f>
        <v>#REF!</v>
      </c>
      <c r="B91" s="11" t="e">
        <f>'Comm Input'!#REF!</f>
        <v>#REF!</v>
      </c>
      <c r="C91" s="11" t="e">
        <f>'Comm Input'!#REF!</f>
        <v>#REF!</v>
      </c>
      <c r="D91" s="12" t="e">
        <f>'Comm Input'!#REF!</f>
        <v>#REF!</v>
      </c>
      <c r="E91" s="13" t="e">
        <f>'Comm Input'!#REF!</f>
        <v>#REF!</v>
      </c>
      <c r="F91" s="36" t="e">
        <f>'Comm Input'!#REF!</f>
        <v>#REF!</v>
      </c>
      <c r="G91" s="36" t="e">
        <f>'Comm Input'!#REF!</f>
        <v>#REF!</v>
      </c>
      <c r="H91" s="23" t="e">
        <f>'Comm Input'!#REF!</f>
        <v>#REF!</v>
      </c>
      <c r="I91" s="36" t="e">
        <f>'Comm Input'!#REF!</f>
        <v>#REF!</v>
      </c>
      <c r="J91" s="23" t="e">
        <f>'Comm Input'!#REF!</f>
        <v>#REF!</v>
      </c>
      <c r="K91" s="23" t="e">
        <f>'Comm Input'!#REF!</f>
        <v>#REF!</v>
      </c>
      <c r="L91" s="36" t="e">
        <f>'Comm Input'!#REF!</f>
        <v>#REF!</v>
      </c>
      <c r="M91" s="11" t="e">
        <f>'Comm Input'!#REF!</f>
        <v>#REF!</v>
      </c>
      <c r="N91" s="11" t="e">
        <f>'Comm Input'!#REF!</f>
        <v>#REF!</v>
      </c>
      <c r="O91" s="3" t="e">
        <f>'Comm Input'!#REF!</f>
        <v>#REF!</v>
      </c>
    </row>
    <row r="92" spans="1:15" ht="23.25" x14ac:dyDescent="0.35">
      <c r="A92" s="193" t="e">
        <f>'Comm Input'!#REF!</f>
        <v>#REF!</v>
      </c>
      <c r="B92" s="15" t="e">
        <f>'Comm Input'!#REF!</f>
        <v>#REF!</v>
      </c>
      <c r="C92" s="158" t="e">
        <f>'Comm Input'!#REF!</f>
        <v>#REF!</v>
      </c>
      <c r="D92" s="128" t="e">
        <f>'Comm Input'!#REF!</f>
        <v>#REF!</v>
      </c>
      <c r="E92" s="158" t="e">
        <f>'Comm Input'!#REF!</f>
        <v>#REF!</v>
      </c>
      <c r="F92" s="158" t="e">
        <f>'Comm Input'!#REF!</f>
        <v>#REF!</v>
      </c>
      <c r="G92" s="158" t="e">
        <f>'Comm Input'!#REF!</f>
        <v>#REF!</v>
      </c>
      <c r="H92" s="117" t="e">
        <f>'Comm Input'!#REF!</f>
        <v>#REF!</v>
      </c>
      <c r="I92" s="158" t="e">
        <f>'Comm Input'!#REF!</f>
        <v>#REF!</v>
      </c>
      <c r="J92" s="117" t="e">
        <f>'Comm Input'!#REF!</f>
        <v>#REF!</v>
      </c>
      <c r="K92" s="158" t="e">
        <f>'Comm Input'!#REF!</f>
        <v>#REF!</v>
      </c>
      <c r="L92" s="158" t="e">
        <f>'Comm Input'!#REF!</f>
        <v>#REF!</v>
      </c>
      <c r="M92" s="159" t="e">
        <f>'Comm Input'!#REF!</f>
        <v>#REF!</v>
      </c>
      <c r="N92" s="183" t="e">
        <f>'Comm Input'!#REF!</f>
        <v>#REF!</v>
      </c>
      <c r="O92" s="3" t="e">
        <f>'Comm Input'!#REF!</f>
        <v>#REF!</v>
      </c>
    </row>
    <row r="93" spans="1:15" ht="23.25" x14ac:dyDescent="0.35">
      <c r="A93" s="11" t="e">
        <f>'Comm Input'!#REF!</f>
        <v>#REF!</v>
      </c>
      <c r="B93" t="e">
        <f>'Comm Input'!#REF!</f>
        <v>#REF!</v>
      </c>
      <c r="C93" t="e">
        <f>'Comm Input'!#REF!</f>
        <v>#REF!</v>
      </c>
      <c r="D93" s="28" t="e">
        <f>'Comm Input'!#REF!</f>
        <v>#REF!</v>
      </c>
      <c r="E93" s="38" t="e">
        <f>'Comm Input'!#REF!</f>
        <v>#REF!</v>
      </c>
      <c r="F93" s="38" t="e">
        <f>'Comm Input'!#REF!</f>
        <v>#REF!</v>
      </c>
      <c r="G93" s="38" t="e">
        <f>'Comm Input'!#REF!</f>
        <v>#REF!</v>
      </c>
      <c r="H93" s="22" t="e">
        <f>'Comm Input'!#REF!</f>
        <v>#REF!</v>
      </c>
      <c r="I93" s="38" t="e">
        <f>'Comm Input'!#REF!</f>
        <v>#REF!</v>
      </c>
      <c r="J93" s="22" t="e">
        <f>'Comm Input'!#REF!</f>
        <v>#REF!</v>
      </c>
      <c r="K93" s="22" t="e">
        <f>'Comm Input'!#REF!</f>
        <v>#REF!</v>
      </c>
      <c r="L93" s="22" t="e">
        <f>'Comm Input'!#REF!</f>
        <v>#REF!</v>
      </c>
      <c r="M93" s="11" t="e">
        <f>'Comm Input'!#REF!</f>
        <v>#REF!</v>
      </c>
      <c r="N93" s="11" t="e">
        <f>'Comm Input'!#REF!</f>
        <v>#REF!</v>
      </c>
      <c r="O93" s="3" t="e">
        <f>'Comm Input'!#REF!</f>
        <v>#REF!</v>
      </c>
    </row>
    <row r="94" spans="1:15" ht="23.25" x14ac:dyDescent="0.35">
      <c r="A94" s="11" t="e">
        <f>'Comm Input'!#REF!</f>
        <v>#REF!</v>
      </c>
      <c r="B94" t="e">
        <f>'Comm Input'!#REF!</f>
        <v>#REF!</v>
      </c>
      <c r="C94" t="e">
        <f>'Comm Input'!#REF!</f>
        <v>#REF!</v>
      </c>
      <c r="D94" s="28" t="e">
        <f>'Comm Input'!#REF!</f>
        <v>#REF!</v>
      </c>
      <c r="E94" s="38" t="e">
        <f>'Comm Input'!#REF!</f>
        <v>#REF!</v>
      </c>
      <c r="F94" s="38" t="e">
        <f>'Comm Input'!#REF!</f>
        <v>#REF!</v>
      </c>
      <c r="G94" s="38" t="e">
        <f>'Comm Input'!#REF!</f>
        <v>#REF!</v>
      </c>
      <c r="H94" s="22" t="e">
        <f>'Comm Input'!#REF!</f>
        <v>#REF!</v>
      </c>
      <c r="I94" s="38" t="e">
        <f>'Comm Input'!#REF!</f>
        <v>#REF!</v>
      </c>
      <c r="J94" s="22" t="e">
        <f>'Comm Input'!#REF!</f>
        <v>#REF!</v>
      </c>
      <c r="K94" s="22" t="e">
        <f>'Comm Input'!#REF!</f>
        <v>#REF!</v>
      </c>
      <c r="L94" s="22" t="e">
        <f>'Comm Input'!#REF!</f>
        <v>#REF!</v>
      </c>
      <c r="M94" s="11" t="e">
        <f>'Comm Input'!#REF!</f>
        <v>#REF!</v>
      </c>
      <c r="N94" s="11" t="e">
        <f>'Comm Input'!#REF!</f>
        <v>#REF!</v>
      </c>
      <c r="O94" s="3" t="e">
        <f>'Comm Input'!#REF!</f>
        <v>#REF!</v>
      </c>
    </row>
    <row r="95" spans="1:15" ht="23.25" x14ac:dyDescent="0.35">
      <c r="A95" s="11" t="e">
        <f>'Comm Input'!#REF!</f>
        <v>#REF!</v>
      </c>
      <c r="B95" t="e">
        <f>'Comm Input'!#REF!</f>
        <v>#REF!</v>
      </c>
      <c r="C95" t="e">
        <f>'Comm Input'!#REF!</f>
        <v>#REF!</v>
      </c>
      <c r="D95" s="12" t="e">
        <f>'Comm Input'!#REF!</f>
        <v>#REF!</v>
      </c>
      <c r="E95" s="38" t="e">
        <f>'Comm Input'!#REF!</f>
        <v>#REF!</v>
      </c>
      <c r="F95" s="38" t="e">
        <f>'Comm Input'!#REF!</f>
        <v>#REF!</v>
      </c>
      <c r="G95" s="38" t="e">
        <f>'Comm Input'!#REF!</f>
        <v>#REF!</v>
      </c>
      <c r="H95" s="22" t="e">
        <f>'Comm Input'!#REF!</f>
        <v>#REF!</v>
      </c>
      <c r="I95" s="38" t="e">
        <f>'Comm Input'!#REF!</f>
        <v>#REF!</v>
      </c>
      <c r="J95" s="22" t="e">
        <f>'Comm Input'!#REF!</f>
        <v>#REF!</v>
      </c>
      <c r="K95" s="1172" t="e">
        <f>'Comm Input'!#REF!</f>
        <v>#REF!</v>
      </c>
      <c r="L95" s="1172" t="e">
        <f>'Comm Input'!#REF!</f>
        <v>#REF!</v>
      </c>
      <c r="M95" s="11" t="e">
        <f>'Comm Input'!#REF!</f>
        <v>#REF!</v>
      </c>
      <c r="N95" s="11" t="e">
        <f>'Comm Input'!#REF!</f>
        <v>#REF!</v>
      </c>
      <c r="O95" s="109" t="e">
        <f>'Comm Input'!#REF!</f>
        <v>#REF!</v>
      </c>
    </row>
    <row r="96" spans="1:15" ht="23.25" x14ac:dyDescent="0.35">
      <c r="A96" s="11" t="e">
        <f>'Comm Input'!#REF!</f>
        <v>#REF!</v>
      </c>
      <c r="B96" t="e">
        <f>'Comm Input'!#REF!</f>
        <v>#REF!</v>
      </c>
      <c r="C96" t="e">
        <f>'Comm Input'!#REF!</f>
        <v>#REF!</v>
      </c>
      <c r="D96" s="12" t="e">
        <f>'Comm Input'!#REF!</f>
        <v>#REF!</v>
      </c>
      <c r="E96" s="38" t="e">
        <f>'Comm Input'!#REF!</f>
        <v>#REF!</v>
      </c>
      <c r="F96" s="38" t="e">
        <f>'Comm Input'!#REF!</f>
        <v>#REF!</v>
      </c>
      <c r="G96" s="38" t="e">
        <f>'Comm Input'!#REF!</f>
        <v>#REF!</v>
      </c>
      <c r="H96" s="22" t="e">
        <f>'Comm Input'!#REF!</f>
        <v>#REF!</v>
      </c>
      <c r="I96" s="38" t="e">
        <f>'Comm Input'!#REF!</f>
        <v>#REF!</v>
      </c>
      <c r="J96" s="22" t="e">
        <f>'Comm Input'!#REF!</f>
        <v>#REF!</v>
      </c>
      <c r="K96" s="22" t="e">
        <f>'Comm Input'!#REF!</f>
        <v>#REF!</v>
      </c>
      <c r="L96" s="22" t="e">
        <f>'Comm Input'!#REF!</f>
        <v>#REF!</v>
      </c>
      <c r="M96" s="11" t="e">
        <f>'Comm Input'!#REF!</f>
        <v>#REF!</v>
      </c>
      <c r="N96" s="11" t="e">
        <f>'Comm Input'!#REF!</f>
        <v>#REF!</v>
      </c>
      <c r="O96" s="3" t="e">
        <f>'Comm Input'!#REF!</f>
        <v>#REF!</v>
      </c>
    </row>
    <row r="97" spans="1:15" ht="23.25" x14ac:dyDescent="0.35">
      <c r="A97" s="193" t="e">
        <f>'Comm Input'!#REF!</f>
        <v>#REF!</v>
      </c>
      <c r="B97" s="15" t="e">
        <f>'Comm Input'!#REF!</f>
        <v>#REF!</v>
      </c>
      <c r="C97" s="158" t="e">
        <f>'Comm Input'!#REF!</f>
        <v>#REF!</v>
      </c>
      <c r="D97" s="128" t="e">
        <f>'Comm Input'!#REF!</f>
        <v>#REF!</v>
      </c>
      <c r="E97" s="158" t="e">
        <f>'Comm Input'!#REF!</f>
        <v>#REF!</v>
      </c>
      <c r="F97" s="158" t="e">
        <f>'Comm Input'!#REF!</f>
        <v>#REF!</v>
      </c>
      <c r="G97" s="158" t="e">
        <f>'Comm Input'!#REF!</f>
        <v>#REF!</v>
      </c>
      <c r="H97" s="117" t="e">
        <f>'Comm Input'!#REF!</f>
        <v>#REF!</v>
      </c>
      <c r="I97" s="158" t="e">
        <f>'Comm Input'!#REF!</f>
        <v>#REF!</v>
      </c>
      <c r="J97" s="117" t="e">
        <f>'Comm Input'!#REF!</f>
        <v>#REF!</v>
      </c>
      <c r="K97" s="158" t="e">
        <f>'Comm Input'!#REF!</f>
        <v>#REF!</v>
      </c>
      <c r="L97" s="158" t="e">
        <f>'Comm Input'!#REF!</f>
        <v>#REF!</v>
      </c>
      <c r="M97" s="159" t="e">
        <f>'Comm Input'!#REF!</f>
        <v>#REF!</v>
      </c>
      <c r="N97" s="183" t="e">
        <f>'Comm Input'!#REF!</f>
        <v>#REF!</v>
      </c>
      <c r="O97" s="3" t="e">
        <f>'Comm Input'!#REF!</f>
        <v>#REF!</v>
      </c>
    </row>
    <row r="98" spans="1:15" ht="23.25" x14ac:dyDescent="0.35">
      <c r="A98" s="11" t="e">
        <f>'Comm Input'!#REF!</f>
        <v>#REF!</v>
      </c>
      <c r="B98" t="e">
        <f>'Comm Input'!#REF!</f>
        <v>#REF!</v>
      </c>
      <c r="C98" t="e">
        <f>'Comm Input'!#REF!</f>
        <v>#REF!</v>
      </c>
      <c r="D98" s="26" t="e">
        <f>'Comm Input'!#REF!</f>
        <v>#REF!</v>
      </c>
      <c r="E98" s="38" t="e">
        <f>'Comm Input'!#REF!</f>
        <v>#REF!</v>
      </c>
      <c r="F98" s="38" t="e">
        <f>'Comm Input'!#REF!</f>
        <v>#REF!</v>
      </c>
      <c r="G98" s="38" t="e">
        <f>'Comm Input'!#REF!</f>
        <v>#REF!</v>
      </c>
      <c r="H98" s="22" t="e">
        <f>'Comm Input'!#REF!</f>
        <v>#REF!</v>
      </c>
      <c r="I98" s="38" t="e">
        <f>'Comm Input'!#REF!</f>
        <v>#REF!</v>
      </c>
      <c r="J98" s="22" t="e">
        <f>'Comm Input'!#REF!</f>
        <v>#REF!</v>
      </c>
      <c r="K98" s="22" t="e">
        <f>'Comm Input'!#REF!</f>
        <v>#REF!</v>
      </c>
      <c r="L98" s="38" t="e">
        <f>'Comm Input'!#REF!</f>
        <v>#REF!</v>
      </c>
      <c r="M98" s="11" t="e">
        <f>'Comm Input'!#REF!</f>
        <v>#REF!</v>
      </c>
      <c r="N98" s="11" t="e">
        <f>'Comm Input'!#REF!</f>
        <v>#REF!</v>
      </c>
      <c r="O98" s="3" t="e">
        <f>'Comm Input'!#REF!</f>
        <v>#REF!</v>
      </c>
    </row>
    <row r="99" spans="1:15" ht="23.25" x14ac:dyDescent="0.35">
      <c r="A99" s="11" t="e">
        <f>'Comm Input'!#REF!</f>
        <v>#REF!</v>
      </c>
      <c r="B99" t="e">
        <f>'Comm Input'!#REF!</f>
        <v>#REF!</v>
      </c>
      <c r="C99" t="e">
        <f>'Comm Input'!#REF!</f>
        <v>#REF!</v>
      </c>
      <c r="D99" s="26" t="e">
        <f>'Comm Input'!#REF!</f>
        <v>#REF!</v>
      </c>
      <c r="E99" s="38" t="e">
        <f>'Comm Input'!#REF!</f>
        <v>#REF!</v>
      </c>
      <c r="F99" s="38" t="e">
        <f>'Comm Input'!#REF!</f>
        <v>#REF!</v>
      </c>
      <c r="G99" s="38" t="e">
        <f>'Comm Input'!#REF!</f>
        <v>#REF!</v>
      </c>
      <c r="H99" s="22" t="e">
        <f>'Comm Input'!#REF!</f>
        <v>#REF!</v>
      </c>
      <c r="I99" s="38" t="e">
        <f>'Comm Input'!#REF!</f>
        <v>#REF!</v>
      </c>
      <c r="J99" s="22" t="e">
        <f>'Comm Input'!#REF!</f>
        <v>#REF!</v>
      </c>
      <c r="K99" s="22" t="e">
        <f>'Comm Input'!#REF!</f>
        <v>#REF!</v>
      </c>
      <c r="L99" s="38" t="e">
        <f>'Comm Input'!#REF!</f>
        <v>#REF!</v>
      </c>
      <c r="M99" s="11" t="e">
        <f>'Comm Input'!#REF!</f>
        <v>#REF!</v>
      </c>
      <c r="N99" s="11" t="e">
        <f>'Comm Input'!#REF!</f>
        <v>#REF!</v>
      </c>
      <c r="O99" s="3" t="e">
        <f>'Comm Input'!#REF!</f>
        <v>#REF!</v>
      </c>
    </row>
    <row r="100" spans="1:15" ht="23.25" x14ac:dyDescent="0.35">
      <c r="A100" s="11" t="e">
        <f>'Comm Input'!#REF!</f>
        <v>#REF!</v>
      </c>
      <c r="B100" t="e">
        <f>'Comm Input'!#REF!</f>
        <v>#REF!</v>
      </c>
      <c r="C100" t="e">
        <f>'Comm Input'!#REF!</f>
        <v>#REF!</v>
      </c>
      <c r="D100" s="26" t="e">
        <f>'Comm Input'!#REF!</f>
        <v>#REF!</v>
      </c>
      <c r="E100" s="38" t="e">
        <f>'Comm Input'!#REF!</f>
        <v>#REF!</v>
      </c>
      <c r="F100" s="38" t="e">
        <f>'Comm Input'!#REF!</f>
        <v>#REF!</v>
      </c>
      <c r="G100" s="38" t="e">
        <f>'Comm Input'!#REF!</f>
        <v>#REF!</v>
      </c>
      <c r="H100" s="22" t="e">
        <f>'Comm Input'!#REF!</f>
        <v>#REF!</v>
      </c>
      <c r="I100" s="38" t="e">
        <f>'Comm Input'!#REF!</f>
        <v>#REF!</v>
      </c>
      <c r="J100" s="22" t="e">
        <f>'Comm Input'!#REF!</f>
        <v>#REF!</v>
      </c>
      <c r="K100" s="22" t="e">
        <f>'Comm Input'!#REF!</f>
        <v>#REF!</v>
      </c>
      <c r="L100" s="38" t="e">
        <f>'Comm Input'!#REF!</f>
        <v>#REF!</v>
      </c>
      <c r="M100" s="11" t="e">
        <f>'Comm Input'!#REF!</f>
        <v>#REF!</v>
      </c>
      <c r="N100" s="11" t="e">
        <f>'Comm Input'!#REF!</f>
        <v>#REF!</v>
      </c>
      <c r="O100" s="3" t="e">
        <f>'Comm Input'!#REF!</f>
        <v>#REF!</v>
      </c>
    </row>
    <row r="101" spans="1:15" ht="23.25" x14ac:dyDescent="0.35">
      <c r="A101" s="11" t="e">
        <f>'Comm Input'!#REF!</f>
        <v>#REF!</v>
      </c>
      <c r="B101" s="11" t="e">
        <f>'Comm Input'!#REF!</f>
        <v>#REF!</v>
      </c>
      <c r="C101" s="11" t="e">
        <f>'Comm Input'!#REF!</f>
        <v>#REF!</v>
      </c>
      <c r="D101" s="26" t="e">
        <f>'Comm Input'!#REF!</f>
        <v>#REF!</v>
      </c>
      <c r="E101" s="36" t="e">
        <f>'Comm Input'!#REF!</f>
        <v>#REF!</v>
      </c>
      <c r="F101" s="36" t="e">
        <f>'Comm Input'!#REF!</f>
        <v>#REF!</v>
      </c>
      <c r="G101" s="36" t="e">
        <f>'Comm Input'!#REF!</f>
        <v>#REF!</v>
      </c>
      <c r="H101" s="23" t="e">
        <f>'Comm Input'!#REF!</f>
        <v>#REF!</v>
      </c>
      <c r="I101" s="36" t="e">
        <f>'Comm Input'!#REF!</f>
        <v>#REF!</v>
      </c>
      <c r="J101" s="23" t="e">
        <f>'Comm Input'!#REF!</f>
        <v>#REF!</v>
      </c>
      <c r="K101" s="22" t="e">
        <f>'Comm Input'!#REF!</f>
        <v>#REF!</v>
      </c>
      <c r="L101" s="36" t="e">
        <f>'Comm Input'!#REF!</f>
        <v>#REF!</v>
      </c>
      <c r="M101" s="11" t="e">
        <f>'Comm Input'!#REF!</f>
        <v>#REF!</v>
      </c>
      <c r="N101" s="11" t="e">
        <f>'Comm Input'!#REF!</f>
        <v>#REF!</v>
      </c>
      <c r="O101" s="3" t="e">
        <f>'Comm Input'!#REF!</f>
        <v>#REF!</v>
      </c>
    </row>
    <row r="102" spans="1:15" ht="23.25" x14ac:dyDescent="0.35">
      <c r="A102" s="11" t="e">
        <f>'Comm Input'!#REF!</f>
        <v>#REF!</v>
      </c>
      <c r="B102" s="11" t="e">
        <f>'Comm Input'!#REF!</f>
        <v>#REF!</v>
      </c>
      <c r="C102" s="11" t="e">
        <f>'Comm Input'!#REF!</f>
        <v>#REF!</v>
      </c>
      <c r="D102" s="12" t="e">
        <f>'Comm Input'!#REF!</f>
        <v>#REF!</v>
      </c>
      <c r="E102" s="36" t="e">
        <f>'Comm Input'!#REF!</f>
        <v>#REF!</v>
      </c>
      <c r="F102" s="36" t="e">
        <f>'Comm Input'!#REF!</f>
        <v>#REF!</v>
      </c>
      <c r="G102" s="36" t="e">
        <f>'Comm Input'!#REF!</f>
        <v>#REF!</v>
      </c>
      <c r="H102" s="23" t="e">
        <f>'Comm Input'!#REF!</f>
        <v>#REF!</v>
      </c>
      <c r="I102" s="36" t="e">
        <f>'Comm Input'!#REF!</f>
        <v>#REF!</v>
      </c>
      <c r="J102" s="23" t="e">
        <f>'Comm Input'!#REF!</f>
        <v>#REF!</v>
      </c>
      <c r="K102" s="22" t="e">
        <f>'Comm Input'!#REF!</f>
        <v>#REF!</v>
      </c>
      <c r="L102" s="36" t="e">
        <f>'Comm Input'!#REF!</f>
        <v>#REF!</v>
      </c>
      <c r="M102" s="11" t="e">
        <f>'Comm Input'!#REF!</f>
        <v>#REF!</v>
      </c>
      <c r="N102" s="11" t="e">
        <f>'Comm Input'!#REF!</f>
        <v>#REF!</v>
      </c>
      <c r="O102" s="3" t="e">
        <f>'Comm Input'!#REF!</f>
        <v>#REF!</v>
      </c>
    </row>
    <row r="103" spans="1:15" ht="23.25" x14ac:dyDescent="0.35">
      <c r="A103" s="11" t="e">
        <f>'Comm Input'!#REF!</f>
        <v>#REF!</v>
      </c>
      <c r="B103" s="11" t="e">
        <f>'Comm Input'!#REF!</f>
        <v>#REF!</v>
      </c>
      <c r="C103" s="11" t="e">
        <f>'Comm Input'!#REF!</f>
        <v>#REF!</v>
      </c>
      <c r="D103" s="12" t="e">
        <f>'Comm Input'!#REF!</f>
        <v>#REF!</v>
      </c>
      <c r="E103" s="36" t="e">
        <f>'Comm Input'!#REF!</f>
        <v>#REF!</v>
      </c>
      <c r="F103" s="36" t="e">
        <f>'Comm Input'!#REF!</f>
        <v>#REF!</v>
      </c>
      <c r="G103" s="36" t="e">
        <f>'Comm Input'!#REF!</f>
        <v>#REF!</v>
      </c>
      <c r="H103" s="23" t="e">
        <f>'Comm Input'!#REF!</f>
        <v>#REF!</v>
      </c>
      <c r="I103" s="36" t="e">
        <f>'Comm Input'!#REF!</f>
        <v>#REF!</v>
      </c>
      <c r="J103" s="23" t="e">
        <f>'Comm Input'!#REF!</f>
        <v>#REF!</v>
      </c>
      <c r="K103" s="1172" t="e">
        <f>'Comm Input'!#REF!</f>
        <v>#REF!</v>
      </c>
      <c r="L103" s="36" t="e">
        <f>'Comm Input'!#REF!</f>
        <v>#REF!</v>
      </c>
      <c r="M103" s="11" t="e">
        <f>'Comm Input'!#REF!</f>
        <v>#REF!</v>
      </c>
      <c r="N103" s="11" t="e">
        <f>'Comm Input'!#REF!</f>
        <v>#REF!</v>
      </c>
      <c r="O103" s="109" t="e">
        <f>'Comm Input'!#REF!</f>
        <v>#REF!</v>
      </c>
    </row>
    <row r="104" spans="1:15" ht="23.25" x14ac:dyDescent="0.35">
      <c r="A104" s="11" t="e">
        <f>'Comm Input'!#REF!</f>
        <v>#REF!</v>
      </c>
      <c r="B104" t="e">
        <f>'Comm Input'!#REF!</f>
        <v>#REF!</v>
      </c>
      <c r="C104" t="e">
        <f>'Comm Input'!#REF!</f>
        <v>#REF!</v>
      </c>
      <c r="D104" s="39" t="e">
        <f>'Comm Input'!#REF!</f>
        <v>#REF!</v>
      </c>
      <c r="E104" s="38" t="e">
        <f>'Comm Input'!#REF!</f>
        <v>#REF!</v>
      </c>
      <c r="F104" s="38" t="e">
        <f>'Comm Input'!#REF!</f>
        <v>#REF!</v>
      </c>
      <c r="G104" s="38" t="e">
        <f>'Comm Input'!#REF!</f>
        <v>#REF!</v>
      </c>
      <c r="H104" s="22" t="e">
        <f>'Comm Input'!#REF!</f>
        <v>#REF!</v>
      </c>
      <c r="I104" s="38" t="e">
        <f>'Comm Input'!#REF!</f>
        <v>#REF!</v>
      </c>
      <c r="J104" s="22" t="e">
        <f>'Comm Input'!#REF!</f>
        <v>#REF!</v>
      </c>
      <c r="K104" s="22" t="e">
        <f>'Comm Input'!#REF!</f>
        <v>#REF!</v>
      </c>
      <c r="L104" s="38" t="e">
        <f>'Comm Input'!#REF!</f>
        <v>#REF!</v>
      </c>
      <c r="M104" s="11" t="e">
        <f>'Comm Input'!#REF!</f>
        <v>#REF!</v>
      </c>
      <c r="N104" s="11" t="e">
        <f>'Comm Input'!#REF!</f>
        <v>#REF!</v>
      </c>
      <c r="O104" s="3" t="e">
        <f>'Comm Input'!#REF!</f>
        <v>#REF!</v>
      </c>
    </row>
    <row r="105" spans="1:15" ht="23.25" x14ac:dyDescent="0.35">
      <c r="A105" s="193" t="e">
        <f>'Comm Input'!#REF!</f>
        <v>#REF!</v>
      </c>
      <c r="B105" s="15" t="e">
        <f>'Comm Input'!#REF!</f>
        <v>#REF!</v>
      </c>
      <c r="C105" s="158" t="e">
        <f>'Comm Input'!#REF!</f>
        <v>#REF!</v>
      </c>
      <c r="D105" s="128" t="e">
        <f>'Comm Input'!#REF!</f>
        <v>#REF!</v>
      </c>
      <c r="E105" s="158" t="e">
        <f>'Comm Input'!#REF!</f>
        <v>#REF!</v>
      </c>
      <c r="F105" s="158" t="e">
        <f>'Comm Input'!#REF!</f>
        <v>#REF!</v>
      </c>
      <c r="G105" s="158" t="e">
        <f>'Comm Input'!#REF!</f>
        <v>#REF!</v>
      </c>
      <c r="H105" s="117" t="e">
        <f>'Comm Input'!#REF!</f>
        <v>#REF!</v>
      </c>
      <c r="I105" s="158" t="e">
        <f>'Comm Input'!#REF!</f>
        <v>#REF!</v>
      </c>
      <c r="J105" s="117" t="e">
        <f>'Comm Input'!#REF!</f>
        <v>#REF!</v>
      </c>
      <c r="K105" s="158" t="e">
        <f>'Comm Input'!#REF!</f>
        <v>#REF!</v>
      </c>
      <c r="L105" s="158" t="e">
        <f>'Comm Input'!#REF!</f>
        <v>#REF!</v>
      </c>
      <c r="M105" s="159" t="e">
        <f>'Comm Input'!#REF!</f>
        <v>#REF!</v>
      </c>
      <c r="N105" s="183" t="e">
        <f>'Comm Input'!#REF!</f>
        <v>#REF!</v>
      </c>
      <c r="O105" s="3" t="e">
        <f>'Comm Input'!#REF!</f>
        <v>#REF!</v>
      </c>
    </row>
    <row r="106" spans="1:15" ht="23.25" x14ac:dyDescent="0.35">
      <c r="A106" s="11" t="e">
        <f>'Comm Input'!#REF!</f>
        <v>#REF!</v>
      </c>
      <c r="B106" s="11" t="e">
        <f>'Comm Input'!#REF!</f>
        <v>#REF!</v>
      </c>
      <c r="C106" s="11" t="e">
        <f>'Comm Input'!#REF!</f>
        <v>#REF!</v>
      </c>
      <c r="D106" s="26" t="e">
        <f>'Comm Input'!#REF!</f>
        <v>#REF!</v>
      </c>
      <c r="E106" s="36" t="e">
        <f>'Comm Input'!#REF!</f>
        <v>#REF!</v>
      </c>
      <c r="F106" s="36" t="e">
        <f>'Comm Input'!#REF!</f>
        <v>#REF!</v>
      </c>
      <c r="G106" s="36" t="e">
        <f>'Comm Input'!#REF!</f>
        <v>#REF!</v>
      </c>
      <c r="H106" s="23" t="e">
        <f>'Comm Input'!#REF!</f>
        <v>#REF!</v>
      </c>
      <c r="I106" s="36" t="e">
        <f>'Comm Input'!#REF!</f>
        <v>#REF!</v>
      </c>
      <c r="J106" s="23" t="e">
        <f>'Comm Input'!#REF!</f>
        <v>#REF!</v>
      </c>
      <c r="K106" s="23" t="e">
        <f>'Comm Input'!#REF!</f>
        <v>#REF!</v>
      </c>
      <c r="L106" s="16" t="e">
        <f>'Comm Input'!#REF!</f>
        <v>#REF!</v>
      </c>
      <c r="M106" s="11" t="e">
        <f>'Comm Input'!#REF!</f>
        <v>#REF!</v>
      </c>
      <c r="N106" s="11" t="e">
        <f>'Comm Input'!#REF!</f>
        <v>#REF!</v>
      </c>
      <c r="O106" s="3" t="e">
        <f>'Comm Input'!#REF!</f>
        <v>#REF!</v>
      </c>
    </row>
    <row r="107" spans="1:15" ht="23.25" x14ac:dyDescent="0.35">
      <c r="A107" s="11" t="e">
        <f>'Comm Input'!#REF!</f>
        <v>#REF!</v>
      </c>
      <c r="B107" s="11" t="e">
        <f>'Comm Input'!#REF!</f>
        <v>#REF!</v>
      </c>
      <c r="C107" s="11" t="e">
        <f>'Comm Input'!#REF!</f>
        <v>#REF!</v>
      </c>
      <c r="D107" s="12" t="e">
        <f>'Comm Input'!#REF!</f>
        <v>#REF!</v>
      </c>
      <c r="E107" s="36" t="e">
        <f>'Comm Input'!#REF!</f>
        <v>#REF!</v>
      </c>
      <c r="F107" s="36" t="e">
        <f>'Comm Input'!#REF!</f>
        <v>#REF!</v>
      </c>
      <c r="G107" s="36" t="e">
        <f>'Comm Input'!#REF!</f>
        <v>#REF!</v>
      </c>
      <c r="H107" s="23" t="e">
        <f>'Comm Input'!#REF!</f>
        <v>#REF!</v>
      </c>
      <c r="I107" s="36" t="e">
        <f>'Comm Input'!#REF!</f>
        <v>#REF!</v>
      </c>
      <c r="J107" s="23" t="e">
        <f>'Comm Input'!#REF!</f>
        <v>#REF!</v>
      </c>
      <c r="K107" s="23" t="e">
        <f>'Comm Input'!#REF!</f>
        <v>#REF!</v>
      </c>
      <c r="L107" s="16" t="e">
        <f>'Comm Input'!#REF!</f>
        <v>#REF!</v>
      </c>
      <c r="M107" s="11" t="e">
        <f>'Comm Input'!#REF!</f>
        <v>#REF!</v>
      </c>
      <c r="N107" s="11" t="e">
        <f>'Comm Input'!#REF!</f>
        <v>#REF!</v>
      </c>
      <c r="O107" s="3" t="e">
        <f>'Comm Input'!#REF!</f>
        <v>#REF!</v>
      </c>
    </row>
    <row r="108" spans="1:15" ht="23.25" x14ac:dyDescent="0.35">
      <c r="A108" s="11" t="e">
        <f>'Comm Input'!#REF!</f>
        <v>#REF!</v>
      </c>
      <c r="B108" s="11" t="e">
        <f>'Comm Input'!#REF!</f>
        <v>#REF!</v>
      </c>
      <c r="C108" s="11" t="e">
        <f>'Comm Input'!#REF!</f>
        <v>#REF!</v>
      </c>
      <c r="D108" s="90" t="e">
        <f>'Comm Input'!#REF!</f>
        <v>#REF!</v>
      </c>
      <c r="E108" s="36" t="e">
        <f>'Comm Input'!#REF!</f>
        <v>#REF!</v>
      </c>
      <c r="F108" s="36" t="e">
        <f>'Comm Input'!#REF!</f>
        <v>#REF!</v>
      </c>
      <c r="G108" s="36" t="e">
        <f>'Comm Input'!#REF!</f>
        <v>#REF!</v>
      </c>
      <c r="H108" s="23" t="e">
        <f>'Comm Input'!#REF!</f>
        <v>#REF!</v>
      </c>
      <c r="I108" s="36" t="e">
        <f>'Comm Input'!#REF!</f>
        <v>#REF!</v>
      </c>
      <c r="J108" s="23" t="e">
        <f>'Comm Input'!#REF!</f>
        <v>#REF!</v>
      </c>
      <c r="K108" s="23" t="e">
        <f>'Comm Input'!#REF!</f>
        <v>#REF!</v>
      </c>
      <c r="L108" s="16" t="e">
        <f>'Comm Input'!#REF!</f>
        <v>#REF!</v>
      </c>
      <c r="M108" s="11" t="e">
        <f>'Comm Input'!#REF!</f>
        <v>#REF!</v>
      </c>
      <c r="N108" s="11" t="e">
        <f>'Comm Input'!#REF!</f>
        <v>#REF!</v>
      </c>
      <c r="O108" s="3" t="e">
        <f>'Comm Input'!#REF!</f>
        <v>#REF!</v>
      </c>
    </row>
    <row r="109" spans="1:15" ht="23.25" x14ac:dyDescent="0.35">
      <c r="A109" s="11" t="e">
        <f>'Comm Input'!#REF!</f>
        <v>#REF!</v>
      </c>
      <c r="B109" s="11" t="e">
        <f>'Comm Input'!#REF!</f>
        <v>#REF!</v>
      </c>
      <c r="C109" s="11" t="e">
        <f>'Comm Input'!#REF!</f>
        <v>#REF!</v>
      </c>
      <c r="D109" s="26" t="e">
        <f>'Comm Input'!#REF!</f>
        <v>#REF!</v>
      </c>
      <c r="E109" s="36" t="e">
        <f>'Comm Input'!#REF!</f>
        <v>#REF!</v>
      </c>
      <c r="F109" s="36" t="e">
        <f>'Comm Input'!#REF!</f>
        <v>#REF!</v>
      </c>
      <c r="G109" s="36" t="e">
        <f>'Comm Input'!#REF!</f>
        <v>#REF!</v>
      </c>
      <c r="H109" s="23" t="e">
        <f>'Comm Input'!#REF!</f>
        <v>#REF!</v>
      </c>
      <c r="I109" s="36" t="e">
        <f>'Comm Input'!#REF!</f>
        <v>#REF!</v>
      </c>
      <c r="J109" s="23" t="e">
        <f>'Comm Input'!#REF!</f>
        <v>#REF!</v>
      </c>
      <c r="K109" s="23" t="e">
        <f>'Comm Input'!#REF!</f>
        <v>#REF!</v>
      </c>
      <c r="L109" s="23" t="e">
        <f>'Comm Input'!#REF!</f>
        <v>#REF!</v>
      </c>
      <c r="M109" s="11" t="e">
        <f>'Comm Input'!#REF!</f>
        <v>#REF!</v>
      </c>
      <c r="N109" s="11" t="e">
        <f>'Comm Input'!#REF!</f>
        <v>#REF!</v>
      </c>
      <c r="O109" s="3" t="e">
        <f>'Comm Input'!#REF!</f>
        <v>#REF!</v>
      </c>
    </row>
    <row r="110" spans="1:15" ht="23.25" x14ac:dyDescent="0.35">
      <c r="A110" s="11" t="e">
        <f>'Comm Input'!#REF!</f>
        <v>#REF!</v>
      </c>
      <c r="B110" s="11" t="e">
        <f>'Comm Input'!#REF!</f>
        <v>#REF!</v>
      </c>
      <c r="C110" s="11" t="e">
        <f>'Comm Input'!#REF!</f>
        <v>#REF!</v>
      </c>
      <c r="D110" s="12" t="e">
        <f>'Comm Input'!#REF!</f>
        <v>#REF!</v>
      </c>
      <c r="E110" s="36" t="e">
        <f>'Comm Input'!#REF!</f>
        <v>#REF!</v>
      </c>
      <c r="F110" s="36" t="e">
        <f>'Comm Input'!#REF!</f>
        <v>#REF!</v>
      </c>
      <c r="G110" s="36" t="e">
        <f>'Comm Input'!#REF!</f>
        <v>#REF!</v>
      </c>
      <c r="H110" s="23" t="e">
        <f>'Comm Input'!#REF!</f>
        <v>#REF!</v>
      </c>
      <c r="I110" s="36" t="e">
        <f>'Comm Input'!#REF!</f>
        <v>#REF!</v>
      </c>
      <c r="J110" s="23" t="e">
        <f>'Comm Input'!#REF!</f>
        <v>#REF!</v>
      </c>
      <c r="K110" s="23" t="e">
        <f>'Comm Input'!#REF!</f>
        <v>#REF!</v>
      </c>
      <c r="L110" s="16" t="e">
        <f>'Comm Input'!#REF!</f>
        <v>#REF!</v>
      </c>
      <c r="M110" s="11" t="e">
        <f>'Comm Input'!#REF!</f>
        <v>#REF!</v>
      </c>
      <c r="N110" s="11" t="e">
        <f>'Comm Input'!#REF!</f>
        <v>#REF!</v>
      </c>
      <c r="O110" s="3" t="e">
        <f>'Comm Input'!#REF!</f>
        <v>#REF!</v>
      </c>
    </row>
    <row r="111" spans="1:15" ht="23.25" x14ac:dyDescent="0.35">
      <c r="A111" s="11" t="e">
        <f>'Comm Input'!#REF!</f>
        <v>#REF!</v>
      </c>
      <c r="B111" s="11" t="e">
        <f>'Comm Input'!#REF!</f>
        <v>#REF!</v>
      </c>
      <c r="C111" s="11" t="e">
        <f>'Comm Input'!#REF!</f>
        <v>#REF!</v>
      </c>
      <c r="D111" s="12" t="e">
        <f>'Comm Input'!#REF!</f>
        <v>#REF!</v>
      </c>
      <c r="E111" s="36" t="e">
        <f>'Comm Input'!#REF!</f>
        <v>#REF!</v>
      </c>
      <c r="F111" s="36" t="e">
        <f>'Comm Input'!#REF!</f>
        <v>#REF!</v>
      </c>
      <c r="G111" s="36" t="e">
        <f>'Comm Input'!#REF!</f>
        <v>#REF!</v>
      </c>
      <c r="H111" s="23" t="e">
        <f>'Comm Input'!#REF!</f>
        <v>#REF!</v>
      </c>
      <c r="I111" s="36" t="e">
        <f>'Comm Input'!#REF!</f>
        <v>#REF!</v>
      </c>
      <c r="J111" s="23" t="e">
        <f>'Comm Input'!#REF!</f>
        <v>#REF!</v>
      </c>
      <c r="K111" s="1173" t="e">
        <f>'Comm Input'!#REF!</f>
        <v>#REF!</v>
      </c>
      <c r="L111" s="1175" t="e">
        <f>'Comm Input'!#REF!</f>
        <v>#REF!</v>
      </c>
      <c r="M111" s="11" t="e">
        <f>'Comm Input'!#REF!</f>
        <v>#REF!</v>
      </c>
      <c r="N111" s="11" t="e">
        <f>'Comm Input'!#REF!</f>
        <v>#REF!</v>
      </c>
      <c r="O111" s="109" t="e">
        <f>'Comm Input'!#REF!</f>
        <v>#REF!</v>
      </c>
    </row>
    <row r="112" spans="1:15" ht="23.25" x14ac:dyDescent="0.35">
      <c r="A112" s="11" t="e">
        <f>'Comm Input'!#REF!</f>
        <v>#REF!</v>
      </c>
      <c r="B112" s="11" t="e">
        <f>'Comm Input'!#REF!</f>
        <v>#REF!</v>
      </c>
      <c r="C112" s="11" t="e">
        <f>'Comm Input'!#REF!</f>
        <v>#REF!</v>
      </c>
      <c r="D112" s="12" t="e">
        <f>'Comm Input'!#REF!</f>
        <v>#REF!</v>
      </c>
      <c r="E112" s="36" t="e">
        <f>'Comm Input'!#REF!</f>
        <v>#REF!</v>
      </c>
      <c r="F112" s="36" t="e">
        <f>'Comm Input'!#REF!</f>
        <v>#REF!</v>
      </c>
      <c r="G112" s="36" t="e">
        <f>'Comm Input'!#REF!</f>
        <v>#REF!</v>
      </c>
      <c r="H112" s="23" t="e">
        <f>'Comm Input'!#REF!</f>
        <v>#REF!</v>
      </c>
      <c r="I112" s="36" t="e">
        <f>'Comm Input'!#REF!</f>
        <v>#REF!</v>
      </c>
      <c r="J112" s="23" t="e">
        <f>'Comm Input'!#REF!</f>
        <v>#REF!</v>
      </c>
      <c r="K112" s="23" t="e">
        <f>'Comm Input'!#REF!</f>
        <v>#REF!</v>
      </c>
      <c r="L112" s="16" t="e">
        <f>'Comm Input'!#REF!</f>
        <v>#REF!</v>
      </c>
      <c r="M112" s="11" t="e">
        <f>'Comm Input'!#REF!</f>
        <v>#REF!</v>
      </c>
      <c r="N112" s="11" t="e">
        <f>'Comm Input'!#REF!</f>
        <v>#REF!</v>
      </c>
      <c r="O112" s="3" t="e">
        <f>'Comm Input'!#REF!</f>
        <v>#REF!</v>
      </c>
    </row>
    <row r="113" spans="1:15" ht="23.25" x14ac:dyDescent="0.35">
      <c r="A113" s="193" t="e">
        <f>'Comm Input'!#REF!</f>
        <v>#REF!</v>
      </c>
      <c r="B113" s="15" t="e">
        <f>'Comm Input'!#REF!</f>
        <v>#REF!</v>
      </c>
      <c r="C113" s="158" t="e">
        <f>'Comm Input'!#REF!</f>
        <v>#REF!</v>
      </c>
      <c r="D113" s="128" t="e">
        <f>'Comm Input'!#REF!</f>
        <v>#REF!</v>
      </c>
      <c r="E113" s="158" t="e">
        <f>'Comm Input'!#REF!</f>
        <v>#REF!</v>
      </c>
      <c r="F113" s="158" t="e">
        <f>'Comm Input'!#REF!</f>
        <v>#REF!</v>
      </c>
      <c r="G113" s="158" t="e">
        <f>'Comm Input'!#REF!</f>
        <v>#REF!</v>
      </c>
      <c r="H113" s="117" t="e">
        <f>'Comm Input'!#REF!</f>
        <v>#REF!</v>
      </c>
      <c r="I113" s="158" t="e">
        <f>'Comm Input'!#REF!</f>
        <v>#REF!</v>
      </c>
      <c r="J113" s="117" t="e">
        <f>'Comm Input'!#REF!</f>
        <v>#REF!</v>
      </c>
      <c r="K113" s="158" t="e">
        <f>'Comm Input'!#REF!</f>
        <v>#REF!</v>
      </c>
      <c r="L113" s="158" t="e">
        <f>'Comm Input'!#REF!</f>
        <v>#REF!</v>
      </c>
      <c r="M113" s="159" t="e">
        <f>'Comm Input'!#REF!</f>
        <v>#REF!</v>
      </c>
      <c r="N113" s="183" t="e">
        <f>'Comm Input'!#REF!</f>
        <v>#REF!</v>
      </c>
      <c r="O113" s="3" t="e">
        <f>'Comm Input'!#REF!</f>
        <v>#REF!</v>
      </c>
    </row>
    <row r="114" spans="1:15" ht="23.25" x14ac:dyDescent="0.35">
      <c r="A114" s="11" t="e">
        <f>'Comm Input'!#REF!</f>
        <v>#REF!</v>
      </c>
      <c r="B114" t="e">
        <f>'Comm Input'!#REF!</f>
        <v>#REF!</v>
      </c>
      <c r="C114" t="e">
        <f>'Comm Input'!#REF!</f>
        <v>#REF!</v>
      </c>
      <c r="D114" s="173" t="e">
        <f>'Comm Input'!#REF!</f>
        <v>#REF!</v>
      </c>
      <c r="E114" s="38" t="e">
        <f>'Comm Input'!#REF!</f>
        <v>#REF!</v>
      </c>
      <c r="F114" s="38" t="e">
        <f>'Comm Input'!#REF!</f>
        <v>#REF!</v>
      </c>
      <c r="G114" s="38" t="e">
        <f>'Comm Input'!#REF!</f>
        <v>#REF!</v>
      </c>
      <c r="H114" s="22" t="e">
        <f>'Comm Input'!#REF!</f>
        <v>#REF!</v>
      </c>
      <c r="I114" s="38" t="e">
        <f>'Comm Input'!#REF!</f>
        <v>#REF!</v>
      </c>
      <c r="J114" s="22" t="e">
        <f>'Comm Input'!#REF!</f>
        <v>#REF!</v>
      </c>
      <c r="K114" s="22" t="e">
        <f>'Comm Input'!#REF!</f>
        <v>#REF!</v>
      </c>
      <c r="L114" s="38" t="e">
        <f>'Comm Input'!#REF!</f>
        <v>#REF!</v>
      </c>
      <c r="M114" s="28" t="e">
        <f>'Comm Input'!#REF!</f>
        <v>#REF!</v>
      </c>
      <c r="N114" s="28" t="e">
        <f>'Comm Input'!#REF!</f>
        <v>#REF!</v>
      </c>
      <c r="O114" s="3" t="e">
        <f>'Comm Input'!#REF!</f>
        <v>#REF!</v>
      </c>
    </row>
    <row r="115" spans="1:15" ht="23.25" x14ac:dyDescent="0.35">
      <c r="A115" s="11" t="e">
        <f>'Comm Input'!#REF!</f>
        <v>#REF!</v>
      </c>
      <c r="B115" t="e">
        <f>'Comm Input'!#REF!</f>
        <v>#REF!</v>
      </c>
      <c r="C115" t="e">
        <f>'Comm Input'!#REF!</f>
        <v>#REF!</v>
      </c>
      <c r="D115" s="12" t="e">
        <f>'Comm Input'!#REF!</f>
        <v>#REF!</v>
      </c>
      <c r="E115" s="38" t="e">
        <f>'Comm Input'!#REF!</f>
        <v>#REF!</v>
      </c>
      <c r="F115" s="38" t="e">
        <f>'Comm Input'!#REF!</f>
        <v>#REF!</v>
      </c>
      <c r="G115" s="38" t="e">
        <f>'Comm Input'!#REF!</f>
        <v>#REF!</v>
      </c>
      <c r="H115" s="22" t="e">
        <f>'Comm Input'!#REF!</f>
        <v>#REF!</v>
      </c>
      <c r="I115" s="38" t="e">
        <f>'Comm Input'!#REF!</f>
        <v>#REF!</v>
      </c>
      <c r="J115" s="22" t="e">
        <f>'Comm Input'!#REF!</f>
        <v>#REF!</v>
      </c>
      <c r="K115" s="22" t="e">
        <f>'Comm Input'!#REF!</f>
        <v>#REF!</v>
      </c>
      <c r="L115" s="38" t="e">
        <f>'Comm Input'!#REF!</f>
        <v>#REF!</v>
      </c>
      <c r="M115" s="11" t="e">
        <f>'Comm Input'!#REF!</f>
        <v>#REF!</v>
      </c>
      <c r="N115" s="11" t="e">
        <f>'Comm Input'!#REF!</f>
        <v>#REF!</v>
      </c>
      <c r="O115" s="3" t="e">
        <f>'Comm Input'!#REF!</f>
        <v>#REF!</v>
      </c>
    </row>
    <row r="116" spans="1:15" ht="23.25" x14ac:dyDescent="0.35">
      <c r="A116" s="11" t="e">
        <f>'Comm Input'!#REF!</f>
        <v>#REF!</v>
      </c>
      <c r="B116" t="e">
        <f>'Comm Input'!#REF!</f>
        <v>#REF!</v>
      </c>
      <c r="C116" t="e">
        <f>'Comm Input'!#REF!</f>
        <v>#REF!</v>
      </c>
      <c r="D116" s="12" t="e">
        <f>'Comm Input'!#REF!</f>
        <v>#REF!</v>
      </c>
      <c r="E116" s="38" t="e">
        <f>'Comm Input'!#REF!</f>
        <v>#REF!</v>
      </c>
      <c r="F116" s="38" t="e">
        <f>'Comm Input'!#REF!</f>
        <v>#REF!</v>
      </c>
      <c r="G116" s="38" t="e">
        <f>'Comm Input'!#REF!</f>
        <v>#REF!</v>
      </c>
      <c r="H116" s="22" t="e">
        <f>'Comm Input'!#REF!</f>
        <v>#REF!</v>
      </c>
      <c r="I116" s="38" t="e">
        <f>'Comm Input'!#REF!</f>
        <v>#REF!</v>
      </c>
      <c r="J116" s="22" t="e">
        <f>'Comm Input'!#REF!</f>
        <v>#REF!</v>
      </c>
      <c r="K116" s="1172" t="e">
        <f>'Comm Input'!#REF!</f>
        <v>#REF!</v>
      </c>
      <c r="L116" s="38" t="e">
        <f>'Comm Input'!#REF!</f>
        <v>#REF!</v>
      </c>
      <c r="M116" s="1176" t="e">
        <f>'Comm Input'!#REF!</f>
        <v>#REF!</v>
      </c>
      <c r="N116" s="137" t="e">
        <f>'Comm Input'!#REF!</f>
        <v>#REF!</v>
      </c>
      <c r="O116" s="109" t="e">
        <f>'Comm Input'!#REF!</f>
        <v>#REF!</v>
      </c>
    </row>
    <row r="117" spans="1:15" ht="23.25" x14ac:dyDescent="0.35">
      <c r="A117" s="11" t="e">
        <f>'Comm Input'!#REF!</f>
        <v>#REF!</v>
      </c>
      <c r="B117" t="e">
        <f>'Comm Input'!#REF!</f>
        <v>#REF!</v>
      </c>
      <c r="C117" t="e">
        <f>'Comm Input'!#REF!</f>
        <v>#REF!</v>
      </c>
      <c r="D117" s="39" t="e">
        <f>'Comm Input'!#REF!</f>
        <v>#REF!</v>
      </c>
      <c r="E117" s="38" t="e">
        <f>'Comm Input'!#REF!</f>
        <v>#REF!</v>
      </c>
      <c r="F117" s="38" t="e">
        <f>'Comm Input'!#REF!</f>
        <v>#REF!</v>
      </c>
      <c r="G117" s="38" t="e">
        <f>'Comm Input'!#REF!</f>
        <v>#REF!</v>
      </c>
      <c r="H117" s="22" t="e">
        <f>'Comm Input'!#REF!</f>
        <v>#REF!</v>
      </c>
      <c r="I117" s="38" t="e">
        <f>'Comm Input'!#REF!</f>
        <v>#REF!</v>
      </c>
      <c r="J117" s="22" t="e">
        <f>'Comm Input'!#REF!</f>
        <v>#REF!</v>
      </c>
      <c r="K117" s="22" t="e">
        <f>'Comm Input'!#REF!</f>
        <v>#REF!</v>
      </c>
      <c r="L117" s="38" t="e">
        <f>'Comm Input'!#REF!</f>
        <v>#REF!</v>
      </c>
      <c r="M117" s="11" t="e">
        <f>'Comm Input'!#REF!</f>
        <v>#REF!</v>
      </c>
      <c r="N117" s="11" t="e">
        <f>'Comm Input'!#REF!</f>
        <v>#REF!</v>
      </c>
      <c r="O117" s="3" t="e">
        <f>'Comm Input'!#REF!</f>
        <v>#REF!</v>
      </c>
    </row>
    <row r="118" spans="1:15" ht="23.25" x14ac:dyDescent="0.35">
      <c r="A118" s="193" t="e">
        <f>'Comm Input'!#REF!</f>
        <v>#REF!</v>
      </c>
      <c r="B118" s="15" t="e">
        <f>'Comm Input'!#REF!</f>
        <v>#REF!</v>
      </c>
      <c r="C118" s="158" t="e">
        <f>'Comm Input'!#REF!</f>
        <v>#REF!</v>
      </c>
      <c r="D118" s="128" t="e">
        <f>'Comm Input'!#REF!</f>
        <v>#REF!</v>
      </c>
      <c r="E118" s="158" t="e">
        <f>'Comm Input'!#REF!</f>
        <v>#REF!</v>
      </c>
      <c r="F118" s="158" t="e">
        <f>'Comm Input'!#REF!</f>
        <v>#REF!</v>
      </c>
      <c r="G118" s="158" t="e">
        <f>'Comm Input'!#REF!</f>
        <v>#REF!</v>
      </c>
      <c r="H118" s="117" t="e">
        <f>'Comm Input'!#REF!</f>
        <v>#REF!</v>
      </c>
      <c r="I118" s="158" t="e">
        <f>'Comm Input'!#REF!</f>
        <v>#REF!</v>
      </c>
      <c r="J118" s="117" t="e">
        <f>'Comm Input'!#REF!</f>
        <v>#REF!</v>
      </c>
      <c r="K118" s="158" t="e">
        <f>'Comm Input'!#REF!</f>
        <v>#REF!</v>
      </c>
      <c r="L118" s="158" t="e">
        <f>'Comm Input'!#REF!</f>
        <v>#REF!</v>
      </c>
      <c r="M118" s="159" t="e">
        <f>'Comm Input'!#REF!</f>
        <v>#REF!</v>
      </c>
      <c r="N118" s="183" t="e">
        <f>'Comm Input'!#REF!</f>
        <v>#REF!</v>
      </c>
      <c r="O118" s="3" t="e">
        <f>'Comm Input'!#REF!</f>
        <v>#REF!</v>
      </c>
    </row>
    <row r="119" spans="1:15" ht="23.25" x14ac:dyDescent="0.35">
      <c r="A119" s="11" t="e">
        <f>'Comm Input'!#REF!</f>
        <v>#REF!</v>
      </c>
      <c r="B119" t="e">
        <f>'Comm Input'!#REF!</f>
        <v>#REF!</v>
      </c>
      <c r="C119" t="e">
        <f>'Comm Input'!#REF!</f>
        <v>#REF!</v>
      </c>
      <c r="D119" s="26" t="e">
        <f>'Comm Input'!#REF!</f>
        <v>#REF!</v>
      </c>
      <c r="E119" s="38" t="e">
        <f>'Comm Input'!#REF!</f>
        <v>#REF!</v>
      </c>
      <c r="F119" s="38" t="e">
        <f>'Comm Input'!#REF!</f>
        <v>#REF!</v>
      </c>
      <c r="G119" s="38" t="e">
        <f>'Comm Input'!#REF!</f>
        <v>#REF!</v>
      </c>
      <c r="H119" s="22" t="e">
        <f>'Comm Input'!#REF!</f>
        <v>#REF!</v>
      </c>
      <c r="I119" s="38" t="e">
        <f>'Comm Input'!#REF!</f>
        <v>#REF!</v>
      </c>
      <c r="J119" s="22" t="e">
        <f>'Comm Input'!#REF!</f>
        <v>#REF!</v>
      </c>
      <c r="K119" s="22" t="e">
        <f>'Comm Input'!#REF!</f>
        <v>#REF!</v>
      </c>
      <c r="L119" s="38" t="e">
        <f>'Comm Input'!#REF!</f>
        <v>#REF!</v>
      </c>
      <c r="M119" s="11" t="e">
        <f>'Comm Input'!#REF!</f>
        <v>#REF!</v>
      </c>
      <c r="N119" s="11" t="e">
        <f>'Comm Input'!#REF!</f>
        <v>#REF!</v>
      </c>
      <c r="O119" s="3" t="e">
        <f>'Comm Input'!#REF!</f>
        <v>#REF!</v>
      </c>
    </row>
    <row r="120" spans="1:15" ht="23.25" x14ac:dyDescent="0.35">
      <c r="A120" s="11" t="e">
        <f>'Comm Input'!#REF!</f>
        <v>#REF!</v>
      </c>
      <c r="B120" t="e">
        <f>'Comm Input'!#REF!</f>
        <v>#REF!</v>
      </c>
      <c r="C120" t="e">
        <f>'Comm Input'!#REF!</f>
        <v>#REF!</v>
      </c>
      <c r="D120" s="26" t="e">
        <f>'Comm Input'!#REF!</f>
        <v>#REF!</v>
      </c>
      <c r="E120" s="38" t="e">
        <f>'Comm Input'!#REF!</f>
        <v>#REF!</v>
      </c>
      <c r="F120" s="38" t="e">
        <f>'Comm Input'!#REF!</f>
        <v>#REF!</v>
      </c>
      <c r="G120" s="38" t="e">
        <f>'Comm Input'!#REF!</f>
        <v>#REF!</v>
      </c>
      <c r="H120" s="22" t="e">
        <f>'Comm Input'!#REF!</f>
        <v>#REF!</v>
      </c>
      <c r="I120" s="38" t="e">
        <f>'Comm Input'!#REF!</f>
        <v>#REF!</v>
      </c>
      <c r="J120" s="22" t="e">
        <f>'Comm Input'!#REF!</f>
        <v>#REF!</v>
      </c>
      <c r="K120" s="22" t="e">
        <f>'Comm Input'!#REF!</f>
        <v>#REF!</v>
      </c>
      <c r="L120" s="38" t="e">
        <f>'Comm Input'!#REF!</f>
        <v>#REF!</v>
      </c>
      <c r="M120" s="11" t="e">
        <f>'Comm Input'!#REF!</f>
        <v>#REF!</v>
      </c>
      <c r="N120" s="11" t="e">
        <f>'Comm Input'!#REF!</f>
        <v>#REF!</v>
      </c>
      <c r="O120" s="3" t="e">
        <f>'Comm Input'!#REF!</f>
        <v>#REF!</v>
      </c>
    </row>
    <row r="121" spans="1:15" ht="23.25" x14ac:dyDescent="0.35">
      <c r="A121" s="11" t="e">
        <f>'Comm Input'!#REF!</f>
        <v>#REF!</v>
      </c>
      <c r="B121" t="e">
        <f>'Comm Input'!#REF!</f>
        <v>#REF!</v>
      </c>
      <c r="C121" t="e">
        <f>'Comm Input'!#REF!</f>
        <v>#REF!</v>
      </c>
      <c r="D121" s="26" t="e">
        <f>'Comm Input'!#REF!</f>
        <v>#REF!</v>
      </c>
      <c r="E121" s="38" t="e">
        <f>'Comm Input'!#REF!</f>
        <v>#REF!</v>
      </c>
      <c r="F121" s="38" t="e">
        <f>'Comm Input'!#REF!</f>
        <v>#REF!</v>
      </c>
      <c r="G121" s="38" t="e">
        <f>'Comm Input'!#REF!</f>
        <v>#REF!</v>
      </c>
      <c r="H121" s="22" t="e">
        <f>'Comm Input'!#REF!</f>
        <v>#REF!</v>
      </c>
      <c r="I121" s="38" t="e">
        <f>'Comm Input'!#REF!</f>
        <v>#REF!</v>
      </c>
      <c r="J121" s="22" t="e">
        <f>'Comm Input'!#REF!</f>
        <v>#REF!</v>
      </c>
      <c r="K121" s="22" t="e">
        <f>'Comm Input'!#REF!</f>
        <v>#REF!</v>
      </c>
      <c r="L121" s="38" t="e">
        <f>'Comm Input'!#REF!</f>
        <v>#REF!</v>
      </c>
      <c r="M121" s="11" t="e">
        <f>'Comm Input'!#REF!</f>
        <v>#REF!</v>
      </c>
      <c r="N121" s="11" t="e">
        <f>'Comm Input'!#REF!</f>
        <v>#REF!</v>
      </c>
      <c r="O121" s="3" t="e">
        <f>'Comm Input'!#REF!</f>
        <v>#REF!</v>
      </c>
    </row>
    <row r="122" spans="1:15" ht="23.25" x14ac:dyDescent="0.35">
      <c r="A122" s="11" t="e">
        <f>'Comm Input'!#REF!</f>
        <v>#REF!</v>
      </c>
      <c r="B122" t="e">
        <f>'Comm Input'!#REF!</f>
        <v>#REF!</v>
      </c>
      <c r="C122" t="e">
        <f>'Comm Input'!#REF!</f>
        <v>#REF!</v>
      </c>
      <c r="D122" s="26" t="e">
        <f>'Comm Input'!#REF!</f>
        <v>#REF!</v>
      </c>
      <c r="E122" s="38" t="e">
        <f>'Comm Input'!#REF!</f>
        <v>#REF!</v>
      </c>
      <c r="F122" s="38" t="e">
        <f>'Comm Input'!#REF!</f>
        <v>#REF!</v>
      </c>
      <c r="G122" s="38" t="e">
        <f>'Comm Input'!#REF!</f>
        <v>#REF!</v>
      </c>
      <c r="H122" s="22" t="e">
        <f>'Comm Input'!#REF!</f>
        <v>#REF!</v>
      </c>
      <c r="I122" s="38" t="e">
        <f>'Comm Input'!#REF!</f>
        <v>#REF!</v>
      </c>
      <c r="J122" s="22" t="e">
        <f>'Comm Input'!#REF!</f>
        <v>#REF!</v>
      </c>
      <c r="K122" s="22" t="e">
        <f>'Comm Input'!#REF!</f>
        <v>#REF!</v>
      </c>
      <c r="L122" s="38" t="e">
        <f>'Comm Input'!#REF!</f>
        <v>#REF!</v>
      </c>
      <c r="M122" s="11" t="e">
        <f>'Comm Input'!#REF!</f>
        <v>#REF!</v>
      </c>
      <c r="N122" s="11" t="e">
        <f>'Comm Input'!#REF!</f>
        <v>#REF!</v>
      </c>
      <c r="O122" s="3" t="e">
        <f>'Comm Input'!#REF!</f>
        <v>#REF!</v>
      </c>
    </row>
    <row r="123" spans="1:15" ht="23.25" x14ac:dyDescent="0.35">
      <c r="A123" s="11" t="e">
        <f>'Comm Input'!#REF!</f>
        <v>#REF!</v>
      </c>
      <c r="B123" t="e">
        <f>'Comm Input'!#REF!</f>
        <v>#REF!</v>
      </c>
      <c r="C123" t="e">
        <f>'Comm Input'!#REF!</f>
        <v>#REF!</v>
      </c>
      <c r="D123" s="12" t="e">
        <f>'Comm Input'!#REF!</f>
        <v>#REF!</v>
      </c>
      <c r="E123" s="38" t="e">
        <f>'Comm Input'!#REF!</f>
        <v>#REF!</v>
      </c>
      <c r="F123" s="38" t="e">
        <f>'Comm Input'!#REF!</f>
        <v>#REF!</v>
      </c>
      <c r="G123" s="38" t="e">
        <f>'Comm Input'!#REF!</f>
        <v>#REF!</v>
      </c>
      <c r="H123" s="22" t="e">
        <f>'Comm Input'!#REF!</f>
        <v>#REF!</v>
      </c>
      <c r="I123" s="38" t="e">
        <f>'Comm Input'!#REF!</f>
        <v>#REF!</v>
      </c>
      <c r="J123" s="22" t="e">
        <f>'Comm Input'!#REF!</f>
        <v>#REF!</v>
      </c>
      <c r="K123" s="22" t="e">
        <f>'Comm Input'!#REF!</f>
        <v>#REF!</v>
      </c>
      <c r="L123" s="38" t="e">
        <f>'Comm Input'!#REF!</f>
        <v>#REF!</v>
      </c>
      <c r="M123" s="11" t="e">
        <f>'Comm Input'!#REF!</f>
        <v>#REF!</v>
      </c>
      <c r="N123" s="11" t="e">
        <f>'Comm Input'!#REF!</f>
        <v>#REF!</v>
      </c>
      <c r="O123" s="3" t="e">
        <f>'Comm Input'!#REF!</f>
        <v>#REF!</v>
      </c>
    </row>
    <row r="124" spans="1:15" ht="23.25" x14ac:dyDescent="0.35">
      <c r="A124" s="11" t="e">
        <f>'Comm Input'!#REF!</f>
        <v>#REF!</v>
      </c>
      <c r="B124" t="e">
        <f>'Comm Input'!#REF!</f>
        <v>#REF!</v>
      </c>
      <c r="C124" t="e">
        <f>'Comm Input'!#REF!</f>
        <v>#REF!</v>
      </c>
      <c r="D124" s="12" t="e">
        <f>'Comm Input'!#REF!</f>
        <v>#REF!</v>
      </c>
      <c r="E124" s="38" t="e">
        <f>'Comm Input'!#REF!</f>
        <v>#REF!</v>
      </c>
      <c r="F124" s="38" t="e">
        <f>'Comm Input'!#REF!</f>
        <v>#REF!</v>
      </c>
      <c r="G124" s="38" t="e">
        <f>'Comm Input'!#REF!</f>
        <v>#REF!</v>
      </c>
      <c r="H124" s="22" t="e">
        <f>'Comm Input'!#REF!</f>
        <v>#REF!</v>
      </c>
      <c r="I124" s="38" t="e">
        <f>'Comm Input'!#REF!</f>
        <v>#REF!</v>
      </c>
      <c r="J124" s="22" t="e">
        <f>'Comm Input'!#REF!</f>
        <v>#REF!</v>
      </c>
      <c r="K124" s="1172" t="e">
        <f>'Comm Input'!#REF!</f>
        <v>#REF!</v>
      </c>
      <c r="L124" s="38" t="e">
        <f>'Comm Input'!#REF!</f>
        <v>#REF!</v>
      </c>
      <c r="M124" s="11" t="e">
        <f>'Comm Input'!#REF!</f>
        <v>#REF!</v>
      </c>
      <c r="N124" s="11" t="e">
        <f>'Comm Input'!#REF!</f>
        <v>#REF!</v>
      </c>
      <c r="O124" s="109" t="e">
        <f>'Comm Input'!#REF!</f>
        <v>#REF!</v>
      </c>
    </row>
    <row r="125" spans="1:15" ht="23.25" x14ac:dyDescent="0.35">
      <c r="A125" s="11" t="e">
        <f>'Comm Input'!#REF!</f>
        <v>#REF!</v>
      </c>
      <c r="B125" t="e">
        <f>'Comm Input'!#REF!</f>
        <v>#REF!</v>
      </c>
      <c r="C125" t="e">
        <f>'Comm Input'!#REF!</f>
        <v>#REF!</v>
      </c>
      <c r="D125" s="39" t="e">
        <f>'Comm Input'!#REF!</f>
        <v>#REF!</v>
      </c>
      <c r="E125" s="38" t="e">
        <f>'Comm Input'!#REF!</f>
        <v>#REF!</v>
      </c>
      <c r="F125" s="38" t="e">
        <f>'Comm Input'!#REF!</f>
        <v>#REF!</v>
      </c>
      <c r="G125" s="38" t="e">
        <f>'Comm Input'!#REF!</f>
        <v>#REF!</v>
      </c>
      <c r="H125" s="22" t="e">
        <f>'Comm Input'!#REF!</f>
        <v>#REF!</v>
      </c>
      <c r="I125" s="38" t="e">
        <f>'Comm Input'!#REF!</f>
        <v>#REF!</v>
      </c>
      <c r="J125" s="22" t="e">
        <f>'Comm Input'!#REF!</f>
        <v>#REF!</v>
      </c>
      <c r="K125" s="17" t="e">
        <f>'Comm Input'!#REF!</f>
        <v>#REF!</v>
      </c>
      <c r="L125" s="38" t="e">
        <f>'Comm Input'!#REF!</f>
        <v>#REF!</v>
      </c>
      <c r="M125" s="11" t="e">
        <f>'Comm Input'!#REF!</f>
        <v>#REF!</v>
      </c>
      <c r="N125" s="11" t="e">
        <f>'Comm Input'!#REF!</f>
        <v>#REF!</v>
      </c>
      <c r="O125" s="3" t="e">
        <f>'Comm Input'!#REF!</f>
        <v>#REF!</v>
      </c>
    </row>
    <row r="126" spans="1:15" ht="23.25" x14ac:dyDescent="0.35">
      <c r="A126" s="193" t="e">
        <f>'Comm Input'!#REF!</f>
        <v>#REF!</v>
      </c>
      <c r="B126" s="15" t="e">
        <f>'Comm Input'!#REF!</f>
        <v>#REF!</v>
      </c>
      <c r="C126" s="158" t="e">
        <f>'Comm Input'!#REF!</f>
        <v>#REF!</v>
      </c>
      <c r="D126" s="128" t="e">
        <f>'Comm Input'!#REF!</f>
        <v>#REF!</v>
      </c>
      <c r="E126" s="158" t="e">
        <f>'Comm Input'!#REF!</f>
        <v>#REF!</v>
      </c>
      <c r="F126" s="158" t="e">
        <f>'Comm Input'!#REF!</f>
        <v>#REF!</v>
      </c>
      <c r="G126" s="158" t="e">
        <f>'Comm Input'!#REF!</f>
        <v>#REF!</v>
      </c>
      <c r="H126" s="117" t="e">
        <f>'Comm Input'!#REF!</f>
        <v>#REF!</v>
      </c>
      <c r="I126" s="158" t="e">
        <f>'Comm Input'!#REF!</f>
        <v>#REF!</v>
      </c>
      <c r="J126" s="117" t="e">
        <f>'Comm Input'!#REF!</f>
        <v>#REF!</v>
      </c>
      <c r="K126" s="158" t="e">
        <f>'Comm Input'!#REF!</f>
        <v>#REF!</v>
      </c>
      <c r="L126" s="158" t="e">
        <f>'Comm Input'!#REF!</f>
        <v>#REF!</v>
      </c>
      <c r="M126" s="159" t="e">
        <f>'Comm Input'!#REF!</f>
        <v>#REF!</v>
      </c>
      <c r="N126" s="183" t="e">
        <f>'Comm Input'!#REF!</f>
        <v>#REF!</v>
      </c>
      <c r="O126" s="3" t="e">
        <f>'Comm Input'!#REF!</f>
        <v>#REF!</v>
      </c>
    </row>
    <row r="127" spans="1:15" ht="23.25" x14ac:dyDescent="0.35">
      <c r="A127" s="11" t="e">
        <f>'Comm Input'!#REF!</f>
        <v>#REF!</v>
      </c>
      <c r="B127" s="18" t="e">
        <f>'Comm Input'!#REF!</f>
        <v>#REF!</v>
      </c>
      <c r="C127" t="e">
        <f>'Comm Input'!#REF!</f>
        <v>#REF!</v>
      </c>
      <c r="D127" s="26" t="e">
        <f>'Comm Input'!#REF!</f>
        <v>#REF!</v>
      </c>
      <c r="E127" s="38" t="e">
        <f>'Comm Input'!#REF!</f>
        <v>#REF!</v>
      </c>
      <c r="F127" s="38" t="e">
        <f>'Comm Input'!#REF!</f>
        <v>#REF!</v>
      </c>
      <c r="G127" s="38" t="e">
        <f>'Comm Input'!#REF!</f>
        <v>#REF!</v>
      </c>
      <c r="H127" s="22" t="e">
        <f>'Comm Input'!#REF!</f>
        <v>#REF!</v>
      </c>
      <c r="I127" s="38" t="e">
        <f>'Comm Input'!#REF!</f>
        <v>#REF!</v>
      </c>
      <c r="J127" s="22" t="e">
        <f>'Comm Input'!#REF!</f>
        <v>#REF!</v>
      </c>
      <c r="K127" s="22" t="e">
        <f>'Comm Input'!#REF!</f>
        <v>#REF!</v>
      </c>
      <c r="L127" s="38" t="e">
        <f>'Comm Input'!#REF!</f>
        <v>#REF!</v>
      </c>
      <c r="M127" s="69" t="e">
        <f>'Comm Input'!#REF!</f>
        <v>#REF!</v>
      </c>
      <c r="N127" s="69" t="e">
        <f>'Comm Input'!#REF!</f>
        <v>#REF!</v>
      </c>
      <c r="O127" s="3" t="e">
        <f>'Comm Input'!#REF!</f>
        <v>#REF!</v>
      </c>
    </row>
    <row r="128" spans="1:15" ht="23.25" x14ac:dyDescent="0.35">
      <c r="A128" s="11" t="e">
        <f>'Comm Input'!#REF!</f>
        <v>#REF!</v>
      </c>
      <c r="B128" s="18" t="e">
        <f>'Comm Input'!#REF!</f>
        <v>#REF!</v>
      </c>
      <c r="C128" t="e">
        <f>'Comm Input'!#REF!</f>
        <v>#REF!</v>
      </c>
      <c r="D128" s="12" t="e">
        <f>'Comm Input'!#REF!</f>
        <v>#REF!</v>
      </c>
      <c r="E128" s="38" t="e">
        <f>'Comm Input'!#REF!</f>
        <v>#REF!</v>
      </c>
      <c r="F128" s="38" t="e">
        <f>'Comm Input'!#REF!</f>
        <v>#REF!</v>
      </c>
      <c r="G128" s="38" t="e">
        <f>'Comm Input'!#REF!</f>
        <v>#REF!</v>
      </c>
      <c r="H128" s="22" t="e">
        <f>'Comm Input'!#REF!</f>
        <v>#REF!</v>
      </c>
      <c r="I128" s="38" t="e">
        <f>'Comm Input'!#REF!</f>
        <v>#REF!</v>
      </c>
      <c r="J128" s="22" t="e">
        <f>'Comm Input'!#REF!</f>
        <v>#REF!</v>
      </c>
      <c r="K128" s="22" t="e">
        <f>'Comm Input'!#REF!</f>
        <v>#REF!</v>
      </c>
      <c r="L128" s="38" t="e">
        <f>'Comm Input'!#REF!</f>
        <v>#REF!</v>
      </c>
      <c r="M128" s="69" t="e">
        <f>'Comm Input'!#REF!</f>
        <v>#REF!</v>
      </c>
      <c r="N128" s="69" t="e">
        <f>'Comm Input'!#REF!</f>
        <v>#REF!</v>
      </c>
      <c r="O128" s="3" t="e">
        <f>'Comm Input'!#REF!</f>
        <v>#REF!</v>
      </c>
    </row>
    <row r="129" spans="1:15" ht="23.25" x14ac:dyDescent="0.35">
      <c r="A129" s="11" t="e">
        <f>'Comm Input'!#REF!</f>
        <v>#REF!</v>
      </c>
      <c r="B129" s="19" t="e">
        <f>'Comm Input'!#REF!</f>
        <v>#REF!</v>
      </c>
      <c r="C129" t="e">
        <f>'Comm Input'!#REF!</f>
        <v>#REF!</v>
      </c>
      <c r="D129" s="39" t="e">
        <f>'Comm Input'!#REF!</f>
        <v>#REF!</v>
      </c>
      <c r="E129" s="38" t="e">
        <f>'Comm Input'!#REF!</f>
        <v>#REF!</v>
      </c>
      <c r="F129" s="38" t="e">
        <f>'Comm Input'!#REF!</f>
        <v>#REF!</v>
      </c>
      <c r="G129" s="38" t="e">
        <f>'Comm Input'!#REF!</f>
        <v>#REF!</v>
      </c>
      <c r="H129" s="22" t="e">
        <f>'Comm Input'!#REF!</f>
        <v>#REF!</v>
      </c>
      <c r="I129" s="38" t="e">
        <f>'Comm Input'!#REF!</f>
        <v>#REF!</v>
      </c>
      <c r="J129" s="22" t="e">
        <f>'Comm Input'!#REF!</f>
        <v>#REF!</v>
      </c>
      <c r="K129" s="1172" t="e">
        <f>'Comm Input'!#REF!</f>
        <v>#REF!</v>
      </c>
      <c r="L129" s="38" t="e">
        <f>'Comm Input'!#REF!</f>
        <v>#REF!</v>
      </c>
      <c r="M129" s="69" t="e">
        <f>'Comm Input'!#REF!</f>
        <v>#REF!</v>
      </c>
      <c r="N129" s="69" t="e">
        <f>'Comm Input'!#REF!</f>
        <v>#REF!</v>
      </c>
      <c r="O129" s="109" t="e">
        <f>'Comm Input'!#REF!</f>
        <v>#REF!</v>
      </c>
    </row>
    <row r="130" spans="1:15" ht="23.25" x14ac:dyDescent="0.35">
      <c r="A130" s="11" t="e">
        <f>'Comm Input'!#REF!</f>
        <v>#REF!</v>
      </c>
      <c r="B130" s="19" t="e">
        <f>'Comm Input'!#REF!</f>
        <v>#REF!</v>
      </c>
      <c r="C130" t="e">
        <f>'Comm Input'!#REF!</f>
        <v>#REF!</v>
      </c>
      <c r="D130" s="39" t="e">
        <f>'Comm Input'!#REF!</f>
        <v>#REF!</v>
      </c>
      <c r="E130" s="38" t="e">
        <f>'Comm Input'!#REF!</f>
        <v>#REF!</v>
      </c>
      <c r="F130" s="38" t="e">
        <f>'Comm Input'!#REF!</f>
        <v>#REF!</v>
      </c>
      <c r="G130" s="38" t="e">
        <f>'Comm Input'!#REF!</f>
        <v>#REF!</v>
      </c>
      <c r="H130" s="22" t="e">
        <f>'Comm Input'!#REF!</f>
        <v>#REF!</v>
      </c>
      <c r="I130" s="38" t="e">
        <f>'Comm Input'!#REF!</f>
        <v>#REF!</v>
      </c>
      <c r="J130" s="22" t="e">
        <f>'Comm Input'!#REF!</f>
        <v>#REF!</v>
      </c>
      <c r="K130" s="22" t="e">
        <f>'Comm Input'!#REF!</f>
        <v>#REF!</v>
      </c>
      <c r="L130" s="38" t="e">
        <f>'Comm Input'!#REF!</f>
        <v>#REF!</v>
      </c>
      <c r="M130" s="69" t="e">
        <f>'Comm Input'!#REF!</f>
        <v>#REF!</v>
      </c>
      <c r="N130" s="69" t="e">
        <f>'Comm Input'!#REF!</f>
        <v>#REF!</v>
      </c>
      <c r="O130" s="3" t="e">
        <f>'Comm Input'!#REF!</f>
        <v>#REF!</v>
      </c>
    </row>
    <row r="131" spans="1:15" ht="23.25" x14ac:dyDescent="0.35">
      <c r="A131" s="193" t="e">
        <f>'Comm Input'!#REF!</f>
        <v>#REF!</v>
      </c>
      <c r="B131" s="15" t="e">
        <f>'Comm Input'!#REF!</f>
        <v>#REF!</v>
      </c>
      <c r="C131" s="158" t="e">
        <f>'Comm Input'!#REF!</f>
        <v>#REF!</v>
      </c>
      <c r="D131" s="128" t="e">
        <f>'Comm Input'!#REF!</f>
        <v>#REF!</v>
      </c>
      <c r="E131" s="158" t="e">
        <f>'Comm Input'!#REF!</f>
        <v>#REF!</v>
      </c>
      <c r="F131" s="158" t="e">
        <f>'Comm Input'!#REF!</f>
        <v>#REF!</v>
      </c>
      <c r="G131" s="158" t="e">
        <f>'Comm Input'!#REF!</f>
        <v>#REF!</v>
      </c>
      <c r="H131" s="117" t="e">
        <f>'Comm Input'!#REF!</f>
        <v>#REF!</v>
      </c>
      <c r="I131" s="158" t="e">
        <f>'Comm Input'!#REF!</f>
        <v>#REF!</v>
      </c>
      <c r="J131" s="117" t="e">
        <f>'Comm Input'!#REF!</f>
        <v>#REF!</v>
      </c>
      <c r="K131" s="158" t="e">
        <f>'Comm Input'!#REF!</f>
        <v>#REF!</v>
      </c>
      <c r="L131" s="158" t="e">
        <f>'Comm Input'!#REF!</f>
        <v>#REF!</v>
      </c>
      <c r="M131" s="159" t="e">
        <f>'Comm Input'!#REF!</f>
        <v>#REF!</v>
      </c>
      <c r="N131" s="183" t="e">
        <f>'Comm Input'!#REF!</f>
        <v>#REF!</v>
      </c>
      <c r="O131" s="3" t="e">
        <f>'Comm Input'!#REF!</f>
        <v>#REF!</v>
      </c>
    </row>
    <row r="132" spans="1:15" ht="23.25" x14ac:dyDescent="0.35">
      <c r="A132" s="11" t="e">
        <f>'Comm Input'!#REF!</f>
        <v>#REF!</v>
      </c>
      <c r="B132" s="20" t="e">
        <f>'Comm Input'!#REF!</f>
        <v>#REF!</v>
      </c>
      <c r="C132" t="e">
        <f>'Comm Input'!#REF!</f>
        <v>#REF!</v>
      </c>
      <c r="D132" t="e">
        <f>'Comm Input'!#REF!</f>
        <v>#REF!</v>
      </c>
      <c r="E132" s="38" t="e">
        <f>'Comm Input'!#REF!</f>
        <v>#REF!</v>
      </c>
      <c r="F132" s="38" t="e">
        <f>'Comm Input'!#REF!</f>
        <v>#REF!</v>
      </c>
      <c r="G132" s="38" t="e">
        <f>'Comm Input'!#REF!</f>
        <v>#REF!</v>
      </c>
      <c r="H132" s="22" t="e">
        <f>'Comm Input'!#REF!</f>
        <v>#REF!</v>
      </c>
      <c r="I132" s="38" t="e">
        <f>'Comm Input'!#REF!</f>
        <v>#REF!</v>
      </c>
      <c r="J132" s="22" t="e">
        <f>'Comm Input'!#REF!</f>
        <v>#REF!</v>
      </c>
      <c r="K132" s="22" t="e">
        <f>'Comm Input'!#REF!</f>
        <v>#REF!</v>
      </c>
      <c r="L132" s="38" t="e">
        <f>'Comm Input'!#REF!</f>
        <v>#REF!</v>
      </c>
      <c r="M132" s="69" t="e">
        <f>'Comm Input'!#REF!</f>
        <v>#REF!</v>
      </c>
      <c r="N132" s="69" t="e">
        <f>'Comm Input'!#REF!</f>
        <v>#REF!</v>
      </c>
      <c r="O132" s="3" t="e">
        <f>'Comm Input'!#REF!</f>
        <v>#REF!</v>
      </c>
    </row>
    <row r="133" spans="1:15" ht="23.25" x14ac:dyDescent="0.35">
      <c r="A133" s="11" t="e">
        <f>'Comm Input'!#REF!</f>
        <v>#REF!</v>
      </c>
      <c r="B133" s="19" t="e">
        <f>'Comm Input'!#REF!</f>
        <v>#REF!</v>
      </c>
      <c r="C133" t="e">
        <f>'Comm Input'!#REF!</f>
        <v>#REF!</v>
      </c>
      <c r="D133" s="12" t="e">
        <f>'Comm Input'!#REF!</f>
        <v>#REF!</v>
      </c>
      <c r="E133" s="38" t="e">
        <f>'Comm Input'!#REF!</f>
        <v>#REF!</v>
      </c>
      <c r="F133" s="38" t="e">
        <f>'Comm Input'!#REF!</f>
        <v>#REF!</v>
      </c>
      <c r="G133" s="38" t="e">
        <f>'Comm Input'!#REF!</f>
        <v>#REF!</v>
      </c>
      <c r="H133" s="22" t="e">
        <f>'Comm Input'!#REF!</f>
        <v>#REF!</v>
      </c>
      <c r="I133" s="38" t="e">
        <f>'Comm Input'!#REF!</f>
        <v>#REF!</v>
      </c>
      <c r="J133" s="22" t="e">
        <f>'Comm Input'!#REF!</f>
        <v>#REF!</v>
      </c>
      <c r="K133" s="22" t="e">
        <f>'Comm Input'!#REF!</f>
        <v>#REF!</v>
      </c>
      <c r="L133" s="38" t="e">
        <f>'Comm Input'!#REF!</f>
        <v>#REF!</v>
      </c>
      <c r="M133" s="69" t="e">
        <f>'Comm Input'!#REF!</f>
        <v>#REF!</v>
      </c>
      <c r="N133" s="69" t="e">
        <f>'Comm Input'!#REF!</f>
        <v>#REF!</v>
      </c>
      <c r="O133" s="3" t="e">
        <f>'Comm Input'!#REF!</f>
        <v>#REF!</v>
      </c>
    </row>
    <row r="134" spans="1:15" ht="23.25" x14ac:dyDescent="0.35">
      <c r="A134" s="11" t="e">
        <f>'Comm Input'!#REF!</f>
        <v>#REF!</v>
      </c>
      <c r="B134" s="20" t="e">
        <f>'Comm Input'!#REF!</f>
        <v>#REF!</v>
      </c>
      <c r="C134" t="e">
        <f>'Comm Input'!#REF!</f>
        <v>#REF!</v>
      </c>
      <c r="D134" s="12" t="e">
        <f>'Comm Input'!#REF!</f>
        <v>#REF!</v>
      </c>
      <c r="E134" s="38" t="e">
        <f>'Comm Input'!#REF!</f>
        <v>#REF!</v>
      </c>
      <c r="F134" s="38" t="e">
        <f>'Comm Input'!#REF!</f>
        <v>#REF!</v>
      </c>
      <c r="G134" s="38" t="e">
        <f>'Comm Input'!#REF!</f>
        <v>#REF!</v>
      </c>
      <c r="H134" s="22" t="e">
        <f>'Comm Input'!#REF!</f>
        <v>#REF!</v>
      </c>
      <c r="I134" s="38" t="e">
        <f>'Comm Input'!#REF!</f>
        <v>#REF!</v>
      </c>
      <c r="J134" s="22" t="e">
        <f>'Comm Input'!#REF!</f>
        <v>#REF!</v>
      </c>
      <c r="K134" s="1172" t="e">
        <f>'Comm Input'!#REF!</f>
        <v>#REF!</v>
      </c>
      <c r="L134" s="38" t="e">
        <f>'Comm Input'!#REF!</f>
        <v>#REF!</v>
      </c>
      <c r="M134" s="69" t="e">
        <f>'Comm Input'!#REF!</f>
        <v>#REF!</v>
      </c>
      <c r="N134" s="69" t="e">
        <f>'Comm Input'!#REF!</f>
        <v>#REF!</v>
      </c>
      <c r="O134" s="109" t="e">
        <f>'Comm Input'!#REF!</f>
        <v>#REF!</v>
      </c>
    </row>
    <row r="135" spans="1:15" ht="23.25" x14ac:dyDescent="0.35">
      <c r="A135" s="11" t="e">
        <f>'Comm Input'!#REF!</f>
        <v>#REF!</v>
      </c>
      <c r="B135" s="19" t="e">
        <f>'Comm Input'!#REF!</f>
        <v>#REF!</v>
      </c>
      <c r="C135" t="e">
        <f>'Comm Input'!#REF!</f>
        <v>#REF!</v>
      </c>
      <c r="D135" s="39" t="e">
        <f>'Comm Input'!#REF!</f>
        <v>#REF!</v>
      </c>
      <c r="E135" s="38" t="e">
        <f>'Comm Input'!#REF!</f>
        <v>#REF!</v>
      </c>
      <c r="F135" s="38" t="e">
        <f>'Comm Input'!#REF!</f>
        <v>#REF!</v>
      </c>
      <c r="G135" s="38" t="e">
        <f>'Comm Input'!#REF!</f>
        <v>#REF!</v>
      </c>
      <c r="H135" s="22" t="e">
        <f>'Comm Input'!#REF!</f>
        <v>#REF!</v>
      </c>
      <c r="I135" s="38" t="e">
        <f>'Comm Input'!#REF!</f>
        <v>#REF!</v>
      </c>
      <c r="J135" s="22" t="e">
        <f>'Comm Input'!#REF!</f>
        <v>#REF!</v>
      </c>
      <c r="K135" s="22" t="e">
        <f>'Comm Input'!#REF!</f>
        <v>#REF!</v>
      </c>
      <c r="L135" s="38" t="e">
        <f>'Comm Input'!#REF!</f>
        <v>#REF!</v>
      </c>
      <c r="M135" s="69" t="e">
        <f>'Comm Input'!#REF!</f>
        <v>#REF!</v>
      </c>
      <c r="N135" s="69" t="e">
        <f>'Comm Input'!#REF!</f>
        <v>#REF!</v>
      </c>
      <c r="O135" s="3" t="e">
        <f>'Comm Input'!#REF!</f>
        <v>#REF!</v>
      </c>
    </row>
    <row r="136" spans="1:15" ht="23.25" x14ac:dyDescent="0.35">
      <c r="A136" s="193" t="e">
        <f>'Comm Input'!#REF!</f>
        <v>#REF!</v>
      </c>
      <c r="B136" s="15" t="e">
        <f>'Comm Input'!#REF!</f>
        <v>#REF!</v>
      </c>
      <c r="C136" s="158" t="e">
        <f>'Comm Input'!#REF!</f>
        <v>#REF!</v>
      </c>
      <c r="D136" s="128" t="e">
        <f>'Comm Input'!#REF!</f>
        <v>#REF!</v>
      </c>
      <c r="E136" s="158" t="e">
        <f>'Comm Input'!#REF!</f>
        <v>#REF!</v>
      </c>
      <c r="F136" s="158" t="e">
        <f>'Comm Input'!#REF!</f>
        <v>#REF!</v>
      </c>
      <c r="G136" s="158" t="e">
        <f>'Comm Input'!#REF!</f>
        <v>#REF!</v>
      </c>
      <c r="H136" s="117" t="e">
        <f>'Comm Input'!#REF!</f>
        <v>#REF!</v>
      </c>
      <c r="I136" s="158" t="e">
        <f>'Comm Input'!#REF!</f>
        <v>#REF!</v>
      </c>
      <c r="J136" s="117" t="e">
        <f>'Comm Input'!#REF!</f>
        <v>#REF!</v>
      </c>
      <c r="K136" s="158" t="e">
        <f>'Comm Input'!#REF!</f>
        <v>#REF!</v>
      </c>
      <c r="L136" s="158" t="e">
        <f>'Comm Input'!#REF!</f>
        <v>#REF!</v>
      </c>
      <c r="M136" s="159" t="e">
        <f>'Comm Input'!#REF!</f>
        <v>#REF!</v>
      </c>
      <c r="N136" s="183" t="e">
        <f>'Comm Input'!#REF!</f>
        <v>#REF!</v>
      </c>
      <c r="O136" s="3" t="e">
        <f>'Comm Input'!#REF!</f>
        <v>#REF!</v>
      </c>
    </row>
    <row r="137" spans="1:15" ht="23.25" x14ac:dyDescent="0.35">
      <c r="A137" s="11" t="e">
        <f>'Comm Input'!#REF!</f>
        <v>#REF!</v>
      </c>
      <c r="B137" s="21" t="e">
        <f>'Comm Input'!#REF!</f>
        <v>#REF!</v>
      </c>
      <c r="C137" t="e">
        <f>'Comm Input'!#REF!</f>
        <v>#REF!</v>
      </c>
      <c r="D137" s="26" t="e">
        <f>'Comm Input'!#REF!</f>
        <v>#REF!</v>
      </c>
      <c r="E137" s="38" t="e">
        <f>'Comm Input'!#REF!</f>
        <v>#REF!</v>
      </c>
      <c r="F137" s="38" t="e">
        <f>'Comm Input'!#REF!</f>
        <v>#REF!</v>
      </c>
      <c r="G137" s="38" t="e">
        <f>'Comm Input'!#REF!</f>
        <v>#REF!</v>
      </c>
      <c r="H137" s="22" t="e">
        <f>'Comm Input'!#REF!</f>
        <v>#REF!</v>
      </c>
      <c r="I137" s="38" t="e">
        <f>'Comm Input'!#REF!</f>
        <v>#REF!</v>
      </c>
      <c r="J137" s="22" t="e">
        <f>'Comm Input'!#REF!</f>
        <v>#REF!</v>
      </c>
      <c r="K137" s="22" t="e">
        <f>'Comm Input'!#REF!</f>
        <v>#REF!</v>
      </c>
      <c r="L137" s="22" t="e">
        <f>'Comm Input'!#REF!</f>
        <v>#REF!</v>
      </c>
      <c r="M137" s="69" t="e">
        <f>'Comm Input'!#REF!</f>
        <v>#REF!</v>
      </c>
      <c r="N137" s="69" t="e">
        <f>'Comm Input'!#REF!</f>
        <v>#REF!</v>
      </c>
      <c r="O137" s="3" t="e">
        <f>'Comm Input'!#REF!</f>
        <v>#REF!</v>
      </c>
    </row>
    <row r="138" spans="1:15" ht="23.25" x14ac:dyDescent="0.35">
      <c r="A138" s="11" t="e">
        <f>'Comm Input'!#REF!</f>
        <v>#REF!</v>
      </c>
      <c r="B138" s="21" t="e">
        <f>'Comm Input'!#REF!</f>
        <v>#REF!</v>
      </c>
      <c r="C138" t="e">
        <f>'Comm Input'!#REF!</f>
        <v>#REF!</v>
      </c>
      <c r="D138" s="12" t="e">
        <f>'Comm Input'!#REF!</f>
        <v>#REF!</v>
      </c>
      <c r="E138" s="38" t="e">
        <f>'Comm Input'!#REF!</f>
        <v>#REF!</v>
      </c>
      <c r="F138" s="38" t="e">
        <f>'Comm Input'!#REF!</f>
        <v>#REF!</v>
      </c>
      <c r="G138" s="38" t="e">
        <f>'Comm Input'!#REF!</f>
        <v>#REF!</v>
      </c>
      <c r="H138" s="22" t="e">
        <f>'Comm Input'!#REF!</f>
        <v>#REF!</v>
      </c>
      <c r="I138" s="38" t="e">
        <f>'Comm Input'!#REF!</f>
        <v>#REF!</v>
      </c>
      <c r="J138" s="22" t="e">
        <f>'Comm Input'!#REF!</f>
        <v>#REF!</v>
      </c>
      <c r="K138" s="22" t="e">
        <f>'Comm Input'!#REF!</f>
        <v>#REF!</v>
      </c>
      <c r="L138" s="22" t="e">
        <f>'Comm Input'!#REF!</f>
        <v>#REF!</v>
      </c>
      <c r="M138" s="69" t="e">
        <f>'Comm Input'!#REF!</f>
        <v>#REF!</v>
      </c>
      <c r="N138" s="69" t="e">
        <f>'Comm Input'!#REF!</f>
        <v>#REF!</v>
      </c>
      <c r="O138" s="3" t="e">
        <f>'Comm Input'!#REF!</f>
        <v>#REF!</v>
      </c>
    </row>
    <row r="139" spans="1:15" ht="23.25" x14ac:dyDescent="0.35">
      <c r="A139" s="11" t="e">
        <f>'Comm Input'!#REF!</f>
        <v>#REF!</v>
      </c>
      <c r="B139" s="21" t="e">
        <f>'Comm Input'!#REF!</f>
        <v>#REF!</v>
      </c>
      <c r="C139" t="e">
        <f>'Comm Input'!#REF!</f>
        <v>#REF!</v>
      </c>
      <c r="D139" s="12" t="e">
        <f>'Comm Input'!#REF!</f>
        <v>#REF!</v>
      </c>
      <c r="E139" s="38" t="e">
        <f>'Comm Input'!#REF!</f>
        <v>#REF!</v>
      </c>
      <c r="F139" s="38" t="e">
        <f>'Comm Input'!#REF!</f>
        <v>#REF!</v>
      </c>
      <c r="G139" s="38" t="e">
        <f>'Comm Input'!#REF!</f>
        <v>#REF!</v>
      </c>
      <c r="H139" s="22" t="e">
        <f>'Comm Input'!#REF!</f>
        <v>#REF!</v>
      </c>
      <c r="I139" s="38" t="e">
        <f>'Comm Input'!#REF!</f>
        <v>#REF!</v>
      </c>
      <c r="J139" s="22" t="e">
        <f>'Comm Input'!#REF!</f>
        <v>#REF!</v>
      </c>
      <c r="K139" s="1172" t="e">
        <f>'Comm Input'!#REF!</f>
        <v>#REF!</v>
      </c>
      <c r="L139" s="1172" t="e">
        <f>'Comm Input'!#REF!</f>
        <v>#REF!</v>
      </c>
      <c r="M139" s="69" t="e">
        <f>'Comm Input'!#REF!</f>
        <v>#REF!</v>
      </c>
      <c r="N139" s="69" t="e">
        <f>'Comm Input'!#REF!</f>
        <v>#REF!</v>
      </c>
      <c r="O139" s="109" t="e">
        <f>'Comm Input'!#REF!</f>
        <v>#REF!</v>
      </c>
    </row>
    <row r="140" spans="1:15" ht="23.25" x14ac:dyDescent="0.35">
      <c r="A140" s="11" t="e">
        <f>'Comm Input'!#REF!</f>
        <v>#REF!</v>
      </c>
      <c r="B140" s="18" t="e">
        <f>'Comm Input'!#REF!</f>
        <v>#REF!</v>
      </c>
      <c r="C140" t="e">
        <f>'Comm Input'!#REF!</f>
        <v>#REF!</v>
      </c>
      <c r="D140" s="39" t="e">
        <f>'Comm Input'!#REF!</f>
        <v>#REF!</v>
      </c>
      <c r="E140" s="38" t="e">
        <f>'Comm Input'!#REF!</f>
        <v>#REF!</v>
      </c>
      <c r="F140" s="38" t="e">
        <f>'Comm Input'!#REF!</f>
        <v>#REF!</v>
      </c>
      <c r="G140" s="38" t="e">
        <f>'Comm Input'!#REF!</f>
        <v>#REF!</v>
      </c>
      <c r="H140" s="22" t="e">
        <f>'Comm Input'!#REF!</f>
        <v>#REF!</v>
      </c>
      <c r="I140" s="38" t="e">
        <f>'Comm Input'!#REF!</f>
        <v>#REF!</v>
      </c>
      <c r="J140" s="22" t="e">
        <f>'Comm Input'!#REF!</f>
        <v>#REF!</v>
      </c>
      <c r="K140" s="22" t="e">
        <f>'Comm Input'!#REF!</f>
        <v>#REF!</v>
      </c>
      <c r="L140" s="38" t="e">
        <f>'Comm Input'!#REF!</f>
        <v>#REF!</v>
      </c>
      <c r="M140" s="69" t="e">
        <f>'Comm Input'!#REF!</f>
        <v>#REF!</v>
      </c>
      <c r="N140" s="69" t="e">
        <f>'Comm Input'!#REF!</f>
        <v>#REF!</v>
      </c>
      <c r="O140" s="3" t="e">
        <f>'Comm Input'!#REF!</f>
        <v>#REF!</v>
      </c>
    </row>
    <row r="141" spans="1:15" ht="23.25" x14ac:dyDescent="0.35">
      <c r="A141" s="193" t="e">
        <f>'Comm Input'!#REF!</f>
        <v>#REF!</v>
      </c>
      <c r="B141" s="15" t="e">
        <f>'Comm Input'!#REF!</f>
        <v>#REF!</v>
      </c>
      <c r="C141" s="158" t="e">
        <f>'Comm Input'!#REF!</f>
        <v>#REF!</v>
      </c>
      <c r="D141" s="128" t="e">
        <f>'Comm Input'!#REF!</f>
        <v>#REF!</v>
      </c>
      <c r="E141" s="158" t="e">
        <f>'Comm Input'!#REF!</f>
        <v>#REF!</v>
      </c>
      <c r="F141" s="158" t="e">
        <f>'Comm Input'!#REF!</f>
        <v>#REF!</v>
      </c>
      <c r="G141" s="158" t="e">
        <f>'Comm Input'!#REF!</f>
        <v>#REF!</v>
      </c>
      <c r="H141" s="117" t="e">
        <f>'Comm Input'!#REF!</f>
        <v>#REF!</v>
      </c>
      <c r="I141" s="158" t="e">
        <f>'Comm Input'!#REF!</f>
        <v>#REF!</v>
      </c>
      <c r="J141" s="117" t="e">
        <f>'Comm Input'!#REF!</f>
        <v>#REF!</v>
      </c>
      <c r="K141" s="158" t="e">
        <f>'Comm Input'!#REF!</f>
        <v>#REF!</v>
      </c>
      <c r="L141" s="158" t="e">
        <f>'Comm Input'!#REF!</f>
        <v>#REF!</v>
      </c>
      <c r="M141" s="159" t="e">
        <f>'Comm Input'!#REF!</f>
        <v>#REF!</v>
      </c>
      <c r="N141" s="183" t="e">
        <f>'Comm Input'!#REF!</f>
        <v>#REF!</v>
      </c>
      <c r="O141" s="3" t="e">
        <f>'Comm Input'!#REF!</f>
        <v>#REF!</v>
      </c>
    </row>
    <row r="142" spans="1:15" ht="23.25" x14ac:dyDescent="0.35">
      <c r="A142" s="11" t="e">
        <f>'Comm Input'!#REF!</f>
        <v>#REF!</v>
      </c>
      <c r="B142" t="e">
        <f>'Comm Input'!#REF!</f>
        <v>#REF!</v>
      </c>
      <c r="C142" t="e">
        <f>'Comm Input'!#REF!</f>
        <v>#REF!</v>
      </c>
      <c r="D142" t="e">
        <f>'Comm Input'!#REF!</f>
        <v>#REF!</v>
      </c>
      <c r="E142" s="38" t="e">
        <f>'Comm Input'!#REF!</f>
        <v>#REF!</v>
      </c>
      <c r="F142" s="38" t="e">
        <f>'Comm Input'!#REF!</f>
        <v>#REF!</v>
      </c>
      <c r="G142" s="38" t="e">
        <f>'Comm Input'!#REF!</f>
        <v>#REF!</v>
      </c>
      <c r="H142" s="22" t="e">
        <f>'Comm Input'!#REF!</f>
        <v>#REF!</v>
      </c>
      <c r="I142" s="38" t="e">
        <f>'Comm Input'!#REF!</f>
        <v>#REF!</v>
      </c>
      <c r="J142" s="22" t="e">
        <f>'Comm Input'!#REF!</f>
        <v>#REF!</v>
      </c>
      <c r="K142" s="22" t="e">
        <f>'Comm Input'!#REF!</f>
        <v>#REF!</v>
      </c>
      <c r="L142" s="38" t="e">
        <f>'Comm Input'!#REF!</f>
        <v>#REF!</v>
      </c>
      <c r="M142" s="11" t="e">
        <f>'Comm Input'!#REF!</f>
        <v>#REF!</v>
      </c>
      <c r="N142" s="11" t="e">
        <f>'Comm Input'!#REF!</f>
        <v>#REF!</v>
      </c>
      <c r="O142" s="3" t="e">
        <f>'Comm Input'!#REF!</f>
        <v>#REF!</v>
      </c>
    </row>
    <row r="143" spans="1:15" ht="23.25" x14ac:dyDescent="0.35">
      <c r="A143" s="11" t="e">
        <f>'Comm Input'!#REF!</f>
        <v>#REF!</v>
      </c>
      <c r="B143" t="e">
        <f>'Comm Input'!#REF!</f>
        <v>#REF!</v>
      </c>
      <c r="C143" t="e">
        <f>'Comm Input'!#REF!</f>
        <v>#REF!</v>
      </c>
      <c r="D143" s="12" t="e">
        <f>'Comm Input'!#REF!</f>
        <v>#REF!</v>
      </c>
      <c r="E143" s="38" t="e">
        <f>'Comm Input'!#REF!</f>
        <v>#REF!</v>
      </c>
      <c r="F143" s="38" t="e">
        <f>'Comm Input'!#REF!</f>
        <v>#REF!</v>
      </c>
      <c r="G143" s="38" t="e">
        <f>'Comm Input'!#REF!</f>
        <v>#REF!</v>
      </c>
      <c r="H143" s="22" t="e">
        <f>'Comm Input'!#REF!</f>
        <v>#REF!</v>
      </c>
      <c r="I143" s="38" t="e">
        <f>'Comm Input'!#REF!</f>
        <v>#REF!</v>
      </c>
      <c r="J143" s="22" t="e">
        <f>'Comm Input'!#REF!</f>
        <v>#REF!</v>
      </c>
      <c r="K143" s="22" t="e">
        <f>'Comm Input'!#REF!</f>
        <v>#REF!</v>
      </c>
      <c r="L143" s="38" t="e">
        <f>'Comm Input'!#REF!</f>
        <v>#REF!</v>
      </c>
      <c r="M143" s="11" t="e">
        <f>'Comm Input'!#REF!</f>
        <v>#REF!</v>
      </c>
      <c r="N143" s="11" t="e">
        <f>'Comm Input'!#REF!</f>
        <v>#REF!</v>
      </c>
      <c r="O143" s="3" t="e">
        <f>'Comm Input'!#REF!</f>
        <v>#REF!</v>
      </c>
    </row>
    <row r="144" spans="1:15" ht="23.25" x14ac:dyDescent="0.35">
      <c r="A144" s="11" t="e">
        <f>'Comm Input'!#REF!</f>
        <v>#REF!</v>
      </c>
      <c r="B144" t="e">
        <f>'Comm Input'!#REF!</f>
        <v>#REF!</v>
      </c>
      <c r="C144" t="e">
        <f>'Comm Input'!#REF!</f>
        <v>#REF!</v>
      </c>
      <c r="D144" s="39" t="e">
        <f>'Comm Input'!#REF!</f>
        <v>#REF!</v>
      </c>
      <c r="E144" s="38" t="e">
        <f>'Comm Input'!#REF!</f>
        <v>#REF!</v>
      </c>
      <c r="F144" s="38" t="e">
        <f>'Comm Input'!#REF!</f>
        <v>#REF!</v>
      </c>
      <c r="G144" s="38" t="e">
        <f>'Comm Input'!#REF!</f>
        <v>#REF!</v>
      </c>
      <c r="H144" s="22" t="e">
        <f>'Comm Input'!#REF!</f>
        <v>#REF!</v>
      </c>
      <c r="I144" s="38" t="e">
        <f>'Comm Input'!#REF!</f>
        <v>#REF!</v>
      </c>
      <c r="J144" s="22" t="e">
        <f>'Comm Input'!#REF!</f>
        <v>#REF!</v>
      </c>
      <c r="K144" s="1172" t="e">
        <f>'Comm Input'!#REF!</f>
        <v>#REF!</v>
      </c>
      <c r="L144" s="22" t="e">
        <f>'Comm Input'!#REF!</f>
        <v>#REF!</v>
      </c>
      <c r="M144" s="11" t="e">
        <f>'Comm Input'!#REF!</f>
        <v>#REF!</v>
      </c>
      <c r="N144" s="11" t="e">
        <f>'Comm Input'!#REF!</f>
        <v>#REF!</v>
      </c>
      <c r="O144" s="109" t="e">
        <f>'Comm Input'!#REF!</f>
        <v>#REF!</v>
      </c>
    </row>
    <row r="145" spans="1:15" ht="23.25" x14ac:dyDescent="0.35">
      <c r="A145" s="11" t="e">
        <f>'Comm Input'!#REF!</f>
        <v>#REF!</v>
      </c>
      <c r="B145" t="e">
        <f>'Comm Input'!#REF!</f>
        <v>#REF!</v>
      </c>
      <c r="C145" t="e">
        <f>'Comm Input'!#REF!</f>
        <v>#REF!</v>
      </c>
      <c r="D145" s="39" t="e">
        <f>'Comm Input'!#REF!</f>
        <v>#REF!</v>
      </c>
      <c r="E145" s="38" t="e">
        <f>'Comm Input'!#REF!</f>
        <v>#REF!</v>
      </c>
      <c r="F145" s="38" t="e">
        <f>'Comm Input'!#REF!</f>
        <v>#REF!</v>
      </c>
      <c r="G145" s="38" t="e">
        <f>'Comm Input'!#REF!</f>
        <v>#REF!</v>
      </c>
      <c r="H145" s="22" t="e">
        <f>'Comm Input'!#REF!</f>
        <v>#REF!</v>
      </c>
      <c r="I145" s="38" t="e">
        <f>'Comm Input'!#REF!</f>
        <v>#REF!</v>
      </c>
      <c r="J145" s="22" t="e">
        <f>'Comm Input'!#REF!</f>
        <v>#REF!</v>
      </c>
      <c r="K145" s="22" t="e">
        <f>'Comm Input'!#REF!</f>
        <v>#REF!</v>
      </c>
      <c r="L145" s="38" t="e">
        <f>'Comm Input'!#REF!</f>
        <v>#REF!</v>
      </c>
      <c r="M145" s="11" t="e">
        <f>'Comm Input'!#REF!</f>
        <v>#REF!</v>
      </c>
      <c r="N145" s="11" t="e">
        <f>'Comm Input'!#REF!</f>
        <v>#REF!</v>
      </c>
      <c r="O145" s="3" t="e">
        <f>'Comm Input'!#REF!</f>
        <v>#REF!</v>
      </c>
    </row>
    <row r="146" spans="1:15" ht="23.25" x14ac:dyDescent="0.35">
      <c r="A146" s="193" t="e">
        <f>'Comm Input'!#REF!</f>
        <v>#REF!</v>
      </c>
      <c r="B146" s="15" t="e">
        <f>'Comm Input'!#REF!</f>
        <v>#REF!</v>
      </c>
      <c r="C146" s="158" t="e">
        <f>'Comm Input'!#REF!</f>
        <v>#REF!</v>
      </c>
      <c r="D146" s="128" t="e">
        <f>'Comm Input'!#REF!</f>
        <v>#REF!</v>
      </c>
      <c r="E146" s="158" t="e">
        <f>'Comm Input'!#REF!</f>
        <v>#REF!</v>
      </c>
      <c r="F146" s="158" t="e">
        <f>'Comm Input'!#REF!</f>
        <v>#REF!</v>
      </c>
      <c r="G146" s="158" t="e">
        <f>'Comm Input'!#REF!</f>
        <v>#REF!</v>
      </c>
      <c r="H146" s="117" t="e">
        <f>'Comm Input'!#REF!</f>
        <v>#REF!</v>
      </c>
      <c r="I146" s="158" t="e">
        <f>'Comm Input'!#REF!</f>
        <v>#REF!</v>
      </c>
      <c r="J146" s="117" t="e">
        <f>'Comm Input'!#REF!</f>
        <v>#REF!</v>
      </c>
      <c r="K146" s="158" t="e">
        <f>'Comm Input'!#REF!</f>
        <v>#REF!</v>
      </c>
      <c r="L146" s="158" t="e">
        <f>'Comm Input'!#REF!</f>
        <v>#REF!</v>
      </c>
      <c r="M146" s="159" t="e">
        <f>'Comm Input'!#REF!</f>
        <v>#REF!</v>
      </c>
      <c r="N146" s="183" t="e">
        <f>'Comm Input'!#REF!</f>
        <v>#REF!</v>
      </c>
      <c r="O146" s="3" t="e">
        <f>'Comm Input'!#REF!</f>
        <v>#REF!</v>
      </c>
    </row>
    <row r="147" spans="1:15" ht="23.25" x14ac:dyDescent="0.35">
      <c r="A147" s="11" t="e">
        <f>'Comm Input'!#REF!</f>
        <v>#REF!</v>
      </c>
      <c r="B147" t="e">
        <f>'Comm Input'!#REF!</f>
        <v>#REF!</v>
      </c>
      <c r="C147" t="e">
        <f>'Comm Input'!#REF!</f>
        <v>#REF!</v>
      </c>
      <c r="D147" s="12" t="e">
        <f>'Comm Input'!#REF!</f>
        <v>#REF!</v>
      </c>
      <c r="E147" s="38" t="e">
        <f>'Comm Input'!#REF!</f>
        <v>#REF!</v>
      </c>
      <c r="F147" s="38" t="e">
        <f>'Comm Input'!#REF!</f>
        <v>#REF!</v>
      </c>
      <c r="G147" s="38" t="e">
        <f>'Comm Input'!#REF!</f>
        <v>#REF!</v>
      </c>
      <c r="H147" s="22" t="e">
        <f>'Comm Input'!#REF!</f>
        <v>#REF!</v>
      </c>
      <c r="I147" s="38" t="e">
        <f>'Comm Input'!#REF!</f>
        <v>#REF!</v>
      </c>
      <c r="J147" s="22" t="e">
        <f>'Comm Input'!#REF!</f>
        <v>#REF!</v>
      </c>
      <c r="K147" s="22" t="e">
        <f>'Comm Input'!#REF!</f>
        <v>#REF!</v>
      </c>
      <c r="L147" s="22" t="e">
        <f>'Comm Input'!#REF!</f>
        <v>#REF!</v>
      </c>
      <c r="M147" s="11" t="e">
        <f>'Comm Input'!#REF!</f>
        <v>#REF!</v>
      </c>
      <c r="N147" s="11" t="e">
        <f>'Comm Input'!#REF!</f>
        <v>#REF!</v>
      </c>
      <c r="O147" s="3" t="e">
        <f>'Comm Input'!#REF!</f>
        <v>#REF!</v>
      </c>
    </row>
    <row r="148" spans="1:15" ht="23.25" x14ac:dyDescent="0.35">
      <c r="A148" s="11" t="e">
        <f>'Comm Input'!#REF!</f>
        <v>#REF!</v>
      </c>
      <c r="B148" t="e">
        <f>'Comm Input'!#REF!</f>
        <v>#REF!</v>
      </c>
      <c r="C148" t="e">
        <f>'Comm Input'!#REF!</f>
        <v>#REF!</v>
      </c>
      <c r="D148" s="12" t="e">
        <f>'Comm Input'!#REF!</f>
        <v>#REF!</v>
      </c>
      <c r="E148" s="38" t="e">
        <f>'Comm Input'!#REF!</f>
        <v>#REF!</v>
      </c>
      <c r="F148" s="38" t="e">
        <f>'Comm Input'!#REF!</f>
        <v>#REF!</v>
      </c>
      <c r="G148" s="38" t="e">
        <f>'Comm Input'!#REF!</f>
        <v>#REF!</v>
      </c>
      <c r="H148" s="22" t="e">
        <f>'Comm Input'!#REF!</f>
        <v>#REF!</v>
      </c>
      <c r="I148" s="38" t="e">
        <f>'Comm Input'!#REF!</f>
        <v>#REF!</v>
      </c>
      <c r="J148" s="22" t="e">
        <f>'Comm Input'!#REF!</f>
        <v>#REF!</v>
      </c>
      <c r="K148" s="22" t="e">
        <f>'Comm Input'!#REF!</f>
        <v>#REF!</v>
      </c>
      <c r="L148" s="22" t="e">
        <f>'Comm Input'!#REF!</f>
        <v>#REF!</v>
      </c>
      <c r="M148" s="11" t="e">
        <f>'Comm Input'!#REF!</f>
        <v>#REF!</v>
      </c>
      <c r="N148" s="11" t="e">
        <f>'Comm Input'!#REF!</f>
        <v>#REF!</v>
      </c>
      <c r="O148" s="3" t="e">
        <f>'Comm Input'!#REF!</f>
        <v>#REF!</v>
      </c>
    </row>
    <row r="149" spans="1:15" ht="23.25" x14ac:dyDescent="0.35">
      <c r="A149" s="11" t="e">
        <f>'Comm Input'!#REF!</f>
        <v>#REF!</v>
      </c>
      <c r="B149" t="e">
        <f>'Comm Input'!#REF!</f>
        <v>#REF!</v>
      </c>
      <c r="C149" t="e">
        <f>'Comm Input'!#REF!</f>
        <v>#REF!</v>
      </c>
      <c r="D149" s="12" t="e">
        <f>'Comm Input'!#REF!</f>
        <v>#REF!</v>
      </c>
      <c r="E149" s="38" t="e">
        <f>'Comm Input'!#REF!</f>
        <v>#REF!</v>
      </c>
      <c r="F149" s="38" t="e">
        <f>'Comm Input'!#REF!</f>
        <v>#REF!</v>
      </c>
      <c r="G149" s="38" t="e">
        <f>'Comm Input'!#REF!</f>
        <v>#REF!</v>
      </c>
      <c r="H149" s="22" t="e">
        <f>'Comm Input'!#REF!</f>
        <v>#REF!</v>
      </c>
      <c r="I149" s="38" t="e">
        <f>'Comm Input'!#REF!</f>
        <v>#REF!</v>
      </c>
      <c r="J149" s="22" t="e">
        <f>'Comm Input'!#REF!</f>
        <v>#REF!</v>
      </c>
      <c r="K149" s="1172" t="e">
        <f>'Comm Input'!#REF!</f>
        <v>#REF!</v>
      </c>
      <c r="L149" s="1172" t="e">
        <f>'Comm Input'!#REF!</f>
        <v>#REF!</v>
      </c>
      <c r="M149" s="11" t="e">
        <f>'Comm Input'!#REF!</f>
        <v>#REF!</v>
      </c>
      <c r="N149" s="11" t="e">
        <f>'Comm Input'!#REF!</f>
        <v>#REF!</v>
      </c>
      <c r="O149" s="109" t="e">
        <f>'Comm Input'!#REF!</f>
        <v>#REF!</v>
      </c>
    </row>
    <row r="150" spans="1:15" ht="23.25" x14ac:dyDescent="0.35">
      <c r="A150" s="11" t="e">
        <f>'Comm Input'!#REF!</f>
        <v>#REF!</v>
      </c>
      <c r="B150" t="e">
        <f>'Comm Input'!#REF!</f>
        <v>#REF!</v>
      </c>
      <c r="C150" t="e">
        <f>'Comm Input'!#REF!</f>
        <v>#REF!</v>
      </c>
      <c r="D150" s="12" t="e">
        <f>'Comm Input'!#REF!</f>
        <v>#REF!</v>
      </c>
      <c r="E150" s="38" t="e">
        <f>'Comm Input'!#REF!</f>
        <v>#REF!</v>
      </c>
      <c r="F150" s="38" t="e">
        <f>'Comm Input'!#REF!</f>
        <v>#REF!</v>
      </c>
      <c r="G150" s="38" t="e">
        <f>'Comm Input'!#REF!</f>
        <v>#REF!</v>
      </c>
      <c r="H150" s="22" t="e">
        <f>'Comm Input'!#REF!</f>
        <v>#REF!</v>
      </c>
      <c r="I150" s="38" t="e">
        <f>'Comm Input'!#REF!</f>
        <v>#REF!</v>
      </c>
      <c r="J150" s="22" t="e">
        <f>'Comm Input'!#REF!</f>
        <v>#REF!</v>
      </c>
      <c r="K150" s="22" t="e">
        <f>'Comm Input'!#REF!</f>
        <v>#REF!</v>
      </c>
      <c r="L150" s="22" t="e">
        <f>'Comm Input'!#REF!</f>
        <v>#REF!</v>
      </c>
      <c r="M150" s="11" t="e">
        <f>'Comm Input'!#REF!</f>
        <v>#REF!</v>
      </c>
      <c r="N150" s="11" t="e">
        <f>'Comm Input'!#REF!</f>
        <v>#REF!</v>
      </c>
      <c r="O150" s="3" t="e">
        <f>'Comm Input'!#REF!</f>
        <v>#REF!</v>
      </c>
    </row>
    <row r="151" spans="1:15" ht="23.25" x14ac:dyDescent="0.35">
      <c r="A151" s="199" t="e">
        <f>'Comm Input'!#REF!</f>
        <v>#REF!</v>
      </c>
      <c r="B151" s="42" t="e">
        <f>'Comm Input'!#REF!</f>
        <v>#REF!</v>
      </c>
      <c r="C151" s="43" t="e">
        <f>'Comm Input'!#REF!</f>
        <v>#REF!</v>
      </c>
      <c r="D151" s="126" t="e">
        <f>'Comm Input'!#REF!</f>
        <v>#REF!</v>
      </c>
      <c r="E151" s="159" t="e">
        <f>'Comm Input'!#REF!</f>
        <v>#REF!</v>
      </c>
      <c r="F151" s="159" t="e">
        <f>'Comm Input'!#REF!</f>
        <v>#REF!</v>
      </c>
      <c r="G151" s="159" t="e">
        <f>'Comm Input'!#REF!</f>
        <v>#REF!</v>
      </c>
      <c r="H151" s="37" t="e">
        <f>'Comm Input'!#REF!</f>
        <v>#REF!</v>
      </c>
      <c r="I151" s="159" t="e">
        <f>'Comm Input'!#REF!</f>
        <v>#REF!</v>
      </c>
      <c r="J151" s="37" t="e">
        <f>'Comm Input'!#REF!</f>
        <v>#REF!</v>
      </c>
      <c r="K151" s="44" t="e">
        <f>'Comm Input'!#REF!</f>
        <v>#REF!</v>
      </c>
      <c r="L151" s="159" t="e">
        <f>'Comm Input'!#REF!</f>
        <v>#REF!</v>
      </c>
      <c r="M151" s="159" t="e">
        <f>'Comm Input'!#REF!</f>
        <v>#REF!</v>
      </c>
      <c r="N151" s="183" t="e">
        <f>'Comm Input'!#REF!</f>
        <v>#REF!</v>
      </c>
      <c r="O151" s="3" t="e">
        <f>'Comm Input'!#REF!</f>
        <v>#REF!</v>
      </c>
    </row>
    <row r="152" spans="1:15" ht="23.25" x14ac:dyDescent="0.35">
      <c r="A152" s="11" t="e">
        <f>'Comm Input'!#REF!</f>
        <v>#REF!</v>
      </c>
      <c r="B152" s="11" t="e">
        <f>'Comm Input'!#REF!</f>
        <v>#REF!</v>
      </c>
      <c r="C152" s="11" t="e">
        <f>'Comm Input'!#REF!</f>
        <v>#REF!</v>
      </c>
      <c r="D152" s="26" t="e">
        <f>'Comm Input'!#REF!</f>
        <v>#REF!</v>
      </c>
      <c r="E152" s="13" t="e">
        <f>'Comm Input'!#REF!</f>
        <v>#REF!</v>
      </c>
      <c r="F152" s="36" t="e">
        <f>'Comm Input'!#REF!</f>
        <v>#REF!</v>
      </c>
      <c r="G152" s="36" t="e">
        <f>'Comm Input'!#REF!</f>
        <v>#REF!</v>
      </c>
      <c r="H152" s="23" t="e">
        <f>'Comm Input'!#REF!</f>
        <v>#REF!</v>
      </c>
      <c r="I152" s="36" t="e">
        <f>'Comm Input'!#REF!</f>
        <v>#REF!</v>
      </c>
      <c r="J152" s="23" t="e">
        <f>'Comm Input'!#REF!</f>
        <v>#REF!</v>
      </c>
      <c r="K152" s="23" t="e">
        <f>'Comm Input'!#REF!</f>
        <v>#REF!</v>
      </c>
      <c r="L152" s="23" t="e">
        <f>'Comm Input'!#REF!</f>
        <v>#REF!</v>
      </c>
      <c r="M152" s="23" t="e">
        <f>'Comm Input'!#REF!</f>
        <v>#REF!</v>
      </c>
      <c r="N152" s="23" t="e">
        <f>'Comm Input'!#REF!</f>
        <v>#REF!</v>
      </c>
      <c r="O152" s="3" t="e">
        <f>'Comm Input'!#REF!</f>
        <v>#REF!</v>
      </c>
    </row>
    <row r="153" spans="1:15" ht="23.25" x14ac:dyDescent="0.35">
      <c r="A153" s="11" t="e">
        <f>'Comm Input'!#REF!</f>
        <v>#REF!</v>
      </c>
      <c r="B153" s="11" t="e">
        <f>'Comm Input'!#REF!</f>
        <v>#REF!</v>
      </c>
      <c r="C153" s="11" t="e">
        <f>'Comm Input'!#REF!</f>
        <v>#REF!</v>
      </c>
      <c r="D153" s="11" t="e">
        <f>'Comm Input'!#REF!</f>
        <v>#REF!</v>
      </c>
      <c r="E153" s="13" t="e">
        <f>'Comm Input'!#REF!</f>
        <v>#REF!</v>
      </c>
      <c r="F153" s="36" t="e">
        <f>'Comm Input'!#REF!</f>
        <v>#REF!</v>
      </c>
      <c r="G153" s="36" t="e">
        <f>'Comm Input'!#REF!</f>
        <v>#REF!</v>
      </c>
      <c r="H153" s="23" t="e">
        <f>'Comm Input'!#REF!</f>
        <v>#REF!</v>
      </c>
      <c r="I153" s="36" t="e">
        <f>'Comm Input'!#REF!</f>
        <v>#REF!</v>
      </c>
      <c r="J153" s="23" t="e">
        <f>'Comm Input'!#REF!</f>
        <v>#REF!</v>
      </c>
      <c r="K153" s="23" t="e">
        <f>'Comm Input'!#REF!</f>
        <v>#REF!</v>
      </c>
      <c r="L153" s="23" t="e">
        <f>'Comm Input'!#REF!</f>
        <v>#REF!</v>
      </c>
      <c r="M153" s="23" t="e">
        <f>'Comm Input'!#REF!</f>
        <v>#REF!</v>
      </c>
      <c r="N153" s="23" t="e">
        <f>'Comm Input'!#REF!</f>
        <v>#REF!</v>
      </c>
      <c r="O153" s="3" t="e">
        <f>'Comm Input'!#REF!</f>
        <v>#REF!</v>
      </c>
    </row>
    <row r="154" spans="1:15" ht="23.25" x14ac:dyDescent="0.35">
      <c r="A154" s="11" t="e">
        <f>'Comm Input'!#REF!</f>
        <v>#REF!</v>
      </c>
      <c r="B154" s="11" t="e">
        <f>'Comm Input'!#REF!</f>
        <v>#REF!</v>
      </c>
      <c r="C154" s="11" t="e">
        <f>'Comm Input'!#REF!</f>
        <v>#REF!</v>
      </c>
      <c r="D154" s="11" t="e">
        <f>'Comm Input'!#REF!</f>
        <v>#REF!</v>
      </c>
      <c r="E154" s="13" t="e">
        <f>'Comm Input'!#REF!</f>
        <v>#REF!</v>
      </c>
      <c r="F154" s="36" t="e">
        <f>'Comm Input'!#REF!</f>
        <v>#REF!</v>
      </c>
      <c r="G154" s="36" t="e">
        <f>'Comm Input'!#REF!</f>
        <v>#REF!</v>
      </c>
      <c r="H154" s="23" t="e">
        <f>'Comm Input'!#REF!</f>
        <v>#REF!</v>
      </c>
      <c r="I154" s="36" t="e">
        <f>'Comm Input'!#REF!</f>
        <v>#REF!</v>
      </c>
      <c r="J154" s="23" t="e">
        <f>'Comm Input'!#REF!</f>
        <v>#REF!</v>
      </c>
      <c r="K154" s="1173" t="e">
        <f>'Comm Input'!#REF!</f>
        <v>#REF!</v>
      </c>
      <c r="L154" s="1173" t="e">
        <f>'Comm Input'!#REF!</f>
        <v>#REF!</v>
      </c>
      <c r="M154" s="23" t="e">
        <f>'Comm Input'!#REF!</f>
        <v>#REF!</v>
      </c>
      <c r="N154" s="23" t="e">
        <f>'Comm Input'!#REF!</f>
        <v>#REF!</v>
      </c>
      <c r="O154" s="109" t="e">
        <f>'Comm Input'!#REF!</f>
        <v>#REF!</v>
      </c>
    </row>
    <row r="155" spans="1:15" ht="23.25" x14ac:dyDescent="0.35">
      <c r="A155" s="11" t="e">
        <f>'Comm Input'!#REF!</f>
        <v>#REF!</v>
      </c>
      <c r="B155" s="11" t="e">
        <f>'Comm Input'!#REF!</f>
        <v>#REF!</v>
      </c>
      <c r="C155" s="11" t="e">
        <f>'Comm Input'!#REF!</f>
        <v>#REF!</v>
      </c>
      <c r="D155" s="11" t="e">
        <f>'Comm Input'!#REF!</f>
        <v>#REF!</v>
      </c>
      <c r="E155" s="13" t="e">
        <f>'Comm Input'!#REF!</f>
        <v>#REF!</v>
      </c>
      <c r="F155" s="36" t="e">
        <f>'Comm Input'!#REF!</f>
        <v>#REF!</v>
      </c>
      <c r="G155" s="36" t="e">
        <f>'Comm Input'!#REF!</f>
        <v>#REF!</v>
      </c>
      <c r="H155" s="23" t="e">
        <f>'Comm Input'!#REF!</f>
        <v>#REF!</v>
      </c>
      <c r="I155" s="36" t="e">
        <f>'Comm Input'!#REF!</f>
        <v>#REF!</v>
      </c>
      <c r="J155" s="23" t="e">
        <f>'Comm Input'!#REF!</f>
        <v>#REF!</v>
      </c>
      <c r="K155" s="23" t="e">
        <f>'Comm Input'!#REF!</f>
        <v>#REF!</v>
      </c>
      <c r="L155" s="23" t="e">
        <f>'Comm Input'!#REF!</f>
        <v>#REF!</v>
      </c>
      <c r="M155" s="23" t="e">
        <f>'Comm Input'!#REF!</f>
        <v>#REF!</v>
      </c>
      <c r="N155" s="23" t="e">
        <f>'Comm Input'!#REF!</f>
        <v>#REF!</v>
      </c>
      <c r="O155" s="3" t="e">
        <f>'Comm Input'!#REF!</f>
        <v>#REF!</v>
      </c>
    </row>
    <row r="156" spans="1:15" ht="23.25" x14ac:dyDescent="0.35">
      <c r="A156" s="199" t="e">
        <f>'Comm Input'!#REF!</f>
        <v>#REF!</v>
      </c>
      <c r="B156" s="35" t="e">
        <f>'Comm Input'!#REF!</f>
        <v>#REF!</v>
      </c>
      <c r="C156" s="46" t="e">
        <f>'Comm Input'!#REF!</f>
        <v>#REF!</v>
      </c>
      <c r="D156" s="8" t="e">
        <f>'Comm Input'!#REF!</f>
        <v>#REF!</v>
      </c>
      <c r="E156" s="158" t="e">
        <f>'Comm Input'!#REF!</f>
        <v>#REF!</v>
      </c>
      <c r="F156" s="158" t="e">
        <f>'Comm Input'!#REF!</f>
        <v>#REF!</v>
      </c>
      <c r="G156" s="158" t="e">
        <f>'Comm Input'!#REF!</f>
        <v>#REF!</v>
      </c>
      <c r="H156" s="117" t="e">
        <f>'Comm Input'!#REF!</f>
        <v>#REF!</v>
      </c>
      <c r="I156" s="158" t="e">
        <f>'Comm Input'!#REF!</f>
        <v>#REF!</v>
      </c>
      <c r="J156" s="117" t="e">
        <f>'Comm Input'!#REF!</f>
        <v>#REF!</v>
      </c>
      <c r="K156" s="160" t="e">
        <f>'Comm Input'!#REF!</f>
        <v>#REF!</v>
      </c>
      <c r="L156" s="158" t="e">
        <f>'Comm Input'!#REF!</f>
        <v>#REF!</v>
      </c>
      <c r="M156" s="159" t="e">
        <f>'Comm Input'!#REF!</f>
        <v>#REF!</v>
      </c>
      <c r="N156" s="183" t="e">
        <f>'Comm Input'!#REF!</f>
        <v>#REF!</v>
      </c>
      <c r="O156" s="3" t="e">
        <f>'Comm Input'!#REF!</f>
        <v>#REF!</v>
      </c>
    </row>
    <row r="157" spans="1:15" ht="23.25" x14ac:dyDescent="0.35">
      <c r="A157" s="11" t="e">
        <f>'Comm Input'!#REF!</f>
        <v>#REF!</v>
      </c>
      <c r="B157" s="11" t="e">
        <f>'Comm Input'!#REF!</f>
        <v>#REF!</v>
      </c>
      <c r="C157" s="11" t="e">
        <f>'Comm Input'!#REF!</f>
        <v>#REF!</v>
      </c>
      <c r="D157" s="26" t="e">
        <f>'Comm Input'!#REF!</f>
        <v>#REF!</v>
      </c>
      <c r="E157" s="13" t="e">
        <f>'Comm Input'!#REF!</f>
        <v>#REF!</v>
      </c>
      <c r="F157" s="36" t="e">
        <f>'Comm Input'!#REF!</f>
        <v>#REF!</v>
      </c>
      <c r="G157" s="36" t="e">
        <f>'Comm Input'!#REF!</f>
        <v>#REF!</v>
      </c>
      <c r="H157" s="23" t="e">
        <f>'Comm Input'!#REF!</f>
        <v>#REF!</v>
      </c>
      <c r="I157" s="36" t="e">
        <f>'Comm Input'!#REF!</f>
        <v>#REF!</v>
      </c>
      <c r="J157" s="23" t="e">
        <f>'Comm Input'!#REF!</f>
        <v>#REF!</v>
      </c>
      <c r="K157" s="23" t="e">
        <f>'Comm Input'!#REF!</f>
        <v>#REF!</v>
      </c>
      <c r="L157" s="23" t="e">
        <f>'Comm Input'!#REF!</f>
        <v>#REF!</v>
      </c>
      <c r="M157" s="23" t="e">
        <f>'Comm Input'!#REF!</f>
        <v>#REF!</v>
      </c>
      <c r="N157" s="23" t="e">
        <f>'Comm Input'!#REF!</f>
        <v>#REF!</v>
      </c>
      <c r="O157" s="3" t="e">
        <f>'Comm Input'!#REF!</f>
        <v>#REF!</v>
      </c>
    </row>
    <row r="158" spans="1:15" ht="23.25" x14ac:dyDescent="0.35">
      <c r="A158" s="11" t="e">
        <f>'Comm Input'!#REF!</f>
        <v>#REF!</v>
      </c>
      <c r="B158" s="11" t="e">
        <f>'Comm Input'!#REF!</f>
        <v>#REF!</v>
      </c>
      <c r="C158" s="11" t="e">
        <f>'Comm Input'!#REF!</f>
        <v>#REF!</v>
      </c>
      <c r="D158" s="45" t="e">
        <f>'Comm Input'!#REF!</f>
        <v>#REF!</v>
      </c>
      <c r="E158" s="13" t="e">
        <f>'Comm Input'!#REF!</f>
        <v>#REF!</v>
      </c>
      <c r="F158" s="36" t="e">
        <f>'Comm Input'!#REF!</f>
        <v>#REF!</v>
      </c>
      <c r="G158" s="36" t="e">
        <f>'Comm Input'!#REF!</f>
        <v>#REF!</v>
      </c>
      <c r="H158" s="23" t="e">
        <f>'Comm Input'!#REF!</f>
        <v>#REF!</v>
      </c>
      <c r="I158" s="36" t="e">
        <f>'Comm Input'!#REF!</f>
        <v>#REF!</v>
      </c>
      <c r="J158" s="23" t="e">
        <f>'Comm Input'!#REF!</f>
        <v>#REF!</v>
      </c>
      <c r="K158" s="23" t="e">
        <f>'Comm Input'!#REF!</f>
        <v>#REF!</v>
      </c>
      <c r="L158" s="23" t="e">
        <f>'Comm Input'!#REF!</f>
        <v>#REF!</v>
      </c>
      <c r="M158" s="23" t="e">
        <f>'Comm Input'!#REF!</f>
        <v>#REF!</v>
      </c>
      <c r="N158" s="23" t="e">
        <f>'Comm Input'!#REF!</f>
        <v>#REF!</v>
      </c>
      <c r="O158" s="3" t="e">
        <f>'Comm Input'!#REF!</f>
        <v>#REF!</v>
      </c>
    </row>
    <row r="159" spans="1:15" ht="23.25" x14ac:dyDescent="0.35">
      <c r="A159" s="11" t="e">
        <f>'Comm Input'!#REF!</f>
        <v>#REF!</v>
      </c>
      <c r="B159" s="11" t="e">
        <f>'Comm Input'!#REF!</f>
        <v>#REF!</v>
      </c>
      <c r="C159" s="11" t="e">
        <f>'Comm Input'!#REF!</f>
        <v>#REF!</v>
      </c>
      <c r="D159" s="45" t="e">
        <f>'Comm Input'!#REF!</f>
        <v>#REF!</v>
      </c>
      <c r="E159" s="13" t="e">
        <f>'Comm Input'!#REF!</f>
        <v>#REF!</v>
      </c>
      <c r="F159" s="36" t="e">
        <f>'Comm Input'!#REF!</f>
        <v>#REF!</v>
      </c>
      <c r="G159" s="36" t="e">
        <f>'Comm Input'!#REF!</f>
        <v>#REF!</v>
      </c>
      <c r="H159" s="23" t="e">
        <f>'Comm Input'!#REF!</f>
        <v>#REF!</v>
      </c>
      <c r="I159" s="36" t="e">
        <f>'Comm Input'!#REF!</f>
        <v>#REF!</v>
      </c>
      <c r="J159" s="23" t="e">
        <f>'Comm Input'!#REF!</f>
        <v>#REF!</v>
      </c>
      <c r="K159" s="1173" t="e">
        <f>'Comm Input'!#REF!</f>
        <v>#REF!</v>
      </c>
      <c r="L159" s="1173" t="e">
        <f>'Comm Input'!#REF!</f>
        <v>#REF!</v>
      </c>
      <c r="M159" s="23" t="e">
        <f>'Comm Input'!#REF!</f>
        <v>#REF!</v>
      </c>
      <c r="N159" s="23" t="e">
        <f>'Comm Input'!#REF!</f>
        <v>#REF!</v>
      </c>
      <c r="O159" s="109" t="e">
        <f>'Comm Input'!#REF!</f>
        <v>#REF!</v>
      </c>
    </row>
    <row r="160" spans="1:15" ht="23.25" x14ac:dyDescent="0.35">
      <c r="A160" s="11" t="e">
        <f>'Comm Input'!#REF!</f>
        <v>#REF!</v>
      </c>
      <c r="B160" s="40" t="e">
        <f>'Comm Input'!#REF!</f>
        <v>#REF!</v>
      </c>
      <c r="C160" s="40" t="e">
        <f>'Comm Input'!#REF!</f>
        <v>#REF!</v>
      </c>
      <c r="D160" s="40" t="e">
        <f>'Comm Input'!#REF!</f>
        <v>#REF!</v>
      </c>
      <c r="E160" s="50" t="e">
        <f>'Comm Input'!#REF!</f>
        <v>#REF!</v>
      </c>
      <c r="F160" s="48" t="e">
        <f>'Comm Input'!#REF!</f>
        <v>#REF!</v>
      </c>
      <c r="G160" s="48" t="e">
        <f>'Comm Input'!#REF!</f>
        <v>#REF!</v>
      </c>
      <c r="H160" s="49" t="e">
        <f>'Comm Input'!#REF!</f>
        <v>#REF!</v>
      </c>
      <c r="I160" s="48" t="e">
        <f>'Comm Input'!#REF!</f>
        <v>#REF!</v>
      </c>
      <c r="J160" s="49" t="e">
        <f>'Comm Input'!#REF!</f>
        <v>#REF!</v>
      </c>
      <c r="K160" s="49" t="e">
        <f>'Comm Input'!#REF!</f>
        <v>#REF!</v>
      </c>
      <c r="L160" s="49" t="e">
        <f>'Comm Input'!#REF!</f>
        <v>#REF!</v>
      </c>
      <c r="M160" s="23" t="e">
        <f>'Comm Input'!#REF!</f>
        <v>#REF!</v>
      </c>
      <c r="N160" s="23" t="e">
        <f>'Comm Input'!#REF!</f>
        <v>#REF!</v>
      </c>
      <c r="O160" s="3" t="e">
        <f>'Comm Input'!#REF!</f>
        <v>#REF!</v>
      </c>
    </row>
    <row r="161" spans="1:15" ht="23.25" x14ac:dyDescent="0.35">
      <c r="A161" s="199" t="e">
        <f>'Comm Input'!#REF!</f>
        <v>#REF!</v>
      </c>
      <c r="B161" s="35" t="e">
        <f>'Comm Input'!#REF!</f>
        <v>#REF!</v>
      </c>
      <c r="C161" s="46" t="e">
        <f>'Comm Input'!#REF!</f>
        <v>#REF!</v>
      </c>
      <c r="D161" s="8" t="e">
        <f>'Comm Input'!#REF!</f>
        <v>#REF!</v>
      </c>
      <c r="E161" s="158" t="e">
        <f>'Comm Input'!#REF!</f>
        <v>#REF!</v>
      </c>
      <c r="F161" s="158" t="e">
        <f>'Comm Input'!#REF!</f>
        <v>#REF!</v>
      </c>
      <c r="G161" s="158" t="e">
        <f>'Comm Input'!#REF!</f>
        <v>#REF!</v>
      </c>
      <c r="H161" s="117" t="e">
        <f>'Comm Input'!#REF!</f>
        <v>#REF!</v>
      </c>
      <c r="I161" s="158" t="e">
        <f>'Comm Input'!#REF!</f>
        <v>#REF!</v>
      </c>
      <c r="J161" s="117" t="e">
        <f>'Comm Input'!#REF!</f>
        <v>#REF!</v>
      </c>
      <c r="K161" s="160" t="e">
        <f>'Comm Input'!#REF!</f>
        <v>#REF!</v>
      </c>
      <c r="L161" s="158" t="e">
        <f>'Comm Input'!#REF!</f>
        <v>#REF!</v>
      </c>
      <c r="M161" s="159" t="e">
        <f>'Comm Input'!#REF!</f>
        <v>#REF!</v>
      </c>
      <c r="N161" s="183" t="e">
        <f>'Comm Input'!#REF!</f>
        <v>#REF!</v>
      </c>
      <c r="O161" s="3" t="e">
        <f>'Comm Input'!#REF!</f>
        <v>#REF!</v>
      </c>
    </row>
    <row r="162" spans="1:15" ht="23.25" x14ac:dyDescent="0.35">
      <c r="A162" s="11" t="e">
        <f>'Comm Input'!#REF!</f>
        <v>#REF!</v>
      </c>
      <c r="B162" s="11" t="e">
        <f>'Comm Input'!#REF!</f>
        <v>#REF!</v>
      </c>
      <c r="C162" s="11" t="e">
        <f>'Comm Input'!#REF!</f>
        <v>#REF!</v>
      </c>
      <c r="D162" s="173" t="e">
        <f>'Comm Input'!#REF!</f>
        <v>#REF!</v>
      </c>
      <c r="E162" s="13" t="e">
        <f>'Comm Input'!#REF!</f>
        <v>#REF!</v>
      </c>
      <c r="F162" s="36" t="e">
        <f>'Comm Input'!#REF!</f>
        <v>#REF!</v>
      </c>
      <c r="G162" s="36" t="e">
        <f>'Comm Input'!#REF!</f>
        <v>#REF!</v>
      </c>
      <c r="H162" s="23" t="e">
        <f>'Comm Input'!#REF!</f>
        <v>#REF!</v>
      </c>
      <c r="I162" s="36" t="e">
        <f>'Comm Input'!#REF!</f>
        <v>#REF!</v>
      </c>
      <c r="J162" s="23" t="e">
        <f>'Comm Input'!#REF!</f>
        <v>#REF!</v>
      </c>
      <c r="K162" s="23" t="e">
        <f>'Comm Input'!#REF!</f>
        <v>#REF!</v>
      </c>
      <c r="L162" s="23" t="e">
        <f>'Comm Input'!#REF!</f>
        <v>#REF!</v>
      </c>
      <c r="M162" s="23" t="e">
        <f>'Comm Input'!#REF!</f>
        <v>#REF!</v>
      </c>
      <c r="N162" s="23" t="e">
        <f>'Comm Input'!#REF!</f>
        <v>#REF!</v>
      </c>
      <c r="O162" s="3" t="e">
        <f>'Comm Input'!#REF!</f>
        <v>#REF!</v>
      </c>
    </row>
    <row r="163" spans="1:15" ht="23.25" x14ac:dyDescent="0.35">
      <c r="A163" s="11" t="e">
        <f>'Comm Input'!#REF!</f>
        <v>#REF!</v>
      </c>
      <c r="B163" s="11" t="e">
        <f>'Comm Input'!#REF!</f>
        <v>#REF!</v>
      </c>
      <c r="C163" s="11" t="e">
        <f>'Comm Input'!#REF!</f>
        <v>#REF!</v>
      </c>
      <c r="D163" s="11" t="e">
        <f>'Comm Input'!#REF!</f>
        <v>#REF!</v>
      </c>
      <c r="E163" s="13" t="e">
        <f>'Comm Input'!#REF!</f>
        <v>#REF!</v>
      </c>
      <c r="F163" s="36" t="e">
        <f>'Comm Input'!#REF!</f>
        <v>#REF!</v>
      </c>
      <c r="G163" s="36" t="e">
        <f>'Comm Input'!#REF!</f>
        <v>#REF!</v>
      </c>
      <c r="H163" s="23" t="e">
        <f>'Comm Input'!#REF!</f>
        <v>#REF!</v>
      </c>
      <c r="I163" s="36" t="e">
        <f>'Comm Input'!#REF!</f>
        <v>#REF!</v>
      </c>
      <c r="J163" s="23" t="e">
        <f>'Comm Input'!#REF!</f>
        <v>#REF!</v>
      </c>
      <c r="K163" s="23" t="e">
        <f>'Comm Input'!#REF!</f>
        <v>#REF!</v>
      </c>
      <c r="L163" s="23" t="e">
        <f>'Comm Input'!#REF!</f>
        <v>#REF!</v>
      </c>
      <c r="M163" s="23" t="e">
        <f>'Comm Input'!#REF!</f>
        <v>#REF!</v>
      </c>
      <c r="N163" s="23" t="e">
        <f>'Comm Input'!#REF!</f>
        <v>#REF!</v>
      </c>
      <c r="O163" s="3" t="e">
        <f>'Comm Input'!#REF!</f>
        <v>#REF!</v>
      </c>
    </row>
    <row r="164" spans="1:15" ht="23.25" x14ac:dyDescent="0.35">
      <c r="A164" s="11" t="e">
        <f>'Comm Input'!#REF!</f>
        <v>#REF!</v>
      </c>
      <c r="B164" s="11" t="e">
        <f>'Comm Input'!#REF!</f>
        <v>#REF!</v>
      </c>
      <c r="C164" s="11" t="e">
        <f>'Comm Input'!#REF!</f>
        <v>#REF!</v>
      </c>
      <c r="D164" s="173" t="e">
        <f>'Comm Input'!#REF!</f>
        <v>#REF!</v>
      </c>
      <c r="E164" s="13" t="e">
        <f>'Comm Input'!#REF!</f>
        <v>#REF!</v>
      </c>
      <c r="F164" s="36" t="e">
        <f>'Comm Input'!#REF!</f>
        <v>#REF!</v>
      </c>
      <c r="G164" s="36" t="e">
        <f>'Comm Input'!#REF!</f>
        <v>#REF!</v>
      </c>
      <c r="H164" s="23" t="e">
        <f>'Comm Input'!#REF!</f>
        <v>#REF!</v>
      </c>
      <c r="I164" s="36" t="e">
        <f>'Comm Input'!#REF!</f>
        <v>#REF!</v>
      </c>
      <c r="J164" s="23" t="e">
        <f>'Comm Input'!#REF!</f>
        <v>#REF!</v>
      </c>
      <c r="K164" s="23" t="e">
        <f>'Comm Input'!#REF!</f>
        <v>#REF!</v>
      </c>
      <c r="L164" s="23" t="e">
        <f>'Comm Input'!#REF!</f>
        <v>#REF!</v>
      </c>
      <c r="M164" s="23" t="e">
        <f>'Comm Input'!#REF!</f>
        <v>#REF!</v>
      </c>
      <c r="N164" s="23" t="e">
        <f>'Comm Input'!#REF!</f>
        <v>#REF!</v>
      </c>
      <c r="O164" s="3" t="e">
        <f>'Comm Input'!#REF!</f>
        <v>#REF!</v>
      </c>
    </row>
    <row r="165" spans="1:15" ht="23.25" x14ac:dyDescent="0.35">
      <c r="A165" s="11" t="e">
        <f>'Comm Input'!#REF!</f>
        <v>#REF!</v>
      </c>
      <c r="B165" s="11" t="e">
        <f>'Comm Input'!#REF!</f>
        <v>#REF!</v>
      </c>
      <c r="C165" s="11" t="e">
        <f>'Comm Input'!#REF!</f>
        <v>#REF!</v>
      </c>
      <c r="D165" s="11" t="e">
        <f>'Comm Input'!#REF!</f>
        <v>#REF!</v>
      </c>
      <c r="E165" s="13" t="e">
        <f>'Comm Input'!#REF!</f>
        <v>#REF!</v>
      </c>
      <c r="F165" s="36" t="e">
        <f>'Comm Input'!#REF!</f>
        <v>#REF!</v>
      </c>
      <c r="G165" s="36" t="e">
        <f>'Comm Input'!#REF!</f>
        <v>#REF!</v>
      </c>
      <c r="H165" s="23" t="e">
        <f>'Comm Input'!#REF!</f>
        <v>#REF!</v>
      </c>
      <c r="I165" s="36" t="e">
        <f>'Comm Input'!#REF!</f>
        <v>#REF!</v>
      </c>
      <c r="J165" s="23" t="e">
        <f>'Comm Input'!#REF!</f>
        <v>#REF!</v>
      </c>
      <c r="K165" s="23" t="e">
        <f>'Comm Input'!#REF!</f>
        <v>#REF!</v>
      </c>
      <c r="L165" s="23" t="e">
        <f>'Comm Input'!#REF!</f>
        <v>#REF!</v>
      </c>
      <c r="M165" s="23" t="e">
        <f>'Comm Input'!#REF!</f>
        <v>#REF!</v>
      </c>
      <c r="N165" s="23" t="e">
        <f>'Comm Input'!#REF!</f>
        <v>#REF!</v>
      </c>
      <c r="O165" s="3" t="e">
        <f>'Comm Input'!#REF!</f>
        <v>#REF!</v>
      </c>
    </row>
    <row r="166" spans="1:15" ht="23.25" x14ac:dyDescent="0.35">
      <c r="A166" s="11" t="e">
        <f>'Comm Input'!#REF!</f>
        <v>#REF!</v>
      </c>
      <c r="B166" s="11" t="e">
        <f>'Comm Input'!#REF!</f>
        <v>#REF!</v>
      </c>
      <c r="C166" s="11" t="e">
        <f>'Comm Input'!#REF!</f>
        <v>#REF!</v>
      </c>
      <c r="D166" s="11" t="e">
        <f>'Comm Input'!#REF!</f>
        <v>#REF!</v>
      </c>
      <c r="E166" s="13" t="e">
        <f>'Comm Input'!#REF!</f>
        <v>#REF!</v>
      </c>
      <c r="F166" s="36" t="e">
        <f>'Comm Input'!#REF!</f>
        <v>#REF!</v>
      </c>
      <c r="G166" s="36" t="e">
        <f>'Comm Input'!#REF!</f>
        <v>#REF!</v>
      </c>
      <c r="H166" s="23" t="e">
        <f>'Comm Input'!#REF!</f>
        <v>#REF!</v>
      </c>
      <c r="I166" s="36" t="e">
        <f>'Comm Input'!#REF!</f>
        <v>#REF!</v>
      </c>
      <c r="J166" s="23" t="e">
        <f>'Comm Input'!#REF!</f>
        <v>#REF!</v>
      </c>
      <c r="K166" s="1173" t="e">
        <f>'Comm Input'!#REF!</f>
        <v>#REF!</v>
      </c>
      <c r="L166" s="23" t="e">
        <f>'Comm Input'!#REF!</f>
        <v>#REF!</v>
      </c>
      <c r="M166" s="23" t="e">
        <f>'Comm Input'!#REF!</f>
        <v>#REF!</v>
      </c>
      <c r="N166" s="23" t="e">
        <f>'Comm Input'!#REF!</f>
        <v>#REF!</v>
      </c>
      <c r="O166" s="109" t="e">
        <f>'Comm Input'!#REF!</f>
        <v>#REF!</v>
      </c>
    </row>
    <row r="167" spans="1:15" ht="23.25" x14ac:dyDescent="0.35">
      <c r="A167" s="11" t="e">
        <f>'Comm Input'!#REF!</f>
        <v>#REF!</v>
      </c>
      <c r="B167" s="11" t="e">
        <f>'Comm Input'!#REF!</f>
        <v>#REF!</v>
      </c>
      <c r="C167" s="11" t="e">
        <f>'Comm Input'!#REF!</f>
        <v>#REF!</v>
      </c>
      <c r="D167" s="11" t="e">
        <f>'Comm Input'!#REF!</f>
        <v>#REF!</v>
      </c>
      <c r="E167" s="13" t="e">
        <f>'Comm Input'!#REF!</f>
        <v>#REF!</v>
      </c>
      <c r="F167" s="36" t="e">
        <f>'Comm Input'!#REF!</f>
        <v>#REF!</v>
      </c>
      <c r="G167" s="36" t="e">
        <f>'Comm Input'!#REF!</f>
        <v>#REF!</v>
      </c>
      <c r="H167" s="23" t="e">
        <f>'Comm Input'!#REF!</f>
        <v>#REF!</v>
      </c>
      <c r="I167" s="36" t="e">
        <f>'Comm Input'!#REF!</f>
        <v>#REF!</v>
      </c>
      <c r="J167" s="23" t="e">
        <f>'Comm Input'!#REF!</f>
        <v>#REF!</v>
      </c>
      <c r="K167" s="23" t="e">
        <f>'Comm Input'!#REF!</f>
        <v>#REF!</v>
      </c>
      <c r="L167" s="23" t="e">
        <f>'Comm Input'!#REF!</f>
        <v>#REF!</v>
      </c>
      <c r="M167" s="23" t="e">
        <f>'Comm Input'!#REF!</f>
        <v>#REF!</v>
      </c>
      <c r="N167" s="23" t="e">
        <f>'Comm Input'!#REF!</f>
        <v>#REF!</v>
      </c>
      <c r="O167" s="3" t="e">
        <f>'Comm Input'!#REF!</f>
        <v>#REF!</v>
      </c>
    </row>
    <row r="168" spans="1:15" ht="23.25" x14ac:dyDescent="0.35">
      <c r="A168" s="199" t="e">
        <f>'Comm Input'!#REF!</f>
        <v>#REF!</v>
      </c>
      <c r="B168" s="35" t="e">
        <f>'Comm Input'!#REF!</f>
        <v>#REF!</v>
      </c>
      <c r="C168" s="46" t="e">
        <f>'Comm Input'!#REF!</f>
        <v>#REF!</v>
      </c>
      <c r="D168" s="8" t="e">
        <f>'Comm Input'!#REF!</f>
        <v>#REF!</v>
      </c>
      <c r="E168" s="158" t="e">
        <f>'Comm Input'!#REF!</f>
        <v>#REF!</v>
      </c>
      <c r="F168" s="158" t="e">
        <f>'Comm Input'!#REF!</f>
        <v>#REF!</v>
      </c>
      <c r="G168" s="158" t="e">
        <f>'Comm Input'!#REF!</f>
        <v>#REF!</v>
      </c>
      <c r="H168" s="117" t="e">
        <f>'Comm Input'!#REF!</f>
        <v>#REF!</v>
      </c>
      <c r="I168" s="158" t="e">
        <f>'Comm Input'!#REF!</f>
        <v>#REF!</v>
      </c>
      <c r="J168" s="117" t="e">
        <f>'Comm Input'!#REF!</f>
        <v>#REF!</v>
      </c>
      <c r="K168" s="160" t="e">
        <f>'Comm Input'!#REF!</f>
        <v>#REF!</v>
      </c>
      <c r="L168" s="158" t="e">
        <f>'Comm Input'!#REF!</f>
        <v>#REF!</v>
      </c>
      <c r="M168" s="159" t="e">
        <f>'Comm Input'!#REF!</f>
        <v>#REF!</v>
      </c>
      <c r="N168" s="183" t="e">
        <f>'Comm Input'!#REF!</f>
        <v>#REF!</v>
      </c>
      <c r="O168" s="3" t="e">
        <f>'Comm Input'!#REF!</f>
        <v>#REF!</v>
      </c>
    </row>
    <row r="169" spans="1:15" ht="23.25" x14ac:dyDescent="0.35">
      <c r="A169" s="11" t="e">
        <f>'Comm Input'!#REF!</f>
        <v>#REF!</v>
      </c>
      <c r="B169" s="11" t="e">
        <f>'Comm Input'!#REF!</f>
        <v>#REF!</v>
      </c>
      <c r="C169" s="11" t="e">
        <f>'Comm Input'!#REF!</f>
        <v>#REF!</v>
      </c>
      <c r="D169" s="28" t="e">
        <f>'Comm Input'!#REF!</f>
        <v>#REF!</v>
      </c>
      <c r="E169" s="13" t="e">
        <f>'Comm Input'!#REF!</f>
        <v>#REF!</v>
      </c>
      <c r="F169" s="36" t="e">
        <f>'Comm Input'!#REF!</f>
        <v>#REF!</v>
      </c>
      <c r="G169" s="36" t="e">
        <f>'Comm Input'!#REF!</f>
        <v>#REF!</v>
      </c>
      <c r="H169" s="23" t="e">
        <f>'Comm Input'!#REF!</f>
        <v>#REF!</v>
      </c>
      <c r="I169" s="36" t="e">
        <f>'Comm Input'!#REF!</f>
        <v>#REF!</v>
      </c>
      <c r="J169" s="23" t="e">
        <f>'Comm Input'!#REF!</f>
        <v>#REF!</v>
      </c>
      <c r="K169" s="23" t="e">
        <f>'Comm Input'!#REF!</f>
        <v>#REF!</v>
      </c>
      <c r="L169" s="23" t="e">
        <f>'Comm Input'!#REF!</f>
        <v>#REF!</v>
      </c>
      <c r="M169" s="23" t="e">
        <f>'Comm Input'!#REF!</f>
        <v>#REF!</v>
      </c>
      <c r="N169" s="23" t="e">
        <f>'Comm Input'!#REF!</f>
        <v>#REF!</v>
      </c>
      <c r="O169" s="3" t="e">
        <f>'Comm Input'!#REF!</f>
        <v>#REF!</v>
      </c>
    </row>
    <row r="170" spans="1:15" ht="23.25" x14ac:dyDescent="0.35">
      <c r="A170" s="11" t="e">
        <f>'Comm Input'!#REF!</f>
        <v>#REF!</v>
      </c>
      <c r="B170" s="11" t="e">
        <f>'Comm Input'!#REF!</f>
        <v>#REF!</v>
      </c>
      <c r="C170" s="11" t="e">
        <f>'Comm Input'!#REF!</f>
        <v>#REF!</v>
      </c>
      <c r="D170" s="45" t="e">
        <f>'Comm Input'!#REF!</f>
        <v>#REF!</v>
      </c>
      <c r="E170" s="13" t="e">
        <f>'Comm Input'!#REF!</f>
        <v>#REF!</v>
      </c>
      <c r="F170" s="36" t="e">
        <f>'Comm Input'!#REF!</f>
        <v>#REF!</v>
      </c>
      <c r="G170" s="36" t="e">
        <f>'Comm Input'!#REF!</f>
        <v>#REF!</v>
      </c>
      <c r="H170" s="23" t="e">
        <f>'Comm Input'!#REF!</f>
        <v>#REF!</v>
      </c>
      <c r="I170" s="36" t="e">
        <f>'Comm Input'!#REF!</f>
        <v>#REF!</v>
      </c>
      <c r="J170" s="23" t="e">
        <f>'Comm Input'!#REF!</f>
        <v>#REF!</v>
      </c>
      <c r="K170" s="23" t="e">
        <f>'Comm Input'!#REF!</f>
        <v>#REF!</v>
      </c>
      <c r="L170" s="23" t="e">
        <f>'Comm Input'!#REF!</f>
        <v>#REF!</v>
      </c>
      <c r="M170" s="23" t="e">
        <f>'Comm Input'!#REF!</f>
        <v>#REF!</v>
      </c>
      <c r="N170" s="23" t="e">
        <f>'Comm Input'!#REF!</f>
        <v>#REF!</v>
      </c>
      <c r="O170" s="3" t="e">
        <f>'Comm Input'!#REF!</f>
        <v>#REF!</v>
      </c>
    </row>
    <row r="171" spans="1:15" ht="23.25" x14ac:dyDescent="0.35">
      <c r="A171" s="11" t="e">
        <f>'Comm Input'!#REF!</f>
        <v>#REF!</v>
      </c>
      <c r="B171" s="11" t="e">
        <f>'Comm Input'!#REF!</f>
        <v>#REF!</v>
      </c>
      <c r="C171" s="11" t="e">
        <f>'Comm Input'!#REF!</f>
        <v>#REF!</v>
      </c>
      <c r="D171" s="45" t="e">
        <f>'Comm Input'!#REF!</f>
        <v>#REF!</v>
      </c>
      <c r="E171" s="13" t="e">
        <f>'Comm Input'!#REF!</f>
        <v>#REF!</v>
      </c>
      <c r="F171" s="36" t="e">
        <f>'Comm Input'!#REF!</f>
        <v>#REF!</v>
      </c>
      <c r="G171" s="36" t="e">
        <f>'Comm Input'!#REF!</f>
        <v>#REF!</v>
      </c>
      <c r="H171" s="23" t="e">
        <f>'Comm Input'!#REF!</f>
        <v>#REF!</v>
      </c>
      <c r="I171" s="36" t="e">
        <f>'Comm Input'!#REF!</f>
        <v>#REF!</v>
      </c>
      <c r="J171" s="23" t="e">
        <f>'Comm Input'!#REF!</f>
        <v>#REF!</v>
      </c>
      <c r="K171" s="1173" t="e">
        <f>'Comm Input'!#REF!</f>
        <v>#REF!</v>
      </c>
      <c r="L171" s="23" t="e">
        <f>'Comm Input'!#REF!</f>
        <v>#REF!</v>
      </c>
      <c r="M171" s="1173" t="e">
        <f>'Comm Input'!#REF!</f>
        <v>#REF!</v>
      </c>
      <c r="N171" s="51" t="e">
        <f>'Comm Input'!#REF!</f>
        <v>#REF!</v>
      </c>
      <c r="O171" s="109" t="e">
        <f>'Comm Input'!#REF!</f>
        <v>#REF!</v>
      </c>
    </row>
    <row r="172" spans="1:15" ht="23.25" x14ac:dyDescent="0.35">
      <c r="A172" s="11" t="e">
        <f>'Comm Input'!#REF!</f>
        <v>#REF!</v>
      </c>
      <c r="B172" s="40" t="e">
        <f>'Comm Input'!#REF!</f>
        <v>#REF!</v>
      </c>
      <c r="C172" s="40" t="e">
        <f>'Comm Input'!#REF!</f>
        <v>#REF!</v>
      </c>
      <c r="D172" s="40" t="e">
        <f>'Comm Input'!#REF!</f>
        <v>#REF!</v>
      </c>
      <c r="E172" s="50" t="e">
        <f>'Comm Input'!#REF!</f>
        <v>#REF!</v>
      </c>
      <c r="F172" s="48" t="e">
        <f>'Comm Input'!#REF!</f>
        <v>#REF!</v>
      </c>
      <c r="G172" s="48" t="e">
        <f>'Comm Input'!#REF!</f>
        <v>#REF!</v>
      </c>
      <c r="H172" s="49" t="e">
        <f>'Comm Input'!#REF!</f>
        <v>#REF!</v>
      </c>
      <c r="I172" s="48" t="e">
        <f>'Comm Input'!#REF!</f>
        <v>#REF!</v>
      </c>
      <c r="J172" s="49" t="e">
        <f>'Comm Input'!#REF!</f>
        <v>#REF!</v>
      </c>
      <c r="K172" s="49" t="e">
        <f>'Comm Input'!#REF!</f>
        <v>#REF!</v>
      </c>
      <c r="L172" s="49" t="e">
        <f>'Comm Input'!#REF!</f>
        <v>#REF!</v>
      </c>
      <c r="M172" s="23" t="e">
        <f>'Comm Input'!#REF!</f>
        <v>#REF!</v>
      </c>
      <c r="N172" s="23" t="e">
        <f>'Comm Input'!#REF!</f>
        <v>#REF!</v>
      </c>
      <c r="O172" s="3" t="e">
        <f>'Comm Input'!#REF!</f>
        <v>#REF!</v>
      </c>
    </row>
    <row r="173" spans="1:15" ht="23.25" x14ac:dyDescent="0.35">
      <c r="A173" s="199" t="e">
        <f>'Comm Input'!#REF!</f>
        <v>#REF!</v>
      </c>
      <c r="B173" s="35" t="e">
        <f>'Comm Input'!#REF!</f>
        <v>#REF!</v>
      </c>
      <c r="C173" s="46" t="e">
        <f>'Comm Input'!#REF!</f>
        <v>#REF!</v>
      </c>
      <c r="D173" s="8" t="e">
        <f>'Comm Input'!#REF!</f>
        <v>#REF!</v>
      </c>
      <c r="E173" s="158" t="e">
        <f>'Comm Input'!#REF!</f>
        <v>#REF!</v>
      </c>
      <c r="F173" s="158" t="e">
        <f>'Comm Input'!#REF!</f>
        <v>#REF!</v>
      </c>
      <c r="G173" s="158" t="e">
        <f>'Comm Input'!#REF!</f>
        <v>#REF!</v>
      </c>
      <c r="H173" s="117" t="e">
        <f>'Comm Input'!#REF!</f>
        <v>#REF!</v>
      </c>
      <c r="I173" s="158" t="e">
        <f>'Comm Input'!#REF!</f>
        <v>#REF!</v>
      </c>
      <c r="J173" s="117" t="e">
        <f>'Comm Input'!#REF!</f>
        <v>#REF!</v>
      </c>
      <c r="K173" s="160" t="e">
        <f>'Comm Input'!#REF!</f>
        <v>#REF!</v>
      </c>
      <c r="L173" s="158" t="e">
        <f>'Comm Input'!#REF!</f>
        <v>#REF!</v>
      </c>
      <c r="M173" s="159" t="e">
        <f>'Comm Input'!#REF!</f>
        <v>#REF!</v>
      </c>
      <c r="N173" s="183" t="e">
        <f>'Comm Input'!#REF!</f>
        <v>#REF!</v>
      </c>
      <c r="O173" s="3" t="e">
        <f>'Comm Input'!#REF!</f>
        <v>#REF!</v>
      </c>
    </row>
    <row r="174" spans="1:15" ht="23.25" x14ac:dyDescent="0.35">
      <c r="A174" s="11" t="e">
        <f>'Comm Input'!#REF!</f>
        <v>#REF!</v>
      </c>
      <c r="B174" s="11" t="e">
        <f>'Comm Input'!#REF!</f>
        <v>#REF!</v>
      </c>
      <c r="C174" s="11" t="e">
        <f>'Comm Input'!#REF!</f>
        <v>#REF!</v>
      </c>
      <c r="D174" s="26" t="e">
        <f>'Comm Input'!#REF!</f>
        <v>#REF!</v>
      </c>
      <c r="E174" s="13" t="e">
        <f>'Comm Input'!#REF!</f>
        <v>#REF!</v>
      </c>
      <c r="F174" s="36" t="e">
        <f>'Comm Input'!#REF!</f>
        <v>#REF!</v>
      </c>
      <c r="G174" s="36" t="e">
        <f>'Comm Input'!#REF!</f>
        <v>#REF!</v>
      </c>
      <c r="H174" s="23" t="e">
        <f>'Comm Input'!#REF!</f>
        <v>#REF!</v>
      </c>
      <c r="I174" s="36" t="e">
        <f>'Comm Input'!#REF!</f>
        <v>#REF!</v>
      </c>
      <c r="J174" s="23" t="e">
        <f>'Comm Input'!#REF!</f>
        <v>#REF!</v>
      </c>
      <c r="K174" s="23" t="e">
        <f>'Comm Input'!#REF!</f>
        <v>#REF!</v>
      </c>
      <c r="L174" s="23" t="e">
        <f>'Comm Input'!#REF!</f>
        <v>#REF!</v>
      </c>
      <c r="M174" s="23" t="e">
        <f>'Comm Input'!#REF!</f>
        <v>#REF!</v>
      </c>
      <c r="N174" s="23" t="e">
        <f>'Comm Input'!#REF!</f>
        <v>#REF!</v>
      </c>
      <c r="O174" s="3" t="e">
        <f>'Comm Input'!#REF!</f>
        <v>#REF!</v>
      </c>
    </row>
    <row r="175" spans="1:15" ht="23.25" x14ac:dyDescent="0.35">
      <c r="A175" s="11" t="e">
        <f>'Comm Input'!#REF!</f>
        <v>#REF!</v>
      </c>
      <c r="B175" s="11" t="e">
        <f>'Comm Input'!#REF!</f>
        <v>#REF!</v>
      </c>
      <c r="C175" s="11" t="e">
        <f>'Comm Input'!#REF!</f>
        <v>#REF!</v>
      </c>
      <c r="D175" s="45" t="e">
        <f>'Comm Input'!#REF!</f>
        <v>#REF!</v>
      </c>
      <c r="E175" s="13" t="e">
        <f>'Comm Input'!#REF!</f>
        <v>#REF!</v>
      </c>
      <c r="F175" s="36" t="e">
        <f>'Comm Input'!#REF!</f>
        <v>#REF!</v>
      </c>
      <c r="G175" s="36" t="e">
        <f>'Comm Input'!#REF!</f>
        <v>#REF!</v>
      </c>
      <c r="H175" s="23" t="e">
        <f>'Comm Input'!#REF!</f>
        <v>#REF!</v>
      </c>
      <c r="I175" s="36" t="e">
        <f>'Comm Input'!#REF!</f>
        <v>#REF!</v>
      </c>
      <c r="J175" s="23" t="e">
        <f>'Comm Input'!#REF!</f>
        <v>#REF!</v>
      </c>
      <c r="K175" s="23" t="e">
        <f>'Comm Input'!#REF!</f>
        <v>#REF!</v>
      </c>
      <c r="L175" s="23" t="e">
        <f>'Comm Input'!#REF!</f>
        <v>#REF!</v>
      </c>
      <c r="M175" s="23" t="e">
        <f>'Comm Input'!#REF!</f>
        <v>#REF!</v>
      </c>
      <c r="N175" s="23" t="e">
        <f>'Comm Input'!#REF!</f>
        <v>#REF!</v>
      </c>
      <c r="O175" s="3" t="e">
        <f>'Comm Input'!#REF!</f>
        <v>#REF!</v>
      </c>
    </row>
    <row r="176" spans="1:15" ht="23.25" x14ac:dyDescent="0.35">
      <c r="A176" s="11" t="e">
        <f>'Comm Input'!#REF!</f>
        <v>#REF!</v>
      </c>
      <c r="B176" s="11" t="e">
        <f>'Comm Input'!#REF!</f>
        <v>#REF!</v>
      </c>
      <c r="C176" s="11" t="e">
        <f>'Comm Input'!#REF!</f>
        <v>#REF!</v>
      </c>
      <c r="D176" s="45" t="e">
        <f>'Comm Input'!#REF!</f>
        <v>#REF!</v>
      </c>
      <c r="E176" s="13" t="e">
        <f>'Comm Input'!#REF!</f>
        <v>#REF!</v>
      </c>
      <c r="F176" s="36" t="e">
        <f>'Comm Input'!#REF!</f>
        <v>#REF!</v>
      </c>
      <c r="G176" s="36" t="e">
        <f>'Comm Input'!#REF!</f>
        <v>#REF!</v>
      </c>
      <c r="H176" s="23" t="e">
        <f>'Comm Input'!#REF!</f>
        <v>#REF!</v>
      </c>
      <c r="I176" s="36" t="e">
        <f>'Comm Input'!#REF!</f>
        <v>#REF!</v>
      </c>
      <c r="J176" s="23" t="e">
        <f>'Comm Input'!#REF!</f>
        <v>#REF!</v>
      </c>
      <c r="K176" s="1173" t="e">
        <f>'Comm Input'!#REF!</f>
        <v>#REF!</v>
      </c>
      <c r="L176" s="1173" t="e">
        <f>'Comm Input'!#REF!</f>
        <v>#REF!</v>
      </c>
      <c r="M176" s="23" t="e">
        <f>'Comm Input'!#REF!</f>
        <v>#REF!</v>
      </c>
      <c r="N176" s="23" t="e">
        <f>'Comm Input'!#REF!</f>
        <v>#REF!</v>
      </c>
      <c r="O176" s="109" t="e">
        <f>'Comm Input'!#REF!</f>
        <v>#REF!</v>
      </c>
    </row>
    <row r="177" spans="1:15" ht="23.25" x14ac:dyDescent="0.35">
      <c r="A177" s="11" t="e">
        <f>'Comm Input'!#REF!</f>
        <v>#REF!</v>
      </c>
      <c r="B177" s="40" t="e">
        <f>'Comm Input'!#REF!</f>
        <v>#REF!</v>
      </c>
      <c r="C177" s="40" t="e">
        <f>'Comm Input'!#REF!</f>
        <v>#REF!</v>
      </c>
      <c r="D177" s="40" t="e">
        <f>'Comm Input'!#REF!</f>
        <v>#REF!</v>
      </c>
      <c r="E177" s="50" t="e">
        <f>'Comm Input'!#REF!</f>
        <v>#REF!</v>
      </c>
      <c r="F177" s="48" t="e">
        <f>'Comm Input'!#REF!</f>
        <v>#REF!</v>
      </c>
      <c r="G177" s="48" t="e">
        <f>'Comm Input'!#REF!</f>
        <v>#REF!</v>
      </c>
      <c r="H177" s="49" t="e">
        <f>'Comm Input'!#REF!</f>
        <v>#REF!</v>
      </c>
      <c r="I177" s="48" t="e">
        <f>'Comm Input'!#REF!</f>
        <v>#REF!</v>
      </c>
      <c r="J177" s="49" t="e">
        <f>'Comm Input'!#REF!</f>
        <v>#REF!</v>
      </c>
      <c r="K177" s="49" t="e">
        <f>'Comm Input'!#REF!</f>
        <v>#REF!</v>
      </c>
      <c r="L177" s="49" t="e">
        <f>'Comm Input'!#REF!</f>
        <v>#REF!</v>
      </c>
      <c r="M177" s="23" t="e">
        <f>'Comm Input'!#REF!</f>
        <v>#REF!</v>
      </c>
      <c r="N177" s="23" t="e">
        <f>'Comm Input'!#REF!</f>
        <v>#REF!</v>
      </c>
      <c r="O177" s="3" t="e">
        <f>'Comm Input'!#REF!</f>
        <v>#REF!</v>
      </c>
    </row>
    <row r="178" spans="1:15" ht="23.25" x14ac:dyDescent="0.35">
      <c r="A178" s="199" t="e">
        <f>'Comm Input'!#REF!</f>
        <v>#REF!</v>
      </c>
      <c r="B178" s="35" t="e">
        <f>'Comm Input'!#REF!</f>
        <v>#REF!</v>
      </c>
      <c r="C178" s="46" t="e">
        <f>'Comm Input'!#REF!</f>
        <v>#REF!</v>
      </c>
      <c r="D178" s="8" t="e">
        <f>'Comm Input'!#REF!</f>
        <v>#REF!</v>
      </c>
      <c r="E178" s="158" t="e">
        <f>'Comm Input'!#REF!</f>
        <v>#REF!</v>
      </c>
      <c r="F178" s="158" t="e">
        <f>'Comm Input'!#REF!</f>
        <v>#REF!</v>
      </c>
      <c r="G178" s="158" t="e">
        <f>'Comm Input'!#REF!</f>
        <v>#REF!</v>
      </c>
      <c r="H178" s="117" t="e">
        <f>'Comm Input'!#REF!</f>
        <v>#REF!</v>
      </c>
      <c r="I178" s="158" t="e">
        <f>'Comm Input'!#REF!</f>
        <v>#REF!</v>
      </c>
      <c r="J178" s="117" t="e">
        <f>'Comm Input'!#REF!</f>
        <v>#REF!</v>
      </c>
      <c r="K178" s="160" t="e">
        <f>'Comm Input'!#REF!</f>
        <v>#REF!</v>
      </c>
      <c r="L178" s="158" t="e">
        <f>'Comm Input'!#REF!</f>
        <v>#REF!</v>
      </c>
      <c r="M178" s="159" t="e">
        <f>'Comm Input'!#REF!</f>
        <v>#REF!</v>
      </c>
      <c r="N178" s="183" t="e">
        <f>'Comm Input'!#REF!</f>
        <v>#REF!</v>
      </c>
      <c r="O178" s="3" t="e">
        <f>'Comm Input'!#REF!</f>
        <v>#REF!</v>
      </c>
    </row>
    <row r="179" spans="1:15" ht="23.25" x14ac:dyDescent="0.35">
      <c r="A179" s="11" t="e">
        <f>'Comm Input'!#REF!</f>
        <v>#REF!</v>
      </c>
      <c r="B179" s="11" t="e">
        <f>'Comm Input'!#REF!</f>
        <v>#REF!</v>
      </c>
      <c r="C179" s="11" t="e">
        <f>'Comm Input'!#REF!</f>
        <v>#REF!</v>
      </c>
      <c r="D179" s="23" t="e">
        <f>'Comm Input'!#REF!</f>
        <v>#REF!</v>
      </c>
      <c r="E179" s="13" t="e">
        <f>'Comm Input'!#REF!</f>
        <v>#REF!</v>
      </c>
      <c r="F179" s="36" t="e">
        <f>'Comm Input'!#REF!</f>
        <v>#REF!</v>
      </c>
      <c r="G179" s="36" t="e">
        <f>'Comm Input'!#REF!</f>
        <v>#REF!</v>
      </c>
      <c r="H179" s="23" t="e">
        <f>'Comm Input'!#REF!</f>
        <v>#REF!</v>
      </c>
      <c r="I179" s="36" t="e">
        <f>'Comm Input'!#REF!</f>
        <v>#REF!</v>
      </c>
      <c r="J179" s="23" t="e">
        <f>'Comm Input'!#REF!</f>
        <v>#REF!</v>
      </c>
      <c r="K179" s="23" t="e">
        <f>'Comm Input'!#REF!</f>
        <v>#REF!</v>
      </c>
      <c r="L179" s="23" t="e">
        <f>'Comm Input'!#REF!</f>
        <v>#REF!</v>
      </c>
      <c r="M179" s="23" t="e">
        <f>'Comm Input'!#REF!</f>
        <v>#REF!</v>
      </c>
      <c r="N179" s="23" t="e">
        <f>'Comm Input'!#REF!</f>
        <v>#REF!</v>
      </c>
      <c r="O179" s="3" t="e">
        <f>'Comm Input'!#REF!</f>
        <v>#REF!</v>
      </c>
    </row>
    <row r="180" spans="1:15" ht="23.25" x14ac:dyDescent="0.35">
      <c r="A180" s="11" t="e">
        <f>'Comm Input'!#REF!</f>
        <v>#REF!</v>
      </c>
      <c r="B180" s="11" t="e">
        <f>'Comm Input'!#REF!</f>
        <v>#REF!</v>
      </c>
      <c r="C180" s="11" t="e">
        <f>'Comm Input'!#REF!</f>
        <v>#REF!</v>
      </c>
      <c r="D180" s="45" t="e">
        <f>'Comm Input'!#REF!</f>
        <v>#REF!</v>
      </c>
      <c r="E180" s="13" t="e">
        <f>'Comm Input'!#REF!</f>
        <v>#REF!</v>
      </c>
      <c r="F180" s="36" t="e">
        <f>'Comm Input'!#REF!</f>
        <v>#REF!</v>
      </c>
      <c r="G180" s="36" t="e">
        <f>'Comm Input'!#REF!</f>
        <v>#REF!</v>
      </c>
      <c r="H180" s="23" t="e">
        <f>'Comm Input'!#REF!</f>
        <v>#REF!</v>
      </c>
      <c r="I180" s="36" t="e">
        <f>'Comm Input'!#REF!</f>
        <v>#REF!</v>
      </c>
      <c r="J180" s="23" t="e">
        <f>'Comm Input'!#REF!</f>
        <v>#REF!</v>
      </c>
      <c r="K180" s="23" t="e">
        <f>'Comm Input'!#REF!</f>
        <v>#REF!</v>
      </c>
      <c r="L180" s="23" t="e">
        <f>'Comm Input'!#REF!</f>
        <v>#REF!</v>
      </c>
      <c r="M180" s="23" t="e">
        <f>'Comm Input'!#REF!</f>
        <v>#REF!</v>
      </c>
      <c r="N180" s="23" t="e">
        <f>'Comm Input'!#REF!</f>
        <v>#REF!</v>
      </c>
      <c r="O180" s="3" t="e">
        <f>'Comm Input'!#REF!</f>
        <v>#REF!</v>
      </c>
    </row>
    <row r="181" spans="1:15" ht="23.25" x14ac:dyDescent="0.35">
      <c r="A181" s="11" t="e">
        <f>'Comm Input'!#REF!</f>
        <v>#REF!</v>
      </c>
      <c r="B181" s="11" t="e">
        <f>'Comm Input'!#REF!</f>
        <v>#REF!</v>
      </c>
      <c r="C181" s="11" t="e">
        <f>'Comm Input'!#REF!</f>
        <v>#REF!</v>
      </c>
      <c r="D181" s="45" t="e">
        <f>'Comm Input'!#REF!</f>
        <v>#REF!</v>
      </c>
      <c r="E181" s="13" t="e">
        <f>'Comm Input'!#REF!</f>
        <v>#REF!</v>
      </c>
      <c r="F181" s="36" t="e">
        <f>'Comm Input'!#REF!</f>
        <v>#REF!</v>
      </c>
      <c r="G181" s="36" t="e">
        <f>'Comm Input'!#REF!</f>
        <v>#REF!</v>
      </c>
      <c r="H181" s="23" t="e">
        <f>'Comm Input'!#REF!</f>
        <v>#REF!</v>
      </c>
      <c r="I181" s="36" t="e">
        <f>'Comm Input'!#REF!</f>
        <v>#REF!</v>
      </c>
      <c r="J181" s="23" t="e">
        <f>'Comm Input'!#REF!</f>
        <v>#REF!</v>
      </c>
      <c r="K181" s="1173" t="e">
        <f>'Comm Input'!#REF!</f>
        <v>#REF!</v>
      </c>
      <c r="L181" s="51" t="e">
        <f>'Comm Input'!#REF!</f>
        <v>#REF!</v>
      </c>
      <c r="M181" s="1173" t="e">
        <f>'Comm Input'!#REF!</f>
        <v>#REF!</v>
      </c>
      <c r="N181" s="51" t="e">
        <f>'Comm Input'!#REF!</f>
        <v>#REF!</v>
      </c>
      <c r="O181" s="109" t="e">
        <f>'Comm Input'!#REF!</f>
        <v>#REF!</v>
      </c>
    </row>
    <row r="182" spans="1:15" ht="23.25" x14ac:dyDescent="0.35">
      <c r="A182" s="11" t="e">
        <f>'Comm Input'!#REF!</f>
        <v>#REF!</v>
      </c>
      <c r="B182" s="40" t="e">
        <f>'Comm Input'!#REF!</f>
        <v>#REF!</v>
      </c>
      <c r="C182" s="40" t="e">
        <f>'Comm Input'!#REF!</f>
        <v>#REF!</v>
      </c>
      <c r="D182" s="40" t="e">
        <f>'Comm Input'!#REF!</f>
        <v>#REF!</v>
      </c>
      <c r="E182" s="50" t="e">
        <f>'Comm Input'!#REF!</f>
        <v>#REF!</v>
      </c>
      <c r="F182" s="48" t="e">
        <f>'Comm Input'!#REF!</f>
        <v>#REF!</v>
      </c>
      <c r="G182" s="48" t="e">
        <f>'Comm Input'!#REF!</f>
        <v>#REF!</v>
      </c>
      <c r="H182" s="49" t="e">
        <f>'Comm Input'!#REF!</f>
        <v>#REF!</v>
      </c>
      <c r="I182" s="48" t="e">
        <f>'Comm Input'!#REF!</f>
        <v>#REF!</v>
      </c>
      <c r="J182" s="49" t="e">
        <f>'Comm Input'!#REF!</f>
        <v>#REF!</v>
      </c>
      <c r="K182" s="49" t="e">
        <f>'Comm Input'!#REF!</f>
        <v>#REF!</v>
      </c>
      <c r="L182" s="49" t="e">
        <f>'Comm Input'!#REF!</f>
        <v>#REF!</v>
      </c>
      <c r="M182" s="23" t="e">
        <f>'Comm Input'!#REF!</f>
        <v>#REF!</v>
      </c>
      <c r="N182" s="23" t="e">
        <f>'Comm Input'!#REF!</f>
        <v>#REF!</v>
      </c>
      <c r="O182" s="3" t="e">
        <f>'Comm Input'!#REF!</f>
        <v>#REF!</v>
      </c>
    </row>
    <row r="183" spans="1:15" ht="23.25" x14ac:dyDescent="0.35">
      <c r="A183" s="199" t="e">
        <f>'Comm Input'!#REF!</f>
        <v>#REF!</v>
      </c>
      <c r="B183" s="35" t="e">
        <f>'Comm Input'!#REF!</f>
        <v>#REF!</v>
      </c>
      <c r="C183" s="46" t="e">
        <f>'Comm Input'!#REF!</f>
        <v>#REF!</v>
      </c>
      <c r="D183" s="8" t="e">
        <f>'Comm Input'!#REF!</f>
        <v>#REF!</v>
      </c>
      <c r="E183" s="158" t="e">
        <f>'Comm Input'!#REF!</f>
        <v>#REF!</v>
      </c>
      <c r="F183" s="158" t="e">
        <f>'Comm Input'!#REF!</f>
        <v>#REF!</v>
      </c>
      <c r="G183" s="158" t="e">
        <f>'Comm Input'!#REF!</f>
        <v>#REF!</v>
      </c>
      <c r="H183" s="117" t="e">
        <f>'Comm Input'!#REF!</f>
        <v>#REF!</v>
      </c>
      <c r="I183" s="158" t="e">
        <f>'Comm Input'!#REF!</f>
        <v>#REF!</v>
      </c>
      <c r="J183" s="117" t="e">
        <f>'Comm Input'!#REF!</f>
        <v>#REF!</v>
      </c>
      <c r="K183" s="160" t="e">
        <f>'Comm Input'!#REF!</f>
        <v>#REF!</v>
      </c>
      <c r="L183" s="158" t="e">
        <f>'Comm Input'!#REF!</f>
        <v>#REF!</v>
      </c>
      <c r="M183" s="159" t="e">
        <f>'Comm Input'!#REF!</f>
        <v>#REF!</v>
      </c>
      <c r="N183" s="183" t="e">
        <f>'Comm Input'!#REF!</f>
        <v>#REF!</v>
      </c>
      <c r="O183" s="3" t="e">
        <f>'Comm Input'!#REF!</f>
        <v>#REF!</v>
      </c>
    </row>
    <row r="184" spans="1:15" ht="23.25" x14ac:dyDescent="0.35">
      <c r="A184" s="11" t="e">
        <f>'Comm Input'!#REF!</f>
        <v>#REF!</v>
      </c>
      <c r="B184" s="11" t="e">
        <f>'Comm Input'!#REF!</f>
        <v>#REF!</v>
      </c>
      <c r="C184" s="11" t="e">
        <f>'Comm Input'!#REF!</f>
        <v>#REF!</v>
      </c>
      <c r="D184" s="173" t="e">
        <f>'Comm Input'!#REF!</f>
        <v>#REF!</v>
      </c>
      <c r="E184" s="13" t="e">
        <f>'Comm Input'!#REF!</f>
        <v>#REF!</v>
      </c>
      <c r="F184" s="36" t="e">
        <f>'Comm Input'!#REF!</f>
        <v>#REF!</v>
      </c>
      <c r="G184" s="36" t="e">
        <f>'Comm Input'!#REF!</f>
        <v>#REF!</v>
      </c>
      <c r="H184" s="23" t="e">
        <f>'Comm Input'!#REF!</f>
        <v>#REF!</v>
      </c>
      <c r="I184" s="36" t="e">
        <f>'Comm Input'!#REF!</f>
        <v>#REF!</v>
      </c>
      <c r="J184" s="23" t="e">
        <f>'Comm Input'!#REF!</f>
        <v>#REF!</v>
      </c>
      <c r="K184" s="23" t="e">
        <f>'Comm Input'!#REF!</f>
        <v>#REF!</v>
      </c>
      <c r="L184" s="23" t="e">
        <f>'Comm Input'!#REF!</f>
        <v>#REF!</v>
      </c>
      <c r="M184" s="23" t="e">
        <f>'Comm Input'!#REF!</f>
        <v>#REF!</v>
      </c>
      <c r="N184" s="23" t="e">
        <f>'Comm Input'!#REF!</f>
        <v>#REF!</v>
      </c>
      <c r="O184" s="3" t="e">
        <f>'Comm Input'!#REF!</f>
        <v>#REF!</v>
      </c>
    </row>
    <row r="185" spans="1:15" ht="23.25" x14ac:dyDescent="0.35">
      <c r="A185" s="11" t="e">
        <f>'Comm Input'!#REF!</f>
        <v>#REF!</v>
      </c>
      <c r="B185" s="11" t="e">
        <f>'Comm Input'!#REF!</f>
        <v>#REF!</v>
      </c>
      <c r="C185" s="11" t="e">
        <f>'Comm Input'!#REF!</f>
        <v>#REF!</v>
      </c>
      <c r="D185" s="45" t="e">
        <f>'Comm Input'!#REF!</f>
        <v>#REF!</v>
      </c>
      <c r="E185" s="13" t="e">
        <f>'Comm Input'!#REF!</f>
        <v>#REF!</v>
      </c>
      <c r="F185" s="36" t="e">
        <f>'Comm Input'!#REF!</f>
        <v>#REF!</v>
      </c>
      <c r="G185" s="36" t="e">
        <f>'Comm Input'!#REF!</f>
        <v>#REF!</v>
      </c>
      <c r="H185" s="23" t="e">
        <f>'Comm Input'!#REF!</f>
        <v>#REF!</v>
      </c>
      <c r="I185" s="36" t="e">
        <f>'Comm Input'!#REF!</f>
        <v>#REF!</v>
      </c>
      <c r="J185" s="23" t="e">
        <f>'Comm Input'!#REF!</f>
        <v>#REF!</v>
      </c>
      <c r="K185" s="23" t="e">
        <f>'Comm Input'!#REF!</f>
        <v>#REF!</v>
      </c>
      <c r="L185" s="23" t="e">
        <f>'Comm Input'!#REF!</f>
        <v>#REF!</v>
      </c>
      <c r="M185" s="23" t="e">
        <f>'Comm Input'!#REF!</f>
        <v>#REF!</v>
      </c>
      <c r="N185" s="23" t="e">
        <f>'Comm Input'!#REF!</f>
        <v>#REF!</v>
      </c>
      <c r="O185" s="3" t="e">
        <f>'Comm Input'!#REF!</f>
        <v>#REF!</v>
      </c>
    </row>
    <row r="186" spans="1:15" ht="23.25" x14ac:dyDescent="0.35">
      <c r="A186" s="11" t="e">
        <f>'Comm Input'!#REF!</f>
        <v>#REF!</v>
      </c>
      <c r="B186" t="e">
        <f>'Comm Input'!#REF!</f>
        <v>#REF!</v>
      </c>
      <c r="C186" t="e">
        <f>'Comm Input'!#REF!</f>
        <v>#REF!</v>
      </c>
      <c r="D186" s="173" t="e">
        <f>'Comm Input'!#REF!</f>
        <v>#REF!</v>
      </c>
      <c r="E186" s="17" t="e">
        <f>'Comm Input'!#REF!</f>
        <v>#REF!</v>
      </c>
      <c r="F186" s="38" t="e">
        <f>'Comm Input'!#REF!</f>
        <v>#REF!</v>
      </c>
      <c r="G186" s="38" t="e">
        <f>'Comm Input'!#REF!</f>
        <v>#REF!</v>
      </c>
      <c r="H186" s="22" t="e">
        <f>'Comm Input'!#REF!</f>
        <v>#REF!</v>
      </c>
      <c r="I186" s="38" t="e">
        <f>'Comm Input'!#REF!</f>
        <v>#REF!</v>
      </c>
      <c r="J186" s="22" t="e">
        <f>'Comm Input'!#REF!</f>
        <v>#REF!</v>
      </c>
      <c r="K186" s="89" t="e">
        <f>'Comm Input'!#REF!</f>
        <v>#REF!</v>
      </c>
      <c r="L186" s="38" t="e">
        <f>'Comm Input'!#REF!</f>
        <v>#REF!</v>
      </c>
      <c r="M186" s="11" t="e">
        <f>'Comm Input'!#REF!</f>
        <v>#REF!</v>
      </c>
      <c r="N186" s="11" t="e">
        <f>'Comm Input'!#REF!</f>
        <v>#REF!</v>
      </c>
      <c r="O186" s="3" t="e">
        <f>'Comm Input'!#REF!</f>
        <v>#REF!</v>
      </c>
    </row>
    <row r="187" spans="1:15" ht="23.25" x14ac:dyDescent="0.35">
      <c r="A187" s="11" t="e">
        <f>'Comm Input'!#REF!</f>
        <v>#REF!</v>
      </c>
      <c r="B187" t="e">
        <f>'Comm Input'!#REF!</f>
        <v>#REF!</v>
      </c>
      <c r="C187" t="e">
        <f>'Comm Input'!#REF!</f>
        <v>#REF!</v>
      </c>
      <c r="D187" s="40" t="e">
        <f>'Comm Input'!#REF!</f>
        <v>#REF!</v>
      </c>
      <c r="E187" s="17" t="e">
        <f>'Comm Input'!#REF!</f>
        <v>#REF!</v>
      </c>
      <c r="F187" s="38" t="e">
        <f>'Comm Input'!#REF!</f>
        <v>#REF!</v>
      </c>
      <c r="G187" s="38" t="e">
        <f>'Comm Input'!#REF!</f>
        <v>#REF!</v>
      </c>
      <c r="H187" s="22" t="e">
        <f>'Comm Input'!#REF!</f>
        <v>#REF!</v>
      </c>
      <c r="I187" s="38" t="e">
        <f>'Comm Input'!#REF!</f>
        <v>#REF!</v>
      </c>
      <c r="J187" s="22" t="e">
        <f>'Comm Input'!#REF!</f>
        <v>#REF!</v>
      </c>
      <c r="K187" s="17" t="e">
        <f>'Comm Input'!#REF!</f>
        <v>#REF!</v>
      </c>
      <c r="L187" s="38" t="e">
        <f>'Comm Input'!#REF!</f>
        <v>#REF!</v>
      </c>
      <c r="M187" s="11" t="e">
        <f>'Comm Input'!#REF!</f>
        <v>#REF!</v>
      </c>
      <c r="N187" s="11" t="e">
        <f>'Comm Input'!#REF!</f>
        <v>#REF!</v>
      </c>
      <c r="O187" s="3" t="e">
        <f>'Comm Input'!#REF!</f>
        <v>#REF!</v>
      </c>
    </row>
    <row r="188" spans="1:15" ht="23.25" x14ac:dyDescent="0.35">
      <c r="A188" s="11" t="e">
        <f>'Comm Input'!#REF!</f>
        <v>#REF!</v>
      </c>
      <c r="B188" t="e">
        <f>'Comm Input'!#REF!</f>
        <v>#REF!</v>
      </c>
      <c r="C188" t="e">
        <f>'Comm Input'!#REF!</f>
        <v>#REF!</v>
      </c>
      <c r="D188" s="40" t="e">
        <f>'Comm Input'!#REF!</f>
        <v>#REF!</v>
      </c>
      <c r="E188" s="17" t="e">
        <f>'Comm Input'!#REF!</f>
        <v>#REF!</v>
      </c>
      <c r="F188" s="38" t="e">
        <f>'Comm Input'!#REF!</f>
        <v>#REF!</v>
      </c>
      <c r="G188" s="38" t="e">
        <f>'Comm Input'!#REF!</f>
        <v>#REF!</v>
      </c>
      <c r="H188" s="22" t="e">
        <f>'Comm Input'!#REF!</f>
        <v>#REF!</v>
      </c>
      <c r="I188" s="38" t="e">
        <f>'Comm Input'!#REF!</f>
        <v>#REF!</v>
      </c>
      <c r="J188" s="22" t="e">
        <f>'Comm Input'!#REF!</f>
        <v>#REF!</v>
      </c>
      <c r="K188" s="1177" t="e">
        <f>'Comm Input'!#REF!</f>
        <v>#REF!</v>
      </c>
      <c r="L188" s="24" t="e">
        <f>'Comm Input'!#REF!</f>
        <v>#REF!</v>
      </c>
      <c r="M188" s="97" t="e">
        <f>'Comm Input'!#REF!</f>
        <v>#REF!</v>
      </c>
      <c r="N188" s="97" t="e">
        <f>'Comm Input'!#REF!</f>
        <v>#REF!</v>
      </c>
      <c r="O188" s="109" t="e">
        <f>'Comm Input'!#REF!</f>
        <v>#REF!</v>
      </c>
    </row>
    <row r="189" spans="1:15" ht="23.25" x14ac:dyDescent="0.35">
      <c r="A189" s="11" t="e">
        <f>'Comm Input'!#REF!</f>
        <v>#REF!</v>
      </c>
      <c r="B189" t="e">
        <f>'Comm Input'!#REF!</f>
        <v>#REF!</v>
      </c>
      <c r="C189" t="e">
        <f>'Comm Input'!#REF!</f>
        <v>#REF!</v>
      </c>
      <c r="D189" s="40" t="e">
        <f>'Comm Input'!#REF!</f>
        <v>#REF!</v>
      </c>
      <c r="E189" s="17" t="e">
        <f>'Comm Input'!#REF!</f>
        <v>#REF!</v>
      </c>
      <c r="F189" s="38" t="e">
        <f>'Comm Input'!#REF!</f>
        <v>#REF!</v>
      </c>
      <c r="G189" s="38" t="e">
        <f>'Comm Input'!#REF!</f>
        <v>#REF!</v>
      </c>
      <c r="H189" s="22" t="e">
        <f>'Comm Input'!#REF!</f>
        <v>#REF!</v>
      </c>
      <c r="I189" s="38" t="e">
        <f>'Comm Input'!#REF!</f>
        <v>#REF!</v>
      </c>
      <c r="J189" s="22" t="e">
        <f>'Comm Input'!#REF!</f>
        <v>#REF!</v>
      </c>
      <c r="K189" s="164" t="e">
        <f>'Comm Input'!#REF!</f>
        <v>#REF!</v>
      </c>
      <c r="L189" s="24" t="e">
        <f>'Comm Input'!#REF!</f>
        <v>#REF!</v>
      </c>
      <c r="M189" s="97" t="e">
        <f>'Comm Input'!#REF!</f>
        <v>#REF!</v>
      </c>
      <c r="N189" s="97" t="e">
        <f>'Comm Input'!#REF!</f>
        <v>#REF!</v>
      </c>
      <c r="O189" s="3" t="e">
        <f>'Comm Input'!#REF!</f>
        <v>#REF!</v>
      </c>
    </row>
    <row r="190" spans="1:15" ht="23.25" x14ac:dyDescent="0.35">
      <c r="A190" s="199" t="e">
        <f>'Comm Input'!#REF!</f>
        <v>#REF!</v>
      </c>
      <c r="B190" s="35" t="e">
        <f>'Comm Input'!#REF!</f>
        <v>#REF!</v>
      </c>
      <c r="C190" s="46" t="e">
        <f>'Comm Input'!#REF!</f>
        <v>#REF!</v>
      </c>
      <c r="D190" s="8" t="e">
        <f>'Comm Input'!#REF!</f>
        <v>#REF!</v>
      </c>
      <c r="E190" s="158" t="e">
        <f>'Comm Input'!#REF!</f>
        <v>#REF!</v>
      </c>
      <c r="F190" s="158" t="e">
        <f>'Comm Input'!#REF!</f>
        <v>#REF!</v>
      </c>
      <c r="G190" s="158" t="e">
        <f>'Comm Input'!#REF!</f>
        <v>#REF!</v>
      </c>
      <c r="H190" s="117" t="e">
        <f>'Comm Input'!#REF!</f>
        <v>#REF!</v>
      </c>
      <c r="I190" s="158" t="e">
        <f>'Comm Input'!#REF!</f>
        <v>#REF!</v>
      </c>
      <c r="J190" s="117" t="e">
        <f>'Comm Input'!#REF!</f>
        <v>#REF!</v>
      </c>
      <c r="K190" s="160" t="e">
        <f>'Comm Input'!#REF!</f>
        <v>#REF!</v>
      </c>
      <c r="L190" s="158" t="e">
        <f>'Comm Input'!#REF!</f>
        <v>#REF!</v>
      </c>
      <c r="M190" s="159" t="e">
        <f>'Comm Input'!#REF!</f>
        <v>#REF!</v>
      </c>
      <c r="N190" s="183" t="e">
        <f>'Comm Input'!#REF!</f>
        <v>#REF!</v>
      </c>
      <c r="O190" s="3" t="e">
        <f>'Comm Input'!#REF!</f>
        <v>#REF!</v>
      </c>
    </row>
    <row r="191" spans="1:15" ht="23.25" x14ac:dyDescent="0.35">
      <c r="A191" s="11" t="e">
        <f>'Comm Input'!#REF!</f>
        <v>#REF!</v>
      </c>
      <c r="B191" s="11" t="e">
        <f>'Comm Input'!#REF!</f>
        <v>#REF!</v>
      </c>
      <c r="C191" s="11" t="e">
        <f>'Comm Input'!#REF!</f>
        <v>#REF!</v>
      </c>
      <c r="D191" s="45" t="e">
        <f>'Comm Input'!#REF!</f>
        <v>#REF!</v>
      </c>
      <c r="E191" s="13" t="e">
        <f>'Comm Input'!#REF!</f>
        <v>#REF!</v>
      </c>
      <c r="F191" s="36" t="e">
        <f>'Comm Input'!#REF!</f>
        <v>#REF!</v>
      </c>
      <c r="G191" s="36" t="e">
        <f>'Comm Input'!#REF!</f>
        <v>#REF!</v>
      </c>
      <c r="H191" s="23" t="e">
        <f>'Comm Input'!#REF!</f>
        <v>#REF!</v>
      </c>
      <c r="I191" s="36" t="e">
        <f>'Comm Input'!#REF!</f>
        <v>#REF!</v>
      </c>
      <c r="J191" s="23" t="e">
        <f>'Comm Input'!#REF!</f>
        <v>#REF!</v>
      </c>
      <c r="K191" s="23" t="e">
        <f>'Comm Input'!#REF!</f>
        <v>#REF!</v>
      </c>
      <c r="L191" s="23" t="e">
        <f>'Comm Input'!#REF!</f>
        <v>#REF!</v>
      </c>
      <c r="M191" s="23" t="e">
        <f>'Comm Input'!#REF!</f>
        <v>#REF!</v>
      </c>
      <c r="N191" s="23" t="e">
        <f>'Comm Input'!#REF!</f>
        <v>#REF!</v>
      </c>
      <c r="O191" s="3" t="e">
        <f>'Comm Input'!#REF!</f>
        <v>#REF!</v>
      </c>
    </row>
    <row r="192" spans="1:15" ht="23.25" x14ac:dyDescent="0.35">
      <c r="A192" s="11" t="e">
        <f>'Comm Input'!#REF!</f>
        <v>#REF!</v>
      </c>
      <c r="B192" t="e">
        <f>'Comm Input'!#REF!</f>
        <v>#REF!</v>
      </c>
      <c r="C192" t="e">
        <f>'Comm Input'!#REF!</f>
        <v>#REF!</v>
      </c>
      <c r="D192" s="40" t="e">
        <f>'Comm Input'!#REF!</f>
        <v>#REF!</v>
      </c>
      <c r="E192" s="17" t="e">
        <f>'Comm Input'!#REF!</f>
        <v>#REF!</v>
      </c>
      <c r="F192" s="38" t="e">
        <f>'Comm Input'!#REF!</f>
        <v>#REF!</v>
      </c>
      <c r="G192" s="38" t="e">
        <f>'Comm Input'!#REF!</f>
        <v>#REF!</v>
      </c>
      <c r="H192" s="22" t="e">
        <f>'Comm Input'!#REF!</f>
        <v>#REF!</v>
      </c>
      <c r="I192" s="38" t="e">
        <f>'Comm Input'!#REF!</f>
        <v>#REF!</v>
      </c>
      <c r="J192" s="22" t="e">
        <f>'Comm Input'!#REF!</f>
        <v>#REF!</v>
      </c>
      <c r="K192" s="17" t="e">
        <f>'Comm Input'!#REF!</f>
        <v>#REF!</v>
      </c>
      <c r="L192" s="38" t="e">
        <f>'Comm Input'!#REF!</f>
        <v>#REF!</v>
      </c>
      <c r="M192" s="11" t="e">
        <f>'Comm Input'!#REF!</f>
        <v>#REF!</v>
      </c>
      <c r="N192" s="11" t="e">
        <f>'Comm Input'!#REF!</f>
        <v>#REF!</v>
      </c>
      <c r="O192" s="3" t="e">
        <f>'Comm Input'!#REF!</f>
        <v>#REF!</v>
      </c>
    </row>
    <row r="193" spans="1:15" ht="23.25" x14ac:dyDescent="0.35">
      <c r="A193" s="11" t="e">
        <f>'Comm Input'!#REF!</f>
        <v>#REF!</v>
      </c>
      <c r="B193" t="e">
        <f>'Comm Input'!#REF!</f>
        <v>#REF!</v>
      </c>
      <c r="C193" t="e">
        <f>'Comm Input'!#REF!</f>
        <v>#REF!</v>
      </c>
      <c r="D193" s="40" t="e">
        <f>'Comm Input'!#REF!</f>
        <v>#REF!</v>
      </c>
      <c r="E193" s="17" t="e">
        <f>'Comm Input'!#REF!</f>
        <v>#REF!</v>
      </c>
      <c r="F193" s="38" t="e">
        <f>'Comm Input'!#REF!</f>
        <v>#REF!</v>
      </c>
      <c r="G193" s="38" t="e">
        <f>'Comm Input'!#REF!</f>
        <v>#REF!</v>
      </c>
      <c r="H193" s="22" t="e">
        <f>'Comm Input'!#REF!</f>
        <v>#REF!</v>
      </c>
      <c r="I193" s="38" t="e">
        <f>'Comm Input'!#REF!</f>
        <v>#REF!</v>
      </c>
      <c r="J193" s="22" t="e">
        <f>'Comm Input'!#REF!</f>
        <v>#REF!</v>
      </c>
      <c r="K193" s="1177" t="e">
        <f>'Comm Input'!#REF!</f>
        <v>#REF!</v>
      </c>
      <c r="L193" s="24" t="e">
        <f>'Comm Input'!#REF!</f>
        <v>#REF!</v>
      </c>
      <c r="M193" s="97" t="e">
        <f>'Comm Input'!#REF!</f>
        <v>#REF!</v>
      </c>
      <c r="N193" s="97" t="e">
        <f>'Comm Input'!#REF!</f>
        <v>#REF!</v>
      </c>
      <c r="O193" s="109" t="e">
        <f>'Comm Input'!#REF!</f>
        <v>#REF!</v>
      </c>
    </row>
    <row r="194" spans="1:15" ht="23.25" x14ac:dyDescent="0.35">
      <c r="A194" s="11" t="e">
        <f>'Comm Input'!#REF!</f>
        <v>#REF!</v>
      </c>
      <c r="B194" t="e">
        <f>'Comm Input'!#REF!</f>
        <v>#REF!</v>
      </c>
      <c r="C194" t="e">
        <f>'Comm Input'!#REF!</f>
        <v>#REF!</v>
      </c>
      <c r="D194" s="40" t="e">
        <f>'Comm Input'!#REF!</f>
        <v>#REF!</v>
      </c>
      <c r="E194" s="17" t="e">
        <f>'Comm Input'!#REF!</f>
        <v>#REF!</v>
      </c>
      <c r="F194" s="38" t="e">
        <f>'Comm Input'!#REF!</f>
        <v>#REF!</v>
      </c>
      <c r="G194" s="38" t="e">
        <f>'Comm Input'!#REF!</f>
        <v>#REF!</v>
      </c>
      <c r="H194" s="22" t="e">
        <f>'Comm Input'!#REF!</f>
        <v>#REF!</v>
      </c>
      <c r="I194" s="38" t="e">
        <f>'Comm Input'!#REF!</f>
        <v>#REF!</v>
      </c>
      <c r="J194" s="22" t="e">
        <f>'Comm Input'!#REF!</f>
        <v>#REF!</v>
      </c>
      <c r="K194" s="164" t="e">
        <f>'Comm Input'!#REF!</f>
        <v>#REF!</v>
      </c>
      <c r="L194" s="24" t="e">
        <f>'Comm Input'!#REF!</f>
        <v>#REF!</v>
      </c>
      <c r="M194" s="97" t="e">
        <f>'Comm Input'!#REF!</f>
        <v>#REF!</v>
      </c>
      <c r="N194" s="97" t="e">
        <f>'Comm Input'!#REF!</f>
        <v>#REF!</v>
      </c>
      <c r="O194" s="3" t="e">
        <f>'Comm Input'!#REF!</f>
        <v>#REF!</v>
      </c>
    </row>
    <row r="195" spans="1:15" ht="23.25" x14ac:dyDescent="0.35">
      <c r="A195" s="199" t="e">
        <f>'Comm Input'!#REF!</f>
        <v>#REF!</v>
      </c>
      <c r="B195" s="35" t="e">
        <f>'Comm Input'!#REF!</f>
        <v>#REF!</v>
      </c>
      <c r="C195" s="46" t="e">
        <f>'Comm Input'!#REF!</f>
        <v>#REF!</v>
      </c>
      <c r="D195" s="8" t="e">
        <f>'Comm Input'!#REF!</f>
        <v>#REF!</v>
      </c>
      <c r="E195" s="158" t="e">
        <f>'Comm Input'!#REF!</f>
        <v>#REF!</v>
      </c>
      <c r="F195" s="158" t="e">
        <f>'Comm Input'!#REF!</f>
        <v>#REF!</v>
      </c>
      <c r="G195" s="158" t="e">
        <f>'Comm Input'!#REF!</f>
        <v>#REF!</v>
      </c>
      <c r="H195" s="117" t="e">
        <f>'Comm Input'!#REF!</f>
        <v>#REF!</v>
      </c>
      <c r="I195" s="158" t="e">
        <f>'Comm Input'!#REF!</f>
        <v>#REF!</v>
      </c>
      <c r="J195" s="117" t="e">
        <f>'Comm Input'!#REF!</f>
        <v>#REF!</v>
      </c>
      <c r="K195" s="160" t="e">
        <f>'Comm Input'!#REF!</f>
        <v>#REF!</v>
      </c>
      <c r="L195" s="158" t="e">
        <f>'Comm Input'!#REF!</f>
        <v>#REF!</v>
      </c>
      <c r="M195" s="159" t="e">
        <f>'Comm Input'!#REF!</f>
        <v>#REF!</v>
      </c>
      <c r="N195" s="183" t="e">
        <f>'Comm Input'!#REF!</f>
        <v>#REF!</v>
      </c>
      <c r="O195" s="3" t="e">
        <f>'Comm Input'!#REF!</f>
        <v>#REF!</v>
      </c>
    </row>
    <row r="196" spans="1:15" ht="23.25" x14ac:dyDescent="0.35">
      <c r="A196" s="11" t="e">
        <f>'Comm Input'!#REF!</f>
        <v>#REF!</v>
      </c>
      <c r="B196" s="11" t="e">
        <f>'Comm Input'!#REF!</f>
        <v>#REF!</v>
      </c>
      <c r="C196" t="e">
        <f>'Comm Input'!#REF!</f>
        <v>#REF!</v>
      </c>
      <c r="D196" s="26" t="e">
        <f>'Comm Input'!#REF!</f>
        <v>#REF!</v>
      </c>
      <c r="E196" s="13" t="e">
        <f>'Comm Input'!#REF!</f>
        <v>#REF!</v>
      </c>
      <c r="F196" s="36" t="e">
        <f>'Comm Input'!#REF!</f>
        <v>#REF!</v>
      </c>
      <c r="G196" s="36" t="e">
        <f>'Comm Input'!#REF!</f>
        <v>#REF!</v>
      </c>
      <c r="H196" s="23" t="e">
        <f>'Comm Input'!#REF!</f>
        <v>#REF!</v>
      </c>
      <c r="I196" s="36" t="e">
        <f>'Comm Input'!#REF!</f>
        <v>#REF!</v>
      </c>
      <c r="J196" s="23" t="e">
        <f>'Comm Input'!#REF!</f>
        <v>#REF!</v>
      </c>
      <c r="K196" s="23" t="e">
        <f>'Comm Input'!#REF!</f>
        <v>#REF!</v>
      </c>
      <c r="L196" s="23" t="e">
        <f>'Comm Input'!#REF!</f>
        <v>#REF!</v>
      </c>
      <c r="M196" s="23" t="e">
        <f>'Comm Input'!#REF!</f>
        <v>#REF!</v>
      </c>
      <c r="N196" s="23" t="e">
        <f>'Comm Input'!#REF!</f>
        <v>#REF!</v>
      </c>
      <c r="O196" s="3" t="e">
        <f>'Comm Input'!#REF!</f>
        <v>#REF!</v>
      </c>
    </row>
    <row r="197" spans="1:15" ht="23.25" x14ac:dyDescent="0.35">
      <c r="A197" s="11" t="e">
        <f>'Comm Input'!#REF!</f>
        <v>#REF!</v>
      </c>
      <c r="B197" s="11" t="e">
        <f>'Comm Input'!#REF!</f>
        <v>#REF!</v>
      </c>
      <c r="C197" s="11" t="e">
        <f>'Comm Input'!#REF!</f>
        <v>#REF!</v>
      </c>
      <c r="D197" s="26" t="e">
        <f>'Comm Input'!#REF!</f>
        <v>#REF!</v>
      </c>
      <c r="E197" s="13" t="e">
        <f>'Comm Input'!#REF!</f>
        <v>#REF!</v>
      </c>
      <c r="F197" s="36" t="e">
        <f>'Comm Input'!#REF!</f>
        <v>#REF!</v>
      </c>
      <c r="G197" s="36" t="e">
        <f>'Comm Input'!#REF!</f>
        <v>#REF!</v>
      </c>
      <c r="H197" s="23" t="e">
        <f>'Comm Input'!#REF!</f>
        <v>#REF!</v>
      </c>
      <c r="I197" s="36" t="e">
        <f>'Comm Input'!#REF!</f>
        <v>#REF!</v>
      </c>
      <c r="J197" s="23" t="e">
        <f>'Comm Input'!#REF!</f>
        <v>#REF!</v>
      </c>
      <c r="K197" s="23" t="e">
        <f>'Comm Input'!#REF!</f>
        <v>#REF!</v>
      </c>
      <c r="L197" s="23" t="e">
        <f>'Comm Input'!#REF!</f>
        <v>#REF!</v>
      </c>
      <c r="M197" s="23" t="e">
        <f>'Comm Input'!#REF!</f>
        <v>#REF!</v>
      </c>
      <c r="N197" s="23" t="e">
        <f>'Comm Input'!#REF!</f>
        <v>#REF!</v>
      </c>
      <c r="O197" s="3" t="e">
        <f>'Comm Input'!#REF!</f>
        <v>#REF!</v>
      </c>
    </row>
    <row r="198" spans="1:15" ht="23.25" x14ac:dyDescent="0.35">
      <c r="A198" s="11" t="e">
        <f>'Comm Input'!#REF!</f>
        <v>#REF!</v>
      </c>
      <c r="B198" s="11" t="e">
        <f>'Comm Input'!#REF!</f>
        <v>#REF!</v>
      </c>
      <c r="C198" s="11" t="e">
        <f>'Comm Input'!#REF!</f>
        <v>#REF!</v>
      </c>
      <c r="D198" s="11" t="e">
        <f>'Comm Input'!#REF!</f>
        <v>#REF!</v>
      </c>
      <c r="E198" s="13" t="e">
        <f>'Comm Input'!#REF!</f>
        <v>#REF!</v>
      </c>
      <c r="F198" s="36" t="e">
        <f>'Comm Input'!#REF!</f>
        <v>#REF!</v>
      </c>
      <c r="G198" s="36" t="e">
        <f>'Comm Input'!#REF!</f>
        <v>#REF!</v>
      </c>
      <c r="H198" s="23" t="e">
        <f>'Comm Input'!#REF!</f>
        <v>#REF!</v>
      </c>
      <c r="I198" s="36" t="e">
        <f>'Comm Input'!#REF!</f>
        <v>#REF!</v>
      </c>
      <c r="J198" s="23" t="e">
        <f>'Comm Input'!#REF!</f>
        <v>#REF!</v>
      </c>
      <c r="K198" s="1173" t="e">
        <f>'Comm Input'!#REF!</f>
        <v>#REF!</v>
      </c>
      <c r="L198" s="1173" t="e">
        <f>'Comm Input'!#REF!</f>
        <v>#REF!</v>
      </c>
      <c r="M198" s="23" t="e">
        <f>'Comm Input'!#REF!</f>
        <v>#REF!</v>
      </c>
      <c r="N198" s="23" t="e">
        <f>'Comm Input'!#REF!</f>
        <v>#REF!</v>
      </c>
      <c r="O198" s="109" t="e">
        <f>'Comm Input'!#REF!</f>
        <v>#REF!</v>
      </c>
    </row>
    <row r="199" spans="1:15" ht="23.25" x14ac:dyDescent="0.35">
      <c r="A199" s="11" t="e">
        <f>'Comm Input'!#REF!</f>
        <v>#REF!</v>
      </c>
      <c r="B199" t="e">
        <f>'Comm Input'!#REF!</f>
        <v>#REF!</v>
      </c>
      <c r="C199" t="e">
        <f>'Comm Input'!#REF!</f>
        <v>#REF!</v>
      </c>
      <c r="D199" s="40" t="e">
        <f>'Comm Input'!#REF!</f>
        <v>#REF!</v>
      </c>
      <c r="E199" s="17" t="e">
        <f>'Comm Input'!#REF!</f>
        <v>#REF!</v>
      </c>
      <c r="F199" s="38" t="e">
        <f>'Comm Input'!#REF!</f>
        <v>#REF!</v>
      </c>
      <c r="G199" s="38" t="e">
        <f>'Comm Input'!#REF!</f>
        <v>#REF!</v>
      </c>
      <c r="H199" s="22" t="e">
        <f>'Comm Input'!#REF!</f>
        <v>#REF!</v>
      </c>
      <c r="I199" s="38" t="e">
        <f>'Comm Input'!#REF!</f>
        <v>#REF!</v>
      </c>
      <c r="J199" s="22" t="e">
        <f>'Comm Input'!#REF!</f>
        <v>#REF!</v>
      </c>
      <c r="K199" s="164" t="e">
        <f>'Comm Input'!#REF!</f>
        <v>#REF!</v>
      </c>
      <c r="L199" s="24" t="e">
        <f>'Comm Input'!#REF!</f>
        <v>#REF!</v>
      </c>
      <c r="M199" s="97" t="e">
        <f>'Comm Input'!#REF!</f>
        <v>#REF!</v>
      </c>
      <c r="N199" s="97" t="e">
        <f>'Comm Input'!#REF!</f>
        <v>#REF!</v>
      </c>
      <c r="O199" s="3" t="e">
        <f>'Comm Input'!#REF!</f>
        <v>#REF!</v>
      </c>
    </row>
    <row r="200" spans="1:15" ht="23.25" x14ac:dyDescent="0.35">
      <c r="A200" s="199" t="e">
        <f>'Comm Input'!#REF!</f>
        <v>#REF!</v>
      </c>
      <c r="B200" s="35" t="e">
        <f>'Comm Input'!#REF!</f>
        <v>#REF!</v>
      </c>
      <c r="C200" s="46" t="e">
        <f>'Comm Input'!#REF!</f>
        <v>#REF!</v>
      </c>
      <c r="D200" s="8" t="e">
        <f>'Comm Input'!#REF!</f>
        <v>#REF!</v>
      </c>
      <c r="E200" s="158" t="e">
        <f>'Comm Input'!#REF!</f>
        <v>#REF!</v>
      </c>
      <c r="F200" s="158" t="e">
        <f>'Comm Input'!#REF!</f>
        <v>#REF!</v>
      </c>
      <c r="G200" s="158" t="e">
        <f>'Comm Input'!#REF!</f>
        <v>#REF!</v>
      </c>
      <c r="H200" s="117" t="e">
        <f>'Comm Input'!#REF!</f>
        <v>#REF!</v>
      </c>
      <c r="I200" s="158" t="e">
        <f>'Comm Input'!#REF!</f>
        <v>#REF!</v>
      </c>
      <c r="J200" s="117" t="e">
        <f>'Comm Input'!#REF!</f>
        <v>#REF!</v>
      </c>
      <c r="K200" s="160" t="e">
        <f>'Comm Input'!#REF!</f>
        <v>#REF!</v>
      </c>
      <c r="L200" s="158" t="e">
        <f>'Comm Input'!#REF!</f>
        <v>#REF!</v>
      </c>
      <c r="M200" s="159" t="e">
        <f>'Comm Input'!#REF!</f>
        <v>#REF!</v>
      </c>
      <c r="N200" s="183" t="e">
        <f>'Comm Input'!#REF!</f>
        <v>#REF!</v>
      </c>
      <c r="O200" s="3" t="e">
        <f>'Comm Input'!#REF!</f>
        <v>#REF!</v>
      </c>
    </row>
    <row r="201" spans="1:15" ht="23.25" x14ac:dyDescent="0.35">
      <c r="A201" s="11" t="e">
        <f>'Comm Input'!#REF!</f>
        <v>#REF!</v>
      </c>
      <c r="B201" s="11" t="e">
        <f>'Comm Input'!#REF!</f>
        <v>#REF!</v>
      </c>
      <c r="C201" s="11" t="e">
        <f>'Comm Input'!#REF!</f>
        <v>#REF!</v>
      </c>
      <c r="D201" s="26" t="e">
        <f>'Comm Input'!#REF!</f>
        <v>#REF!</v>
      </c>
      <c r="E201" s="13" t="e">
        <f>'Comm Input'!#REF!</f>
        <v>#REF!</v>
      </c>
      <c r="F201" s="36" t="e">
        <f>'Comm Input'!#REF!</f>
        <v>#REF!</v>
      </c>
      <c r="G201" s="36" t="e">
        <f>'Comm Input'!#REF!</f>
        <v>#REF!</v>
      </c>
      <c r="H201" s="23" t="e">
        <f>'Comm Input'!#REF!</f>
        <v>#REF!</v>
      </c>
      <c r="I201" s="36" t="e">
        <f>'Comm Input'!#REF!</f>
        <v>#REF!</v>
      </c>
      <c r="J201" s="23" t="e">
        <f>'Comm Input'!#REF!</f>
        <v>#REF!</v>
      </c>
      <c r="K201" s="23" t="e">
        <f>'Comm Input'!#REF!</f>
        <v>#REF!</v>
      </c>
      <c r="L201" s="23" t="e">
        <f>'Comm Input'!#REF!</f>
        <v>#REF!</v>
      </c>
      <c r="M201" s="23" t="e">
        <f>'Comm Input'!#REF!</f>
        <v>#REF!</v>
      </c>
      <c r="N201" s="23" t="e">
        <f>'Comm Input'!#REF!</f>
        <v>#REF!</v>
      </c>
      <c r="O201" s="3" t="e">
        <f>'Comm Input'!#REF!</f>
        <v>#REF!</v>
      </c>
    </row>
    <row r="202" spans="1:15" ht="23.25" x14ac:dyDescent="0.35">
      <c r="A202" s="11" t="e">
        <f>'Comm Input'!#REF!</f>
        <v>#REF!</v>
      </c>
      <c r="B202" s="11" t="e">
        <f>'Comm Input'!#REF!</f>
        <v>#REF!</v>
      </c>
      <c r="C202" s="11" t="e">
        <f>'Comm Input'!#REF!</f>
        <v>#REF!</v>
      </c>
      <c r="D202" s="11" t="e">
        <f>'Comm Input'!#REF!</f>
        <v>#REF!</v>
      </c>
      <c r="E202" s="13" t="e">
        <f>'Comm Input'!#REF!</f>
        <v>#REF!</v>
      </c>
      <c r="F202" s="36" t="e">
        <f>'Comm Input'!#REF!</f>
        <v>#REF!</v>
      </c>
      <c r="G202" s="36" t="e">
        <f>'Comm Input'!#REF!</f>
        <v>#REF!</v>
      </c>
      <c r="H202" s="23" t="e">
        <f>'Comm Input'!#REF!</f>
        <v>#REF!</v>
      </c>
      <c r="I202" s="36" t="e">
        <f>'Comm Input'!#REF!</f>
        <v>#REF!</v>
      </c>
      <c r="J202" s="23" t="e">
        <f>'Comm Input'!#REF!</f>
        <v>#REF!</v>
      </c>
      <c r="K202" s="23" t="e">
        <f>'Comm Input'!#REF!</f>
        <v>#REF!</v>
      </c>
      <c r="L202" s="23" t="e">
        <f>'Comm Input'!#REF!</f>
        <v>#REF!</v>
      </c>
      <c r="M202" s="23" t="e">
        <f>'Comm Input'!#REF!</f>
        <v>#REF!</v>
      </c>
      <c r="N202" s="23" t="e">
        <f>'Comm Input'!#REF!</f>
        <v>#REF!</v>
      </c>
      <c r="O202" s="3" t="e">
        <f>'Comm Input'!#REF!</f>
        <v>#REF!</v>
      </c>
    </row>
    <row r="203" spans="1:15" ht="23.25" x14ac:dyDescent="0.35">
      <c r="A203" s="11" t="e">
        <f>'Comm Input'!#REF!</f>
        <v>#REF!</v>
      </c>
      <c r="B203" s="11" t="e">
        <f>'Comm Input'!#REF!</f>
        <v>#REF!</v>
      </c>
      <c r="C203" s="11" t="e">
        <f>'Comm Input'!#REF!</f>
        <v>#REF!</v>
      </c>
      <c r="D203" s="173" t="e">
        <f>'Comm Input'!#REF!</f>
        <v>#REF!</v>
      </c>
      <c r="E203" s="13" t="e">
        <f>'Comm Input'!#REF!</f>
        <v>#REF!</v>
      </c>
      <c r="F203" s="36" t="e">
        <f>'Comm Input'!#REF!</f>
        <v>#REF!</v>
      </c>
      <c r="G203" s="36" t="e">
        <f>'Comm Input'!#REF!</f>
        <v>#REF!</v>
      </c>
      <c r="H203" s="23" t="e">
        <f>'Comm Input'!#REF!</f>
        <v>#REF!</v>
      </c>
      <c r="I203" s="36" t="e">
        <f>'Comm Input'!#REF!</f>
        <v>#REF!</v>
      </c>
      <c r="J203" s="23" t="e">
        <f>'Comm Input'!#REF!</f>
        <v>#REF!</v>
      </c>
      <c r="K203" s="23" t="e">
        <f>'Comm Input'!#REF!</f>
        <v>#REF!</v>
      </c>
      <c r="L203" s="23" t="e">
        <f>'Comm Input'!#REF!</f>
        <v>#REF!</v>
      </c>
      <c r="M203" s="23" t="e">
        <f>'Comm Input'!#REF!</f>
        <v>#REF!</v>
      </c>
      <c r="N203" s="23" t="e">
        <f>'Comm Input'!#REF!</f>
        <v>#REF!</v>
      </c>
      <c r="O203" s="3" t="e">
        <f>'Comm Input'!#REF!</f>
        <v>#REF!</v>
      </c>
    </row>
    <row r="204" spans="1:15" ht="23.25" x14ac:dyDescent="0.35">
      <c r="A204" s="11" t="e">
        <f>'Comm Input'!#REF!</f>
        <v>#REF!</v>
      </c>
      <c r="B204" s="11" t="e">
        <f>'Comm Input'!#REF!</f>
        <v>#REF!</v>
      </c>
      <c r="C204" s="11" t="e">
        <f>'Comm Input'!#REF!</f>
        <v>#REF!</v>
      </c>
      <c r="D204" s="11" t="e">
        <f>'Comm Input'!#REF!</f>
        <v>#REF!</v>
      </c>
      <c r="E204" s="13" t="e">
        <f>'Comm Input'!#REF!</f>
        <v>#REF!</v>
      </c>
      <c r="F204" s="36" t="e">
        <f>'Comm Input'!#REF!</f>
        <v>#REF!</v>
      </c>
      <c r="G204" s="36" t="e">
        <f>'Comm Input'!#REF!</f>
        <v>#REF!</v>
      </c>
      <c r="H204" s="23" t="e">
        <f>'Comm Input'!#REF!</f>
        <v>#REF!</v>
      </c>
      <c r="I204" s="36" t="e">
        <f>'Comm Input'!#REF!</f>
        <v>#REF!</v>
      </c>
      <c r="J204" s="23" t="e">
        <f>'Comm Input'!#REF!</f>
        <v>#REF!</v>
      </c>
      <c r="K204" s="23" t="e">
        <f>'Comm Input'!#REF!</f>
        <v>#REF!</v>
      </c>
      <c r="L204" s="23" t="e">
        <f>'Comm Input'!#REF!</f>
        <v>#REF!</v>
      </c>
      <c r="M204" s="23" t="e">
        <f>'Comm Input'!#REF!</f>
        <v>#REF!</v>
      </c>
      <c r="N204" s="23" t="e">
        <f>'Comm Input'!#REF!</f>
        <v>#REF!</v>
      </c>
      <c r="O204" s="3" t="e">
        <f>'Comm Input'!#REF!</f>
        <v>#REF!</v>
      </c>
    </row>
    <row r="205" spans="1:15" ht="23.25" x14ac:dyDescent="0.35">
      <c r="A205" s="11" t="e">
        <f>'Comm Input'!#REF!</f>
        <v>#REF!</v>
      </c>
      <c r="B205" s="11" t="e">
        <f>'Comm Input'!#REF!</f>
        <v>#REF!</v>
      </c>
      <c r="C205" s="11" t="e">
        <f>'Comm Input'!#REF!</f>
        <v>#REF!</v>
      </c>
      <c r="D205" s="11" t="e">
        <f>'Comm Input'!#REF!</f>
        <v>#REF!</v>
      </c>
      <c r="E205" s="13" t="e">
        <f>'Comm Input'!#REF!</f>
        <v>#REF!</v>
      </c>
      <c r="F205" s="36" t="e">
        <f>'Comm Input'!#REF!</f>
        <v>#REF!</v>
      </c>
      <c r="G205" s="36" t="e">
        <f>'Comm Input'!#REF!</f>
        <v>#REF!</v>
      </c>
      <c r="H205" s="23" t="e">
        <f>'Comm Input'!#REF!</f>
        <v>#REF!</v>
      </c>
      <c r="I205" s="36" t="e">
        <f>'Comm Input'!#REF!</f>
        <v>#REF!</v>
      </c>
      <c r="J205" s="23" t="e">
        <f>'Comm Input'!#REF!</f>
        <v>#REF!</v>
      </c>
      <c r="K205" s="1173" t="e">
        <f>'Comm Input'!#REF!</f>
        <v>#REF!</v>
      </c>
      <c r="L205" s="1173" t="e">
        <f>'Comm Input'!#REF!</f>
        <v>#REF!</v>
      </c>
      <c r="M205" s="23" t="e">
        <f>'Comm Input'!#REF!</f>
        <v>#REF!</v>
      </c>
      <c r="N205" s="23" t="e">
        <f>'Comm Input'!#REF!</f>
        <v>#REF!</v>
      </c>
      <c r="O205" s="109" t="e">
        <f>'Comm Input'!#REF!</f>
        <v>#REF!</v>
      </c>
    </row>
    <row r="206" spans="1:15" ht="23.25" x14ac:dyDescent="0.35">
      <c r="A206" s="11" t="e">
        <f>'Comm Input'!#REF!</f>
        <v>#REF!</v>
      </c>
      <c r="B206" t="e">
        <f>'Comm Input'!#REF!</f>
        <v>#REF!</v>
      </c>
      <c r="C206" t="e">
        <f>'Comm Input'!#REF!</f>
        <v>#REF!</v>
      </c>
      <c r="D206" s="40" t="e">
        <f>'Comm Input'!#REF!</f>
        <v>#REF!</v>
      </c>
      <c r="E206" s="17" t="e">
        <f>'Comm Input'!#REF!</f>
        <v>#REF!</v>
      </c>
      <c r="F206" s="38" t="e">
        <f>'Comm Input'!#REF!</f>
        <v>#REF!</v>
      </c>
      <c r="G206" s="38" t="e">
        <f>'Comm Input'!#REF!</f>
        <v>#REF!</v>
      </c>
      <c r="H206" s="22" t="e">
        <f>'Comm Input'!#REF!</f>
        <v>#REF!</v>
      </c>
      <c r="I206" s="38" t="e">
        <f>'Comm Input'!#REF!</f>
        <v>#REF!</v>
      </c>
      <c r="J206" s="22" t="e">
        <f>'Comm Input'!#REF!</f>
        <v>#REF!</v>
      </c>
      <c r="K206" s="164" t="e">
        <f>'Comm Input'!#REF!</f>
        <v>#REF!</v>
      </c>
      <c r="L206" s="24" t="e">
        <f>'Comm Input'!#REF!</f>
        <v>#REF!</v>
      </c>
      <c r="M206" s="97" t="e">
        <f>'Comm Input'!#REF!</f>
        <v>#REF!</v>
      </c>
      <c r="N206" s="97" t="e">
        <f>'Comm Input'!#REF!</f>
        <v>#REF!</v>
      </c>
      <c r="O206" s="3" t="e">
        <f>'Comm Input'!#REF!</f>
        <v>#REF!</v>
      </c>
    </row>
    <row r="207" spans="1:15" ht="23.25" x14ac:dyDescent="0.35">
      <c r="A207" s="199" t="e">
        <f>'Comm Input'!#REF!</f>
        <v>#REF!</v>
      </c>
      <c r="B207" s="35" t="e">
        <f>'Comm Input'!#REF!</f>
        <v>#REF!</v>
      </c>
      <c r="C207" s="46" t="e">
        <f>'Comm Input'!#REF!</f>
        <v>#REF!</v>
      </c>
      <c r="D207" s="8" t="e">
        <f>'Comm Input'!#REF!</f>
        <v>#REF!</v>
      </c>
      <c r="E207" s="158" t="e">
        <f>'Comm Input'!#REF!</f>
        <v>#REF!</v>
      </c>
      <c r="F207" s="158" t="e">
        <f>'Comm Input'!#REF!</f>
        <v>#REF!</v>
      </c>
      <c r="G207" s="158" t="e">
        <f>'Comm Input'!#REF!</f>
        <v>#REF!</v>
      </c>
      <c r="H207" s="117" t="e">
        <f>'Comm Input'!#REF!</f>
        <v>#REF!</v>
      </c>
      <c r="I207" s="158" t="e">
        <f>'Comm Input'!#REF!</f>
        <v>#REF!</v>
      </c>
      <c r="J207" s="117" t="e">
        <f>'Comm Input'!#REF!</f>
        <v>#REF!</v>
      </c>
      <c r="K207" s="160" t="e">
        <f>'Comm Input'!#REF!</f>
        <v>#REF!</v>
      </c>
      <c r="L207" s="158" t="e">
        <f>'Comm Input'!#REF!</f>
        <v>#REF!</v>
      </c>
      <c r="M207" s="159" t="e">
        <f>'Comm Input'!#REF!</f>
        <v>#REF!</v>
      </c>
      <c r="N207" s="183" t="e">
        <f>'Comm Input'!#REF!</f>
        <v>#REF!</v>
      </c>
      <c r="O207" s="3" t="e">
        <f>'Comm Input'!#REF!</f>
        <v>#REF!</v>
      </c>
    </row>
    <row r="208" spans="1:15" ht="23.25" x14ac:dyDescent="0.35">
      <c r="A208" s="11" t="e">
        <f>'Comm Input'!#REF!</f>
        <v>#REF!</v>
      </c>
      <c r="B208" s="11" t="e">
        <f>'Comm Input'!#REF!</f>
        <v>#REF!</v>
      </c>
      <c r="C208" s="11" t="e">
        <f>'Comm Input'!#REF!</f>
        <v>#REF!</v>
      </c>
      <c r="D208" s="45" t="e">
        <f>'Comm Input'!#REF!</f>
        <v>#REF!</v>
      </c>
      <c r="E208" s="13" t="e">
        <f>'Comm Input'!#REF!</f>
        <v>#REF!</v>
      </c>
      <c r="F208" s="36" t="e">
        <f>'Comm Input'!#REF!</f>
        <v>#REF!</v>
      </c>
      <c r="G208" s="36" t="e">
        <f>'Comm Input'!#REF!</f>
        <v>#REF!</v>
      </c>
      <c r="H208" s="23" t="e">
        <f>'Comm Input'!#REF!</f>
        <v>#REF!</v>
      </c>
      <c r="I208" s="36" t="e">
        <f>'Comm Input'!#REF!</f>
        <v>#REF!</v>
      </c>
      <c r="J208" s="23" t="e">
        <f>'Comm Input'!#REF!</f>
        <v>#REF!</v>
      </c>
      <c r="K208" s="23" t="e">
        <f>'Comm Input'!#REF!</f>
        <v>#REF!</v>
      </c>
      <c r="L208" s="23" t="e">
        <f>'Comm Input'!#REF!</f>
        <v>#REF!</v>
      </c>
      <c r="M208" s="23" t="e">
        <f>'Comm Input'!#REF!</f>
        <v>#REF!</v>
      </c>
      <c r="N208" s="23" t="e">
        <f>'Comm Input'!#REF!</f>
        <v>#REF!</v>
      </c>
      <c r="O208" s="3" t="e">
        <f>'Comm Input'!#REF!</f>
        <v>#REF!</v>
      </c>
    </row>
    <row r="209" spans="1:15" ht="23.25" x14ac:dyDescent="0.35">
      <c r="A209" s="11" t="e">
        <f>'Comm Input'!#REF!</f>
        <v>#REF!</v>
      </c>
      <c r="B209" t="e">
        <f>'Comm Input'!#REF!</f>
        <v>#REF!</v>
      </c>
      <c r="C209" t="e">
        <f>'Comm Input'!#REF!</f>
        <v>#REF!</v>
      </c>
      <c r="D209" s="11" t="e">
        <f>'Comm Input'!#REF!</f>
        <v>#REF!</v>
      </c>
      <c r="E209" s="17" t="e">
        <f>'Comm Input'!#REF!</f>
        <v>#REF!</v>
      </c>
      <c r="F209" s="38" t="e">
        <f>'Comm Input'!#REF!</f>
        <v>#REF!</v>
      </c>
      <c r="G209" s="38" t="e">
        <f>'Comm Input'!#REF!</f>
        <v>#REF!</v>
      </c>
      <c r="H209" s="22" t="e">
        <f>'Comm Input'!#REF!</f>
        <v>#REF!</v>
      </c>
      <c r="I209" s="38" t="e">
        <f>'Comm Input'!#REF!</f>
        <v>#REF!</v>
      </c>
      <c r="J209" s="22" t="e">
        <f>'Comm Input'!#REF!</f>
        <v>#REF!</v>
      </c>
      <c r="K209" s="23" t="e">
        <f>'Comm Input'!#REF!</f>
        <v>#REF!</v>
      </c>
      <c r="L209" s="23" t="e">
        <f>'Comm Input'!#REF!</f>
        <v>#REF!</v>
      </c>
      <c r="M209" s="23" t="e">
        <f>'Comm Input'!#REF!</f>
        <v>#REF!</v>
      </c>
      <c r="N209" s="11" t="e">
        <f>'Comm Input'!#REF!</f>
        <v>#REF!</v>
      </c>
      <c r="O209" s="3" t="e">
        <f>'Comm Input'!#REF!</f>
        <v>#REF!</v>
      </c>
    </row>
    <row r="210" spans="1:15" ht="23.25" x14ac:dyDescent="0.35">
      <c r="A210" s="11" t="e">
        <f>'Comm Input'!#REF!</f>
        <v>#REF!</v>
      </c>
      <c r="B210" t="e">
        <f>'Comm Input'!#REF!</f>
        <v>#REF!</v>
      </c>
      <c r="C210" t="e">
        <f>'Comm Input'!#REF!</f>
        <v>#REF!</v>
      </c>
      <c r="D210" s="40" t="e">
        <f>'Comm Input'!#REF!</f>
        <v>#REF!</v>
      </c>
      <c r="E210" s="17" t="e">
        <f>'Comm Input'!#REF!</f>
        <v>#REF!</v>
      </c>
      <c r="F210" s="38" t="e">
        <f>'Comm Input'!#REF!</f>
        <v>#REF!</v>
      </c>
      <c r="G210" s="38" t="e">
        <f>'Comm Input'!#REF!</f>
        <v>#REF!</v>
      </c>
      <c r="H210" s="22" t="e">
        <f>'Comm Input'!#REF!</f>
        <v>#REF!</v>
      </c>
      <c r="I210" s="38" t="e">
        <f>'Comm Input'!#REF!</f>
        <v>#REF!</v>
      </c>
      <c r="J210" s="22" t="e">
        <f>'Comm Input'!#REF!</f>
        <v>#REF!</v>
      </c>
      <c r="K210" s="1177" t="e">
        <f>'Comm Input'!#REF!</f>
        <v>#REF!</v>
      </c>
      <c r="L210" s="24" t="e">
        <f>'Comm Input'!#REF!</f>
        <v>#REF!</v>
      </c>
      <c r="M210" s="97" t="e">
        <f>'Comm Input'!#REF!</f>
        <v>#REF!</v>
      </c>
      <c r="N210" s="97" t="e">
        <f>'Comm Input'!#REF!</f>
        <v>#REF!</v>
      </c>
      <c r="O210" s="109" t="e">
        <f>'Comm Input'!#REF!</f>
        <v>#REF!</v>
      </c>
    </row>
    <row r="211" spans="1:15" ht="23.25" x14ac:dyDescent="0.35">
      <c r="A211" s="11" t="e">
        <f>'Comm Input'!#REF!</f>
        <v>#REF!</v>
      </c>
      <c r="B211" t="e">
        <f>'Comm Input'!#REF!</f>
        <v>#REF!</v>
      </c>
      <c r="C211" t="e">
        <f>'Comm Input'!#REF!</f>
        <v>#REF!</v>
      </c>
      <c r="D211" s="40" t="e">
        <f>'Comm Input'!#REF!</f>
        <v>#REF!</v>
      </c>
      <c r="E211" s="17" t="e">
        <f>'Comm Input'!#REF!</f>
        <v>#REF!</v>
      </c>
      <c r="F211" s="38" t="e">
        <f>'Comm Input'!#REF!</f>
        <v>#REF!</v>
      </c>
      <c r="G211" s="38" t="e">
        <f>'Comm Input'!#REF!</f>
        <v>#REF!</v>
      </c>
      <c r="H211" s="22" t="e">
        <f>'Comm Input'!#REF!</f>
        <v>#REF!</v>
      </c>
      <c r="I211" s="38" t="e">
        <f>'Comm Input'!#REF!</f>
        <v>#REF!</v>
      </c>
      <c r="J211" s="22" t="e">
        <f>'Comm Input'!#REF!</f>
        <v>#REF!</v>
      </c>
      <c r="K211" s="164" t="e">
        <f>'Comm Input'!#REF!</f>
        <v>#REF!</v>
      </c>
      <c r="L211" s="24" t="e">
        <f>'Comm Input'!#REF!</f>
        <v>#REF!</v>
      </c>
      <c r="M211" s="97" t="e">
        <f>'Comm Input'!#REF!</f>
        <v>#REF!</v>
      </c>
      <c r="N211" s="97" t="e">
        <f>'Comm Input'!#REF!</f>
        <v>#REF!</v>
      </c>
      <c r="O211" s="3" t="e">
        <f>'Comm Input'!#REF!</f>
        <v>#REF!</v>
      </c>
    </row>
    <row r="212" spans="1:15" ht="23.25" x14ac:dyDescent="0.35">
      <c r="A212" s="199" t="e">
        <f>'Comm Input'!#REF!</f>
        <v>#REF!</v>
      </c>
      <c r="B212" s="35" t="e">
        <f>'Comm Input'!#REF!</f>
        <v>#REF!</v>
      </c>
      <c r="C212" s="46" t="e">
        <f>'Comm Input'!#REF!</f>
        <v>#REF!</v>
      </c>
      <c r="D212" s="8" t="e">
        <f>'Comm Input'!#REF!</f>
        <v>#REF!</v>
      </c>
      <c r="E212" s="158" t="e">
        <f>'Comm Input'!#REF!</f>
        <v>#REF!</v>
      </c>
      <c r="F212" s="158" t="e">
        <f>'Comm Input'!#REF!</f>
        <v>#REF!</v>
      </c>
      <c r="G212" s="158" t="e">
        <f>'Comm Input'!#REF!</f>
        <v>#REF!</v>
      </c>
      <c r="H212" s="117" t="e">
        <f>'Comm Input'!#REF!</f>
        <v>#REF!</v>
      </c>
      <c r="I212" s="158" t="e">
        <f>'Comm Input'!#REF!</f>
        <v>#REF!</v>
      </c>
      <c r="J212" s="117" t="e">
        <f>'Comm Input'!#REF!</f>
        <v>#REF!</v>
      </c>
      <c r="K212" s="160" t="e">
        <f>'Comm Input'!#REF!</f>
        <v>#REF!</v>
      </c>
      <c r="L212" s="158" t="e">
        <f>'Comm Input'!#REF!</f>
        <v>#REF!</v>
      </c>
      <c r="M212" s="159" t="e">
        <f>'Comm Input'!#REF!</f>
        <v>#REF!</v>
      </c>
      <c r="N212" s="183" t="e">
        <f>'Comm Input'!#REF!</f>
        <v>#REF!</v>
      </c>
      <c r="O212" s="3" t="e">
        <f>'Comm Input'!#REF!</f>
        <v>#REF!</v>
      </c>
    </row>
    <row r="213" spans="1:15" ht="23.25" x14ac:dyDescent="0.35">
      <c r="A213" s="11" t="e">
        <f>'Comm Input'!#REF!</f>
        <v>#REF!</v>
      </c>
      <c r="B213" s="11" t="e">
        <f>'Comm Input'!#REF!</f>
        <v>#REF!</v>
      </c>
      <c r="C213" s="11" t="e">
        <f>'Comm Input'!#REF!</f>
        <v>#REF!</v>
      </c>
      <c r="D213" s="45" t="e">
        <f>'Comm Input'!#REF!</f>
        <v>#REF!</v>
      </c>
      <c r="E213" s="13" t="e">
        <f>'Comm Input'!#REF!</f>
        <v>#REF!</v>
      </c>
      <c r="F213" s="36" t="e">
        <f>'Comm Input'!#REF!</f>
        <v>#REF!</v>
      </c>
      <c r="G213" s="36" t="e">
        <f>'Comm Input'!#REF!</f>
        <v>#REF!</v>
      </c>
      <c r="H213" s="23" t="e">
        <f>'Comm Input'!#REF!</f>
        <v>#REF!</v>
      </c>
      <c r="I213" s="36" t="e">
        <f>'Comm Input'!#REF!</f>
        <v>#REF!</v>
      </c>
      <c r="J213" s="23" t="e">
        <f>'Comm Input'!#REF!</f>
        <v>#REF!</v>
      </c>
      <c r="K213" s="23" t="e">
        <f>'Comm Input'!#REF!</f>
        <v>#REF!</v>
      </c>
      <c r="L213" s="23" t="e">
        <f>'Comm Input'!#REF!</f>
        <v>#REF!</v>
      </c>
      <c r="M213" s="23" t="e">
        <f>'Comm Input'!#REF!</f>
        <v>#REF!</v>
      </c>
      <c r="N213" s="23" t="e">
        <f>'Comm Input'!#REF!</f>
        <v>#REF!</v>
      </c>
      <c r="O213" s="3" t="e">
        <f>'Comm Input'!#REF!</f>
        <v>#REF!</v>
      </c>
    </row>
    <row r="214" spans="1:15" ht="23.25" x14ac:dyDescent="0.35">
      <c r="A214" s="11" t="e">
        <f>'Comm Input'!#REF!</f>
        <v>#REF!</v>
      </c>
      <c r="B214" t="e">
        <f>'Comm Input'!#REF!</f>
        <v>#REF!</v>
      </c>
      <c r="C214" t="e">
        <f>'Comm Input'!#REF!</f>
        <v>#REF!</v>
      </c>
      <c r="D214" s="40" t="e">
        <f>'Comm Input'!#REF!</f>
        <v>#REF!</v>
      </c>
      <c r="E214" s="17" t="e">
        <f>'Comm Input'!#REF!</f>
        <v>#REF!</v>
      </c>
      <c r="F214" s="38" t="e">
        <f>'Comm Input'!#REF!</f>
        <v>#REF!</v>
      </c>
      <c r="G214" s="38" t="e">
        <f>'Comm Input'!#REF!</f>
        <v>#REF!</v>
      </c>
      <c r="H214" s="22" t="e">
        <f>'Comm Input'!#REF!</f>
        <v>#REF!</v>
      </c>
      <c r="I214" s="38" t="e">
        <f>'Comm Input'!#REF!</f>
        <v>#REF!</v>
      </c>
      <c r="J214" s="22" t="e">
        <f>'Comm Input'!#REF!</f>
        <v>#REF!</v>
      </c>
      <c r="K214" s="23" t="e">
        <f>'Comm Input'!#REF!</f>
        <v>#REF!</v>
      </c>
      <c r="L214" s="23" t="e">
        <f>'Comm Input'!#REF!</f>
        <v>#REF!</v>
      </c>
      <c r="M214" s="23" t="e">
        <f>'Comm Input'!#REF!</f>
        <v>#REF!</v>
      </c>
      <c r="N214" s="11" t="e">
        <f>'Comm Input'!#REF!</f>
        <v>#REF!</v>
      </c>
      <c r="O214" s="3" t="e">
        <f>'Comm Input'!#REF!</f>
        <v>#REF!</v>
      </c>
    </row>
    <row r="215" spans="1:15" ht="23.25" x14ac:dyDescent="0.35">
      <c r="A215" s="11" t="e">
        <f>'Comm Input'!#REF!</f>
        <v>#REF!</v>
      </c>
      <c r="B215" t="e">
        <f>'Comm Input'!#REF!</f>
        <v>#REF!</v>
      </c>
      <c r="C215" t="e">
        <f>'Comm Input'!#REF!</f>
        <v>#REF!</v>
      </c>
      <c r="D215" s="40" t="e">
        <f>'Comm Input'!#REF!</f>
        <v>#REF!</v>
      </c>
      <c r="E215" s="17" t="e">
        <f>'Comm Input'!#REF!</f>
        <v>#REF!</v>
      </c>
      <c r="F215" s="38" t="e">
        <f>'Comm Input'!#REF!</f>
        <v>#REF!</v>
      </c>
      <c r="G215" s="38" t="e">
        <f>'Comm Input'!#REF!</f>
        <v>#REF!</v>
      </c>
      <c r="H215" s="22" t="e">
        <f>'Comm Input'!#REF!</f>
        <v>#REF!</v>
      </c>
      <c r="I215" s="38" t="e">
        <f>'Comm Input'!#REF!</f>
        <v>#REF!</v>
      </c>
      <c r="J215" s="22" t="e">
        <f>'Comm Input'!#REF!</f>
        <v>#REF!</v>
      </c>
      <c r="K215" s="1177" t="e">
        <f>'Comm Input'!#REF!</f>
        <v>#REF!</v>
      </c>
      <c r="L215" s="24" t="e">
        <f>'Comm Input'!#REF!</f>
        <v>#REF!</v>
      </c>
      <c r="M215" s="97" t="e">
        <f>'Comm Input'!#REF!</f>
        <v>#REF!</v>
      </c>
      <c r="N215" s="97" t="e">
        <f>'Comm Input'!#REF!</f>
        <v>#REF!</v>
      </c>
      <c r="O215" s="109" t="e">
        <f>'Comm Input'!#REF!</f>
        <v>#REF!</v>
      </c>
    </row>
    <row r="216" spans="1:15" ht="23.25" x14ac:dyDescent="0.35">
      <c r="A216" s="11" t="e">
        <f>'Comm Input'!#REF!</f>
        <v>#REF!</v>
      </c>
      <c r="B216" t="e">
        <f>'Comm Input'!#REF!</f>
        <v>#REF!</v>
      </c>
      <c r="C216" t="e">
        <f>'Comm Input'!#REF!</f>
        <v>#REF!</v>
      </c>
      <c r="D216" s="40" t="e">
        <f>'Comm Input'!#REF!</f>
        <v>#REF!</v>
      </c>
      <c r="E216" s="17" t="e">
        <f>'Comm Input'!#REF!</f>
        <v>#REF!</v>
      </c>
      <c r="F216" s="38" t="e">
        <f>'Comm Input'!#REF!</f>
        <v>#REF!</v>
      </c>
      <c r="G216" s="38" t="e">
        <f>'Comm Input'!#REF!</f>
        <v>#REF!</v>
      </c>
      <c r="H216" s="22" t="e">
        <f>'Comm Input'!#REF!</f>
        <v>#REF!</v>
      </c>
      <c r="I216" s="38" t="e">
        <f>'Comm Input'!#REF!</f>
        <v>#REF!</v>
      </c>
      <c r="J216" s="22" t="e">
        <f>'Comm Input'!#REF!</f>
        <v>#REF!</v>
      </c>
      <c r="K216" s="164" t="e">
        <f>'Comm Input'!#REF!</f>
        <v>#REF!</v>
      </c>
      <c r="L216" s="24" t="e">
        <f>'Comm Input'!#REF!</f>
        <v>#REF!</v>
      </c>
      <c r="M216" s="97" t="e">
        <f>'Comm Input'!#REF!</f>
        <v>#REF!</v>
      </c>
      <c r="N216" s="97" t="e">
        <f>'Comm Input'!#REF!</f>
        <v>#REF!</v>
      </c>
      <c r="O216" s="3" t="e">
        <f>'Comm Input'!#REF!</f>
        <v>#REF!</v>
      </c>
    </row>
    <row r="217" spans="1:15" ht="23.25" x14ac:dyDescent="0.35">
      <c r="A217" s="199" t="e">
        <f>'Comm Input'!#REF!</f>
        <v>#REF!</v>
      </c>
      <c r="B217" s="35" t="e">
        <f>'Comm Input'!#REF!</f>
        <v>#REF!</v>
      </c>
      <c r="C217" s="46" t="e">
        <f>'Comm Input'!#REF!</f>
        <v>#REF!</v>
      </c>
      <c r="D217" s="8" t="e">
        <f>'Comm Input'!#REF!</f>
        <v>#REF!</v>
      </c>
      <c r="E217" s="158" t="e">
        <f>'Comm Input'!#REF!</f>
        <v>#REF!</v>
      </c>
      <c r="F217" s="158" t="e">
        <f>'Comm Input'!#REF!</f>
        <v>#REF!</v>
      </c>
      <c r="G217" s="158" t="e">
        <f>'Comm Input'!#REF!</f>
        <v>#REF!</v>
      </c>
      <c r="H217" s="117" t="e">
        <f>'Comm Input'!#REF!</f>
        <v>#REF!</v>
      </c>
      <c r="I217" s="158" t="e">
        <f>'Comm Input'!#REF!</f>
        <v>#REF!</v>
      </c>
      <c r="J217" s="117" t="e">
        <f>'Comm Input'!#REF!</f>
        <v>#REF!</v>
      </c>
      <c r="K217" s="160" t="e">
        <f>'Comm Input'!#REF!</f>
        <v>#REF!</v>
      </c>
      <c r="L217" s="158" t="e">
        <f>'Comm Input'!#REF!</f>
        <v>#REF!</v>
      </c>
      <c r="M217" s="159" t="e">
        <f>'Comm Input'!#REF!</f>
        <v>#REF!</v>
      </c>
      <c r="N217" s="183" t="e">
        <f>'Comm Input'!#REF!</f>
        <v>#REF!</v>
      </c>
      <c r="O217" s="3" t="e">
        <f>'Comm Input'!#REF!</f>
        <v>#REF!</v>
      </c>
    </row>
    <row r="218" spans="1:15" ht="23.25" x14ac:dyDescent="0.35">
      <c r="A218" s="11" t="e">
        <f>'Comm Input'!#REF!</f>
        <v>#REF!</v>
      </c>
      <c r="B218" s="11" t="e">
        <f>'Comm Input'!#REF!</f>
        <v>#REF!</v>
      </c>
      <c r="C218" s="11" t="e">
        <f>'Comm Input'!#REF!</f>
        <v>#REF!</v>
      </c>
      <c r="D218" s="45" t="e">
        <f>'Comm Input'!#REF!</f>
        <v>#REF!</v>
      </c>
      <c r="E218" s="13" t="e">
        <f>'Comm Input'!#REF!</f>
        <v>#REF!</v>
      </c>
      <c r="F218" s="36" t="e">
        <f>'Comm Input'!#REF!</f>
        <v>#REF!</v>
      </c>
      <c r="G218" s="36" t="e">
        <f>'Comm Input'!#REF!</f>
        <v>#REF!</v>
      </c>
      <c r="H218" s="23" t="e">
        <f>'Comm Input'!#REF!</f>
        <v>#REF!</v>
      </c>
      <c r="I218" s="36" t="e">
        <f>'Comm Input'!#REF!</f>
        <v>#REF!</v>
      </c>
      <c r="J218" s="23" t="e">
        <f>'Comm Input'!#REF!</f>
        <v>#REF!</v>
      </c>
      <c r="K218" s="23" t="e">
        <f>'Comm Input'!#REF!</f>
        <v>#REF!</v>
      </c>
      <c r="L218" s="23" t="e">
        <f>'Comm Input'!#REF!</f>
        <v>#REF!</v>
      </c>
      <c r="M218" s="23" t="e">
        <f>'Comm Input'!#REF!</f>
        <v>#REF!</v>
      </c>
      <c r="N218" s="23" t="e">
        <f>'Comm Input'!#REF!</f>
        <v>#REF!</v>
      </c>
      <c r="O218" s="3" t="e">
        <f>'Comm Input'!#REF!</f>
        <v>#REF!</v>
      </c>
    </row>
    <row r="219" spans="1:15" ht="23.25" x14ac:dyDescent="0.35">
      <c r="A219" s="11" t="e">
        <f>'Comm Input'!#REF!</f>
        <v>#REF!</v>
      </c>
      <c r="B219" t="e">
        <f>'Comm Input'!#REF!</f>
        <v>#REF!</v>
      </c>
      <c r="C219" t="e">
        <f>'Comm Input'!#REF!</f>
        <v>#REF!</v>
      </c>
      <c r="D219" s="40" t="e">
        <f>'Comm Input'!#REF!</f>
        <v>#REF!</v>
      </c>
      <c r="E219" s="17" t="e">
        <f>'Comm Input'!#REF!</f>
        <v>#REF!</v>
      </c>
      <c r="F219" s="38" t="e">
        <f>'Comm Input'!#REF!</f>
        <v>#REF!</v>
      </c>
      <c r="G219" s="38" t="e">
        <f>'Comm Input'!#REF!</f>
        <v>#REF!</v>
      </c>
      <c r="H219" s="22" t="e">
        <f>'Comm Input'!#REF!</f>
        <v>#REF!</v>
      </c>
      <c r="I219" s="38" t="e">
        <f>'Comm Input'!#REF!</f>
        <v>#REF!</v>
      </c>
      <c r="J219" s="22" t="e">
        <f>'Comm Input'!#REF!</f>
        <v>#REF!</v>
      </c>
      <c r="K219" s="23" t="e">
        <f>'Comm Input'!#REF!</f>
        <v>#REF!</v>
      </c>
      <c r="L219" s="23" t="e">
        <f>'Comm Input'!#REF!</f>
        <v>#REF!</v>
      </c>
      <c r="M219" s="23" t="e">
        <f>'Comm Input'!#REF!</f>
        <v>#REF!</v>
      </c>
      <c r="N219" s="11" t="e">
        <f>'Comm Input'!#REF!</f>
        <v>#REF!</v>
      </c>
      <c r="O219" s="3" t="e">
        <f>'Comm Input'!#REF!</f>
        <v>#REF!</v>
      </c>
    </row>
    <row r="220" spans="1:15" ht="23.25" x14ac:dyDescent="0.35">
      <c r="A220" s="11" t="e">
        <f>'Comm Input'!#REF!</f>
        <v>#REF!</v>
      </c>
      <c r="B220" t="e">
        <f>'Comm Input'!#REF!</f>
        <v>#REF!</v>
      </c>
      <c r="C220" t="e">
        <f>'Comm Input'!#REF!</f>
        <v>#REF!</v>
      </c>
      <c r="D220" s="40" t="e">
        <f>'Comm Input'!#REF!</f>
        <v>#REF!</v>
      </c>
      <c r="E220" s="17" t="e">
        <f>'Comm Input'!#REF!</f>
        <v>#REF!</v>
      </c>
      <c r="F220" s="38" t="e">
        <f>'Comm Input'!#REF!</f>
        <v>#REF!</v>
      </c>
      <c r="G220" s="38" t="e">
        <f>'Comm Input'!#REF!</f>
        <v>#REF!</v>
      </c>
      <c r="H220" s="22" t="e">
        <f>'Comm Input'!#REF!</f>
        <v>#REF!</v>
      </c>
      <c r="I220" s="38" t="e">
        <f>'Comm Input'!#REF!</f>
        <v>#REF!</v>
      </c>
      <c r="J220" s="22" t="e">
        <f>'Comm Input'!#REF!</f>
        <v>#REF!</v>
      </c>
      <c r="K220" s="1177" t="e">
        <f>'Comm Input'!#REF!</f>
        <v>#REF!</v>
      </c>
      <c r="L220" s="1177" t="e">
        <f>'Comm Input'!#REF!</f>
        <v>#REF!</v>
      </c>
      <c r="M220" s="97" t="e">
        <f>'Comm Input'!#REF!</f>
        <v>#REF!</v>
      </c>
      <c r="N220" s="97" t="e">
        <f>'Comm Input'!#REF!</f>
        <v>#REF!</v>
      </c>
      <c r="O220" s="109" t="e">
        <f>'Comm Input'!#REF!</f>
        <v>#REF!</v>
      </c>
    </row>
    <row r="221" spans="1:15" ht="23.25" x14ac:dyDescent="0.35">
      <c r="A221" s="11" t="e">
        <f>'Comm Input'!#REF!</f>
        <v>#REF!</v>
      </c>
      <c r="B221" t="e">
        <f>'Comm Input'!#REF!</f>
        <v>#REF!</v>
      </c>
      <c r="C221" t="e">
        <f>'Comm Input'!#REF!</f>
        <v>#REF!</v>
      </c>
      <c r="D221" s="40" t="e">
        <f>'Comm Input'!#REF!</f>
        <v>#REF!</v>
      </c>
      <c r="E221" s="17" t="e">
        <f>'Comm Input'!#REF!</f>
        <v>#REF!</v>
      </c>
      <c r="F221" s="38" t="e">
        <f>'Comm Input'!#REF!</f>
        <v>#REF!</v>
      </c>
      <c r="G221" s="38" t="e">
        <f>'Comm Input'!#REF!</f>
        <v>#REF!</v>
      </c>
      <c r="H221" s="22" t="e">
        <f>'Comm Input'!#REF!</f>
        <v>#REF!</v>
      </c>
      <c r="I221" s="38" t="e">
        <f>'Comm Input'!#REF!</f>
        <v>#REF!</v>
      </c>
      <c r="J221" s="22" t="e">
        <f>'Comm Input'!#REF!</f>
        <v>#REF!</v>
      </c>
      <c r="K221" s="164" t="e">
        <f>'Comm Input'!#REF!</f>
        <v>#REF!</v>
      </c>
      <c r="L221" s="24" t="e">
        <f>'Comm Input'!#REF!</f>
        <v>#REF!</v>
      </c>
      <c r="M221" s="97" t="e">
        <f>'Comm Input'!#REF!</f>
        <v>#REF!</v>
      </c>
      <c r="N221" s="97" t="e">
        <f>'Comm Input'!#REF!</f>
        <v>#REF!</v>
      </c>
      <c r="O221" s="3" t="e">
        <f>'Comm Input'!#REF!</f>
        <v>#REF!</v>
      </c>
    </row>
    <row r="222" spans="1:15" ht="23.25" x14ac:dyDescent="0.35">
      <c r="A222" s="193" t="e">
        <f>'Comm Input'!#REF!</f>
        <v>#REF!</v>
      </c>
      <c r="B222" s="35" t="e">
        <f>'Comm Input'!#REF!</f>
        <v>#REF!</v>
      </c>
      <c r="C222" s="46" t="e">
        <f>'Comm Input'!#REF!</f>
        <v>#REF!</v>
      </c>
      <c r="D222" s="8" t="e">
        <f>'Comm Input'!#REF!</f>
        <v>#REF!</v>
      </c>
      <c r="E222" s="158" t="e">
        <f>'Comm Input'!#REF!</f>
        <v>#REF!</v>
      </c>
      <c r="F222" s="158" t="e">
        <f>'Comm Input'!#REF!</f>
        <v>#REF!</v>
      </c>
      <c r="G222" s="158" t="e">
        <f>'Comm Input'!#REF!</f>
        <v>#REF!</v>
      </c>
      <c r="H222" s="117" t="e">
        <f>'Comm Input'!#REF!</f>
        <v>#REF!</v>
      </c>
      <c r="I222" s="158" t="e">
        <f>'Comm Input'!#REF!</f>
        <v>#REF!</v>
      </c>
      <c r="J222" s="117" t="e">
        <f>'Comm Input'!#REF!</f>
        <v>#REF!</v>
      </c>
      <c r="K222" s="160" t="e">
        <f>'Comm Input'!#REF!</f>
        <v>#REF!</v>
      </c>
      <c r="L222" s="158" t="e">
        <f>'Comm Input'!#REF!</f>
        <v>#REF!</v>
      </c>
      <c r="M222" s="159" t="e">
        <f>'Comm Input'!#REF!</f>
        <v>#REF!</v>
      </c>
      <c r="N222" s="183" t="e">
        <f>'Comm Input'!#REF!</f>
        <v>#REF!</v>
      </c>
      <c r="O222" s="3" t="e">
        <f>'Comm Input'!#REF!</f>
        <v>#REF!</v>
      </c>
    </row>
    <row r="223" spans="1:15" ht="23.25" x14ac:dyDescent="0.35">
      <c r="A223" s="11" t="e">
        <f>'Comm Input'!#REF!</f>
        <v>#REF!</v>
      </c>
      <c r="B223" s="11" t="e">
        <f>'Comm Input'!#REF!</f>
        <v>#REF!</v>
      </c>
      <c r="C223" s="11" t="e">
        <f>'Comm Input'!#REF!</f>
        <v>#REF!</v>
      </c>
      <c r="D223" s="45" t="e">
        <f>'Comm Input'!#REF!</f>
        <v>#REF!</v>
      </c>
      <c r="E223" s="13" t="e">
        <f>'Comm Input'!#REF!</f>
        <v>#REF!</v>
      </c>
      <c r="F223" s="36" t="e">
        <f>'Comm Input'!#REF!</f>
        <v>#REF!</v>
      </c>
      <c r="G223" s="36" t="e">
        <f>'Comm Input'!#REF!</f>
        <v>#REF!</v>
      </c>
      <c r="H223" s="23" t="e">
        <f>'Comm Input'!#REF!</f>
        <v>#REF!</v>
      </c>
      <c r="I223" s="36" t="e">
        <f>'Comm Input'!#REF!</f>
        <v>#REF!</v>
      </c>
      <c r="J223" s="23" t="e">
        <f>'Comm Input'!#REF!</f>
        <v>#REF!</v>
      </c>
      <c r="K223" s="23" t="e">
        <f>'Comm Input'!#REF!</f>
        <v>#REF!</v>
      </c>
      <c r="L223" s="23" t="e">
        <f>'Comm Input'!#REF!</f>
        <v>#REF!</v>
      </c>
      <c r="M223" s="23" t="e">
        <f>'Comm Input'!#REF!</f>
        <v>#REF!</v>
      </c>
      <c r="N223" s="23" t="e">
        <f>'Comm Input'!#REF!</f>
        <v>#REF!</v>
      </c>
      <c r="O223" s="3" t="e">
        <f>'Comm Input'!#REF!</f>
        <v>#REF!</v>
      </c>
    </row>
    <row r="224" spans="1:15" ht="23.25" x14ac:dyDescent="0.35">
      <c r="A224" s="11" t="e">
        <f>'Comm Input'!#REF!</f>
        <v>#REF!</v>
      </c>
      <c r="B224" t="e">
        <f>'Comm Input'!#REF!</f>
        <v>#REF!</v>
      </c>
      <c r="C224" t="e">
        <f>'Comm Input'!#REF!</f>
        <v>#REF!</v>
      </c>
      <c r="D224" s="40" t="e">
        <f>'Comm Input'!#REF!</f>
        <v>#REF!</v>
      </c>
      <c r="E224" s="17" t="e">
        <f>'Comm Input'!#REF!</f>
        <v>#REF!</v>
      </c>
      <c r="F224" s="38" t="e">
        <f>'Comm Input'!#REF!</f>
        <v>#REF!</v>
      </c>
      <c r="G224" s="38" t="e">
        <f>'Comm Input'!#REF!</f>
        <v>#REF!</v>
      </c>
      <c r="H224" s="22" t="e">
        <f>'Comm Input'!#REF!</f>
        <v>#REF!</v>
      </c>
      <c r="I224" s="38" t="e">
        <f>'Comm Input'!#REF!</f>
        <v>#REF!</v>
      </c>
      <c r="J224" s="22" t="e">
        <f>'Comm Input'!#REF!</f>
        <v>#REF!</v>
      </c>
      <c r="K224" s="23" t="e">
        <f>'Comm Input'!#REF!</f>
        <v>#REF!</v>
      </c>
      <c r="L224" s="23" t="e">
        <f>'Comm Input'!#REF!</f>
        <v>#REF!</v>
      </c>
      <c r="M224" s="23" t="e">
        <f>'Comm Input'!#REF!</f>
        <v>#REF!</v>
      </c>
      <c r="N224" s="11" t="e">
        <f>'Comm Input'!#REF!</f>
        <v>#REF!</v>
      </c>
      <c r="O224" s="3" t="e">
        <f>'Comm Input'!#REF!</f>
        <v>#REF!</v>
      </c>
    </row>
    <row r="225" spans="1:15" ht="23.25" x14ac:dyDescent="0.35">
      <c r="A225" s="11" t="e">
        <f>'Comm Input'!#REF!</f>
        <v>#REF!</v>
      </c>
      <c r="B225" t="e">
        <f>'Comm Input'!#REF!</f>
        <v>#REF!</v>
      </c>
      <c r="C225" t="e">
        <f>'Comm Input'!#REF!</f>
        <v>#REF!</v>
      </c>
      <c r="D225" s="40" t="e">
        <f>'Comm Input'!#REF!</f>
        <v>#REF!</v>
      </c>
      <c r="E225" s="17" t="e">
        <f>'Comm Input'!#REF!</f>
        <v>#REF!</v>
      </c>
      <c r="F225" s="38" t="e">
        <f>'Comm Input'!#REF!</f>
        <v>#REF!</v>
      </c>
      <c r="G225" s="38" t="e">
        <f>'Comm Input'!#REF!</f>
        <v>#REF!</v>
      </c>
      <c r="H225" s="22" t="e">
        <f>'Comm Input'!#REF!</f>
        <v>#REF!</v>
      </c>
      <c r="I225" s="38" t="e">
        <f>'Comm Input'!#REF!</f>
        <v>#REF!</v>
      </c>
      <c r="J225" s="22" t="e">
        <f>'Comm Input'!#REF!</f>
        <v>#REF!</v>
      </c>
      <c r="K225" s="1177" t="e">
        <f>'Comm Input'!#REF!</f>
        <v>#REF!</v>
      </c>
      <c r="L225" s="24" t="e">
        <f>'Comm Input'!#REF!</f>
        <v>#REF!</v>
      </c>
      <c r="M225" s="97" t="e">
        <f>'Comm Input'!#REF!</f>
        <v>#REF!</v>
      </c>
      <c r="N225" s="97" t="e">
        <f>'Comm Input'!#REF!</f>
        <v>#REF!</v>
      </c>
      <c r="O225" s="109" t="e">
        <f>'Comm Input'!#REF!</f>
        <v>#REF!</v>
      </c>
    </row>
    <row r="226" spans="1:15" ht="23.25" x14ac:dyDescent="0.35">
      <c r="A226" s="11" t="e">
        <f>'Comm Input'!#REF!</f>
        <v>#REF!</v>
      </c>
      <c r="B226" t="e">
        <f>'Comm Input'!#REF!</f>
        <v>#REF!</v>
      </c>
      <c r="C226" t="e">
        <f>'Comm Input'!#REF!</f>
        <v>#REF!</v>
      </c>
      <c r="D226" s="40" t="e">
        <f>'Comm Input'!#REF!</f>
        <v>#REF!</v>
      </c>
      <c r="E226" s="17" t="e">
        <f>'Comm Input'!#REF!</f>
        <v>#REF!</v>
      </c>
      <c r="F226" s="38" t="e">
        <f>'Comm Input'!#REF!</f>
        <v>#REF!</v>
      </c>
      <c r="G226" s="38" t="e">
        <f>'Comm Input'!#REF!</f>
        <v>#REF!</v>
      </c>
      <c r="H226" s="22" t="e">
        <f>'Comm Input'!#REF!</f>
        <v>#REF!</v>
      </c>
      <c r="I226" s="38" t="e">
        <f>'Comm Input'!#REF!</f>
        <v>#REF!</v>
      </c>
      <c r="J226" s="22" t="e">
        <f>'Comm Input'!#REF!</f>
        <v>#REF!</v>
      </c>
      <c r="K226" s="164" t="e">
        <f>'Comm Input'!#REF!</f>
        <v>#REF!</v>
      </c>
      <c r="L226" s="24" t="e">
        <f>'Comm Input'!#REF!</f>
        <v>#REF!</v>
      </c>
      <c r="M226" s="97" t="e">
        <f>'Comm Input'!#REF!</f>
        <v>#REF!</v>
      </c>
      <c r="N226" s="97" t="e">
        <f>'Comm Input'!#REF!</f>
        <v>#REF!</v>
      </c>
      <c r="O226" s="3" t="e">
        <f>'Comm Input'!#REF!</f>
        <v>#REF!</v>
      </c>
    </row>
    <row r="227" spans="1:15" ht="23.25" x14ac:dyDescent="0.35">
      <c r="A227" s="193" t="e">
        <f>'Comm Input'!#REF!</f>
        <v>#REF!</v>
      </c>
      <c r="B227" s="35" t="e">
        <f>'Comm Input'!#REF!</f>
        <v>#REF!</v>
      </c>
      <c r="C227" s="46" t="e">
        <f>'Comm Input'!#REF!</f>
        <v>#REF!</v>
      </c>
      <c r="D227" s="8" t="e">
        <f>'Comm Input'!#REF!</f>
        <v>#REF!</v>
      </c>
      <c r="E227" s="158" t="e">
        <f>'Comm Input'!#REF!</f>
        <v>#REF!</v>
      </c>
      <c r="F227" s="158" t="e">
        <f>'Comm Input'!#REF!</f>
        <v>#REF!</v>
      </c>
      <c r="G227" s="158" t="e">
        <f>'Comm Input'!#REF!</f>
        <v>#REF!</v>
      </c>
      <c r="H227" s="117" t="e">
        <f>'Comm Input'!#REF!</f>
        <v>#REF!</v>
      </c>
      <c r="I227" s="158" t="e">
        <f>'Comm Input'!#REF!</f>
        <v>#REF!</v>
      </c>
      <c r="J227" s="117" t="e">
        <f>'Comm Input'!#REF!</f>
        <v>#REF!</v>
      </c>
      <c r="K227" s="160" t="e">
        <f>'Comm Input'!#REF!</f>
        <v>#REF!</v>
      </c>
      <c r="L227" s="158" t="e">
        <f>'Comm Input'!#REF!</f>
        <v>#REF!</v>
      </c>
      <c r="M227" s="159" t="e">
        <f>'Comm Input'!#REF!</f>
        <v>#REF!</v>
      </c>
      <c r="N227" s="183" t="e">
        <f>'Comm Input'!#REF!</f>
        <v>#REF!</v>
      </c>
      <c r="O227" s="3" t="e">
        <f>'Comm Input'!#REF!</f>
        <v>#REF!</v>
      </c>
    </row>
    <row r="228" spans="1:15" ht="23.25" x14ac:dyDescent="0.35">
      <c r="A228" s="11" t="e">
        <f>'Comm Input'!#REF!</f>
        <v>#REF!</v>
      </c>
      <c r="B228" s="11" t="e">
        <f>'Comm Input'!#REF!</f>
        <v>#REF!</v>
      </c>
      <c r="C228" s="11" t="e">
        <f>'Comm Input'!#REF!</f>
        <v>#REF!</v>
      </c>
      <c r="D228" s="45" t="e">
        <f>'Comm Input'!#REF!</f>
        <v>#REF!</v>
      </c>
      <c r="E228" s="13" t="e">
        <f>'Comm Input'!#REF!</f>
        <v>#REF!</v>
      </c>
      <c r="F228" s="36" t="e">
        <f>'Comm Input'!#REF!</f>
        <v>#REF!</v>
      </c>
      <c r="G228" s="36" t="e">
        <f>'Comm Input'!#REF!</f>
        <v>#REF!</v>
      </c>
      <c r="H228" s="23" t="e">
        <f>'Comm Input'!#REF!</f>
        <v>#REF!</v>
      </c>
      <c r="I228" s="36" t="e">
        <f>'Comm Input'!#REF!</f>
        <v>#REF!</v>
      </c>
      <c r="J228" s="23" t="e">
        <f>'Comm Input'!#REF!</f>
        <v>#REF!</v>
      </c>
      <c r="K228" s="23" t="e">
        <f>'Comm Input'!#REF!</f>
        <v>#REF!</v>
      </c>
      <c r="L228" s="23" t="e">
        <f>'Comm Input'!#REF!</f>
        <v>#REF!</v>
      </c>
      <c r="M228" s="23" t="e">
        <f>'Comm Input'!#REF!</f>
        <v>#REF!</v>
      </c>
      <c r="N228" s="23" t="e">
        <f>'Comm Input'!#REF!</f>
        <v>#REF!</v>
      </c>
      <c r="O228" s="3" t="e">
        <f>'Comm Input'!#REF!</f>
        <v>#REF!</v>
      </c>
    </row>
    <row r="229" spans="1:15" ht="23.25" x14ac:dyDescent="0.35">
      <c r="A229" s="11" t="e">
        <f>'Comm Input'!#REF!</f>
        <v>#REF!</v>
      </c>
      <c r="B229" t="e">
        <f>'Comm Input'!#REF!</f>
        <v>#REF!</v>
      </c>
      <c r="C229" t="e">
        <f>'Comm Input'!#REF!</f>
        <v>#REF!</v>
      </c>
      <c r="D229" s="40" t="e">
        <f>'Comm Input'!#REF!</f>
        <v>#REF!</v>
      </c>
      <c r="E229" s="17" t="e">
        <f>'Comm Input'!#REF!</f>
        <v>#REF!</v>
      </c>
      <c r="F229" s="38" t="e">
        <f>'Comm Input'!#REF!</f>
        <v>#REF!</v>
      </c>
      <c r="G229" s="38" t="e">
        <f>'Comm Input'!#REF!</f>
        <v>#REF!</v>
      </c>
      <c r="H229" s="22" t="e">
        <f>'Comm Input'!#REF!</f>
        <v>#REF!</v>
      </c>
      <c r="I229" s="38" t="e">
        <f>'Comm Input'!#REF!</f>
        <v>#REF!</v>
      </c>
      <c r="J229" s="22" t="e">
        <f>'Comm Input'!#REF!</f>
        <v>#REF!</v>
      </c>
      <c r="K229" s="23" t="e">
        <f>'Comm Input'!#REF!</f>
        <v>#REF!</v>
      </c>
      <c r="L229" s="23" t="e">
        <f>'Comm Input'!#REF!</f>
        <v>#REF!</v>
      </c>
      <c r="M229" s="23" t="e">
        <f>'Comm Input'!#REF!</f>
        <v>#REF!</v>
      </c>
      <c r="N229" s="11" t="e">
        <f>'Comm Input'!#REF!</f>
        <v>#REF!</v>
      </c>
      <c r="O229" s="3" t="e">
        <f>'Comm Input'!#REF!</f>
        <v>#REF!</v>
      </c>
    </row>
    <row r="230" spans="1:15" ht="23.25" x14ac:dyDescent="0.35">
      <c r="A230" s="11" t="e">
        <f>'Comm Input'!#REF!</f>
        <v>#REF!</v>
      </c>
      <c r="B230" t="e">
        <f>'Comm Input'!#REF!</f>
        <v>#REF!</v>
      </c>
      <c r="C230" t="e">
        <f>'Comm Input'!#REF!</f>
        <v>#REF!</v>
      </c>
      <c r="D230" s="40" t="e">
        <f>'Comm Input'!#REF!</f>
        <v>#REF!</v>
      </c>
      <c r="E230" s="17" t="e">
        <f>'Comm Input'!#REF!</f>
        <v>#REF!</v>
      </c>
      <c r="F230" s="38" t="e">
        <f>'Comm Input'!#REF!</f>
        <v>#REF!</v>
      </c>
      <c r="G230" s="38" t="e">
        <f>'Comm Input'!#REF!</f>
        <v>#REF!</v>
      </c>
      <c r="H230" s="22" t="e">
        <f>'Comm Input'!#REF!</f>
        <v>#REF!</v>
      </c>
      <c r="I230" s="38" t="e">
        <f>'Comm Input'!#REF!</f>
        <v>#REF!</v>
      </c>
      <c r="J230" s="22" t="e">
        <f>'Comm Input'!#REF!</f>
        <v>#REF!</v>
      </c>
      <c r="K230" s="1177" t="e">
        <f>'Comm Input'!#REF!</f>
        <v>#REF!</v>
      </c>
      <c r="L230" s="24" t="e">
        <f>'Comm Input'!#REF!</f>
        <v>#REF!</v>
      </c>
      <c r="M230" s="1176" t="e">
        <f>'Comm Input'!#REF!</f>
        <v>#REF!</v>
      </c>
      <c r="N230" s="137" t="e">
        <f>'Comm Input'!#REF!</f>
        <v>#REF!</v>
      </c>
      <c r="O230" s="109" t="e">
        <f>'Comm Input'!#REF!</f>
        <v>#REF!</v>
      </c>
    </row>
    <row r="231" spans="1:15" ht="23.25" x14ac:dyDescent="0.35">
      <c r="A231" s="11" t="e">
        <f>'Comm Input'!#REF!</f>
        <v>#REF!</v>
      </c>
      <c r="B231" t="e">
        <f>'Comm Input'!#REF!</f>
        <v>#REF!</v>
      </c>
      <c r="C231" t="e">
        <f>'Comm Input'!#REF!</f>
        <v>#REF!</v>
      </c>
      <c r="D231" s="40" t="e">
        <f>'Comm Input'!#REF!</f>
        <v>#REF!</v>
      </c>
      <c r="E231" s="17" t="e">
        <f>'Comm Input'!#REF!</f>
        <v>#REF!</v>
      </c>
      <c r="F231" s="38" t="e">
        <f>'Comm Input'!#REF!</f>
        <v>#REF!</v>
      </c>
      <c r="G231" s="38" t="e">
        <f>'Comm Input'!#REF!</f>
        <v>#REF!</v>
      </c>
      <c r="H231" s="22" t="e">
        <f>'Comm Input'!#REF!</f>
        <v>#REF!</v>
      </c>
      <c r="I231" s="38" t="e">
        <f>'Comm Input'!#REF!</f>
        <v>#REF!</v>
      </c>
      <c r="J231" s="22" t="e">
        <f>'Comm Input'!#REF!</f>
        <v>#REF!</v>
      </c>
      <c r="K231" s="164" t="e">
        <f>'Comm Input'!#REF!</f>
        <v>#REF!</v>
      </c>
      <c r="L231" s="24" t="e">
        <f>'Comm Input'!#REF!</f>
        <v>#REF!</v>
      </c>
      <c r="M231" s="97" t="e">
        <f>'Comm Input'!#REF!</f>
        <v>#REF!</v>
      </c>
      <c r="N231" s="97" t="e">
        <f>'Comm Input'!#REF!</f>
        <v>#REF!</v>
      </c>
      <c r="O231" s="3" t="e">
        <f>'Comm Input'!#REF!</f>
        <v>#REF!</v>
      </c>
    </row>
    <row r="232" spans="1:15" ht="23.25" x14ac:dyDescent="0.35">
      <c r="A232" s="193" t="e">
        <f>'Comm Input'!#REF!</f>
        <v>#REF!</v>
      </c>
      <c r="B232" s="35" t="e">
        <f>'Comm Input'!#REF!</f>
        <v>#REF!</v>
      </c>
      <c r="C232" s="46" t="e">
        <f>'Comm Input'!#REF!</f>
        <v>#REF!</v>
      </c>
      <c r="D232" s="8" t="e">
        <f>'Comm Input'!#REF!</f>
        <v>#REF!</v>
      </c>
      <c r="E232" s="158" t="e">
        <f>'Comm Input'!#REF!</f>
        <v>#REF!</v>
      </c>
      <c r="F232" s="158" t="e">
        <f>'Comm Input'!#REF!</f>
        <v>#REF!</v>
      </c>
      <c r="G232" s="158" t="e">
        <f>'Comm Input'!#REF!</f>
        <v>#REF!</v>
      </c>
      <c r="H232" s="117" t="e">
        <f>'Comm Input'!#REF!</f>
        <v>#REF!</v>
      </c>
      <c r="I232" s="158" t="e">
        <f>'Comm Input'!#REF!</f>
        <v>#REF!</v>
      </c>
      <c r="J232" s="117" t="e">
        <f>'Comm Input'!#REF!</f>
        <v>#REF!</v>
      </c>
      <c r="K232" s="160" t="e">
        <f>'Comm Input'!#REF!</f>
        <v>#REF!</v>
      </c>
      <c r="L232" s="158" t="e">
        <f>'Comm Input'!#REF!</f>
        <v>#REF!</v>
      </c>
      <c r="M232" s="159" t="e">
        <f>'Comm Input'!#REF!</f>
        <v>#REF!</v>
      </c>
      <c r="N232" s="183" t="e">
        <f>'Comm Input'!#REF!</f>
        <v>#REF!</v>
      </c>
      <c r="O232" s="3" t="e">
        <f>'Comm Input'!#REF!</f>
        <v>#REF!</v>
      </c>
    </row>
    <row r="233" spans="1:15" ht="23.25" x14ac:dyDescent="0.35">
      <c r="A233" s="11" t="e">
        <f>'Comm Input'!#REF!</f>
        <v>#REF!</v>
      </c>
      <c r="B233" s="11" t="e">
        <f>'Comm Input'!#REF!</f>
        <v>#REF!</v>
      </c>
      <c r="C233" s="11" t="e">
        <f>'Comm Input'!#REF!</f>
        <v>#REF!</v>
      </c>
      <c r="D233" s="45" t="e">
        <f>'Comm Input'!#REF!</f>
        <v>#REF!</v>
      </c>
      <c r="E233" s="13" t="e">
        <f>'Comm Input'!#REF!</f>
        <v>#REF!</v>
      </c>
      <c r="F233" s="36" t="e">
        <f>'Comm Input'!#REF!</f>
        <v>#REF!</v>
      </c>
      <c r="G233" s="36" t="e">
        <f>'Comm Input'!#REF!</f>
        <v>#REF!</v>
      </c>
      <c r="H233" s="23" t="e">
        <f>'Comm Input'!#REF!</f>
        <v>#REF!</v>
      </c>
      <c r="I233" s="36" t="e">
        <f>'Comm Input'!#REF!</f>
        <v>#REF!</v>
      </c>
      <c r="J233" s="23" t="e">
        <f>'Comm Input'!#REF!</f>
        <v>#REF!</v>
      </c>
      <c r="K233" s="23" t="e">
        <f>'Comm Input'!#REF!</f>
        <v>#REF!</v>
      </c>
      <c r="L233" s="23" t="e">
        <f>'Comm Input'!#REF!</f>
        <v>#REF!</v>
      </c>
      <c r="M233" s="23" t="e">
        <f>'Comm Input'!#REF!</f>
        <v>#REF!</v>
      </c>
      <c r="N233" s="23" t="e">
        <f>'Comm Input'!#REF!</f>
        <v>#REF!</v>
      </c>
      <c r="O233" s="3" t="e">
        <f>'Comm Input'!#REF!</f>
        <v>#REF!</v>
      </c>
    </row>
    <row r="234" spans="1:15" ht="23.25" x14ac:dyDescent="0.35">
      <c r="A234" s="11" t="e">
        <f>'Comm Input'!#REF!</f>
        <v>#REF!</v>
      </c>
      <c r="B234" t="e">
        <f>'Comm Input'!#REF!</f>
        <v>#REF!</v>
      </c>
      <c r="C234" t="e">
        <f>'Comm Input'!#REF!</f>
        <v>#REF!</v>
      </c>
      <c r="D234" s="40" t="e">
        <f>'Comm Input'!#REF!</f>
        <v>#REF!</v>
      </c>
      <c r="E234" s="17" t="e">
        <f>'Comm Input'!#REF!</f>
        <v>#REF!</v>
      </c>
      <c r="F234" s="38" t="e">
        <f>'Comm Input'!#REF!</f>
        <v>#REF!</v>
      </c>
      <c r="G234" s="38" t="e">
        <f>'Comm Input'!#REF!</f>
        <v>#REF!</v>
      </c>
      <c r="H234" s="22" t="e">
        <f>'Comm Input'!#REF!</f>
        <v>#REF!</v>
      </c>
      <c r="I234" s="38" t="e">
        <f>'Comm Input'!#REF!</f>
        <v>#REF!</v>
      </c>
      <c r="J234" s="22" t="e">
        <f>'Comm Input'!#REF!</f>
        <v>#REF!</v>
      </c>
      <c r="K234" s="23" t="e">
        <f>'Comm Input'!#REF!</f>
        <v>#REF!</v>
      </c>
      <c r="L234" s="23" t="e">
        <f>'Comm Input'!#REF!</f>
        <v>#REF!</v>
      </c>
      <c r="M234" s="23" t="e">
        <f>'Comm Input'!#REF!</f>
        <v>#REF!</v>
      </c>
      <c r="N234" s="11" t="e">
        <f>'Comm Input'!#REF!</f>
        <v>#REF!</v>
      </c>
      <c r="O234" s="3" t="e">
        <f>'Comm Input'!#REF!</f>
        <v>#REF!</v>
      </c>
    </row>
    <row r="235" spans="1:15" ht="23.25" x14ac:dyDescent="0.35">
      <c r="A235" s="11" t="e">
        <f>'Comm Input'!#REF!</f>
        <v>#REF!</v>
      </c>
      <c r="B235" t="e">
        <f>'Comm Input'!#REF!</f>
        <v>#REF!</v>
      </c>
      <c r="C235" t="e">
        <f>'Comm Input'!#REF!</f>
        <v>#REF!</v>
      </c>
      <c r="D235" s="40" t="e">
        <f>'Comm Input'!#REF!</f>
        <v>#REF!</v>
      </c>
      <c r="E235" s="17" t="e">
        <f>'Comm Input'!#REF!</f>
        <v>#REF!</v>
      </c>
      <c r="F235" s="38" t="e">
        <f>'Comm Input'!#REF!</f>
        <v>#REF!</v>
      </c>
      <c r="G235" s="38" t="e">
        <f>'Comm Input'!#REF!</f>
        <v>#REF!</v>
      </c>
      <c r="H235" s="22" t="e">
        <f>'Comm Input'!#REF!</f>
        <v>#REF!</v>
      </c>
      <c r="I235" s="38" t="e">
        <f>'Comm Input'!#REF!</f>
        <v>#REF!</v>
      </c>
      <c r="J235" s="22" t="e">
        <f>'Comm Input'!#REF!</f>
        <v>#REF!</v>
      </c>
      <c r="K235" s="1177" t="e">
        <f>'Comm Input'!#REF!</f>
        <v>#REF!</v>
      </c>
      <c r="L235" s="24" t="e">
        <f>'Comm Input'!#REF!</f>
        <v>#REF!</v>
      </c>
      <c r="M235" s="1176" t="e">
        <f>'Comm Input'!#REF!</f>
        <v>#REF!</v>
      </c>
      <c r="N235" s="137" t="e">
        <f>'Comm Input'!#REF!</f>
        <v>#REF!</v>
      </c>
      <c r="O235" s="109" t="e">
        <f>'Comm Input'!#REF!</f>
        <v>#REF!</v>
      </c>
    </row>
    <row r="236" spans="1:15" ht="23.25" x14ac:dyDescent="0.35">
      <c r="A236" s="11" t="e">
        <f>'Comm Input'!#REF!</f>
        <v>#REF!</v>
      </c>
      <c r="B236" t="e">
        <f>'Comm Input'!#REF!</f>
        <v>#REF!</v>
      </c>
      <c r="C236" t="e">
        <f>'Comm Input'!#REF!</f>
        <v>#REF!</v>
      </c>
      <c r="D236" s="40" t="e">
        <f>'Comm Input'!#REF!</f>
        <v>#REF!</v>
      </c>
      <c r="E236" s="17" t="e">
        <f>'Comm Input'!#REF!</f>
        <v>#REF!</v>
      </c>
      <c r="F236" s="38" t="e">
        <f>'Comm Input'!#REF!</f>
        <v>#REF!</v>
      </c>
      <c r="G236" s="38" t="e">
        <f>'Comm Input'!#REF!</f>
        <v>#REF!</v>
      </c>
      <c r="H236" s="22" t="e">
        <f>'Comm Input'!#REF!</f>
        <v>#REF!</v>
      </c>
      <c r="I236" s="38" t="e">
        <f>'Comm Input'!#REF!</f>
        <v>#REF!</v>
      </c>
      <c r="J236" s="22" t="e">
        <f>'Comm Input'!#REF!</f>
        <v>#REF!</v>
      </c>
      <c r="K236" s="164" t="e">
        <f>'Comm Input'!#REF!</f>
        <v>#REF!</v>
      </c>
      <c r="L236" s="24" t="e">
        <f>'Comm Input'!#REF!</f>
        <v>#REF!</v>
      </c>
      <c r="M236" s="137" t="e">
        <f>'Comm Input'!#REF!</f>
        <v>#REF!</v>
      </c>
      <c r="N236" s="137" t="e">
        <f>'Comm Input'!#REF!</f>
        <v>#REF!</v>
      </c>
      <c r="O236" s="3" t="e">
        <f>'Comm Input'!#REF!</f>
        <v>#REF!</v>
      </c>
    </row>
    <row r="237" spans="1:15" ht="23.25" x14ac:dyDescent="0.35">
      <c r="A237" s="199" t="e">
        <f>'Comm Input'!#REF!</f>
        <v>#REF!</v>
      </c>
      <c r="B237" s="35" t="e">
        <f>'Comm Input'!#REF!</f>
        <v>#REF!</v>
      </c>
      <c r="C237" s="46" t="e">
        <f>'Comm Input'!#REF!</f>
        <v>#REF!</v>
      </c>
      <c r="D237" s="8" t="e">
        <f>'Comm Input'!#REF!</f>
        <v>#REF!</v>
      </c>
      <c r="E237" s="158" t="e">
        <f>'Comm Input'!#REF!</f>
        <v>#REF!</v>
      </c>
      <c r="F237" s="158" t="e">
        <f>'Comm Input'!#REF!</f>
        <v>#REF!</v>
      </c>
      <c r="G237" s="158" t="e">
        <f>'Comm Input'!#REF!</f>
        <v>#REF!</v>
      </c>
      <c r="H237" s="117" t="e">
        <f>'Comm Input'!#REF!</f>
        <v>#REF!</v>
      </c>
      <c r="I237" s="158" t="e">
        <f>'Comm Input'!#REF!</f>
        <v>#REF!</v>
      </c>
      <c r="J237" s="117" t="e">
        <f>'Comm Input'!#REF!</f>
        <v>#REF!</v>
      </c>
      <c r="K237" s="160" t="e">
        <f>'Comm Input'!#REF!</f>
        <v>#REF!</v>
      </c>
      <c r="L237" s="158" t="e">
        <f>'Comm Input'!#REF!</f>
        <v>#REF!</v>
      </c>
      <c r="M237" s="159" t="e">
        <f>'Comm Input'!#REF!</f>
        <v>#REF!</v>
      </c>
      <c r="N237" s="183" t="e">
        <f>'Comm Input'!#REF!</f>
        <v>#REF!</v>
      </c>
      <c r="O237" s="3" t="e">
        <f>'Comm Input'!#REF!</f>
        <v>#REF!</v>
      </c>
    </row>
    <row r="238" spans="1:15" ht="23.25" x14ac:dyDescent="0.35">
      <c r="A238" s="11" t="e">
        <f>'Comm Input'!#REF!</f>
        <v>#REF!</v>
      </c>
      <c r="B238" s="11" t="e">
        <f>'Comm Input'!#REF!</f>
        <v>#REF!</v>
      </c>
      <c r="C238" s="11" t="e">
        <f>'Comm Input'!#REF!</f>
        <v>#REF!</v>
      </c>
      <c r="D238" s="45" t="e">
        <f>'Comm Input'!#REF!</f>
        <v>#REF!</v>
      </c>
      <c r="E238" s="13" t="e">
        <f>'Comm Input'!#REF!</f>
        <v>#REF!</v>
      </c>
      <c r="F238" s="36" t="e">
        <f>'Comm Input'!#REF!</f>
        <v>#REF!</v>
      </c>
      <c r="G238" s="36" t="e">
        <f>'Comm Input'!#REF!</f>
        <v>#REF!</v>
      </c>
      <c r="H238" s="23" t="e">
        <f>'Comm Input'!#REF!</f>
        <v>#REF!</v>
      </c>
      <c r="I238" s="36" t="e">
        <f>'Comm Input'!#REF!</f>
        <v>#REF!</v>
      </c>
      <c r="J238" s="23" t="e">
        <f>'Comm Input'!#REF!</f>
        <v>#REF!</v>
      </c>
      <c r="K238" s="23" t="e">
        <f>'Comm Input'!#REF!</f>
        <v>#REF!</v>
      </c>
      <c r="L238" s="23" t="e">
        <f>'Comm Input'!#REF!</f>
        <v>#REF!</v>
      </c>
      <c r="M238" s="23" t="e">
        <f>'Comm Input'!#REF!</f>
        <v>#REF!</v>
      </c>
      <c r="N238" s="23" t="e">
        <f>'Comm Input'!#REF!</f>
        <v>#REF!</v>
      </c>
      <c r="O238" s="3" t="e">
        <f>'Comm Input'!#REF!</f>
        <v>#REF!</v>
      </c>
    </row>
    <row r="239" spans="1:15" ht="23.25" x14ac:dyDescent="0.35">
      <c r="A239" s="11" t="e">
        <f>'Comm Input'!#REF!</f>
        <v>#REF!</v>
      </c>
      <c r="B239" s="11" t="e">
        <f>'Comm Input'!#REF!</f>
        <v>#REF!</v>
      </c>
      <c r="C239" s="11" t="e">
        <f>'Comm Input'!#REF!</f>
        <v>#REF!</v>
      </c>
      <c r="D239" s="45" t="e">
        <f>'Comm Input'!#REF!</f>
        <v>#REF!</v>
      </c>
      <c r="E239" s="13" t="e">
        <f>'Comm Input'!#REF!</f>
        <v>#REF!</v>
      </c>
      <c r="F239" s="36" t="e">
        <f>'Comm Input'!#REF!</f>
        <v>#REF!</v>
      </c>
      <c r="G239" s="36" t="e">
        <f>'Comm Input'!#REF!</f>
        <v>#REF!</v>
      </c>
      <c r="H239" s="23" t="e">
        <f>'Comm Input'!#REF!</f>
        <v>#REF!</v>
      </c>
      <c r="I239" s="36" t="e">
        <f>'Comm Input'!#REF!</f>
        <v>#REF!</v>
      </c>
      <c r="J239" s="23" t="e">
        <f>'Comm Input'!#REF!</f>
        <v>#REF!</v>
      </c>
      <c r="K239" s="23" t="e">
        <f>'Comm Input'!#REF!</f>
        <v>#REF!</v>
      </c>
      <c r="L239" s="23" t="e">
        <f>'Comm Input'!#REF!</f>
        <v>#REF!</v>
      </c>
      <c r="M239" s="23" t="e">
        <f>'Comm Input'!#REF!</f>
        <v>#REF!</v>
      </c>
      <c r="N239" s="23" t="e">
        <f>'Comm Input'!#REF!</f>
        <v>#REF!</v>
      </c>
      <c r="O239" s="3" t="e">
        <f>'Comm Input'!#REF!</f>
        <v>#REF!</v>
      </c>
    </row>
    <row r="240" spans="1:15" ht="23.25" x14ac:dyDescent="0.35">
      <c r="A240" s="11" t="e">
        <f>'Comm Input'!#REF!</f>
        <v>#REF!</v>
      </c>
      <c r="B240" s="11" t="e">
        <f>'Comm Input'!#REF!</f>
        <v>#REF!</v>
      </c>
      <c r="C240" s="11" t="e">
        <f>'Comm Input'!#REF!</f>
        <v>#REF!</v>
      </c>
      <c r="D240" t="e">
        <f>'Comm Input'!#REF!</f>
        <v>#REF!</v>
      </c>
      <c r="E240" s="36" t="e">
        <f>'Comm Input'!#REF!</f>
        <v>#REF!</v>
      </c>
      <c r="F240" s="36" t="e">
        <f>'Comm Input'!#REF!</f>
        <v>#REF!</v>
      </c>
      <c r="G240" s="36" t="e">
        <f>'Comm Input'!#REF!</f>
        <v>#REF!</v>
      </c>
      <c r="H240" s="23" t="e">
        <f>'Comm Input'!#REF!</f>
        <v>#REF!</v>
      </c>
      <c r="I240" s="36" t="e">
        <f>'Comm Input'!#REF!</f>
        <v>#REF!</v>
      </c>
      <c r="J240" s="23" t="e">
        <f>'Comm Input'!#REF!</f>
        <v>#REF!</v>
      </c>
      <c r="K240" s="23" t="e">
        <f>'Comm Input'!#REF!</f>
        <v>#REF!</v>
      </c>
      <c r="L240" s="23" t="e">
        <f>'Comm Input'!#REF!</f>
        <v>#REF!</v>
      </c>
      <c r="M240" s="23" t="e">
        <f>'Comm Input'!#REF!</f>
        <v>#REF!</v>
      </c>
      <c r="N240" s="23" t="e">
        <f>'Comm Input'!#REF!</f>
        <v>#REF!</v>
      </c>
      <c r="O240" s="3" t="e">
        <f>'Comm Input'!#REF!</f>
        <v>#REF!</v>
      </c>
    </row>
    <row r="241" spans="1:15" ht="23.25" x14ac:dyDescent="0.35">
      <c r="A241" s="11" t="e">
        <f>'Comm Input'!#REF!</f>
        <v>#REF!</v>
      </c>
      <c r="B241" s="11" t="e">
        <f>'Comm Input'!#REF!</f>
        <v>#REF!</v>
      </c>
      <c r="C241" s="11" t="e">
        <f>'Comm Input'!#REF!</f>
        <v>#REF!</v>
      </c>
      <c r="D241" s="36" t="e">
        <f>'Comm Input'!#REF!</f>
        <v>#REF!</v>
      </c>
      <c r="E241" s="13" t="e">
        <f>'Comm Input'!#REF!</f>
        <v>#REF!</v>
      </c>
      <c r="F241" s="36" t="e">
        <f>'Comm Input'!#REF!</f>
        <v>#REF!</v>
      </c>
      <c r="G241" s="36" t="e">
        <f>'Comm Input'!#REF!</f>
        <v>#REF!</v>
      </c>
      <c r="H241" s="23" t="e">
        <f>'Comm Input'!#REF!</f>
        <v>#REF!</v>
      </c>
      <c r="I241" s="36" t="e">
        <f>'Comm Input'!#REF!</f>
        <v>#REF!</v>
      </c>
      <c r="J241" s="23" t="e">
        <f>'Comm Input'!#REF!</f>
        <v>#REF!</v>
      </c>
      <c r="K241" s="23" t="e">
        <f>'Comm Input'!#REF!</f>
        <v>#REF!</v>
      </c>
      <c r="L241" s="23" t="e">
        <f>'Comm Input'!#REF!</f>
        <v>#REF!</v>
      </c>
      <c r="M241" s="23" t="e">
        <f>'Comm Input'!#REF!</f>
        <v>#REF!</v>
      </c>
      <c r="N241" s="23" t="e">
        <f>'Comm Input'!#REF!</f>
        <v>#REF!</v>
      </c>
      <c r="O241" s="3" t="e">
        <f>'Comm Input'!#REF!</f>
        <v>#REF!</v>
      </c>
    </row>
    <row r="242" spans="1:15" ht="23.25" x14ac:dyDescent="0.35">
      <c r="A242" s="11" t="e">
        <f>'Comm Input'!#REF!</f>
        <v>#REF!</v>
      </c>
      <c r="B242" s="11" t="e">
        <f>'Comm Input'!#REF!</f>
        <v>#REF!</v>
      </c>
      <c r="C242" s="11" t="e">
        <f>'Comm Input'!#REF!</f>
        <v>#REF!</v>
      </c>
      <c r="D242" t="e">
        <f>'Comm Input'!#REF!</f>
        <v>#REF!</v>
      </c>
      <c r="E242" s="36" t="e">
        <f>'Comm Input'!#REF!</f>
        <v>#REF!</v>
      </c>
      <c r="F242" s="36" t="e">
        <f>'Comm Input'!#REF!</f>
        <v>#REF!</v>
      </c>
      <c r="G242" s="36" t="e">
        <f>'Comm Input'!#REF!</f>
        <v>#REF!</v>
      </c>
      <c r="H242" s="23" t="e">
        <f>'Comm Input'!#REF!</f>
        <v>#REF!</v>
      </c>
      <c r="I242" s="36" t="e">
        <f>'Comm Input'!#REF!</f>
        <v>#REF!</v>
      </c>
      <c r="J242" s="23" t="e">
        <f>'Comm Input'!#REF!</f>
        <v>#REF!</v>
      </c>
      <c r="K242" s="23" t="e">
        <f>'Comm Input'!#REF!</f>
        <v>#REF!</v>
      </c>
      <c r="L242" s="23" t="e">
        <f>'Comm Input'!#REF!</f>
        <v>#REF!</v>
      </c>
      <c r="M242" s="23" t="e">
        <f>'Comm Input'!#REF!</f>
        <v>#REF!</v>
      </c>
      <c r="N242" s="23" t="e">
        <f>'Comm Input'!#REF!</f>
        <v>#REF!</v>
      </c>
      <c r="O242" s="3" t="e">
        <f>'Comm Input'!#REF!</f>
        <v>#REF!</v>
      </c>
    </row>
    <row r="243" spans="1:15" ht="23.25" x14ac:dyDescent="0.35">
      <c r="A243" s="11" t="e">
        <f>'Comm Input'!#REF!</f>
        <v>#REF!</v>
      </c>
      <c r="B243" t="e">
        <f>'Comm Input'!#REF!</f>
        <v>#REF!</v>
      </c>
      <c r="C243" t="e">
        <f>'Comm Input'!#REF!</f>
        <v>#REF!</v>
      </c>
      <c r="D243" s="40" t="e">
        <f>'Comm Input'!#REF!</f>
        <v>#REF!</v>
      </c>
      <c r="E243" s="17" t="e">
        <f>'Comm Input'!#REF!</f>
        <v>#REF!</v>
      </c>
      <c r="F243" s="38" t="e">
        <f>'Comm Input'!#REF!</f>
        <v>#REF!</v>
      </c>
      <c r="G243" s="38" t="e">
        <f>'Comm Input'!#REF!</f>
        <v>#REF!</v>
      </c>
      <c r="H243" s="22" t="e">
        <f>'Comm Input'!#REF!</f>
        <v>#REF!</v>
      </c>
      <c r="I243" s="38" t="e">
        <f>'Comm Input'!#REF!</f>
        <v>#REF!</v>
      </c>
      <c r="J243" s="22" t="e">
        <f>'Comm Input'!#REF!</f>
        <v>#REF!</v>
      </c>
      <c r="K243" s="1177" t="e">
        <f>'Comm Input'!#REF!</f>
        <v>#REF!</v>
      </c>
      <c r="L243" s="1177" t="e">
        <f>'Comm Input'!#REF!</f>
        <v>#REF!</v>
      </c>
      <c r="M243" s="137" t="e">
        <f>'Comm Input'!#REF!</f>
        <v>#REF!</v>
      </c>
      <c r="N243" s="137" t="e">
        <f>'Comm Input'!#REF!</f>
        <v>#REF!</v>
      </c>
      <c r="O243" s="109" t="e">
        <f>'Comm Input'!#REF!</f>
        <v>#REF!</v>
      </c>
    </row>
    <row r="244" spans="1:15" ht="23.25" x14ac:dyDescent="0.35">
      <c r="A244" s="11" t="e">
        <f>'Comm Input'!#REF!</f>
        <v>#REF!</v>
      </c>
      <c r="B244" t="e">
        <f>'Comm Input'!#REF!</f>
        <v>#REF!</v>
      </c>
      <c r="C244" t="e">
        <f>'Comm Input'!#REF!</f>
        <v>#REF!</v>
      </c>
      <c r="D244" s="40" t="e">
        <f>'Comm Input'!#REF!</f>
        <v>#REF!</v>
      </c>
      <c r="E244" s="17" t="e">
        <f>'Comm Input'!#REF!</f>
        <v>#REF!</v>
      </c>
      <c r="F244" s="38" t="e">
        <f>'Comm Input'!#REF!</f>
        <v>#REF!</v>
      </c>
      <c r="G244" s="38" t="e">
        <f>'Comm Input'!#REF!</f>
        <v>#REF!</v>
      </c>
      <c r="H244" s="22" t="e">
        <f>'Comm Input'!#REF!</f>
        <v>#REF!</v>
      </c>
      <c r="I244" s="38" t="e">
        <f>'Comm Input'!#REF!</f>
        <v>#REF!</v>
      </c>
      <c r="J244" s="22" t="e">
        <f>'Comm Input'!#REF!</f>
        <v>#REF!</v>
      </c>
      <c r="K244" s="164" t="e">
        <f>'Comm Input'!#REF!</f>
        <v>#REF!</v>
      </c>
      <c r="L244" s="24" t="e">
        <f>'Comm Input'!#REF!</f>
        <v>#REF!</v>
      </c>
      <c r="M244" s="137" t="e">
        <f>'Comm Input'!#REF!</f>
        <v>#REF!</v>
      </c>
      <c r="N244" s="137" t="e">
        <f>'Comm Input'!#REF!</f>
        <v>#REF!</v>
      </c>
      <c r="O244" s="3" t="e">
        <f>'Comm Input'!#REF!</f>
        <v>#REF!</v>
      </c>
    </row>
    <row r="245" spans="1:15" ht="23.25" x14ac:dyDescent="0.35">
      <c r="A245" s="199" t="e">
        <f>'Comm Input'!#REF!</f>
        <v>#REF!</v>
      </c>
      <c r="B245" s="35" t="e">
        <f>'Comm Input'!#REF!</f>
        <v>#REF!</v>
      </c>
      <c r="C245" s="46" t="e">
        <f>'Comm Input'!#REF!</f>
        <v>#REF!</v>
      </c>
      <c r="D245" s="8" t="e">
        <f>'Comm Input'!#REF!</f>
        <v>#REF!</v>
      </c>
      <c r="E245" s="158" t="e">
        <f>'Comm Input'!#REF!</f>
        <v>#REF!</v>
      </c>
      <c r="F245" s="158" t="e">
        <f>'Comm Input'!#REF!</f>
        <v>#REF!</v>
      </c>
      <c r="G245" s="158" t="e">
        <f>'Comm Input'!#REF!</f>
        <v>#REF!</v>
      </c>
      <c r="H245" s="117" t="e">
        <f>'Comm Input'!#REF!</f>
        <v>#REF!</v>
      </c>
      <c r="I245" s="158" t="e">
        <f>'Comm Input'!#REF!</f>
        <v>#REF!</v>
      </c>
      <c r="J245" s="117" t="e">
        <f>'Comm Input'!#REF!</f>
        <v>#REF!</v>
      </c>
      <c r="K245" s="160" t="e">
        <f>'Comm Input'!#REF!</f>
        <v>#REF!</v>
      </c>
      <c r="L245" s="158" t="e">
        <f>'Comm Input'!#REF!</f>
        <v>#REF!</v>
      </c>
      <c r="M245" s="159" t="e">
        <f>'Comm Input'!#REF!</f>
        <v>#REF!</v>
      </c>
      <c r="N245" s="183" t="e">
        <f>'Comm Input'!#REF!</f>
        <v>#REF!</v>
      </c>
      <c r="O245" s="3" t="e">
        <f>'Comm Input'!#REF!</f>
        <v>#REF!</v>
      </c>
    </row>
    <row r="246" spans="1:15" ht="23.25" x14ac:dyDescent="0.35">
      <c r="A246" s="11" t="e">
        <f>'Comm Input'!#REF!</f>
        <v>#REF!</v>
      </c>
      <c r="B246" s="11" t="e">
        <f>'Comm Input'!#REF!</f>
        <v>#REF!</v>
      </c>
      <c r="C246" s="11" t="e">
        <f>'Comm Input'!#REF!</f>
        <v>#REF!</v>
      </c>
      <c r="D246" s="45" t="e">
        <f>'Comm Input'!#REF!</f>
        <v>#REF!</v>
      </c>
      <c r="E246" s="13" t="e">
        <f>'Comm Input'!#REF!</f>
        <v>#REF!</v>
      </c>
      <c r="F246" s="36" t="e">
        <f>'Comm Input'!#REF!</f>
        <v>#REF!</v>
      </c>
      <c r="G246" s="36" t="e">
        <f>'Comm Input'!#REF!</f>
        <v>#REF!</v>
      </c>
      <c r="H246" s="23" t="e">
        <f>'Comm Input'!#REF!</f>
        <v>#REF!</v>
      </c>
      <c r="I246" s="36" t="e">
        <f>'Comm Input'!#REF!</f>
        <v>#REF!</v>
      </c>
      <c r="J246" s="23" t="e">
        <f>'Comm Input'!#REF!</f>
        <v>#REF!</v>
      </c>
      <c r="K246" s="23" t="e">
        <f>'Comm Input'!#REF!</f>
        <v>#REF!</v>
      </c>
      <c r="L246" s="23" t="e">
        <f>'Comm Input'!#REF!</f>
        <v>#REF!</v>
      </c>
      <c r="M246" s="23" t="e">
        <f>'Comm Input'!#REF!</f>
        <v>#REF!</v>
      </c>
      <c r="N246" s="23" t="e">
        <f>'Comm Input'!#REF!</f>
        <v>#REF!</v>
      </c>
      <c r="O246" s="3" t="e">
        <f>'Comm Input'!#REF!</f>
        <v>#REF!</v>
      </c>
    </row>
    <row r="247" spans="1:15" ht="23.25" x14ac:dyDescent="0.35">
      <c r="A247" s="11" t="e">
        <f>'Comm Input'!#REF!</f>
        <v>#REF!</v>
      </c>
      <c r="B247" s="11" t="e">
        <f>'Comm Input'!#REF!</f>
        <v>#REF!</v>
      </c>
      <c r="C247" s="11" t="e">
        <f>'Comm Input'!#REF!</f>
        <v>#REF!</v>
      </c>
      <c r="D247" s="45" t="e">
        <f>'Comm Input'!#REF!</f>
        <v>#REF!</v>
      </c>
      <c r="E247" s="13" t="e">
        <f>'Comm Input'!#REF!</f>
        <v>#REF!</v>
      </c>
      <c r="F247" s="36" t="e">
        <f>'Comm Input'!#REF!</f>
        <v>#REF!</v>
      </c>
      <c r="G247" s="36" t="e">
        <f>'Comm Input'!#REF!</f>
        <v>#REF!</v>
      </c>
      <c r="H247" s="23" t="e">
        <f>'Comm Input'!#REF!</f>
        <v>#REF!</v>
      </c>
      <c r="I247" s="36" t="e">
        <f>'Comm Input'!#REF!</f>
        <v>#REF!</v>
      </c>
      <c r="J247" s="23" t="e">
        <f>'Comm Input'!#REF!</f>
        <v>#REF!</v>
      </c>
      <c r="K247" s="23" t="e">
        <f>'Comm Input'!#REF!</f>
        <v>#REF!</v>
      </c>
      <c r="L247" s="23" t="e">
        <f>'Comm Input'!#REF!</f>
        <v>#REF!</v>
      </c>
      <c r="M247" s="23" t="e">
        <f>'Comm Input'!#REF!</f>
        <v>#REF!</v>
      </c>
      <c r="N247" s="23" t="e">
        <f>'Comm Input'!#REF!</f>
        <v>#REF!</v>
      </c>
      <c r="O247" s="3" t="e">
        <f>'Comm Input'!#REF!</f>
        <v>#REF!</v>
      </c>
    </row>
    <row r="248" spans="1:15" ht="23.25" x14ac:dyDescent="0.35">
      <c r="A248" s="11" t="e">
        <f>'Comm Input'!#REF!</f>
        <v>#REF!</v>
      </c>
      <c r="B248" s="11" t="e">
        <f>'Comm Input'!#REF!</f>
        <v>#REF!</v>
      </c>
      <c r="C248" s="11" t="e">
        <f>'Comm Input'!#REF!</f>
        <v>#REF!</v>
      </c>
      <c r="D248" s="45" t="e">
        <f>'Comm Input'!#REF!</f>
        <v>#REF!</v>
      </c>
      <c r="E248" s="13" t="e">
        <f>'Comm Input'!#REF!</f>
        <v>#REF!</v>
      </c>
      <c r="F248" s="36" t="e">
        <f>'Comm Input'!#REF!</f>
        <v>#REF!</v>
      </c>
      <c r="G248" s="36" t="e">
        <f>'Comm Input'!#REF!</f>
        <v>#REF!</v>
      </c>
      <c r="H248" s="23" t="e">
        <f>'Comm Input'!#REF!</f>
        <v>#REF!</v>
      </c>
      <c r="I248" s="36" t="e">
        <f>'Comm Input'!#REF!</f>
        <v>#REF!</v>
      </c>
      <c r="J248" s="23" t="e">
        <f>'Comm Input'!#REF!</f>
        <v>#REF!</v>
      </c>
      <c r="K248" s="23" t="e">
        <f>'Comm Input'!#REF!</f>
        <v>#REF!</v>
      </c>
      <c r="L248" s="23" t="e">
        <f>'Comm Input'!#REF!</f>
        <v>#REF!</v>
      </c>
      <c r="M248" s="23" t="e">
        <f>'Comm Input'!#REF!</f>
        <v>#REF!</v>
      </c>
      <c r="N248" s="23" t="e">
        <f>'Comm Input'!#REF!</f>
        <v>#REF!</v>
      </c>
      <c r="O248" s="3" t="e">
        <f>'Comm Input'!#REF!</f>
        <v>#REF!</v>
      </c>
    </row>
    <row r="249" spans="1:15" ht="23.25" x14ac:dyDescent="0.35">
      <c r="A249" s="11" t="e">
        <f>'Comm Input'!#REF!</f>
        <v>#REF!</v>
      </c>
      <c r="B249" s="11" t="e">
        <f>'Comm Input'!#REF!</f>
        <v>#REF!</v>
      </c>
      <c r="C249" s="11" t="e">
        <f>'Comm Input'!#REF!</f>
        <v>#REF!</v>
      </c>
      <c r="D249" s="45" t="e">
        <f>'Comm Input'!#REF!</f>
        <v>#REF!</v>
      </c>
      <c r="E249" s="13" t="e">
        <f>'Comm Input'!#REF!</f>
        <v>#REF!</v>
      </c>
      <c r="F249" s="36" t="e">
        <f>'Comm Input'!#REF!</f>
        <v>#REF!</v>
      </c>
      <c r="G249" s="36" t="e">
        <f>'Comm Input'!#REF!</f>
        <v>#REF!</v>
      </c>
      <c r="H249" s="23" t="e">
        <f>'Comm Input'!#REF!</f>
        <v>#REF!</v>
      </c>
      <c r="I249" s="36" t="e">
        <f>'Comm Input'!#REF!</f>
        <v>#REF!</v>
      </c>
      <c r="J249" s="23" t="e">
        <f>'Comm Input'!#REF!</f>
        <v>#REF!</v>
      </c>
      <c r="K249" s="23" t="e">
        <f>'Comm Input'!#REF!</f>
        <v>#REF!</v>
      </c>
      <c r="L249" s="23" t="e">
        <f>'Comm Input'!#REF!</f>
        <v>#REF!</v>
      </c>
      <c r="M249" s="23" t="e">
        <f>'Comm Input'!#REF!</f>
        <v>#REF!</v>
      </c>
      <c r="N249" s="23" t="e">
        <f>'Comm Input'!#REF!</f>
        <v>#REF!</v>
      </c>
      <c r="O249" s="3" t="e">
        <f>'Comm Input'!#REF!</f>
        <v>#REF!</v>
      </c>
    </row>
    <row r="250" spans="1:15" ht="23.25" x14ac:dyDescent="0.35">
      <c r="A250" s="11" t="e">
        <f>'Comm Input'!#REF!</f>
        <v>#REF!</v>
      </c>
      <c r="B250" s="11" t="e">
        <f>'Comm Input'!#REF!</f>
        <v>#REF!</v>
      </c>
      <c r="C250" s="11" t="e">
        <f>'Comm Input'!#REF!</f>
        <v>#REF!</v>
      </c>
      <c r="D250" s="45" t="e">
        <f>'Comm Input'!#REF!</f>
        <v>#REF!</v>
      </c>
      <c r="E250" s="13" t="e">
        <f>'Comm Input'!#REF!</f>
        <v>#REF!</v>
      </c>
      <c r="F250" s="36" t="e">
        <f>'Comm Input'!#REF!</f>
        <v>#REF!</v>
      </c>
      <c r="G250" s="36" t="e">
        <f>'Comm Input'!#REF!</f>
        <v>#REF!</v>
      </c>
      <c r="H250" s="23" t="e">
        <f>'Comm Input'!#REF!</f>
        <v>#REF!</v>
      </c>
      <c r="I250" s="36" t="e">
        <f>'Comm Input'!#REF!</f>
        <v>#REF!</v>
      </c>
      <c r="J250" s="23" t="e">
        <f>'Comm Input'!#REF!</f>
        <v>#REF!</v>
      </c>
      <c r="K250" s="23" t="e">
        <f>'Comm Input'!#REF!</f>
        <v>#REF!</v>
      </c>
      <c r="L250" s="23" t="e">
        <f>'Comm Input'!#REF!</f>
        <v>#REF!</v>
      </c>
      <c r="M250" s="23" t="e">
        <f>'Comm Input'!#REF!</f>
        <v>#REF!</v>
      </c>
      <c r="N250" s="23" t="e">
        <f>'Comm Input'!#REF!</f>
        <v>#REF!</v>
      </c>
      <c r="O250" s="3" t="e">
        <f>'Comm Input'!#REF!</f>
        <v>#REF!</v>
      </c>
    </row>
    <row r="251" spans="1:15" ht="23.25" x14ac:dyDescent="0.35">
      <c r="A251" s="11" t="e">
        <f>'Comm Input'!#REF!</f>
        <v>#REF!</v>
      </c>
      <c r="B251" s="11" t="e">
        <f>'Comm Input'!#REF!</f>
        <v>#REF!</v>
      </c>
      <c r="C251" s="11" t="e">
        <f>'Comm Input'!#REF!</f>
        <v>#REF!</v>
      </c>
      <c r="D251" s="45" t="e">
        <f>'Comm Input'!#REF!</f>
        <v>#REF!</v>
      </c>
      <c r="E251" s="13" t="e">
        <f>'Comm Input'!#REF!</f>
        <v>#REF!</v>
      </c>
      <c r="F251" s="36" t="e">
        <f>'Comm Input'!#REF!</f>
        <v>#REF!</v>
      </c>
      <c r="G251" s="36" t="e">
        <f>'Comm Input'!#REF!</f>
        <v>#REF!</v>
      </c>
      <c r="H251" s="23" t="e">
        <f>'Comm Input'!#REF!</f>
        <v>#REF!</v>
      </c>
      <c r="I251" s="36" t="e">
        <f>'Comm Input'!#REF!</f>
        <v>#REF!</v>
      </c>
      <c r="J251" s="23" t="e">
        <f>'Comm Input'!#REF!</f>
        <v>#REF!</v>
      </c>
      <c r="K251" s="23" t="e">
        <f>'Comm Input'!#REF!</f>
        <v>#REF!</v>
      </c>
      <c r="L251" s="23" t="e">
        <f>'Comm Input'!#REF!</f>
        <v>#REF!</v>
      </c>
      <c r="M251" s="23" t="e">
        <f>'Comm Input'!#REF!</f>
        <v>#REF!</v>
      </c>
      <c r="N251" s="23" t="e">
        <f>'Comm Input'!#REF!</f>
        <v>#REF!</v>
      </c>
      <c r="O251" s="3" t="e">
        <f>'Comm Input'!#REF!</f>
        <v>#REF!</v>
      </c>
    </row>
    <row r="252" spans="1:15" ht="23.25" x14ac:dyDescent="0.35">
      <c r="A252" s="11" t="e">
        <f>'Comm Input'!#REF!</f>
        <v>#REF!</v>
      </c>
      <c r="B252" t="e">
        <f>'Comm Input'!#REF!</f>
        <v>#REF!</v>
      </c>
      <c r="C252" t="e">
        <f>'Comm Input'!#REF!</f>
        <v>#REF!</v>
      </c>
      <c r="D252" s="40" t="e">
        <f>'Comm Input'!#REF!</f>
        <v>#REF!</v>
      </c>
      <c r="E252" s="17" t="e">
        <f>'Comm Input'!#REF!</f>
        <v>#REF!</v>
      </c>
      <c r="F252" s="38" t="e">
        <f>'Comm Input'!#REF!</f>
        <v>#REF!</v>
      </c>
      <c r="G252" s="38" t="e">
        <f>'Comm Input'!#REF!</f>
        <v>#REF!</v>
      </c>
      <c r="H252" s="22" t="e">
        <f>'Comm Input'!#REF!</f>
        <v>#REF!</v>
      </c>
      <c r="I252" s="38" t="e">
        <f>'Comm Input'!#REF!</f>
        <v>#REF!</v>
      </c>
      <c r="J252" s="22" t="e">
        <f>'Comm Input'!#REF!</f>
        <v>#REF!</v>
      </c>
      <c r="K252" s="1177" t="e">
        <f>'Comm Input'!#REF!</f>
        <v>#REF!</v>
      </c>
      <c r="L252" s="164" t="e">
        <f>'Comm Input'!#REF!</f>
        <v>#REF!</v>
      </c>
      <c r="M252" s="137" t="e">
        <f>'Comm Input'!#REF!</f>
        <v>#REF!</v>
      </c>
      <c r="N252" s="137" t="e">
        <f>'Comm Input'!#REF!</f>
        <v>#REF!</v>
      </c>
      <c r="O252" s="109" t="e">
        <f>'Comm Input'!#REF!</f>
        <v>#REF!</v>
      </c>
    </row>
    <row r="253" spans="1:15" ht="23.25" x14ac:dyDescent="0.35">
      <c r="A253" s="11" t="e">
        <f>'Comm Input'!#REF!</f>
        <v>#REF!</v>
      </c>
      <c r="B253" t="e">
        <f>'Comm Input'!#REF!</f>
        <v>#REF!</v>
      </c>
      <c r="C253" t="e">
        <f>'Comm Input'!#REF!</f>
        <v>#REF!</v>
      </c>
      <c r="D253" s="40" t="e">
        <f>'Comm Input'!#REF!</f>
        <v>#REF!</v>
      </c>
      <c r="E253" s="17" t="e">
        <f>'Comm Input'!#REF!</f>
        <v>#REF!</v>
      </c>
      <c r="F253" s="38" t="e">
        <f>'Comm Input'!#REF!</f>
        <v>#REF!</v>
      </c>
      <c r="G253" s="38" t="e">
        <f>'Comm Input'!#REF!</f>
        <v>#REF!</v>
      </c>
      <c r="H253" s="22" t="e">
        <f>'Comm Input'!#REF!</f>
        <v>#REF!</v>
      </c>
      <c r="I253" s="38" t="e">
        <f>'Comm Input'!#REF!</f>
        <v>#REF!</v>
      </c>
      <c r="J253" s="22" t="e">
        <f>'Comm Input'!#REF!</f>
        <v>#REF!</v>
      </c>
      <c r="K253" s="164" t="e">
        <f>'Comm Input'!#REF!</f>
        <v>#REF!</v>
      </c>
      <c r="L253" s="24" t="e">
        <f>'Comm Input'!#REF!</f>
        <v>#REF!</v>
      </c>
      <c r="M253" s="137" t="e">
        <f>'Comm Input'!#REF!</f>
        <v>#REF!</v>
      </c>
      <c r="N253" s="137" t="e">
        <f>'Comm Input'!#REF!</f>
        <v>#REF!</v>
      </c>
      <c r="O253" s="3" t="e">
        <f>'Comm Input'!#REF!</f>
        <v>#REF!</v>
      </c>
    </row>
    <row r="254" spans="1:15" ht="23.25" x14ac:dyDescent="0.35">
      <c r="A254" s="199" t="e">
        <f>'Comm Input'!#REF!</f>
        <v>#REF!</v>
      </c>
      <c r="B254" s="35" t="e">
        <f>'Comm Input'!#REF!</f>
        <v>#REF!</v>
      </c>
      <c r="C254" s="46" t="e">
        <f>'Comm Input'!#REF!</f>
        <v>#REF!</v>
      </c>
      <c r="D254" s="8" t="e">
        <f>'Comm Input'!#REF!</f>
        <v>#REF!</v>
      </c>
      <c r="E254" s="158" t="e">
        <f>'Comm Input'!#REF!</f>
        <v>#REF!</v>
      </c>
      <c r="F254" s="158" t="e">
        <f>'Comm Input'!#REF!</f>
        <v>#REF!</v>
      </c>
      <c r="G254" s="158" t="e">
        <f>'Comm Input'!#REF!</f>
        <v>#REF!</v>
      </c>
      <c r="H254" s="117" t="e">
        <f>'Comm Input'!#REF!</f>
        <v>#REF!</v>
      </c>
      <c r="I254" s="158" t="e">
        <f>'Comm Input'!#REF!</f>
        <v>#REF!</v>
      </c>
      <c r="J254" s="117" t="e">
        <f>'Comm Input'!#REF!</f>
        <v>#REF!</v>
      </c>
      <c r="K254" s="160" t="e">
        <f>'Comm Input'!#REF!</f>
        <v>#REF!</v>
      </c>
      <c r="L254" s="158" t="e">
        <f>'Comm Input'!#REF!</f>
        <v>#REF!</v>
      </c>
      <c r="M254" s="159" t="e">
        <f>'Comm Input'!#REF!</f>
        <v>#REF!</v>
      </c>
      <c r="N254" s="183" t="e">
        <f>'Comm Input'!#REF!</f>
        <v>#REF!</v>
      </c>
      <c r="O254" s="3" t="e">
        <f>'Comm Input'!#REF!</f>
        <v>#REF!</v>
      </c>
    </row>
    <row r="255" spans="1:15" ht="23.25" x14ac:dyDescent="0.35">
      <c r="A255" s="11" t="e">
        <f>'Comm Input'!#REF!</f>
        <v>#REF!</v>
      </c>
      <c r="B255" s="11" t="e">
        <f>'Comm Input'!#REF!</f>
        <v>#REF!</v>
      </c>
      <c r="C255" s="11" t="e">
        <f>'Comm Input'!#REF!</f>
        <v>#REF!</v>
      </c>
      <c r="D255" s="173" t="e">
        <f>'Comm Input'!#REF!</f>
        <v>#REF!</v>
      </c>
      <c r="E255" s="13" t="e">
        <f>'Comm Input'!#REF!</f>
        <v>#REF!</v>
      </c>
      <c r="F255" s="36" t="e">
        <f>'Comm Input'!#REF!</f>
        <v>#REF!</v>
      </c>
      <c r="G255" s="36" t="e">
        <f>'Comm Input'!#REF!</f>
        <v>#REF!</v>
      </c>
      <c r="H255" s="23" t="e">
        <f>'Comm Input'!#REF!</f>
        <v>#REF!</v>
      </c>
      <c r="I255" s="36" t="e">
        <f>'Comm Input'!#REF!</f>
        <v>#REF!</v>
      </c>
      <c r="J255" s="23" t="e">
        <f>'Comm Input'!#REF!</f>
        <v>#REF!</v>
      </c>
      <c r="K255" s="23" t="e">
        <f>'Comm Input'!#REF!</f>
        <v>#REF!</v>
      </c>
      <c r="L255" s="23" t="e">
        <f>'Comm Input'!#REF!</f>
        <v>#REF!</v>
      </c>
      <c r="M255" s="23" t="e">
        <f>'Comm Input'!#REF!</f>
        <v>#REF!</v>
      </c>
      <c r="N255" s="23" t="e">
        <f>'Comm Input'!#REF!</f>
        <v>#REF!</v>
      </c>
      <c r="O255" s="3" t="e">
        <f>'Comm Input'!#REF!</f>
        <v>#REF!</v>
      </c>
    </row>
    <row r="256" spans="1:15" ht="23.25" x14ac:dyDescent="0.35">
      <c r="A256" s="11" t="e">
        <f>'Comm Input'!#REF!</f>
        <v>#REF!</v>
      </c>
      <c r="B256" s="11" t="e">
        <f>'Comm Input'!#REF!</f>
        <v>#REF!</v>
      </c>
      <c r="C256" s="11" t="e">
        <f>'Comm Input'!#REF!</f>
        <v>#REF!</v>
      </c>
      <c r="D256" s="45" t="e">
        <f>'Comm Input'!#REF!</f>
        <v>#REF!</v>
      </c>
      <c r="E256" s="13" t="e">
        <f>'Comm Input'!#REF!</f>
        <v>#REF!</v>
      </c>
      <c r="F256" s="36" t="e">
        <f>'Comm Input'!#REF!</f>
        <v>#REF!</v>
      </c>
      <c r="G256" s="36" t="e">
        <f>'Comm Input'!#REF!</f>
        <v>#REF!</v>
      </c>
      <c r="H256" s="23" t="e">
        <f>'Comm Input'!#REF!</f>
        <v>#REF!</v>
      </c>
      <c r="I256" s="36" t="e">
        <f>'Comm Input'!#REF!</f>
        <v>#REF!</v>
      </c>
      <c r="J256" s="23" t="e">
        <f>'Comm Input'!#REF!</f>
        <v>#REF!</v>
      </c>
      <c r="K256" s="23" t="e">
        <f>'Comm Input'!#REF!</f>
        <v>#REF!</v>
      </c>
      <c r="L256" s="23" t="e">
        <f>'Comm Input'!#REF!</f>
        <v>#REF!</v>
      </c>
      <c r="M256" s="23" t="e">
        <f>'Comm Input'!#REF!</f>
        <v>#REF!</v>
      </c>
      <c r="N256" s="23" t="e">
        <f>'Comm Input'!#REF!</f>
        <v>#REF!</v>
      </c>
      <c r="O256" s="3" t="e">
        <f>'Comm Input'!#REF!</f>
        <v>#REF!</v>
      </c>
    </row>
    <row r="257" spans="1:15" ht="23.25" x14ac:dyDescent="0.35">
      <c r="A257" s="11" t="e">
        <f>'Comm Input'!#REF!</f>
        <v>#REF!</v>
      </c>
      <c r="B257" t="e">
        <f>'Comm Input'!#REF!</f>
        <v>#REF!</v>
      </c>
      <c r="C257" t="e">
        <f>'Comm Input'!#REF!</f>
        <v>#REF!</v>
      </c>
      <c r="D257" s="40" t="e">
        <f>'Comm Input'!#REF!</f>
        <v>#REF!</v>
      </c>
      <c r="E257" s="17" t="e">
        <f>'Comm Input'!#REF!</f>
        <v>#REF!</v>
      </c>
      <c r="F257" s="38" t="e">
        <f>'Comm Input'!#REF!</f>
        <v>#REF!</v>
      </c>
      <c r="G257" s="38" t="e">
        <f>'Comm Input'!#REF!</f>
        <v>#REF!</v>
      </c>
      <c r="H257" s="22" t="e">
        <f>'Comm Input'!#REF!</f>
        <v>#REF!</v>
      </c>
      <c r="I257" s="38" t="e">
        <f>'Comm Input'!#REF!</f>
        <v>#REF!</v>
      </c>
      <c r="J257" s="22" t="e">
        <f>'Comm Input'!#REF!</f>
        <v>#REF!</v>
      </c>
      <c r="K257" s="1177" t="e">
        <f>'Comm Input'!#REF!</f>
        <v>#REF!</v>
      </c>
      <c r="L257" s="164" t="e">
        <f>'Comm Input'!#REF!</f>
        <v>#REF!</v>
      </c>
      <c r="M257" s="137" t="e">
        <f>'Comm Input'!#REF!</f>
        <v>#REF!</v>
      </c>
      <c r="N257" s="137" t="e">
        <f>'Comm Input'!#REF!</f>
        <v>#REF!</v>
      </c>
      <c r="O257" s="109" t="e">
        <f>'Comm Input'!#REF!</f>
        <v>#REF!</v>
      </c>
    </row>
    <row r="258" spans="1:15" ht="23.25" x14ac:dyDescent="0.35">
      <c r="A258" s="11" t="e">
        <f>'Comm Input'!#REF!</f>
        <v>#REF!</v>
      </c>
      <c r="B258" t="e">
        <f>'Comm Input'!#REF!</f>
        <v>#REF!</v>
      </c>
      <c r="C258" t="e">
        <f>'Comm Input'!#REF!</f>
        <v>#REF!</v>
      </c>
      <c r="D258" s="40" t="e">
        <f>'Comm Input'!#REF!</f>
        <v>#REF!</v>
      </c>
      <c r="E258" s="17" t="e">
        <f>'Comm Input'!#REF!</f>
        <v>#REF!</v>
      </c>
      <c r="F258" s="38" t="e">
        <f>'Comm Input'!#REF!</f>
        <v>#REF!</v>
      </c>
      <c r="G258" s="38" t="e">
        <f>'Comm Input'!#REF!</f>
        <v>#REF!</v>
      </c>
      <c r="H258" s="22" t="e">
        <f>'Comm Input'!#REF!</f>
        <v>#REF!</v>
      </c>
      <c r="I258" s="38" t="e">
        <f>'Comm Input'!#REF!</f>
        <v>#REF!</v>
      </c>
      <c r="J258" s="22" t="e">
        <f>'Comm Input'!#REF!</f>
        <v>#REF!</v>
      </c>
      <c r="K258" s="164" t="e">
        <f>'Comm Input'!#REF!</f>
        <v>#REF!</v>
      </c>
      <c r="L258" s="164" t="e">
        <f>'Comm Input'!#REF!</f>
        <v>#REF!</v>
      </c>
      <c r="M258" s="137" t="e">
        <f>'Comm Input'!#REF!</f>
        <v>#REF!</v>
      </c>
      <c r="N258" s="137" t="e">
        <f>'Comm Input'!#REF!</f>
        <v>#REF!</v>
      </c>
      <c r="O258" s="3" t="e">
        <f>'Comm Input'!#REF!</f>
        <v>#REF!</v>
      </c>
    </row>
    <row r="259" spans="1:15" ht="23.25" x14ac:dyDescent="0.35">
      <c r="A259" s="199" t="e">
        <f>'Comm Input'!#REF!</f>
        <v>#REF!</v>
      </c>
      <c r="B259" s="35" t="e">
        <f>'Comm Input'!#REF!</f>
        <v>#REF!</v>
      </c>
      <c r="C259" s="46" t="e">
        <f>'Comm Input'!#REF!</f>
        <v>#REF!</v>
      </c>
      <c r="D259" s="8" t="e">
        <f>'Comm Input'!#REF!</f>
        <v>#REF!</v>
      </c>
      <c r="E259" s="158" t="e">
        <f>'Comm Input'!#REF!</f>
        <v>#REF!</v>
      </c>
      <c r="F259" s="158" t="e">
        <f>'Comm Input'!#REF!</f>
        <v>#REF!</v>
      </c>
      <c r="G259" s="158" t="e">
        <f>'Comm Input'!#REF!</f>
        <v>#REF!</v>
      </c>
      <c r="H259" s="117" t="e">
        <f>'Comm Input'!#REF!</f>
        <v>#REF!</v>
      </c>
      <c r="I259" s="158" t="e">
        <f>'Comm Input'!#REF!</f>
        <v>#REF!</v>
      </c>
      <c r="J259" s="117" t="e">
        <f>'Comm Input'!#REF!</f>
        <v>#REF!</v>
      </c>
      <c r="K259" s="160" t="e">
        <f>'Comm Input'!#REF!</f>
        <v>#REF!</v>
      </c>
      <c r="L259" s="158" t="e">
        <f>'Comm Input'!#REF!</f>
        <v>#REF!</v>
      </c>
      <c r="M259" s="159" t="e">
        <f>'Comm Input'!#REF!</f>
        <v>#REF!</v>
      </c>
      <c r="N259" s="183" t="e">
        <f>'Comm Input'!#REF!</f>
        <v>#REF!</v>
      </c>
      <c r="O259" s="3" t="e">
        <f>'Comm Input'!#REF!</f>
        <v>#REF!</v>
      </c>
    </row>
    <row r="260" spans="1:15" ht="23.25" x14ac:dyDescent="0.35">
      <c r="A260" s="11" t="e">
        <f>'Comm Input'!#REF!</f>
        <v>#REF!</v>
      </c>
      <c r="B260" s="11" t="e">
        <f>'Comm Input'!#REF!</f>
        <v>#REF!</v>
      </c>
      <c r="C260" s="11" t="e">
        <f>'Comm Input'!#REF!</f>
        <v>#REF!</v>
      </c>
      <c r="D260" s="45" t="e">
        <f>'Comm Input'!#REF!</f>
        <v>#REF!</v>
      </c>
      <c r="E260" s="13" t="e">
        <f>'Comm Input'!#REF!</f>
        <v>#REF!</v>
      </c>
      <c r="F260" s="36" t="e">
        <f>'Comm Input'!#REF!</f>
        <v>#REF!</v>
      </c>
      <c r="G260" s="36" t="e">
        <f>'Comm Input'!#REF!</f>
        <v>#REF!</v>
      </c>
      <c r="H260" s="23" t="e">
        <f>'Comm Input'!#REF!</f>
        <v>#REF!</v>
      </c>
      <c r="I260" s="36" t="e">
        <f>'Comm Input'!#REF!</f>
        <v>#REF!</v>
      </c>
      <c r="J260" s="23" t="e">
        <f>'Comm Input'!#REF!</f>
        <v>#REF!</v>
      </c>
      <c r="K260" s="23" t="e">
        <f>'Comm Input'!#REF!</f>
        <v>#REF!</v>
      </c>
      <c r="L260" s="23" t="e">
        <f>'Comm Input'!#REF!</f>
        <v>#REF!</v>
      </c>
      <c r="M260" s="23" t="e">
        <f>'Comm Input'!#REF!</f>
        <v>#REF!</v>
      </c>
      <c r="N260" s="23" t="e">
        <f>'Comm Input'!#REF!</f>
        <v>#REF!</v>
      </c>
      <c r="O260" s="3" t="e">
        <f>'Comm Input'!#REF!</f>
        <v>#REF!</v>
      </c>
    </row>
    <row r="261" spans="1:15" ht="23.25" x14ac:dyDescent="0.35">
      <c r="A261" s="11" t="e">
        <f>'Comm Input'!#REF!</f>
        <v>#REF!</v>
      </c>
      <c r="B261" s="11" t="e">
        <f>'Comm Input'!#REF!</f>
        <v>#REF!</v>
      </c>
      <c r="C261" s="11" t="e">
        <f>'Comm Input'!#REF!</f>
        <v>#REF!</v>
      </c>
      <c r="D261" s="45" t="e">
        <f>'Comm Input'!#REF!</f>
        <v>#REF!</v>
      </c>
      <c r="E261" s="13" t="e">
        <f>'Comm Input'!#REF!</f>
        <v>#REF!</v>
      </c>
      <c r="F261" s="36" t="e">
        <f>'Comm Input'!#REF!</f>
        <v>#REF!</v>
      </c>
      <c r="G261" s="36" t="e">
        <f>'Comm Input'!#REF!</f>
        <v>#REF!</v>
      </c>
      <c r="H261" s="23" t="e">
        <f>'Comm Input'!#REF!</f>
        <v>#REF!</v>
      </c>
      <c r="I261" s="36" t="e">
        <f>'Comm Input'!#REF!</f>
        <v>#REF!</v>
      </c>
      <c r="J261" s="23" t="e">
        <f>'Comm Input'!#REF!</f>
        <v>#REF!</v>
      </c>
      <c r="K261" s="23" t="e">
        <f>'Comm Input'!#REF!</f>
        <v>#REF!</v>
      </c>
      <c r="L261" s="23" t="e">
        <f>'Comm Input'!#REF!</f>
        <v>#REF!</v>
      </c>
      <c r="M261" s="23" t="e">
        <f>'Comm Input'!#REF!</f>
        <v>#REF!</v>
      </c>
      <c r="N261" s="23" t="e">
        <f>'Comm Input'!#REF!</f>
        <v>#REF!</v>
      </c>
      <c r="O261" s="3" t="e">
        <f>'Comm Input'!#REF!</f>
        <v>#REF!</v>
      </c>
    </row>
    <row r="262" spans="1:15" ht="23.25" x14ac:dyDescent="0.35">
      <c r="A262" s="11" t="e">
        <f>'Comm Input'!#REF!</f>
        <v>#REF!</v>
      </c>
      <c r="B262" t="e">
        <f>'Comm Input'!#REF!</f>
        <v>#REF!</v>
      </c>
      <c r="C262" t="e">
        <f>'Comm Input'!#REF!</f>
        <v>#REF!</v>
      </c>
      <c r="D262" s="40" t="e">
        <f>'Comm Input'!#REF!</f>
        <v>#REF!</v>
      </c>
      <c r="E262" s="17" t="e">
        <f>'Comm Input'!#REF!</f>
        <v>#REF!</v>
      </c>
      <c r="F262" s="38" t="e">
        <f>'Comm Input'!#REF!</f>
        <v>#REF!</v>
      </c>
      <c r="G262" s="38" t="e">
        <f>'Comm Input'!#REF!</f>
        <v>#REF!</v>
      </c>
      <c r="H262" s="22" t="e">
        <f>'Comm Input'!#REF!</f>
        <v>#REF!</v>
      </c>
      <c r="I262" s="38" t="e">
        <f>'Comm Input'!#REF!</f>
        <v>#REF!</v>
      </c>
      <c r="J262" s="22" t="e">
        <f>'Comm Input'!#REF!</f>
        <v>#REF!</v>
      </c>
      <c r="K262" s="1177" t="e">
        <f>'Comm Input'!#REF!</f>
        <v>#REF!</v>
      </c>
      <c r="L262" s="164" t="e">
        <f>'Comm Input'!#REF!</f>
        <v>#REF!</v>
      </c>
      <c r="M262" s="137" t="e">
        <f>'Comm Input'!#REF!</f>
        <v>#REF!</v>
      </c>
      <c r="N262" s="137" t="e">
        <f>'Comm Input'!#REF!</f>
        <v>#REF!</v>
      </c>
      <c r="O262" s="109" t="e">
        <f>'Comm Input'!#REF!</f>
        <v>#REF!</v>
      </c>
    </row>
    <row r="263" spans="1:15" ht="23.25" x14ac:dyDescent="0.35">
      <c r="A263" s="11" t="e">
        <f>'Comm Input'!#REF!</f>
        <v>#REF!</v>
      </c>
      <c r="B263" t="e">
        <f>'Comm Input'!#REF!</f>
        <v>#REF!</v>
      </c>
      <c r="C263" t="e">
        <f>'Comm Input'!#REF!</f>
        <v>#REF!</v>
      </c>
      <c r="D263" s="40" t="e">
        <f>'Comm Input'!#REF!</f>
        <v>#REF!</v>
      </c>
      <c r="E263" s="17" t="e">
        <f>'Comm Input'!#REF!</f>
        <v>#REF!</v>
      </c>
      <c r="F263" s="38" t="e">
        <f>'Comm Input'!#REF!</f>
        <v>#REF!</v>
      </c>
      <c r="G263" s="38" t="e">
        <f>'Comm Input'!#REF!</f>
        <v>#REF!</v>
      </c>
      <c r="H263" s="22" t="e">
        <f>'Comm Input'!#REF!</f>
        <v>#REF!</v>
      </c>
      <c r="I263" s="38" t="e">
        <f>'Comm Input'!#REF!</f>
        <v>#REF!</v>
      </c>
      <c r="J263" s="22" t="e">
        <f>'Comm Input'!#REF!</f>
        <v>#REF!</v>
      </c>
      <c r="K263" s="164" t="e">
        <f>'Comm Input'!#REF!</f>
        <v>#REF!</v>
      </c>
      <c r="L263" s="164" t="e">
        <f>'Comm Input'!#REF!</f>
        <v>#REF!</v>
      </c>
      <c r="M263" s="137" t="e">
        <f>'Comm Input'!#REF!</f>
        <v>#REF!</v>
      </c>
      <c r="N263" s="137" t="e">
        <f>'Comm Input'!#REF!</f>
        <v>#REF!</v>
      </c>
      <c r="O263" s="3" t="e">
        <f>'Comm Input'!#REF!</f>
        <v>#REF!</v>
      </c>
    </row>
    <row r="264" spans="1:15" ht="23.25" x14ac:dyDescent="0.35">
      <c r="A264" s="199" t="e">
        <f>'Comm Input'!#REF!</f>
        <v>#REF!</v>
      </c>
      <c r="B264" s="35" t="e">
        <f>'Comm Input'!#REF!</f>
        <v>#REF!</v>
      </c>
      <c r="C264" s="46" t="e">
        <f>'Comm Input'!#REF!</f>
        <v>#REF!</v>
      </c>
      <c r="D264" s="8" t="e">
        <f>'Comm Input'!#REF!</f>
        <v>#REF!</v>
      </c>
      <c r="E264" s="158" t="e">
        <f>'Comm Input'!#REF!</f>
        <v>#REF!</v>
      </c>
      <c r="F264" s="158" t="e">
        <f>'Comm Input'!#REF!</f>
        <v>#REF!</v>
      </c>
      <c r="G264" s="158" t="e">
        <f>'Comm Input'!#REF!</f>
        <v>#REF!</v>
      </c>
      <c r="H264" s="117" t="e">
        <f>'Comm Input'!#REF!</f>
        <v>#REF!</v>
      </c>
      <c r="I264" s="158" t="e">
        <f>'Comm Input'!#REF!</f>
        <v>#REF!</v>
      </c>
      <c r="J264" s="117" t="e">
        <f>'Comm Input'!#REF!</f>
        <v>#REF!</v>
      </c>
      <c r="K264" s="160" t="e">
        <f>'Comm Input'!#REF!</f>
        <v>#REF!</v>
      </c>
      <c r="L264" s="158" t="e">
        <f>'Comm Input'!#REF!</f>
        <v>#REF!</v>
      </c>
      <c r="M264" s="159" t="e">
        <f>'Comm Input'!#REF!</f>
        <v>#REF!</v>
      </c>
      <c r="N264" s="183" t="e">
        <f>'Comm Input'!#REF!</f>
        <v>#REF!</v>
      </c>
      <c r="O264" s="3" t="e">
        <f>'Comm Input'!#REF!</f>
        <v>#REF!</v>
      </c>
    </row>
    <row r="265" spans="1:15" ht="23.25" x14ac:dyDescent="0.35">
      <c r="A265" s="11" t="e">
        <f>'Comm Input'!#REF!</f>
        <v>#REF!</v>
      </c>
      <c r="B265" s="11" t="e">
        <f>'Comm Input'!#REF!</f>
        <v>#REF!</v>
      </c>
      <c r="C265" s="11" t="e">
        <f>'Comm Input'!#REF!</f>
        <v>#REF!</v>
      </c>
      <c r="D265" s="45" t="e">
        <f>'Comm Input'!#REF!</f>
        <v>#REF!</v>
      </c>
      <c r="E265" s="13" t="e">
        <f>'Comm Input'!#REF!</f>
        <v>#REF!</v>
      </c>
      <c r="F265" s="36" t="e">
        <f>'Comm Input'!#REF!</f>
        <v>#REF!</v>
      </c>
      <c r="G265" s="36" t="e">
        <f>'Comm Input'!#REF!</f>
        <v>#REF!</v>
      </c>
      <c r="H265" s="23" t="e">
        <f>'Comm Input'!#REF!</f>
        <v>#REF!</v>
      </c>
      <c r="I265" s="36" t="e">
        <f>'Comm Input'!#REF!</f>
        <v>#REF!</v>
      </c>
      <c r="J265" s="23" t="e">
        <f>'Comm Input'!#REF!</f>
        <v>#REF!</v>
      </c>
      <c r="K265" s="23" t="e">
        <f>'Comm Input'!#REF!</f>
        <v>#REF!</v>
      </c>
      <c r="L265" s="23" t="e">
        <f>'Comm Input'!#REF!</f>
        <v>#REF!</v>
      </c>
      <c r="M265" s="23" t="e">
        <f>'Comm Input'!#REF!</f>
        <v>#REF!</v>
      </c>
      <c r="N265" s="23" t="e">
        <f>'Comm Input'!#REF!</f>
        <v>#REF!</v>
      </c>
      <c r="O265" s="3" t="e">
        <f>'Comm Input'!#REF!</f>
        <v>#REF!</v>
      </c>
    </row>
    <row r="266" spans="1:15" ht="23.25" x14ac:dyDescent="0.35">
      <c r="A266" s="11" t="e">
        <f>'Comm Input'!#REF!</f>
        <v>#REF!</v>
      </c>
      <c r="B266" s="11" t="e">
        <f>'Comm Input'!#REF!</f>
        <v>#REF!</v>
      </c>
      <c r="C266" s="11" t="e">
        <f>'Comm Input'!#REF!</f>
        <v>#REF!</v>
      </c>
      <c r="D266" s="45" t="e">
        <f>'Comm Input'!#REF!</f>
        <v>#REF!</v>
      </c>
      <c r="E266" s="13" t="e">
        <f>'Comm Input'!#REF!</f>
        <v>#REF!</v>
      </c>
      <c r="F266" s="36" t="e">
        <f>'Comm Input'!#REF!</f>
        <v>#REF!</v>
      </c>
      <c r="G266" s="36" t="e">
        <f>'Comm Input'!#REF!</f>
        <v>#REF!</v>
      </c>
      <c r="H266" s="23" t="e">
        <f>'Comm Input'!#REF!</f>
        <v>#REF!</v>
      </c>
      <c r="I266" s="36" t="e">
        <f>'Comm Input'!#REF!</f>
        <v>#REF!</v>
      </c>
      <c r="J266" s="23" t="e">
        <f>'Comm Input'!#REF!</f>
        <v>#REF!</v>
      </c>
      <c r="K266" s="23" t="e">
        <f>'Comm Input'!#REF!</f>
        <v>#REF!</v>
      </c>
      <c r="L266" s="23" t="e">
        <f>'Comm Input'!#REF!</f>
        <v>#REF!</v>
      </c>
      <c r="M266" s="23" t="e">
        <f>'Comm Input'!#REF!</f>
        <v>#REF!</v>
      </c>
      <c r="N266" s="23" t="e">
        <f>'Comm Input'!#REF!</f>
        <v>#REF!</v>
      </c>
      <c r="O266" s="3" t="e">
        <f>'Comm Input'!#REF!</f>
        <v>#REF!</v>
      </c>
    </row>
    <row r="267" spans="1:15" ht="23.25" x14ac:dyDescent="0.35">
      <c r="A267" s="11" t="e">
        <f>'Comm Input'!#REF!</f>
        <v>#REF!</v>
      </c>
      <c r="B267" t="e">
        <f>'Comm Input'!#REF!</f>
        <v>#REF!</v>
      </c>
      <c r="C267" t="e">
        <f>'Comm Input'!#REF!</f>
        <v>#REF!</v>
      </c>
      <c r="D267" s="40" t="e">
        <f>'Comm Input'!#REF!</f>
        <v>#REF!</v>
      </c>
      <c r="E267" s="17" t="e">
        <f>'Comm Input'!#REF!</f>
        <v>#REF!</v>
      </c>
      <c r="F267" s="38" t="e">
        <f>'Comm Input'!#REF!</f>
        <v>#REF!</v>
      </c>
      <c r="G267" s="38" t="e">
        <f>'Comm Input'!#REF!</f>
        <v>#REF!</v>
      </c>
      <c r="H267" s="22" t="e">
        <f>'Comm Input'!#REF!</f>
        <v>#REF!</v>
      </c>
      <c r="I267" s="38" t="e">
        <f>'Comm Input'!#REF!</f>
        <v>#REF!</v>
      </c>
      <c r="J267" s="22" t="e">
        <f>'Comm Input'!#REF!</f>
        <v>#REF!</v>
      </c>
      <c r="K267" s="1177" t="e">
        <f>'Comm Input'!#REF!</f>
        <v>#REF!</v>
      </c>
      <c r="L267" s="1177" t="e">
        <f>'Comm Input'!#REF!</f>
        <v>#REF!</v>
      </c>
      <c r="M267" s="137" t="e">
        <f>'Comm Input'!#REF!</f>
        <v>#REF!</v>
      </c>
      <c r="N267" s="137" t="e">
        <f>'Comm Input'!#REF!</f>
        <v>#REF!</v>
      </c>
      <c r="O267" s="109" t="e">
        <f>'Comm Input'!#REF!</f>
        <v>#REF!</v>
      </c>
    </row>
    <row r="268" spans="1:15" ht="23.25" x14ac:dyDescent="0.35">
      <c r="A268" s="11" t="e">
        <f>'Comm Input'!#REF!</f>
        <v>#REF!</v>
      </c>
      <c r="B268" t="e">
        <f>'Comm Input'!#REF!</f>
        <v>#REF!</v>
      </c>
      <c r="C268" t="e">
        <f>'Comm Input'!#REF!</f>
        <v>#REF!</v>
      </c>
      <c r="D268" s="40" t="e">
        <f>'Comm Input'!#REF!</f>
        <v>#REF!</v>
      </c>
      <c r="E268" s="17" t="e">
        <f>'Comm Input'!#REF!</f>
        <v>#REF!</v>
      </c>
      <c r="F268" s="38" t="e">
        <f>'Comm Input'!#REF!</f>
        <v>#REF!</v>
      </c>
      <c r="G268" s="38" t="e">
        <f>'Comm Input'!#REF!</f>
        <v>#REF!</v>
      </c>
      <c r="H268" s="22" t="e">
        <f>'Comm Input'!#REF!</f>
        <v>#REF!</v>
      </c>
      <c r="I268" s="38" t="e">
        <f>'Comm Input'!#REF!</f>
        <v>#REF!</v>
      </c>
      <c r="J268" s="22" t="e">
        <f>'Comm Input'!#REF!</f>
        <v>#REF!</v>
      </c>
      <c r="K268" s="164" t="e">
        <f>'Comm Input'!#REF!</f>
        <v>#REF!</v>
      </c>
      <c r="L268" s="164" t="e">
        <f>'Comm Input'!#REF!</f>
        <v>#REF!</v>
      </c>
      <c r="M268" s="137" t="e">
        <f>'Comm Input'!#REF!</f>
        <v>#REF!</v>
      </c>
      <c r="N268" s="137" t="e">
        <f>'Comm Input'!#REF!</f>
        <v>#REF!</v>
      </c>
      <c r="O268" s="3" t="e">
        <f>'Comm Input'!#REF!</f>
        <v>#REF!</v>
      </c>
    </row>
    <row r="269" spans="1:15" ht="23.25" x14ac:dyDescent="0.35">
      <c r="A269" s="199" t="e">
        <f>'Comm Input'!#REF!</f>
        <v>#REF!</v>
      </c>
      <c r="B269" s="35" t="e">
        <f>'Comm Input'!#REF!</f>
        <v>#REF!</v>
      </c>
      <c r="C269" s="46" t="e">
        <f>'Comm Input'!#REF!</f>
        <v>#REF!</v>
      </c>
      <c r="D269" s="8" t="e">
        <f>'Comm Input'!#REF!</f>
        <v>#REF!</v>
      </c>
      <c r="E269" s="158" t="e">
        <f>'Comm Input'!#REF!</f>
        <v>#REF!</v>
      </c>
      <c r="F269" s="158" t="e">
        <f>'Comm Input'!#REF!</f>
        <v>#REF!</v>
      </c>
      <c r="G269" s="158" t="e">
        <f>'Comm Input'!#REF!</f>
        <v>#REF!</v>
      </c>
      <c r="H269" s="117" t="e">
        <f>'Comm Input'!#REF!</f>
        <v>#REF!</v>
      </c>
      <c r="I269" s="158" t="e">
        <f>'Comm Input'!#REF!</f>
        <v>#REF!</v>
      </c>
      <c r="J269" s="117" t="e">
        <f>'Comm Input'!#REF!</f>
        <v>#REF!</v>
      </c>
      <c r="K269" s="160" t="e">
        <f>'Comm Input'!#REF!</f>
        <v>#REF!</v>
      </c>
      <c r="L269" s="158" t="e">
        <f>'Comm Input'!#REF!</f>
        <v>#REF!</v>
      </c>
      <c r="M269" s="159" t="e">
        <f>'Comm Input'!#REF!</f>
        <v>#REF!</v>
      </c>
      <c r="N269" s="183" t="e">
        <f>'Comm Input'!#REF!</f>
        <v>#REF!</v>
      </c>
      <c r="O269" s="3" t="e">
        <f>'Comm Input'!#REF!</f>
        <v>#REF!</v>
      </c>
    </row>
    <row r="270" spans="1:15" ht="23.25" x14ac:dyDescent="0.35">
      <c r="A270" s="11" t="e">
        <f>'Comm Input'!#REF!</f>
        <v>#REF!</v>
      </c>
      <c r="B270" s="11" t="e">
        <f>'Comm Input'!#REF!</f>
        <v>#REF!</v>
      </c>
      <c r="C270" s="11" t="e">
        <f>'Comm Input'!#REF!</f>
        <v>#REF!</v>
      </c>
      <c r="D270" s="173" t="e">
        <f>'Comm Input'!#REF!</f>
        <v>#REF!</v>
      </c>
      <c r="E270" s="13" t="e">
        <f>'Comm Input'!#REF!</f>
        <v>#REF!</v>
      </c>
      <c r="F270" s="36" t="e">
        <f>'Comm Input'!#REF!</f>
        <v>#REF!</v>
      </c>
      <c r="G270" s="13" t="e">
        <f>'Comm Input'!#REF!</f>
        <v>#REF!</v>
      </c>
      <c r="H270" s="23" t="e">
        <f>'Comm Input'!#REF!</f>
        <v>#REF!</v>
      </c>
      <c r="I270" s="36" t="e">
        <f>'Comm Input'!#REF!</f>
        <v>#REF!</v>
      </c>
      <c r="J270" s="23" t="e">
        <f>'Comm Input'!#REF!</f>
        <v>#REF!</v>
      </c>
      <c r="K270" s="23" t="e">
        <f>'Comm Input'!#REF!</f>
        <v>#REF!</v>
      </c>
      <c r="L270" s="23" t="e">
        <f>'Comm Input'!#REF!</f>
        <v>#REF!</v>
      </c>
      <c r="M270" s="23" t="e">
        <f>'Comm Input'!#REF!</f>
        <v>#REF!</v>
      </c>
      <c r="N270" s="23" t="e">
        <f>'Comm Input'!#REF!</f>
        <v>#REF!</v>
      </c>
      <c r="O270" s="3" t="e">
        <f>'Comm Input'!#REF!</f>
        <v>#REF!</v>
      </c>
    </row>
    <row r="271" spans="1:15" ht="23.25" x14ac:dyDescent="0.35">
      <c r="A271" s="11" t="e">
        <f>'Comm Input'!#REF!</f>
        <v>#REF!</v>
      </c>
      <c r="B271" s="11" t="e">
        <f>'Comm Input'!#REF!</f>
        <v>#REF!</v>
      </c>
      <c r="C271" s="11" t="e">
        <f>'Comm Input'!#REF!</f>
        <v>#REF!</v>
      </c>
      <c r="D271" s="45" t="e">
        <f>'Comm Input'!#REF!</f>
        <v>#REF!</v>
      </c>
      <c r="E271" s="13" t="e">
        <f>'Comm Input'!#REF!</f>
        <v>#REF!</v>
      </c>
      <c r="F271" s="36" t="e">
        <f>'Comm Input'!#REF!</f>
        <v>#REF!</v>
      </c>
      <c r="G271" s="13" t="e">
        <f>'Comm Input'!#REF!</f>
        <v>#REF!</v>
      </c>
      <c r="H271" s="23" t="e">
        <f>'Comm Input'!#REF!</f>
        <v>#REF!</v>
      </c>
      <c r="I271" s="36" t="e">
        <f>'Comm Input'!#REF!</f>
        <v>#REF!</v>
      </c>
      <c r="J271" s="23" t="e">
        <f>'Comm Input'!#REF!</f>
        <v>#REF!</v>
      </c>
      <c r="K271" s="23" t="e">
        <f>'Comm Input'!#REF!</f>
        <v>#REF!</v>
      </c>
      <c r="L271" s="23" t="e">
        <f>'Comm Input'!#REF!</f>
        <v>#REF!</v>
      </c>
      <c r="M271" s="23" t="e">
        <f>'Comm Input'!#REF!</f>
        <v>#REF!</v>
      </c>
      <c r="N271" s="23" t="e">
        <f>'Comm Input'!#REF!</f>
        <v>#REF!</v>
      </c>
      <c r="O271" s="3" t="e">
        <f>'Comm Input'!#REF!</f>
        <v>#REF!</v>
      </c>
    </row>
    <row r="272" spans="1:15" ht="23.25" x14ac:dyDescent="0.35">
      <c r="A272" s="11" t="e">
        <f>'Comm Input'!#REF!</f>
        <v>#REF!</v>
      </c>
      <c r="B272" s="11" t="e">
        <f>'Comm Input'!#REF!</f>
        <v>#REF!</v>
      </c>
      <c r="C272" s="11" t="e">
        <f>'Comm Input'!#REF!</f>
        <v>#REF!</v>
      </c>
      <c r="D272" s="173" t="e">
        <f>'Comm Input'!#REF!</f>
        <v>#REF!</v>
      </c>
      <c r="E272" s="13" t="e">
        <f>'Comm Input'!#REF!</f>
        <v>#REF!</v>
      </c>
      <c r="F272" s="36" t="e">
        <f>'Comm Input'!#REF!</f>
        <v>#REF!</v>
      </c>
      <c r="G272" s="13" t="e">
        <f>'Comm Input'!#REF!</f>
        <v>#REF!</v>
      </c>
      <c r="H272" s="23" t="e">
        <f>'Comm Input'!#REF!</f>
        <v>#REF!</v>
      </c>
      <c r="I272" s="36" t="e">
        <f>'Comm Input'!#REF!</f>
        <v>#REF!</v>
      </c>
      <c r="J272" s="23" t="e">
        <f>'Comm Input'!#REF!</f>
        <v>#REF!</v>
      </c>
      <c r="K272" s="23" t="e">
        <f>'Comm Input'!#REF!</f>
        <v>#REF!</v>
      </c>
      <c r="L272" s="23" t="e">
        <f>'Comm Input'!#REF!</f>
        <v>#REF!</v>
      </c>
      <c r="M272" s="23" t="e">
        <f>'Comm Input'!#REF!</f>
        <v>#REF!</v>
      </c>
      <c r="N272" s="23" t="e">
        <f>'Comm Input'!#REF!</f>
        <v>#REF!</v>
      </c>
      <c r="O272" s="3" t="e">
        <f>'Comm Input'!#REF!</f>
        <v>#REF!</v>
      </c>
    </row>
    <row r="273" spans="1:15" ht="23.25" x14ac:dyDescent="0.35">
      <c r="A273" s="11" t="e">
        <f>'Comm Input'!#REF!</f>
        <v>#REF!</v>
      </c>
      <c r="B273" t="e">
        <f>'Comm Input'!#REF!</f>
        <v>#REF!</v>
      </c>
      <c r="C273" t="e">
        <f>'Comm Input'!#REF!</f>
        <v>#REF!</v>
      </c>
      <c r="D273" s="40" t="e">
        <f>'Comm Input'!#REF!</f>
        <v>#REF!</v>
      </c>
      <c r="E273" s="17" t="e">
        <f>'Comm Input'!#REF!</f>
        <v>#REF!</v>
      </c>
      <c r="F273" s="38" t="e">
        <f>'Comm Input'!#REF!</f>
        <v>#REF!</v>
      </c>
      <c r="G273" s="38" t="e">
        <f>'Comm Input'!#REF!</f>
        <v>#REF!</v>
      </c>
      <c r="H273" s="22" t="e">
        <f>'Comm Input'!#REF!</f>
        <v>#REF!</v>
      </c>
      <c r="I273" s="38" t="e">
        <f>'Comm Input'!#REF!</f>
        <v>#REF!</v>
      </c>
      <c r="J273" s="22" t="e">
        <f>'Comm Input'!#REF!</f>
        <v>#REF!</v>
      </c>
      <c r="K273" s="1177" t="e">
        <f>'Comm Input'!#REF!</f>
        <v>#REF!</v>
      </c>
      <c r="L273" s="164" t="e">
        <f>'Comm Input'!#REF!</f>
        <v>#REF!</v>
      </c>
      <c r="M273" s="1176" t="e">
        <f>'Comm Input'!#REF!</f>
        <v>#REF!</v>
      </c>
      <c r="N273" s="137" t="e">
        <f>'Comm Input'!#REF!</f>
        <v>#REF!</v>
      </c>
      <c r="O273" s="109" t="e">
        <f>'Comm Input'!#REF!</f>
        <v>#REF!</v>
      </c>
    </row>
    <row r="274" spans="1:15" ht="23.25" x14ac:dyDescent="0.35">
      <c r="A274" s="11" t="e">
        <f>'Comm Input'!#REF!</f>
        <v>#REF!</v>
      </c>
      <c r="B274" t="e">
        <f>'Comm Input'!#REF!</f>
        <v>#REF!</v>
      </c>
      <c r="C274" t="e">
        <f>'Comm Input'!#REF!</f>
        <v>#REF!</v>
      </c>
      <c r="D274" s="40" t="e">
        <f>'Comm Input'!#REF!</f>
        <v>#REF!</v>
      </c>
      <c r="E274" s="17" t="e">
        <f>'Comm Input'!#REF!</f>
        <v>#REF!</v>
      </c>
      <c r="F274" s="38" t="e">
        <f>'Comm Input'!#REF!</f>
        <v>#REF!</v>
      </c>
      <c r="G274" s="38" t="e">
        <f>'Comm Input'!#REF!</f>
        <v>#REF!</v>
      </c>
      <c r="H274" s="22" t="e">
        <f>'Comm Input'!#REF!</f>
        <v>#REF!</v>
      </c>
      <c r="I274" s="38" t="e">
        <f>'Comm Input'!#REF!</f>
        <v>#REF!</v>
      </c>
      <c r="J274" s="22" t="e">
        <f>'Comm Input'!#REF!</f>
        <v>#REF!</v>
      </c>
      <c r="K274" s="164" t="e">
        <f>'Comm Input'!#REF!</f>
        <v>#REF!</v>
      </c>
      <c r="L274" s="164" t="e">
        <f>'Comm Input'!#REF!</f>
        <v>#REF!</v>
      </c>
      <c r="M274" s="137" t="e">
        <f>'Comm Input'!#REF!</f>
        <v>#REF!</v>
      </c>
      <c r="N274" s="137" t="e">
        <f>'Comm Input'!#REF!</f>
        <v>#REF!</v>
      </c>
      <c r="O274" s="3" t="e">
        <f>'Comm Input'!#REF!</f>
        <v>#REF!</v>
      </c>
    </row>
    <row r="275" spans="1:15" ht="23.25" x14ac:dyDescent="0.35">
      <c r="A275" s="199" t="e">
        <f>'Comm Input'!#REF!</f>
        <v>#REF!</v>
      </c>
      <c r="B275" s="35" t="e">
        <f>'Comm Input'!#REF!</f>
        <v>#REF!</v>
      </c>
      <c r="C275" s="46" t="e">
        <f>'Comm Input'!#REF!</f>
        <v>#REF!</v>
      </c>
      <c r="D275" s="8" t="e">
        <f>'Comm Input'!#REF!</f>
        <v>#REF!</v>
      </c>
      <c r="E275" s="158" t="e">
        <f>'Comm Input'!#REF!</f>
        <v>#REF!</v>
      </c>
      <c r="F275" s="158" t="e">
        <f>'Comm Input'!#REF!</f>
        <v>#REF!</v>
      </c>
      <c r="G275" s="158" t="e">
        <f>'Comm Input'!#REF!</f>
        <v>#REF!</v>
      </c>
      <c r="H275" s="117" t="e">
        <f>'Comm Input'!#REF!</f>
        <v>#REF!</v>
      </c>
      <c r="I275" s="158" t="e">
        <f>'Comm Input'!#REF!</f>
        <v>#REF!</v>
      </c>
      <c r="J275" s="117" t="e">
        <f>'Comm Input'!#REF!</f>
        <v>#REF!</v>
      </c>
      <c r="K275" s="160" t="e">
        <f>'Comm Input'!#REF!</f>
        <v>#REF!</v>
      </c>
      <c r="L275" s="158" t="e">
        <f>'Comm Input'!#REF!</f>
        <v>#REF!</v>
      </c>
      <c r="M275" s="159" t="e">
        <f>'Comm Input'!#REF!</f>
        <v>#REF!</v>
      </c>
      <c r="N275" s="183" t="e">
        <f>'Comm Input'!#REF!</f>
        <v>#REF!</v>
      </c>
      <c r="O275" s="3" t="e">
        <f>'Comm Input'!#REF!</f>
        <v>#REF!</v>
      </c>
    </row>
    <row r="276" spans="1:15" ht="23.25" x14ac:dyDescent="0.35">
      <c r="A276" s="11" t="e">
        <f>'Comm Input'!#REF!</f>
        <v>#REF!</v>
      </c>
      <c r="B276" s="11" t="e">
        <f>'Comm Input'!#REF!</f>
        <v>#REF!</v>
      </c>
      <c r="C276" s="11" t="e">
        <f>'Comm Input'!#REF!</f>
        <v>#REF!</v>
      </c>
      <c r="D276" s="45" t="e">
        <f>'Comm Input'!#REF!</f>
        <v>#REF!</v>
      </c>
      <c r="E276" s="13" t="e">
        <f>'Comm Input'!#REF!</f>
        <v>#REF!</v>
      </c>
      <c r="F276" s="36" t="e">
        <f>'Comm Input'!#REF!</f>
        <v>#REF!</v>
      </c>
      <c r="G276" s="13" t="e">
        <f>'Comm Input'!#REF!</f>
        <v>#REF!</v>
      </c>
      <c r="H276" s="23" t="e">
        <f>'Comm Input'!#REF!</f>
        <v>#REF!</v>
      </c>
      <c r="I276" s="36" t="e">
        <f>'Comm Input'!#REF!</f>
        <v>#REF!</v>
      </c>
      <c r="J276" s="23" t="e">
        <f>'Comm Input'!#REF!</f>
        <v>#REF!</v>
      </c>
      <c r="K276" s="23" t="e">
        <f>'Comm Input'!#REF!</f>
        <v>#REF!</v>
      </c>
      <c r="L276" s="23" t="e">
        <f>'Comm Input'!#REF!</f>
        <v>#REF!</v>
      </c>
      <c r="M276" s="23" t="e">
        <f>'Comm Input'!#REF!</f>
        <v>#REF!</v>
      </c>
      <c r="N276" s="23" t="e">
        <f>'Comm Input'!#REF!</f>
        <v>#REF!</v>
      </c>
      <c r="O276" s="3" t="e">
        <f>'Comm Input'!#REF!</f>
        <v>#REF!</v>
      </c>
    </row>
    <row r="277" spans="1:15" ht="23.25" x14ac:dyDescent="0.35">
      <c r="A277" s="11" t="e">
        <f>'Comm Input'!#REF!</f>
        <v>#REF!</v>
      </c>
      <c r="B277" s="11" t="e">
        <f>'Comm Input'!#REF!</f>
        <v>#REF!</v>
      </c>
      <c r="C277" s="11" t="e">
        <f>'Comm Input'!#REF!</f>
        <v>#REF!</v>
      </c>
      <c r="D277" s="45" t="e">
        <f>'Comm Input'!#REF!</f>
        <v>#REF!</v>
      </c>
      <c r="E277" s="13" t="e">
        <f>'Comm Input'!#REF!</f>
        <v>#REF!</v>
      </c>
      <c r="F277" s="36" t="e">
        <f>'Comm Input'!#REF!</f>
        <v>#REF!</v>
      </c>
      <c r="G277" s="13" t="e">
        <f>'Comm Input'!#REF!</f>
        <v>#REF!</v>
      </c>
      <c r="H277" s="23" t="e">
        <f>'Comm Input'!#REF!</f>
        <v>#REF!</v>
      </c>
      <c r="I277" s="36" t="e">
        <f>'Comm Input'!#REF!</f>
        <v>#REF!</v>
      </c>
      <c r="J277" s="23" t="e">
        <f>'Comm Input'!#REF!</f>
        <v>#REF!</v>
      </c>
      <c r="K277" s="23" t="e">
        <f>'Comm Input'!#REF!</f>
        <v>#REF!</v>
      </c>
      <c r="L277" s="23" t="e">
        <f>'Comm Input'!#REF!</f>
        <v>#REF!</v>
      </c>
      <c r="M277" s="23" t="e">
        <f>'Comm Input'!#REF!</f>
        <v>#REF!</v>
      </c>
      <c r="N277" s="23" t="e">
        <f>'Comm Input'!#REF!</f>
        <v>#REF!</v>
      </c>
      <c r="O277" s="3" t="e">
        <f>'Comm Input'!#REF!</f>
        <v>#REF!</v>
      </c>
    </row>
    <row r="278" spans="1:15" ht="23.25" x14ac:dyDescent="0.35">
      <c r="A278" s="11" t="e">
        <f>'Comm Input'!#REF!</f>
        <v>#REF!</v>
      </c>
      <c r="B278" t="e">
        <f>'Comm Input'!#REF!</f>
        <v>#REF!</v>
      </c>
      <c r="C278" t="e">
        <f>'Comm Input'!#REF!</f>
        <v>#REF!</v>
      </c>
      <c r="D278" s="90" t="e">
        <f>'Comm Input'!#REF!</f>
        <v>#REF!</v>
      </c>
      <c r="E278" s="17" t="e">
        <f>'Comm Input'!#REF!</f>
        <v>#REF!</v>
      </c>
      <c r="F278" s="38" t="e">
        <f>'Comm Input'!#REF!</f>
        <v>#REF!</v>
      </c>
      <c r="G278" s="38" t="e">
        <f>'Comm Input'!#REF!</f>
        <v>#REF!</v>
      </c>
      <c r="H278" s="22" t="e">
        <f>'Comm Input'!#REF!</f>
        <v>#REF!</v>
      </c>
      <c r="I278" s="38" t="e">
        <f>'Comm Input'!#REF!</f>
        <v>#REF!</v>
      </c>
      <c r="J278" s="22" t="e">
        <f>'Comm Input'!#REF!</f>
        <v>#REF!</v>
      </c>
      <c r="K278" s="1177" t="e">
        <f>'Comm Input'!#REF!</f>
        <v>#REF!</v>
      </c>
      <c r="L278" s="1177" t="e">
        <f>'Comm Input'!#REF!</f>
        <v>#REF!</v>
      </c>
      <c r="M278" s="137" t="e">
        <f>'Comm Input'!#REF!</f>
        <v>#REF!</v>
      </c>
      <c r="N278" s="137" t="e">
        <f>'Comm Input'!#REF!</f>
        <v>#REF!</v>
      </c>
      <c r="O278" s="109" t="e">
        <f>'Comm Input'!#REF!</f>
        <v>#REF!</v>
      </c>
    </row>
    <row r="279" spans="1:15" ht="23.25" x14ac:dyDescent="0.35">
      <c r="A279" s="11" t="e">
        <f>'Comm Input'!#REF!</f>
        <v>#REF!</v>
      </c>
      <c r="B279" t="e">
        <f>'Comm Input'!#REF!</f>
        <v>#REF!</v>
      </c>
      <c r="C279" t="e">
        <f>'Comm Input'!#REF!</f>
        <v>#REF!</v>
      </c>
      <c r="D279" s="40" t="e">
        <f>'Comm Input'!#REF!</f>
        <v>#REF!</v>
      </c>
      <c r="E279" s="17" t="e">
        <f>'Comm Input'!#REF!</f>
        <v>#REF!</v>
      </c>
      <c r="F279" s="38" t="e">
        <f>'Comm Input'!#REF!</f>
        <v>#REF!</v>
      </c>
      <c r="G279" s="38" t="e">
        <f>'Comm Input'!#REF!</f>
        <v>#REF!</v>
      </c>
      <c r="H279" s="22" t="e">
        <f>'Comm Input'!#REF!</f>
        <v>#REF!</v>
      </c>
      <c r="I279" s="38" t="e">
        <f>'Comm Input'!#REF!</f>
        <v>#REF!</v>
      </c>
      <c r="J279" s="22" t="e">
        <f>'Comm Input'!#REF!</f>
        <v>#REF!</v>
      </c>
      <c r="K279" s="164" t="e">
        <f>'Comm Input'!#REF!</f>
        <v>#REF!</v>
      </c>
      <c r="L279" s="164" t="e">
        <f>'Comm Input'!#REF!</f>
        <v>#REF!</v>
      </c>
      <c r="M279" s="137" t="e">
        <f>'Comm Input'!#REF!</f>
        <v>#REF!</v>
      </c>
      <c r="N279" s="137" t="e">
        <f>'Comm Input'!#REF!</f>
        <v>#REF!</v>
      </c>
      <c r="O279" s="3" t="e">
        <f>'Comm Input'!#REF!</f>
        <v>#REF!</v>
      </c>
    </row>
    <row r="280" spans="1:15" ht="23.25" x14ac:dyDescent="0.35">
      <c r="A280" s="199" t="e">
        <f>'Comm Input'!#REF!</f>
        <v>#REF!</v>
      </c>
      <c r="B280" s="35" t="e">
        <f>'Comm Input'!#REF!</f>
        <v>#REF!</v>
      </c>
      <c r="C280" s="46" t="e">
        <f>'Comm Input'!#REF!</f>
        <v>#REF!</v>
      </c>
      <c r="D280" s="8" t="e">
        <f>'Comm Input'!#REF!</f>
        <v>#REF!</v>
      </c>
      <c r="E280" s="158" t="e">
        <f>'Comm Input'!#REF!</f>
        <v>#REF!</v>
      </c>
      <c r="F280" s="158" t="e">
        <f>'Comm Input'!#REF!</f>
        <v>#REF!</v>
      </c>
      <c r="G280" s="158" t="e">
        <f>'Comm Input'!#REF!</f>
        <v>#REF!</v>
      </c>
      <c r="H280" s="117" t="e">
        <f>'Comm Input'!#REF!</f>
        <v>#REF!</v>
      </c>
      <c r="I280" s="158" t="e">
        <f>'Comm Input'!#REF!</f>
        <v>#REF!</v>
      </c>
      <c r="J280" s="117" t="e">
        <f>'Comm Input'!#REF!</f>
        <v>#REF!</v>
      </c>
      <c r="K280" s="160" t="e">
        <f>'Comm Input'!#REF!</f>
        <v>#REF!</v>
      </c>
      <c r="L280" s="158" t="e">
        <f>'Comm Input'!#REF!</f>
        <v>#REF!</v>
      </c>
      <c r="M280" s="159" t="e">
        <f>'Comm Input'!#REF!</f>
        <v>#REF!</v>
      </c>
      <c r="N280" s="183" t="e">
        <f>'Comm Input'!#REF!</f>
        <v>#REF!</v>
      </c>
      <c r="O280" s="3" t="e">
        <f>'Comm Input'!#REF!</f>
        <v>#REF!</v>
      </c>
    </row>
    <row r="281" spans="1:15" ht="23.25" x14ac:dyDescent="0.35">
      <c r="A281" s="11" t="e">
        <f>'Comm Input'!#REF!</f>
        <v>#REF!</v>
      </c>
      <c r="B281" s="11" t="e">
        <f>'Comm Input'!#REF!</f>
        <v>#REF!</v>
      </c>
      <c r="C281" s="11" t="e">
        <f>'Comm Input'!#REF!</f>
        <v>#REF!</v>
      </c>
      <c r="D281" s="45" t="e">
        <f>'Comm Input'!#REF!</f>
        <v>#REF!</v>
      </c>
      <c r="E281" s="13" t="e">
        <f>'Comm Input'!#REF!</f>
        <v>#REF!</v>
      </c>
      <c r="F281" s="36" t="e">
        <f>'Comm Input'!#REF!</f>
        <v>#REF!</v>
      </c>
      <c r="G281" s="13" t="e">
        <f>'Comm Input'!#REF!</f>
        <v>#REF!</v>
      </c>
      <c r="H281" s="23" t="e">
        <f>'Comm Input'!#REF!</f>
        <v>#REF!</v>
      </c>
      <c r="I281" s="36" t="e">
        <f>'Comm Input'!#REF!</f>
        <v>#REF!</v>
      </c>
      <c r="J281" s="23" t="e">
        <f>'Comm Input'!#REF!</f>
        <v>#REF!</v>
      </c>
      <c r="K281" s="23" t="e">
        <f>'Comm Input'!#REF!</f>
        <v>#REF!</v>
      </c>
      <c r="L281" s="23" t="e">
        <f>'Comm Input'!#REF!</f>
        <v>#REF!</v>
      </c>
      <c r="M281" s="23" t="e">
        <f>'Comm Input'!#REF!</f>
        <v>#REF!</v>
      </c>
      <c r="N281" s="23" t="e">
        <f>'Comm Input'!#REF!</f>
        <v>#REF!</v>
      </c>
      <c r="O281" s="3" t="e">
        <f>'Comm Input'!#REF!</f>
        <v>#REF!</v>
      </c>
    </row>
    <row r="282" spans="1:15" ht="23.25" x14ac:dyDescent="0.35">
      <c r="A282" s="11" t="e">
        <f>'Comm Input'!#REF!</f>
        <v>#REF!</v>
      </c>
      <c r="B282" s="11" t="e">
        <f>'Comm Input'!#REF!</f>
        <v>#REF!</v>
      </c>
      <c r="C282" s="11" t="e">
        <f>'Comm Input'!#REF!</f>
        <v>#REF!</v>
      </c>
      <c r="D282" s="45" t="e">
        <f>'Comm Input'!#REF!</f>
        <v>#REF!</v>
      </c>
      <c r="E282" s="13" t="e">
        <f>'Comm Input'!#REF!</f>
        <v>#REF!</v>
      </c>
      <c r="F282" s="36" t="e">
        <f>'Comm Input'!#REF!</f>
        <v>#REF!</v>
      </c>
      <c r="G282" s="13" t="e">
        <f>'Comm Input'!#REF!</f>
        <v>#REF!</v>
      </c>
      <c r="H282" s="23" t="e">
        <f>'Comm Input'!#REF!</f>
        <v>#REF!</v>
      </c>
      <c r="I282" s="36" t="e">
        <f>'Comm Input'!#REF!</f>
        <v>#REF!</v>
      </c>
      <c r="J282" s="23" t="e">
        <f>'Comm Input'!#REF!</f>
        <v>#REF!</v>
      </c>
      <c r="K282" s="23" t="e">
        <f>'Comm Input'!#REF!</f>
        <v>#REF!</v>
      </c>
      <c r="L282" s="23" t="e">
        <f>'Comm Input'!#REF!</f>
        <v>#REF!</v>
      </c>
      <c r="M282" s="23" t="e">
        <f>'Comm Input'!#REF!</f>
        <v>#REF!</v>
      </c>
      <c r="N282" s="23" t="e">
        <f>'Comm Input'!#REF!</f>
        <v>#REF!</v>
      </c>
      <c r="O282" s="3" t="e">
        <f>'Comm Input'!#REF!</f>
        <v>#REF!</v>
      </c>
    </row>
    <row r="283" spans="1:15" ht="23.25" x14ac:dyDescent="0.35">
      <c r="A283" s="11" t="e">
        <f>'Comm Input'!#REF!</f>
        <v>#REF!</v>
      </c>
      <c r="B283" t="e">
        <f>'Comm Input'!#REF!</f>
        <v>#REF!</v>
      </c>
      <c r="C283" t="e">
        <f>'Comm Input'!#REF!</f>
        <v>#REF!</v>
      </c>
      <c r="D283" s="12" t="e">
        <f>'Comm Input'!#REF!</f>
        <v>#REF!</v>
      </c>
      <c r="E283" s="17" t="e">
        <f>'Comm Input'!#REF!</f>
        <v>#REF!</v>
      </c>
      <c r="F283" s="38" t="e">
        <f>'Comm Input'!#REF!</f>
        <v>#REF!</v>
      </c>
      <c r="G283" s="38" t="e">
        <f>'Comm Input'!#REF!</f>
        <v>#REF!</v>
      </c>
      <c r="H283" s="22" t="e">
        <f>'Comm Input'!#REF!</f>
        <v>#REF!</v>
      </c>
      <c r="I283" s="38" t="e">
        <f>'Comm Input'!#REF!</f>
        <v>#REF!</v>
      </c>
      <c r="J283" s="22" t="e">
        <f>'Comm Input'!#REF!</f>
        <v>#REF!</v>
      </c>
      <c r="K283" s="1177" t="e">
        <f>'Comm Input'!#REF!</f>
        <v>#REF!</v>
      </c>
      <c r="L283" s="164" t="e">
        <f>'Comm Input'!#REF!</f>
        <v>#REF!</v>
      </c>
      <c r="M283" s="137" t="e">
        <f>'Comm Input'!#REF!</f>
        <v>#REF!</v>
      </c>
      <c r="N283" s="137" t="e">
        <f>'Comm Input'!#REF!</f>
        <v>#REF!</v>
      </c>
      <c r="O283" s="109" t="e">
        <f>'Comm Input'!#REF!</f>
        <v>#REF!</v>
      </c>
    </row>
    <row r="284" spans="1:15" ht="23.25" x14ac:dyDescent="0.35">
      <c r="A284" s="11" t="e">
        <f>'Comm Input'!#REF!</f>
        <v>#REF!</v>
      </c>
      <c r="B284" t="e">
        <f>'Comm Input'!#REF!</f>
        <v>#REF!</v>
      </c>
      <c r="C284" t="e">
        <f>'Comm Input'!#REF!</f>
        <v>#REF!</v>
      </c>
      <c r="D284" s="40" t="e">
        <f>'Comm Input'!#REF!</f>
        <v>#REF!</v>
      </c>
      <c r="E284" s="17" t="e">
        <f>'Comm Input'!#REF!</f>
        <v>#REF!</v>
      </c>
      <c r="F284" s="38" t="e">
        <f>'Comm Input'!#REF!</f>
        <v>#REF!</v>
      </c>
      <c r="G284" s="38" t="e">
        <f>'Comm Input'!#REF!</f>
        <v>#REF!</v>
      </c>
      <c r="H284" s="22" t="e">
        <f>'Comm Input'!#REF!</f>
        <v>#REF!</v>
      </c>
      <c r="I284" s="38" t="e">
        <f>'Comm Input'!#REF!</f>
        <v>#REF!</v>
      </c>
      <c r="J284" s="22" t="e">
        <f>'Comm Input'!#REF!</f>
        <v>#REF!</v>
      </c>
      <c r="K284" s="164" t="e">
        <f>'Comm Input'!#REF!</f>
        <v>#REF!</v>
      </c>
      <c r="L284" s="164" t="e">
        <f>'Comm Input'!#REF!</f>
        <v>#REF!</v>
      </c>
      <c r="M284" s="137" t="e">
        <f>'Comm Input'!#REF!</f>
        <v>#REF!</v>
      </c>
      <c r="N284" s="137" t="e">
        <f>'Comm Input'!#REF!</f>
        <v>#REF!</v>
      </c>
      <c r="O284" s="3" t="e">
        <f>'Comm Input'!#REF!</f>
        <v>#REF!</v>
      </c>
    </row>
    <row r="285" spans="1:15" ht="23.25" x14ac:dyDescent="0.35">
      <c r="A285" s="199" t="e">
        <f>'Comm Input'!#REF!</f>
        <v>#REF!</v>
      </c>
      <c r="B285" s="35" t="e">
        <f>'Comm Input'!#REF!</f>
        <v>#REF!</v>
      </c>
      <c r="C285" s="46" t="e">
        <f>'Comm Input'!#REF!</f>
        <v>#REF!</v>
      </c>
      <c r="D285" s="8" t="e">
        <f>'Comm Input'!#REF!</f>
        <v>#REF!</v>
      </c>
      <c r="E285" s="158" t="e">
        <f>'Comm Input'!#REF!</f>
        <v>#REF!</v>
      </c>
      <c r="F285" s="158" t="e">
        <f>'Comm Input'!#REF!</f>
        <v>#REF!</v>
      </c>
      <c r="G285" s="158" t="e">
        <f>'Comm Input'!#REF!</f>
        <v>#REF!</v>
      </c>
      <c r="H285" s="117" t="e">
        <f>'Comm Input'!#REF!</f>
        <v>#REF!</v>
      </c>
      <c r="I285" s="158" t="e">
        <f>'Comm Input'!#REF!</f>
        <v>#REF!</v>
      </c>
      <c r="J285" s="117" t="e">
        <f>'Comm Input'!#REF!</f>
        <v>#REF!</v>
      </c>
      <c r="K285" s="160" t="e">
        <f>'Comm Input'!#REF!</f>
        <v>#REF!</v>
      </c>
      <c r="L285" s="158" t="e">
        <f>'Comm Input'!#REF!</f>
        <v>#REF!</v>
      </c>
      <c r="M285" s="159" t="e">
        <f>'Comm Input'!#REF!</f>
        <v>#REF!</v>
      </c>
      <c r="N285" s="183" t="e">
        <f>'Comm Input'!#REF!</f>
        <v>#REF!</v>
      </c>
      <c r="O285" s="3" t="e">
        <f>'Comm Input'!#REF!</f>
        <v>#REF!</v>
      </c>
    </row>
    <row r="286" spans="1:15" ht="23.25" x14ac:dyDescent="0.35">
      <c r="A286" s="11" t="e">
        <f>'Comm Input'!#REF!</f>
        <v>#REF!</v>
      </c>
      <c r="B286" s="11" t="e">
        <f>'Comm Input'!#REF!</f>
        <v>#REF!</v>
      </c>
      <c r="C286" s="11" t="e">
        <f>'Comm Input'!#REF!</f>
        <v>#REF!</v>
      </c>
      <c r="D286" s="45" t="e">
        <f>'Comm Input'!#REF!</f>
        <v>#REF!</v>
      </c>
      <c r="E286" s="13" t="e">
        <f>'Comm Input'!#REF!</f>
        <v>#REF!</v>
      </c>
      <c r="F286" s="36" t="e">
        <f>'Comm Input'!#REF!</f>
        <v>#REF!</v>
      </c>
      <c r="G286" s="13" t="e">
        <f>'Comm Input'!#REF!</f>
        <v>#REF!</v>
      </c>
      <c r="H286" s="23" t="e">
        <f>'Comm Input'!#REF!</f>
        <v>#REF!</v>
      </c>
      <c r="I286" s="36" t="e">
        <f>'Comm Input'!#REF!</f>
        <v>#REF!</v>
      </c>
      <c r="J286" s="23" t="e">
        <f>'Comm Input'!#REF!</f>
        <v>#REF!</v>
      </c>
      <c r="K286" s="23" t="e">
        <f>'Comm Input'!#REF!</f>
        <v>#REF!</v>
      </c>
      <c r="L286" s="23" t="e">
        <f>'Comm Input'!#REF!</f>
        <v>#REF!</v>
      </c>
      <c r="M286" s="23" t="e">
        <f>'Comm Input'!#REF!</f>
        <v>#REF!</v>
      </c>
      <c r="N286" s="23" t="e">
        <f>'Comm Input'!#REF!</f>
        <v>#REF!</v>
      </c>
      <c r="O286" s="3" t="e">
        <f>'Comm Input'!#REF!</f>
        <v>#REF!</v>
      </c>
    </row>
    <row r="287" spans="1:15" ht="23.25" x14ac:dyDescent="0.35">
      <c r="A287" s="11" t="e">
        <f>'Comm Input'!#REF!</f>
        <v>#REF!</v>
      </c>
      <c r="B287" s="11" t="e">
        <f>'Comm Input'!#REF!</f>
        <v>#REF!</v>
      </c>
      <c r="C287" s="11" t="e">
        <f>'Comm Input'!#REF!</f>
        <v>#REF!</v>
      </c>
      <c r="D287" s="45" t="e">
        <f>'Comm Input'!#REF!</f>
        <v>#REF!</v>
      </c>
      <c r="E287" s="13" t="e">
        <f>'Comm Input'!#REF!</f>
        <v>#REF!</v>
      </c>
      <c r="F287" s="36" t="e">
        <f>'Comm Input'!#REF!</f>
        <v>#REF!</v>
      </c>
      <c r="G287" s="13" t="e">
        <f>'Comm Input'!#REF!</f>
        <v>#REF!</v>
      </c>
      <c r="H287" s="23" t="e">
        <f>'Comm Input'!#REF!</f>
        <v>#REF!</v>
      </c>
      <c r="I287" s="36" t="e">
        <f>'Comm Input'!#REF!</f>
        <v>#REF!</v>
      </c>
      <c r="J287" s="23" t="e">
        <f>'Comm Input'!#REF!</f>
        <v>#REF!</v>
      </c>
      <c r="K287" s="23" t="e">
        <f>'Comm Input'!#REF!</f>
        <v>#REF!</v>
      </c>
      <c r="L287" s="23" t="e">
        <f>'Comm Input'!#REF!</f>
        <v>#REF!</v>
      </c>
      <c r="M287" s="23" t="e">
        <f>'Comm Input'!#REF!</f>
        <v>#REF!</v>
      </c>
      <c r="N287" s="23" t="e">
        <f>'Comm Input'!#REF!</f>
        <v>#REF!</v>
      </c>
      <c r="O287" s="3" t="e">
        <f>'Comm Input'!#REF!</f>
        <v>#REF!</v>
      </c>
    </row>
    <row r="288" spans="1:15" ht="23.25" x14ac:dyDescent="0.35">
      <c r="A288" s="11" t="e">
        <f>'Comm Input'!#REF!</f>
        <v>#REF!</v>
      </c>
      <c r="B288" t="e">
        <f>'Comm Input'!#REF!</f>
        <v>#REF!</v>
      </c>
      <c r="C288" t="e">
        <f>'Comm Input'!#REF!</f>
        <v>#REF!</v>
      </c>
      <c r="D288" s="40" t="e">
        <f>'Comm Input'!#REF!</f>
        <v>#REF!</v>
      </c>
      <c r="E288" s="17" t="e">
        <f>'Comm Input'!#REF!</f>
        <v>#REF!</v>
      </c>
      <c r="F288" s="38" t="e">
        <f>'Comm Input'!#REF!</f>
        <v>#REF!</v>
      </c>
      <c r="G288" s="38" t="e">
        <f>'Comm Input'!#REF!</f>
        <v>#REF!</v>
      </c>
      <c r="H288" s="22" t="e">
        <f>'Comm Input'!#REF!</f>
        <v>#REF!</v>
      </c>
      <c r="I288" s="38" t="e">
        <f>'Comm Input'!#REF!</f>
        <v>#REF!</v>
      </c>
      <c r="J288" s="22" t="e">
        <f>'Comm Input'!#REF!</f>
        <v>#REF!</v>
      </c>
      <c r="K288" s="1177" t="e">
        <f>'Comm Input'!#REF!</f>
        <v>#REF!</v>
      </c>
      <c r="L288" s="164" t="e">
        <f>'Comm Input'!#REF!</f>
        <v>#REF!</v>
      </c>
      <c r="M288" s="137" t="e">
        <f>'Comm Input'!#REF!</f>
        <v>#REF!</v>
      </c>
      <c r="N288" s="137" t="e">
        <f>'Comm Input'!#REF!</f>
        <v>#REF!</v>
      </c>
      <c r="O288" s="109" t="e">
        <f>'Comm Input'!#REF!</f>
        <v>#REF!</v>
      </c>
    </row>
    <row r="289" spans="1:15" ht="23.25" x14ac:dyDescent="0.35">
      <c r="A289" s="11" t="e">
        <f>'Comm Input'!#REF!</f>
        <v>#REF!</v>
      </c>
      <c r="B289" t="e">
        <f>'Comm Input'!#REF!</f>
        <v>#REF!</v>
      </c>
      <c r="C289" t="e">
        <f>'Comm Input'!#REF!</f>
        <v>#REF!</v>
      </c>
      <c r="D289" s="40" t="e">
        <f>'Comm Input'!#REF!</f>
        <v>#REF!</v>
      </c>
      <c r="E289" s="17" t="e">
        <f>'Comm Input'!#REF!</f>
        <v>#REF!</v>
      </c>
      <c r="F289" s="38" t="e">
        <f>'Comm Input'!#REF!</f>
        <v>#REF!</v>
      </c>
      <c r="G289" s="38" t="e">
        <f>'Comm Input'!#REF!</f>
        <v>#REF!</v>
      </c>
      <c r="H289" s="22" t="e">
        <f>'Comm Input'!#REF!</f>
        <v>#REF!</v>
      </c>
      <c r="I289" s="38" t="e">
        <f>'Comm Input'!#REF!</f>
        <v>#REF!</v>
      </c>
      <c r="J289" s="22" t="e">
        <f>'Comm Input'!#REF!</f>
        <v>#REF!</v>
      </c>
      <c r="K289" s="164" t="e">
        <f>'Comm Input'!#REF!</f>
        <v>#REF!</v>
      </c>
      <c r="L289" s="164" t="e">
        <f>'Comm Input'!#REF!</f>
        <v>#REF!</v>
      </c>
      <c r="M289" s="137" t="e">
        <f>'Comm Input'!#REF!</f>
        <v>#REF!</v>
      </c>
      <c r="N289" s="137" t="e">
        <f>'Comm Input'!#REF!</f>
        <v>#REF!</v>
      </c>
      <c r="O289" s="3" t="e">
        <f>'Comm Input'!#REF!</f>
        <v>#REF!</v>
      </c>
    </row>
    <row r="290" spans="1:15" ht="23.25" x14ac:dyDescent="0.35">
      <c r="A290" s="199" t="e">
        <f>'Comm Input'!#REF!</f>
        <v>#REF!</v>
      </c>
      <c r="B290" s="35" t="e">
        <f>'Comm Input'!#REF!</f>
        <v>#REF!</v>
      </c>
      <c r="C290" s="46" t="e">
        <f>'Comm Input'!#REF!</f>
        <v>#REF!</v>
      </c>
      <c r="D290" s="8" t="e">
        <f>'Comm Input'!#REF!</f>
        <v>#REF!</v>
      </c>
      <c r="E290" s="158" t="e">
        <f>'Comm Input'!#REF!</f>
        <v>#REF!</v>
      </c>
      <c r="F290" s="158" t="e">
        <f>'Comm Input'!#REF!</f>
        <v>#REF!</v>
      </c>
      <c r="G290" s="158" t="e">
        <f>'Comm Input'!#REF!</f>
        <v>#REF!</v>
      </c>
      <c r="H290" s="117" t="e">
        <f>'Comm Input'!#REF!</f>
        <v>#REF!</v>
      </c>
      <c r="I290" s="158" t="e">
        <f>'Comm Input'!#REF!</f>
        <v>#REF!</v>
      </c>
      <c r="J290" s="117" t="e">
        <f>'Comm Input'!#REF!</f>
        <v>#REF!</v>
      </c>
      <c r="K290" s="160" t="e">
        <f>'Comm Input'!#REF!</f>
        <v>#REF!</v>
      </c>
      <c r="L290" s="158" t="e">
        <f>'Comm Input'!#REF!</f>
        <v>#REF!</v>
      </c>
      <c r="M290" s="159" t="e">
        <f>'Comm Input'!#REF!</f>
        <v>#REF!</v>
      </c>
      <c r="N290" s="183" t="e">
        <f>'Comm Input'!#REF!</f>
        <v>#REF!</v>
      </c>
      <c r="O290" s="3" t="e">
        <f>'Comm Input'!#REF!</f>
        <v>#REF!</v>
      </c>
    </row>
    <row r="291" spans="1:15" ht="23.25" x14ac:dyDescent="0.35">
      <c r="A291" s="11" t="e">
        <f>'Comm Input'!#REF!</f>
        <v>#REF!</v>
      </c>
      <c r="B291" s="11" t="e">
        <f>'Comm Input'!#REF!</f>
        <v>#REF!</v>
      </c>
      <c r="C291" s="11" t="e">
        <f>'Comm Input'!#REF!</f>
        <v>#REF!</v>
      </c>
      <c r="D291" s="45" t="e">
        <f>'Comm Input'!#REF!</f>
        <v>#REF!</v>
      </c>
      <c r="E291" s="13" t="e">
        <f>'Comm Input'!#REF!</f>
        <v>#REF!</v>
      </c>
      <c r="F291" s="36" t="e">
        <f>'Comm Input'!#REF!</f>
        <v>#REF!</v>
      </c>
      <c r="G291" s="13" t="e">
        <f>'Comm Input'!#REF!</f>
        <v>#REF!</v>
      </c>
      <c r="H291" s="23" t="e">
        <f>'Comm Input'!#REF!</f>
        <v>#REF!</v>
      </c>
      <c r="I291" s="36" t="e">
        <f>'Comm Input'!#REF!</f>
        <v>#REF!</v>
      </c>
      <c r="J291" s="23" t="e">
        <f>'Comm Input'!#REF!</f>
        <v>#REF!</v>
      </c>
      <c r="K291" s="23" t="e">
        <f>'Comm Input'!#REF!</f>
        <v>#REF!</v>
      </c>
      <c r="L291" s="23" t="e">
        <f>'Comm Input'!#REF!</f>
        <v>#REF!</v>
      </c>
      <c r="M291" s="23" t="e">
        <f>'Comm Input'!#REF!</f>
        <v>#REF!</v>
      </c>
      <c r="N291" s="23" t="e">
        <f>'Comm Input'!#REF!</f>
        <v>#REF!</v>
      </c>
      <c r="O291" s="3" t="e">
        <f>'Comm Input'!#REF!</f>
        <v>#REF!</v>
      </c>
    </row>
    <row r="292" spans="1:15" ht="23.25" x14ac:dyDescent="0.35">
      <c r="A292" s="11" t="e">
        <f>'Comm Input'!#REF!</f>
        <v>#REF!</v>
      </c>
      <c r="B292" s="11" t="e">
        <f>'Comm Input'!#REF!</f>
        <v>#REF!</v>
      </c>
      <c r="C292" s="11" t="e">
        <f>'Comm Input'!#REF!</f>
        <v>#REF!</v>
      </c>
      <c r="D292" s="45" t="e">
        <f>'Comm Input'!#REF!</f>
        <v>#REF!</v>
      </c>
      <c r="E292" s="13" t="e">
        <f>'Comm Input'!#REF!</f>
        <v>#REF!</v>
      </c>
      <c r="F292" s="36" t="e">
        <f>'Comm Input'!#REF!</f>
        <v>#REF!</v>
      </c>
      <c r="G292" s="13" t="e">
        <f>'Comm Input'!#REF!</f>
        <v>#REF!</v>
      </c>
      <c r="H292" s="23" t="e">
        <f>'Comm Input'!#REF!</f>
        <v>#REF!</v>
      </c>
      <c r="I292" s="36" t="e">
        <f>'Comm Input'!#REF!</f>
        <v>#REF!</v>
      </c>
      <c r="J292" s="23" t="e">
        <f>'Comm Input'!#REF!</f>
        <v>#REF!</v>
      </c>
      <c r="K292" s="23" t="e">
        <f>'Comm Input'!#REF!</f>
        <v>#REF!</v>
      </c>
      <c r="L292" s="23" t="e">
        <f>'Comm Input'!#REF!</f>
        <v>#REF!</v>
      </c>
      <c r="M292" s="23" t="e">
        <f>'Comm Input'!#REF!</f>
        <v>#REF!</v>
      </c>
      <c r="N292" s="23" t="e">
        <f>'Comm Input'!#REF!</f>
        <v>#REF!</v>
      </c>
      <c r="O292" s="3" t="e">
        <f>'Comm Input'!#REF!</f>
        <v>#REF!</v>
      </c>
    </row>
    <row r="293" spans="1:15" ht="23.25" x14ac:dyDescent="0.35">
      <c r="A293" s="11" t="e">
        <f>'Comm Input'!#REF!</f>
        <v>#REF!</v>
      </c>
      <c r="B293" t="e">
        <f>'Comm Input'!#REF!</f>
        <v>#REF!</v>
      </c>
      <c r="C293" t="e">
        <f>'Comm Input'!#REF!</f>
        <v>#REF!</v>
      </c>
      <c r="D293" s="40" t="e">
        <f>'Comm Input'!#REF!</f>
        <v>#REF!</v>
      </c>
      <c r="E293" s="17" t="e">
        <f>'Comm Input'!#REF!</f>
        <v>#REF!</v>
      </c>
      <c r="F293" s="38" t="e">
        <f>'Comm Input'!#REF!</f>
        <v>#REF!</v>
      </c>
      <c r="G293" s="38" t="e">
        <f>'Comm Input'!#REF!</f>
        <v>#REF!</v>
      </c>
      <c r="H293" s="22" t="e">
        <f>'Comm Input'!#REF!</f>
        <v>#REF!</v>
      </c>
      <c r="I293" s="38" t="e">
        <f>'Comm Input'!#REF!</f>
        <v>#REF!</v>
      </c>
      <c r="J293" s="22" t="e">
        <f>'Comm Input'!#REF!</f>
        <v>#REF!</v>
      </c>
      <c r="K293" s="1177" t="e">
        <f>'Comm Input'!#REF!</f>
        <v>#REF!</v>
      </c>
      <c r="L293" s="164" t="e">
        <f>'Comm Input'!#REF!</f>
        <v>#REF!</v>
      </c>
      <c r="M293" s="137" t="e">
        <f>'Comm Input'!#REF!</f>
        <v>#REF!</v>
      </c>
      <c r="N293" s="137" t="e">
        <f>'Comm Input'!#REF!</f>
        <v>#REF!</v>
      </c>
      <c r="O293" s="109" t="e">
        <f>'Comm Input'!#REF!</f>
        <v>#REF!</v>
      </c>
    </row>
    <row r="294" spans="1:15" ht="23.25" x14ac:dyDescent="0.35">
      <c r="A294" s="11" t="e">
        <f>'Comm Input'!#REF!</f>
        <v>#REF!</v>
      </c>
      <c r="B294" t="e">
        <f>'Comm Input'!#REF!</f>
        <v>#REF!</v>
      </c>
      <c r="C294" t="e">
        <f>'Comm Input'!#REF!</f>
        <v>#REF!</v>
      </c>
      <c r="D294" s="40" t="e">
        <f>'Comm Input'!#REF!</f>
        <v>#REF!</v>
      </c>
      <c r="E294" s="17" t="e">
        <f>'Comm Input'!#REF!</f>
        <v>#REF!</v>
      </c>
      <c r="F294" s="38" t="e">
        <f>'Comm Input'!#REF!</f>
        <v>#REF!</v>
      </c>
      <c r="G294" s="38" t="e">
        <f>'Comm Input'!#REF!</f>
        <v>#REF!</v>
      </c>
      <c r="H294" s="22" t="e">
        <f>'Comm Input'!#REF!</f>
        <v>#REF!</v>
      </c>
      <c r="I294" s="38" t="e">
        <f>'Comm Input'!#REF!</f>
        <v>#REF!</v>
      </c>
      <c r="J294" s="22" t="e">
        <f>'Comm Input'!#REF!</f>
        <v>#REF!</v>
      </c>
      <c r="K294" s="164" t="e">
        <f>'Comm Input'!#REF!</f>
        <v>#REF!</v>
      </c>
      <c r="L294" s="164" t="e">
        <f>'Comm Input'!#REF!</f>
        <v>#REF!</v>
      </c>
      <c r="M294" s="137" t="e">
        <f>'Comm Input'!#REF!</f>
        <v>#REF!</v>
      </c>
      <c r="N294" s="137" t="e">
        <f>'Comm Input'!#REF!</f>
        <v>#REF!</v>
      </c>
      <c r="O294" s="3" t="e">
        <f>'Comm Input'!#REF!</f>
        <v>#REF!</v>
      </c>
    </row>
    <row r="295" spans="1:15" ht="23.25" x14ac:dyDescent="0.35">
      <c r="A295" s="199" t="e">
        <f>'Comm Input'!#REF!</f>
        <v>#REF!</v>
      </c>
      <c r="B295" s="35" t="e">
        <f>'Comm Input'!#REF!</f>
        <v>#REF!</v>
      </c>
      <c r="C295" s="46" t="e">
        <f>'Comm Input'!#REF!</f>
        <v>#REF!</v>
      </c>
      <c r="D295" s="8" t="e">
        <f>'Comm Input'!#REF!</f>
        <v>#REF!</v>
      </c>
      <c r="E295" s="158" t="e">
        <f>'Comm Input'!#REF!</f>
        <v>#REF!</v>
      </c>
      <c r="F295" s="158" t="e">
        <f>'Comm Input'!#REF!</f>
        <v>#REF!</v>
      </c>
      <c r="G295" s="158" t="e">
        <f>'Comm Input'!#REF!</f>
        <v>#REF!</v>
      </c>
      <c r="H295" s="117" t="e">
        <f>'Comm Input'!#REF!</f>
        <v>#REF!</v>
      </c>
      <c r="I295" s="158" t="e">
        <f>'Comm Input'!#REF!</f>
        <v>#REF!</v>
      </c>
      <c r="J295" s="117" t="e">
        <f>'Comm Input'!#REF!</f>
        <v>#REF!</v>
      </c>
      <c r="K295" s="160" t="e">
        <f>'Comm Input'!#REF!</f>
        <v>#REF!</v>
      </c>
      <c r="L295" s="158" t="e">
        <f>'Comm Input'!#REF!</f>
        <v>#REF!</v>
      </c>
      <c r="M295" s="159" t="e">
        <f>'Comm Input'!#REF!</f>
        <v>#REF!</v>
      </c>
      <c r="N295" s="183" t="e">
        <f>'Comm Input'!#REF!</f>
        <v>#REF!</v>
      </c>
      <c r="O295" s="3" t="e">
        <f>'Comm Input'!#REF!</f>
        <v>#REF!</v>
      </c>
    </row>
    <row r="296" spans="1:15" ht="23.25" x14ac:dyDescent="0.35">
      <c r="A296" s="11" t="e">
        <f>'Comm Input'!#REF!</f>
        <v>#REF!</v>
      </c>
      <c r="B296" s="11" t="e">
        <f>'Comm Input'!#REF!</f>
        <v>#REF!</v>
      </c>
      <c r="C296" s="11" t="e">
        <f>'Comm Input'!#REF!</f>
        <v>#REF!</v>
      </c>
      <c r="D296" s="45" t="e">
        <f>'Comm Input'!#REF!</f>
        <v>#REF!</v>
      </c>
      <c r="E296" s="13" t="e">
        <f>'Comm Input'!#REF!</f>
        <v>#REF!</v>
      </c>
      <c r="F296" s="36" t="e">
        <f>'Comm Input'!#REF!</f>
        <v>#REF!</v>
      </c>
      <c r="G296" s="13" t="e">
        <f>'Comm Input'!#REF!</f>
        <v>#REF!</v>
      </c>
      <c r="H296" s="23" t="e">
        <f>'Comm Input'!#REF!</f>
        <v>#REF!</v>
      </c>
      <c r="I296" s="36" t="e">
        <f>'Comm Input'!#REF!</f>
        <v>#REF!</v>
      </c>
      <c r="J296" s="23" t="e">
        <f>'Comm Input'!#REF!</f>
        <v>#REF!</v>
      </c>
      <c r="K296" s="23" t="e">
        <f>'Comm Input'!#REF!</f>
        <v>#REF!</v>
      </c>
      <c r="L296" s="23" t="e">
        <f>'Comm Input'!#REF!</f>
        <v>#REF!</v>
      </c>
      <c r="M296" s="23" t="e">
        <f>'Comm Input'!#REF!</f>
        <v>#REF!</v>
      </c>
      <c r="N296" s="23" t="e">
        <f>'Comm Input'!#REF!</f>
        <v>#REF!</v>
      </c>
      <c r="O296" s="3" t="e">
        <f>'Comm Input'!#REF!</f>
        <v>#REF!</v>
      </c>
    </row>
    <row r="297" spans="1:15" ht="23.25" x14ac:dyDescent="0.35">
      <c r="A297" s="11" t="e">
        <f>'Comm Input'!#REF!</f>
        <v>#REF!</v>
      </c>
      <c r="B297" s="11" t="e">
        <f>'Comm Input'!#REF!</f>
        <v>#REF!</v>
      </c>
      <c r="C297" s="11" t="e">
        <f>'Comm Input'!#REF!</f>
        <v>#REF!</v>
      </c>
      <c r="D297" s="45" t="e">
        <f>'Comm Input'!#REF!</f>
        <v>#REF!</v>
      </c>
      <c r="E297" s="13" t="e">
        <f>'Comm Input'!#REF!</f>
        <v>#REF!</v>
      </c>
      <c r="F297" s="36" t="e">
        <f>'Comm Input'!#REF!</f>
        <v>#REF!</v>
      </c>
      <c r="G297" s="13" t="e">
        <f>'Comm Input'!#REF!</f>
        <v>#REF!</v>
      </c>
      <c r="H297" s="23" t="e">
        <f>'Comm Input'!#REF!</f>
        <v>#REF!</v>
      </c>
      <c r="I297" s="36" t="e">
        <f>'Comm Input'!#REF!</f>
        <v>#REF!</v>
      </c>
      <c r="J297" s="23" t="e">
        <f>'Comm Input'!#REF!</f>
        <v>#REF!</v>
      </c>
      <c r="K297" s="23" t="e">
        <f>'Comm Input'!#REF!</f>
        <v>#REF!</v>
      </c>
      <c r="L297" s="23" t="e">
        <f>'Comm Input'!#REF!</f>
        <v>#REF!</v>
      </c>
      <c r="M297" s="23" t="e">
        <f>'Comm Input'!#REF!</f>
        <v>#REF!</v>
      </c>
      <c r="N297" s="23" t="e">
        <f>'Comm Input'!#REF!</f>
        <v>#REF!</v>
      </c>
      <c r="O297" s="3" t="e">
        <f>'Comm Input'!#REF!</f>
        <v>#REF!</v>
      </c>
    </row>
    <row r="298" spans="1:15" ht="23.25" x14ac:dyDescent="0.35">
      <c r="A298" s="11" t="e">
        <f>'Comm Input'!#REF!</f>
        <v>#REF!</v>
      </c>
      <c r="B298" t="e">
        <f>'Comm Input'!#REF!</f>
        <v>#REF!</v>
      </c>
      <c r="C298" t="e">
        <f>'Comm Input'!#REF!</f>
        <v>#REF!</v>
      </c>
      <c r="D298" s="40" t="e">
        <f>'Comm Input'!#REF!</f>
        <v>#REF!</v>
      </c>
      <c r="E298" s="17" t="e">
        <f>'Comm Input'!#REF!</f>
        <v>#REF!</v>
      </c>
      <c r="F298" s="38" t="e">
        <f>'Comm Input'!#REF!</f>
        <v>#REF!</v>
      </c>
      <c r="G298" s="38" t="e">
        <f>'Comm Input'!#REF!</f>
        <v>#REF!</v>
      </c>
      <c r="H298" s="22" t="e">
        <f>'Comm Input'!#REF!</f>
        <v>#REF!</v>
      </c>
      <c r="I298" s="38" t="e">
        <f>'Comm Input'!#REF!</f>
        <v>#REF!</v>
      </c>
      <c r="J298" s="22" t="e">
        <f>'Comm Input'!#REF!</f>
        <v>#REF!</v>
      </c>
      <c r="K298" s="1177" t="e">
        <f>'Comm Input'!#REF!</f>
        <v>#REF!</v>
      </c>
      <c r="L298" s="164" t="e">
        <f>'Comm Input'!#REF!</f>
        <v>#REF!</v>
      </c>
      <c r="M298" s="137" t="e">
        <f>'Comm Input'!#REF!</f>
        <v>#REF!</v>
      </c>
      <c r="N298" s="137" t="e">
        <f>'Comm Input'!#REF!</f>
        <v>#REF!</v>
      </c>
      <c r="O298" s="109" t="e">
        <f>'Comm Input'!#REF!</f>
        <v>#REF!</v>
      </c>
    </row>
    <row r="299" spans="1:15" ht="23.25" x14ac:dyDescent="0.35">
      <c r="A299" s="11" t="e">
        <f>'Comm Input'!#REF!</f>
        <v>#REF!</v>
      </c>
      <c r="B299" t="e">
        <f>'Comm Input'!#REF!</f>
        <v>#REF!</v>
      </c>
      <c r="C299" t="e">
        <f>'Comm Input'!#REF!</f>
        <v>#REF!</v>
      </c>
      <c r="D299" s="40" t="e">
        <f>'Comm Input'!#REF!</f>
        <v>#REF!</v>
      </c>
      <c r="E299" s="17" t="e">
        <f>'Comm Input'!#REF!</f>
        <v>#REF!</v>
      </c>
      <c r="F299" s="38" t="e">
        <f>'Comm Input'!#REF!</f>
        <v>#REF!</v>
      </c>
      <c r="G299" s="38" t="e">
        <f>'Comm Input'!#REF!</f>
        <v>#REF!</v>
      </c>
      <c r="H299" s="22" t="e">
        <f>'Comm Input'!#REF!</f>
        <v>#REF!</v>
      </c>
      <c r="I299" s="38" t="e">
        <f>'Comm Input'!#REF!</f>
        <v>#REF!</v>
      </c>
      <c r="J299" s="22" t="e">
        <f>'Comm Input'!#REF!</f>
        <v>#REF!</v>
      </c>
      <c r="K299" s="164" t="e">
        <f>'Comm Input'!#REF!</f>
        <v>#REF!</v>
      </c>
      <c r="L299" s="164" t="e">
        <f>'Comm Input'!#REF!</f>
        <v>#REF!</v>
      </c>
      <c r="M299" s="137" t="e">
        <f>'Comm Input'!#REF!</f>
        <v>#REF!</v>
      </c>
      <c r="N299" s="137" t="e">
        <f>'Comm Input'!#REF!</f>
        <v>#REF!</v>
      </c>
      <c r="O299" s="3" t="e">
        <f>'Comm Input'!#REF!</f>
        <v>#REF!</v>
      </c>
    </row>
    <row r="300" spans="1:15" ht="23.25" x14ac:dyDescent="0.35">
      <c r="A300" s="199" t="e">
        <f>'Comm Input'!#REF!</f>
        <v>#REF!</v>
      </c>
      <c r="B300" s="35" t="e">
        <f>'Comm Input'!#REF!</f>
        <v>#REF!</v>
      </c>
      <c r="C300" s="46" t="e">
        <f>'Comm Input'!#REF!</f>
        <v>#REF!</v>
      </c>
      <c r="D300" s="8" t="e">
        <f>'Comm Input'!#REF!</f>
        <v>#REF!</v>
      </c>
      <c r="E300" s="158" t="e">
        <f>'Comm Input'!#REF!</f>
        <v>#REF!</v>
      </c>
      <c r="F300" s="158" t="e">
        <f>'Comm Input'!#REF!</f>
        <v>#REF!</v>
      </c>
      <c r="G300" s="158" t="e">
        <f>'Comm Input'!#REF!</f>
        <v>#REF!</v>
      </c>
      <c r="H300" s="117" t="e">
        <f>'Comm Input'!#REF!</f>
        <v>#REF!</v>
      </c>
      <c r="I300" s="158" t="e">
        <f>'Comm Input'!#REF!</f>
        <v>#REF!</v>
      </c>
      <c r="J300" s="117" t="e">
        <f>'Comm Input'!#REF!</f>
        <v>#REF!</v>
      </c>
      <c r="K300" s="160" t="e">
        <f>'Comm Input'!#REF!</f>
        <v>#REF!</v>
      </c>
      <c r="L300" s="158" t="e">
        <f>'Comm Input'!#REF!</f>
        <v>#REF!</v>
      </c>
      <c r="M300" s="159" t="e">
        <f>'Comm Input'!#REF!</f>
        <v>#REF!</v>
      </c>
      <c r="N300" s="183" t="e">
        <f>'Comm Input'!#REF!</f>
        <v>#REF!</v>
      </c>
      <c r="O300" s="3" t="e">
        <f>'Comm Input'!#REF!</f>
        <v>#REF!</v>
      </c>
    </row>
    <row r="301" spans="1:15" ht="23.25" x14ac:dyDescent="0.35">
      <c r="A301" s="11" t="e">
        <f>'Comm Input'!#REF!</f>
        <v>#REF!</v>
      </c>
      <c r="B301" s="11" t="e">
        <f>'Comm Input'!#REF!</f>
        <v>#REF!</v>
      </c>
      <c r="C301" s="11" t="e">
        <f>'Comm Input'!#REF!</f>
        <v>#REF!</v>
      </c>
      <c r="D301" s="45" t="e">
        <f>'Comm Input'!#REF!</f>
        <v>#REF!</v>
      </c>
      <c r="E301" s="13" t="e">
        <f>'Comm Input'!#REF!</f>
        <v>#REF!</v>
      </c>
      <c r="F301" s="36" t="e">
        <f>'Comm Input'!#REF!</f>
        <v>#REF!</v>
      </c>
      <c r="G301" s="13" t="e">
        <f>'Comm Input'!#REF!</f>
        <v>#REF!</v>
      </c>
      <c r="H301" s="23" t="e">
        <f>'Comm Input'!#REF!</f>
        <v>#REF!</v>
      </c>
      <c r="I301" s="36" t="e">
        <f>'Comm Input'!#REF!</f>
        <v>#REF!</v>
      </c>
      <c r="J301" s="23" t="e">
        <f>'Comm Input'!#REF!</f>
        <v>#REF!</v>
      </c>
      <c r="K301" s="23" t="e">
        <f>'Comm Input'!#REF!</f>
        <v>#REF!</v>
      </c>
      <c r="L301" s="23" t="e">
        <f>'Comm Input'!#REF!</f>
        <v>#REF!</v>
      </c>
      <c r="M301" s="23" t="e">
        <f>'Comm Input'!#REF!</f>
        <v>#REF!</v>
      </c>
      <c r="N301" s="23" t="e">
        <f>'Comm Input'!#REF!</f>
        <v>#REF!</v>
      </c>
      <c r="O301" s="3" t="e">
        <f>'Comm Input'!#REF!</f>
        <v>#REF!</v>
      </c>
    </row>
    <row r="302" spans="1:15" ht="23.25" x14ac:dyDescent="0.35">
      <c r="A302" s="11" t="e">
        <f>'Comm Input'!#REF!</f>
        <v>#REF!</v>
      </c>
      <c r="B302" s="11" t="e">
        <f>'Comm Input'!#REF!</f>
        <v>#REF!</v>
      </c>
      <c r="C302" s="11" t="e">
        <f>'Comm Input'!#REF!</f>
        <v>#REF!</v>
      </c>
      <c r="D302" s="45" t="e">
        <f>'Comm Input'!#REF!</f>
        <v>#REF!</v>
      </c>
      <c r="E302" s="13" t="e">
        <f>'Comm Input'!#REF!</f>
        <v>#REF!</v>
      </c>
      <c r="F302" s="36" t="e">
        <f>'Comm Input'!#REF!</f>
        <v>#REF!</v>
      </c>
      <c r="G302" s="13" t="e">
        <f>'Comm Input'!#REF!</f>
        <v>#REF!</v>
      </c>
      <c r="H302" s="23" t="e">
        <f>'Comm Input'!#REF!</f>
        <v>#REF!</v>
      </c>
      <c r="I302" s="36" t="e">
        <f>'Comm Input'!#REF!</f>
        <v>#REF!</v>
      </c>
      <c r="J302" s="23" t="e">
        <f>'Comm Input'!#REF!</f>
        <v>#REF!</v>
      </c>
      <c r="K302" s="23" t="e">
        <f>'Comm Input'!#REF!</f>
        <v>#REF!</v>
      </c>
      <c r="L302" s="23" t="e">
        <f>'Comm Input'!#REF!</f>
        <v>#REF!</v>
      </c>
      <c r="M302" s="23" t="e">
        <f>'Comm Input'!#REF!</f>
        <v>#REF!</v>
      </c>
      <c r="N302" s="23" t="e">
        <f>'Comm Input'!#REF!</f>
        <v>#REF!</v>
      </c>
      <c r="O302" s="3" t="e">
        <f>'Comm Input'!#REF!</f>
        <v>#REF!</v>
      </c>
    </row>
    <row r="303" spans="1:15" ht="23.25" x14ac:dyDescent="0.35">
      <c r="A303" s="11" t="e">
        <f>'Comm Input'!#REF!</f>
        <v>#REF!</v>
      </c>
      <c r="B303" s="11" t="e">
        <f>'Comm Input'!#REF!</f>
        <v>#REF!</v>
      </c>
      <c r="C303" s="11" t="e">
        <f>'Comm Input'!#REF!</f>
        <v>#REF!</v>
      </c>
      <c r="D303" s="45" t="e">
        <f>'Comm Input'!#REF!</f>
        <v>#REF!</v>
      </c>
      <c r="E303" s="13" t="e">
        <f>'Comm Input'!#REF!</f>
        <v>#REF!</v>
      </c>
      <c r="F303" s="36" t="e">
        <f>'Comm Input'!#REF!</f>
        <v>#REF!</v>
      </c>
      <c r="G303" s="13" t="e">
        <f>'Comm Input'!#REF!</f>
        <v>#REF!</v>
      </c>
      <c r="H303" s="23" t="e">
        <f>'Comm Input'!#REF!</f>
        <v>#REF!</v>
      </c>
      <c r="I303" s="36" t="e">
        <f>'Comm Input'!#REF!</f>
        <v>#REF!</v>
      </c>
      <c r="J303" s="23" t="e">
        <f>'Comm Input'!#REF!</f>
        <v>#REF!</v>
      </c>
      <c r="K303" s="23" t="e">
        <f>'Comm Input'!#REF!</f>
        <v>#REF!</v>
      </c>
      <c r="L303" s="23" t="e">
        <f>'Comm Input'!#REF!</f>
        <v>#REF!</v>
      </c>
      <c r="M303" s="23" t="e">
        <f>'Comm Input'!#REF!</f>
        <v>#REF!</v>
      </c>
      <c r="N303" s="23" t="e">
        <f>'Comm Input'!#REF!</f>
        <v>#REF!</v>
      </c>
      <c r="O303" s="3" t="e">
        <f>'Comm Input'!#REF!</f>
        <v>#REF!</v>
      </c>
    </row>
    <row r="304" spans="1:15" ht="23.25" x14ac:dyDescent="0.35">
      <c r="A304" s="11" t="e">
        <f>'Comm Input'!#REF!</f>
        <v>#REF!</v>
      </c>
      <c r="B304" t="e">
        <f>'Comm Input'!#REF!</f>
        <v>#REF!</v>
      </c>
      <c r="C304" t="e">
        <f>'Comm Input'!#REF!</f>
        <v>#REF!</v>
      </c>
      <c r="D304" s="40" t="e">
        <f>'Comm Input'!#REF!</f>
        <v>#REF!</v>
      </c>
      <c r="E304" s="17" t="e">
        <f>'Comm Input'!#REF!</f>
        <v>#REF!</v>
      </c>
      <c r="F304" s="38" t="e">
        <f>'Comm Input'!#REF!</f>
        <v>#REF!</v>
      </c>
      <c r="G304" s="38" t="e">
        <f>'Comm Input'!#REF!</f>
        <v>#REF!</v>
      </c>
      <c r="H304" s="22" t="e">
        <f>'Comm Input'!#REF!</f>
        <v>#REF!</v>
      </c>
      <c r="I304" s="38" t="e">
        <f>'Comm Input'!#REF!</f>
        <v>#REF!</v>
      </c>
      <c r="J304" s="22" t="e">
        <f>'Comm Input'!#REF!</f>
        <v>#REF!</v>
      </c>
      <c r="K304" s="1177" t="e">
        <f>'Comm Input'!#REF!</f>
        <v>#REF!</v>
      </c>
      <c r="L304" s="1177" t="e">
        <f>'Comm Input'!#REF!</f>
        <v>#REF!</v>
      </c>
      <c r="M304" s="137" t="e">
        <f>'Comm Input'!#REF!</f>
        <v>#REF!</v>
      </c>
      <c r="N304" s="137" t="e">
        <f>'Comm Input'!#REF!</f>
        <v>#REF!</v>
      </c>
      <c r="O304" s="109" t="e">
        <f>'Comm Input'!#REF!</f>
        <v>#REF!</v>
      </c>
    </row>
    <row r="305" spans="1:15" ht="23.25" x14ac:dyDescent="0.35">
      <c r="A305" s="11" t="e">
        <f>'Comm Input'!#REF!</f>
        <v>#REF!</v>
      </c>
      <c r="B305" t="e">
        <f>'Comm Input'!#REF!</f>
        <v>#REF!</v>
      </c>
      <c r="C305" t="e">
        <f>'Comm Input'!#REF!</f>
        <v>#REF!</v>
      </c>
      <c r="D305" s="40" t="e">
        <f>'Comm Input'!#REF!</f>
        <v>#REF!</v>
      </c>
      <c r="E305" s="17" t="e">
        <f>'Comm Input'!#REF!</f>
        <v>#REF!</v>
      </c>
      <c r="F305" s="38" t="e">
        <f>'Comm Input'!#REF!</f>
        <v>#REF!</v>
      </c>
      <c r="G305" s="38" t="e">
        <f>'Comm Input'!#REF!</f>
        <v>#REF!</v>
      </c>
      <c r="H305" s="22" t="e">
        <f>'Comm Input'!#REF!</f>
        <v>#REF!</v>
      </c>
      <c r="I305" s="38" t="e">
        <f>'Comm Input'!#REF!</f>
        <v>#REF!</v>
      </c>
      <c r="J305" s="22" t="e">
        <f>'Comm Input'!#REF!</f>
        <v>#REF!</v>
      </c>
      <c r="K305" s="164" t="e">
        <f>'Comm Input'!#REF!</f>
        <v>#REF!</v>
      </c>
      <c r="L305" s="164" t="e">
        <f>'Comm Input'!#REF!</f>
        <v>#REF!</v>
      </c>
      <c r="M305" s="137" t="e">
        <f>'Comm Input'!#REF!</f>
        <v>#REF!</v>
      </c>
      <c r="N305" s="137" t="e">
        <f>'Comm Input'!#REF!</f>
        <v>#REF!</v>
      </c>
      <c r="O305" s="3" t="e">
        <f>'Comm Input'!#REF!</f>
        <v>#REF!</v>
      </c>
    </row>
    <row r="306" spans="1:15" ht="23.25" x14ac:dyDescent="0.35">
      <c r="A306" s="199" t="e">
        <f>'Comm Input'!#REF!</f>
        <v>#REF!</v>
      </c>
      <c r="B306" s="35" t="e">
        <f>'Comm Input'!#REF!</f>
        <v>#REF!</v>
      </c>
      <c r="C306" s="46" t="e">
        <f>'Comm Input'!#REF!</f>
        <v>#REF!</v>
      </c>
      <c r="D306" s="8" t="e">
        <f>'Comm Input'!#REF!</f>
        <v>#REF!</v>
      </c>
      <c r="E306" s="158" t="e">
        <f>'Comm Input'!#REF!</f>
        <v>#REF!</v>
      </c>
      <c r="F306" s="158" t="e">
        <f>'Comm Input'!#REF!</f>
        <v>#REF!</v>
      </c>
      <c r="G306" s="158" t="e">
        <f>'Comm Input'!#REF!</f>
        <v>#REF!</v>
      </c>
      <c r="H306" s="117" t="e">
        <f>'Comm Input'!#REF!</f>
        <v>#REF!</v>
      </c>
      <c r="I306" s="158" t="e">
        <f>'Comm Input'!#REF!</f>
        <v>#REF!</v>
      </c>
      <c r="J306" s="117" t="e">
        <f>'Comm Input'!#REF!</f>
        <v>#REF!</v>
      </c>
      <c r="K306" s="160" t="e">
        <f>'Comm Input'!#REF!</f>
        <v>#REF!</v>
      </c>
      <c r="L306" s="158" t="e">
        <f>'Comm Input'!#REF!</f>
        <v>#REF!</v>
      </c>
      <c r="M306" s="159" t="e">
        <f>'Comm Input'!#REF!</f>
        <v>#REF!</v>
      </c>
      <c r="N306" s="183" t="e">
        <f>'Comm Input'!#REF!</f>
        <v>#REF!</v>
      </c>
      <c r="O306" s="3" t="e">
        <f>'Comm Input'!#REF!</f>
        <v>#REF!</v>
      </c>
    </row>
    <row r="307" spans="1:15" ht="23.25" x14ac:dyDescent="0.35">
      <c r="A307" s="11" t="e">
        <f>'Comm Input'!#REF!</f>
        <v>#REF!</v>
      </c>
      <c r="B307" s="11" t="e">
        <f>'Comm Input'!#REF!</f>
        <v>#REF!</v>
      </c>
      <c r="C307" s="11" t="e">
        <f>'Comm Input'!#REF!</f>
        <v>#REF!</v>
      </c>
      <c r="D307" s="173" t="e">
        <f>'Comm Input'!#REF!</f>
        <v>#REF!</v>
      </c>
      <c r="E307" s="13" t="e">
        <f>'Comm Input'!#REF!</f>
        <v>#REF!</v>
      </c>
      <c r="F307" s="36" t="e">
        <f>'Comm Input'!#REF!</f>
        <v>#REF!</v>
      </c>
      <c r="G307" s="13" t="e">
        <f>'Comm Input'!#REF!</f>
        <v>#REF!</v>
      </c>
      <c r="H307" s="23" t="e">
        <f>'Comm Input'!#REF!</f>
        <v>#REF!</v>
      </c>
      <c r="I307" s="36" t="e">
        <f>'Comm Input'!#REF!</f>
        <v>#REF!</v>
      </c>
      <c r="J307" s="23" t="e">
        <f>'Comm Input'!#REF!</f>
        <v>#REF!</v>
      </c>
      <c r="K307" s="23" t="e">
        <f>'Comm Input'!#REF!</f>
        <v>#REF!</v>
      </c>
      <c r="L307" s="23" t="e">
        <f>'Comm Input'!#REF!</f>
        <v>#REF!</v>
      </c>
      <c r="M307" s="23" t="e">
        <f>'Comm Input'!#REF!</f>
        <v>#REF!</v>
      </c>
      <c r="N307" s="23" t="e">
        <f>'Comm Input'!#REF!</f>
        <v>#REF!</v>
      </c>
      <c r="O307" s="3" t="e">
        <f>'Comm Input'!#REF!</f>
        <v>#REF!</v>
      </c>
    </row>
    <row r="308" spans="1:15" ht="23.25" x14ac:dyDescent="0.35">
      <c r="A308" s="11" t="e">
        <f>'Comm Input'!#REF!</f>
        <v>#REF!</v>
      </c>
      <c r="B308" s="11" t="e">
        <f>'Comm Input'!#REF!</f>
        <v>#REF!</v>
      </c>
      <c r="C308" s="11" t="e">
        <f>'Comm Input'!#REF!</f>
        <v>#REF!</v>
      </c>
      <c r="D308" s="45" t="e">
        <f>'Comm Input'!#REF!</f>
        <v>#REF!</v>
      </c>
      <c r="E308" s="13" t="e">
        <f>'Comm Input'!#REF!</f>
        <v>#REF!</v>
      </c>
      <c r="F308" s="36" t="e">
        <f>'Comm Input'!#REF!</f>
        <v>#REF!</v>
      </c>
      <c r="G308" s="13" t="e">
        <f>'Comm Input'!#REF!</f>
        <v>#REF!</v>
      </c>
      <c r="H308" s="23" t="e">
        <f>'Comm Input'!#REF!</f>
        <v>#REF!</v>
      </c>
      <c r="I308" s="36" t="e">
        <f>'Comm Input'!#REF!</f>
        <v>#REF!</v>
      </c>
      <c r="J308" s="23" t="e">
        <f>'Comm Input'!#REF!</f>
        <v>#REF!</v>
      </c>
      <c r="K308" s="23" t="e">
        <f>'Comm Input'!#REF!</f>
        <v>#REF!</v>
      </c>
      <c r="L308" s="23" t="e">
        <f>'Comm Input'!#REF!</f>
        <v>#REF!</v>
      </c>
      <c r="M308" s="23" t="e">
        <f>'Comm Input'!#REF!</f>
        <v>#REF!</v>
      </c>
      <c r="N308" s="23" t="e">
        <f>'Comm Input'!#REF!</f>
        <v>#REF!</v>
      </c>
      <c r="O308" s="3" t="e">
        <f>'Comm Input'!#REF!</f>
        <v>#REF!</v>
      </c>
    </row>
    <row r="309" spans="1:15" ht="23.25" x14ac:dyDescent="0.35">
      <c r="A309" s="11" t="e">
        <f>'Comm Input'!#REF!</f>
        <v>#REF!</v>
      </c>
      <c r="B309" s="11" t="e">
        <f>'Comm Input'!#REF!</f>
        <v>#REF!</v>
      </c>
      <c r="C309" s="11" t="e">
        <f>'Comm Input'!#REF!</f>
        <v>#REF!</v>
      </c>
      <c r="D309" s="45" t="e">
        <f>'Comm Input'!#REF!</f>
        <v>#REF!</v>
      </c>
      <c r="E309" s="13" t="e">
        <f>'Comm Input'!#REF!</f>
        <v>#REF!</v>
      </c>
      <c r="F309" s="36" t="e">
        <f>'Comm Input'!#REF!</f>
        <v>#REF!</v>
      </c>
      <c r="G309" s="13" t="e">
        <f>'Comm Input'!#REF!</f>
        <v>#REF!</v>
      </c>
      <c r="H309" s="23" t="e">
        <f>'Comm Input'!#REF!</f>
        <v>#REF!</v>
      </c>
      <c r="I309" s="36" t="e">
        <f>'Comm Input'!#REF!</f>
        <v>#REF!</v>
      </c>
      <c r="J309" s="23" t="e">
        <f>'Comm Input'!#REF!</f>
        <v>#REF!</v>
      </c>
      <c r="K309" s="23" t="e">
        <f>'Comm Input'!#REF!</f>
        <v>#REF!</v>
      </c>
      <c r="L309" s="23" t="e">
        <f>'Comm Input'!#REF!</f>
        <v>#REF!</v>
      </c>
      <c r="M309" s="23" t="e">
        <f>'Comm Input'!#REF!</f>
        <v>#REF!</v>
      </c>
      <c r="N309" s="23" t="e">
        <f>'Comm Input'!#REF!</f>
        <v>#REF!</v>
      </c>
      <c r="O309" s="3" t="e">
        <f>'Comm Input'!#REF!</f>
        <v>#REF!</v>
      </c>
    </row>
    <row r="310" spans="1:15" ht="23.25" x14ac:dyDescent="0.35">
      <c r="A310" s="11" t="e">
        <f>'Comm Input'!#REF!</f>
        <v>#REF!</v>
      </c>
      <c r="B310" t="e">
        <f>'Comm Input'!#REF!</f>
        <v>#REF!</v>
      </c>
      <c r="C310" t="e">
        <f>'Comm Input'!#REF!</f>
        <v>#REF!</v>
      </c>
      <c r="D310" s="40" t="e">
        <f>'Comm Input'!#REF!</f>
        <v>#REF!</v>
      </c>
      <c r="E310" s="17" t="e">
        <f>'Comm Input'!#REF!</f>
        <v>#REF!</v>
      </c>
      <c r="F310" s="38" t="e">
        <f>'Comm Input'!#REF!</f>
        <v>#REF!</v>
      </c>
      <c r="G310" s="38" t="e">
        <f>'Comm Input'!#REF!</f>
        <v>#REF!</v>
      </c>
      <c r="H310" s="22" t="e">
        <f>'Comm Input'!#REF!</f>
        <v>#REF!</v>
      </c>
      <c r="I310" s="38" t="e">
        <f>'Comm Input'!#REF!</f>
        <v>#REF!</v>
      </c>
      <c r="J310" s="22" t="e">
        <f>'Comm Input'!#REF!</f>
        <v>#REF!</v>
      </c>
      <c r="K310" s="1177" t="e">
        <f>'Comm Input'!#REF!</f>
        <v>#REF!</v>
      </c>
      <c r="L310" s="1177" t="e">
        <f>'Comm Input'!#REF!</f>
        <v>#REF!</v>
      </c>
      <c r="M310" s="137" t="e">
        <f>'Comm Input'!#REF!</f>
        <v>#REF!</v>
      </c>
      <c r="N310" s="137" t="e">
        <f>'Comm Input'!#REF!</f>
        <v>#REF!</v>
      </c>
      <c r="O310" s="109" t="e">
        <f>'Comm Input'!#REF!</f>
        <v>#REF!</v>
      </c>
    </row>
    <row r="311" spans="1:15" ht="23.25" x14ac:dyDescent="0.35">
      <c r="A311" s="11" t="e">
        <f>'Comm Input'!#REF!</f>
        <v>#REF!</v>
      </c>
      <c r="B311" t="e">
        <f>'Comm Input'!#REF!</f>
        <v>#REF!</v>
      </c>
      <c r="C311" t="e">
        <f>'Comm Input'!#REF!</f>
        <v>#REF!</v>
      </c>
      <c r="D311" s="40" t="e">
        <f>'Comm Input'!#REF!</f>
        <v>#REF!</v>
      </c>
      <c r="E311" s="17" t="e">
        <f>'Comm Input'!#REF!</f>
        <v>#REF!</v>
      </c>
      <c r="F311" s="38" t="e">
        <f>'Comm Input'!#REF!</f>
        <v>#REF!</v>
      </c>
      <c r="G311" s="38" t="e">
        <f>'Comm Input'!#REF!</f>
        <v>#REF!</v>
      </c>
      <c r="H311" s="22" t="e">
        <f>'Comm Input'!#REF!</f>
        <v>#REF!</v>
      </c>
      <c r="I311" s="38" t="e">
        <f>'Comm Input'!#REF!</f>
        <v>#REF!</v>
      </c>
      <c r="J311" s="22" t="e">
        <f>'Comm Input'!#REF!</f>
        <v>#REF!</v>
      </c>
      <c r="K311" s="164" t="e">
        <f>'Comm Input'!#REF!</f>
        <v>#REF!</v>
      </c>
      <c r="L311" s="164" t="e">
        <f>'Comm Input'!#REF!</f>
        <v>#REF!</v>
      </c>
      <c r="M311" s="137" t="e">
        <f>'Comm Input'!#REF!</f>
        <v>#REF!</v>
      </c>
      <c r="N311" s="137" t="e">
        <f>'Comm Input'!#REF!</f>
        <v>#REF!</v>
      </c>
      <c r="O311" s="3" t="e">
        <f>'Comm Input'!#REF!</f>
        <v>#REF!</v>
      </c>
    </row>
    <row r="312" spans="1:15" ht="23.25" x14ac:dyDescent="0.35">
      <c r="A312" s="199" t="e">
        <f>'Comm Input'!#REF!</f>
        <v>#REF!</v>
      </c>
      <c r="B312" s="35" t="e">
        <f>'Comm Input'!#REF!</f>
        <v>#REF!</v>
      </c>
      <c r="C312" s="46" t="e">
        <f>'Comm Input'!#REF!</f>
        <v>#REF!</v>
      </c>
      <c r="D312" s="8" t="e">
        <f>'Comm Input'!#REF!</f>
        <v>#REF!</v>
      </c>
      <c r="E312" s="158" t="e">
        <f>'Comm Input'!#REF!</f>
        <v>#REF!</v>
      </c>
      <c r="F312" s="158" t="e">
        <f>'Comm Input'!#REF!</f>
        <v>#REF!</v>
      </c>
      <c r="G312" s="158" t="e">
        <f>'Comm Input'!#REF!</f>
        <v>#REF!</v>
      </c>
      <c r="H312" s="117" t="e">
        <f>'Comm Input'!#REF!</f>
        <v>#REF!</v>
      </c>
      <c r="I312" s="158" t="e">
        <f>'Comm Input'!#REF!</f>
        <v>#REF!</v>
      </c>
      <c r="J312" s="117" t="e">
        <f>'Comm Input'!#REF!</f>
        <v>#REF!</v>
      </c>
      <c r="K312" s="160" t="e">
        <f>'Comm Input'!#REF!</f>
        <v>#REF!</v>
      </c>
      <c r="L312" s="158" t="e">
        <f>'Comm Input'!#REF!</f>
        <v>#REF!</v>
      </c>
      <c r="M312" s="159" t="e">
        <f>'Comm Input'!#REF!</f>
        <v>#REF!</v>
      </c>
      <c r="N312" s="183" t="e">
        <f>'Comm Input'!#REF!</f>
        <v>#REF!</v>
      </c>
      <c r="O312" s="3" t="e">
        <f>'Comm Input'!#REF!</f>
        <v>#REF!</v>
      </c>
    </row>
    <row r="313" spans="1:15" ht="23.25" x14ac:dyDescent="0.35">
      <c r="A313" s="11" t="e">
        <f>'Comm Input'!#REF!</f>
        <v>#REF!</v>
      </c>
      <c r="B313" s="11" t="e">
        <f>'Comm Input'!#REF!</f>
        <v>#REF!</v>
      </c>
      <c r="C313" s="11" t="e">
        <f>'Comm Input'!#REF!</f>
        <v>#REF!</v>
      </c>
      <c r="D313" s="173" t="e">
        <f>'Comm Input'!#REF!</f>
        <v>#REF!</v>
      </c>
      <c r="E313" s="13" t="e">
        <f>'Comm Input'!#REF!</f>
        <v>#REF!</v>
      </c>
      <c r="F313" s="36" t="e">
        <f>'Comm Input'!#REF!</f>
        <v>#REF!</v>
      </c>
      <c r="G313" s="13" t="e">
        <f>'Comm Input'!#REF!</f>
        <v>#REF!</v>
      </c>
      <c r="H313" s="23" t="e">
        <f>'Comm Input'!#REF!</f>
        <v>#REF!</v>
      </c>
      <c r="I313" s="36" t="e">
        <f>'Comm Input'!#REF!</f>
        <v>#REF!</v>
      </c>
      <c r="J313" s="23" t="e">
        <f>'Comm Input'!#REF!</f>
        <v>#REF!</v>
      </c>
      <c r="K313" s="23" t="e">
        <f>'Comm Input'!#REF!</f>
        <v>#REF!</v>
      </c>
      <c r="L313" s="23" t="e">
        <f>'Comm Input'!#REF!</f>
        <v>#REF!</v>
      </c>
      <c r="M313" s="23" t="e">
        <f>'Comm Input'!#REF!</f>
        <v>#REF!</v>
      </c>
      <c r="N313" s="23" t="e">
        <f>'Comm Input'!#REF!</f>
        <v>#REF!</v>
      </c>
      <c r="O313" s="3" t="e">
        <f>'Comm Input'!#REF!</f>
        <v>#REF!</v>
      </c>
    </row>
    <row r="314" spans="1:15" ht="23.25" x14ac:dyDescent="0.35">
      <c r="A314" s="11" t="e">
        <f>'Comm Input'!#REF!</f>
        <v>#REF!</v>
      </c>
      <c r="B314" s="11" t="e">
        <f>'Comm Input'!#REF!</f>
        <v>#REF!</v>
      </c>
      <c r="C314" s="11" t="e">
        <f>'Comm Input'!#REF!</f>
        <v>#REF!</v>
      </c>
      <c r="D314" s="45" t="e">
        <f>'Comm Input'!#REF!</f>
        <v>#REF!</v>
      </c>
      <c r="E314" s="13" t="e">
        <f>'Comm Input'!#REF!</f>
        <v>#REF!</v>
      </c>
      <c r="F314" s="36" t="e">
        <f>'Comm Input'!#REF!</f>
        <v>#REF!</v>
      </c>
      <c r="G314" s="13" t="e">
        <f>'Comm Input'!#REF!</f>
        <v>#REF!</v>
      </c>
      <c r="H314" s="23" t="e">
        <f>'Comm Input'!#REF!</f>
        <v>#REF!</v>
      </c>
      <c r="I314" s="36" t="e">
        <f>'Comm Input'!#REF!</f>
        <v>#REF!</v>
      </c>
      <c r="J314" s="23" t="e">
        <f>'Comm Input'!#REF!</f>
        <v>#REF!</v>
      </c>
      <c r="K314" s="23" t="e">
        <f>'Comm Input'!#REF!</f>
        <v>#REF!</v>
      </c>
      <c r="L314" s="23" t="e">
        <f>'Comm Input'!#REF!</f>
        <v>#REF!</v>
      </c>
      <c r="M314" s="23" t="e">
        <f>'Comm Input'!#REF!</f>
        <v>#REF!</v>
      </c>
      <c r="N314" s="23" t="e">
        <f>'Comm Input'!#REF!</f>
        <v>#REF!</v>
      </c>
      <c r="O314" s="3" t="e">
        <f>'Comm Input'!#REF!</f>
        <v>#REF!</v>
      </c>
    </row>
    <row r="315" spans="1:15" ht="23.25" x14ac:dyDescent="0.35">
      <c r="A315" s="11" t="e">
        <f>'Comm Input'!#REF!</f>
        <v>#REF!</v>
      </c>
      <c r="B315" s="11" t="e">
        <f>'Comm Input'!#REF!</f>
        <v>#REF!</v>
      </c>
      <c r="C315" s="11" t="e">
        <f>'Comm Input'!#REF!</f>
        <v>#REF!</v>
      </c>
      <c r="D315" s="45" t="e">
        <f>'Comm Input'!#REF!</f>
        <v>#REF!</v>
      </c>
      <c r="E315" s="13" t="e">
        <f>'Comm Input'!#REF!</f>
        <v>#REF!</v>
      </c>
      <c r="F315" s="36" t="e">
        <f>'Comm Input'!#REF!</f>
        <v>#REF!</v>
      </c>
      <c r="G315" s="13" t="e">
        <f>'Comm Input'!#REF!</f>
        <v>#REF!</v>
      </c>
      <c r="H315" s="23" t="e">
        <f>'Comm Input'!#REF!</f>
        <v>#REF!</v>
      </c>
      <c r="I315" s="36" t="e">
        <f>'Comm Input'!#REF!</f>
        <v>#REF!</v>
      </c>
      <c r="J315" s="23" t="e">
        <f>'Comm Input'!#REF!</f>
        <v>#REF!</v>
      </c>
      <c r="K315" s="23" t="e">
        <f>'Comm Input'!#REF!</f>
        <v>#REF!</v>
      </c>
      <c r="L315" s="23" t="e">
        <f>'Comm Input'!#REF!</f>
        <v>#REF!</v>
      </c>
      <c r="M315" s="23" t="e">
        <f>'Comm Input'!#REF!</f>
        <v>#REF!</v>
      </c>
      <c r="N315" s="23" t="e">
        <f>'Comm Input'!#REF!</f>
        <v>#REF!</v>
      </c>
      <c r="O315" s="3" t="e">
        <f>'Comm Input'!#REF!</f>
        <v>#REF!</v>
      </c>
    </row>
    <row r="316" spans="1:15" ht="23.25" x14ac:dyDescent="0.35">
      <c r="A316" s="11" t="e">
        <f>'Comm Input'!#REF!</f>
        <v>#REF!</v>
      </c>
      <c r="B316" t="e">
        <f>'Comm Input'!#REF!</f>
        <v>#REF!</v>
      </c>
      <c r="C316" t="e">
        <f>'Comm Input'!#REF!</f>
        <v>#REF!</v>
      </c>
      <c r="D316" s="40" t="e">
        <f>'Comm Input'!#REF!</f>
        <v>#REF!</v>
      </c>
      <c r="E316" s="17" t="e">
        <f>'Comm Input'!#REF!</f>
        <v>#REF!</v>
      </c>
      <c r="F316" s="38" t="e">
        <f>'Comm Input'!#REF!</f>
        <v>#REF!</v>
      </c>
      <c r="G316" s="38" t="e">
        <f>'Comm Input'!#REF!</f>
        <v>#REF!</v>
      </c>
      <c r="H316" s="22" t="e">
        <f>'Comm Input'!#REF!</f>
        <v>#REF!</v>
      </c>
      <c r="I316" s="38" t="e">
        <f>'Comm Input'!#REF!</f>
        <v>#REF!</v>
      </c>
      <c r="J316" s="22" t="e">
        <f>'Comm Input'!#REF!</f>
        <v>#REF!</v>
      </c>
      <c r="K316" s="1177" t="e">
        <f>'Comm Input'!#REF!</f>
        <v>#REF!</v>
      </c>
      <c r="L316" s="164" t="e">
        <f>'Comm Input'!#REF!</f>
        <v>#REF!</v>
      </c>
      <c r="M316" s="137" t="e">
        <f>'Comm Input'!#REF!</f>
        <v>#REF!</v>
      </c>
      <c r="N316" s="137" t="e">
        <f>'Comm Input'!#REF!</f>
        <v>#REF!</v>
      </c>
      <c r="O316" s="109" t="e">
        <f>'Comm Input'!#REF!</f>
        <v>#REF!</v>
      </c>
    </row>
    <row r="317" spans="1:15" ht="23.25" x14ac:dyDescent="0.35">
      <c r="A317" s="11" t="e">
        <f>'Comm Input'!#REF!</f>
        <v>#REF!</v>
      </c>
      <c r="B317" t="e">
        <f>'Comm Input'!#REF!</f>
        <v>#REF!</v>
      </c>
      <c r="C317" t="e">
        <f>'Comm Input'!#REF!</f>
        <v>#REF!</v>
      </c>
      <c r="D317" s="40" t="e">
        <f>'Comm Input'!#REF!</f>
        <v>#REF!</v>
      </c>
      <c r="E317" s="17" t="e">
        <f>'Comm Input'!#REF!</f>
        <v>#REF!</v>
      </c>
      <c r="F317" s="38" t="e">
        <f>'Comm Input'!#REF!</f>
        <v>#REF!</v>
      </c>
      <c r="G317" s="38" t="e">
        <f>'Comm Input'!#REF!</f>
        <v>#REF!</v>
      </c>
      <c r="H317" s="22" t="e">
        <f>'Comm Input'!#REF!</f>
        <v>#REF!</v>
      </c>
      <c r="I317" s="38" t="e">
        <f>'Comm Input'!#REF!</f>
        <v>#REF!</v>
      </c>
      <c r="J317" s="22" t="e">
        <f>'Comm Input'!#REF!</f>
        <v>#REF!</v>
      </c>
      <c r="K317" s="164" t="e">
        <f>'Comm Input'!#REF!</f>
        <v>#REF!</v>
      </c>
      <c r="L317" s="164" t="e">
        <f>'Comm Input'!#REF!</f>
        <v>#REF!</v>
      </c>
      <c r="M317" s="137" t="e">
        <f>'Comm Input'!#REF!</f>
        <v>#REF!</v>
      </c>
      <c r="N317" s="137" t="e">
        <f>'Comm Input'!#REF!</f>
        <v>#REF!</v>
      </c>
      <c r="O317" s="3" t="e">
        <f>'Comm Input'!#REF!</f>
        <v>#REF!</v>
      </c>
    </row>
    <row r="318" spans="1:15" ht="23.25" x14ac:dyDescent="0.35">
      <c r="A318" s="199" t="e">
        <f>'Comm Input'!#REF!</f>
        <v>#REF!</v>
      </c>
      <c r="B318" s="35" t="e">
        <f>'Comm Input'!#REF!</f>
        <v>#REF!</v>
      </c>
      <c r="C318" s="46" t="e">
        <f>'Comm Input'!#REF!</f>
        <v>#REF!</v>
      </c>
      <c r="D318" s="8" t="e">
        <f>'Comm Input'!#REF!</f>
        <v>#REF!</v>
      </c>
      <c r="E318" s="158" t="e">
        <f>'Comm Input'!#REF!</f>
        <v>#REF!</v>
      </c>
      <c r="F318" s="158" t="e">
        <f>'Comm Input'!#REF!</f>
        <v>#REF!</v>
      </c>
      <c r="G318" s="158" t="e">
        <f>'Comm Input'!#REF!</f>
        <v>#REF!</v>
      </c>
      <c r="H318" s="117" t="e">
        <f>'Comm Input'!#REF!</f>
        <v>#REF!</v>
      </c>
      <c r="I318" s="158" t="e">
        <f>'Comm Input'!#REF!</f>
        <v>#REF!</v>
      </c>
      <c r="J318" s="117" t="e">
        <f>'Comm Input'!#REF!</f>
        <v>#REF!</v>
      </c>
      <c r="K318" s="160" t="e">
        <f>'Comm Input'!#REF!</f>
        <v>#REF!</v>
      </c>
      <c r="L318" s="158" t="e">
        <f>'Comm Input'!#REF!</f>
        <v>#REF!</v>
      </c>
      <c r="M318" s="159" t="e">
        <f>'Comm Input'!#REF!</f>
        <v>#REF!</v>
      </c>
      <c r="N318" s="183" t="e">
        <f>'Comm Input'!#REF!</f>
        <v>#REF!</v>
      </c>
      <c r="O318" s="3" t="e">
        <f>'Comm Input'!#REF!</f>
        <v>#REF!</v>
      </c>
    </row>
    <row r="319" spans="1:15" ht="23.25" x14ac:dyDescent="0.35">
      <c r="A319" s="11" t="e">
        <f>'Comm Input'!#REF!</f>
        <v>#REF!</v>
      </c>
      <c r="B319" s="11" t="e">
        <f>'Comm Input'!#REF!</f>
        <v>#REF!</v>
      </c>
      <c r="C319" s="11" t="e">
        <f>'Comm Input'!#REF!</f>
        <v>#REF!</v>
      </c>
      <c r="D319" s="173" t="e">
        <f>'Comm Input'!#REF!</f>
        <v>#REF!</v>
      </c>
      <c r="E319" s="13" t="e">
        <f>'Comm Input'!#REF!</f>
        <v>#REF!</v>
      </c>
      <c r="F319" s="36" t="e">
        <f>'Comm Input'!#REF!</f>
        <v>#REF!</v>
      </c>
      <c r="G319" s="13" t="e">
        <f>'Comm Input'!#REF!</f>
        <v>#REF!</v>
      </c>
      <c r="H319" s="23" t="e">
        <f>'Comm Input'!#REF!</f>
        <v>#REF!</v>
      </c>
      <c r="I319" s="36" t="e">
        <f>'Comm Input'!#REF!</f>
        <v>#REF!</v>
      </c>
      <c r="J319" s="23" t="e">
        <f>'Comm Input'!#REF!</f>
        <v>#REF!</v>
      </c>
      <c r="K319" s="23" t="e">
        <f>'Comm Input'!#REF!</f>
        <v>#REF!</v>
      </c>
      <c r="L319" s="23" t="e">
        <f>'Comm Input'!#REF!</f>
        <v>#REF!</v>
      </c>
      <c r="M319" s="23" t="e">
        <f>'Comm Input'!#REF!</f>
        <v>#REF!</v>
      </c>
      <c r="N319" s="23" t="e">
        <f>'Comm Input'!#REF!</f>
        <v>#REF!</v>
      </c>
      <c r="O319" s="3" t="e">
        <f>'Comm Input'!#REF!</f>
        <v>#REF!</v>
      </c>
    </row>
    <row r="320" spans="1:15" ht="23.25" x14ac:dyDescent="0.35">
      <c r="A320" s="11" t="e">
        <f>'Comm Input'!#REF!</f>
        <v>#REF!</v>
      </c>
      <c r="B320" s="11" t="e">
        <f>'Comm Input'!#REF!</f>
        <v>#REF!</v>
      </c>
      <c r="C320" s="11" t="e">
        <f>'Comm Input'!#REF!</f>
        <v>#REF!</v>
      </c>
      <c r="D320" s="45" t="e">
        <f>'Comm Input'!#REF!</f>
        <v>#REF!</v>
      </c>
      <c r="E320" s="13" t="e">
        <f>'Comm Input'!#REF!</f>
        <v>#REF!</v>
      </c>
      <c r="F320" s="36" t="e">
        <f>'Comm Input'!#REF!</f>
        <v>#REF!</v>
      </c>
      <c r="G320" s="13" t="e">
        <f>'Comm Input'!#REF!</f>
        <v>#REF!</v>
      </c>
      <c r="H320" s="23" t="e">
        <f>'Comm Input'!#REF!</f>
        <v>#REF!</v>
      </c>
      <c r="I320" s="36" t="e">
        <f>'Comm Input'!#REF!</f>
        <v>#REF!</v>
      </c>
      <c r="J320" s="23" t="e">
        <f>'Comm Input'!#REF!</f>
        <v>#REF!</v>
      </c>
      <c r="K320" s="23" t="e">
        <f>'Comm Input'!#REF!</f>
        <v>#REF!</v>
      </c>
      <c r="L320" s="23" t="e">
        <f>'Comm Input'!#REF!</f>
        <v>#REF!</v>
      </c>
      <c r="M320" s="23" t="e">
        <f>'Comm Input'!#REF!</f>
        <v>#REF!</v>
      </c>
      <c r="N320" s="23" t="e">
        <f>'Comm Input'!#REF!</f>
        <v>#REF!</v>
      </c>
      <c r="O320" s="3" t="e">
        <f>'Comm Input'!#REF!</f>
        <v>#REF!</v>
      </c>
    </row>
    <row r="321" spans="1:15" ht="23.25" x14ac:dyDescent="0.35">
      <c r="A321" s="11" t="e">
        <f>'Comm Input'!#REF!</f>
        <v>#REF!</v>
      </c>
      <c r="B321" s="11" t="e">
        <f>'Comm Input'!#REF!</f>
        <v>#REF!</v>
      </c>
      <c r="C321" s="11" t="e">
        <f>'Comm Input'!#REF!</f>
        <v>#REF!</v>
      </c>
      <c r="D321" s="45" t="e">
        <f>'Comm Input'!#REF!</f>
        <v>#REF!</v>
      </c>
      <c r="E321" s="13" t="e">
        <f>'Comm Input'!#REF!</f>
        <v>#REF!</v>
      </c>
      <c r="F321" s="36" t="e">
        <f>'Comm Input'!#REF!</f>
        <v>#REF!</v>
      </c>
      <c r="G321" s="13" t="e">
        <f>'Comm Input'!#REF!</f>
        <v>#REF!</v>
      </c>
      <c r="H321" s="23" t="e">
        <f>'Comm Input'!#REF!</f>
        <v>#REF!</v>
      </c>
      <c r="I321" s="36" t="e">
        <f>'Comm Input'!#REF!</f>
        <v>#REF!</v>
      </c>
      <c r="J321" s="23" t="e">
        <f>'Comm Input'!#REF!</f>
        <v>#REF!</v>
      </c>
      <c r="K321" s="23" t="e">
        <f>'Comm Input'!#REF!</f>
        <v>#REF!</v>
      </c>
      <c r="L321" s="23" t="e">
        <f>'Comm Input'!#REF!</f>
        <v>#REF!</v>
      </c>
      <c r="M321" s="23" t="e">
        <f>'Comm Input'!#REF!</f>
        <v>#REF!</v>
      </c>
      <c r="N321" s="23" t="e">
        <f>'Comm Input'!#REF!</f>
        <v>#REF!</v>
      </c>
      <c r="O321" s="3" t="e">
        <f>'Comm Input'!#REF!</f>
        <v>#REF!</v>
      </c>
    </row>
    <row r="322" spans="1:15" ht="23.25" x14ac:dyDescent="0.35">
      <c r="A322" s="11" t="e">
        <f>'Comm Input'!#REF!</f>
        <v>#REF!</v>
      </c>
      <c r="B322" t="e">
        <f>'Comm Input'!#REF!</f>
        <v>#REF!</v>
      </c>
      <c r="C322" t="e">
        <f>'Comm Input'!#REF!</f>
        <v>#REF!</v>
      </c>
      <c r="D322" s="40" t="e">
        <f>'Comm Input'!#REF!</f>
        <v>#REF!</v>
      </c>
      <c r="E322" s="17" t="e">
        <f>'Comm Input'!#REF!</f>
        <v>#REF!</v>
      </c>
      <c r="F322" s="38" t="e">
        <f>'Comm Input'!#REF!</f>
        <v>#REF!</v>
      </c>
      <c r="G322" s="38" t="e">
        <f>'Comm Input'!#REF!</f>
        <v>#REF!</v>
      </c>
      <c r="H322" s="22" t="e">
        <f>'Comm Input'!#REF!</f>
        <v>#REF!</v>
      </c>
      <c r="I322" s="38" t="e">
        <f>'Comm Input'!#REF!</f>
        <v>#REF!</v>
      </c>
      <c r="J322" s="22" t="e">
        <f>'Comm Input'!#REF!</f>
        <v>#REF!</v>
      </c>
      <c r="K322" s="1177" t="e">
        <f>'Comm Input'!#REF!</f>
        <v>#REF!</v>
      </c>
      <c r="L322" s="1177" t="e">
        <f>'Comm Input'!#REF!</f>
        <v>#REF!</v>
      </c>
      <c r="M322" s="137" t="e">
        <f>'Comm Input'!#REF!</f>
        <v>#REF!</v>
      </c>
      <c r="N322" s="137" t="e">
        <f>'Comm Input'!#REF!</f>
        <v>#REF!</v>
      </c>
      <c r="O322" s="109" t="e">
        <f>'Comm Input'!#REF!</f>
        <v>#REF!</v>
      </c>
    </row>
    <row r="323" spans="1:15" ht="23.25" x14ac:dyDescent="0.35">
      <c r="A323" s="11" t="e">
        <f>'Comm Input'!#REF!</f>
        <v>#REF!</v>
      </c>
      <c r="B323" t="e">
        <f>'Comm Input'!#REF!</f>
        <v>#REF!</v>
      </c>
      <c r="C323" t="e">
        <f>'Comm Input'!#REF!</f>
        <v>#REF!</v>
      </c>
      <c r="D323" s="40" t="e">
        <f>'Comm Input'!#REF!</f>
        <v>#REF!</v>
      </c>
      <c r="E323" s="17" t="e">
        <f>'Comm Input'!#REF!</f>
        <v>#REF!</v>
      </c>
      <c r="F323" s="38" t="e">
        <f>'Comm Input'!#REF!</f>
        <v>#REF!</v>
      </c>
      <c r="G323" s="38" t="e">
        <f>'Comm Input'!#REF!</f>
        <v>#REF!</v>
      </c>
      <c r="H323" s="22" t="e">
        <f>'Comm Input'!#REF!</f>
        <v>#REF!</v>
      </c>
      <c r="I323" s="38" t="e">
        <f>'Comm Input'!#REF!</f>
        <v>#REF!</v>
      </c>
      <c r="J323" s="22" t="e">
        <f>'Comm Input'!#REF!</f>
        <v>#REF!</v>
      </c>
      <c r="K323" s="164" t="e">
        <f>'Comm Input'!#REF!</f>
        <v>#REF!</v>
      </c>
      <c r="L323" s="164" t="e">
        <f>'Comm Input'!#REF!</f>
        <v>#REF!</v>
      </c>
      <c r="M323" s="137" t="e">
        <f>'Comm Input'!#REF!</f>
        <v>#REF!</v>
      </c>
      <c r="N323" s="137" t="e">
        <f>'Comm Input'!#REF!</f>
        <v>#REF!</v>
      </c>
      <c r="O323" s="3" t="e">
        <f>'Comm Input'!#REF!</f>
        <v>#REF!</v>
      </c>
    </row>
    <row r="324" spans="1:15" ht="23.25" x14ac:dyDescent="0.35">
      <c r="A324" s="199" t="e">
        <f>'Comm Input'!#REF!</f>
        <v>#REF!</v>
      </c>
      <c r="B324" s="35" t="e">
        <f>'Comm Input'!#REF!</f>
        <v>#REF!</v>
      </c>
      <c r="C324" s="46" t="e">
        <f>'Comm Input'!#REF!</f>
        <v>#REF!</v>
      </c>
      <c r="D324" s="8" t="e">
        <f>'Comm Input'!#REF!</f>
        <v>#REF!</v>
      </c>
      <c r="E324" s="158" t="e">
        <f>'Comm Input'!#REF!</f>
        <v>#REF!</v>
      </c>
      <c r="F324" s="158" t="e">
        <f>'Comm Input'!#REF!</f>
        <v>#REF!</v>
      </c>
      <c r="G324" s="158" t="e">
        <f>'Comm Input'!#REF!</f>
        <v>#REF!</v>
      </c>
      <c r="H324" s="117" t="e">
        <f>'Comm Input'!#REF!</f>
        <v>#REF!</v>
      </c>
      <c r="I324" s="158" t="e">
        <f>'Comm Input'!#REF!</f>
        <v>#REF!</v>
      </c>
      <c r="J324" s="117" t="e">
        <f>'Comm Input'!#REF!</f>
        <v>#REF!</v>
      </c>
      <c r="K324" s="160" t="e">
        <f>'Comm Input'!#REF!</f>
        <v>#REF!</v>
      </c>
      <c r="L324" s="158" t="e">
        <f>'Comm Input'!#REF!</f>
        <v>#REF!</v>
      </c>
      <c r="M324" s="159" t="e">
        <f>'Comm Input'!#REF!</f>
        <v>#REF!</v>
      </c>
      <c r="N324" s="183" t="e">
        <f>'Comm Input'!#REF!</f>
        <v>#REF!</v>
      </c>
      <c r="O324" s="3" t="e">
        <f>'Comm Input'!#REF!</f>
        <v>#REF!</v>
      </c>
    </row>
    <row r="325" spans="1:15" ht="23.25" x14ac:dyDescent="0.35">
      <c r="A325" s="11" t="e">
        <f>'Comm Input'!#REF!</f>
        <v>#REF!</v>
      </c>
      <c r="B325" s="11" t="e">
        <f>'Comm Input'!#REF!</f>
        <v>#REF!</v>
      </c>
      <c r="C325" s="11" t="e">
        <f>'Comm Input'!#REF!</f>
        <v>#REF!</v>
      </c>
      <c r="D325" s="45" t="e">
        <f>'Comm Input'!#REF!</f>
        <v>#REF!</v>
      </c>
      <c r="E325" s="13" t="e">
        <f>'Comm Input'!#REF!</f>
        <v>#REF!</v>
      </c>
      <c r="F325" s="36" t="e">
        <f>'Comm Input'!#REF!</f>
        <v>#REF!</v>
      </c>
      <c r="G325" s="13" t="e">
        <f>'Comm Input'!#REF!</f>
        <v>#REF!</v>
      </c>
      <c r="H325" s="23" t="e">
        <f>'Comm Input'!#REF!</f>
        <v>#REF!</v>
      </c>
      <c r="I325" s="36" t="e">
        <f>'Comm Input'!#REF!</f>
        <v>#REF!</v>
      </c>
      <c r="J325" s="23" t="e">
        <f>'Comm Input'!#REF!</f>
        <v>#REF!</v>
      </c>
      <c r="K325" s="23" t="e">
        <f>'Comm Input'!#REF!</f>
        <v>#REF!</v>
      </c>
      <c r="L325" s="23" t="e">
        <f>'Comm Input'!#REF!</f>
        <v>#REF!</v>
      </c>
      <c r="M325" s="23" t="e">
        <f>'Comm Input'!#REF!</f>
        <v>#REF!</v>
      </c>
      <c r="N325" s="23" t="e">
        <f>'Comm Input'!#REF!</f>
        <v>#REF!</v>
      </c>
      <c r="O325" s="3" t="e">
        <f>'Comm Input'!#REF!</f>
        <v>#REF!</v>
      </c>
    </row>
    <row r="326" spans="1:15" ht="23.25" x14ac:dyDescent="0.35">
      <c r="A326" s="11" t="e">
        <f>'Comm Input'!#REF!</f>
        <v>#REF!</v>
      </c>
      <c r="B326" s="11" t="e">
        <f>'Comm Input'!#REF!</f>
        <v>#REF!</v>
      </c>
      <c r="C326" s="11" t="e">
        <f>'Comm Input'!#REF!</f>
        <v>#REF!</v>
      </c>
      <c r="D326" s="45" t="e">
        <f>'Comm Input'!#REF!</f>
        <v>#REF!</v>
      </c>
      <c r="E326" s="13" t="e">
        <f>'Comm Input'!#REF!</f>
        <v>#REF!</v>
      </c>
      <c r="F326" s="36" t="e">
        <f>'Comm Input'!#REF!</f>
        <v>#REF!</v>
      </c>
      <c r="G326" s="13" t="e">
        <f>'Comm Input'!#REF!</f>
        <v>#REF!</v>
      </c>
      <c r="H326" s="23" t="e">
        <f>'Comm Input'!#REF!</f>
        <v>#REF!</v>
      </c>
      <c r="I326" s="36" t="e">
        <f>'Comm Input'!#REF!</f>
        <v>#REF!</v>
      </c>
      <c r="J326" s="23" t="e">
        <f>'Comm Input'!#REF!</f>
        <v>#REF!</v>
      </c>
      <c r="K326" s="23" t="e">
        <f>'Comm Input'!#REF!</f>
        <v>#REF!</v>
      </c>
      <c r="L326" s="23" t="e">
        <f>'Comm Input'!#REF!</f>
        <v>#REF!</v>
      </c>
      <c r="M326" s="23" t="e">
        <f>'Comm Input'!#REF!</f>
        <v>#REF!</v>
      </c>
      <c r="N326" s="23" t="e">
        <f>'Comm Input'!#REF!</f>
        <v>#REF!</v>
      </c>
      <c r="O326" s="3" t="e">
        <f>'Comm Input'!#REF!</f>
        <v>#REF!</v>
      </c>
    </row>
    <row r="327" spans="1:15" ht="23.25" x14ac:dyDescent="0.35">
      <c r="A327" s="11" t="e">
        <f>'Comm Input'!#REF!</f>
        <v>#REF!</v>
      </c>
      <c r="B327" s="11" t="e">
        <f>'Comm Input'!#REF!</f>
        <v>#REF!</v>
      </c>
      <c r="C327" s="11" t="e">
        <f>'Comm Input'!#REF!</f>
        <v>#REF!</v>
      </c>
      <c r="D327" s="45" t="e">
        <f>'Comm Input'!#REF!</f>
        <v>#REF!</v>
      </c>
      <c r="E327" s="13" t="e">
        <f>'Comm Input'!#REF!</f>
        <v>#REF!</v>
      </c>
      <c r="F327" s="36" t="e">
        <f>'Comm Input'!#REF!</f>
        <v>#REF!</v>
      </c>
      <c r="G327" s="13" t="e">
        <f>'Comm Input'!#REF!</f>
        <v>#REF!</v>
      </c>
      <c r="H327" s="23" t="e">
        <f>'Comm Input'!#REF!</f>
        <v>#REF!</v>
      </c>
      <c r="I327" s="36" t="e">
        <f>'Comm Input'!#REF!</f>
        <v>#REF!</v>
      </c>
      <c r="J327" s="23" t="e">
        <f>'Comm Input'!#REF!</f>
        <v>#REF!</v>
      </c>
      <c r="K327" s="23" t="e">
        <f>'Comm Input'!#REF!</f>
        <v>#REF!</v>
      </c>
      <c r="L327" s="23" t="e">
        <f>'Comm Input'!#REF!</f>
        <v>#REF!</v>
      </c>
      <c r="M327" s="23" t="e">
        <f>'Comm Input'!#REF!</f>
        <v>#REF!</v>
      </c>
      <c r="N327" s="23" t="e">
        <f>'Comm Input'!#REF!</f>
        <v>#REF!</v>
      </c>
      <c r="O327" s="3" t="e">
        <f>'Comm Input'!#REF!</f>
        <v>#REF!</v>
      </c>
    </row>
    <row r="328" spans="1:15" ht="23.25" x14ac:dyDescent="0.35">
      <c r="A328" s="11" t="e">
        <f>'Comm Input'!#REF!</f>
        <v>#REF!</v>
      </c>
      <c r="B328" t="e">
        <f>'Comm Input'!#REF!</f>
        <v>#REF!</v>
      </c>
      <c r="C328" t="e">
        <f>'Comm Input'!#REF!</f>
        <v>#REF!</v>
      </c>
      <c r="D328" s="40" t="e">
        <f>'Comm Input'!#REF!</f>
        <v>#REF!</v>
      </c>
      <c r="E328" s="17" t="e">
        <f>'Comm Input'!#REF!</f>
        <v>#REF!</v>
      </c>
      <c r="F328" s="38" t="e">
        <f>'Comm Input'!#REF!</f>
        <v>#REF!</v>
      </c>
      <c r="G328" s="38" t="e">
        <f>'Comm Input'!#REF!</f>
        <v>#REF!</v>
      </c>
      <c r="H328" s="22" t="e">
        <f>'Comm Input'!#REF!</f>
        <v>#REF!</v>
      </c>
      <c r="I328" s="38" t="e">
        <f>'Comm Input'!#REF!</f>
        <v>#REF!</v>
      </c>
      <c r="J328" s="22" t="e">
        <f>'Comm Input'!#REF!</f>
        <v>#REF!</v>
      </c>
      <c r="K328" s="1177" t="e">
        <f>'Comm Input'!#REF!</f>
        <v>#REF!</v>
      </c>
      <c r="L328" s="1177" t="e">
        <f>'Comm Input'!#REF!</f>
        <v>#REF!</v>
      </c>
      <c r="M328" s="137" t="e">
        <f>'Comm Input'!#REF!</f>
        <v>#REF!</v>
      </c>
      <c r="N328" s="137" t="e">
        <f>'Comm Input'!#REF!</f>
        <v>#REF!</v>
      </c>
      <c r="O328" s="109" t="e">
        <f>'Comm Input'!#REF!</f>
        <v>#REF!</v>
      </c>
    </row>
    <row r="329" spans="1:15" ht="23.25" x14ac:dyDescent="0.35">
      <c r="A329" s="11" t="e">
        <f>'Comm Input'!#REF!</f>
        <v>#REF!</v>
      </c>
      <c r="B329" t="e">
        <f>'Comm Input'!#REF!</f>
        <v>#REF!</v>
      </c>
      <c r="C329" t="e">
        <f>'Comm Input'!#REF!</f>
        <v>#REF!</v>
      </c>
      <c r="D329" s="40" t="e">
        <f>'Comm Input'!#REF!</f>
        <v>#REF!</v>
      </c>
      <c r="E329" s="17" t="e">
        <f>'Comm Input'!#REF!</f>
        <v>#REF!</v>
      </c>
      <c r="F329" s="38" t="e">
        <f>'Comm Input'!#REF!</f>
        <v>#REF!</v>
      </c>
      <c r="G329" s="38" t="e">
        <f>'Comm Input'!#REF!</f>
        <v>#REF!</v>
      </c>
      <c r="H329" s="22" t="e">
        <f>'Comm Input'!#REF!</f>
        <v>#REF!</v>
      </c>
      <c r="I329" s="38" t="e">
        <f>'Comm Input'!#REF!</f>
        <v>#REF!</v>
      </c>
      <c r="J329" s="22" t="e">
        <f>'Comm Input'!#REF!</f>
        <v>#REF!</v>
      </c>
      <c r="K329" s="164" t="e">
        <f>'Comm Input'!#REF!</f>
        <v>#REF!</v>
      </c>
      <c r="L329" s="164" t="e">
        <f>'Comm Input'!#REF!</f>
        <v>#REF!</v>
      </c>
      <c r="M329" s="137" t="e">
        <f>'Comm Input'!#REF!</f>
        <v>#REF!</v>
      </c>
      <c r="N329" s="137" t="e">
        <f>'Comm Input'!#REF!</f>
        <v>#REF!</v>
      </c>
      <c r="O329" s="3" t="e">
        <f>'Comm Input'!#REF!</f>
        <v>#REF!</v>
      </c>
    </row>
    <row r="330" spans="1:15" ht="23.25" x14ac:dyDescent="0.35">
      <c r="A330" s="199" t="e">
        <f>'Comm Input'!#REF!</f>
        <v>#REF!</v>
      </c>
      <c r="B330" s="35" t="e">
        <f>'Comm Input'!#REF!</f>
        <v>#REF!</v>
      </c>
      <c r="C330" s="46" t="e">
        <f>'Comm Input'!#REF!</f>
        <v>#REF!</v>
      </c>
      <c r="D330" s="8" t="e">
        <f>'Comm Input'!#REF!</f>
        <v>#REF!</v>
      </c>
      <c r="E330" s="158" t="e">
        <f>'Comm Input'!#REF!</f>
        <v>#REF!</v>
      </c>
      <c r="F330" s="158" t="e">
        <f>'Comm Input'!#REF!</f>
        <v>#REF!</v>
      </c>
      <c r="G330" s="158" t="e">
        <f>'Comm Input'!#REF!</f>
        <v>#REF!</v>
      </c>
      <c r="H330" s="117" t="e">
        <f>'Comm Input'!#REF!</f>
        <v>#REF!</v>
      </c>
      <c r="I330" s="158" t="e">
        <f>'Comm Input'!#REF!</f>
        <v>#REF!</v>
      </c>
      <c r="J330" s="117" t="e">
        <f>'Comm Input'!#REF!</f>
        <v>#REF!</v>
      </c>
      <c r="K330" s="160" t="e">
        <f>'Comm Input'!#REF!</f>
        <v>#REF!</v>
      </c>
      <c r="L330" s="158" t="e">
        <f>'Comm Input'!#REF!</f>
        <v>#REF!</v>
      </c>
      <c r="M330" s="159" t="e">
        <f>'Comm Input'!#REF!</f>
        <v>#REF!</v>
      </c>
      <c r="N330" s="183" t="e">
        <f>'Comm Input'!#REF!</f>
        <v>#REF!</v>
      </c>
      <c r="O330" s="3" t="e">
        <f>'Comm Input'!#REF!</f>
        <v>#REF!</v>
      </c>
    </row>
    <row r="331" spans="1:15" ht="23.25" x14ac:dyDescent="0.35">
      <c r="A331" s="11" t="e">
        <f>'Comm Input'!#REF!</f>
        <v>#REF!</v>
      </c>
      <c r="B331" s="11" t="e">
        <f>'Comm Input'!#REF!</f>
        <v>#REF!</v>
      </c>
      <c r="C331" s="11" t="e">
        <f>'Comm Input'!#REF!</f>
        <v>#REF!</v>
      </c>
      <c r="D331" s="45" t="e">
        <f>'Comm Input'!#REF!</f>
        <v>#REF!</v>
      </c>
      <c r="E331" s="13" t="e">
        <f>'Comm Input'!#REF!</f>
        <v>#REF!</v>
      </c>
      <c r="F331" s="36" t="e">
        <f>'Comm Input'!#REF!</f>
        <v>#REF!</v>
      </c>
      <c r="G331" s="13" t="e">
        <f>'Comm Input'!#REF!</f>
        <v>#REF!</v>
      </c>
      <c r="H331" s="23" t="e">
        <f>'Comm Input'!#REF!</f>
        <v>#REF!</v>
      </c>
      <c r="I331" s="36" t="e">
        <f>'Comm Input'!#REF!</f>
        <v>#REF!</v>
      </c>
      <c r="J331" s="23" t="e">
        <f>'Comm Input'!#REF!</f>
        <v>#REF!</v>
      </c>
      <c r="K331" s="23" t="e">
        <f>'Comm Input'!#REF!</f>
        <v>#REF!</v>
      </c>
      <c r="L331" s="23" t="e">
        <f>'Comm Input'!#REF!</f>
        <v>#REF!</v>
      </c>
      <c r="M331" s="23" t="e">
        <f>'Comm Input'!#REF!</f>
        <v>#REF!</v>
      </c>
      <c r="N331" s="23" t="e">
        <f>'Comm Input'!#REF!</f>
        <v>#REF!</v>
      </c>
      <c r="O331" s="3" t="e">
        <f>'Comm Input'!#REF!</f>
        <v>#REF!</v>
      </c>
    </row>
    <row r="332" spans="1:15" ht="23.25" x14ac:dyDescent="0.35">
      <c r="A332" s="11" t="e">
        <f>'Comm Input'!#REF!</f>
        <v>#REF!</v>
      </c>
      <c r="B332" s="11" t="e">
        <f>'Comm Input'!#REF!</f>
        <v>#REF!</v>
      </c>
      <c r="C332" s="11" t="e">
        <f>'Comm Input'!#REF!</f>
        <v>#REF!</v>
      </c>
      <c r="D332" s="45" t="e">
        <f>'Comm Input'!#REF!</f>
        <v>#REF!</v>
      </c>
      <c r="E332" s="13" t="e">
        <f>'Comm Input'!#REF!</f>
        <v>#REF!</v>
      </c>
      <c r="F332" s="36" t="e">
        <f>'Comm Input'!#REF!</f>
        <v>#REF!</v>
      </c>
      <c r="G332" s="13" t="e">
        <f>'Comm Input'!#REF!</f>
        <v>#REF!</v>
      </c>
      <c r="H332" s="23" t="e">
        <f>'Comm Input'!#REF!</f>
        <v>#REF!</v>
      </c>
      <c r="I332" s="36" t="e">
        <f>'Comm Input'!#REF!</f>
        <v>#REF!</v>
      </c>
      <c r="J332" s="23" t="e">
        <f>'Comm Input'!#REF!</f>
        <v>#REF!</v>
      </c>
      <c r="K332" s="23" t="e">
        <f>'Comm Input'!#REF!</f>
        <v>#REF!</v>
      </c>
      <c r="L332" s="23" t="e">
        <f>'Comm Input'!#REF!</f>
        <v>#REF!</v>
      </c>
      <c r="M332" s="23" t="e">
        <f>'Comm Input'!#REF!</f>
        <v>#REF!</v>
      </c>
      <c r="N332" s="23" t="e">
        <f>'Comm Input'!#REF!</f>
        <v>#REF!</v>
      </c>
      <c r="O332" s="3" t="e">
        <f>'Comm Input'!#REF!</f>
        <v>#REF!</v>
      </c>
    </row>
    <row r="333" spans="1:15" ht="23.25" x14ac:dyDescent="0.35">
      <c r="A333" s="11" t="e">
        <f>'Comm Input'!#REF!</f>
        <v>#REF!</v>
      </c>
      <c r="B333" s="11" t="e">
        <f>'Comm Input'!#REF!</f>
        <v>#REF!</v>
      </c>
      <c r="C333" s="11" t="e">
        <f>'Comm Input'!#REF!</f>
        <v>#REF!</v>
      </c>
      <c r="D333" s="45" t="e">
        <f>'Comm Input'!#REF!</f>
        <v>#REF!</v>
      </c>
      <c r="E333" s="13" t="e">
        <f>'Comm Input'!#REF!</f>
        <v>#REF!</v>
      </c>
      <c r="F333" s="36" t="e">
        <f>'Comm Input'!#REF!</f>
        <v>#REF!</v>
      </c>
      <c r="G333" s="13" t="e">
        <f>'Comm Input'!#REF!</f>
        <v>#REF!</v>
      </c>
      <c r="H333" s="23" t="e">
        <f>'Comm Input'!#REF!</f>
        <v>#REF!</v>
      </c>
      <c r="I333" s="36" t="e">
        <f>'Comm Input'!#REF!</f>
        <v>#REF!</v>
      </c>
      <c r="J333" s="23" t="e">
        <f>'Comm Input'!#REF!</f>
        <v>#REF!</v>
      </c>
      <c r="K333" s="23" t="e">
        <f>'Comm Input'!#REF!</f>
        <v>#REF!</v>
      </c>
      <c r="L333" s="23" t="e">
        <f>'Comm Input'!#REF!</f>
        <v>#REF!</v>
      </c>
      <c r="M333" s="23" t="e">
        <f>'Comm Input'!#REF!</f>
        <v>#REF!</v>
      </c>
      <c r="N333" s="23" t="e">
        <f>'Comm Input'!#REF!</f>
        <v>#REF!</v>
      </c>
      <c r="O333" s="3" t="e">
        <f>'Comm Input'!#REF!</f>
        <v>#REF!</v>
      </c>
    </row>
    <row r="334" spans="1:15" ht="23.25" x14ac:dyDescent="0.35">
      <c r="A334" s="11" t="e">
        <f>'Comm Input'!#REF!</f>
        <v>#REF!</v>
      </c>
      <c r="B334" t="e">
        <f>'Comm Input'!#REF!</f>
        <v>#REF!</v>
      </c>
      <c r="C334" t="e">
        <f>'Comm Input'!#REF!</f>
        <v>#REF!</v>
      </c>
      <c r="D334" s="40" t="e">
        <f>'Comm Input'!#REF!</f>
        <v>#REF!</v>
      </c>
      <c r="E334" s="17" t="e">
        <f>'Comm Input'!#REF!</f>
        <v>#REF!</v>
      </c>
      <c r="F334" s="38" t="e">
        <f>'Comm Input'!#REF!</f>
        <v>#REF!</v>
      </c>
      <c r="G334" s="38" t="e">
        <f>'Comm Input'!#REF!</f>
        <v>#REF!</v>
      </c>
      <c r="H334" s="22" t="e">
        <f>'Comm Input'!#REF!</f>
        <v>#REF!</v>
      </c>
      <c r="I334" s="38" t="e">
        <f>'Comm Input'!#REF!</f>
        <v>#REF!</v>
      </c>
      <c r="J334" s="22" t="e">
        <f>'Comm Input'!#REF!</f>
        <v>#REF!</v>
      </c>
      <c r="K334" s="1177" t="e">
        <f>'Comm Input'!#REF!</f>
        <v>#REF!</v>
      </c>
      <c r="L334" s="1177" t="e">
        <f>'Comm Input'!#REF!</f>
        <v>#REF!</v>
      </c>
      <c r="M334" s="137" t="e">
        <f>'Comm Input'!#REF!</f>
        <v>#REF!</v>
      </c>
      <c r="N334" s="137" t="e">
        <f>'Comm Input'!#REF!</f>
        <v>#REF!</v>
      </c>
      <c r="O334" s="109" t="e">
        <f>'Comm Input'!#REF!</f>
        <v>#REF!</v>
      </c>
    </row>
    <row r="335" spans="1:15" ht="23.25" x14ac:dyDescent="0.35">
      <c r="A335" s="11" t="e">
        <f>'Comm Input'!#REF!</f>
        <v>#REF!</v>
      </c>
      <c r="B335" t="e">
        <f>'Comm Input'!#REF!</f>
        <v>#REF!</v>
      </c>
      <c r="C335" t="e">
        <f>'Comm Input'!#REF!</f>
        <v>#REF!</v>
      </c>
      <c r="D335" s="40" t="e">
        <f>'Comm Input'!#REF!</f>
        <v>#REF!</v>
      </c>
      <c r="E335" s="17" t="e">
        <f>'Comm Input'!#REF!</f>
        <v>#REF!</v>
      </c>
      <c r="F335" s="38" t="e">
        <f>'Comm Input'!#REF!</f>
        <v>#REF!</v>
      </c>
      <c r="G335" s="38" t="e">
        <f>'Comm Input'!#REF!</f>
        <v>#REF!</v>
      </c>
      <c r="H335" s="22" t="e">
        <f>'Comm Input'!#REF!</f>
        <v>#REF!</v>
      </c>
      <c r="I335" s="38" t="e">
        <f>'Comm Input'!#REF!</f>
        <v>#REF!</v>
      </c>
      <c r="J335" s="22" t="e">
        <f>'Comm Input'!#REF!</f>
        <v>#REF!</v>
      </c>
      <c r="K335" s="164" t="e">
        <f>'Comm Input'!#REF!</f>
        <v>#REF!</v>
      </c>
      <c r="L335" s="164" t="e">
        <f>'Comm Input'!#REF!</f>
        <v>#REF!</v>
      </c>
      <c r="M335" s="137" t="e">
        <f>'Comm Input'!#REF!</f>
        <v>#REF!</v>
      </c>
      <c r="N335" s="137" t="e">
        <f>'Comm Input'!#REF!</f>
        <v>#REF!</v>
      </c>
      <c r="O335" s="3" t="e">
        <f>'Comm Input'!#REF!</f>
        <v>#REF!</v>
      </c>
    </row>
    <row r="336" spans="1:15" ht="23.25" x14ac:dyDescent="0.35">
      <c r="A336" s="199" t="e">
        <f>'Comm Input'!#REF!</f>
        <v>#REF!</v>
      </c>
      <c r="B336" s="35" t="e">
        <f>'Comm Input'!#REF!</f>
        <v>#REF!</v>
      </c>
      <c r="C336" s="46" t="e">
        <f>'Comm Input'!#REF!</f>
        <v>#REF!</v>
      </c>
      <c r="D336" s="8" t="e">
        <f>'Comm Input'!#REF!</f>
        <v>#REF!</v>
      </c>
      <c r="E336" s="158" t="e">
        <f>'Comm Input'!#REF!</f>
        <v>#REF!</v>
      </c>
      <c r="F336" s="158" t="e">
        <f>'Comm Input'!#REF!</f>
        <v>#REF!</v>
      </c>
      <c r="G336" s="158" t="e">
        <f>'Comm Input'!#REF!</f>
        <v>#REF!</v>
      </c>
      <c r="H336" s="117" t="e">
        <f>'Comm Input'!#REF!</f>
        <v>#REF!</v>
      </c>
      <c r="I336" s="158" t="e">
        <f>'Comm Input'!#REF!</f>
        <v>#REF!</v>
      </c>
      <c r="J336" s="117" t="e">
        <f>'Comm Input'!#REF!</f>
        <v>#REF!</v>
      </c>
      <c r="K336" s="160" t="e">
        <f>'Comm Input'!#REF!</f>
        <v>#REF!</v>
      </c>
      <c r="L336" s="158" t="e">
        <f>'Comm Input'!#REF!</f>
        <v>#REF!</v>
      </c>
      <c r="M336" s="159" t="e">
        <f>'Comm Input'!#REF!</f>
        <v>#REF!</v>
      </c>
      <c r="N336" s="183" t="e">
        <f>'Comm Input'!#REF!</f>
        <v>#REF!</v>
      </c>
      <c r="O336" s="3" t="e">
        <f>'Comm Input'!#REF!</f>
        <v>#REF!</v>
      </c>
    </row>
    <row r="337" spans="1:15" ht="23.25" x14ac:dyDescent="0.35">
      <c r="A337" s="11" t="e">
        <f>'Comm Input'!#REF!</f>
        <v>#REF!</v>
      </c>
      <c r="B337" s="11" t="e">
        <f>'Comm Input'!#REF!</f>
        <v>#REF!</v>
      </c>
      <c r="C337" s="11" t="e">
        <f>'Comm Input'!#REF!</f>
        <v>#REF!</v>
      </c>
      <c r="D337" s="45" t="e">
        <f>'Comm Input'!#REF!</f>
        <v>#REF!</v>
      </c>
      <c r="E337" s="13" t="e">
        <f>'Comm Input'!#REF!</f>
        <v>#REF!</v>
      </c>
      <c r="F337" s="36" t="e">
        <f>'Comm Input'!#REF!</f>
        <v>#REF!</v>
      </c>
      <c r="G337" s="13" t="e">
        <f>'Comm Input'!#REF!</f>
        <v>#REF!</v>
      </c>
      <c r="H337" s="23" t="e">
        <f>'Comm Input'!#REF!</f>
        <v>#REF!</v>
      </c>
      <c r="I337" s="36" t="e">
        <f>'Comm Input'!#REF!</f>
        <v>#REF!</v>
      </c>
      <c r="J337" s="23" t="e">
        <f>'Comm Input'!#REF!</f>
        <v>#REF!</v>
      </c>
      <c r="K337" s="23" t="e">
        <f>'Comm Input'!#REF!</f>
        <v>#REF!</v>
      </c>
      <c r="L337" s="23" t="e">
        <f>'Comm Input'!#REF!</f>
        <v>#REF!</v>
      </c>
      <c r="M337" s="23" t="e">
        <f>'Comm Input'!#REF!</f>
        <v>#REF!</v>
      </c>
      <c r="N337" s="23" t="e">
        <f>'Comm Input'!#REF!</f>
        <v>#REF!</v>
      </c>
      <c r="O337" s="3" t="e">
        <f>'Comm Input'!#REF!</f>
        <v>#REF!</v>
      </c>
    </row>
    <row r="338" spans="1:15" ht="23.25" x14ac:dyDescent="0.35">
      <c r="A338" s="11" t="e">
        <f>'Comm Input'!#REF!</f>
        <v>#REF!</v>
      </c>
      <c r="B338" s="11" t="e">
        <f>'Comm Input'!#REF!</f>
        <v>#REF!</v>
      </c>
      <c r="C338" s="11" t="e">
        <f>'Comm Input'!#REF!</f>
        <v>#REF!</v>
      </c>
      <c r="D338" s="45" t="e">
        <f>'Comm Input'!#REF!</f>
        <v>#REF!</v>
      </c>
      <c r="E338" s="13" t="e">
        <f>'Comm Input'!#REF!</f>
        <v>#REF!</v>
      </c>
      <c r="F338" s="36" t="e">
        <f>'Comm Input'!#REF!</f>
        <v>#REF!</v>
      </c>
      <c r="G338" s="13" t="e">
        <f>'Comm Input'!#REF!</f>
        <v>#REF!</v>
      </c>
      <c r="H338" s="23" t="e">
        <f>'Comm Input'!#REF!</f>
        <v>#REF!</v>
      </c>
      <c r="I338" s="36" t="e">
        <f>'Comm Input'!#REF!</f>
        <v>#REF!</v>
      </c>
      <c r="J338" s="23" t="e">
        <f>'Comm Input'!#REF!</f>
        <v>#REF!</v>
      </c>
      <c r="K338" s="23" t="e">
        <f>'Comm Input'!#REF!</f>
        <v>#REF!</v>
      </c>
      <c r="L338" s="23" t="e">
        <f>'Comm Input'!#REF!</f>
        <v>#REF!</v>
      </c>
      <c r="M338" s="23" t="e">
        <f>'Comm Input'!#REF!</f>
        <v>#REF!</v>
      </c>
      <c r="N338" s="23" t="e">
        <f>'Comm Input'!#REF!</f>
        <v>#REF!</v>
      </c>
      <c r="O338" s="3" t="e">
        <f>'Comm Input'!#REF!</f>
        <v>#REF!</v>
      </c>
    </row>
    <row r="339" spans="1:15" ht="23.25" x14ac:dyDescent="0.35">
      <c r="A339" s="11" t="e">
        <f>'Comm Input'!#REF!</f>
        <v>#REF!</v>
      </c>
      <c r="B339" s="11" t="e">
        <f>'Comm Input'!#REF!</f>
        <v>#REF!</v>
      </c>
      <c r="C339" s="11" t="e">
        <f>'Comm Input'!#REF!</f>
        <v>#REF!</v>
      </c>
      <c r="D339" s="45" t="e">
        <f>'Comm Input'!#REF!</f>
        <v>#REF!</v>
      </c>
      <c r="E339" s="13" t="e">
        <f>'Comm Input'!#REF!</f>
        <v>#REF!</v>
      </c>
      <c r="F339" s="36" t="e">
        <f>'Comm Input'!#REF!</f>
        <v>#REF!</v>
      </c>
      <c r="G339" s="13" t="e">
        <f>'Comm Input'!#REF!</f>
        <v>#REF!</v>
      </c>
      <c r="H339" s="23" t="e">
        <f>'Comm Input'!#REF!</f>
        <v>#REF!</v>
      </c>
      <c r="I339" s="36" t="e">
        <f>'Comm Input'!#REF!</f>
        <v>#REF!</v>
      </c>
      <c r="J339" s="23" t="e">
        <f>'Comm Input'!#REF!</f>
        <v>#REF!</v>
      </c>
      <c r="K339" s="23" t="e">
        <f>'Comm Input'!#REF!</f>
        <v>#REF!</v>
      </c>
      <c r="L339" s="23" t="e">
        <f>'Comm Input'!#REF!</f>
        <v>#REF!</v>
      </c>
      <c r="M339" s="23" t="e">
        <f>'Comm Input'!#REF!</f>
        <v>#REF!</v>
      </c>
      <c r="N339" s="23" t="e">
        <f>'Comm Input'!#REF!</f>
        <v>#REF!</v>
      </c>
      <c r="O339" s="3" t="e">
        <f>'Comm Input'!#REF!</f>
        <v>#REF!</v>
      </c>
    </row>
    <row r="340" spans="1:15" ht="23.25" x14ac:dyDescent="0.35">
      <c r="A340" s="11" t="e">
        <f>'Comm Input'!#REF!</f>
        <v>#REF!</v>
      </c>
      <c r="B340" t="e">
        <f>'Comm Input'!#REF!</f>
        <v>#REF!</v>
      </c>
      <c r="C340" t="e">
        <f>'Comm Input'!#REF!</f>
        <v>#REF!</v>
      </c>
      <c r="D340" s="40" t="e">
        <f>'Comm Input'!#REF!</f>
        <v>#REF!</v>
      </c>
      <c r="E340" s="17" t="e">
        <f>'Comm Input'!#REF!</f>
        <v>#REF!</v>
      </c>
      <c r="F340" s="38" t="e">
        <f>'Comm Input'!#REF!</f>
        <v>#REF!</v>
      </c>
      <c r="G340" s="38" t="e">
        <f>'Comm Input'!#REF!</f>
        <v>#REF!</v>
      </c>
      <c r="H340" s="22" t="e">
        <f>'Comm Input'!#REF!</f>
        <v>#REF!</v>
      </c>
      <c r="I340" s="38" t="e">
        <f>'Comm Input'!#REF!</f>
        <v>#REF!</v>
      </c>
      <c r="J340" s="22" t="e">
        <f>'Comm Input'!#REF!</f>
        <v>#REF!</v>
      </c>
      <c r="K340" s="1177" t="e">
        <f>'Comm Input'!#REF!</f>
        <v>#REF!</v>
      </c>
      <c r="L340" s="1177" t="e">
        <f>'Comm Input'!#REF!</f>
        <v>#REF!</v>
      </c>
      <c r="M340" s="137" t="e">
        <f>'Comm Input'!#REF!</f>
        <v>#REF!</v>
      </c>
      <c r="N340" s="137" t="e">
        <f>'Comm Input'!#REF!</f>
        <v>#REF!</v>
      </c>
      <c r="O340" s="109" t="e">
        <f>'Comm Input'!#REF!</f>
        <v>#REF!</v>
      </c>
    </row>
    <row r="341" spans="1:15" ht="23.25" x14ac:dyDescent="0.35">
      <c r="A341" s="11" t="e">
        <f>'Comm Input'!#REF!</f>
        <v>#REF!</v>
      </c>
      <c r="B341" t="e">
        <f>'Comm Input'!#REF!</f>
        <v>#REF!</v>
      </c>
      <c r="C341" s="40" t="e">
        <f>'Comm Input'!#REF!</f>
        <v>#REF!</v>
      </c>
      <c r="D341" s="40" t="e">
        <f>'Comm Input'!#REF!</f>
        <v>#REF!</v>
      </c>
      <c r="E341" s="38" t="e">
        <f>'Comm Input'!#REF!</f>
        <v>#REF!</v>
      </c>
      <c r="F341" s="22" t="e">
        <f>'Comm Input'!#REF!</f>
        <v>#REF!</v>
      </c>
      <c r="G341" s="17" t="e">
        <f>'Comm Input'!#REF!</f>
        <v>#REF!</v>
      </c>
      <c r="H341" s="38" t="e">
        <f>'Comm Input'!#REF!</f>
        <v>#REF!</v>
      </c>
      <c r="I341" s="38" t="e">
        <f>'Comm Input'!#REF!</f>
        <v>#REF!</v>
      </c>
      <c r="J341" s="22" t="e">
        <f>'Comm Input'!#REF!</f>
        <v>#REF!</v>
      </c>
      <c r="K341" t="e">
        <f>'Comm Input'!#REF!</f>
        <v>#REF!</v>
      </c>
      <c r="L341" s="27" t="e">
        <f>'Comm Input'!#REF!</f>
        <v>#REF!</v>
      </c>
      <c r="M341" s="137" t="e">
        <f>'Comm Input'!#REF!</f>
        <v>#REF!</v>
      </c>
      <c r="N341" s="137" t="e">
        <f>'Comm Input'!#REF!</f>
        <v>#REF!</v>
      </c>
      <c r="O341" s="27" t="e">
        <f>'Comm Input'!#REF!</f>
        <v>#REF!</v>
      </c>
    </row>
    <row r="342" spans="1:15" ht="23.25" x14ac:dyDescent="0.35">
      <c r="A342" s="200" t="e">
        <f>'Comm Input'!#REF!</f>
        <v>#REF!</v>
      </c>
      <c r="B342" s="35" t="e">
        <f>'Comm Input'!#REF!</f>
        <v>#REF!</v>
      </c>
      <c r="C342" s="46" t="e">
        <f>'Comm Input'!#REF!</f>
        <v>#REF!</v>
      </c>
      <c r="D342" s="8" t="e">
        <f>'Comm Input'!#REF!</f>
        <v>#REF!</v>
      </c>
      <c r="E342" s="158" t="e">
        <f>'Comm Input'!#REF!</f>
        <v>#REF!</v>
      </c>
      <c r="F342" s="117" t="e">
        <f>'Comm Input'!#REF!</f>
        <v>#REF!</v>
      </c>
      <c r="G342" s="158" t="e">
        <f>'Comm Input'!#REF!</f>
        <v>#REF!</v>
      </c>
      <c r="H342" s="158" t="e">
        <f>'Comm Input'!#REF!</f>
        <v>#REF!</v>
      </c>
      <c r="I342" s="158" t="e">
        <f>'Comm Input'!#REF!</f>
        <v>#REF!</v>
      </c>
      <c r="J342" s="117" t="e">
        <f>'Comm Input'!#REF!</f>
        <v>#REF!</v>
      </c>
      <c r="K342" s="158" t="e">
        <f>'Comm Input'!#REF!</f>
        <v>#REF!</v>
      </c>
      <c r="L342" s="158" t="e">
        <f>'Comm Input'!#REF!</f>
        <v>#REF!</v>
      </c>
      <c r="M342" s="157" t="e">
        <f>'Comm Input'!#REF!</f>
        <v>#REF!</v>
      </c>
      <c r="N342" s="157" t="e">
        <f>'Comm Input'!#REF!</f>
        <v>#REF!</v>
      </c>
      <c r="O342" s="155" t="e">
        <f>'Comm Input'!#REF!</f>
        <v>#REF!</v>
      </c>
    </row>
    <row r="343" spans="1:15" ht="23.25" x14ac:dyDescent="0.35">
      <c r="A343" t="e">
        <f>'Comm Input'!#REF!</f>
        <v>#REF!</v>
      </c>
      <c r="B343" t="e">
        <f>'Comm Input'!#REF!</f>
        <v>#REF!</v>
      </c>
      <c r="C343" t="e">
        <f>'Comm Input'!#REF!</f>
        <v>#REF!</v>
      </c>
      <c r="D343" s="173" t="e">
        <f>'Comm Input'!#REF!</f>
        <v>#REF!</v>
      </c>
      <c r="E343" s="36" t="e">
        <f>'Comm Input'!#REF!</f>
        <v>#REF!</v>
      </c>
      <c r="F343" s="23" t="e">
        <f>'Comm Input'!#REF!</f>
        <v>#REF!</v>
      </c>
      <c r="G343" s="36" t="e">
        <f>'Comm Input'!#REF!</f>
        <v>#REF!</v>
      </c>
      <c r="H343" s="36" t="e">
        <f>'Comm Input'!#REF!</f>
        <v>#REF!</v>
      </c>
      <c r="I343" t="e">
        <f>'Comm Input'!#REF!</f>
        <v>#REF!</v>
      </c>
      <c r="J343" s="23" t="e">
        <f>'Comm Input'!#REF!</f>
        <v>#REF!</v>
      </c>
      <c r="K343" s="22" t="e">
        <f>'Comm Input'!#REF!</f>
        <v>#REF!</v>
      </c>
      <c r="L343" s="23" t="e">
        <f>'Comm Input'!#REF!</f>
        <v>#REF!</v>
      </c>
      <c r="M343" s="23" t="e">
        <f>'Comm Input'!#REF!</f>
        <v>#REF!</v>
      </c>
      <c r="N343" s="23" t="e">
        <f>'Comm Input'!#REF!</f>
        <v>#REF!</v>
      </c>
      <c r="O343" s="3" t="e">
        <f>'Comm Input'!#REF!</f>
        <v>#REF!</v>
      </c>
    </row>
    <row r="344" spans="1:15" ht="23.25" x14ac:dyDescent="0.35">
      <c r="A344" s="11" t="e">
        <f>'Comm Input'!#REF!</f>
        <v>#REF!</v>
      </c>
      <c r="B344" s="11" t="e">
        <f>'Comm Input'!#REF!</f>
        <v>#REF!</v>
      </c>
      <c r="C344" s="11" t="e">
        <f>'Comm Input'!#REF!</f>
        <v>#REF!</v>
      </c>
      <c r="D344" s="11" t="e">
        <f>'Comm Input'!#REF!</f>
        <v>#REF!</v>
      </c>
      <c r="E344" s="36" t="e">
        <f>'Comm Input'!#REF!</f>
        <v>#REF!</v>
      </c>
      <c r="F344" s="23" t="e">
        <f>'Comm Input'!#REF!</f>
        <v>#REF!</v>
      </c>
      <c r="G344" s="36" t="e">
        <f>'Comm Input'!#REF!</f>
        <v>#REF!</v>
      </c>
      <c r="H344" s="36" t="e">
        <f>'Comm Input'!#REF!</f>
        <v>#REF!</v>
      </c>
      <c r="I344" t="e">
        <f>'Comm Input'!#REF!</f>
        <v>#REF!</v>
      </c>
      <c r="J344" s="23" t="e">
        <f>'Comm Input'!#REF!</f>
        <v>#REF!</v>
      </c>
      <c r="K344" s="22" t="e">
        <f>'Comm Input'!#REF!</f>
        <v>#REF!</v>
      </c>
      <c r="L344" s="23" t="e">
        <f>'Comm Input'!#REF!</f>
        <v>#REF!</v>
      </c>
      <c r="M344" s="23" t="e">
        <f>'Comm Input'!#REF!</f>
        <v>#REF!</v>
      </c>
      <c r="N344" s="23" t="e">
        <f>'Comm Input'!#REF!</f>
        <v>#REF!</v>
      </c>
      <c r="O344" s="3" t="e">
        <f>'Comm Input'!#REF!</f>
        <v>#REF!</v>
      </c>
    </row>
    <row r="345" spans="1:15" ht="23.25" x14ac:dyDescent="0.35">
      <c r="A345" s="11" t="e">
        <f>'Comm Input'!#REF!</f>
        <v>#REF!</v>
      </c>
      <c r="B345" t="e">
        <f>'Comm Input'!#REF!</f>
        <v>#REF!</v>
      </c>
      <c r="C345" s="40" t="e">
        <f>'Comm Input'!#REF!</f>
        <v>#REF!</v>
      </c>
      <c r="D345" s="40" t="e">
        <f>'Comm Input'!#REF!</f>
        <v>#REF!</v>
      </c>
      <c r="E345" s="38" t="e">
        <f>'Comm Input'!#REF!</f>
        <v>#REF!</v>
      </c>
      <c r="F345" s="22" t="e">
        <f>'Comm Input'!#REF!</f>
        <v>#REF!</v>
      </c>
      <c r="G345" s="17" t="e">
        <f>'Comm Input'!#REF!</f>
        <v>#REF!</v>
      </c>
      <c r="H345" s="38" t="e">
        <f>'Comm Input'!#REF!</f>
        <v>#REF!</v>
      </c>
      <c r="I345" s="38" t="e">
        <f>'Comm Input'!#REF!</f>
        <v>#REF!</v>
      </c>
      <c r="J345" s="22" t="e">
        <f>'Comm Input'!#REF!</f>
        <v>#REF!</v>
      </c>
      <c r="K345" s="38" t="e">
        <f>'Comm Input'!#REF!</f>
        <v>#REF!</v>
      </c>
      <c r="L345" s="49" t="e">
        <f>'Comm Input'!#REF!</f>
        <v>#REF!</v>
      </c>
      <c r="M345" s="11" t="e">
        <f>'Comm Input'!#REF!</f>
        <v>#REF!</v>
      </c>
      <c r="N345" s="11" t="e">
        <f>'Comm Input'!#REF!</f>
        <v>#REF!</v>
      </c>
      <c r="O345" s="109" t="e">
        <f>'Comm Input'!#REF!</f>
        <v>#REF!</v>
      </c>
    </row>
    <row r="346" spans="1:15" ht="23.25" x14ac:dyDescent="0.35">
      <c r="A346" s="11" t="e">
        <f>'Comm Input'!#REF!</f>
        <v>#REF!</v>
      </c>
      <c r="B346" t="e">
        <f>'Comm Input'!#REF!</f>
        <v>#REF!</v>
      </c>
      <c r="C346" s="40" t="e">
        <f>'Comm Input'!#REF!</f>
        <v>#REF!</v>
      </c>
      <c r="D346" s="40" t="e">
        <f>'Comm Input'!#REF!</f>
        <v>#REF!</v>
      </c>
      <c r="E346" s="38" t="e">
        <f>'Comm Input'!#REF!</f>
        <v>#REF!</v>
      </c>
      <c r="F346" s="22" t="e">
        <f>'Comm Input'!#REF!</f>
        <v>#REF!</v>
      </c>
      <c r="G346" s="17" t="e">
        <f>'Comm Input'!#REF!</f>
        <v>#REF!</v>
      </c>
      <c r="H346" s="38" t="e">
        <f>'Comm Input'!#REF!</f>
        <v>#REF!</v>
      </c>
      <c r="I346" s="38" t="e">
        <f>'Comm Input'!#REF!</f>
        <v>#REF!</v>
      </c>
      <c r="J346" s="22" t="e">
        <f>'Comm Input'!#REF!</f>
        <v>#REF!</v>
      </c>
      <c r="K346" s="1177" t="e">
        <f>'Comm Input'!#REF!</f>
        <v>#REF!</v>
      </c>
      <c r="L346" s="1172" t="e">
        <f>'Comm Input'!#REF!</f>
        <v>#REF!</v>
      </c>
      <c r="M346" s="137" t="e">
        <f>'Comm Input'!#REF!</f>
        <v>#REF!</v>
      </c>
      <c r="N346" s="137" t="e">
        <f>'Comm Input'!#REF!</f>
        <v>#REF!</v>
      </c>
      <c r="O346" s="109" t="e">
        <f>'Comm Input'!#REF!</f>
        <v>#REF!</v>
      </c>
    </row>
    <row r="347" spans="1:15" ht="23.25" x14ac:dyDescent="0.35">
      <c r="A347" t="e">
        <f>'Comm Input'!#REF!</f>
        <v>#REF!</v>
      </c>
      <c r="B347" t="e">
        <f>'Comm Input'!#REF!</f>
        <v>#REF!</v>
      </c>
      <c r="C347" t="e">
        <f>'Comm Input'!#REF!</f>
        <v>#REF!</v>
      </c>
      <c r="D347" t="e">
        <f>'Comm Input'!#REF!</f>
        <v>#REF!</v>
      </c>
      <c r="E347" t="e">
        <f>'Comm Input'!#REF!</f>
        <v>#REF!</v>
      </c>
      <c r="F347" t="e">
        <f>'Comm Input'!#REF!</f>
        <v>#REF!</v>
      </c>
      <c r="G347" t="e">
        <f>'Comm Input'!#REF!</f>
        <v>#REF!</v>
      </c>
      <c r="H347" t="e">
        <f>'Comm Input'!#REF!</f>
        <v>#REF!</v>
      </c>
      <c r="I347" t="e">
        <f>'Comm Input'!#REF!</f>
        <v>#REF!</v>
      </c>
      <c r="J347" t="e">
        <f>'Comm Input'!#REF!</f>
        <v>#REF!</v>
      </c>
      <c r="K347" t="e">
        <f>'Comm Input'!#REF!</f>
        <v>#REF!</v>
      </c>
      <c r="L347" t="e">
        <f>'Comm Input'!#REF!</f>
        <v>#REF!</v>
      </c>
      <c r="M347" s="11" t="e">
        <f>'Comm Input'!#REF!</f>
        <v>#REF!</v>
      </c>
      <c r="N347" s="11" t="e">
        <f>'Comm Input'!#REF!</f>
        <v>#REF!</v>
      </c>
      <c r="O347" s="3" t="e">
        <f>'Comm Input'!#REF!</f>
        <v>#REF!</v>
      </c>
    </row>
    <row r="348" spans="1:15" ht="23.25" x14ac:dyDescent="0.35">
      <c r="A348" s="11" t="e">
        <f>'Comm Input'!#REF!</f>
        <v>#REF!</v>
      </c>
      <c r="B348" t="e">
        <f>'Comm Input'!#REF!</f>
        <v>#REF!</v>
      </c>
      <c r="C348" s="40" t="e">
        <f>'Comm Input'!#REF!</f>
        <v>#REF!</v>
      </c>
      <c r="D348" s="40" t="e">
        <f>'Comm Input'!#REF!</f>
        <v>#REF!</v>
      </c>
      <c r="E348" s="38" t="e">
        <f>'Comm Input'!#REF!</f>
        <v>#REF!</v>
      </c>
      <c r="F348" s="22" t="e">
        <f>'Comm Input'!#REF!</f>
        <v>#REF!</v>
      </c>
      <c r="G348" s="17" t="e">
        <f>'Comm Input'!#REF!</f>
        <v>#REF!</v>
      </c>
      <c r="H348" s="38" t="e">
        <f>'Comm Input'!#REF!</f>
        <v>#REF!</v>
      </c>
      <c r="I348" s="38" t="e">
        <f>'Comm Input'!#REF!</f>
        <v>#REF!</v>
      </c>
      <c r="J348" s="22" t="e">
        <f>'Comm Input'!#REF!</f>
        <v>#REF!</v>
      </c>
      <c r="K348" t="e">
        <f>'Comm Input'!#REF!</f>
        <v>#REF!</v>
      </c>
      <c r="L348" s="27" t="e">
        <f>'Comm Input'!#REF!</f>
        <v>#REF!</v>
      </c>
      <c r="M348" s="137" t="e">
        <f>'Comm Input'!#REF!</f>
        <v>#REF!</v>
      </c>
      <c r="N348" s="137" t="e">
        <f>'Comm Input'!#REF!</f>
        <v>#REF!</v>
      </c>
      <c r="O348" s="27" t="e">
        <f>'Comm Input'!#REF!</f>
        <v>#REF!</v>
      </c>
    </row>
    <row r="349" spans="1:15" ht="23.25" x14ac:dyDescent="0.35">
      <c r="A349" s="199" t="e">
        <f>'Comm Input'!#REF!</f>
        <v>#REF!</v>
      </c>
      <c r="B349" s="35" t="e">
        <f>'Comm Input'!#REF!</f>
        <v>#REF!</v>
      </c>
      <c r="C349" s="46" t="e">
        <f>'Comm Input'!#REF!</f>
        <v>#REF!</v>
      </c>
      <c r="D349" s="8" t="e">
        <f>'Comm Input'!#REF!</f>
        <v>#REF!</v>
      </c>
      <c r="E349" s="158" t="e">
        <f>'Comm Input'!#REF!</f>
        <v>#REF!</v>
      </c>
      <c r="F349" s="117" t="e">
        <f>'Comm Input'!#REF!</f>
        <v>#REF!</v>
      </c>
      <c r="G349" s="158" t="e">
        <f>'Comm Input'!#REF!</f>
        <v>#REF!</v>
      </c>
      <c r="H349" s="158" t="e">
        <f>'Comm Input'!#REF!</f>
        <v>#REF!</v>
      </c>
      <c r="I349" s="158" t="e">
        <f>'Comm Input'!#REF!</f>
        <v>#REF!</v>
      </c>
      <c r="J349" s="117" t="e">
        <f>'Comm Input'!#REF!</f>
        <v>#REF!</v>
      </c>
      <c r="K349" s="158" t="e">
        <f>'Comm Input'!#REF!</f>
        <v>#REF!</v>
      </c>
      <c r="L349" s="117" t="e">
        <f>'Comm Input'!#REF!</f>
        <v>#REF!</v>
      </c>
      <c r="M349" s="157" t="e">
        <f>'Comm Input'!#REF!</f>
        <v>#REF!</v>
      </c>
      <c r="N349" s="157" t="e">
        <f>'Comm Input'!#REF!</f>
        <v>#REF!</v>
      </c>
      <c r="O349" s="155" t="e">
        <f>'Comm Input'!#REF!</f>
        <v>#REF!</v>
      </c>
    </row>
    <row r="350" spans="1:15" ht="23.25" x14ac:dyDescent="0.35">
      <c r="A350" t="e">
        <f>'Comm Input'!#REF!</f>
        <v>#REF!</v>
      </c>
      <c r="B350" t="e">
        <f>'Comm Input'!#REF!</f>
        <v>#REF!</v>
      </c>
      <c r="C350" t="e">
        <f>'Comm Input'!#REF!</f>
        <v>#REF!</v>
      </c>
      <c r="D350" t="e">
        <f>'Comm Input'!#REF!</f>
        <v>#REF!</v>
      </c>
      <c r="E350" s="36" t="e">
        <f>'Comm Input'!#REF!</f>
        <v>#REF!</v>
      </c>
      <c r="F350" s="23" t="e">
        <f>'Comm Input'!#REF!</f>
        <v>#REF!</v>
      </c>
      <c r="G350" s="36" t="e">
        <f>'Comm Input'!#REF!</f>
        <v>#REF!</v>
      </c>
      <c r="H350" s="36" t="e">
        <f>'Comm Input'!#REF!</f>
        <v>#REF!</v>
      </c>
      <c r="I350" t="e">
        <f>'Comm Input'!#REF!</f>
        <v>#REF!</v>
      </c>
      <c r="J350" s="23" t="e">
        <f>'Comm Input'!#REF!</f>
        <v>#REF!</v>
      </c>
      <c r="K350" s="22" t="e">
        <f>'Comm Input'!#REF!</f>
        <v>#REF!</v>
      </c>
      <c r="L350" s="23" t="e">
        <f>'Comm Input'!#REF!</f>
        <v>#REF!</v>
      </c>
      <c r="M350" s="23" t="e">
        <f>'Comm Input'!#REF!</f>
        <v>#REF!</v>
      </c>
      <c r="N350" s="23" t="e">
        <f>'Comm Input'!#REF!</f>
        <v>#REF!</v>
      </c>
      <c r="O350" s="3" t="e">
        <f>'Comm Input'!#REF!</f>
        <v>#REF!</v>
      </c>
    </row>
    <row r="351" spans="1:15" ht="23.25" x14ac:dyDescent="0.35">
      <c r="A351" s="11" t="e">
        <f>'Comm Input'!#REF!</f>
        <v>#REF!</v>
      </c>
      <c r="B351" s="11" t="e">
        <f>'Comm Input'!#REF!</f>
        <v>#REF!</v>
      </c>
      <c r="C351" s="11" t="e">
        <f>'Comm Input'!#REF!</f>
        <v>#REF!</v>
      </c>
      <c r="D351" s="11" t="e">
        <f>'Comm Input'!#REF!</f>
        <v>#REF!</v>
      </c>
      <c r="E351" s="36" t="e">
        <f>'Comm Input'!#REF!</f>
        <v>#REF!</v>
      </c>
      <c r="F351" s="23" t="e">
        <f>'Comm Input'!#REF!</f>
        <v>#REF!</v>
      </c>
      <c r="G351" s="36" t="e">
        <f>'Comm Input'!#REF!</f>
        <v>#REF!</v>
      </c>
      <c r="H351" s="36" t="e">
        <f>'Comm Input'!#REF!</f>
        <v>#REF!</v>
      </c>
      <c r="I351" t="e">
        <f>'Comm Input'!#REF!</f>
        <v>#REF!</v>
      </c>
      <c r="J351" s="23" t="e">
        <f>'Comm Input'!#REF!</f>
        <v>#REF!</v>
      </c>
      <c r="K351" s="22" t="e">
        <f>'Comm Input'!#REF!</f>
        <v>#REF!</v>
      </c>
      <c r="L351" s="23" t="e">
        <f>'Comm Input'!#REF!</f>
        <v>#REF!</v>
      </c>
      <c r="M351" s="23" t="e">
        <f>'Comm Input'!#REF!</f>
        <v>#REF!</v>
      </c>
      <c r="N351" s="23" t="e">
        <f>'Comm Input'!#REF!</f>
        <v>#REF!</v>
      </c>
      <c r="O351" s="3" t="e">
        <f>'Comm Input'!#REF!</f>
        <v>#REF!</v>
      </c>
    </row>
    <row r="352" spans="1:15" ht="23.25" x14ac:dyDescent="0.35">
      <c r="A352" s="11" t="e">
        <f>'Comm Input'!#REF!</f>
        <v>#REF!</v>
      </c>
      <c r="B352" t="e">
        <f>'Comm Input'!#REF!</f>
        <v>#REF!</v>
      </c>
      <c r="C352" s="40" t="e">
        <f>'Comm Input'!#REF!</f>
        <v>#REF!</v>
      </c>
      <c r="D352" s="40" t="e">
        <f>'Comm Input'!#REF!</f>
        <v>#REF!</v>
      </c>
      <c r="E352" s="38" t="e">
        <f>'Comm Input'!#REF!</f>
        <v>#REF!</v>
      </c>
      <c r="F352" s="22" t="e">
        <f>'Comm Input'!#REF!</f>
        <v>#REF!</v>
      </c>
      <c r="G352" s="17" t="e">
        <f>'Comm Input'!#REF!</f>
        <v>#REF!</v>
      </c>
      <c r="H352" s="38" t="e">
        <f>'Comm Input'!#REF!</f>
        <v>#REF!</v>
      </c>
      <c r="I352" s="38" t="e">
        <f>'Comm Input'!#REF!</f>
        <v>#REF!</v>
      </c>
      <c r="J352" s="22" t="e">
        <f>'Comm Input'!#REF!</f>
        <v>#REF!</v>
      </c>
      <c r="K352" s="38" t="e">
        <f>'Comm Input'!#REF!</f>
        <v>#REF!</v>
      </c>
      <c r="L352" s="49" t="e">
        <f>'Comm Input'!#REF!</f>
        <v>#REF!</v>
      </c>
      <c r="M352" s="11" t="e">
        <f>'Comm Input'!#REF!</f>
        <v>#REF!</v>
      </c>
      <c r="N352" s="11" t="e">
        <f>'Comm Input'!#REF!</f>
        <v>#REF!</v>
      </c>
      <c r="O352" s="3" t="e">
        <f>'Comm Input'!#REF!</f>
        <v>#REF!</v>
      </c>
    </row>
    <row r="353" spans="1:15" ht="23.25" x14ac:dyDescent="0.35">
      <c r="A353" s="11" t="e">
        <f>'Comm Input'!#REF!</f>
        <v>#REF!</v>
      </c>
      <c r="B353" t="e">
        <f>'Comm Input'!#REF!</f>
        <v>#REF!</v>
      </c>
      <c r="C353" s="40" t="e">
        <f>'Comm Input'!#REF!</f>
        <v>#REF!</v>
      </c>
      <c r="D353" s="40" t="e">
        <f>'Comm Input'!#REF!</f>
        <v>#REF!</v>
      </c>
      <c r="E353" s="38" t="e">
        <f>'Comm Input'!#REF!</f>
        <v>#REF!</v>
      </c>
      <c r="F353" s="22" t="e">
        <f>'Comm Input'!#REF!</f>
        <v>#REF!</v>
      </c>
      <c r="G353" s="17" t="e">
        <f>'Comm Input'!#REF!</f>
        <v>#REF!</v>
      </c>
      <c r="H353" s="38" t="e">
        <f>'Comm Input'!#REF!</f>
        <v>#REF!</v>
      </c>
      <c r="I353" s="38" t="e">
        <f>'Comm Input'!#REF!</f>
        <v>#REF!</v>
      </c>
      <c r="J353" s="22" t="e">
        <f>'Comm Input'!#REF!</f>
        <v>#REF!</v>
      </c>
      <c r="K353" s="1177" t="e">
        <f>'Comm Input'!#REF!</f>
        <v>#REF!</v>
      </c>
      <c r="L353" s="27" t="e">
        <f>'Comm Input'!#REF!</f>
        <v>#REF!</v>
      </c>
      <c r="M353" s="137" t="e">
        <f>'Comm Input'!#REF!</f>
        <v>#REF!</v>
      </c>
      <c r="N353" s="137" t="e">
        <f>'Comm Input'!#REF!</f>
        <v>#REF!</v>
      </c>
      <c r="O353" s="109" t="e">
        <f>'Comm Input'!#REF!</f>
        <v>#REF!</v>
      </c>
    </row>
    <row r="354" spans="1:15" ht="23.25" x14ac:dyDescent="0.35">
      <c r="A354" t="e">
        <f>'Comm Input'!#REF!</f>
        <v>#REF!</v>
      </c>
      <c r="B354" t="e">
        <f>'Comm Input'!#REF!</f>
        <v>#REF!</v>
      </c>
      <c r="C354" t="e">
        <f>'Comm Input'!#REF!</f>
        <v>#REF!</v>
      </c>
      <c r="D354" t="e">
        <f>'Comm Input'!#REF!</f>
        <v>#REF!</v>
      </c>
      <c r="E354" t="e">
        <f>'Comm Input'!#REF!</f>
        <v>#REF!</v>
      </c>
      <c r="F354" t="e">
        <f>'Comm Input'!#REF!</f>
        <v>#REF!</v>
      </c>
      <c r="G354" t="e">
        <f>'Comm Input'!#REF!</f>
        <v>#REF!</v>
      </c>
      <c r="H354" t="e">
        <f>'Comm Input'!#REF!</f>
        <v>#REF!</v>
      </c>
      <c r="I354" t="e">
        <f>'Comm Input'!#REF!</f>
        <v>#REF!</v>
      </c>
      <c r="J354" t="e">
        <f>'Comm Input'!#REF!</f>
        <v>#REF!</v>
      </c>
      <c r="K354" t="e">
        <f>'Comm Input'!#REF!</f>
        <v>#REF!</v>
      </c>
      <c r="L354" t="e">
        <f>'Comm Input'!#REF!</f>
        <v>#REF!</v>
      </c>
      <c r="M354" s="11" t="e">
        <f>'Comm Input'!#REF!</f>
        <v>#REF!</v>
      </c>
      <c r="N354" s="11" t="e">
        <f>'Comm Input'!#REF!</f>
        <v>#REF!</v>
      </c>
      <c r="O354" s="3" t="e">
        <f>'Comm Input'!#REF!</f>
        <v>#REF!</v>
      </c>
    </row>
    <row r="355" spans="1:15" ht="23.25" x14ac:dyDescent="0.35">
      <c r="A355" t="e">
        <f>'Comm Input'!#REF!</f>
        <v>#REF!</v>
      </c>
      <c r="B355" t="e">
        <f>'Comm Input'!#REF!</f>
        <v>#REF!</v>
      </c>
      <c r="C355" t="e">
        <f>'Comm Input'!#REF!</f>
        <v>#REF!</v>
      </c>
      <c r="D355" t="e">
        <f>'Comm Input'!#REF!</f>
        <v>#REF!</v>
      </c>
      <c r="E355" t="e">
        <f>'Comm Input'!#REF!</f>
        <v>#REF!</v>
      </c>
      <c r="F355" t="e">
        <f>'Comm Input'!#REF!</f>
        <v>#REF!</v>
      </c>
      <c r="G355" t="e">
        <f>'Comm Input'!#REF!</f>
        <v>#REF!</v>
      </c>
      <c r="H355" t="e">
        <f>'Comm Input'!#REF!</f>
        <v>#REF!</v>
      </c>
      <c r="I355" t="e">
        <f>'Comm Input'!#REF!</f>
        <v>#REF!</v>
      </c>
      <c r="J355" t="e">
        <f>'Comm Input'!#REF!</f>
        <v>#REF!</v>
      </c>
      <c r="K355" t="e">
        <f>'Comm Input'!#REF!</f>
        <v>#REF!</v>
      </c>
      <c r="L355" t="e">
        <f>'Comm Input'!#REF!</f>
        <v>#REF!</v>
      </c>
      <c r="M355" s="11" t="e">
        <f>'Comm Input'!#REF!</f>
        <v>#REF!</v>
      </c>
      <c r="N355" s="11" t="e">
        <f>'Comm Input'!#REF!</f>
        <v>#REF!</v>
      </c>
      <c r="O355" s="3" t="e">
        <f>'Comm Input'!#REF!</f>
        <v>#REF!</v>
      </c>
    </row>
    <row r="356" spans="1:15" ht="23.25" x14ac:dyDescent="0.35">
      <c r="A356" s="11" t="e">
        <f>'Comm Input'!#REF!</f>
        <v>#REF!</v>
      </c>
      <c r="B356" t="e">
        <f>'Comm Input'!#REF!</f>
        <v>#REF!</v>
      </c>
      <c r="C356" s="40" t="e">
        <f>'Comm Input'!#REF!</f>
        <v>#REF!</v>
      </c>
      <c r="D356" s="40" t="e">
        <f>'Comm Input'!#REF!</f>
        <v>#REF!</v>
      </c>
      <c r="E356" s="38" t="e">
        <f>'Comm Input'!#REF!</f>
        <v>#REF!</v>
      </c>
      <c r="F356" s="22" t="e">
        <f>'Comm Input'!#REF!</f>
        <v>#REF!</v>
      </c>
      <c r="G356" s="17" t="e">
        <f>'Comm Input'!#REF!</f>
        <v>#REF!</v>
      </c>
      <c r="H356" s="38" t="e">
        <f>'Comm Input'!#REF!</f>
        <v>#REF!</v>
      </c>
      <c r="I356" s="38" t="e">
        <f>'Comm Input'!#REF!</f>
        <v>#REF!</v>
      </c>
      <c r="J356" s="22" t="e">
        <f>'Comm Input'!#REF!</f>
        <v>#REF!</v>
      </c>
      <c r="K356" t="e">
        <f>'Comm Input'!#REF!</f>
        <v>#REF!</v>
      </c>
      <c r="L356" s="27" t="e">
        <f>'Comm Input'!#REF!</f>
        <v>#REF!</v>
      </c>
      <c r="M356" s="137" t="e">
        <f>'Comm Input'!#REF!</f>
        <v>#REF!</v>
      </c>
      <c r="N356" s="137" t="e">
        <f>'Comm Input'!#REF!</f>
        <v>#REF!</v>
      </c>
      <c r="O356" s="27" t="e">
        <f>'Comm Input'!#REF!</f>
        <v>#REF!</v>
      </c>
    </row>
    <row r="357" spans="1:15" ht="23.25" x14ac:dyDescent="0.35">
      <c r="A357" s="199" t="e">
        <f>'Comm Input'!#REF!</f>
        <v>#REF!</v>
      </c>
      <c r="B357" s="35" t="e">
        <f>'Comm Input'!#REF!</f>
        <v>#REF!</v>
      </c>
      <c r="C357" s="46" t="e">
        <f>'Comm Input'!#REF!</f>
        <v>#REF!</v>
      </c>
      <c r="D357" s="8" t="e">
        <f>'Comm Input'!#REF!</f>
        <v>#REF!</v>
      </c>
      <c r="E357" s="158" t="e">
        <f>'Comm Input'!#REF!</f>
        <v>#REF!</v>
      </c>
      <c r="F357" s="117" t="e">
        <f>'Comm Input'!#REF!</f>
        <v>#REF!</v>
      </c>
      <c r="G357" s="158" t="e">
        <f>'Comm Input'!#REF!</f>
        <v>#REF!</v>
      </c>
      <c r="H357" s="158" t="e">
        <f>'Comm Input'!#REF!</f>
        <v>#REF!</v>
      </c>
      <c r="I357" s="158" t="e">
        <f>'Comm Input'!#REF!</f>
        <v>#REF!</v>
      </c>
      <c r="J357" s="117" t="e">
        <f>'Comm Input'!#REF!</f>
        <v>#REF!</v>
      </c>
      <c r="K357" s="158" t="e">
        <f>'Comm Input'!#REF!</f>
        <v>#REF!</v>
      </c>
      <c r="L357" s="117" t="e">
        <f>'Comm Input'!#REF!</f>
        <v>#REF!</v>
      </c>
      <c r="M357" s="157" t="e">
        <f>'Comm Input'!#REF!</f>
        <v>#REF!</v>
      </c>
      <c r="N357" s="157" t="e">
        <f>'Comm Input'!#REF!</f>
        <v>#REF!</v>
      </c>
      <c r="O357" s="155" t="e">
        <f>'Comm Input'!#REF!</f>
        <v>#REF!</v>
      </c>
    </row>
    <row r="358" spans="1:15" ht="23.25" x14ac:dyDescent="0.35">
      <c r="A358" t="e">
        <f>'Comm Input'!#REF!</f>
        <v>#REF!</v>
      </c>
      <c r="B358" t="e">
        <f>'Comm Input'!#REF!</f>
        <v>#REF!</v>
      </c>
      <c r="C358" t="e">
        <f>'Comm Input'!#REF!</f>
        <v>#REF!</v>
      </c>
      <c r="D358" s="90" t="e">
        <f>'Comm Input'!#REF!</f>
        <v>#REF!</v>
      </c>
      <c r="E358" s="36" t="e">
        <f>'Comm Input'!#REF!</f>
        <v>#REF!</v>
      </c>
      <c r="F358" s="23" t="e">
        <f>'Comm Input'!#REF!</f>
        <v>#REF!</v>
      </c>
      <c r="G358" s="36" t="e">
        <f>'Comm Input'!#REF!</f>
        <v>#REF!</v>
      </c>
      <c r="H358" s="36" t="e">
        <f>'Comm Input'!#REF!</f>
        <v>#REF!</v>
      </c>
      <c r="I358" t="e">
        <f>'Comm Input'!#REF!</f>
        <v>#REF!</v>
      </c>
      <c r="J358" s="23" t="e">
        <f>'Comm Input'!#REF!</f>
        <v>#REF!</v>
      </c>
      <c r="K358" s="22" t="e">
        <f>'Comm Input'!#REF!</f>
        <v>#REF!</v>
      </c>
      <c r="L358" s="23" t="e">
        <f>'Comm Input'!#REF!</f>
        <v>#REF!</v>
      </c>
      <c r="M358" s="23" t="e">
        <f>'Comm Input'!#REF!</f>
        <v>#REF!</v>
      </c>
      <c r="N358" s="23" t="e">
        <f>'Comm Input'!#REF!</f>
        <v>#REF!</v>
      </c>
      <c r="O358" s="3" t="e">
        <f>'Comm Input'!#REF!</f>
        <v>#REF!</v>
      </c>
    </row>
    <row r="359" spans="1:15" ht="23.25" x14ac:dyDescent="0.35">
      <c r="A359" s="11" t="e">
        <f>'Comm Input'!#REF!</f>
        <v>#REF!</v>
      </c>
      <c r="B359" s="11" t="e">
        <f>'Comm Input'!#REF!</f>
        <v>#REF!</v>
      </c>
      <c r="C359" s="11" t="e">
        <f>'Comm Input'!#REF!</f>
        <v>#REF!</v>
      </c>
      <c r="D359" s="11" t="e">
        <f>'Comm Input'!#REF!</f>
        <v>#REF!</v>
      </c>
      <c r="E359" s="36" t="e">
        <f>'Comm Input'!#REF!</f>
        <v>#REF!</v>
      </c>
      <c r="F359" s="23" t="e">
        <f>'Comm Input'!#REF!</f>
        <v>#REF!</v>
      </c>
      <c r="G359" s="36" t="e">
        <f>'Comm Input'!#REF!</f>
        <v>#REF!</v>
      </c>
      <c r="H359" s="36" t="e">
        <f>'Comm Input'!#REF!</f>
        <v>#REF!</v>
      </c>
      <c r="I359" t="e">
        <f>'Comm Input'!#REF!</f>
        <v>#REF!</v>
      </c>
      <c r="J359" s="23" t="e">
        <f>'Comm Input'!#REF!</f>
        <v>#REF!</v>
      </c>
      <c r="K359" s="22" t="e">
        <f>'Comm Input'!#REF!</f>
        <v>#REF!</v>
      </c>
      <c r="L359" s="23" t="e">
        <f>'Comm Input'!#REF!</f>
        <v>#REF!</v>
      </c>
      <c r="M359" s="23" t="e">
        <f>'Comm Input'!#REF!</f>
        <v>#REF!</v>
      </c>
      <c r="N359" s="23" t="e">
        <f>'Comm Input'!#REF!</f>
        <v>#REF!</v>
      </c>
      <c r="O359" s="3" t="e">
        <f>'Comm Input'!#REF!</f>
        <v>#REF!</v>
      </c>
    </row>
    <row r="360" spans="1:15" ht="23.25" x14ac:dyDescent="0.35">
      <c r="A360" s="11" t="e">
        <f>'Comm Input'!#REF!</f>
        <v>#REF!</v>
      </c>
      <c r="B360" t="e">
        <f>'Comm Input'!#REF!</f>
        <v>#REF!</v>
      </c>
      <c r="C360" s="40" t="e">
        <f>'Comm Input'!#REF!</f>
        <v>#REF!</v>
      </c>
      <c r="D360" s="40" t="e">
        <f>'Comm Input'!#REF!</f>
        <v>#REF!</v>
      </c>
      <c r="E360" s="38" t="e">
        <f>'Comm Input'!#REF!</f>
        <v>#REF!</v>
      </c>
      <c r="F360" s="22" t="e">
        <f>'Comm Input'!#REF!</f>
        <v>#REF!</v>
      </c>
      <c r="G360" s="17" t="e">
        <f>'Comm Input'!#REF!</f>
        <v>#REF!</v>
      </c>
      <c r="H360" s="38" t="e">
        <f>'Comm Input'!#REF!</f>
        <v>#REF!</v>
      </c>
      <c r="I360" s="38" t="e">
        <f>'Comm Input'!#REF!</f>
        <v>#REF!</v>
      </c>
      <c r="J360" s="22" t="e">
        <f>'Comm Input'!#REF!</f>
        <v>#REF!</v>
      </c>
      <c r="K360" s="38" t="e">
        <f>'Comm Input'!#REF!</f>
        <v>#REF!</v>
      </c>
      <c r="L360" s="49" t="e">
        <f>'Comm Input'!#REF!</f>
        <v>#REF!</v>
      </c>
      <c r="M360" s="11" t="e">
        <f>'Comm Input'!#REF!</f>
        <v>#REF!</v>
      </c>
      <c r="N360" s="11" t="e">
        <f>'Comm Input'!#REF!</f>
        <v>#REF!</v>
      </c>
      <c r="O360" s="3" t="e">
        <f>'Comm Input'!#REF!</f>
        <v>#REF!</v>
      </c>
    </row>
    <row r="361" spans="1:15" ht="23.25" x14ac:dyDescent="0.35">
      <c r="A361" s="11" t="e">
        <f>'Comm Input'!#REF!</f>
        <v>#REF!</v>
      </c>
      <c r="B361" t="e">
        <f>'Comm Input'!#REF!</f>
        <v>#REF!</v>
      </c>
      <c r="C361" s="40" t="e">
        <f>'Comm Input'!#REF!</f>
        <v>#REF!</v>
      </c>
      <c r="D361" s="40" t="e">
        <f>'Comm Input'!#REF!</f>
        <v>#REF!</v>
      </c>
      <c r="E361" s="38" t="e">
        <f>'Comm Input'!#REF!</f>
        <v>#REF!</v>
      </c>
      <c r="F361" s="22" t="e">
        <f>'Comm Input'!#REF!</f>
        <v>#REF!</v>
      </c>
      <c r="G361" s="17" t="e">
        <f>'Comm Input'!#REF!</f>
        <v>#REF!</v>
      </c>
      <c r="H361" s="38" t="e">
        <f>'Comm Input'!#REF!</f>
        <v>#REF!</v>
      </c>
      <c r="I361" s="38" t="e">
        <f>'Comm Input'!#REF!</f>
        <v>#REF!</v>
      </c>
      <c r="J361" s="22" t="e">
        <f>'Comm Input'!#REF!</f>
        <v>#REF!</v>
      </c>
      <c r="K361" s="1177" t="e">
        <f>'Comm Input'!#REF!</f>
        <v>#REF!</v>
      </c>
      <c r="L361" s="27" t="e">
        <f>'Comm Input'!#REF!</f>
        <v>#REF!</v>
      </c>
      <c r="M361" s="137" t="e">
        <f>'Comm Input'!#REF!</f>
        <v>#REF!</v>
      </c>
      <c r="N361" s="137" t="e">
        <f>'Comm Input'!#REF!</f>
        <v>#REF!</v>
      </c>
      <c r="O361" s="109" t="e">
        <f>'Comm Input'!#REF!</f>
        <v>#REF!</v>
      </c>
    </row>
    <row r="362" spans="1:15" ht="23.25" x14ac:dyDescent="0.35">
      <c r="A362" t="e">
        <f>'Comm Input'!#REF!</f>
        <v>#REF!</v>
      </c>
      <c r="B362" t="e">
        <f>'Comm Input'!#REF!</f>
        <v>#REF!</v>
      </c>
      <c r="C362" t="e">
        <f>'Comm Input'!#REF!</f>
        <v>#REF!</v>
      </c>
      <c r="D362" t="e">
        <f>'Comm Input'!#REF!</f>
        <v>#REF!</v>
      </c>
      <c r="E362" t="e">
        <f>'Comm Input'!#REF!</f>
        <v>#REF!</v>
      </c>
      <c r="F362" t="e">
        <f>'Comm Input'!#REF!</f>
        <v>#REF!</v>
      </c>
      <c r="G362" t="e">
        <f>'Comm Input'!#REF!</f>
        <v>#REF!</v>
      </c>
      <c r="H362" t="e">
        <f>'Comm Input'!#REF!</f>
        <v>#REF!</v>
      </c>
      <c r="I362" t="e">
        <f>'Comm Input'!#REF!</f>
        <v>#REF!</v>
      </c>
      <c r="J362" t="e">
        <f>'Comm Input'!#REF!</f>
        <v>#REF!</v>
      </c>
      <c r="K362" t="e">
        <f>'Comm Input'!#REF!</f>
        <v>#REF!</v>
      </c>
      <c r="L362" t="e">
        <f>'Comm Input'!#REF!</f>
        <v>#REF!</v>
      </c>
      <c r="M362" s="11" t="e">
        <f>'Comm Input'!#REF!</f>
        <v>#REF!</v>
      </c>
      <c r="N362" s="11" t="e">
        <f>'Comm Input'!#REF!</f>
        <v>#REF!</v>
      </c>
      <c r="O362" s="3" t="e">
        <f>'Comm Input'!#REF!</f>
        <v>#REF!</v>
      </c>
    </row>
    <row r="363" spans="1:15" ht="23.25" x14ac:dyDescent="0.35">
      <c r="A363" s="11" t="e">
        <f>'Comm Input'!#REF!</f>
        <v>#REF!</v>
      </c>
      <c r="B363" t="e">
        <f>'Comm Input'!#REF!</f>
        <v>#REF!</v>
      </c>
      <c r="C363" s="40" t="e">
        <f>'Comm Input'!#REF!</f>
        <v>#REF!</v>
      </c>
      <c r="D363" s="40" t="e">
        <f>'Comm Input'!#REF!</f>
        <v>#REF!</v>
      </c>
      <c r="E363" s="38" t="e">
        <f>'Comm Input'!#REF!</f>
        <v>#REF!</v>
      </c>
      <c r="F363" s="22" t="e">
        <f>'Comm Input'!#REF!</f>
        <v>#REF!</v>
      </c>
      <c r="G363" s="17" t="e">
        <f>'Comm Input'!#REF!</f>
        <v>#REF!</v>
      </c>
      <c r="H363" s="38" t="e">
        <f>'Comm Input'!#REF!</f>
        <v>#REF!</v>
      </c>
      <c r="I363" s="38" t="e">
        <f>'Comm Input'!#REF!</f>
        <v>#REF!</v>
      </c>
      <c r="J363" s="22" t="e">
        <f>'Comm Input'!#REF!</f>
        <v>#REF!</v>
      </c>
      <c r="K363" t="e">
        <f>'Comm Input'!#REF!</f>
        <v>#REF!</v>
      </c>
      <c r="L363" s="27" t="e">
        <f>'Comm Input'!#REF!</f>
        <v>#REF!</v>
      </c>
      <c r="M363" s="137" t="e">
        <f>'Comm Input'!#REF!</f>
        <v>#REF!</v>
      </c>
      <c r="N363" s="137" t="e">
        <f>'Comm Input'!#REF!</f>
        <v>#REF!</v>
      </c>
      <c r="O363" s="27" t="e">
        <f>'Comm Input'!#REF!</f>
        <v>#REF!</v>
      </c>
    </row>
    <row r="364" spans="1:15" ht="23.25" x14ac:dyDescent="0.35">
      <c r="A364" s="199" t="e">
        <f>'Comm Input'!#REF!</f>
        <v>#REF!</v>
      </c>
      <c r="B364" s="35" t="e">
        <f>'Comm Input'!#REF!</f>
        <v>#REF!</v>
      </c>
      <c r="C364" s="46" t="e">
        <f>'Comm Input'!#REF!</f>
        <v>#REF!</v>
      </c>
      <c r="D364" s="8" t="e">
        <f>'Comm Input'!#REF!</f>
        <v>#REF!</v>
      </c>
      <c r="E364" s="158" t="e">
        <f>'Comm Input'!#REF!</f>
        <v>#REF!</v>
      </c>
      <c r="F364" s="117" t="e">
        <f>'Comm Input'!#REF!</f>
        <v>#REF!</v>
      </c>
      <c r="G364" s="158" t="e">
        <f>'Comm Input'!#REF!</f>
        <v>#REF!</v>
      </c>
      <c r="H364" s="158" t="e">
        <f>'Comm Input'!#REF!</f>
        <v>#REF!</v>
      </c>
      <c r="I364" s="158" t="e">
        <f>'Comm Input'!#REF!</f>
        <v>#REF!</v>
      </c>
      <c r="J364" s="117" t="e">
        <f>'Comm Input'!#REF!</f>
        <v>#REF!</v>
      </c>
      <c r="K364" s="158" t="e">
        <f>'Comm Input'!#REF!</f>
        <v>#REF!</v>
      </c>
      <c r="L364" s="117" t="e">
        <f>'Comm Input'!#REF!</f>
        <v>#REF!</v>
      </c>
      <c r="M364" s="157" t="e">
        <f>'Comm Input'!#REF!</f>
        <v>#REF!</v>
      </c>
      <c r="N364" s="157" t="e">
        <f>'Comm Input'!#REF!</f>
        <v>#REF!</v>
      </c>
      <c r="O364" s="155" t="e">
        <f>'Comm Input'!#REF!</f>
        <v>#REF!</v>
      </c>
    </row>
    <row r="365" spans="1:15" ht="23.25" x14ac:dyDescent="0.35">
      <c r="A365" t="e">
        <f>'Comm Input'!#REF!</f>
        <v>#REF!</v>
      </c>
      <c r="B365" t="e">
        <f>'Comm Input'!#REF!</f>
        <v>#REF!</v>
      </c>
      <c r="C365" t="e">
        <f>'Comm Input'!#REF!</f>
        <v>#REF!</v>
      </c>
      <c r="D365" s="90" t="e">
        <f>'Comm Input'!#REF!</f>
        <v>#REF!</v>
      </c>
      <c r="E365" s="36" t="e">
        <f>'Comm Input'!#REF!</f>
        <v>#REF!</v>
      </c>
      <c r="F365" s="23" t="e">
        <f>'Comm Input'!#REF!</f>
        <v>#REF!</v>
      </c>
      <c r="G365" s="36" t="e">
        <f>'Comm Input'!#REF!</f>
        <v>#REF!</v>
      </c>
      <c r="H365" s="36" t="e">
        <f>'Comm Input'!#REF!</f>
        <v>#REF!</v>
      </c>
      <c r="I365" t="e">
        <f>'Comm Input'!#REF!</f>
        <v>#REF!</v>
      </c>
      <c r="J365" s="23" t="e">
        <f>'Comm Input'!#REF!</f>
        <v>#REF!</v>
      </c>
      <c r="K365" s="22" t="e">
        <f>'Comm Input'!#REF!</f>
        <v>#REF!</v>
      </c>
      <c r="L365" s="23" t="e">
        <f>'Comm Input'!#REF!</f>
        <v>#REF!</v>
      </c>
      <c r="M365" s="23" t="e">
        <f>'Comm Input'!#REF!</f>
        <v>#REF!</v>
      </c>
      <c r="N365" s="23" t="e">
        <f>'Comm Input'!#REF!</f>
        <v>#REF!</v>
      </c>
      <c r="O365" s="3" t="e">
        <f>'Comm Input'!#REF!</f>
        <v>#REF!</v>
      </c>
    </row>
    <row r="366" spans="1:15" ht="23.25" x14ac:dyDescent="0.35">
      <c r="A366" s="11" t="e">
        <f>'Comm Input'!#REF!</f>
        <v>#REF!</v>
      </c>
      <c r="B366" s="11" t="e">
        <f>'Comm Input'!#REF!</f>
        <v>#REF!</v>
      </c>
      <c r="C366" s="11" t="e">
        <f>'Comm Input'!#REF!</f>
        <v>#REF!</v>
      </c>
      <c r="D366" s="11" t="e">
        <f>'Comm Input'!#REF!</f>
        <v>#REF!</v>
      </c>
      <c r="E366" s="36" t="e">
        <f>'Comm Input'!#REF!</f>
        <v>#REF!</v>
      </c>
      <c r="F366" s="23" t="e">
        <f>'Comm Input'!#REF!</f>
        <v>#REF!</v>
      </c>
      <c r="G366" s="36" t="e">
        <f>'Comm Input'!#REF!</f>
        <v>#REF!</v>
      </c>
      <c r="H366" s="36" t="e">
        <f>'Comm Input'!#REF!</f>
        <v>#REF!</v>
      </c>
      <c r="I366" t="e">
        <f>'Comm Input'!#REF!</f>
        <v>#REF!</v>
      </c>
      <c r="J366" s="23" t="e">
        <f>'Comm Input'!#REF!</f>
        <v>#REF!</v>
      </c>
      <c r="K366" s="22" t="e">
        <f>'Comm Input'!#REF!</f>
        <v>#REF!</v>
      </c>
      <c r="L366" s="23" t="e">
        <f>'Comm Input'!#REF!</f>
        <v>#REF!</v>
      </c>
      <c r="M366" s="23" t="e">
        <f>'Comm Input'!#REF!</f>
        <v>#REF!</v>
      </c>
      <c r="N366" s="23" t="e">
        <f>'Comm Input'!#REF!</f>
        <v>#REF!</v>
      </c>
      <c r="O366" s="3" t="e">
        <f>'Comm Input'!#REF!</f>
        <v>#REF!</v>
      </c>
    </row>
    <row r="367" spans="1:15" ht="23.25" x14ac:dyDescent="0.35">
      <c r="A367" s="11" t="e">
        <f>'Comm Input'!#REF!</f>
        <v>#REF!</v>
      </c>
      <c r="B367" t="e">
        <f>'Comm Input'!#REF!</f>
        <v>#REF!</v>
      </c>
      <c r="C367" s="40" t="e">
        <f>'Comm Input'!#REF!</f>
        <v>#REF!</v>
      </c>
      <c r="D367" s="40" t="e">
        <f>'Comm Input'!#REF!</f>
        <v>#REF!</v>
      </c>
      <c r="E367" s="38" t="e">
        <f>'Comm Input'!#REF!</f>
        <v>#REF!</v>
      </c>
      <c r="F367" s="22" t="e">
        <f>'Comm Input'!#REF!</f>
        <v>#REF!</v>
      </c>
      <c r="G367" s="17" t="e">
        <f>'Comm Input'!#REF!</f>
        <v>#REF!</v>
      </c>
      <c r="H367" s="38" t="e">
        <f>'Comm Input'!#REF!</f>
        <v>#REF!</v>
      </c>
      <c r="I367" s="38" t="e">
        <f>'Comm Input'!#REF!</f>
        <v>#REF!</v>
      </c>
      <c r="J367" s="22" t="e">
        <f>'Comm Input'!#REF!</f>
        <v>#REF!</v>
      </c>
      <c r="K367" s="38" t="e">
        <f>'Comm Input'!#REF!</f>
        <v>#REF!</v>
      </c>
      <c r="L367" s="49" t="e">
        <f>'Comm Input'!#REF!</f>
        <v>#REF!</v>
      </c>
      <c r="M367" s="11" t="e">
        <f>'Comm Input'!#REF!</f>
        <v>#REF!</v>
      </c>
      <c r="N367" s="11" t="e">
        <f>'Comm Input'!#REF!</f>
        <v>#REF!</v>
      </c>
      <c r="O367" s="3" t="e">
        <f>'Comm Input'!#REF!</f>
        <v>#REF!</v>
      </c>
    </row>
    <row r="368" spans="1:15" ht="23.25" x14ac:dyDescent="0.35">
      <c r="A368" s="11" t="e">
        <f>'Comm Input'!#REF!</f>
        <v>#REF!</v>
      </c>
      <c r="B368" t="e">
        <f>'Comm Input'!#REF!</f>
        <v>#REF!</v>
      </c>
      <c r="C368" s="40" t="e">
        <f>'Comm Input'!#REF!</f>
        <v>#REF!</v>
      </c>
      <c r="D368" s="40" t="e">
        <f>'Comm Input'!#REF!</f>
        <v>#REF!</v>
      </c>
      <c r="E368" s="38" t="e">
        <f>'Comm Input'!#REF!</f>
        <v>#REF!</v>
      </c>
      <c r="F368" s="22" t="e">
        <f>'Comm Input'!#REF!</f>
        <v>#REF!</v>
      </c>
      <c r="G368" s="17" t="e">
        <f>'Comm Input'!#REF!</f>
        <v>#REF!</v>
      </c>
      <c r="H368" s="38" t="e">
        <f>'Comm Input'!#REF!</f>
        <v>#REF!</v>
      </c>
      <c r="I368" s="38" t="e">
        <f>'Comm Input'!#REF!</f>
        <v>#REF!</v>
      </c>
      <c r="J368" s="22" t="e">
        <f>'Comm Input'!#REF!</f>
        <v>#REF!</v>
      </c>
      <c r="K368" s="1177" t="e">
        <f>'Comm Input'!#REF!</f>
        <v>#REF!</v>
      </c>
      <c r="L368" s="27" t="e">
        <f>'Comm Input'!#REF!</f>
        <v>#REF!</v>
      </c>
      <c r="M368" s="137" t="e">
        <f>'Comm Input'!#REF!</f>
        <v>#REF!</v>
      </c>
      <c r="N368" s="137" t="e">
        <f>'Comm Input'!#REF!</f>
        <v>#REF!</v>
      </c>
      <c r="O368" s="109" t="e">
        <f>'Comm Input'!#REF!</f>
        <v>#REF!</v>
      </c>
    </row>
    <row r="369" spans="1:15" ht="23.25" x14ac:dyDescent="0.35">
      <c r="A369" t="e">
        <f>'Comm Input'!#REF!</f>
        <v>#REF!</v>
      </c>
      <c r="B369" t="e">
        <f>'Comm Input'!#REF!</f>
        <v>#REF!</v>
      </c>
      <c r="C369" t="e">
        <f>'Comm Input'!#REF!</f>
        <v>#REF!</v>
      </c>
      <c r="D369" t="e">
        <f>'Comm Input'!#REF!</f>
        <v>#REF!</v>
      </c>
      <c r="E369" t="e">
        <f>'Comm Input'!#REF!</f>
        <v>#REF!</v>
      </c>
      <c r="F369" t="e">
        <f>'Comm Input'!#REF!</f>
        <v>#REF!</v>
      </c>
      <c r="G369" t="e">
        <f>'Comm Input'!#REF!</f>
        <v>#REF!</v>
      </c>
      <c r="H369" t="e">
        <f>'Comm Input'!#REF!</f>
        <v>#REF!</v>
      </c>
      <c r="I369" t="e">
        <f>'Comm Input'!#REF!</f>
        <v>#REF!</v>
      </c>
      <c r="J369" t="e">
        <f>'Comm Input'!#REF!</f>
        <v>#REF!</v>
      </c>
      <c r="K369" t="e">
        <f>'Comm Input'!#REF!</f>
        <v>#REF!</v>
      </c>
      <c r="L369" t="e">
        <f>'Comm Input'!#REF!</f>
        <v>#REF!</v>
      </c>
      <c r="M369" s="11" t="e">
        <f>'Comm Input'!#REF!</f>
        <v>#REF!</v>
      </c>
      <c r="N369" s="11" t="e">
        <f>'Comm Input'!#REF!</f>
        <v>#REF!</v>
      </c>
      <c r="O369" s="3" t="e">
        <f>'Comm Input'!#REF!</f>
        <v>#REF!</v>
      </c>
    </row>
    <row r="370" spans="1:15" ht="23.25" x14ac:dyDescent="0.35">
      <c r="A370" s="11" t="e">
        <f>'Comm Input'!#REF!</f>
        <v>#REF!</v>
      </c>
      <c r="B370" t="e">
        <f>'Comm Input'!#REF!</f>
        <v>#REF!</v>
      </c>
      <c r="C370" s="40" t="e">
        <f>'Comm Input'!#REF!</f>
        <v>#REF!</v>
      </c>
      <c r="D370" s="40" t="e">
        <f>'Comm Input'!#REF!</f>
        <v>#REF!</v>
      </c>
      <c r="E370" s="38" t="e">
        <f>'Comm Input'!#REF!</f>
        <v>#REF!</v>
      </c>
      <c r="F370" s="22" t="e">
        <f>'Comm Input'!#REF!</f>
        <v>#REF!</v>
      </c>
      <c r="G370" s="17" t="e">
        <f>'Comm Input'!#REF!</f>
        <v>#REF!</v>
      </c>
      <c r="H370" s="38" t="e">
        <f>'Comm Input'!#REF!</f>
        <v>#REF!</v>
      </c>
      <c r="I370" s="38" t="e">
        <f>'Comm Input'!#REF!</f>
        <v>#REF!</v>
      </c>
      <c r="J370" s="22" t="e">
        <f>'Comm Input'!#REF!</f>
        <v>#REF!</v>
      </c>
      <c r="K370" t="e">
        <f>'Comm Input'!#REF!</f>
        <v>#REF!</v>
      </c>
      <c r="L370" s="27" t="e">
        <f>'Comm Input'!#REF!</f>
        <v>#REF!</v>
      </c>
      <c r="M370" s="137" t="e">
        <f>'Comm Input'!#REF!</f>
        <v>#REF!</v>
      </c>
      <c r="N370" s="137" t="e">
        <f>'Comm Input'!#REF!</f>
        <v>#REF!</v>
      </c>
      <c r="O370" s="27" t="e">
        <f>'Comm Input'!#REF!</f>
        <v>#REF!</v>
      </c>
    </row>
    <row r="371" spans="1:15" ht="23.25" x14ac:dyDescent="0.35">
      <c r="A371" s="199" t="e">
        <f>'Comm Input'!#REF!</f>
        <v>#REF!</v>
      </c>
      <c r="B371" s="35" t="e">
        <f>'Comm Input'!#REF!</f>
        <v>#REF!</v>
      </c>
      <c r="C371" s="46" t="e">
        <f>'Comm Input'!#REF!</f>
        <v>#REF!</v>
      </c>
      <c r="D371" s="8" t="e">
        <f>'Comm Input'!#REF!</f>
        <v>#REF!</v>
      </c>
      <c r="E371" s="158" t="e">
        <f>'Comm Input'!#REF!</f>
        <v>#REF!</v>
      </c>
      <c r="F371" s="117" t="e">
        <f>'Comm Input'!#REF!</f>
        <v>#REF!</v>
      </c>
      <c r="G371" s="158" t="e">
        <f>'Comm Input'!#REF!</f>
        <v>#REF!</v>
      </c>
      <c r="H371" s="158" t="e">
        <f>'Comm Input'!#REF!</f>
        <v>#REF!</v>
      </c>
      <c r="I371" s="158" t="e">
        <f>'Comm Input'!#REF!</f>
        <v>#REF!</v>
      </c>
      <c r="J371" s="117" t="e">
        <f>'Comm Input'!#REF!</f>
        <v>#REF!</v>
      </c>
      <c r="K371" s="158" t="e">
        <f>'Comm Input'!#REF!</f>
        <v>#REF!</v>
      </c>
      <c r="L371" s="158" t="e">
        <f>'Comm Input'!#REF!</f>
        <v>#REF!</v>
      </c>
      <c r="M371" s="157" t="e">
        <f>'Comm Input'!#REF!</f>
        <v>#REF!</v>
      </c>
      <c r="N371" s="157" t="e">
        <f>'Comm Input'!#REF!</f>
        <v>#REF!</v>
      </c>
      <c r="O371" s="155" t="e">
        <f>'Comm Input'!#REF!</f>
        <v>#REF!</v>
      </c>
    </row>
    <row r="372" spans="1:15" ht="23.25" x14ac:dyDescent="0.35">
      <c r="A372" t="e">
        <f>'Comm Input'!#REF!</f>
        <v>#REF!</v>
      </c>
      <c r="B372" t="e">
        <f>'Comm Input'!#REF!</f>
        <v>#REF!</v>
      </c>
      <c r="C372" t="e">
        <f>'Comm Input'!#REF!</f>
        <v>#REF!</v>
      </c>
      <c r="D372" s="90" t="e">
        <f>'Comm Input'!#REF!</f>
        <v>#REF!</v>
      </c>
      <c r="E372" s="36" t="e">
        <f>'Comm Input'!#REF!</f>
        <v>#REF!</v>
      </c>
      <c r="F372" s="23" t="e">
        <f>'Comm Input'!#REF!</f>
        <v>#REF!</v>
      </c>
      <c r="G372" s="36" t="e">
        <f>'Comm Input'!#REF!</f>
        <v>#REF!</v>
      </c>
      <c r="H372" s="36" t="e">
        <f>'Comm Input'!#REF!</f>
        <v>#REF!</v>
      </c>
      <c r="I372" t="e">
        <f>'Comm Input'!#REF!</f>
        <v>#REF!</v>
      </c>
      <c r="J372" s="23" t="e">
        <f>'Comm Input'!#REF!</f>
        <v>#REF!</v>
      </c>
      <c r="K372" s="22" t="e">
        <f>'Comm Input'!#REF!</f>
        <v>#REF!</v>
      </c>
      <c r="L372" s="23" t="e">
        <f>'Comm Input'!#REF!</f>
        <v>#REF!</v>
      </c>
      <c r="M372" s="23" t="e">
        <f>'Comm Input'!#REF!</f>
        <v>#REF!</v>
      </c>
      <c r="N372" s="23" t="e">
        <f>'Comm Input'!#REF!</f>
        <v>#REF!</v>
      </c>
      <c r="O372" s="3" t="e">
        <f>'Comm Input'!#REF!</f>
        <v>#REF!</v>
      </c>
    </row>
    <row r="373" spans="1:15" ht="23.25" x14ac:dyDescent="0.35">
      <c r="A373" s="11" t="e">
        <f>'Comm Input'!#REF!</f>
        <v>#REF!</v>
      </c>
      <c r="B373" s="11" t="e">
        <f>'Comm Input'!#REF!</f>
        <v>#REF!</v>
      </c>
      <c r="C373" s="11" t="e">
        <f>'Comm Input'!#REF!</f>
        <v>#REF!</v>
      </c>
      <c r="D373" s="11" t="e">
        <f>'Comm Input'!#REF!</f>
        <v>#REF!</v>
      </c>
      <c r="E373" s="36" t="e">
        <f>'Comm Input'!#REF!</f>
        <v>#REF!</v>
      </c>
      <c r="F373" s="23" t="e">
        <f>'Comm Input'!#REF!</f>
        <v>#REF!</v>
      </c>
      <c r="G373" s="36" t="e">
        <f>'Comm Input'!#REF!</f>
        <v>#REF!</v>
      </c>
      <c r="H373" s="36" t="e">
        <f>'Comm Input'!#REF!</f>
        <v>#REF!</v>
      </c>
      <c r="I373" t="e">
        <f>'Comm Input'!#REF!</f>
        <v>#REF!</v>
      </c>
      <c r="J373" s="23" t="e">
        <f>'Comm Input'!#REF!</f>
        <v>#REF!</v>
      </c>
      <c r="K373" s="22" t="e">
        <f>'Comm Input'!#REF!</f>
        <v>#REF!</v>
      </c>
      <c r="L373" s="23" t="e">
        <f>'Comm Input'!#REF!</f>
        <v>#REF!</v>
      </c>
      <c r="M373" s="23" t="e">
        <f>'Comm Input'!#REF!</f>
        <v>#REF!</v>
      </c>
      <c r="N373" s="23" t="e">
        <f>'Comm Input'!#REF!</f>
        <v>#REF!</v>
      </c>
      <c r="O373" s="3" t="e">
        <f>'Comm Input'!#REF!</f>
        <v>#REF!</v>
      </c>
    </row>
    <row r="374" spans="1:15" ht="23.25" x14ac:dyDescent="0.35">
      <c r="A374" s="11" t="e">
        <f>'Comm Input'!#REF!</f>
        <v>#REF!</v>
      </c>
      <c r="B374" t="e">
        <f>'Comm Input'!#REF!</f>
        <v>#REF!</v>
      </c>
      <c r="C374" s="40" t="e">
        <f>'Comm Input'!#REF!</f>
        <v>#REF!</v>
      </c>
      <c r="D374" s="40" t="e">
        <f>'Comm Input'!#REF!</f>
        <v>#REF!</v>
      </c>
      <c r="E374" s="38" t="e">
        <f>'Comm Input'!#REF!</f>
        <v>#REF!</v>
      </c>
      <c r="F374" s="22" t="e">
        <f>'Comm Input'!#REF!</f>
        <v>#REF!</v>
      </c>
      <c r="G374" s="17" t="e">
        <f>'Comm Input'!#REF!</f>
        <v>#REF!</v>
      </c>
      <c r="H374" s="38" t="e">
        <f>'Comm Input'!#REF!</f>
        <v>#REF!</v>
      </c>
      <c r="I374" s="38" t="e">
        <f>'Comm Input'!#REF!</f>
        <v>#REF!</v>
      </c>
      <c r="J374" s="22" t="e">
        <f>'Comm Input'!#REF!</f>
        <v>#REF!</v>
      </c>
      <c r="K374" s="38" t="e">
        <f>'Comm Input'!#REF!</f>
        <v>#REF!</v>
      </c>
      <c r="L374" s="49" t="e">
        <f>'Comm Input'!#REF!</f>
        <v>#REF!</v>
      </c>
      <c r="M374" s="11" t="e">
        <f>'Comm Input'!#REF!</f>
        <v>#REF!</v>
      </c>
      <c r="N374" s="11" t="e">
        <f>'Comm Input'!#REF!</f>
        <v>#REF!</v>
      </c>
      <c r="O374" s="3" t="e">
        <f>'Comm Input'!#REF!</f>
        <v>#REF!</v>
      </c>
    </row>
    <row r="375" spans="1:15" ht="23.25" x14ac:dyDescent="0.35">
      <c r="A375" s="11" t="e">
        <f>'Comm Input'!#REF!</f>
        <v>#REF!</v>
      </c>
      <c r="B375" t="e">
        <f>'Comm Input'!#REF!</f>
        <v>#REF!</v>
      </c>
      <c r="C375" s="40" t="e">
        <f>'Comm Input'!#REF!</f>
        <v>#REF!</v>
      </c>
      <c r="D375" s="40" t="e">
        <f>'Comm Input'!#REF!</f>
        <v>#REF!</v>
      </c>
      <c r="E375" s="38" t="e">
        <f>'Comm Input'!#REF!</f>
        <v>#REF!</v>
      </c>
      <c r="F375" s="22" t="e">
        <f>'Comm Input'!#REF!</f>
        <v>#REF!</v>
      </c>
      <c r="G375" s="17" t="e">
        <f>'Comm Input'!#REF!</f>
        <v>#REF!</v>
      </c>
      <c r="H375" s="38" t="e">
        <f>'Comm Input'!#REF!</f>
        <v>#REF!</v>
      </c>
      <c r="I375" s="38" t="e">
        <f>'Comm Input'!#REF!</f>
        <v>#REF!</v>
      </c>
      <c r="J375" s="22" t="e">
        <f>'Comm Input'!#REF!</f>
        <v>#REF!</v>
      </c>
      <c r="K375" s="1177" t="e">
        <f>'Comm Input'!#REF!</f>
        <v>#REF!</v>
      </c>
      <c r="L375" s="1172" t="e">
        <f>'Comm Input'!#REF!</f>
        <v>#REF!</v>
      </c>
      <c r="M375" s="137" t="e">
        <f>'Comm Input'!#REF!</f>
        <v>#REF!</v>
      </c>
      <c r="N375" s="137" t="e">
        <f>'Comm Input'!#REF!</f>
        <v>#REF!</v>
      </c>
      <c r="O375" s="109" t="e">
        <f>'Comm Input'!#REF!</f>
        <v>#REF!</v>
      </c>
    </row>
    <row r="376" spans="1:15" ht="23.25" x14ac:dyDescent="0.35">
      <c r="A376" t="e">
        <f>'Comm Input'!#REF!</f>
        <v>#REF!</v>
      </c>
      <c r="B376" t="e">
        <f>'Comm Input'!#REF!</f>
        <v>#REF!</v>
      </c>
      <c r="C376" t="e">
        <f>'Comm Input'!#REF!</f>
        <v>#REF!</v>
      </c>
      <c r="D376" t="e">
        <f>'Comm Input'!#REF!</f>
        <v>#REF!</v>
      </c>
      <c r="E376" t="e">
        <f>'Comm Input'!#REF!</f>
        <v>#REF!</v>
      </c>
      <c r="F376" t="e">
        <f>'Comm Input'!#REF!</f>
        <v>#REF!</v>
      </c>
      <c r="G376" t="e">
        <f>'Comm Input'!#REF!</f>
        <v>#REF!</v>
      </c>
      <c r="H376" t="e">
        <f>'Comm Input'!#REF!</f>
        <v>#REF!</v>
      </c>
      <c r="I376" t="e">
        <f>'Comm Input'!#REF!</f>
        <v>#REF!</v>
      </c>
      <c r="J376" t="e">
        <f>'Comm Input'!#REF!</f>
        <v>#REF!</v>
      </c>
      <c r="K376" t="e">
        <f>'Comm Input'!#REF!</f>
        <v>#REF!</v>
      </c>
      <c r="L376" t="e">
        <f>'Comm Input'!#REF!</f>
        <v>#REF!</v>
      </c>
      <c r="M376" s="11" t="e">
        <f>'Comm Input'!#REF!</f>
        <v>#REF!</v>
      </c>
      <c r="N376" s="11" t="e">
        <f>'Comm Input'!#REF!</f>
        <v>#REF!</v>
      </c>
      <c r="O376" s="3" t="e">
        <f>'Comm Input'!#REF!</f>
        <v>#REF!</v>
      </c>
    </row>
    <row r="377" spans="1:15" ht="23.25" x14ac:dyDescent="0.35">
      <c r="A377" t="e">
        <f>'Comm Input'!#REF!</f>
        <v>#REF!</v>
      </c>
      <c r="B377" t="e">
        <f>'Comm Input'!#REF!</f>
        <v>#REF!</v>
      </c>
      <c r="C377" t="e">
        <f>'Comm Input'!#REF!</f>
        <v>#REF!</v>
      </c>
      <c r="D377" t="e">
        <f>'Comm Input'!#REF!</f>
        <v>#REF!</v>
      </c>
      <c r="E377" t="e">
        <f>'Comm Input'!#REF!</f>
        <v>#REF!</v>
      </c>
      <c r="F377" t="e">
        <f>'Comm Input'!#REF!</f>
        <v>#REF!</v>
      </c>
      <c r="G377" t="e">
        <f>'Comm Input'!#REF!</f>
        <v>#REF!</v>
      </c>
      <c r="H377" t="e">
        <f>'Comm Input'!#REF!</f>
        <v>#REF!</v>
      </c>
      <c r="I377" t="e">
        <f>'Comm Input'!#REF!</f>
        <v>#REF!</v>
      </c>
      <c r="J377" t="e">
        <f>'Comm Input'!#REF!</f>
        <v>#REF!</v>
      </c>
      <c r="K377" t="e">
        <f>'Comm Input'!#REF!</f>
        <v>#REF!</v>
      </c>
      <c r="L377" t="e">
        <f>'Comm Input'!#REF!</f>
        <v>#REF!</v>
      </c>
      <c r="M377" s="11" t="e">
        <f>'Comm Input'!#REF!</f>
        <v>#REF!</v>
      </c>
      <c r="N377" s="11" t="e">
        <f>'Comm Input'!#REF!</f>
        <v>#REF!</v>
      </c>
      <c r="O377" s="3" t="e">
        <f>'Comm Input'!#REF!</f>
        <v>#REF!</v>
      </c>
    </row>
    <row r="378" spans="1:15" ht="23.25" x14ac:dyDescent="0.35">
      <c r="A378" s="11" t="e">
        <f>'Comm Input'!#REF!</f>
        <v>#REF!</v>
      </c>
      <c r="B378" t="e">
        <f>'Comm Input'!#REF!</f>
        <v>#REF!</v>
      </c>
      <c r="C378" s="40" t="e">
        <f>'Comm Input'!#REF!</f>
        <v>#REF!</v>
      </c>
      <c r="D378" s="40" t="e">
        <f>'Comm Input'!#REF!</f>
        <v>#REF!</v>
      </c>
      <c r="E378" s="38" t="e">
        <f>'Comm Input'!#REF!</f>
        <v>#REF!</v>
      </c>
      <c r="F378" s="22" t="e">
        <f>'Comm Input'!#REF!</f>
        <v>#REF!</v>
      </c>
      <c r="G378" s="17" t="e">
        <f>'Comm Input'!#REF!</f>
        <v>#REF!</v>
      </c>
      <c r="H378" s="38" t="e">
        <f>'Comm Input'!#REF!</f>
        <v>#REF!</v>
      </c>
      <c r="I378" s="38" t="e">
        <f>'Comm Input'!#REF!</f>
        <v>#REF!</v>
      </c>
      <c r="J378" s="22" t="e">
        <f>'Comm Input'!#REF!</f>
        <v>#REF!</v>
      </c>
      <c r="K378" t="e">
        <f>'Comm Input'!#REF!</f>
        <v>#REF!</v>
      </c>
      <c r="L378" s="27" t="e">
        <f>'Comm Input'!#REF!</f>
        <v>#REF!</v>
      </c>
      <c r="M378" s="137" t="e">
        <f>'Comm Input'!#REF!</f>
        <v>#REF!</v>
      </c>
      <c r="N378" s="137" t="e">
        <f>'Comm Input'!#REF!</f>
        <v>#REF!</v>
      </c>
      <c r="O378" s="27" t="e">
        <f>'Comm Input'!#REF!</f>
        <v>#REF!</v>
      </c>
    </row>
    <row r="379" spans="1:15" ht="23.25" x14ac:dyDescent="0.35">
      <c r="A379" s="199" t="e">
        <f>'Comm Input'!#REF!</f>
        <v>#REF!</v>
      </c>
      <c r="B379" s="35" t="e">
        <f>'Comm Input'!#REF!</f>
        <v>#REF!</v>
      </c>
      <c r="C379" s="46" t="e">
        <f>'Comm Input'!#REF!</f>
        <v>#REF!</v>
      </c>
      <c r="D379" s="8" t="e">
        <f>'Comm Input'!#REF!</f>
        <v>#REF!</v>
      </c>
      <c r="E379" s="158" t="e">
        <f>'Comm Input'!#REF!</f>
        <v>#REF!</v>
      </c>
      <c r="F379" s="117" t="e">
        <f>'Comm Input'!#REF!</f>
        <v>#REF!</v>
      </c>
      <c r="G379" s="158" t="e">
        <f>'Comm Input'!#REF!</f>
        <v>#REF!</v>
      </c>
      <c r="H379" s="158" t="e">
        <f>'Comm Input'!#REF!</f>
        <v>#REF!</v>
      </c>
      <c r="I379" s="158" t="e">
        <f>'Comm Input'!#REF!</f>
        <v>#REF!</v>
      </c>
      <c r="J379" s="117" t="e">
        <f>'Comm Input'!#REF!</f>
        <v>#REF!</v>
      </c>
      <c r="K379" s="158" t="e">
        <f>'Comm Input'!#REF!</f>
        <v>#REF!</v>
      </c>
      <c r="L379" s="117" t="e">
        <f>'Comm Input'!#REF!</f>
        <v>#REF!</v>
      </c>
      <c r="M379" s="157" t="e">
        <f>'Comm Input'!#REF!</f>
        <v>#REF!</v>
      </c>
      <c r="N379" s="157" t="e">
        <f>'Comm Input'!#REF!</f>
        <v>#REF!</v>
      </c>
      <c r="O379" s="155" t="e">
        <f>'Comm Input'!#REF!</f>
        <v>#REF!</v>
      </c>
    </row>
    <row r="380" spans="1:15" ht="23.25" x14ac:dyDescent="0.35">
      <c r="A380" t="e">
        <f>'Comm Input'!#REF!</f>
        <v>#REF!</v>
      </c>
      <c r="B380" t="e">
        <f>'Comm Input'!#REF!</f>
        <v>#REF!</v>
      </c>
      <c r="C380" t="e">
        <f>'Comm Input'!#REF!</f>
        <v>#REF!</v>
      </c>
      <c r="D380" t="e">
        <f>'Comm Input'!#REF!</f>
        <v>#REF!</v>
      </c>
      <c r="E380" s="36" t="e">
        <f>'Comm Input'!#REF!</f>
        <v>#REF!</v>
      </c>
      <c r="F380" s="23" t="e">
        <f>'Comm Input'!#REF!</f>
        <v>#REF!</v>
      </c>
      <c r="G380" s="36" t="e">
        <f>'Comm Input'!#REF!</f>
        <v>#REF!</v>
      </c>
      <c r="H380" s="36" t="e">
        <f>'Comm Input'!#REF!</f>
        <v>#REF!</v>
      </c>
      <c r="I380" t="e">
        <f>'Comm Input'!#REF!</f>
        <v>#REF!</v>
      </c>
      <c r="J380" s="23" t="e">
        <f>'Comm Input'!#REF!</f>
        <v>#REF!</v>
      </c>
      <c r="K380" s="22" t="e">
        <f>'Comm Input'!#REF!</f>
        <v>#REF!</v>
      </c>
      <c r="L380" s="23" t="e">
        <f>'Comm Input'!#REF!</f>
        <v>#REF!</v>
      </c>
      <c r="M380" s="23" t="e">
        <f>'Comm Input'!#REF!</f>
        <v>#REF!</v>
      </c>
      <c r="N380" s="23" t="e">
        <f>'Comm Input'!#REF!</f>
        <v>#REF!</v>
      </c>
      <c r="O380" s="3" t="e">
        <f>'Comm Input'!#REF!</f>
        <v>#REF!</v>
      </c>
    </row>
    <row r="381" spans="1:15" ht="23.25" x14ac:dyDescent="0.35">
      <c r="A381" s="11" t="e">
        <f>'Comm Input'!#REF!</f>
        <v>#REF!</v>
      </c>
      <c r="B381" s="11" t="e">
        <f>'Comm Input'!#REF!</f>
        <v>#REF!</v>
      </c>
      <c r="C381" s="11" t="e">
        <f>'Comm Input'!#REF!</f>
        <v>#REF!</v>
      </c>
      <c r="D381" s="11" t="e">
        <f>'Comm Input'!#REF!</f>
        <v>#REF!</v>
      </c>
      <c r="E381" s="36" t="e">
        <f>'Comm Input'!#REF!</f>
        <v>#REF!</v>
      </c>
      <c r="F381" s="23" t="e">
        <f>'Comm Input'!#REF!</f>
        <v>#REF!</v>
      </c>
      <c r="G381" s="36" t="e">
        <f>'Comm Input'!#REF!</f>
        <v>#REF!</v>
      </c>
      <c r="H381" s="36" t="e">
        <f>'Comm Input'!#REF!</f>
        <v>#REF!</v>
      </c>
      <c r="I381" t="e">
        <f>'Comm Input'!#REF!</f>
        <v>#REF!</v>
      </c>
      <c r="J381" s="23" t="e">
        <f>'Comm Input'!#REF!</f>
        <v>#REF!</v>
      </c>
      <c r="K381" s="22" t="e">
        <f>'Comm Input'!#REF!</f>
        <v>#REF!</v>
      </c>
      <c r="L381" s="23" t="e">
        <f>'Comm Input'!#REF!</f>
        <v>#REF!</v>
      </c>
      <c r="M381" s="23" t="e">
        <f>'Comm Input'!#REF!</f>
        <v>#REF!</v>
      </c>
      <c r="N381" s="23" t="e">
        <f>'Comm Input'!#REF!</f>
        <v>#REF!</v>
      </c>
      <c r="O381" s="3" t="e">
        <f>'Comm Input'!#REF!</f>
        <v>#REF!</v>
      </c>
    </row>
    <row r="382" spans="1:15" ht="23.25" x14ac:dyDescent="0.35">
      <c r="A382" s="11" t="e">
        <f>'Comm Input'!#REF!</f>
        <v>#REF!</v>
      </c>
      <c r="B382" t="e">
        <f>'Comm Input'!#REF!</f>
        <v>#REF!</v>
      </c>
      <c r="C382" s="40" t="e">
        <f>'Comm Input'!#REF!</f>
        <v>#REF!</v>
      </c>
      <c r="D382" s="40" t="e">
        <f>'Comm Input'!#REF!</f>
        <v>#REF!</v>
      </c>
      <c r="E382" s="38" t="e">
        <f>'Comm Input'!#REF!</f>
        <v>#REF!</v>
      </c>
      <c r="F382" s="22" t="e">
        <f>'Comm Input'!#REF!</f>
        <v>#REF!</v>
      </c>
      <c r="G382" s="17" t="e">
        <f>'Comm Input'!#REF!</f>
        <v>#REF!</v>
      </c>
      <c r="H382" s="38" t="e">
        <f>'Comm Input'!#REF!</f>
        <v>#REF!</v>
      </c>
      <c r="I382" s="38" t="e">
        <f>'Comm Input'!#REF!</f>
        <v>#REF!</v>
      </c>
      <c r="J382" s="22" t="e">
        <f>'Comm Input'!#REF!</f>
        <v>#REF!</v>
      </c>
      <c r="K382" s="38" t="e">
        <f>'Comm Input'!#REF!</f>
        <v>#REF!</v>
      </c>
      <c r="L382" s="49" t="e">
        <f>'Comm Input'!#REF!</f>
        <v>#REF!</v>
      </c>
      <c r="M382" s="11" t="e">
        <f>'Comm Input'!#REF!</f>
        <v>#REF!</v>
      </c>
      <c r="N382" s="11" t="e">
        <f>'Comm Input'!#REF!</f>
        <v>#REF!</v>
      </c>
      <c r="O382" s="3" t="e">
        <f>'Comm Input'!#REF!</f>
        <v>#REF!</v>
      </c>
    </row>
    <row r="383" spans="1:15" ht="23.25" x14ac:dyDescent="0.35">
      <c r="A383" s="11" t="e">
        <f>'Comm Input'!#REF!</f>
        <v>#REF!</v>
      </c>
      <c r="B383" t="e">
        <f>'Comm Input'!#REF!</f>
        <v>#REF!</v>
      </c>
      <c r="C383" s="40" t="e">
        <f>'Comm Input'!#REF!</f>
        <v>#REF!</v>
      </c>
      <c r="D383" s="40" t="e">
        <f>'Comm Input'!#REF!</f>
        <v>#REF!</v>
      </c>
      <c r="E383" s="38" t="e">
        <f>'Comm Input'!#REF!</f>
        <v>#REF!</v>
      </c>
      <c r="F383" s="22" t="e">
        <f>'Comm Input'!#REF!</f>
        <v>#REF!</v>
      </c>
      <c r="G383" s="17" t="e">
        <f>'Comm Input'!#REF!</f>
        <v>#REF!</v>
      </c>
      <c r="H383" s="38" t="e">
        <f>'Comm Input'!#REF!</f>
        <v>#REF!</v>
      </c>
      <c r="I383" s="38" t="e">
        <f>'Comm Input'!#REF!</f>
        <v>#REF!</v>
      </c>
      <c r="J383" s="22" t="e">
        <f>'Comm Input'!#REF!</f>
        <v>#REF!</v>
      </c>
      <c r="K383" s="1177" t="e">
        <f>'Comm Input'!#REF!</f>
        <v>#REF!</v>
      </c>
      <c r="L383" s="27" t="e">
        <f>'Comm Input'!#REF!</f>
        <v>#REF!</v>
      </c>
      <c r="M383" s="137" t="e">
        <f>'Comm Input'!#REF!</f>
        <v>#REF!</v>
      </c>
      <c r="N383" s="137" t="e">
        <f>'Comm Input'!#REF!</f>
        <v>#REF!</v>
      </c>
      <c r="O383" s="109" t="e">
        <f>'Comm Input'!#REF!</f>
        <v>#REF!</v>
      </c>
    </row>
    <row r="384" spans="1:15" ht="23.25" x14ac:dyDescent="0.35">
      <c r="A384" t="e">
        <f>'Comm Input'!#REF!</f>
        <v>#REF!</v>
      </c>
      <c r="B384" t="e">
        <f>'Comm Input'!#REF!</f>
        <v>#REF!</v>
      </c>
      <c r="C384" t="e">
        <f>'Comm Input'!#REF!</f>
        <v>#REF!</v>
      </c>
      <c r="D384" t="e">
        <f>'Comm Input'!#REF!</f>
        <v>#REF!</v>
      </c>
      <c r="E384" t="e">
        <f>'Comm Input'!#REF!</f>
        <v>#REF!</v>
      </c>
      <c r="F384" t="e">
        <f>'Comm Input'!#REF!</f>
        <v>#REF!</v>
      </c>
      <c r="G384" t="e">
        <f>'Comm Input'!#REF!</f>
        <v>#REF!</v>
      </c>
      <c r="H384" t="e">
        <f>'Comm Input'!#REF!</f>
        <v>#REF!</v>
      </c>
      <c r="I384" t="e">
        <f>'Comm Input'!#REF!</f>
        <v>#REF!</v>
      </c>
      <c r="J384" t="e">
        <f>'Comm Input'!#REF!</f>
        <v>#REF!</v>
      </c>
      <c r="K384" t="e">
        <f>'Comm Input'!#REF!</f>
        <v>#REF!</v>
      </c>
      <c r="L384" t="e">
        <f>'Comm Input'!#REF!</f>
        <v>#REF!</v>
      </c>
      <c r="M384" s="11" t="e">
        <f>'Comm Input'!#REF!</f>
        <v>#REF!</v>
      </c>
      <c r="N384" s="11" t="e">
        <f>'Comm Input'!#REF!</f>
        <v>#REF!</v>
      </c>
      <c r="O384" s="3" t="e">
        <f>'Comm Input'!#REF!</f>
        <v>#REF!</v>
      </c>
    </row>
    <row r="385" spans="1:15" ht="23.25" x14ac:dyDescent="0.35">
      <c r="A385" t="e">
        <f>'Comm Input'!#REF!</f>
        <v>#REF!</v>
      </c>
      <c r="B385" t="e">
        <f>'Comm Input'!#REF!</f>
        <v>#REF!</v>
      </c>
      <c r="C385" t="e">
        <f>'Comm Input'!#REF!</f>
        <v>#REF!</v>
      </c>
      <c r="D385" t="e">
        <f>'Comm Input'!#REF!</f>
        <v>#REF!</v>
      </c>
      <c r="E385" t="e">
        <f>'Comm Input'!#REF!</f>
        <v>#REF!</v>
      </c>
      <c r="F385" t="e">
        <f>'Comm Input'!#REF!</f>
        <v>#REF!</v>
      </c>
      <c r="G385" t="e">
        <f>'Comm Input'!#REF!</f>
        <v>#REF!</v>
      </c>
      <c r="H385" t="e">
        <f>'Comm Input'!#REF!</f>
        <v>#REF!</v>
      </c>
      <c r="I385" t="e">
        <f>'Comm Input'!#REF!</f>
        <v>#REF!</v>
      </c>
      <c r="J385" t="e">
        <f>'Comm Input'!#REF!</f>
        <v>#REF!</v>
      </c>
      <c r="K385" t="e">
        <f>'Comm Input'!#REF!</f>
        <v>#REF!</v>
      </c>
      <c r="L385" t="e">
        <f>'Comm Input'!#REF!</f>
        <v>#REF!</v>
      </c>
      <c r="M385" s="11" t="e">
        <f>'Comm Input'!#REF!</f>
        <v>#REF!</v>
      </c>
      <c r="N385" s="11" t="e">
        <f>'Comm Input'!#REF!</f>
        <v>#REF!</v>
      </c>
      <c r="O385" s="3" t="e">
        <f>'Comm Input'!#REF!</f>
        <v>#REF!</v>
      </c>
    </row>
    <row r="386" spans="1:15" ht="23.25" x14ac:dyDescent="0.35">
      <c r="A386" s="11" t="e">
        <f>'Comm Input'!#REF!</f>
        <v>#REF!</v>
      </c>
      <c r="B386" t="e">
        <f>'Comm Input'!#REF!</f>
        <v>#REF!</v>
      </c>
      <c r="C386" s="40" t="e">
        <f>'Comm Input'!#REF!</f>
        <v>#REF!</v>
      </c>
      <c r="D386" s="40" t="e">
        <f>'Comm Input'!#REF!</f>
        <v>#REF!</v>
      </c>
      <c r="E386" s="38" t="e">
        <f>'Comm Input'!#REF!</f>
        <v>#REF!</v>
      </c>
      <c r="F386" s="22" t="e">
        <f>'Comm Input'!#REF!</f>
        <v>#REF!</v>
      </c>
      <c r="G386" s="17" t="e">
        <f>'Comm Input'!#REF!</f>
        <v>#REF!</v>
      </c>
      <c r="H386" s="38" t="e">
        <f>'Comm Input'!#REF!</f>
        <v>#REF!</v>
      </c>
      <c r="I386" s="38" t="e">
        <f>'Comm Input'!#REF!</f>
        <v>#REF!</v>
      </c>
      <c r="J386" s="22" t="e">
        <f>'Comm Input'!#REF!</f>
        <v>#REF!</v>
      </c>
      <c r="K386" t="e">
        <f>'Comm Input'!#REF!</f>
        <v>#REF!</v>
      </c>
      <c r="L386" s="27" t="e">
        <f>'Comm Input'!#REF!</f>
        <v>#REF!</v>
      </c>
      <c r="M386" s="137" t="e">
        <f>'Comm Input'!#REF!</f>
        <v>#REF!</v>
      </c>
      <c r="N386" s="137" t="e">
        <f>'Comm Input'!#REF!</f>
        <v>#REF!</v>
      </c>
      <c r="O386" s="27" t="e">
        <f>'Comm Input'!#REF!</f>
        <v>#REF!</v>
      </c>
    </row>
    <row r="387" spans="1:15" ht="23.25" x14ac:dyDescent="0.35">
      <c r="A387" s="199" t="e">
        <f>'Comm Input'!#REF!</f>
        <v>#REF!</v>
      </c>
      <c r="B387" s="35" t="e">
        <f>'Comm Input'!#REF!</f>
        <v>#REF!</v>
      </c>
      <c r="C387" s="46" t="e">
        <f>'Comm Input'!#REF!</f>
        <v>#REF!</v>
      </c>
      <c r="D387" s="8" t="e">
        <f>'Comm Input'!#REF!</f>
        <v>#REF!</v>
      </c>
      <c r="E387" s="158" t="e">
        <f>'Comm Input'!#REF!</f>
        <v>#REF!</v>
      </c>
      <c r="F387" s="117" t="e">
        <f>'Comm Input'!#REF!</f>
        <v>#REF!</v>
      </c>
      <c r="G387" s="158" t="e">
        <f>'Comm Input'!#REF!</f>
        <v>#REF!</v>
      </c>
      <c r="H387" s="158" t="e">
        <f>'Comm Input'!#REF!</f>
        <v>#REF!</v>
      </c>
      <c r="I387" s="158" t="e">
        <f>'Comm Input'!#REF!</f>
        <v>#REF!</v>
      </c>
      <c r="J387" s="117" t="e">
        <f>'Comm Input'!#REF!</f>
        <v>#REF!</v>
      </c>
      <c r="K387" s="158" t="e">
        <f>'Comm Input'!#REF!</f>
        <v>#REF!</v>
      </c>
      <c r="L387" s="158" t="e">
        <f>'Comm Input'!#REF!</f>
        <v>#REF!</v>
      </c>
      <c r="M387" s="157" t="e">
        <f>'Comm Input'!#REF!</f>
        <v>#REF!</v>
      </c>
      <c r="N387" s="157" t="e">
        <f>'Comm Input'!#REF!</f>
        <v>#REF!</v>
      </c>
      <c r="O387" s="155" t="e">
        <f>'Comm Input'!#REF!</f>
        <v>#REF!</v>
      </c>
    </row>
    <row r="388" spans="1:15" ht="23.25" x14ac:dyDescent="0.35">
      <c r="A388" t="e">
        <f>'Comm Input'!#REF!</f>
        <v>#REF!</v>
      </c>
      <c r="B388" t="e">
        <f>'Comm Input'!#REF!</f>
        <v>#REF!</v>
      </c>
      <c r="C388" t="e">
        <f>'Comm Input'!#REF!</f>
        <v>#REF!</v>
      </c>
      <c r="D388" t="e">
        <f>'Comm Input'!#REF!</f>
        <v>#REF!</v>
      </c>
      <c r="E388" s="36" t="e">
        <f>'Comm Input'!#REF!</f>
        <v>#REF!</v>
      </c>
      <c r="F388" s="23" t="e">
        <f>'Comm Input'!#REF!</f>
        <v>#REF!</v>
      </c>
      <c r="G388" s="36" t="e">
        <f>'Comm Input'!#REF!</f>
        <v>#REF!</v>
      </c>
      <c r="H388" s="36" t="e">
        <f>'Comm Input'!#REF!</f>
        <v>#REF!</v>
      </c>
      <c r="I388" t="e">
        <f>'Comm Input'!#REF!</f>
        <v>#REF!</v>
      </c>
      <c r="J388" s="23" t="e">
        <f>'Comm Input'!#REF!</f>
        <v>#REF!</v>
      </c>
      <c r="K388" s="22" t="e">
        <f>'Comm Input'!#REF!</f>
        <v>#REF!</v>
      </c>
      <c r="L388" s="23" t="e">
        <f>'Comm Input'!#REF!</f>
        <v>#REF!</v>
      </c>
      <c r="M388" s="23" t="e">
        <f>'Comm Input'!#REF!</f>
        <v>#REF!</v>
      </c>
      <c r="N388" s="23" t="e">
        <f>'Comm Input'!#REF!</f>
        <v>#REF!</v>
      </c>
      <c r="O388" s="3" t="e">
        <f>'Comm Input'!#REF!</f>
        <v>#REF!</v>
      </c>
    </row>
    <row r="389" spans="1:15" ht="23.25" x14ac:dyDescent="0.35">
      <c r="A389" s="11" t="e">
        <f>'Comm Input'!#REF!</f>
        <v>#REF!</v>
      </c>
      <c r="B389" s="11" t="e">
        <f>'Comm Input'!#REF!</f>
        <v>#REF!</v>
      </c>
      <c r="C389" s="11" t="e">
        <f>'Comm Input'!#REF!</f>
        <v>#REF!</v>
      </c>
      <c r="D389" s="11" t="e">
        <f>'Comm Input'!#REF!</f>
        <v>#REF!</v>
      </c>
      <c r="E389" s="36" t="e">
        <f>'Comm Input'!#REF!</f>
        <v>#REF!</v>
      </c>
      <c r="F389" s="23" t="e">
        <f>'Comm Input'!#REF!</f>
        <v>#REF!</v>
      </c>
      <c r="G389" s="36" t="e">
        <f>'Comm Input'!#REF!</f>
        <v>#REF!</v>
      </c>
      <c r="H389" s="36" t="e">
        <f>'Comm Input'!#REF!</f>
        <v>#REF!</v>
      </c>
      <c r="I389" t="e">
        <f>'Comm Input'!#REF!</f>
        <v>#REF!</v>
      </c>
      <c r="J389" s="23" t="e">
        <f>'Comm Input'!#REF!</f>
        <v>#REF!</v>
      </c>
      <c r="K389" s="22" t="e">
        <f>'Comm Input'!#REF!</f>
        <v>#REF!</v>
      </c>
      <c r="L389" s="23" t="e">
        <f>'Comm Input'!#REF!</f>
        <v>#REF!</v>
      </c>
      <c r="M389" s="23" t="e">
        <f>'Comm Input'!#REF!</f>
        <v>#REF!</v>
      </c>
      <c r="N389" s="23" t="e">
        <f>'Comm Input'!#REF!</f>
        <v>#REF!</v>
      </c>
      <c r="O389" s="3" t="e">
        <f>'Comm Input'!#REF!</f>
        <v>#REF!</v>
      </c>
    </row>
    <row r="390" spans="1:15" ht="23.25" x14ac:dyDescent="0.35">
      <c r="A390" s="11" t="e">
        <f>'Comm Input'!#REF!</f>
        <v>#REF!</v>
      </c>
      <c r="B390" t="e">
        <f>'Comm Input'!#REF!</f>
        <v>#REF!</v>
      </c>
      <c r="C390" s="40" t="e">
        <f>'Comm Input'!#REF!</f>
        <v>#REF!</v>
      </c>
      <c r="D390" s="40" t="e">
        <f>'Comm Input'!#REF!</f>
        <v>#REF!</v>
      </c>
      <c r="E390" s="38" t="e">
        <f>'Comm Input'!#REF!</f>
        <v>#REF!</v>
      </c>
      <c r="F390" s="22" t="e">
        <f>'Comm Input'!#REF!</f>
        <v>#REF!</v>
      </c>
      <c r="G390" s="17" t="e">
        <f>'Comm Input'!#REF!</f>
        <v>#REF!</v>
      </c>
      <c r="H390" s="38" t="e">
        <f>'Comm Input'!#REF!</f>
        <v>#REF!</v>
      </c>
      <c r="I390" s="38" t="e">
        <f>'Comm Input'!#REF!</f>
        <v>#REF!</v>
      </c>
      <c r="J390" s="22" t="e">
        <f>'Comm Input'!#REF!</f>
        <v>#REF!</v>
      </c>
      <c r="K390" s="38" t="e">
        <f>'Comm Input'!#REF!</f>
        <v>#REF!</v>
      </c>
      <c r="L390" s="49" t="e">
        <f>'Comm Input'!#REF!</f>
        <v>#REF!</v>
      </c>
      <c r="M390" s="11" t="e">
        <f>'Comm Input'!#REF!</f>
        <v>#REF!</v>
      </c>
      <c r="N390" s="11" t="e">
        <f>'Comm Input'!#REF!</f>
        <v>#REF!</v>
      </c>
      <c r="O390" s="3" t="e">
        <f>'Comm Input'!#REF!</f>
        <v>#REF!</v>
      </c>
    </row>
    <row r="391" spans="1:15" ht="23.25" x14ac:dyDescent="0.35">
      <c r="A391" s="11" t="e">
        <f>'Comm Input'!#REF!</f>
        <v>#REF!</v>
      </c>
      <c r="B391" t="e">
        <f>'Comm Input'!#REF!</f>
        <v>#REF!</v>
      </c>
      <c r="C391" s="40" t="e">
        <f>'Comm Input'!#REF!</f>
        <v>#REF!</v>
      </c>
      <c r="D391" s="40" t="e">
        <f>'Comm Input'!#REF!</f>
        <v>#REF!</v>
      </c>
      <c r="E391" s="38" t="e">
        <f>'Comm Input'!#REF!</f>
        <v>#REF!</v>
      </c>
      <c r="F391" s="22" t="e">
        <f>'Comm Input'!#REF!</f>
        <v>#REF!</v>
      </c>
      <c r="G391" s="17" t="e">
        <f>'Comm Input'!#REF!</f>
        <v>#REF!</v>
      </c>
      <c r="H391" s="38" t="e">
        <f>'Comm Input'!#REF!</f>
        <v>#REF!</v>
      </c>
      <c r="I391" s="38" t="e">
        <f>'Comm Input'!#REF!</f>
        <v>#REF!</v>
      </c>
      <c r="J391" s="22" t="e">
        <f>'Comm Input'!#REF!</f>
        <v>#REF!</v>
      </c>
      <c r="K391" s="1177" t="e">
        <f>'Comm Input'!#REF!</f>
        <v>#REF!</v>
      </c>
      <c r="L391" s="1172" t="e">
        <f>'Comm Input'!#REF!</f>
        <v>#REF!</v>
      </c>
      <c r="M391" s="137" t="e">
        <f>'Comm Input'!#REF!</f>
        <v>#REF!</v>
      </c>
      <c r="N391" s="137" t="e">
        <f>'Comm Input'!#REF!</f>
        <v>#REF!</v>
      </c>
      <c r="O391" s="109" t="e">
        <f>'Comm Input'!#REF!</f>
        <v>#REF!</v>
      </c>
    </row>
    <row r="392" spans="1:15" ht="23.25" x14ac:dyDescent="0.35">
      <c r="A392" t="e">
        <f>'Comm Input'!#REF!</f>
        <v>#REF!</v>
      </c>
      <c r="B392" t="e">
        <f>'Comm Input'!#REF!</f>
        <v>#REF!</v>
      </c>
      <c r="C392" t="e">
        <f>'Comm Input'!#REF!</f>
        <v>#REF!</v>
      </c>
      <c r="D392" t="e">
        <f>'Comm Input'!#REF!</f>
        <v>#REF!</v>
      </c>
      <c r="E392" t="e">
        <f>'Comm Input'!#REF!</f>
        <v>#REF!</v>
      </c>
      <c r="F392" t="e">
        <f>'Comm Input'!#REF!</f>
        <v>#REF!</v>
      </c>
      <c r="G392" t="e">
        <f>'Comm Input'!#REF!</f>
        <v>#REF!</v>
      </c>
      <c r="H392" t="e">
        <f>'Comm Input'!#REF!</f>
        <v>#REF!</v>
      </c>
      <c r="I392" t="e">
        <f>'Comm Input'!#REF!</f>
        <v>#REF!</v>
      </c>
      <c r="J392" t="e">
        <f>'Comm Input'!#REF!</f>
        <v>#REF!</v>
      </c>
      <c r="K392" t="e">
        <f>'Comm Input'!#REF!</f>
        <v>#REF!</v>
      </c>
      <c r="L392" t="e">
        <f>'Comm Input'!#REF!</f>
        <v>#REF!</v>
      </c>
      <c r="M392" s="11" t="e">
        <f>'Comm Input'!#REF!</f>
        <v>#REF!</v>
      </c>
      <c r="N392" s="11" t="e">
        <f>'Comm Input'!#REF!</f>
        <v>#REF!</v>
      </c>
      <c r="O392" s="3" t="e">
        <f>'Comm Input'!#REF!</f>
        <v>#REF!</v>
      </c>
    </row>
    <row r="393" spans="1:15" ht="23.25" x14ac:dyDescent="0.35">
      <c r="A393" s="11" t="e">
        <f>'Comm Input'!#REF!</f>
        <v>#REF!</v>
      </c>
      <c r="B393" t="e">
        <f>'Comm Input'!#REF!</f>
        <v>#REF!</v>
      </c>
      <c r="C393" s="40" t="e">
        <f>'Comm Input'!#REF!</f>
        <v>#REF!</v>
      </c>
      <c r="D393" s="40" t="e">
        <f>'Comm Input'!#REF!</f>
        <v>#REF!</v>
      </c>
      <c r="E393" s="38" t="e">
        <f>'Comm Input'!#REF!</f>
        <v>#REF!</v>
      </c>
      <c r="F393" s="22" t="e">
        <f>'Comm Input'!#REF!</f>
        <v>#REF!</v>
      </c>
      <c r="G393" s="17" t="e">
        <f>'Comm Input'!#REF!</f>
        <v>#REF!</v>
      </c>
      <c r="H393" s="38" t="e">
        <f>'Comm Input'!#REF!</f>
        <v>#REF!</v>
      </c>
      <c r="I393" s="38" t="e">
        <f>'Comm Input'!#REF!</f>
        <v>#REF!</v>
      </c>
      <c r="J393" s="22" t="e">
        <f>'Comm Input'!#REF!</f>
        <v>#REF!</v>
      </c>
      <c r="K393" t="e">
        <f>'Comm Input'!#REF!</f>
        <v>#REF!</v>
      </c>
      <c r="L393" s="27" t="e">
        <f>'Comm Input'!#REF!</f>
        <v>#REF!</v>
      </c>
      <c r="M393" s="137" t="e">
        <f>'Comm Input'!#REF!</f>
        <v>#REF!</v>
      </c>
      <c r="N393" s="137" t="e">
        <f>'Comm Input'!#REF!</f>
        <v>#REF!</v>
      </c>
      <c r="O393" s="27" t="e">
        <f>'Comm Input'!#REF!</f>
        <v>#REF!</v>
      </c>
    </row>
    <row r="394" spans="1:15" ht="23.25" x14ac:dyDescent="0.35">
      <c r="A394" s="199" t="e">
        <f>'Comm Input'!#REF!</f>
        <v>#REF!</v>
      </c>
      <c r="B394" s="35" t="e">
        <f>'Comm Input'!#REF!</f>
        <v>#REF!</v>
      </c>
      <c r="C394" s="46" t="e">
        <f>'Comm Input'!#REF!</f>
        <v>#REF!</v>
      </c>
      <c r="D394" s="8" t="e">
        <f>'Comm Input'!#REF!</f>
        <v>#REF!</v>
      </c>
      <c r="E394" s="158" t="e">
        <f>'Comm Input'!#REF!</f>
        <v>#REF!</v>
      </c>
      <c r="F394" s="117" t="e">
        <f>'Comm Input'!#REF!</f>
        <v>#REF!</v>
      </c>
      <c r="G394" s="158" t="e">
        <f>'Comm Input'!#REF!</f>
        <v>#REF!</v>
      </c>
      <c r="H394" s="158" t="e">
        <f>'Comm Input'!#REF!</f>
        <v>#REF!</v>
      </c>
      <c r="I394" s="158" t="e">
        <f>'Comm Input'!#REF!</f>
        <v>#REF!</v>
      </c>
      <c r="J394" s="117" t="e">
        <f>'Comm Input'!#REF!</f>
        <v>#REF!</v>
      </c>
      <c r="K394" s="158" t="e">
        <f>'Comm Input'!#REF!</f>
        <v>#REF!</v>
      </c>
      <c r="L394" s="158" t="e">
        <f>'Comm Input'!#REF!</f>
        <v>#REF!</v>
      </c>
      <c r="M394" s="157" t="e">
        <f>'Comm Input'!#REF!</f>
        <v>#REF!</v>
      </c>
      <c r="N394" s="157" t="e">
        <f>'Comm Input'!#REF!</f>
        <v>#REF!</v>
      </c>
      <c r="O394" s="155" t="e">
        <f>'Comm Input'!#REF!</f>
        <v>#REF!</v>
      </c>
    </row>
    <row r="395" spans="1:15" ht="23.25" x14ac:dyDescent="0.35">
      <c r="A395" t="e">
        <f>'Comm Input'!#REF!</f>
        <v>#REF!</v>
      </c>
      <c r="B395" t="e">
        <f>'Comm Input'!#REF!</f>
        <v>#REF!</v>
      </c>
      <c r="C395" t="e">
        <f>'Comm Input'!#REF!</f>
        <v>#REF!</v>
      </c>
      <c r="D395" s="90" t="e">
        <f>'Comm Input'!#REF!</f>
        <v>#REF!</v>
      </c>
      <c r="E395" s="36" t="e">
        <f>'Comm Input'!#REF!</f>
        <v>#REF!</v>
      </c>
      <c r="F395" s="23" t="e">
        <f>'Comm Input'!#REF!</f>
        <v>#REF!</v>
      </c>
      <c r="G395" s="36" t="e">
        <f>'Comm Input'!#REF!</f>
        <v>#REF!</v>
      </c>
      <c r="H395" s="36" t="e">
        <f>'Comm Input'!#REF!</f>
        <v>#REF!</v>
      </c>
      <c r="I395" t="e">
        <f>'Comm Input'!#REF!</f>
        <v>#REF!</v>
      </c>
      <c r="J395" s="23" t="e">
        <f>'Comm Input'!#REF!</f>
        <v>#REF!</v>
      </c>
      <c r="K395" s="22" t="e">
        <f>'Comm Input'!#REF!</f>
        <v>#REF!</v>
      </c>
      <c r="L395" s="23" t="e">
        <f>'Comm Input'!#REF!</f>
        <v>#REF!</v>
      </c>
      <c r="M395" s="23" t="e">
        <f>'Comm Input'!#REF!</f>
        <v>#REF!</v>
      </c>
      <c r="N395" s="23" t="e">
        <f>'Comm Input'!#REF!</f>
        <v>#REF!</v>
      </c>
      <c r="O395" s="3" t="e">
        <f>'Comm Input'!#REF!</f>
        <v>#REF!</v>
      </c>
    </row>
    <row r="396" spans="1:15" ht="23.25" x14ac:dyDescent="0.35">
      <c r="A396" s="11" t="e">
        <f>'Comm Input'!#REF!</f>
        <v>#REF!</v>
      </c>
      <c r="B396" s="11" t="e">
        <f>'Comm Input'!#REF!</f>
        <v>#REF!</v>
      </c>
      <c r="C396" s="11" t="e">
        <f>'Comm Input'!#REF!</f>
        <v>#REF!</v>
      </c>
      <c r="D396" s="11" t="e">
        <f>'Comm Input'!#REF!</f>
        <v>#REF!</v>
      </c>
      <c r="E396" s="36" t="e">
        <f>'Comm Input'!#REF!</f>
        <v>#REF!</v>
      </c>
      <c r="F396" s="23" t="e">
        <f>'Comm Input'!#REF!</f>
        <v>#REF!</v>
      </c>
      <c r="G396" s="36" t="e">
        <f>'Comm Input'!#REF!</f>
        <v>#REF!</v>
      </c>
      <c r="H396" s="36" t="e">
        <f>'Comm Input'!#REF!</f>
        <v>#REF!</v>
      </c>
      <c r="I396" t="e">
        <f>'Comm Input'!#REF!</f>
        <v>#REF!</v>
      </c>
      <c r="J396" s="23" t="e">
        <f>'Comm Input'!#REF!</f>
        <v>#REF!</v>
      </c>
      <c r="K396" s="22" t="e">
        <f>'Comm Input'!#REF!</f>
        <v>#REF!</v>
      </c>
      <c r="L396" s="23" t="e">
        <f>'Comm Input'!#REF!</f>
        <v>#REF!</v>
      </c>
      <c r="M396" s="23" t="e">
        <f>'Comm Input'!#REF!</f>
        <v>#REF!</v>
      </c>
      <c r="N396" s="23" t="e">
        <f>'Comm Input'!#REF!</f>
        <v>#REF!</v>
      </c>
      <c r="O396" s="3" t="e">
        <f>'Comm Input'!#REF!</f>
        <v>#REF!</v>
      </c>
    </row>
    <row r="397" spans="1:15" ht="23.25" x14ac:dyDescent="0.35">
      <c r="A397" s="11" t="e">
        <f>'Comm Input'!#REF!</f>
        <v>#REF!</v>
      </c>
      <c r="B397" t="e">
        <f>'Comm Input'!#REF!</f>
        <v>#REF!</v>
      </c>
      <c r="C397" s="40" t="e">
        <f>'Comm Input'!#REF!</f>
        <v>#REF!</v>
      </c>
      <c r="D397" s="40" t="e">
        <f>'Comm Input'!#REF!</f>
        <v>#REF!</v>
      </c>
      <c r="E397" s="38" t="e">
        <f>'Comm Input'!#REF!</f>
        <v>#REF!</v>
      </c>
      <c r="F397" s="22" t="e">
        <f>'Comm Input'!#REF!</f>
        <v>#REF!</v>
      </c>
      <c r="G397" s="17" t="e">
        <f>'Comm Input'!#REF!</f>
        <v>#REF!</v>
      </c>
      <c r="H397" s="38" t="e">
        <f>'Comm Input'!#REF!</f>
        <v>#REF!</v>
      </c>
      <c r="I397" s="38" t="e">
        <f>'Comm Input'!#REF!</f>
        <v>#REF!</v>
      </c>
      <c r="J397" s="22" t="e">
        <f>'Comm Input'!#REF!</f>
        <v>#REF!</v>
      </c>
      <c r="K397" s="38" t="e">
        <f>'Comm Input'!#REF!</f>
        <v>#REF!</v>
      </c>
      <c r="L397" s="49" t="e">
        <f>'Comm Input'!#REF!</f>
        <v>#REF!</v>
      </c>
      <c r="M397" s="11" t="e">
        <f>'Comm Input'!#REF!</f>
        <v>#REF!</v>
      </c>
      <c r="N397" s="11" t="e">
        <f>'Comm Input'!#REF!</f>
        <v>#REF!</v>
      </c>
      <c r="O397" s="3" t="e">
        <f>'Comm Input'!#REF!</f>
        <v>#REF!</v>
      </c>
    </row>
    <row r="398" spans="1:15" ht="23.25" x14ac:dyDescent="0.35">
      <c r="A398" s="11" t="e">
        <f>'Comm Input'!#REF!</f>
        <v>#REF!</v>
      </c>
      <c r="B398" t="e">
        <f>'Comm Input'!#REF!</f>
        <v>#REF!</v>
      </c>
      <c r="C398" s="40" t="e">
        <f>'Comm Input'!#REF!</f>
        <v>#REF!</v>
      </c>
      <c r="D398" s="40" t="e">
        <f>'Comm Input'!#REF!</f>
        <v>#REF!</v>
      </c>
      <c r="E398" s="38" t="e">
        <f>'Comm Input'!#REF!</f>
        <v>#REF!</v>
      </c>
      <c r="F398" s="22" t="e">
        <f>'Comm Input'!#REF!</f>
        <v>#REF!</v>
      </c>
      <c r="G398" s="17" t="e">
        <f>'Comm Input'!#REF!</f>
        <v>#REF!</v>
      </c>
      <c r="H398" s="38" t="e">
        <f>'Comm Input'!#REF!</f>
        <v>#REF!</v>
      </c>
      <c r="I398" s="38" t="e">
        <f>'Comm Input'!#REF!</f>
        <v>#REF!</v>
      </c>
      <c r="J398" s="22" t="e">
        <f>'Comm Input'!#REF!</f>
        <v>#REF!</v>
      </c>
      <c r="K398" s="1177" t="e">
        <f>'Comm Input'!#REF!</f>
        <v>#REF!</v>
      </c>
      <c r="L398" s="1172" t="e">
        <f>'Comm Input'!#REF!</f>
        <v>#REF!</v>
      </c>
      <c r="M398" s="137" t="e">
        <f>'Comm Input'!#REF!</f>
        <v>#REF!</v>
      </c>
      <c r="N398" s="137" t="e">
        <f>'Comm Input'!#REF!</f>
        <v>#REF!</v>
      </c>
      <c r="O398" s="109" t="e">
        <f>'Comm Input'!#REF!</f>
        <v>#REF!</v>
      </c>
    </row>
    <row r="399" spans="1:15" ht="23.25" x14ac:dyDescent="0.35">
      <c r="A399" t="e">
        <f>'Comm Input'!#REF!</f>
        <v>#REF!</v>
      </c>
      <c r="B399" t="e">
        <f>'Comm Input'!#REF!</f>
        <v>#REF!</v>
      </c>
      <c r="C399" t="e">
        <f>'Comm Input'!#REF!</f>
        <v>#REF!</v>
      </c>
      <c r="D399" t="e">
        <f>'Comm Input'!#REF!</f>
        <v>#REF!</v>
      </c>
      <c r="E399" t="e">
        <f>'Comm Input'!#REF!</f>
        <v>#REF!</v>
      </c>
      <c r="F399" t="e">
        <f>'Comm Input'!#REF!</f>
        <v>#REF!</v>
      </c>
      <c r="G399" t="e">
        <f>'Comm Input'!#REF!</f>
        <v>#REF!</v>
      </c>
      <c r="H399" t="e">
        <f>'Comm Input'!#REF!</f>
        <v>#REF!</v>
      </c>
      <c r="I399" t="e">
        <f>'Comm Input'!#REF!</f>
        <v>#REF!</v>
      </c>
      <c r="J399" t="e">
        <f>'Comm Input'!#REF!</f>
        <v>#REF!</v>
      </c>
      <c r="K399" t="e">
        <f>'Comm Input'!#REF!</f>
        <v>#REF!</v>
      </c>
      <c r="L399" t="e">
        <f>'Comm Input'!#REF!</f>
        <v>#REF!</v>
      </c>
      <c r="M399" s="11" t="e">
        <f>'Comm Input'!#REF!</f>
        <v>#REF!</v>
      </c>
      <c r="N399" s="11" t="e">
        <f>'Comm Input'!#REF!</f>
        <v>#REF!</v>
      </c>
      <c r="O399" s="3" t="e">
        <f>'Comm Input'!#REF!</f>
        <v>#REF!</v>
      </c>
    </row>
    <row r="400" spans="1:15" ht="23.25" x14ac:dyDescent="0.35">
      <c r="A400" t="e">
        <f>'Comm Input'!#REF!</f>
        <v>#REF!</v>
      </c>
      <c r="B400" t="e">
        <f>'Comm Input'!#REF!</f>
        <v>#REF!</v>
      </c>
      <c r="C400" t="e">
        <f>'Comm Input'!#REF!</f>
        <v>#REF!</v>
      </c>
      <c r="D400" t="e">
        <f>'Comm Input'!#REF!</f>
        <v>#REF!</v>
      </c>
      <c r="E400" t="e">
        <f>'Comm Input'!#REF!</f>
        <v>#REF!</v>
      </c>
      <c r="F400" t="e">
        <f>'Comm Input'!#REF!</f>
        <v>#REF!</v>
      </c>
      <c r="G400" t="e">
        <f>'Comm Input'!#REF!</f>
        <v>#REF!</v>
      </c>
      <c r="H400" t="e">
        <f>'Comm Input'!#REF!</f>
        <v>#REF!</v>
      </c>
      <c r="I400" t="e">
        <f>'Comm Input'!#REF!</f>
        <v>#REF!</v>
      </c>
      <c r="J400" t="e">
        <f>'Comm Input'!#REF!</f>
        <v>#REF!</v>
      </c>
      <c r="K400" t="e">
        <f>'Comm Input'!#REF!</f>
        <v>#REF!</v>
      </c>
      <c r="L400" t="e">
        <f>'Comm Input'!#REF!</f>
        <v>#REF!</v>
      </c>
      <c r="M400" s="11" t="e">
        <f>'Comm Input'!#REF!</f>
        <v>#REF!</v>
      </c>
      <c r="N400" s="11" t="e">
        <f>'Comm Input'!#REF!</f>
        <v>#REF!</v>
      </c>
      <c r="O400" s="3" t="e">
        <f>'Comm Input'!#REF!</f>
        <v>#REF!</v>
      </c>
    </row>
    <row r="401" spans="1:15" ht="23.25" x14ac:dyDescent="0.35">
      <c r="A401" s="11" t="e">
        <f>'Comm Input'!#REF!</f>
        <v>#REF!</v>
      </c>
      <c r="B401" t="e">
        <f>'Comm Input'!#REF!</f>
        <v>#REF!</v>
      </c>
      <c r="C401" s="40" t="e">
        <f>'Comm Input'!#REF!</f>
        <v>#REF!</v>
      </c>
      <c r="D401" s="40" t="e">
        <f>'Comm Input'!#REF!</f>
        <v>#REF!</v>
      </c>
      <c r="E401" s="38" t="e">
        <f>'Comm Input'!#REF!</f>
        <v>#REF!</v>
      </c>
      <c r="F401" s="22" t="e">
        <f>'Comm Input'!#REF!</f>
        <v>#REF!</v>
      </c>
      <c r="G401" s="17" t="e">
        <f>'Comm Input'!#REF!</f>
        <v>#REF!</v>
      </c>
      <c r="H401" s="38" t="e">
        <f>'Comm Input'!#REF!</f>
        <v>#REF!</v>
      </c>
      <c r="I401" s="38" t="e">
        <f>'Comm Input'!#REF!</f>
        <v>#REF!</v>
      </c>
      <c r="J401" s="22" t="e">
        <f>'Comm Input'!#REF!</f>
        <v>#REF!</v>
      </c>
      <c r="K401" t="e">
        <f>'Comm Input'!#REF!</f>
        <v>#REF!</v>
      </c>
      <c r="L401" s="27" t="e">
        <f>'Comm Input'!#REF!</f>
        <v>#REF!</v>
      </c>
      <c r="M401" s="137" t="e">
        <f>'Comm Input'!#REF!</f>
        <v>#REF!</v>
      </c>
      <c r="N401" s="137" t="e">
        <f>'Comm Input'!#REF!</f>
        <v>#REF!</v>
      </c>
      <c r="O401" s="27" t="e">
        <f>'Comm Input'!#REF!</f>
        <v>#REF!</v>
      </c>
    </row>
    <row r="402" spans="1:15" ht="23.25" x14ac:dyDescent="0.35">
      <c r="A402" s="199" t="e">
        <f>'Comm Input'!#REF!</f>
        <v>#REF!</v>
      </c>
      <c r="B402" s="35" t="e">
        <f>'Comm Input'!#REF!</f>
        <v>#REF!</v>
      </c>
      <c r="C402" s="46" t="e">
        <f>'Comm Input'!#REF!</f>
        <v>#REF!</v>
      </c>
      <c r="D402" s="8" t="e">
        <f>'Comm Input'!#REF!</f>
        <v>#REF!</v>
      </c>
      <c r="E402" s="158" t="e">
        <f>'Comm Input'!#REF!</f>
        <v>#REF!</v>
      </c>
      <c r="F402" s="117" t="e">
        <f>'Comm Input'!#REF!</f>
        <v>#REF!</v>
      </c>
      <c r="G402" s="158" t="e">
        <f>'Comm Input'!#REF!</f>
        <v>#REF!</v>
      </c>
      <c r="H402" s="158" t="e">
        <f>'Comm Input'!#REF!</f>
        <v>#REF!</v>
      </c>
      <c r="I402" s="158" t="e">
        <f>'Comm Input'!#REF!</f>
        <v>#REF!</v>
      </c>
      <c r="J402" s="117" t="e">
        <f>'Comm Input'!#REF!</f>
        <v>#REF!</v>
      </c>
      <c r="K402" s="158" t="e">
        <f>'Comm Input'!#REF!</f>
        <v>#REF!</v>
      </c>
      <c r="L402" s="158" t="e">
        <f>'Comm Input'!#REF!</f>
        <v>#REF!</v>
      </c>
      <c r="M402" s="157" t="e">
        <f>'Comm Input'!#REF!</f>
        <v>#REF!</v>
      </c>
      <c r="N402" s="157" t="e">
        <f>'Comm Input'!#REF!</f>
        <v>#REF!</v>
      </c>
      <c r="O402" s="155" t="e">
        <f>'Comm Input'!#REF!</f>
        <v>#REF!</v>
      </c>
    </row>
    <row r="403" spans="1:15" ht="23.25" x14ac:dyDescent="0.35">
      <c r="A403" t="e">
        <f>'Comm Input'!#REF!</f>
        <v>#REF!</v>
      </c>
      <c r="B403" t="e">
        <f>'Comm Input'!#REF!</f>
        <v>#REF!</v>
      </c>
      <c r="C403" t="e">
        <f>'Comm Input'!#REF!</f>
        <v>#REF!</v>
      </c>
      <c r="D403" t="e">
        <f>'Comm Input'!#REF!</f>
        <v>#REF!</v>
      </c>
      <c r="E403" s="36" t="e">
        <f>'Comm Input'!#REF!</f>
        <v>#REF!</v>
      </c>
      <c r="F403" s="23" t="e">
        <f>'Comm Input'!#REF!</f>
        <v>#REF!</v>
      </c>
      <c r="G403" s="36" t="e">
        <f>'Comm Input'!#REF!</f>
        <v>#REF!</v>
      </c>
      <c r="H403" s="36" t="e">
        <f>'Comm Input'!#REF!</f>
        <v>#REF!</v>
      </c>
      <c r="I403" t="e">
        <f>'Comm Input'!#REF!</f>
        <v>#REF!</v>
      </c>
      <c r="J403" s="23" t="e">
        <f>'Comm Input'!#REF!</f>
        <v>#REF!</v>
      </c>
      <c r="K403" s="22" t="e">
        <f>'Comm Input'!#REF!</f>
        <v>#REF!</v>
      </c>
      <c r="L403" s="23" t="e">
        <f>'Comm Input'!#REF!</f>
        <v>#REF!</v>
      </c>
      <c r="M403" s="23" t="e">
        <f>'Comm Input'!#REF!</f>
        <v>#REF!</v>
      </c>
      <c r="N403" s="23" t="e">
        <f>'Comm Input'!#REF!</f>
        <v>#REF!</v>
      </c>
      <c r="O403" s="3" t="e">
        <f>'Comm Input'!#REF!</f>
        <v>#REF!</v>
      </c>
    </row>
    <row r="404" spans="1:15" ht="23.25" x14ac:dyDescent="0.35">
      <c r="A404" s="11" t="e">
        <f>'Comm Input'!#REF!</f>
        <v>#REF!</v>
      </c>
      <c r="B404" s="11" t="e">
        <f>'Comm Input'!#REF!</f>
        <v>#REF!</v>
      </c>
      <c r="C404" s="11" t="e">
        <f>'Comm Input'!#REF!</f>
        <v>#REF!</v>
      </c>
      <c r="D404" s="11" t="e">
        <f>'Comm Input'!#REF!</f>
        <v>#REF!</v>
      </c>
      <c r="E404" s="36" t="e">
        <f>'Comm Input'!#REF!</f>
        <v>#REF!</v>
      </c>
      <c r="F404" s="23" t="e">
        <f>'Comm Input'!#REF!</f>
        <v>#REF!</v>
      </c>
      <c r="G404" s="36" t="e">
        <f>'Comm Input'!#REF!</f>
        <v>#REF!</v>
      </c>
      <c r="H404" s="36" t="e">
        <f>'Comm Input'!#REF!</f>
        <v>#REF!</v>
      </c>
      <c r="I404" t="e">
        <f>'Comm Input'!#REF!</f>
        <v>#REF!</v>
      </c>
      <c r="J404" s="23" t="e">
        <f>'Comm Input'!#REF!</f>
        <v>#REF!</v>
      </c>
      <c r="K404" s="22" t="e">
        <f>'Comm Input'!#REF!</f>
        <v>#REF!</v>
      </c>
      <c r="L404" s="23" t="e">
        <f>'Comm Input'!#REF!</f>
        <v>#REF!</v>
      </c>
      <c r="M404" s="23" t="e">
        <f>'Comm Input'!#REF!</f>
        <v>#REF!</v>
      </c>
      <c r="N404" s="23" t="e">
        <f>'Comm Input'!#REF!</f>
        <v>#REF!</v>
      </c>
      <c r="O404" s="3" t="e">
        <f>'Comm Input'!#REF!</f>
        <v>#REF!</v>
      </c>
    </row>
    <row r="405" spans="1:15" ht="23.25" x14ac:dyDescent="0.35">
      <c r="A405" s="11" t="e">
        <f>'Comm Input'!#REF!</f>
        <v>#REF!</v>
      </c>
      <c r="B405" t="e">
        <f>'Comm Input'!#REF!</f>
        <v>#REF!</v>
      </c>
      <c r="C405" s="40" t="e">
        <f>'Comm Input'!#REF!</f>
        <v>#REF!</v>
      </c>
      <c r="D405" s="40" t="e">
        <f>'Comm Input'!#REF!</f>
        <v>#REF!</v>
      </c>
      <c r="E405" s="38" t="e">
        <f>'Comm Input'!#REF!</f>
        <v>#REF!</v>
      </c>
      <c r="F405" s="22" t="e">
        <f>'Comm Input'!#REF!</f>
        <v>#REF!</v>
      </c>
      <c r="G405" s="17" t="e">
        <f>'Comm Input'!#REF!</f>
        <v>#REF!</v>
      </c>
      <c r="H405" s="38" t="e">
        <f>'Comm Input'!#REF!</f>
        <v>#REF!</v>
      </c>
      <c r="I405" s="38" t="e">
        <f>'Comm Input'!#REF!</f>
        <v>#REF!</v>
      </c>
      <c r="J405" s="22" t="e">
        <f>'Comm Input'!#REF!</f>
        <v>#REF!</v>
      </c>
      <c r="K405" s="38" t="e">
        <f>'Comm Input'!#REF!</f>
        <v>#REF!</v>
      </c>
      <c r="L405" s="49" t="e">
        <f>'Comm Input'!#REF!</f>
        <v>#REF!</v>
      </c>
      <c r="M405" s="11" t="e">
        <f>'Comm Input'!#REF!</f>
        <v>#REF!</v>
      </c>
      <c r="N405" s="11" t="e">
        <f>'Comm Input'!#REF!</f>
        <v>#REF!</v>
      </c>
      <c r="O405" s="3" t="e">
        <f>'Comm Input'!#REF!</f>
        <v>#REF!</v>
      </c>
    </row>
    <row r="406" spans="1:15" ht="23.25" x14ac:dyDescent="0.35">
      <c r="A406" s="11" t="e">
        <f>'Comm Input'!#REF!</f>
        <v>#REF!</v>
      </c>
      <c r="B406" t="e">
        <f>'Comm Input'!#REF!</f>
        <v>#REF!</v>
      </c>
      <c r="C406" s="40" t="e">
        <f>'Comm Input'!#REF!</f>
        <v>#REF!</v>
      </c>
      <c r="D406" s="40" t="e">
        <f>'Comm Input'!#REF!</f>
        <v>#REF!</v>
      </c>
      <c r="E406" s="38" t="e">
        <f>'Comm Input'!#REF!</f>
        <v>#REF!</v>
      </c>
      <c r="F406" s="22" t="e">
        <f>'Comm Input'!#REF!</f>
        <v>#REF!</v>
      </c>
      <c r="G406" s="17" t="e">
        <f>'Comm Input'!#REF!</f>
        <v>#REF!</v>
      </c>
      <c r="H406" s="38" t="e">
        <f>'Comm Input'!#REF!</f>
        <v>#REF!</v>
      </c>
      <c r="I406" s="38" t="e">
        <f>'Comm Input'!#REF!</f>
        <v>#REF!</v>
      </c>
      <c r="J406" s="22" t="e">
        <f>'Comm Input'!#REF!</f>
        <v>#REF!</v>
      </c>
      <c r="K406" s="1177" t="e">
        <f>'Comm Input'!#REF!</f>
        <v>#REF!</v>
      </c>
      <c r="L406" s="1172" t="e">
        <f>'Comm Input'!#REF!</f>
        <v>#REF!</v>
      </c>
      <c r="M406" s="137" t="e">
        <f>'Comm Input'!#REF!</f>
        <v>#REF!</v>
      </c>
      <c r="N406" s="137" t="e">
        <f>'Comm Input'!#REF!</f>
        <v>#REF!</v>
      </c>
      <c r="O406" s="109" t="e">
        <f>'Comm Input'!#REF!</f>
        <v>#REF!</v>
      </c>
    </row>
    <row r="407" spans="1:15" ht="23.25" x14ac:dyDescent="0.35">
      <c r="A407" t="e">
        <f>'Comm Input'!#REF!</f>
        <v>#REF!</v>
      </c>
      <c r="B407" t="e">
        <f>'Comm Input'!#REF!</f>
        <v>#REF!</v>
      </c>
      <c r="C407" t="e">
        <f>'Comm Input'!#REF!</f>
        <v>#REF!</v>
      </c>
      <c r="D407" t="e">
        <f>'Comm Input'!#REF!</f>
        <v>#REF!</v>
      </c>
      <c r="E407" t="e">
        <f>'Comm Input'!#REF!</f>
        <v>#REF!</v>
      </c>
      <c r="F407" t="e">
        <f>'Comm Input'!#REF!</f>
        <v>#REF!</v>
      </c>
      <c r="G407" t="e">
        <f>'Comm Input'!#REF!</f>
        <v>#REF!</v>
      </c>
      <c r="H407" t="e">
        <f>'Comm Input'!#REF!</f>
        <v>#REF!</v>
      </c>
      <c r="I407" t="e">
        <f>'Comm Input'!#REF!</f>
        <v>#REF!</v>
      </c>
      <c r="J407" t="e">
        <f>'Comm Input'!#REF!</f>
        <v>#REF!</v>
      </c>
      <c r="K407" t="e">
        <f>'Comm Input'!#REF!</f>
        <v>#REF!</v>
      </c>
      <c r="L407" t="e">
        <f>'Comm Input'!#REF!</f>
        <v>#REF!</v>
      </c>
      <c r="M407" s="11" t="e">
        <f>'Comm Input'!#REF!</f>
        <v>#REF!</v>
      </c>
      <c r="N407" s="11" t="e">
        <f>'Comm Input'!#REF!</f>
        <v>#REF!</v>
      </c>
      <c r="O407" s="3" t="e">
        <f>'Comm Input'!#REF!</f>
        <v>#REF!</v>
      </c>
    </row>
    <row r="408" spans="1:15" ht="23.25" x14ac:dyDescent="0.35">
      <c r="A408" t="e">
        <f>'Comm Input'!#REF!</f>
        <v>#REF!</v>
      </c>
      <c r="B408" t="e">
        <f>'Comm Input'!#REF!</f>
        <v>#REF!</v>
      </c>
      <c r="C408" t="e">
        <f>'Comm Input'!#REF!</f>
        <v>#REF!</v>
      </c>
      <c r="D408" t="e">
        <f>'Comm Input'!#REF!</f>
        <v>#REF!</v>
      </c>
      <c r="E408" t="e">
        <f>'Comm Input'!#REF!</f>
        <v>#REF!</v>
      </c>
      <c r="F408" t="e">
        <f>'Comm Input'!#REF!</f>
        <v>#REF!</v>
      </c>
      <c r="G408" t="e">
        <f>'Comm Input'!#REF!</f>
        <v>#REF!</v>
      </c>
      <c r="H408" t="e">
        <f>'Comm Input'!#REF!</f>
        <v>#REF!</v>
      </c>
      <c r="I408" t="e">
        <f>'Comm Input'!#REF!</f>
        <v>#REF!</v>
      </c>
      <c r="J408" t="e">
        <f>'Comm Input'!#REF!</f>
        <v>#REF!</v>
      </c>
      <c r="K408" t="e">
        <f>'Comm Input'!#REF!</f>
        <v>#REF!</v>
      </c>
      <c r="L408" t="e">
        <f>'Comm Input'!#REF!</f>
        <v>#REF!</v>
      </c>
      <c r="M408" s="11" t="e">
        <f>'Comm Input'!#REF!</f>
        <v>#REF!</v>
      </c>
      <c r="N408" s="11" t="e">
        <f>'Comm Input'!#REF!</f>
        <v>#REF!</v>
      </c>
      <c r="O408" s="3" t="e">
        <f>'Comm Input'!#REF!</f>
        <v>#REF!</v>
      </c>
    </row>
    <row r="409" spans="1:15" ht="23.25" x14ac:dyDescent="0.35">
      <c r="A409" s="11" t="e">
        <f>'Comm Input'!#REF!</f>
        <v>#REF!</v>
      </c>
      <c r="B409" t="e">
        <f>'Comm Input'!#REF!</f>
        <v>#REF!</v>
      </c>
      <c r="C409" s="40" t="e">
        <f>'Comm Input'!#REF!</f>
        <v>#REF!</v>
      </c>
      <c r="D409" s="40" t="e">
        <f>'Comm Input'!#REF!</f>
        <v>#REF!</v>
      </c>
      <c r="E409" s="38" t="e">
        <f>'Comm Input'!#REF!</f>
        <v>#REF!</v>
      </c>
      <c r="F409" s="22" t="e">
        <f>'Comm Input'!#REF!</f>
        <v>#REF!</v>
      </c>
      <c r="G409" s="17" t="e">
        <f>'Comm Input'!#REF!</f>
        <v>#REF!</v>
      </c>
      <c r="H409" s="38" t="e">
        <f>'Comm Input'!#REF!</f>
        <v>#REF!</v>
      </c>
      <c r="I409" s="38" t="e">
        <f>'Comm Input'!#REF!</f>
        <v>#REF!</v>
      </c>
      <c r="J409" s="22" t="e">
        <f>'Comm Input'!#REF!</f>
        <v>#REF!</v>
      </c>
      <c r="K409" t="e">
        <f>'Comm Input'!#REF!</f>
        <v>#REF!</v>
      </c>
      <c r="L409" s="27" t="e">
        <f>'Comm Input'!#REF!</f>
        <v>#REF!</v>
      </c>
      <c r="M409" s="137" t="e">
        <f>'Comm Input'!#REF!</f>
        <v>#REF!</v>
      </c>
      <c r="N409" s="137" t="e">
        <f>'Comm Input'!#REF!</f>
        <v>#REF!</v>
      </c>
      <c r="O409" s="27" t="e">
        <f>'Comm Input'!#REF!</f>
        <v>#REF!</v>
      </c>
    </row>
    <row r="410" spans="1:15" ht="23.25" x14ac:dyDescent="0.35">
      <c r="A410" s="199" t="e">
        <f>'Comm Input'!#REF!</f>
        <v>#REF!</v>
      </c>
      <c r="B410" s="35" t="e">
        <f>'Comm Input'!#REF!</f>
        <v>#REF!</v>
      </c>
      <c r="C410" s="46" t="e">
        <f>'Comm Input'!#REF!</f>
        <v>#REF!</v>
      </c>
      <c r="D410" s="8" t="e">
        <f>'Comm Input'!#REF!</f>
        <v>#REF!</v>
      </c>
      <c r="E410" s="158" t="e">
        <f>'Comm Input'!#REF!</f>
        <v>#REF!</v>
      </c>
      <c r="F410" s="117" t="e">
        <f>'Comm Input'!#REF!</f>
        <v>#REF!</v>
      </c>
      <c r="G410" s="158" t="e">
        <f>'Comm Input'!#REF!</f>
        <v>#REF!</v>
      </c>
      <c r="H410" s="158" t="e">
        <f>'Comm Input'!#REF!</f>
        <v>#REF!</v>
      </c>
      <c r="I410" s="158" t="e">
        <f>'Comm Input'!#REF!</f>
        <v>#REF!</v>
      </c>
      <c r="J410" s="117" t="e">
        <f>'Comm Input'!#REF!</f>
        <v>#REF!</v>
      </c>
      <c r="K410" s="158" t="e">
        <f>'Comm Input'!#REF!</f>
        <v>#REF!</v>
      </c>
      <c r="L410" s="117" t="e">
        <f>'Comm Input'!#REF!</f>
        <v>#REF!</v>
      </c>
      <c r="M410" s="157" t="e">
        <f>'Comm Input'!#REF!</f>
        <v>#REF!</v>
      </c>
      <c r="N410" s="157" t="e">
        <f>'Comm Input'!#REF!</f>
        <v>#REF!</v>
      </c>
      <c r="O410" s="155" t="e">
        <f>'Comm Input'!#REF!</f>
        <v>#REF!</v>
      </c>
    </row>
    <row r="411" spans="1:15" ht="23.25" x14ac:dyDescent="0.35">
      <c r="A411" t="e">
        <f>'Comm Input'!#REF!</f>
        <v>#REF!</v>
      </c>
      <c r="B411" t="e">
        <f>'Comm Input'!#REF!</f>
        <v>#REF!</v>
      </c>
      <c r="C411" t="e">
        <f>'Comm Input'!#REF!</f>
        <v>#REF!</v>
      </c>
      <c r="D411" s="173" t="e">
        <f>'Comm Input'!#REF!</f>
        <v>#REF!</v>
      </c>
      <c r="E411" s="36" t="e">
        <f>'Comm Input'!#REF!</f>
        <v>#REF!</v>
      </c>
      <c r="F411" s="23" t="e">
        <f>'Comm Input'!#REF!</f>
        <v>#REF!</v>
      </c>
      <c r="G411" s="36" t="e">
        <f>'Comm Input'!#REF!</f>
        <v>#REF!</v>
      </c>
      <c r="H411" s="36" t="e">
        <f>'Comm Input'!#REF!</f>
        <v>#REF!</v>
      </c>
      <c r="I411" t="e">
        <f>'Comm Input'!#REF!</f>
        <v>#REF!</v>
      </c>
      <c r="J411" s="23" t="e">
        <f>'Comm Input'!#REF!</f>
        <v>#REF!</v>
      </c>
      <c r="K411" s="22" t="e">
        <f>'Comm Input'!#REF!</f>
        <v>#REF!</v>
      </c>
      <c r="L411" s="23" t="e">
        <f>'Comm Input'!#REF!</f>
        <v>#REF!</v>
      </c>
      <c r="M411" s="23" t="e">
        <f>'Comm Input'!#REF!</f>
        <v>#REF!</v>
      </c>
      <c r="N411" s="23" t="e">
        <f>'Comm Input'!#REF!</f>
        <v>#REF!</v>
      </c>
      <c r="O411" s="3" t="e">
        <f>'Comm Input'!#REF!</f>
        <v>#REF!</v>
      </c>
    </row>
    <row r="412" spans="1:15" ht="23.25" x14ac:dyDescent="0.35">
      <c r="A412" s="11" t="e">
        <f>'Comm Input'!#REF!</f>
        <v>#REF!</v>
      </c>
      <c r="B412" s="11" t="e">
        <f>'Comm Input'!#REF!</f>
        <v>#REF!</v>
      </c>
      <c r="C412" s="11" t="e">
        <f>'Comm Input'!#REF!</f>
        <v>#REF!</v>
      </c>
      <c r="D412" s="11" t="e">
        <f>'Comm Input'!#REF!</f>
        <v>#REF!</v>
      </c>
      <c r="E412" s="36" t="e">
        <f>'Comm Input'!#REF!</f>
        <v>#REF!</v>
      </c>
      <c r="F412" s="23" t="e">
        <f>'Comm Input'!#REF!</f>
        <v>#REF!</v>
      </c>
      <c r="G412" s="36" t="e">
        <f>'Comm Input'!#REF!</f>
        <v>#REF!</v>
      </c>
      <c r="H412" s="36" t="e">
        <f>'Comm Input'!#REF!</f>
        <v>#REF!</v>
      </c>
      <c r="I412" t="e">
        <f>'Comm Input'!#REF!</f>
        <v>#REF!</v>
      </c>
      <c r="J412" s="23" t="e">
        <f>'Comm Input'!#REF!</f>
        <v>#REF!</v>
      </c>
      <c r="K412" s="22" t="e">
        <f>'Comm Input'!#REF!</f>
        <v>#REF!</v>
      </c>
      <c r="L412" s="23" t="e">
        <f>'Comm Input'!#REF!</f>
        <v>#REF!</v>
      </c>
      <c r="M412" s="23" t="e">
        <f>'Comm Input'!#REF!</f>
        <v>#REF!</v>
      </c>
      <c r="N412" s="23" t="e">
        <f>'Comm Input'!#REF!</f>
        <v>#REF!</v>
      </c>
      <c r="O412" s="3" t="e">
        <f>'Comm Input'!#REF!</f>
        <v>#REF!</v>
      </c>
    </row>
    <row r="413" spans="1:15" ht="23.25" x14ac:dyDescent="0.35">
      <c r="A413" s="11" t="e">
        <f>'Comm Input'!#REF!</f>
        <v>#REF!</v>
      </c>
      <c r="B413" t="e">
        <f>'Comm Input'!#REF!</f>
        <v>#REF!</v>
      </c>
      <c r="C413" t="e">
        <f>'Comm Input'!#REF!</f>
        <v>#REF!</v>
      </c>
      <c r="D413" s="173" t="e">
        <f>'Comm Input'!#REF!</f>
        <v>#REF!</v>
      </c>
      <c r="E413" s="38" t="e">
        <f>'Comm Input'!#REF!</f>
        <v>#REF!</v>
      </c>
      <c r="F413" s="22" t="e">
        <f>'Comm Input'!#REF!</f>
        <v>#REF!</v>
      </c>
      <c r="G413" s="17" t="e">
        <f>'Comm Input'!#REF!</f>
        <v>#REF!</v>
      </c>
      <c r="H413" s="38" t="e">
        <f>'Comm Input'!#REF!</f>
        <v>#REF!</v>
      </c>
      <c r="I413" s="38" t="e">
        <f>'Comm Input'!#REF!</f>
        <v>#REF!</v>
      </c>
      <c r="J413" s="22" t="e">
        <f>'Comm Input'!#REF!</f>
        <v>#REF!</v>
      </c>
      <c r="K413" s="38" t="e">
        <f>'Comm Input'!#REF!</f>
        <v>#REF!</v>
      </c>
      <c r="L413" s="49" t="e">
        <f>'Comm Input'!#REF!</f>
        <v>#REF!</v>
      </c>
      <c r="M413" s="11" t="e">
        <f>'Comm Input'!#REF!</f>
        <v>#REF!</v>
      </c>
      <c r="N413" s="11" t="e">
        <f>'Comm Input'!#REF!</f>
        <v>#REF!</v>
      </c>
      <c r="O413" s="3" t="e">
        <f>'Comm Input'!#REF!</f>
        <v>#REF!</v>
      </c>
    </row>
    <row r="414" spans="1:15" ht="23.25" x14ac:dyDescent="0.35">
      <c r="A414" s="11" t="e">
        <f>'Comm Input'!#REF!</f>
        <v>#REF!</v>
      </c>
      <c r="B414" t="e">
        <f>'Comm Input'!#REF!</f>
        <v>#REF!</v>
      </c>
      <c r="C414" s="11" t="e">
        <f>'Comm Input'!#REF!</f>
        <v>#REF!</v>
      </c>
      <c r="D414" s="276" t="e">
        <f>'Comm Input'!#REF!</f>
        <v>#REF!</v>
      </c>
      <c r="E414" s="38" t="e">
        <f>'Comm Input'!#REF!</f>
        <v>#REF!</v>
      </c>
      <c r="F414" s="22" t="e">
        <f>'Comm Input'!#REF!</f>
        <v>#REF!</v>
      </c>
      <c r="G414" s="17" t="e">
        <f>'Comm Input'!#REF!</f>
        <v>#REF!</v>
      </c>
      <c r="H414" s="38" t="e">
        <f>'Comm Input'!#REF!</f>
        <v>#REF!</v>
      </c>
      <c r="I414" s="38" t="e">
        <f>'Comm Input'!#REF!</f>
        <v>#REF!</v>
      </c>
      <c r="J414" s="22" t="e">
        <f>'Comm Input'!#REF!</f>
        <v>#REF!</v>
      </c>
      <c r="K414" s="1177" t="e">
        <f>'Comm Input'!#REF!</f>
        <v>#REF!</v>
      </c>
      <c r="L414" s="27" t="e">
        <f>'Comm Input'!#REF!</f>
        <v>#REF!</v>
      </c>
      <c r="M414" s="137" t="e">
        <f>'Comm Input'!#REF!</f>
        <v>#REF!</v>
      </c>
      <c r="N414" s="137" t="e">
        <f>'Comm Input'!#REF!</f>
        <v>#REF!</v>
      </c>
      <c r="O414" s="109" t="e">
        <f>'Comm Input'!#REF!</f>
        <v>#REF!</v>
      </c>
    </row>
    <row r="415" spans="1:15" ht="23.25" x14ac:dyDescent="0.35">
      <c r="A415" t="e">
        <f>'Comm Input'!#REF!</f>
        <v>#REF!</v>
      </c>
      <c r="B415" t="e">
        <f>'Comm Input'!#REF!</f>
        <v>#REF!</v>
      </c>
      <c r="C415" t="e">
        <f>'Comm Input'!#REF!</f>
        <v>#REF!</v>
      </c>
      <c r="D415" t="e">
        <f>'Comm Input'!#REF!</f>
        <v>#REF!</v>
      </c>
      <c r="E415" t="e">
        <f>'Comm Input'!#REF!</f>
        <v>#REF!</v>
      </c>
      <c r="F415" t="e">
        <f>'Comm Input'!#REF!</f>
        <v>#REF!</v>
      </c>
      <c r="G415" t="e">
        <f>'Comm Input'!#REF!</f>
        <v>#REF!</v>
      </c>
      <c r="H415" t="e">
        <f>'Comm Input'!#REF!</f>
        <v>#REF!</v>
      </c>
      <c r="I415" t="e">
        <f>'Comm Input'!#REF!</f>
        <v>#REF!</v>
      </c>
      <c r="J415" t="e">
        <f>'Comm Input'!#REF!</f>
        <v>#REF!</v>
      </c>
      <c r="K415" t="e">
        <f>'Comm Input'!#REF!</f>
        <v>#REF!</v>
      </c>
      <c r="L415" t="e">
        <f>'Comm Input'!#REF!</f>
        <v>#REF!</v>
      </c>
      <c r="M415" s="11" t="e">
        <f>'Comm Input'!#REF!</f>
        <v>#REF!</v>
      </c>
      <c r="N415" s="11" t="e">
        <f>'Comm Input'!#REF!</f>
        <v>#REF!</v>
      </c>
      <c r="O415" s="3" t="e">
        <f>'Comm Input'!#REF!</f>
        <v>#REF!</v>
      </c>
    </row>
    <row r="416" spans="1:15" ht="23.25" x14ac:dyDescent="0.35">
      <c r="A416" s="11" t="e">
        <f>'Comm Input'!#REF!</f>
        <v>#REF!</v>
      </c>
      <c r="B416" t="e">
        <f>'Comm Input'!#REF!</f>
        <v>#REF!</v>
      </c>
      <c r="C416" s="40" t="e">
        <f>'Comm Input'!#REF!</f>
        <v>#REF!</v>
      </c>
      <c r="D416" s="40" t="e">
        <f>'Comm Input'!#REF!</f>
        <v>#REF!</v>
      </c>
      <c r="E416" s="38" t="e">
        <f>'Comm Input'!#REF!</f>
        <v>#REF!</v>
      </c>
      <c r="F416" s="22" t="e">
        <f>'Comm Input'!#REF!</f>
        <v>#REF!</v>
      </c>
      <c r="G416" s="17" t="e">
        <f>'Comm Input'!#REF!</f>
        <v>#REF!</v>
      </c>
      <c r="H416" s="38" t="e">
        <f>'Comm Input'!#REF!</f>
        <v>#REF!</v>
      </c>
      <c r="I416" s="38" t="e">
        <f>'Comm Input'!#REF!</f>
        <v>#REF!</v>
      </c>
      <c r="J416" s="22" t="e">
        <f>'Comm Input'!#REF!</f>
        <v>#REF!</v>
      </c>
      <c r="K416" t="e">
        <f>'Comm Input'!#REF!</f>
        <v>#REF!</v>
      </c>
      <c r="L416" s="27" t="e">
        <f>'Comm Input'!#REF!</f>
        <v>#REF!</v>
      </c>
      <c r="M416" s="137" t="e">
        <f>'Comm Input'!#REF!</f>
        <v>#REF!</v>
      </c>
      <c r="N416" s="137" t="e">
        <f>'Comm Input'!#REF!</f>
        <v>#REF!</v>
      </c>
      <c r="O416" s="27" t="e">
        <f>'Comm Input'!#REF!</f>
        <v>#REF!</v>
      </c>
    </row>
    <row r="417" spans="1:15" ht="23.25" x14ac:dyDescent="0.35">
      <c r="A417" s="199" t="e">
        <f>'Comm Input'!#REF!</f>
        <v>#REF!</v>
      </c>
      <c r="B417" s="35" t="e">
        <f>'Comm Input'!#REF!</f>
        <v>#REF!</v>
      </c>
      <c r="C417" s="46" t="e">
        <f>'Comm Input'!#REF!</f>
        <v>#REF!</v>
      </c>
      <c r="D417" s="8" t="e">
        <f>'Comm Input'!#REF!</f>
        <v>#REF!</v>
      </c>
      <c r="E417" s="158" t="e">
        <f>'Comm Input'!#REF!</f>
        <v>#REF!</v>
      </c>
      <c r="F417" s="117" t="e">
        <f>'Comm Input'!#REF!</f>
        <v>#REF!</v>
      </c>
      <c r="G417" s="158" t="e">
        <f>'Comm Input'!#REF!</f>
        <v>#REF!</v>
      </c>
      <c r="H417" s="158" t="e">
        <f>'Comm Input'!#REF!</f>
        <v>#REF!</v>
      </c>
      <c r="I417" s="158" t="e">
        <f>'Comm Input'!#REF!</f>
        <v>#REF!</v>
      </c>
      <c r="J417" s="117" t="e">
        <f>'Comm Input'!#REF!</f>
        <v>#REF!</v>
      </c>
      <c r="K417" s="158" t="e">
        <f>'Comm Input'!#REF!</f>
        <v>#REF!</v>
      </c>
      <c r="L417" s="158" t="e">
        <f>'Comm Input'!#REF!</f>
        <v>#REF!</v>
      </c>
      <c r="M417" s="157" t="e">
        <f>'Comm Input'!#REF!</f>
        <v>#REF!</v>
      </c>
      <c r="N417" s="157" t="e">
        <f>'Comm Input'!#REF!</f>
        <v>#REF!</v>
      </c>
      <c r="O417" s="155" t="e">
        <f>'Comm Input'!#REF!</f>
        <v>#REF!</v>
      </c>
    </row>
    <row r="418" spans="1:15" ht="23.25" x14ac:dyDescent="0.35">
      <c r="A418" t="e">
        <f>'Comm Input'!#REF!</f>
        <v>#REF!</v>
      </c>
      <c r="B418" t="e">
        <f>'Comm Input'!#REF!</f>
        <v>#REF!</v>
      </c>
      <c r="C418" t="e">
        <f>'Comm Input'!#REF!</f>
        <v>#REF!</v>
      </c>
      <c r="D418" t="e">
        <f>'Comm Input'!#REF!</f>
        <v>#REF!</v>
      </c>
      <c r="E418" s="36" t="e">
        <f>'Comm Input'!#REF!</f>
        <v>#REF!</v>
      </c>
      <c r="F418" s="23" t="e">
        <f>'Comm Input'!#REF!</f>
        <v>#REF!</v>
      </c>
      <c r="G418" s="36" t="e">
        <f>'Comm Input'!#REF!</f>
        <v>#REF!</v>
      </c>
      <c r="H418" s="36" t="e">
        <f>'Comm Input'!#REF!</f>
        <v>#REF!</v>
      </c>
      <c r="I418" t="e">
        <f>'Comm Input'!#REF!</f>
        <v>#REF!</v>
      </c>
      <c r="J418" s="23" t="e">
        <f>'Comm Input'!#REF!</f>
        <v>#REF!</v>
      </c>
      <c r="K418" s="22" t="e">
        <f>'Comm Input'!#REF!</f>
        <v>#REF!</v>
      </c>
      <c r="L418" s="23" t="e">
        <f>'Comm Input'!#REF!</f>
        <v>#REF!</v>
      </c>
      <c r="M418" s="23" t="e">
        <f>'Comm Input'!#REF!</f>
        <v>#REF!</v>
      </c>
      <c r="N418" s="23" t="e">
        <f>'Comm Input'!#REF!</f>
        <v>#REF!</v>
      </c>
      <c r="O418" s="3" t="e">
        <f>'Comm Input'!#REF!</f>
        <v>#REF!</v>
      </c>
    </row>
    <row r="419" spans="1:15" ht="23.25" x14ac:dyDescent="0.35">
      <c r="A419" s="11" t="e">
        <f>'Comm Input'!#REF!</f>
        <v>#REF!</v>
      </c>
      <c r="B419" s="11" t="e">
        <f>'Comm Input'!#REF!</f>
        <v>#REF!</v>
      </c>
      <c r="C419" s="11" t="e">
        <f>'Comm Input'!#REF!</f>
        <v>#REF!</v>
      </c>
      <c r="D419" s="11" t="e">
        <f>'Comm Input'!#REF!</f>
        <v>#REF!</v>
      </c>
      <c r="E419" s="36" t="e">
        <f>'Comm Input'!#REF!</f>
        <v>#REF!</v>
      </c>
      <c r="F419" s="23" t="e">
        <f>'Comm Input'!#REF!</f>
        <v>#REF!</v>
      </c>
      <c r="G419" s="36" t="e">
        <f>'Comm Input'!#REF!</f>
        <v>#REF!</v>
      </c>
      <c r="H419" s="36" t="e">
        <f>'Comm Input'!#REF!</f>
        <v>#REF!</v>
      </c>
      <c r="I419" t="e">
        <f>'Comm Input'!#REF!</f>
        <v>#REF!</v>
      </c>
      <c r="J419" s="23" t="e">
        <f>'Comm Input'!#REF!</f>
        <v>#REF!</v>
      </c>
      <c r="K419" s="22" t="e">
        <f>'Comm Input'!#REF!</f>
        <v>#REF!</v>
      </c>
      <c r="L419" s="23" t="e">
        <f>'Comm Input'!#REF!</f>
        <v>#REF!</v>
      </c>
      <c r="M419" s="23" t="e">
        <f>'Comm Input'!#REF!</f>
        <v>#REF!</v>
      </c>
      <c r="N419" s="23" t="e">
        <f>'Comm Input'!#REF!</f>
        <v>#REF!</v>
      </c>
      <c r="O419" s="3" t="e">
        <f>'Comm Input'!#REF!</f>
        <v>#REF!</v>
      </c>
    </row>
    <row r="420" spans="1:15" ht="23.25" x14ac:dyDescent="0.35">
      <c r="A420" s="11" t="e">
        <f>'Comm Input'!#REF!</f>
        <v>#REF!</v>
      </c>
      <c r="B420" t="e">
        <f>'Comm Input'!#REF!</f>
        <v>#REF!</v>
      </c>
      <c r="C420" s="11" t="e">
        <f>'Comm Input'!#REF!</f>
        <v>#REF!</v>
      </c>
      <c r="D420" s="173" t="e">
        <f>'Comm Input'!#REF!</f>
        <v>#REF!</v>
      </c>
      <c r="E420" s="36" t="e">
        <f>'Comm Input'!#REF!</f>
        <v>#REF!</v>
      </c>
      <c r="F420" s="23" t="e">
        <f>'Comm Input'!#REF!</f>
        <v>#REF!</v>
      </c>
      <c r="G420" s="36" t="e">
        <f>'Comm Input'!#REF!</f>
        <v>#REF!</v>
      </c>
      <c r="H420" s="36" t="e">
        <f>'Comm Input'!#REF!</f>
        <v>#REF!</v>
      </c>
      <c r="I420" t="e">
        <f>'Comm Input'!#REF!</f>
        <v>#REF!</v>
      </c>
      <c r="J420" s="23" t="e">
        <f>'Comm Input'!#REF!</f>
        <v>#REF!</v>
      </c>
      <c r="K420" s="22" t="e">
        <f>'Comm Input'!#REF!</f>
        <v>#REF!</v>
      </c>
      <c r="L420" s="23" t="e">
        <f>'Comm Input'!#REF!</f>
        <v>#REF!</v>
      </c>
      <c r="M420" s="23" t="e">
        <f>'Comm Input'!#REF!</f>
        <v>#REF!</v>
      </c>
      <c r="N420" s="23" t="e">
        <f>'Comm Input'!#REF!</f>
        <v>#REF!</v>
      </c>
      <c r="O420" s="3" t="e">
        <f>'Comm Input'!#REF!</f>
        <v>#REF!</v>
      </c>
    </row>
    <row r="421" spans="1:15" ht="23.25" x14ac:dyDescent="0.35">
      <c r="A421" s="11" t="e">
        <f>'Comm Input'!#REF!</f>
        <v>#REF!</v>
      </c>
      <c r="B421" t="e">
        <f>'Comm Input'!#REF!</f>
        <v>#REF!</v>
      </c>
      <c r="C421" s="11" t="e">
        <f>'Comm Input'!#REF!</f>
        <v>#REF!</v>
      </c>
      <c r="D421" s="11" t="e">
        <f>'Comm Input'!#REF!</f>
        <v>#REF!</v>
      </c>
      <c r="E421" s="36" t="e">
        <f>'Comm Input'!#REF!</f>
        <v>#REF!</v>
      </c>
      <c r="F421" s="23" t="e">
        <f>'Comm Input'!#REF!</f>
        <v>#REF!</v>
      </c>
      <c r="G421" s="36" t="e">
        <f>'Comm Input'!#REF!</f>
        <v>#REF!</v>
      </c>
      <c r="H421" s="36" t="e">
        <f>'Comm Input'!#REF!</f>
        <v>#REF!</v>
      </c>
      <c r="I421" t="e">
        <f>'Comm Input'!#REF!</f>
        <v>#REF!</v>
      </c>
      <c r="J421" s="23" t="e">
        <f>'Comm Input'!#REF!</f>
        <v>#REF!</v>
      </c>
      <c r="K421" s="22" t="e">
        <f>'Comm Input'!#REF!</f>
        <v>#REF!</v>
      </c>
      <c r="L421" s="23" t="e">
        <f>'Comm Input'!#REF!</f>
        <v>#REF!</v>
      </c>
      <c r="M421" s="23" t="e">
        <f>'Comm Input'!#REF!</f>
        <v>#REF!</v>
      </c>
      <c r="N421" s="23" t="e">
        <f>'Comm Input'!#REF!</f>
        <v>#REF!</v>
      </c>
      <c r="O421" s="3" t="e">
        <f>'Comm Input'!#REF!</f>
        <v>#REF!</v>
      </c>
    </row>
    <row r="422" spans="1:15" ht="23.25" x14ac:dyDescent="0.35">
      <c r="A422" s="11" t="e">
        <f>'Comm Input'!#REF!</f>
        <v>#REF!</v>
      </c>
      <c r="B422" t="e">
        <f>'Comm Input'!#REF!</f>
        <v>#REF!</v>
      </c>
      <c r="C422" s="173" t="e">
        <f>'Comm Input'!#REF!</f>
        <v>#REF!</v>
      </c>
      <c r="D422" s="173" t="e">
        <f>'Comm Input'!#REF!</f>
        <v>#REF!</v>
      </c>
      <c r="E422" s="36" t="e">
        <f>'Comm Input'!#REF!</f>
        <v>#REF!</v>
      </c>
      <c r="F422" s="23" t="e">
        <f>'Comm Input'!#REF!</f>
        <v>#REF!</v>
      </c>
      <c r="G422" s="36" t="e">
        <f>'Comm Input'!#REF!</f>
        <v>#REF!</v>
      </c>
      <c r="H422" s="36" t="e">
        <f>'Comm Input'!#REF!</f>
        <v>#REF!</v>
      </c>
      <c r="I422" t="e">
        <f>'Comm Input'!#REF!</f>
        <v>#REF!</v>
      </c>
      <c r="J422" s="23" t="e">
        <f>'Comm Input'!#REF!</f>
        <v>#REF!</v>
      </c>
      <c r="K422" s="22" t="e">
        <f>'Comm Input'!#REF!</f>
        <v>#REF!</v>
      </c>
      <c r="L422" s="23" t="e">
        <f>'Comm Input'!#REF!</f>
        <v>#REF!</v>
      </c>
      <c r="M422" s="23" t="e">
        <f>'Comm Input'!#REF!</f>
        <v>#REF!</v>
      </c>
      <c r="N422" s="23" t="e">
        <f>'Comm Input'!#REF!</f>
        <v>#REF!</v>
      </c>
      <c r="O422" s="3" t="e">
        <f>'Comm Input'!#REF!</f>
        <v>#REF!</v>
      </c>
    </row>
    <row r="423" spans="1:15" ht="23.25" x14ac:dyDescent="0.35">
      <c r="A423" s="11" t="e">
        <f>'Comm Input'!#REF!</f>
        <v>#REF!</v>
      </c>
      <c r="B423" t="e">
        <f>'Comm Input'!#REF!</f>
        <v>#REF!</v>
      </c>
      <c r="C423" s="40" t="e">
        <f>'Comm Input'!#REF!</f>
        <v>#REF!</v>
      </c>
      <c r="D423" s="40" t="e">
        <f>'Comm Input'!#REF!</f>
        <v>#REF!</v>
      </c>
      <c r="E423" s="38" t="e">
        <f>'Comm Input'!#REF!</f>
        <v>#REF!</v>
      </c>
      <c r="F423" s="22" t="e">
        <f>'Comm Input'!#REF!</f>
        <v>#REF!</v>
      </c>
      <c r="G423" s="17" t="e">
        <f>'Comm Input'!#REF!</f>
        <v>#REF!</v>
      </c>
      <c r="H423" s="38" t="e">
        <f>'Comm Input'!#REF!</f>
        <v>#REF!</v>
      </c>
      <c r="I423" s="38" t="e">
        <f>'Comm Input'!#REF!</f>
        <v>#REF!</v>
      </c>
      <c r="J423" s="22" t="e">
        <f>'Comm Input'!#REF!</f>
        <v>#REF!</v>
      </c>
      <c r="K423" s="1177" t="e">
        <f>'Comm Input'!#REF!</f>
        <v>#REF!</v>
      </c>
      <c r="L423" s="1172" t="e">
        <f>'Comm Input'!#REF!</f>
        <v>#REF!</v>
      </c>
      <c r="M423" s="137" t="e">
        <f>'Comm Input'!#REF!</f>
        <v>#REF!</v>
      </c>
      <c r="N423" s="137" t="e">
        <f>'Comm Input'!#REF!</f>
        <v>#REF!</v>
      </c>
      <c r="O423" s="109" t="e">
        <f>'Comm Input'!#REF!</f>
        <v>#REF!</v>
      </c>
    </row>
    <row r="424" spans="1:15" ht="23.25" x14ac:dyDescent="0.35">
      <c r="A424" t="e">
        <f>'Comm Input'!#REF!</f>
        <v>#REF!</v>
      </c>
      <c r="B424" t="e">
        <f>'Comm Input'!#REF!</f>
        <v>#REF!</v>
      </c>
      <c r="C424" t="e">
        <f>'Comm Input'!#REF!</f>
        <v>#REF!</v>
      </c>
      <c r="D424" t="e">
        <f>'Comm Input'!#REF!</f>
        <v>#REF!</v>
      </c>
      <c r="E424" t="e">
        <f>'Comm Input'!#REF!</f>
        <v>#REF!</v>
      </c>
      <c r="F424" t="e">
        <f>'Comm Input'!#REF!</f>
        <v>#REF!</v>
      </c>
      <c r="G424" t="e">
        <f>'Comm Input'!#REF!</f>
        <v>#REF!</v>
      </c>
      <c r="H424" t="e">
        <f>'Comm Input'!#REF!</f>
        <v>#REF!</v>
      </c>
      <c r="I424" t="e">
        <f>'Comm Input'!#REF!</f>
        <v>#REF!</v>
      </c>
      <c r="J424" t="e">
        <f>'Comm Input'!#REF!</f>
        <v>#REF!</v>
      </c>
      <c r="K424" t="e">
        <f>'Comm Input'!#REF!</f>
        <v>#REF!</v>
      </c>
      <c r="L424" t="e">
        <f>'Comm Input'!#REF!</f>
        <v>#REF!</v>
      </c>
      <c r="M424" s="11" t="e">
        <f>'Comm Input'!#REF!</f>
        <v>#REF!</v>
      </c>
      <c r="N424" s="11" t="e">
        <f>'Comm Input'!#REF!</f>
        <v>#REF!</v>
      </c>
      <c r="O424" s="3" t="e">
        <f>'Comm Input'!#REF!</f>
        <v>#REF!</v>
      </c>
    </row>
    <row r="425" spans="1:15" ht="23.25" x14ac:dyDescent="0.35">
      <c r="A425" s="11" t="e">
        <f>'Comm Input'!#REF!</f>
        <v>#REF!</v>
      </c>
      <c r="B425" t="e">
        <f>'Comm Input'!#REF!</f>
        <v>#REF!</v>
      </c>
      <c r="C425" s="40" t="e">
        <f>'Comm Input'!#REF!</f>
        <v>#REF!</v>
      </c>
      <c r="D425" s="40" t="e">
        <f>'Comm Input'!#REF!</f>
        <v>#REF!</v>
      </c>
      <c r="E425" s="38" t="e">
        <f>'Comm Input'!#REF!</f>
        <v>#REF!</v>
      </c>
      <c r="F425" s="22" t="e">
        <f>'Comm Input'!#REF!</f>
        <v>#REF!</v>
      </c>
      <c r="G425" s="17" t="e">
        <f>'Comm Input'!#REF!</f>
        <v>#REF!</v>
      </c>
      <c r="H425" s="38" t="e">
        <f>'Comm Input'!#REF!</f>
        <v>#REF!</v>
      </c>
      <c r="I425" s="38" t="e">
        <f>'Comm Input'!#REF!</f>
        <v>#REF!</v>
      </c>
      <c r="J425" s="22" t="e">
        <f>'Comm Input'!#REF!</f>
        <v>#REF!</v>
      </c>
      <c r="K425" t="e">
        <f>'Comm Input'!#REF!</f>
        <v>#REF!</v>
      </c>
      <c r="L425" s="27" t="e">
        <f>'Comm Input'!#REF!</f>
        <v>#REF!</v>
      </c>
      <c r="M425" s="137" t="e">
        <f>'Comm Input'!#REF!</f>
        <v>#REF!</v>
      </c>
      <c r="N425" s="137" t="e">
        <f>'Comm Input'!#REF!</f>
        <v>#REF!</v>
      </c>
      <c r="O425" s="27" t="e">
        <f>'Comm Input'!#REF!</f>
        <v>#REF!</v>
      </c>
    </row>
    <row r="426" spans="1:15" ht="23.25" x14ac:dyDescent="0.35">
      <c r="A426" s="199" t="e">
        <f>'Comm Input'!#REF!</f>
        <v>#REF!</v>
      </c>
      <c r="B426" s="35" t="e">
        <f>'Comm Input'!#REF!</f>
        <v>#REF!</v>
      </c>
      <c r="C426" s="46" t="e">
        <f>'Comm Input'!#REF!</f>
        <v>#REF!</v>
      </c>
      <c r="D426" s="8" t="e">
        <f>'Comm Input'!#REF!</f>
        <v>#REF!</v>
      </c>
      <c r="E426" s="158" t="e">
        <f>'Comm Input'!#REF!</f>
        <v>#REF!</v>
      </c>
      <c r="F426" s="117" t="e">
        <f>'Comm Input'!#REF!</f>
        <v>#REF!</v>
      </c>
      <c r="G426" s="158" t="e">
        <f>'Comm Input'!#REF!</f>
        <v>#REF!</v>
      </c>
      <c r="H426" s="158" t="e">
        <f>'Comm Input'!#REF!</f>
        <v>#REF!</v>
      </c>
      <c r="I426" s="158" t="e">
        <f>'Comm Input'!#REF!</f>
        <v>#REF!</v>
      </c>
      <c r="J426" s="117" t="e">
        <f>'Comm Input'!#REF!</f>
        <v>#REF!</v>
      </c>
      <c r="K426" s="158" t="e">
        <f>'Comm Input'!#REF!</f>
        <v>#REF!</v>
      </c>
      <c r="L426" s="117" t="e">
        <f>'Comm Input'!#REF!</f>
        <v>#REF!</v>
      </c>
      <c r="M426" s="157" t="e">
        <f>'Comm Input'!#REF!</f>
        <v>#REF!</v>
      </c>
      <c r="N426" s="157" t="e">
        <f>'Comm Input'!#REF!</f>
        <v>#REF!</v>
      </c>
      <c r="O426" s="155" t="e">
        <f>'Comm Input'!#REF!</f>
        <v>#REF!</v>
      </c>
    </row>
    <row r="427" spans="1:15" ht="23.25" x14ac:dyDescent="0.35">
      <c r="A427" t="e">
        <f>'Comm Input'!#REF!</f>
        <v>#REF!</v>
      </c>
      <c r="B427" t="e">
        <f>'Comm Input'!#REF!</f>
        <v>#REF!</v>
      </c>
      <c r="C427" t="e">
        <f>'Comm Input'!#REF!</f>
        <v>#REF!</v>
      </c>
      <c r="D427" s="173" t="e">
        <f>'Comm Input'!#REF!</f>
        <v>#REF!</v>
      </c>
      <c r="E427" s="36" t="e">
        <f>'Comm Input'!#REF!</f>
        <v>#REF!</v>
      </c>
      <c r="F427" s="23" t="e">
        <f>'Comm Input'!#REF!</f>
        <v>#REF!</v>
      </c>
      <c r="G427" s="36" t="e">
        <f>'Comm Input'!#REF!</f>
        <v>#REF!</v>
      </c>
      <c r="H427" s="36" t="e">
        <f>'Comm Input'!#REF!</f>
        <v>#REF!</v>
      </c>
      <c r="I427" t="e">
        <f>'Comm Input'!#REF!</f>
        <v>#REF!</v>
      </c>
      <c r="J427" s="23" t="e">
        <f>'Comm Input'!#REF!</f>
        <v>#REF!</v>
      </c>
      <c r="K427" s="22" t="e">
        <f>'Comm Input'!#REF!</f>
        <v>#REF!</v>
      </c>
      <c r="L427" s="23" t="e">
        <f>'Comm Input'!#REF!</f>
        <v>#REF!</v>
      </c>
      <c r="M427" s="23" t="e">
        <f>'Comm Input'!#REF!</f>
        <v>#REF!</v>
      </c>
      <c r="N427" s="23" t="e">
        <f>'Comm Input'!#REF!</f>
        <v>#REF!</v>
      </c>
      <c r="O427" s="3" t="e">
        <f>'Comm Input'!#REF!</f>
        <v>#REF!</v>
      </c>
    </row>
    <row r="428" spans="1:15" ht="23.25" x14ac:dyDescent="0.35">
      <c r="A428" s="11" t="e">
        <f>'Comm Input'!#REF!</f>
        <v>#REF!</v>
      </c>
      <c r="B428" s="11" t="e">
        <f>'Comm Input'!#REF!</f>
        <v>#REF!</v>
      </c>
      <c r="C428" s="11" t="e">
        <f>'Comm Input'!#REF!</f>
        <v>#REF!</v>
      </c>
      <c r="D428" s="11" t="e">
        <f>'Comm Input'!#REF!</f>
        <v>#REF!</v>
      </c>
      <c r="E428" s="36" t="e">
        <f>'Comm Input'!#REF!</f>
        <v>#REF!</v>
      </c>
      <c r="F428" s="23" t="e">
        <f>'Comm Input'!#REF!</f>
        <v>#REF!</v>
      </c>
      <c r="G428" s="36" t="e">
        <f>'Comm Input'!#REF!</f>
        <v>#REF!</v>
      </c>
      <c r="H428" s="36" t="e">
        <f>'Comm Input'!#REF!</f>
        <v>#REF!</v>
      </c>
      <c r="I428" t="e">
        <f>'Comm Input'!#REF!</f>
        <v>#REF!</v>
      </c>
      <c r="J428" s="23" t="e">
        <f>'Comm Input'!#REF!</f>
        <v>#REF!</v>
      </c>
      <c r="K428" s="22" t="e">
        <f>'Comm Input'!#REF!</f>
        <v>#REF!</v>
      </c>
      <c r="L428" s="23" t="e">
        <f>'Comm Input'!#REF!</f>
        <v>#REF!</v>
      </c>
      <c r="M428" s="23" t="e">
        <f>'Comm Input'!#REF!</f>
        <v>#REF!</v>
      </c>
      <c r="N428" s="23" t="e">
        <f>'Comm Input'!#REF!</f>
        <v>#REF!</v>
      </c>
      <c r="O428" s="3" t="e">
        <f>'Comm Input'!#REF!</f>
        <v>#REF!</v>
      </c>
    </row>
    <row r="429" spans="1:15" ht="23.25" x14ac:dyDescent="0.35">
      <c r="A429" s="11" t="e">
        <f>'Comm Input'!#REF!</f>
        <v>#REF!</v>
      </c>
      <c r="B429" s="11" t="e">
        <f>'Comm Input'!#REF!</f>
        <v>#REF!</v>
      </c>
      <c r="C429" t="e">
        <f>'Comm Input'!#REF!</f>
        <v>#REF!</v>
      </c>
      <c r="D429" s="173" t="e">
        <f>'Comm Input'!#REF!</f>
        <v>#REF!</v>
      </c>
      <c r="E429" s="36" t="e">
        <f>'Comm Input'!#REF!</f>
        <v>#REF!</v>
      </c>
      <c r="F429" s="23" t="e">
        <f>'Comm Input'!#REF!</f>
        <v>#REF!</v>
      </c>
      <c r="G429" s="36" t="e">
        <f>'Comm Input'!#REF!</f>
        <v>#REF!</v>
      </c>
      <c r="H429" s="36" t="e">
        <f>'Comm Input'!#REF!</f>
        <v>#REF!</v>
      </c>
      <c r="I429" t="e">
        <f>'Comm Input'!#REF!</f>
        <v>#REF!</v>
      </c>
      <c r="J429" s="23" t="e">
        <f>'Comm Input'!#REF!</f>
        <v>#REF!</v>
      </c>
      <c r="K429" s="22" t="e">
        <f>'Comm Input'!#REF!</f>
        <v>#REF!</v>
      </c>
      <c r="L429" s="23" t="e">
        <f>'Comm Input'!#REF!</f>
        <v>#REF!</v>
      </c>
      <c r="M429" s="23" t="e">
        <f>'Comm Input'!#REF!</f>
        <v>#REF!</v>
      </c>
      <c r="N429" s="23" t="e">
        <f>'Comm Input'!#REF!</f>
        <v>#REF!</v>
      </c>
      <c r="O429" s="3" t="e">
        <f>'Comm Input'!#REF!</f>
        <v>#REF!</v>
      </c>
    </row>
    <row r="430" spans="1:15" ht="23.25" x14ac:dyDescent="0.35">
      <c r="A430" s="11" t="e">
        <f>'Comm Input'!#REF!</f>
        <v>#REF!</v>
      </c>
      <c r="B430" s="11" t="e">
        <f>'Comm Input'!#REF!</f>
        <v>#REF!</v>
      </c>
      <c r="C430" s="11" t="e">
        <f>'Comm Input'!#REF!</f>
        <v>#REF!</v>
      </c>
      <c r="D430" s="276" t="e">
        <f>'Comm Input'!#REF!</f>
        <v>#REF!</v>
      </c>
      <c r="E430" s="36" t="e">
        <f>'Comm Input'!#REF!</f>
        <v>#REF!</v>
      </c>
      <c r="F430" s="23" t="e">
        <f>'Comm Input'!#REF!</f>
        <v>#REF!</v>
      </c>
      <c r="G430" s="36" t="e">
        <f>'Comm Input'!#REF!</f>
        <v>#REF!</v>
      </c>
      <c r="H430" s="36" t="e">
        <f>'Comm Input'!#REF!</f>
        <v>#REF!</v>
      </c>
      <c r="I430" t="e">
        <f>'Comm Input'!#REF!</f>
        <v>#REF!</v>
      </c>
      <c r="J430" s="23" t="e">
        <f>'Comm Input'!#REF!</f>
        <v>#REF!</v>
      </c>
      <c r="K430" s="22" t="e">
        <f>'Comm Input'!#REF!</f>
        <v>#REF!</v>
      </c>
      <c r="L430" s="23" t="e">
        <f>'Comm Input'!#REF!</f>
        <v>#REF!</v>
      </c>
      <c r="M430" s="23" t="e">
        <f>'Comm Input'!#REF!</f>
        <v>#REF!</v>
      </c>
      <c r="N430" s="23" t="e">
        <f>'Comm Input'!#REF!</f>
        <v>#REF!</v>
      </c>
      <c r="O430" s="3" t="e">
        <f>'Comm Input'!#REF!</f>
        <v>#REF!</v>
      </c>
    </row>
    <row r="431" spans="1:15" ht="23.25" x14ac:dyDescent="0.35">
      <c r="A431" s="11" t="e">
        <f>'Comm Input'!#REF!</f>
        <v>#REF!</v>
      </c>
      <c r="B431" t="e">
        <f>'Comm Input'!#REF!</f>
        <v>#REF!</v>
      </c>
      <c r="C431" s="40" t="e">
        <f>'Comm Input'!#REF!</f>
        <v>#REF!</v>
      </c>
      <c r="D431" s="40" t="e">
        <f>'Comm Input'!#REF!</f>
        <v>#REF!</v>
      </c>
      <c r="E431" s="38" t="e">
        <f>'Comm Input'!#REF!</f>
        <v>#REF!</v>
      </c>
      <c r="F431" s="22" t="e">
        <f>'Comm Input'!#REF!</f>
        <v>#REF!</v>
      </c>
      <c r="G431" s="17" t="e">
        <f>'Comm Input'!#REF!</f>
        <v>#REF!</v>
      </c>
      <c r="H431" s="38" t="e">
        <f>'Comm Input'!#REF!</f>
        <v>#REF!</v>
      </c>
      <c r="I431" s="38" t="e">
        <f>'Comm Input'!#REF!</f>
        <v>#REF!</v>
      </c>
      <c r="J431" s="22" t="e">
        <f>'Comm Input'!#REF!</f>
        <v>#REF!</v>
      </c>
      <c r="K431" s="38" t="e">
        <f>'Comm Input'!#REF!</f>
        <v>#REF!</v>
      </c>
      <c r="L431" s="49" t="e">
        <f>'Comm Input'!#REF!</f>
        <v>#REF!</v>
      </c>
      <c r="M431" s="11" t="e">
        <f>'Comm Input'!#REF!</f>
        <v>#REF!</v>
      </c>
      <c r="N431" s="11" t="e">
        <f>'Comm Input'!#REF!</f>
        <v>#REF!</v>
      </c>
      <c r="O431" s="3" t="e">
        <f>'Comm Input'!#REF!</f>
        <v>#REF!</v>
      </c>
    </row>
    <row r="432" spans="1:15" ht="23.25" x14ac:dyDescent="0.35">
      <c r="A432" s="11" t="e">
        <f>'Comm Input'!#REF!</f>
        <v>#REF!</v>
      </c>
      <c r="B432" t="e">
        <f>'Comm Input'!#REF!</f>
        <v>#REF!</v>
      </c>
      <c r="C432" s="40" t="e">
        <f>'Comm Input'!#REF!</f>
        <v>#REF!</v>
      </c>
      <c r="D432" s="40" t="e">
        <f>'Comm Input'!#REF!</f>
        <v>#REF!</v>
      </c>
      <c r="E432" s="38" t="e">
        <f>'Comm Input'!#REF!</f>
        <v>#REF!</v>
      </c>
      <c r="F432" s="22" t="e">
        <f>'Comm Input'!#REF!</f>
        <v>#REF!</v>
      </c>
      <c r="G432" s="17" t="e">
        <f>'Comm Input'!#REF!</f>
        <v>#REF!</v>
      </c>
      <c r="H432" s="38" t="e">
        <f>'Comm Input'!#REF!</f>
        <v>#REF!</v>
      </c>
      <c r="I432" s="38" t="e">
        <f>'Comm Input'!#REF!</f>
        <v>#REF!</v>
      </c>
      <c r="J432" s="22" t="e">
        <f>'Comm Input'!#REF!</f>
        <v>#REF!</v>
      </c>
      <c r="K432" s="1177" t="e">
        <f>'Comm Input'!#REF!</f>
        <v>#REF!</v>
      </c>
      <c r="L432" s="27" t="e">
        <f>'Comm Input'!#REF!</f>
        <v>#REF!</v>
      </c>
      <c r="M432" s="137" t="e">
        <f>'Comm Input'!#REF!</f>
        <v>#REF!</v>
      </c>
      <c r="N432" s="137" t="e">
        <f>'Comm Input'!#REF!</f>
        <v>#REF!</v>
      </c>
      <c r="O432" s="109" t="e">
        <f>'Comm Input'!#REF!</f>
        <v>#REF!</v>
      </c>
    </row>
    <row r="433" spans="1:15" ht="23.25" x14ac:dyDescent="0.35">
      <c r="A433" t="e">
        <f>'Comm Input'!#REF!</f>
        <v>#REF!</v>
      </c>
      <c r="B433" t="e">
        <f>'Comm Input'!#REF!</f>
        <v>#REF!</v>
      </c>
      <c r="C433" t="e">
        <f>'Comm Input'!#REF!</f>
        <v>#REF!</v>
      </c>
      <c r="D433" t="e">
        <f>'Comm Input'!#REF!</f>
        <v>#REF!</v>
      </c>
      <c r="E433" t="e">
        <f>'Comm Input'!#REF!</f>
        <v>#REF!</v>
      </c>
      <c r="F433" t="e">
        <f>'Comm Input'!#REF!</f>
        <v>#REF!</v>
      </c>
      <c r="G433" t="e">
        <f>'Comm Input'!#REF!</f>
        <v>#REF!</v>
      </c>
      <c r="H433" t="e">
        <f>'Comm Input'!#REF!</f>
        <v>#REF!</v>
      </c>
      <c r="I433" t="e">
        <f>'Comm Input'!#REF!</f>
        <v>#REF!</v>
      </c>
      <c r="J433" t="e">
        <f>'Comm Input'!#REF!</f>
        <v>#REF!</v>
      </c>
      <c r="K433" t="e">
        <f>'Comm Input'!#REF!</f>
        <v>#REF!</v>
      </c>
      <c r="L433" t="e">
        <f>'Comm Input'!#REF!</f>
        <v>#REF!</v>
      </c>
      <c r="M433" s="11" t="e">
        <f>'Comm Input'!#REF!</f>
        <v>#REF!</v>
      </c>
      <c r="N433" s="11" t="e">
        <f>'Comm Input'!#REF!</f>
        <v>#REF!</v>
      </c>
      <c r="O433" s="3" t="e">
        <f>'Comm Input'!#REF!</f>
        <v>#REF!</v>
      </c>
    </row>
    <row r="434" spans="1:15" ht="23.25" x14ac:dyDescent="0.35">
      <c r="A434" t="e">
        <f>'Comm Input'!#REF!</f>
        <v>#REF!</v>
      </c>
      <c r="B434" t="e">
        <f>'Comm Input'!#REF!</f>
        <v>#REF!</v>
      </c>
      <c r="C434" t="e">
        <f>'Comm Input'!#REF!</f>
        <v>#REF!</v>
      </c>
      <c r="D434" t="e">
        <f>'Comm Input'!#REF!</f>
        <v>#REF!</v>
      </c>
      <c r="E434" t="e">
        <f>'Comm Input'!#REF!</f>
        <v>#REF!</v>
      </c>
      <c r="F434" t="e">
        <f>'Comm Input'!#REF!</f>
        <v>#REF!</v>
      </c>
      <c r="G434" t="e">
        <f>'Comm Input'!#REF!</f>
        <v>#REF!</v>
      </c>
      <c r="H434" t="e">
        <f>'Comm Input'!#REF!</f>
        <v>#REF!</v>
      </c>
      <c r="I434" t="e">
        <f>'Comm Input'!#REF!</f>
        <v>#REF!</v>
      </c>
      <c r="J434" t="e">
        <f>'Comm Input'!#REF!</f>
        <v>#REF!</v>
      </c>
      <c r="K434" t="e">
        <f>'Comm Input'!#REF!</f>
        <v>#REF!</v>
      </c>
      <c r="L434" t="e">
        <f>'Comm Input'!#REF!</f>
        <v>#REF!</v>
      </c>
      <c r="M434" s="11" t="e">
        <f>'Comm Input'!#REF!</f>
        <v>#REF!</v>
      </c>
      <c r="N434" s="11" t="e">
        <f>'Comm Input'!#REF!</f>
        <v>#REF!</v>
      </c>
      <c r="O434" s="3" t="e">
        <f>'Comm Input'!#REF!</f>
        <v>#REF!</v>
      </c>
    </row>
    <row r="435" spans="1:15" ht="23.25" x14ac:dyDescent="0.35">
      <c r="A435" s="11" t="e">
        <f>'Comm Input'!#REF!</f>
        <v>#REF!</v>
      </c>
      <c r="B435" t="e">
        <f>'Comm Input'!#REF!</f>
        <v>#REF!</v>
      </c>
      <c r="C435" s="40" t="e">
        <f>'Comm Input'!#REF!</f>
        <v>#REF!</v>
      </c>
      <c r="D435" s="40" t="e">
        <f>'Comm Input'!#REF!</f>
        <v>#REF!</v>
      </c>
      <c r="E435" s="38" t="e">
        <f>'Comm Input'!#REF!</f>
        <v>#REF!</v>
      </c>
      <c r="F435" s="22" t="e">
        <f>'Comm Input'!#REF!</f>
        <v>#REF!</v>
      </c>
      <c r="G435" s="17" t="e">
        <f>'Comm Input'!#REF!</f>
        <v>#REF!</v>
      </c>
      <c r="H435" s="38" t="e">
        <f>'Comm Input'!#REF!</f>
        <v>#REF!</v>
      </c>
      <c r="I435" s="38" t="e">
        <f>'Comm Input'!#REF!</f>
        <v>#REF!</v>
      </c>
      <c r="J435" s="22" t="e">
        <f>'Comm Input'!#REF!</f>
        <v>#REF!</v>
      </c>
      <c r="K435" t="e">
        <f>'Comm Input'!#REF!</f>
        <v>#REF!</v>
      </c>
      <c r="L435" s="27" t="e">
        <f>'Comm Input'!#REF!</f>
        <v>#REF!</v>
      </c>
      <c r="M435" s="137" t="e">
        <f>'Comm Input'!#REF!</f>
        <v>#REF!</v>
      </c>
      <c r="N435" s="137" t="e">
        <f>'Comm Input'!#REF!</f>
        <v>#REF!</v>
      </c>
      <c r="O435" s="27" t="e">
        <f>'Comm Input'!#REF!</f>
        <v>#REF!</v>
      </c>
    </row>
    <row r="436" spans="1:15" ht="23.25" x14ac:dyDescent="0.35">
      <c r="A436" s="199" t="e">
        <f>'Comm Input'!#REF!</f>
        <v>#REF!</v>
      </c>
      <c r="B436" s="35" t="e">
        <f>'Comm Input'!#REF!</f>
        <v>#REF!</v>
      </c>
      <c r="C436" s="46" t="e">
        <f>'Comm Input'!#REF!</f>
        <v>#REF!</v>
      </c>
      <c r="D436" s="8" t="e">
        <f>'Comm Input'!#REF!</f>
        <v>#REF!</v>
      </c>
      <c r="E436" s="158" t="e">
        <f>'Comm Input'!#REF!</f>
        <v>#REF!</v>
      </c>
      <c r="F436" s="117" t="e">
        <f>'Comm Input'!#REF!</f>
        <v>#REF!</v>
      </c>
      <c r="G436" s="158" t="e">
        <f>'Comm Input'!#REF!</f>
        <v>#REF!</v>
      </c>
      <c r="H436" s="158" t="e">
        <f>'Comm Input'!#REF!</f>
        <v>#REF!</v>
      </c>
      <c r="I436" s="158" t="e">
        <f>'Comm Input'!#REF!</f>
        <v>#REF!</v>
      </c>
      <c r="J436" s="117" t="e">
        <f>'Comm Input'!#REF!</f>
        <v>#REF!</v>
      </c>
      <c r="K436" s="158" t="e">
        <f>'Comm Input'!#REF!</f>
        <v>#REF!</v>
      </c>
      <c r="L436" s="117" t="e">
        <f>'Comm Input'!#REF!</f>
        <v>#REF!</v>
      </c>
      <c r="M436" s="157" t="e">
        <f>'Comm Input'!#REF!</f>
        <v>#REF!</v>
      </c>
      <c r="N436" s="157" t="e">
        <f>'Comm Input'!#REF!</f>
        <v>#REF!</v>
      </c>
      <c r="O436" s="155" t="e">
        <f>'Comm Input'!#REF!</f>
        <v>#REF!</v>
      </c>
    </row>
    <row r="437" spans="1:15" ht="23.25" x14ac:dyDescent="0.35">
      <c r="A437" t="e">
        <f>'Comm Input'!#REF!</f>
        <v>#REF!</v>
      </c>
      <c r="B437" t="e">
        <f>'Comm Input'!#REF!</f>
        <v>#REF!</v>
      </c>
      <c r="C437" t="e">
        <f>'Comm Input'!#REF!</f>
        <v>#REF!</v>
      </c>
      <c r="D437" s="173" t="e">
        <f>'Comm Input'!#REF!</f>
        <v>#REF!</v>
      </c>
      <c r="E437" s="36" t="e">
        <f>'Comm Input'!#REF!</f>
        <v>#REF!</v>
      </c>
      <c r="F437" s="23" t="e">
        <f>'Comm Input'!#REF!</f>
        <v>#REF!</v>
      </c>
      <c r="G437" s="36" t="e">
        <f>'Comm Input'!#REF!</f>
        <v>#REF!</v>
      </c>
      <c r="H437" s="36" t="e">
        <f>'Comm Input'!#REF!</f>
        <v>#REF!</v>
      </c>
      <c r="I437" t="e">
        <f>'Comm Input'!#REF!</f>
        <v>#REF!</v>
      </c>
      <c r="J437" s="23" t="e">
        <f>'Comm Input'!#REF!</f>
        <v>#REF!</v>
      </c>
      <c r="K437" s="22" t="e">
        <f>'Comm Input'!#REF!</f>
        <v>#REF!</v>
      </c>
      <c r="L437" s="23" t="e">
        <f>'Comm Input'!#REF!</f>
        <v>#REF!</v>
      </c>
      <c r="M437" s="23" t="e">
        <f>'Comm Input'!#REF!</f>
        <v>#REF!</v>
      </c>
      <c r="N437" s="23" t="e">
        <f>'Comm Input'!#REF!</f>
        <v>#REF!</v>
      </c>
      <c r="O437" s="3" t="e">
        <f>'Comm Input'!#REF!</f>
        <v>#REF!</v>
      </c>
    </row>
    <row r="438" spans="1:15" ht="23.25" x14ac:dyDescent="0.35">
      <c r="A438" s="11" t="e">
        <f>'Comm Input'!#REF!</f>
        <v>#REF!</v>
      </c>
      <c r="B438" s="11" t="e">
        <f>'Comm Input'!#REF!</f>
        <v>#REF!</v>
      </c>
      <c r="C438" s="11" t="e">
        <f>'Comm Input'!#REF!</f>
        <v>#REF!</v>
      </c>
      <c r="D438" s="276" t="e">
        <f>'Comm Input'!#REF!</f>
        <v>#REF!</v>
      </c>
      <c r="E438" s="36" t="e">
        <f>'Comm Input'!#REF!</f>
        <v>#REF!</v>
      </c>
      <c r="F438" s="23" t="e">
        <f>'Comm Input'!#REF!</f>
        <v>#REF!</v>
      </c>
      <c r="G438" s="36" t="e">
        <f>'Comm Input'!#REF!</f>
        <v>#REF!</v>
      </c>
      <c r="H438" s="36" t="e">
        <f>'Comm Input'!#REF!</f>
        <v>#REF!</v>
      </c>
      <c r="I438" t="e">
        <f>'Comm Input'!#REF!</f>
        <v>#REF!</v>
      </c>
      <c r="J438" s="23" t="e">
        <f>'Comm Input'!#REF!</f>
        <v>#REF!</v>
      </c>
      <c r="K438" s="22" t="e">
        <f>'Comm Input'!#REF!</f>
        <v>#REF!</v>
      </c>
      <c r="L438" s="23" t="e">
        <f>'Comm Input'!#REF!</f>
        <v>#REF!</v>
      </c>
      <c r="M438" s="23" t="e">
        <f>'Comm Input'!#REF!</f>
        <v>#REF!</v>
      </c>
      <c r="N438" s="23" t="e">
        <f>'Comm Input'!#REF!</f>
        <v>#REF!</v>
      </c>
      <c r="O438" s="3" t="e">
        <f>'Comm Input'!#REF!</f>
        <v>#REF!</v>
      </c>
    </row>
    <row r="439" spans="1:15" ht="23.25" x14ac:dyDescent="0.35">
      <c r="A439" s="11" t="e">
        <f>'Comm Input'!#REF!</f>
        <v>#REF!</v>
      </c>
      <c r="B439" t="e">
        <f>'Comm Input'!#REF!</f>
        <v>#REF!</v>
      </c>
      <c r="C439" s="11" t="e">
        <f>'Comm Input'!#REF!</f>
        <v>#REF!</v>
      </c>
      <c r="D439" s="11" t="e">
        <f>'Comm Input'!#REF!</f>
        <v>#REF!</v>
      </c>
      <c r="E439" s="36" t="e">
        <f>'Comm Input'!#REF!</f>
        <v>#REF!</v>
      </c>
      <c r="F439" s="23" t="e">
        <f>'Comm Input'!#REF!</f>
        <v>#REF!</v>
      </c>
      <c r="G439" s="36" t="e">
        <f>'Comm Input'!#REF!</f>
        <v>#REF!</v>
      </c>
      <c r="H439" s="36" t="e">
        <f>'Comm Input'!#REF!</f>
        <v>#REF!</v>
      </c>
      <c r="I439" t="e">
        <f>'Comm Input'!#REF!</f>
        <v>#REF!</v>
      </c>
      <c r="J439" s="23" t="e">
        <f>'Comm Input'!#REF!</f>
        <v>#REF!</v>
      </c>
      <c r="K439" s="22" t="e">
        <f>'Comm Input'!#REF!</f>
        <v>#REF!</v>
      </c>
      <c r="L439" s="23" t="e">
        <f>'Comm Input'!#REF!</f>
        <v>#REF!</v>
      </c>
      <c r="M439" s="23" t="e">
        <f>'Comm Input'!#REF!</f>
        <v>#REF!</v>
      </c>
      <c r="N439" s="23" t="e">
        <f>'Comm Input'!#REF!</f>
        <v>#REF!</v>
      </c>
      <c r="O439" s="3" t="e">
        <f>'Comm Input'!#REF!</f>
        <v>#REF!</v>
      </c>
    </row>
    <row r="440" spans="1:15" ht="23.25" x14ac:dyDescent="0.35">
      <c r="A440" s="11" t="e">
        <f>'Comm Input'!#REF!</f>
        <v>#REF!</v>
      </c>
      <c r="B440" t="e">
        <f>'Comm Input'!#REF!</f>
        <v>#REF!</v>
      </c>
      <c r="C440" s="40" t="e">
        <f>'Comm Input'!#REF!</f>
        <v>#REF!</v>
      </c>
      <c r="D440" s="40" t="e">
        <f>'Comm Input'!#REF!</f>
        <v>#REF!</v>
      </c>
      <c r="E440" s="38" t="e">
        <f>'Comm Input'!#REF!</f>
        <v>#REF!</v>
      </c>
      <c r="F440" s="22" t="e">
        <f>'Comm Input'!#REF!</f>
        <v>#REF!</v>
      </c>
      <c r="G440" s="17" t="e">
        <f>'Comm Input'!#REF!</f>
        <v>#REF!</v>
      </c>
      <c r="H440" s="38" t="e">
        <f>'Comm Input'!#REF!</f>
        <v>#REF!</v>
      </c>
      <c r="I440" s="38" t="e">
        <f>'Comm Input'!#REF!</f>
        <v>#REF!</v>
      </c>
      <c r="J440" s="22" t="e">
        <f>'Comm Input'!#REF!</f>
        <v>#REF!</v>
      </c>
      <c r="K440" s="1177" t="e">
        <f>'Comm Input'!#REF!</f>
        <v>#REF!</v>
      </c>
      <c r="L440" s="27" t="e">
        <f>'Comm Input'!#REF!</f>
        <v>#REF!</v>
      </c>
      <c r="M440" s="137" t="e">
        <f>'Comm Input'!#REF!</f>
        <v>#REF!</v>
      </c>
      <c r="N440" s="137" t="e">
        <f>'Comm Input'!#REF!</f>
        <v>#REF!</v>
      </c>
      <c r="O440" s="109" t="e">
        <f>'Comm Input'!#REF!</f>
        <v>#REF!</v>
      </c>
    </row>
    <row r="441" spans="1:15" ht="23.25" x14ac:dyDescent="0.35">
      <c r="A441" t="e">
        <f>'Comm Input'!#REF!</f>
        <v>#REF!</v>
      </c>
      <c r="B441" t="e">
        <f>'Comm Input'!#REF!</f>
        <v>#REF!</v>
      </c>
      <c r="C441" t="e">
        <f>'Comm Input'!#REF!</f>
        <v>#REF!</v>
      </c>
      <c r="D441" t="e">
        <f>'Comm Input'!#REF!</f>
        <v>#REF!</v>
      </c>
      <c r="E441" t="e">
        <f>'Comm Input'!#REF!</f>
        <v>#REF!</v>
      </c>
      <c r="F441" t="e">
        <f>'Comm Input'!#REF!</f>
        <v>#REF!</v>
      </c>
      <c r="G441" t="e">
        <f>'Comm Input'!#REF!</f>
        <v>#REF!</v>
      </c>
      <c r="H441" t="e">
        <f>'Comm Input'!#REF!</f>
        <v>#REF!</v>
      </c>
      <c r="I441" t="e">
        <f>'Comm Input'!#REF!</f>
        <v>#REF!</v>
      </c>
      <c r="J441" t="e">
        <f>'Comm Input'!#REF!</f>
        <v>#REF!</v>
      </c>
      <c r="K441" t="e">
        <f>'Comm Input'!#REF!</f>
        <v>#REF!</v>
      </c>
      <c r="L441" t="e">
        <f>'Comm Input'!#REF!</f>
        <v>#REF!</v>
      </c>
      <c r="M441" s="11" t="e">
        <f>'Comm Input'!#REF!</f>
        <v>#REF!</v>
      </c>
      <c r="N441" s="11" t="e">
        <f>'Comm Input'!#REF!</f>
        <v>#REF!</v>
      </c>
      <c r="O441" s="3" t="e">
        <f>'Comm Input'!#REF!</f>
        <v>#REF!</v>
      </c>
    </row>
    <row r="442" spans="1:15" ht="23.25" x14ac:dyDescent="0.35">
      <c r="A442" s="11" t="e">
        <f>'Comm Input'!#REF!</f>
        <v>#REF!</v>
      </c>
      <c r="B442" t="e">
        <f>'Comm Input'!#REF!</f>
        <v>#REF!</v>
      </c>
      <c r="C442" s="40" t="e">
        <f>'Comm Input'!#REF!</f>
        <v>#REF!</v>
      </c>
      <c r="D442" s="40" t="e">
        <f>'Comm Input'!#REF!</f>
        <v>#REF!</v>
      </c>
      <c r="E442" s="38" t="e">
        <f>'Comm Input'!#REF!</f>
        <v>#REF!</v>
      </c>
      <c r="F442" s="22" t="e">
        <f>'Comm Input'!#REF!</f>
        <v>#REF!</v>
      </c>
      <c r="G442" s="17" t="e">
        <f>'Comm Input'!#REF!</f>
        <v>#REF!</v>
      </c>
      <c r="H442" s="38" t="e">
        <f>'Comm Input'!#REF!</f>
        <v>#REF!</v>
      </c>
      <c r="I442" s="38" t="e">
        <f>'Comm Input'!#REF!</f>
        <v>#REF!</v>
      </c>
      <c r="J442" s="22" t="e">
        <f>'Comm Input'!#REF!</f>
        <v>#REF!</v>
      </c>
      <c r="K442" t="e">
        <f>'Comm Input'!#REF!</f>
        <v>#REF!</v>
      </c>
      <c r="L442" s="27" t="e">
        <f>'Comm Input'!#REF!</f>
        <v>#REF!</v>
      </c>
      <c r="M442" s="137" t="e">
        <f>'Comm Input'!#REF!</f>
        <v>#REF!</v>
      </c>
      <c r="N442" s="137" t="e">
        <f>'Comm Input'!#REF!</f>
        <v>#REF!</v>
      </c>
      <c r="O442" s="27" t="e">
        <f>'Comm Input'!#REF!</f>
        <v>#REF!</v>
      </c>
    </row>
    <row r="443" spans="1:15" ht="23.25" x14ac:dyDescent="0.35">
      <c r="A443" s="199" t="e">
        <f>'Comm Input'!#REF!</f>
        <v>#REF!</v>
      </c>
      <c r="B443" s="35" t="e">
        <f>'Comm Input'!#REF!</f>
        <v>#REF!</v>
      </c>
      <c r="C443" s="46" t="e">
        <f>'Comm Input'!#REF!</f>
        <v>#REF!</v>
      </c>
      <c r="D443" s="8" t="e">
        <f>'Comm Input'!#REF!</f>
        <v>#REF!</v>
      </c>
      <c r="E443" s="158" t="e">
        <f>'Comm Input'!#REF!</f>
        <v>#REF!</v>
      </c>
      <c r="F443" s="117" t="e">
        <f>'Comm Input'!#REF!</f>
        <v>#REF!</v>
      </c>
      <c r="G443" s="158" t="e">
        <f>'Comm Input'!#REF!</f>
        <v>#REF!</v>
      </c>
      <c r="H443" s="158" t="e">
        <f>'Comm Input'!#REF!</f>
        <v>#REF!</v>
      </c>
      <c r="I443" s="158" t="e">
        <f>'Comm Input'!#REF!</f>
        <v>#REF!</v>
      </c>
      <c r="J443" s="117" t="e">
        <f>'Comm Input'!#REF!</f>
        <v>#REF!</v>
      </c>
      <c r="K443" s="158" t="e">
        <f>'Comm Input'!#REF!</f>
        <v>#REF!</v>
      </c>
      <c r="L443" s="158" t="e">
        <f>'Comm Input'!#REF!</f>
        <v>#REF!</v>
      </c>
      <c r="M443" s="157" t="e">
        <f>'Comm Input'!#REF!</f>
        <v>#REF!</v>
      </c>
      <c r="N443" s="157" t="e">
        <f>'Comm Input'!#REF!</f>
        <v>#REF!</v>
      </c>
      <c r="O443" s="155" t="e">
        <f>'Comm Input'!#REF!</f>
        <v>#REF!</v>
      </c>
    </row>
    <row r="444" spans="1:15" ht="23.25" x14ac:dyDescent="0.35">
      <c r="A444" t="e">
        <f>'Comm Input'!#REF!</f>
        <v>#REF!</v>
      </c>
      <c r="B444" t="e">
        <f>'Comm Input'!#REF!</f>
        <v>#REF!</v>
      </c>
      <c r="C444" t="e">
        <f>'Comm Input'!#REF!</f>
        <v>#REF!</v>
      </c>
      <c r="D444" s="173" t="e">
        <f>'Comm Input'!#REF!</f>
        <v>#REF!</v>
      </c>
      <c r="E444" s="36" t="e">
        <f>'Comm Input'!#REF!</f>
        <v>#REF!</v>
      </c>
      <c r="F444" s="23" t="e">
        <f>'Comm Input'!#REF!</f>
        <v>#REF!</v>
      </c>
      <c r="G444" s="36" t="e">
        <f>'Comm Input'!#REF!</f>
        <v>#REF!</v>
      </c>
      <c r="H444" s="36" t="e">
        <f>'Comm Input'!#REF!</f>
        <v>#REF!</v>
      </c>
      <c r="I444" t="e">
        <f>'Comm Input'!#REF!</f>
        <v>#REF!</v>
      </c>
      <c r="J444" s="23" t="e">
        <f>'Comm Input'!#REF!</f>
        <v>#REF!</v>
      </c>
      <c r="K444" s="22" t="e">
        <f>'Comm Input'!#REF!</f>
        <v>#REF!</v>
      </c>
      <c r="L444" s="23" t="e">
        <f>'Comm Input'!#REF!</f>
        <v>#REF!</v>
      </c>
      <c r="M444" s="23" t="e">
        <f>'Comm Input'!#REF!</f>
        <v>#REF!</v>
      </c>
      <c r="N444" s="23" t="e">
        <f>'Comm Input'!#REF!</f>
        <v>#REF!</v>
      </c>
      <c r="O444" s="3" t="e">
        <f>'Comm Input'!#REF!</f>
        <v>#REF!</v>
      </c>
    </row>
    <row r="445" spans="1:15" ht="23.25" x14ac:dyDescent="0.35">
      <c r="A445" s="11" t="e">
        <f>'Comm Input'!#REF!</f>
        <v>#REF!</v>
      </c>
      <c r="B445" s="11" t="e">
        <f>'Comm Input'!#REF!</f>
        <v>#REF!</v>
      </c>
      <c r="C445" s="11" t="e">
        <f>'Comm Input'!#REF!</f>
        <v>#REF!</v>
      </c>
      <c r="D445" s="11" t="e">
        <f>'Comm Input'!#REF!</f>
        <v>#REF!</v>
      </c>
      <c r="E445" s="36" t="e">
        <f>'Comm Input'!#REF!</f>
        <v>#REF!</v>
      </c>
      <c r="F445" s="23" t="e">
        <f>'Comm Input'!#REF!</f>
        <v>#REF!</v>
      </c>
      <c r="G445" s="36" t="e">
        <f>'Comm Input'!#REF!</f>
        <v>#REF!</v>
      </c>
      <c r="H445" s="36" t="e">
        <f>'Comm Input'!#REF!</f>
        <v>#REF!</v>
      </c>
      <c r="I445" t="e">
        <f>'Comm Input'!#REF!</f>
        <v>#REF!</v>
      </c>
      <c r="J445" s="23" t="e">
        <f>'Comm Input'!#REF!</f>
        <v>#REF!</v>
      </c>
      <c r="K445" s="22" t="e">
        <f>'Comm Input'!#REF!</f>
        <v>#REF!</v>
      </c>
      <c r="L445" s="23" t="e">
        <f>'Comm Input'!#REF!</f>
        <v>#REF!</v>
      </c>
      <c r="M445" s="23" t="e">
        <f>'Comm Input'!#REF!</f>
        <v>#REF!</v>
      </c>
      <c r="N445" s="23" t="e">
        <f>'Comm Input'!#REF!</f>
        <v>#REF!</v>
      </c>
      <c r="O445" s="3" t="e">
        <f>'Comm Input'!#REF!</f>
        <v>#REF!</v>
      </c>
    </row>
    <row r="446" spans="1:15" ht="23.25" x14ac:dyDescent="0.35">
      <c r="A446" s="11" t="e">
        <f>'Comm Input'!#REF!</f>
        <v>#REF!</v>
      </c>
      <c r="B446" t="e">
        <f>'Comm Input'!#REF!</f>
        <v>#REF!</v>
      </c>
      <c r="C446" t="e">
        <f>'Comm Input'!#REF!</f>
        <v>#REF!</v>
      </c>
      <c r="D446" t="e">
        <f>'Comm Input'!#REF!</f>
        <v>#REF!</v>
      </c>
      <c r="E446" s="36" t="e">
        <f>'Comm Input'!#REF!</f>
        <v>#REF!</v>
      </c>
      <c r="F446" s="23" t="e">
        <f>'Comm Input'!#REF!</f>
        <v>#REF!</v>
      </c>
      <c r="G446" s="36" t="e">
        <f>'Comm Input'!#REF!</f>
        <v>#REF!</v>
      </c>
      <c r="H446" s="36" t="e">
        <f>'Comm Input'!#REF!</f>
        <v>#REF!</v>
      </c>
      <c r="I446" t="e">
        <f>'Comm Input'!#REF!</f>
        <v>#REF!</v>
      </c>
      <c r="J446" s="23" t="e">
        <f>'Comm Input'!#REF!</f>
        <v>#REF!</v>
      </c>
      <c r="K446" s="22" t="e">
        <f>'Comm Input'!#REF!</f>
        <v>#REF!</v>
      </c>
      <c r="L446" s="23" t="e">
        <f>'Comm Input'!#REF!</f>
        <v>#REF!</v>
      </c>
      <c r="M446" s="23" t="e">
        <f>'Comm Input'!#REF!</f>
        <v>#REF!</v>
      </c>
      <c r="N446" s="23" t="e">
        <f>'Comm Input'!#REF!</f>
        <v>#REF!</v>
      </c>
      <c r="O446" s="3" t="e">
        <f>'Comm Input'!#REF!</f>
        <v>#REF!</v>
      </c>
    </row>
    <row r="447" spans="1:15" ht="23.25" x14ac:dyDescent="0.35">
      <c r="A447" s="11" t="e">
        <f>'Comm Input'!#REF!</f>
        <v>#REF!</v>
      </c>
      <c r="B447" t="e">
        <f>'Comm Input'!#REF!</f>
        <v>#REF!</v>
      </c>
      <c r="C447" s="11" t="e">
        <f>'Comm Input'!#REF!</f>
        <v>#REF!</v>
      </c>
      <c r="D447" s="11" t="e">
        <f>'Comm Input'!#REF!</f>
        <v>#REF!</v>
      </c>
      <c r="E447" s="36" t="e">
        <f>'Comm Input'!#REF!</f>
        <v>#REF!</v>
      </c>
      <c r="F447" s="23" t="e">
        <f>'Comm Input'!#REF!</f>
        <v>#REF!</v>
      </c>
      <c r="G447" s="36" t="e">
        <f>'Comm Input'!#REF!</f>
        <v>#REF!</v>
      </c>
      <c r="H447" s="36" t="e">
        <f>'Comm Input'!#REF!</f>
        <v>#REF!</v>
      </c>
      <c r="I447" t="e">
        <f>'Comm Input'!#REF!</f>
        <v>#REF!</v>
      </c>
      <c r="J447" s="23" t="e">
        <f>'Comm Input'!#REF!</f>
        <v>#REF!</v>
      </c>
      <c r="K447" s="22" t="e">
        <f>'Comm Input'!#REF!</f>
        <v>#REF!</v>
      </c>
      <c r="L447" s="23" t="e">
        <f>'Comm Input'!#REF!</f>
        <v>#REF!</v>
      </c>
      <c r="M447" s="23" t="e">
        <f>'Comm Input'!#REF!</f>
        <v>#REF!</v>
      </c>
      <c r="N447" s="23" t="e">
        <f>'Comm Input'!#REF!</f>
        <v>#REF!</v>
      </c>
      <c r="O447" s="3" t="e">
        <f>'Comm Input'!#REF!</f>
        <v>#REF!</v>
      </c>
    </row>
    <row r="448" spans="1:15" ht="23.25" x14ac:dyDescent="0.35">
      <c r="A448" s="11" t="e">
        <f>'Comm Input'!#REF!</f>
        <v>#REF!</v>
      </c>
      <c r="B448" t="e">
        <f>'Comm Input'!#REF!</f>
        <v>#REF!</v>
      </c>
      <c r="C448" t="e">
        <f>'Comm Input'!#REF!</f>
        <v>#REF!</v>
      </c>
      <c r="D448" s="173" t="e">
        <f>'Comm Input'!#REF!</f>
        <v>#REF!</v>
      </c>
      <c r="E448" s="36" t="e">
        <f>'Comm Input'!#REF!</f>
        <v>#REF!</v>
      </c>
      <c r="F448" s="23" t="e">
        <f>'Comm Input'!#REF!</f>
        <v>#REF!</v>
      </c>
      <c r="G448" s="36" t="e">
        <f>'Comm Input'!#REF!</f>
        <v>#REF!</v>
      </c>
      <c r="H448" s="36" t="e">
        <f>'Comm Input'!#REF!</f>
        <v>#REF!</v>
      </c>
      <c r="I448" t="e">
        <f>'Comm Input'!#REF!</f>
        <v>#REF!</v>
      </c>
      <c r="J448" s="23" t="e">
        <f>'Comm Input'!#REF!</f>
        <v>#REF!</v>
      </c>
      <c r="K448" s="22" t="e">
        <f>'Comm Input'!#REF!</f>
        <v>#REF!</v>
      </c>
      <c r="L448" s="23" t="e">
        <f>'Comm Input'!#REF!</f>
        <v>#REF!</v>
      </c>
      <c r="M448" s="23" t="e">
        <f>'Comm Input'!#REF!</f>
        <v>#REF!</v>
      </c>
      <c r="N448" s="23" t="e">
        <f>'Comm Input'!#REF!</f>
        <v>#REF!</v>
      </c>
      <c r="O448" s="3" t="e">
        <f>'Comm Input'!#REF!</f>
        <v>#REF!</v>
      </c>
    </row>
    <row r="449" spans="1:15" ht="23.25" x14ac:dyDescent="0.35">
      <c r="A449" s="11" t="e">
        <f>'Comm Input'!#REF!</f>
        <v>#REF!</v>
      </c>
      <c r="B449" t="e">
        <f>'Comm Input'!#REF!</f>
        <v>#REF!</v>
      </c>
      <c r="C449" s="11" t="e">
        <f>'Comm Input'!#REF!</f>
        <v>#REF!</v>
      </c>
      <c r="D449" s="11" t="e">
        <f>'Comm Input'!#REF!</f>
        <v>#REF!</v>
      </c>
      <c r="E449" s="36" t="e">
        <f>'Comm Input'!#REF!</f>
        <v>#REF!</v>
      </c>
      <c r="F449" s="23" t="e">
        <f>'Comm Input'!#REF!</f>
        <v>#REF!</v>
      </c>
      <c r="G449" s="36" t="e">
        <f>'Comm Input'!#REF!</f>
        <v>#REF!</v>
      </c>
      <c r="H449" s="36" t="e">
        <f>'Comm Input'!#REF!</f>
        <v>#REF!</v>
      </c>
      <c r="I449" t="e">
        <f>'Comm Input'!#REF!</f>
        <v>#REF!</v>
      </c>
      <c r="J449" s="23" t="e">
        <f>'Comm Input'!#REF!</f>
        <v>#REF!</v>
      </c>
      <c r="K449" s="22" t="e">
        <f>'Comm Input'!#REF!</f>
        <v>#REF!</v>
      </c>
      <c r="L449" s="23" t="e">
        <f>'Comm Input'!#REF!</f>
        <v>#REF!</v>
      </c>
      <c r="M449" s="23" t="e">
        <f>'Comm Input'!#REF!</f>
        <v>#REF!</v>
      </c>
      <c r="N449" s="23" t="e">
        <f>'Comm Input'!#REF!</f>
        <v>#REF!</v>
      </c>
      <c r="O449" s="3" t="e">
        <f>'Comm Input'!#REF!</f>
        <v>#REF!</v>
      </c>
    </row>
    <row r="450" spans="1:15" ht="23.25" x14ac:dyDescent="0.35">
      <c r="A450" s="11" t="e">
        <f>'Comm Input'!#REF!</f>
        <v>#REF!</v>
      </c>
      <c r="B450" t="e">
        <f>'Comm Input'!#REF!</f>
        <v>#REF!</v>
      </c>
      <c r="C450" s="40" t="e">
        <f>'Comm Input'!#REF!</f>
        <v>#REF!</v>
      </c>
      <c r="D450" s="40" t="e">
        <f>'Comm Input'!#REF!</f>
        <v>#REF!</v>
      </c>
      <c r="E450" s="38" t="e">
        <f>'Comm Input'!#REF!</f>
        <v>#REF!</v>
      </c>
      <c r="F450" s="22" t="e">
        <f>'Comm Input'!#REF!</f>
        <v>#REF!</v>
      </c>
      <c r="G450" s="17" t="e">
        <f>'Comm Input'!#REF!</f>
        <v>#REF!</v>
      </c>
      <c r="H450" s="38" t="e">
        <f>'Comm Input'!#REF!</f>
        <v>#REF!</v>
      </c>
      <c r="I450" s="38" t="e">
        <f>'Comm Input'!#REF!</f>
        <v>#REF!</v>
      </c>
      <c r="J450" s="22" t="e">
        <f>'Comm Input'!#REF!</f>
        <v>#REF!</v>
      </c>
      <c r="K450" s="164" t="e">
        <f>'Comm Input'!#REF!</f>
        <v>#REF!</v>
      </c>
      <c r="L450" s="27" t="e">
        <f>'Comm Input'!#REF!</f>
        <v>#REF!</v>
      </c>
      <c r="M450" s="137" t="e">
        <f>'Comm Input'!#REF!</f>
        <v>#REF!</v>
      </c>
      <c r="N450" s="137" t="e">
        <f>'Comm Input'!#REF!</f>
        <v>#REF!</v>
      </c>
      <c r="O450" s="3" t="e">
        <f>'Comm Input'!#REF!</f>
        <v>#REF!</v>
      </c>
    </row>
    <row r="451" spans="1:15" ht="23.25" x14ac:dyDescent="0.35">
      <c r="A451" s="11" t="e">
        <f>'Comm Input'!#REF!</f>
        <v>#REF!</v>
      </c>
      <c r="B451" t="e">
        <f>'Comm Input'!#REF!</f>
        <v>#REF!</v>
      </c>
      <c r="C451" s="40" t="e">
        <f>'Comm Input'!#REF!</f>
        <v>#REF!</v>
      </c>
      <c r="D451" s="40" t="e">
        <f>'Comm Input'!#REF!</f>
        <v>#REF!</v>
      </c>
      <c r="E451" s="38" t="e">
        <f>'Comm Input'!#REF!</f>
        <v>#REF!</v>
      </c>
      <c r="F451" s="22" t="e">
        <f>'Comm Input'!#REF!</f>
        <v>#REF!</v>
      </c>
      <c r="G451" s="17" t="e">
        <f>'Comm Input'!#REF!</f>
        <v>#REF!</v>
      </c>
      <c r="H451" s="38" t="e">
        <f>'Comm Input'!#REF!</f>
        <v>#REF!</v>
      </c>
      <c r="I451" s="38" t="e">
        <f>'Comm Input'!#REF!</f>
        <v>#REF!</v>
      </c>
      <c r="J451" s="22" t="e">
        <f>'Comm Input'!#REF!</f>
        <v>#REF!</v>
      </c>
      <c r="K451" s="1177" t="e">
        <f>'Comm Input'!#REF!</f>
        <v>#REF!</v>
      </c>
      <c r="L451" s="1172" t="e">
        <f>'Comm Input'!#REF!</f>
        <v>#REF!</v>
      </c>
      <c r="M451" s="1176" t="e">
        <f>'Comm Input'!#REF!</f>
        <v>#REF!</v>
      </c>
      <c r="N451" s="137" t="e">
        <f>'Comm Input'!#REF!</f>
        <v>#REF!</v>
      </c>
      <c r="O451" s="109" t="e">
        <f>'Comm Input'!#REF!</f>
        <v>#REF!</v>
      </c>
    </row>
    <row r="452" spans="1:15" ht="23.25" x14ac:dyDescent="0.35">
      <c r="A452" t="e">
        <f>'Comm Input'!#REF!</f>
        <v>#REF!</v>
      </c>
      <c r="B452" t="e">
        <f>'Comm Input'!#REF!</f>
        <v>#REF!</v>
      </c>
      <c r="C452" t="e">
        <f>'Comm Input'!#REF!</f>
        <v>#REF!</v>
      </c>
      <c r="D452" t="e">
        <f>'Comm Input'!#REF!</f>
        <v>#REF!</v>
      </c>
      <c r="E452" t="e">
        <f>'Comm Input'!#REF!</f>
        <v>#REF!</v>
      </c>
      <c r="F452" t="e">
        <f>'Comm Input'!#REF!</f>
        <v>#REF!</v>
      </c>
      <c r="G452" t="e">
        <f>'Comm Input'!#REF!</f>
        <v>#REF!</v>
      </c>
      <c r="H452" t="e">
        <f>'Comm Input'!#REF!</f>
        <v>#REF!</v>
      </c>
      <c r="I452" t="e">
        <f>'Comm Input'!#REF!</f>
        <v>#REF!</v>
      </c>
      <c r="J452" t="e">
        <f>'Comm Input'!#REF!</f>
        <v>#REF!</v>
      </c>
      <c r="K452" t="e">
        <f>'Comm Input'!#REF!</f>
        <v>#REF!</v>
      </c>
      <c r="L452" t="e">
        <f>'Comm Input'!#REF!</f>
        <v>#REF!</v>
      </c>
      <c r="M452" s="11" t="e">
        <f>'Comm Input'!#REF!</f>
        <v>#REF!</v>
      </c>
      <c r="N452" s="11" t="e">
        <f>'Comm Input'!#REF!</f>
        <v>#REF!</v>
      </c>
      <c r="O452" s="3" t="e">
        <f>'Comm Input'!#REF!</f>
        <v>#REF!</v>
      </c>
    </row>
    <row r="453" spans="1:15" ht="23.25" x14ac:dyDescent="0.35">
      <c r="A453" s="11" t="e">
        <f>'Comm Input'!#REF!</f>
        <v>#REF!</v>
      </c>
      <c r="B453" t="e">
        <f>'Comm Input'!#REF!</f>
        <v>#REF!</v>
      </c>
      <c r="C453" s="40" t="e">
        <f>'Comm Input'!#REF!</f>
        <v>#REF!</v>
      </c>
      <c r="D453" s="40" t="e">
        <f>'Comm Input'!#REF!</f>
        <v>#REF!</v>
      </c>
      <c r="E453" s="38" t="e">
        <f>'Comm Input'!#REF!</f>
        <v>#REF!</v>
      </c>
      <c r="F453" s="22" t="e">
        <f>'Comm Input'!#REF!</f>
        <v>#REF!</v>
      </c>
      <c r="G453" s="17" t="e">
        <f>'Comm Input'!#REF!</f>
        <v>#REF!</v>
      </c>
      <c r="H453" s="38" t="e">
        <f>'Comm Input'!#REF!</f>
        <v>#REF!</v>
      </c>
      <c r="I453" s="38" t="e">
        <f>'Comm Input'!#REF!</f>
        <v>#REF!</v>
      </c>
      <c r="J453" s="22" t="e">
        <f>'Comm Input'!#REF!</f>
        <v>#REF!</v>
      </c>
      <c r="K453" t="e">
        <f>'Comm Input'!#REF!</f>
        <v>#REF!</v>
      </c>
      <c r="L453" s="27" t="e">
        <f>'Comm Input'!#REF!</f>
        <v>#REF!</v>
      </c>
      <c r="M453" s="137" t="e">
        <f>'Comm Input'!#REF!</f>
        <v>#REF!</v>
      </c>
      <c r="N453" s="137" t="e">
        <f>'Comm Input'!#REF!</f>
        <v>#REF!</v>
      </c>
      <c r="O453" s="27" t="e">
        <f>'Comm Input'!#REF!</f>
        <v>#REF!</v>
      </c>
    </row>
    <row r="454" spans="1:15" ht="23.25" x14ac:dyDescent="0.35">
      <c r="A454" s="200" t="e">
        <f>'Comm Input'!#REF!</f>
        <v>#REF!</v>
      </c>
      <c r="B454" s="35" t="e">
        <f>'Comm Input'!#REF!</f>
        <v>#REF!</v>
      </c>
      <c r="C454" s="46" t="e">
        <f>'Comm Input'!#REF!</f>
        <v>#REF!</v>
      </c>
      <c r="D454" s="8" t="e">
        <f>'Comm Input'!#REF!</f>
        <v>#REF!</v>
      </c>
      <c r="E454" s="158" t="e">
        <f>'Comm Input'!#REF!</f>
        <v>#REF!</v>
      </c>
      <c r="F454" s="117" t="e">
        <f>'Comm Input'!#REF!</f>
        <v>#REF!</v>
      </c>
      <c r="G454" s="158" t="e">
        <f>'Comm Input'!#REF!</f>
        <v>#REF!</v>
      </c>
      <c r="H454" s="158" t="e">
        <f>'Comm Input'!#REF!</f>
        <v>#REF!</v>
      </c>
      <c r="I454" s="158" t="e">
        <f>'Comm Input'!#REF!</f>
        <v>#REF!</v>
      </c>
      <c r="J454" s="117" t="e">
        <f>'Comm Input'!#REF!</f>
        <v>#REF!</v>
      </c>
      <c r="K454" s="158" t="e">
        <f>'Comm Input'!#REF!</f>
        <v>#REF!</v>
      </c>
      <c r="L454" s="158" t="e">
        <f>'Comm Input'!#REF!</f>
        <v>#REF!</v>
      </c>
      <c r="M454" s="157" t="e">
        <f>'Comm Input'!#REF!</f>
        <v>#REF!</v>
      </c>
      <c r="N454" s="157" t="e">
        <f>'Comm Input'!#REF!</f>
        <v>#REF!</v>
      </c>
      <c r="O454" s="155" t="e">
        <f>'Comm Input'!#REF!</f>
        <v>#REF!</v>
      </c>
    </row>
    <row r="455" spans="1:15" ht="23.25" x14ac:dyDescent="0.35">
      <c r="A455" t="e">
        <f>'Comm Input'!#REF!</f>
        <v>#REF!</v>
      </c>
      <c r="B455" t="e">
        <f>'Comm Input'!#REF!</f>
        <v>#REF!</v>
      </c>
      <c r="C455" t="e">
        <f>'Comm Input'!#REF!</f>
        <v>#REF!</v>
      </c>
      <c r="D455" t="e">
        <f>'Comm Input'!#REF!</f>
        <v>#REF!</v>
      </c>
      <c r="E455" s="36" t="e">
        <f>'Comm Input'!#REF!</f>
        <v>#REF!</v>
      </c>
      <c r="F455" s="23" t="e">
        <f>'Comm Input'!#REF!</f>
        <v>#REF!</v>
      </c>
      <c r="G455" s="36" t="e">
        <f>'Comm Input'!#REF!</f>
        <v>#REF!</v>
      </c>
      <c r="H455" s="36" t="e">
        <f>'Comm Input'!#REF!</f>
        <v>#REF!</v>
      </c>
      <c r="I455" t="e">
        <f>'Comm Input'!#REF!</f>
        <v>#REF!</v>
      </c>
      <c r="J455" s="23" t="e">
        <f>'Comm Input'!#REF!</f>
        <v>#REF!</v>
      </c>
      <c r="K455" s="22" t="e">
        <f>'Comm Input'!#REF!</f>
        <v>#REF!</v>
      </c>
      <c r="L455" s="23" t="e">
        <f>'Comm Input'!#REF!</f>
        <v>#REF!</v>
      </c>
      <c r="M455" s="23" t="e">
        <f>'Comm Input'!#REF!</f>
        <v>#REF!</v>
      </c>
      <c r="N455" s="23" t="e">
        <f>'Comm Input'!#REF!</f>
        <v>#REF!</v>
      </c>
      <c r="O455" s="3" t="e">
        <f>'Comm Input'!#REF!</f>
        <v>#REF!</v>
      </c>
    </row>
    <row r="456" spans="1:15" ht="23.25" x14ac:dyDescent="0.35">
      <c r="A456" s="11" t="e">
        <f>'Comm Input'!#REF!</f>
        <v>#REF!</v>
      </c>
      <c r="B456" s="11" t="e">
        <f>'Comm Input'!#REF!</f>
        <v>#REF!</v>
      </c>
      <c r="C456" s="11" t="e">
        <f>'Comm Input'!#REF!</f>
        <v>#REF!</v>
      </c>
      <c r="D456" s="11" t="e">
        <f>'Comm Input'!#REF!</f>
        <v>#REF!</v>
      </c>
      <c r="E456" s="36" t="e">
        <f>'Comm Input'!#REF!</f>
        <v>#REF!</v>
      </c>
      <c r="F456" s="23" t="e">
        <f>'Comm Input'!#REF!</f>
        <v>#REF!</v>
      </c>
      <c r="G456" s="36" t="e">
        <f>'Comm Input'!#REF!</f>
        <v>#REF!</v>
      </c>
      <c r="H456" s="36" t="e">
        <f>'Comm Input'!#REF!</f>
        <v>#REF!</v>
      </c>
      <c r="I456" t="e">
        <f>'Comm Input'!#REF!</f>
        <v>#REF!</v>
      </c>
      <c r="J456" s="23" t="e">
        <f>'Comm Input'!#REF!</f>
        <v>#REF!</v>
      </c>
      <c r="K456" s="22" t="e">
        <f>'Comm Input'!#REF!</f>
        <v>#REF!</v>
      </c>
      <c r="L456" s="23" t="e">
        <f>'Comm Input'!#REF!</f>
        <v>#REF!</v>
      </c>
      <c r="M456" s="23" t="e">
        <f>'Comm Input'!#REF!</f>
        <v>#REF!</v>
      </c>
      <c r="N456" s="23" t="e">
        <f>'Comm Input'!#REF!</f>
        <v>#REF!</v>
      </c>
      <c r="O456" s="3" t="e">
        <f>'Comm Input'!#REF!</f>
        <v>#REF!</v>
      </c>
    </row>
    <row r="457" spans="1:15" ht="23.25" x14ac:dyDescent="0.35">
      <c r="A457" s="11" t="e">
        <f>'Comm Input'!#REF!</f>
        <v>#REF!</v>
      </c>
      <c r="B457" t="e">
        <f>'Comm Input'!#REF!</f>
        <v>#REF!</v>
      </c>
      <c r="C457" s="40" t="e">
        <f>'Comm Input'!#REF!</f>
        <v>#REF!</v>
      </c>
      <c r="D457" s="40" t="e">
        <f>'Comm Input'!#REF!</f>
        <v>#REF!</v>
      </c>
      <c r="E457" s="38" t="e">
        <f>'Comm Input'!#REF!</f>
        <v>#REF!</v>
      </c>
      <c r="F457" s="22" t="e">
        <f>'Comm Input'!#REF!</f>
        <v>#REF!</v>
      </c>
      <c r="G457" s="17" t="e">
        <f>'Comm Input'!#REF!</f>
        <v>#REF!</v>
      </c>
      <c r="H457" s="38" t="e">
        <f>'Comm Input'!#REF!</f>
        <v>#REF!</v>
      </c>
      <c r="I457" s="38" t="e">
        <f>'Comm Input'!#REF!</f>
        <v>#REF!</v>
      </c>
      <c r="J457" s="22" t="e">
        <f>'Comm Input'!#REF!</f>
        <v>#REF!</v>
      </c>
      <c r="K457" s="38" t="e">
        <f>'Comm Input'!#REF!</f>
        <v>#REF!</v>
      </c>
      <c r="L457" s="49" t="e">
        <f>'Comm Input'!#REF!</f>
        <v>#REF!</v>
      </c>
      <c r="M457" s="11" t="e">
        <f>'Comm Input'!#REF!</f>
        <v>#REF!</v>
      </c>
      <c r="N457" s="11" t="e">
        <f>'Comm Input'!#REF!</f>
        <v>#REF!</v>
      </c>
      <c r="O457" s="3" t="e">
        <f>'Comm Input'!#REF!</f>
        <v>#REF!</v>
      </c>
    </row>
    <row r="458" spans="1:15" ht="23.25" x14ac:dyDescent="0.35">
      <c r="A458" s="11" t="e">
        <f>'Comm Input'!#REF!</f>
        <v>#REF!</v>
      </c>
      <c r="B458" t="e">
        <f>'Comm Input'!#REF!</f>
        <v>#REF!</v>
      </c>
      <c r="C458" s="40" t="e">
        <f>'Comm Input'!#REF!</f>
        <v>#REF!</v>
      </c>
      <c r="D458" s="40" t="e">
        <f>'Comm Input'!#REF!</f>
        <v>#REF!</v>
      </c>
      <c r="E458" s="38" t="e">
        <f>'Comm Input'!#REF!</f>
        <v>#REF!</v>
      </c>
      <c r="F458" s="22" t="e">
        <f>'Comm Input'!#REF!</f>
        <v>#REF!</v>
      </c>
      <c r="G458" s="17" t="e">
        <f>'Comm Input'!#REF!</f>
        <v>#REF!</v>
      </c>
      <c r="H458" s="38" t="e">
        <f>'Comm Input'!#REF!</f>
        <v>#REF!</v>
      </c>
      <c r="I458" s="38" t="e">
        <f>'Comm Input'!#REF!</f>
        <v>#REF!</v>
      </c>
      <c r="J458" s="22" t="e">
        <f>'Comm Input'!#REF!</f>
        <v>#REF!</v>
      </c>
      <c r="K458" s="1177" t="e">
        <f>'Comm Input'!#REF!</f>
        <v>#REF!</v>
      </c>
      <c r="L458" s="1172" t="e">
        <f>'Comm Input'!#REF!</f>
        <v>#REF!</v>
      </c>
      <c r="M458" s="137" t="e">
        <f>'Comm Input'!#REF!</f>
        <v>#REF!</v>
      </c>
      <c r="N458" s="137" t="e">
        <f>'Comm Input'!#REF!</f>
        <v>#REF!</v>
      </c>
      <c r="O458" s="109" t="e">
        <f>'Comm Input'!#REF!</f>
        <v>#REF!</v>
      </c>
    </row>
    <row r="459" spans="1:15" ht="23.25" x14ac:dyDescent="0.35">
      <c r="A459" t="e">
        <f>'Comm Input'!#REF!</f>
        <v>#REF!</v>
      </c>
      <c r="B459" t="e">
        <f>'Comm Input'!#REF!</f>
        <v>#REF!</v>
      </c>
      <c r="C459" t="e">
        <f>'Comm Input'!#REF!</f>
        <v>#REF!</v>
      </c>
      <c r="D459" t="e">
        <f>'Comm Input'!#REF!</f>
        <v>#REF!</v>
      </c>
      <c r="E459" t="e">
        <f>'Comm Input'!#REF!</f>
        <v>#REF!</v>
      </c>
      <c r="F459" t="e">
        <f>'Comm Input'!#REF!</f>
        <v>#REF!</v>
      </c>
      <c r="G459" t="e">
        <f>'Comm Input'!#REF!</f>
        <v>#REF!</v>
      </c>
      <c r="H459" t="e">
        <f>'Comm Input'!#REF!</f>
        <v>#REF!</v>
      </c>
      <c r="I459" t="e">
        <f>'Comm Input'!#REF!</f>
        <v>#REF!</v>
      </c>
      <c r="J459" t="e">
        <f>'Comm Input'!#REF!</f>
        <v>#REF!</v>
      </c>
      <c r="K459" t="e">
        <f>'Comm Input'!#REF!</f>
        <v>#REF!</v>
      </c>
      <c r="L459" t="e">
        <f>'Comm Input'!#REF!</f>
        <v>#REF!</v>
      </c>
      <c r="M459" s="11" t="e">
        <f>'Comm Input'!#REF!</f>
        <v>#REF!</v>
      </c>
      <c r="N459" s="11" t="e">
        <f>'Comm Input'!#REF!</f>
        <v>#REF!</v>
      </c>
      <c r="O459" s="3" t="e">
        <f>'Comm Input'!#REF!</f>
        <v>#REF!</v>
      </c>
    </row>
    <row r="460" spans="1:15" ht="23.25" x14ac:dyDescent="0.35">
      <c r="A460" s="11" t="e">
        <f>'Comm Input'!#REF!</f>
        <v>#REF!</v>
      </c>
      <c r="B460" t="e">
        <f>'Comm Input'!#REF!</f>
        <v>#REF!</v>
      </c>
      <c r="C460" s="40" t="e">
        <f>'Comm Input'!#REF!</f>
        <v>#REF!</v>
      </c>
      <c r="D460" s="40" t="e">
        <f>'Comm Input'!#REF!</f>
        <v>#REF!</v>
      </c>
      <c r="E460" s="38" t="e">
        <f>'Comm Input'!#REF!</f>
        <v>#REF!</v>
      </c>
      <c r="F460" s="22" t="e">
        <f>'Comm Input'!#REF!</f>
        <v>#REF!</v>
      </c>
      <c r="G460" s="17" t="e">
        <f>'Comm Input'!#REF!</f>
        <v>#REF!</v>
      </c>
      <c r="H460" s="38" t="e">
        <f>'Comm Input'!#REF!</f>
        <v>#REF!</v>
      </c>
      <c r="I460" s="38" t="e">
        <f>'Comm Input'!#REF!</f>
        <v>#REF!</v>
      </c>
      <c r="J460" s="22" t="e">
        <f>'Comm Input'!#REF!</f>
        <v>#REF!</v>
      </c>
      <c r="K460" t="e">
        <f>'Comm Input'!#REF!</f>
        <v>#REF!</v>
      </c>
      <c r="L460" s="27" t="e">
        <f>'Comm Input'!#REF!</f>
        <v>#REF!</v>
      </c>
      <c r="M460" s="137" t="e">
        <f>'Comm Input'!#REF!</f>
        <v>#REF!</v>
      </c>
      <c r="N460" s="137" t="e">
        <f>'Comm Input'!#REF!</f>
        <v>#REF!</v>
      </c>
      <c r="O460" s="27" t="e">
        <f>'Comm Input'!#REF!</f>
        <v>#REF!</v>
      </c>
    </row>
    <row r="461" spans="1:15" ht="23.25" x14ac:dyDescent="0.35">
      <c r="A461" s="199" t="e">
        <f>'Comm Input'!#REF!</f>
        <v>#REF!</v>
      </c>
      <c r="B461" s="35" t="e">
        <f>'Comm Input'!#REF!</f>
        <v>#REF!</v>
      </c>
      <c r="C461" s="46" t="e">
        <f>'Comm Input'!#REF!</f>
        <v>#REF!</v>
      </c>
      <c r="D461" s="8" t="e">
        <f>'Comm Input'!#REF!</f>
        <v>#REF!</v>
      </c>
      <c r="E461" s="158" t="e">
        <f>'Comm Input'!#REF!</f>
        <v>#REF!</v>
      </c>
      <c r="F461" s="117" t="e">
        <f>'Comm Input'!#REF!</f>
        <v>#REF!</v>
      </c>
      <c r="G461" s="158" t="e">
        <f>'Comm Input'!#REF!</f>
        <v>#REF!</v>
      </c>
      <c r="H461" s="158" t="e">
        <f>'Comm Input'!#REF!</f>
        <v>#REF!</v>
      </c>
      <c r="I461" s="158" t="e">
        <f>'Comm Input'!#REF!</f>
        <v>#REF!</v>
      </c>
      <c r="J461" s="117" t="e">
        <f>'Comm Input'!#REF!</f>
        <v>#REF!</v>
      </c>
      <c r="K461" s="158" t="e">
        <f>'Comm Input'!#REF!</f>
        <v>#REF!</v>
      </c>
      <c r="L461" s="117" t="e">
        <f>'Comm Input'!#REF!</f>
        <v>#REF!</v>
      </c>
      <c r="M461" s="157" t="e">
        <f>'Comm Input'!#REF!</f>
        <v>#REF!</v>
      </c>
      <c r="N461" s="157" t="e">
        <f>'Comm Input'!#REF!</f>
        <v>#REF!</v>
      </c>
      <c r="O461" s="155" t="e">
        <f>'Comm Input'!#REF!</f>
        <v>#REF!</v>
      </c>
    </row>
    <row r="462" spans="1:15" ht="23.25" x14ac:dyDescent="0.35">
      <c r="A462" t="e">
        <f>'Comm Input'!#REF!</f>
        <v>#REF!</v>
      </c>
      <c r="B462" t="e">
        <f>'Comm Input'!#REF!</f>
        <v>#REF!</v>
      </c>
      <c r="C462" t="e">
        <f>'Comm Input'!#REF!</f>
        <v>#REF!</v>
      </c>
      <c r="D462" s="173" t="e">
        <f>'Comm Input'!#REF!</f>
        <v>#REF!</v>
      </c>
      <c r="E462" s="36" t="e">
        <f>'Comm Input'!#REF!</f>
        <v>#REF!</v>
      </c>
      <c r="F462" s="23" t="e">
        <f>'Comm Input'!#REF!</f>
        <v>#REF!</v>
      </c>
      <c r="G462" s="36" t="e">
        <f>'Comm Input'!#REF!</f>
        <v>#REF!</v>
      </c>
      <c r="H462" s="36" t="e">
        <f>'Comm Input'!#REF!</f>
        <v>#REF!</v>
      </c>
      <c r="I462" t="e">
        <f>'Comm Input'!#REF!</f>
        <v>#REF!</v>
      </c>
      <c r="J462" s="23" t="e">
        <f>'Comm Input'!#REF!</f>
        <v>#REF!</v>
      </c>
      <c r="K462" s="22" t="e">
        <f>'Comm Input'!#REF!</f>
        <v>#REF!</v>
      </c>
      <c r="L462" s="23" t="e">
        <f>'Comm Input'!#REF!</f>
        <v>#REF!</v>
      </c>
      <c r="M462" s="23" t="e">
        <f>'Comm Input'!#REF!</f>
        <v>#REF!</v>
      </c>
      <c r="N462" s="23" t="e">
        <f>'Comm Input'!#REF!</f>
        <v>#REF!</v>
      </c>
      <c r="O462" s="3" t="e">
        <f>'Comm Input'!#REF!</f>
        <v>#REF!</v>
      </c>
    </row>
    <row r="463" spans="1:15" ht="23.25" x14ac:dyDescent="0.35">
      <c r="A463" s="11" t="e">
        <f>'Comm Input'!#REF!</f>
        <v>#REF!</v>
      </c>
      <c r="B463" s="11" t="e">
        <f>'Comm Input'!#REF!</f>
        <v>#REF!</v>
      </c>
      <c r="C463" s="11" t="e">
        <f>'Comm Input'!#REF!</f>
        <v>#REF!</v>
      </c>
      <c r="D463" s="11" t="e">
        <f>'Comm Input'!#REF!</f>
        <v>#REF!</v>
      </c>
      <c r="E463" s="36" t="e">
        <f>'Comm Input'!#REF!</f>
        <v>#REF!</v>
      </c>
      <c r="F463" s="23" t="e">
        <f>'Comm Input'!#REF!</f>
        <v>#REF!</v>
      </c>
      <c r="G463" s="36" t="e">
        <f>'Comm Input'!#REF!</f>
        <v>#REF!</v>
      </c>
      <c r="H463" s="36" t="e">
        <f>'Comm Input'!#REF!</f>
        <v>#REF!</v>
      </c>
      <c r="I463" t="e">
        <f>'Comm Input'!#REF!</f>
        <v>#REF!</v>
      </c>
      <c r="J463" s="23" t="e">
        <f>'Comm Input'!#REF!</f>
        <v>#REF!</v>
      </c>
      <c r="K463" s="22" t="e">
        <f>'Comm Input'!#REF!</f>
        <v>#REF!</v>
      </c>
      <c r="L463" s="23" t="e">
        <f>'Comm Input'!#REF!</f>
        <v>#REF!</v>
      </c>
      <c r="M463" s="23" t="e">
        <f>'Comm Input'!#REF!</f>
        <v>#REF!</v>
      </c>
      <c r="N463" s="23" t="e">
        <f>'Comm Input'!#REF!</f>
        <v>#REF!</v>
      </c>
      <c r="O463" s="3" t="e">
        <f>'Comm Input'!#REF!</f>
        <v>#REF!</v>
      </c>
    </row>
    <row r="464" spans="1:15" ht="23.25" x14ac:dyDescent="0.35">
      <c r="A464" s="11" t="e">
        <f>'Comm Input'!#REF!</f>
        <v>#REF!</v>
      </c>
      <c r="B464" t="e">
        <f>'Comm Input'!#REF!</f>
        <v>#REF!</v>
      </c>
      <c r="C464" s="40" t="e">
        <f>'Comm Input'!#REF!</f>
        <v>#REF!</v>
      </c>
      <c r="D464" s="40" t="e">
        <f>'Comm Input'!#REF!</f>
        <v>#REF!</v>
      </c>
      <c r="E464" s="38" t="e">
        <f>'Comm Input'!#REF!</f>
        <v>#REF!</v>
      </c>
      <c r="F464" s="22" t="e">
        <f>'Comm Input'!#REF!</f>
        <v>#REF!</v>
      </c>
      <c r="G464" s="17" t="e">
        <f>'Comm Input'!#REF!</f>
        <v>#REF!</v>
      </c>
      <c r="H464" s="38" t="e">
        <f>'Comm Input'!#REF!</f>
        <v>#REF!</v>
      </c>
      <c r="I464" s="38" t="e">
        <f>'Comm Input'!#REF!</f>
        <v>#REF!</v>
      </c>
      <c r="J464" s="22" t="e">
        <f>'Comm Input'!#REF!</f>
        <v>#REF!</v>
      </c>
      <c r="K464" s="38" t="e">
        <f>'Comm Input'!#REF!</f>
        <v>#REF!</v>
      </c>
      <c r="L464" s="49" t="e">
        <f>'Comm Input'!#REF!</f>
        <v>#REF!</v>
      </c>
      <c r="M464" s="11" t="e">
        <f>'Comm Input'!#REF!</f>
        <v>#REF!</v>
      </c>
      <c r="N464" s="11" t="e">
        <f>'Comm Input'!#REF!</f>
        <v>#REF!</v>
      </c>
      <c r="O464" s="3" t="e">
        <f>'Comm Input'!#REF!</f>
        <v>#REF!</v>
      </c>
    </row>
    <row r="465" spans="1:15" ht="23.25" x14ac:dyDescent="0.35">
      <c r="A465" s="11" t="e">
        <f>'Comm Input'!#REF!</f>
        <v>#REF!</v>
      </c>
      <c r="B465" t="e">
        <f>'Comm Input'!#REF!</f>
        <v>#REF!</v>
      </c>
      <c r="C465" s="40" t="e">
        <f>'Comm Input'!#REF!</f>
        <v>#REF!</v>
      </c>
      <c r="D465" s="40" t="e">
        <f>'Comm Input'!#REF!</f>
        <v>#REF!</v>
      </c>
      <c r="E465" s="38" t="e">
        <f>'Comm Input'!#REF!</f>
        <v>#REF!</v>
      </c>
      <c r="F465" s="22" t="e">
        <f>'Comm Input'!#REF!</f>
        <v>#REF!</v>
      </c>
      <c r="G465" s="17" t="e">
        <f>'Comm Input'!#REF!</f>
        <v>#REF!</v>
      </c>
      <c r="H465" s="38" t="e">
        <f>'Comm Input'!#REF!</f>
        <v>#REF!</v>
      </c>
      <c r="I465" s="38" t="e">
        <f>'Comm Input'!#REF!</f>
        <v>#REF!</v>
      </c>
      <c r="J465" s="22" t="e">
        <f>'Comm Input'!#REF!</f>
        <v>#REF!</v>
      </c>
      <c r="K465" s="1177" t="e">
        <f>'Comm Input'!#REF!</f>
        <v>#REF!</v>
      </c>
      <c r="L465" s="27" t="e">
        <f>'Comm Input'!#REF!</f>
        <v>#REF!</v>
      </c>
      <c r="M465" s="137" t="e">
        <f>'Comm Input'!#REF!</f>
        <v>#REF!</v>
      </c>
      <c r="N465" s="137" t="e">
        <f>'Comm Input'!#REF!</f>
        <v>#REF!</v>
      </c>
      <c r="O465" s="109" t="e">
        <f>'Comm Input'!#REF!</f>
        <v>#REF!</v>
      </c>
    </row>
    <row r="466" spans="1:15" ht="20.65" customHeight="1" x14ac:dyDescent="0.35">
      <c r="A466" s="11" t="e">
        <f>'Comm Input'!#REF!</f>
        <v>#REF!</v>
      </c>
      <c r="B466" t="e">
        <f>'Comm Input'!#REF!</f>
        <v>#REF!</v>
      </c>
      <c r="C466" s="40" t="e">
        <f>'Comm Input'!#REF!</f>
        <v>#REF!</v>
      </c>
      <c r="D466" s="40" t="e">
        <f>'Comm Input'!#REF!</f>
        <v>#REF!</v>
      </c>
      <c r="E466" s="38" t="e">
        <f>'Comm Input'!#REF!</f>
        <v>#REF!</v>
      </c>
      <c r="F466" s="22" t="e">
        <f>'Comm Input'!#REF!</f>
        <v>#REF!</v>
      </c>
      <c r="G466" s="17" t="e">
        <f>'Comm Input'!#REF!</f>
        <v>#REF!</v>
      </c>
      <c r="H466" s="38" t="e">
        <f>'Comm Input'!#REF!</f>
        <v>#REF!</v>
      </c>
      <c r="I466" s="38" t="e">
        <f>'Comm Input'!#REF!</f>
        <v>#REF!</v>
      </c>
      <c r="J466" s="22" t="e">
        <f>'Comm Input'!#REF!</f>
        <v>#REF!</v>
      </c>
      <c r="K466" s="164" t="e">
        <f>'Comm Input'!#REF!</f>
        <v>#REF!</v>
      </c>
      <c r="L466" s="27" t="e">
        <f>'Comm Input'!#REF!</f>
        <v>#REF!</v>
      </c>
      <c r="M466" s="137" t="e">
        <f>'Comm Input'!#REF!</f>
        <v>#REF!</v>
      </c>
      <c r="N466" s="137" t="e">
        <f>'Comm Input'!#REF!</f>
        <v>#REF!</v>
      </c>
      <c r="O466" s="109" t="e">
        <f>'Comm Input'!#REF!</f>
        <v>#REF!</v>
      </c>
    </row>
    <row r="467" spans="1:15" ht="20.65" customHeight="1" x14ac:dyDescent="0.35">
      <c r="A467" s="201" t="e">
        <f>'Comm Input'!#REF!</f>
        <v>#REF!</v>
      </c>
      <c r="B467" s="171" t="e">
        <f>'Comm Input'!#REF!</f>
        <v>#REF!</v>
      </c>
      <c r="C467" s="176" t="e">
        <f>'Comm Input'!#REF!</f>
        <v>#REF!</v>
      </c>
      <c r="D467" s="176" t="e">
        <f>'Comm Input'!#REF!</f>
        <v>#REF!</v>
      </c>
      <c r="E467" s="177" t="e">
        <f>'Comm Input'!#REF!</f>
        <v>#REF!</v>
      </c>
      <c r="F467" s="178" t="e">
        <f>'Comm Input'!#REF!</f>
        <v>#REF!</v>
      </c>
      <c r="G467" s="179" t="e">
        <f>'Comm Input'!#REF!</f>
        <v>#REF!</v>
      </c>
      <c r="H467" s="177" t="e">
        <f>'Comm Input'!#REF!</f>
        <v>#REF!</v>
      </c>
      <c r="I467" s="177" t="e">
        <f>'Comm Input'!#REF!</f>
        <v>#REF!</v>
      </c>
      <c r="J467" s="178" t="e">
        <f>'Comm Input'!#REF!</f>
        <v>#REF!</v>
      </c>
      <c r="K467" s="180" t="e">
        <f>'Comm Input'!#REF!</f>
        <v>#REF!</v>
      </c>
      <c r="L467" s="181" t="e">
        <f>'Comm Input'!#REF!</f>
        <v>#REF!</v>
      </c>
      <c r="M467" s="175" t="e">
        <f>'Comm Input'!#REF!</f>
        <v>#REF!</v>
      </c>
      <c r="N467" s="175" t="e">
        <f>'Comm Input'!#REF!</f>
        <v>#REF!</v>
      </c>
      <c r="O467" s="109" t="e">
        <f>'Comm Input'!#REF!</f>
        <v>#REF!</v>
      </c>
    </row>
    <row r="468" spans="1:15" ht="18" customHeight="1" x14ac:dyDescent="0.35">
      <c r="A468" s="201" t="e">
        <f>'Comm Input'!#REF!</f>
        <v>#REF!</v>
      </c>
      <c r="B468" s="171" t="e">
        <f>'Comm Input'!#REF!</f>
        <v>#REF!</v>
      </c>
      <c r="C468" s="176" t="e">
        <f>'Comm Input'!#REF!</f>
        <v>#REF!</v>
      </c>
      <c r="D468" s="176" t="e">
        <f>'Comm Input'!#REF!</f>
        <v>#REF!</v>
      </c>
      <c r="E468" s="177" t="e">
        <f>'Comm Input'!#REF!</f>
        <v>#REF!</v>
      </c>
      <c r="F468" s="178" t="e">
        <f>'Comm Input'!#REF!</f>
        <v>#REF!</v>
      </c>
      <c r="G468" s="179" t="e">
        <f>'Comm Input'!#REF!</f>
        <v>#REF!</v>
      </c>
      <c r="H468" s="177" t="e">
        <f>'Comm Input'!#REF!</f>
        <v>#REF!</v>
      </c>
      <c r="I468" s="177" t="e">
        <f>'Comm Input'!#REF!</f>
        <v>#REF!</v>
      </c>
      <c r="J468" s="178" t="e">
        <f>'Comm Input'!#REF!</f>
        <v>#REF!</v>
      </c>
      <c r="K468" s="180" t="e">
        <f>'Comm Input'!#REF!</f>
        <v>#REF!</v>
      </c>
      <c r="L468" s="181" t="e">
        <f>'Comm Input'!#REF!</f>
        <v>#REF!</v>
      </c>
      <c r="M468" s="171" t="e">
        <f>'Comm Input'!#REF!</f>
        <v>#REF!</v>
      </c>
      <c r="N468" s="171" t="e">
        <f>'Comm Input'!#REF!</f>
        <v>#REF!</v>
      </c>
      <c r="O468" s="109" t="e">
        <f>'Comm Input'!#REF!</f>
        <v>#REF!</v>
      </c>
    </row>
    <row r="469" spans="1:15" ht="23.25" x14ac:dyDescent="0.35">
      <c r="A469" s="199" t="e">
        <f>'Comm Input'!#REF!</f>
        <v>#REF!</v>
      </c>
      <c r="B469" s="35" t="e">
        <f>'Comm Input'!#REF!</f>
        <v>#REF!</v>
      </c>
      <c r="C469" s="46" t="e">
        <f>'Comm Input'!#REF!</f>
        <v>#REF!</v>
      </c>
      <c r="D469" s="8" t="e">
        <f>'Comm Input'!#REF!</f>
        <v>#REF!</v>
      </c>
      <c r="E469" s="158" t="e">
        <f>'Comm Input'!#REF!</f>
        <v>#REF!</v>
      </c>
      <c r="F469" s="158" t="e">
        <f>'Comm Input'!#REF!</f>
        <v>#REF!</v>
      </c>
      <c r="G469" s="158" t="e">
        <f>'Comm Input'!#REF!</f>
        <v>#REF!</v>
      </c>
      <c r="H469" s="117" t="e">
        <f>'Comm Input'!#REF!</f>
        <v>#REF!</v>
      </c>
      <c r="I469" s="158" t="e">
        <f>'Comm Input'!#REF!</f>
        <v>#REF!</v>
      </c>
      <c r="J469" s="117" t="e">
        <f>'Comm Input'!#REF!</f>
        <v>#REF!</v>
      </c>
      <c r="K469" s="160" t="e">
        <f>'Comm Input'!#REF!</f>
        <v>#REF!</v>
      </c>
      <c r="L469" s="158" t="e">
        <f>'Comm Input'!#REF!</f>
        <v>#REF!</v>
      </c>
      <c r="M469" s="159" t="e">
        <f>'Comm Input'!#REF!</f>
        <v>#REF!</v>
      </c>
      <c r="N469" s="183" t="e">
        <f>'Comm Input'!#REF!</f>
        <v>#REF!</v>
      </c>
      <c r="O469" s="3" t="e">
        <f>'Comm Input'!#REF!</f>
        <v>#REF!</v>
      </c>
    </row>
    <row r="470" spans="1:15" ht="23.25" x14ac:dyDescent="0.35">
      <c r="A470" t="e">
        <f>'Comm Input'!#REF!</f>
        <v>#REF!</v>
      </c>
      <c r="B470" s="174" t="e">
        <f>'Comm Input'!#REF!</f>
        <v>#REF!</v>
      </c>
      <c r="C470" s="174" t="e">
        <f>'Comm Input'!#REF!</f>
        <v>#REF!</v>
      </c>
      <c r="D470" s="194" t="e">
        <f>'Comm Input'!#REF!</f>
        <v>#REF!</v>
      </c>
      <c r="E470" s="13" t="e">
        <f>'Comm Input'!#REF!</f>
        <v>#REF!</v>
      </c>
      <c r="F470" s="36" t="e">
        <f>'Comm Input'!#REF!</f>
        <v>#REF!</v>
      </c>
      <c r="G470" s="36" t="e">
        <f>'Comm Input'!#REF!</f>
        <v>#REF!</v>
      </c>
      <c r="H470" s="23" t="e">
        <f>'Comm Input'!#REF!</f>
        <v>#REF!</v>
      </c>
      <c r="I470" s="36" t="e">
        <f>'Comm Input'!#REF!</f>
        <v>#REF!</v>
      </c>
      <c r="J470" s="23" t="e">
        <f>'Comm Input'!#REF!</f>
        <v>#REF!</v>
      </c>
      <c r="K470" s="23" t="e">
        <f>'Comm Input'!#REF!</f>
        <v>#REF!</v>
      </c>
      <c r="L470" s="23" t="e">
        <f>'Comm Input'!#REF!</f>
        <v>#REF!</v>
      </c>
      <c r="M470" s="23" t="e">
        <f>'Comm Input'!#REF!</f>
        <v>#REF!</v>
      </c>
      <c r="N470" s="23" t="e">
        <f>'Comm Input'!#REF!</f>
        <v>#REF!</v>
      </c>
      <c r="O470" s="3" t="e">
        <f>'Comm Input'!#REF!</f>
        <v>#REF!</v>
      </c>
    </row>
    <row r="471" spans="1:15" ht="23.25" x14ac:dyDescent="0.35">
      <c r="A471" s="11" t="e">
        <f>'Comm Input'!#REF!</f>
        <v>#REF!</v>
      </c>
      <c r="B471" s="11" t="e">
        <f>'Comm Input'!#REF!</f>
        <v>#REF!</v>
      </c>
      <c r="C471" s="11" t="e">
        <f>'Comm Input'!#REF!</f>
        <v>#REF!</v>
      </c>
      <c r="D471" s="11" t="e">
        <f>'Comm Input'!#REF!</f>
        <v>#REF!</v>
      </c>
      <c r="E471" s="13" t="e">
        <f>'Comm Input'!#REF!</f>
        <v>#REF!</v>
      </c>
      <c r="F471" s="36" t="e">
        <f>'Comm Input'!#REF!</f>
        <v>#REF!</v>
      </c>
      <c r="G471" s="36" t="e">
        <f>'Comm Input'!#REF!</f>
        <v>#REF!</v>
      </c>
      <c r="H471" s="23" t="e">
        <f>'Comm Input'!#REF!</f>
        <v>#REF!</v>
      </c>
      <c r="I471" s="36" t="e">
        <f>'Comm Input'!#REF!</f>
        <v>#REF!</v>
      </c>
      <c r="J471" s="23" t="e">
        <f>'Comm Input'!#REF!</f>
        <v>#REF!</v>
      </c>
      <c r="K471" s="23" t="e">
        <f>'Comm Input'!#REF!</f>
        <v>#REF!</v>
      </c>
      <c r="L471" s="23" t="e">
        <f>'Comm Input'!#REF!</f>
        <v>#REF!</v>
      </c>
      <c r="M471" s="23" t="e">
        <f>'Comm Input'!#REF!</f>
        <v>#REF!</v>
      </c>
      <c r="N471" s="23" t="e">
        <f>'Comm Input'!#REF!</f>
        <v>#REF!</v>
      </c>
      <c r="O471" s="3" t="e">
        <f>'Comm Input'!#REF!</f>
        <v>#REF!</v>
      </c>
    </row>
    <row r="472" spans="1:15" ht="23.25" x14ac:dyDescent="0.35">
      <c r="A472" s="11" t="e">
        <f>'Comm Input'!#REF!</f>
        <v>#REF!</v>
      </c>
      <c r="B472" s="11" t="e">
        <f>'Comm Input'!#REF!</f>
        <v>#REF!</v>
      </c>
      <c r="C472" s="11" t="e">
        <f>'Comm Input'!#REF!</f>
        <v>#REF!</v>
      </c>
      <c r="D472" s="26" t="e">
        <f>'Comm Input'!#REF!</f>
        <v>#REF!</v>
      </c>
      <c r="E472" s="13" t="e">
        <f>'Comm Input'!#REF!</f>
        <v>#REF!</v>
      </c>
      <c r="F472" s="36" t="e">
        <f>'Comm Input'!#REF!</f>
        <v>#REF!</v>
      </c>
      <c r="G472" s="36" t="e">
        <f>'Comm Input'!#REF!</f>
        <v>#REF!</v>
      </c>
      <c r="H472" s="23" t="e">
        <f>'Comm Input'!#REF!</f>
        <v>#REF!</v>
      </c>
      <c r="I472" s="36" t="e">
        <f>'Comm Input'!#REF!</f>
        <v>#REF!</v>
      </c>
      <c r="J472" s="23" t="e">
        <f>'Comm Input'!#REF!</f>
        <v>#REF!</v>
      </c>
      <c r="K472" s="23" t="e">
        <f>'Comm Input'!#REF!</f>
        <v>#REF!</v>
      </c>
      <c r="L472" s="23" t="e">
        <f>'Comm Input'!#REF!</f>
        <v>#REF!</v>
      </c>
      <c r="M472" s="23" t="e">
        <f>'Comm Input'!#REF!</f>
        <v>#REF!</v>
      </c>
      <c r="N472" s="23" t="e">
        <f>'Comm Input'!#REF!</f>
        <v>#REF!</v>
      </c>
      <c r="O472" s="3" t="e">
        <f>'Comm Input'!#REF!</f>
        <v>#REF!</v>
      </c>
    </row>
    <row r="473" spans="1:15" ht="23.25" x14ac:dyDescent="0.35">
      <c r="A473" s="11" t="e">
        <f>'Comm Input'!#REF!</f>
        <v>#REF!</v>
      </c>
      <c r="B473" s="11" t="e">
        <f>'Comm Input'!#REF!</f>
        <v>#REF!</v>
      </c>
      <c r="C473" s="11" t="e">
        <f>'Comm Input'!#REF!</f>
        <v>#REF!</v>
      </c>
      <c r="D473" s="11" t="e">
        <f>'Comm Input'!#REF!</f>
        <v>#REF!</v>
      </c>
      <c r="E473" s="13" t="e">
        <f>'Comm Input'!#REF!</f>
        <v>#REF!</v>
      </c>
      <c r="F473" s="36" t="e">
        <f>'Comm Input'!#REF!</f>
        <v>#REF!</v>
      </c>
      <c r="G473" s="36" t="e">
        <f>'Comm Input'!#REF!</f>
        <v>#REF!</v>
      </c>
      <c r="H473" s="23" t="e">
        <f>'Comm Input'!#REF!</f>
        <v>#REF!</v>
      </c>
      <c r="I473" s="36" t="e">
        <f>'Comm Input'!#REF!</f>
        <v>#REF!</v>
      </c>
      <c r="J473" s="23" t="e">
        <f>'Comm Input'!#REF!</f>
        <v>#REF!</v>
      </c>
      <c r="K473" s="23" t="e">
        <f>'Comm Input'!#REF!</f>
        <v>#REF!</v>
      </c>
      <c r="L473" s="23" t="e">
        <f>'Comm Input'!#REF!</f>
        <v>#REF!</v>
      </c>
      <c r="M473" s="23" t="e">
        <f>'Comm Input'!#REF!</f>
        <v>#REF!</v>
      </c>
      <c r="N473" s="23" t="e">
        <f>'Comm Input'!#REF!</f>
        <v>#REF!</v>
      </c>
      <c r="O473" s="3" t="e">
        <f>'Comm Input'!#REF!</f>
        <v>#REF!</v>
      </c>
    </row>
    <row r="474" spans="1:15" ht="23.25" x14ac:dyDescent="0.35">
      <c r="A474" s="11" t="e">
        <f>'Comm Input'!#REF!</f>
        <v>#REF!</v>
      </c>
      <c r="B474" s="11" t="e">
        <f>'Comm Input'!#REF!</f>
        <v>#REF!</v>
      </c>
      <c r="C474" s="11" t="e">
        <f>'Comm Input'!#REF!</f>
        <v>#REF!</v>
      </c>
      <c r="D474" s="11" t="e">
        <f>'Comm Input'!#REF!</f>
        <v>#REF!</v>
      </c>
      <c r="E474" s="13" t="e">
        <f>'Comm Input'!#REF!</f>
        <v>#REF!</v>
      </c>
      <c r="F474" s="36" t="e">
        <f>'Comm Input'!#REF!</f>
        <v>#REF!</v>
      </c>
      <c r="G474" s="36" t="e">
        <f>'Comm Input'!#REF!</f>
        <v>#REF!</v>
      </c>
      <c r="H474" s="23" t="e">
        <f>'Comm Input'!#REF!</f>
        <v>#REF!</v>
      </c>
      <c r="I474" s="36" t="e">
        <f>'Comm Input'!#REF!</f>
        <v>#REF!</v>
      </c>
      <c r="J474" s="23" t="e">
        <f>'Comm Input'!#REF!</f>
        <v>#REF!</v>
      </c>
      <c r="K474" s="1173" t="e">
        <f>'Comm Input'!#REF!</f>
        <v>#REF!</v>
      </c>
      <c r="L474" s="1178" t="e">
        <f>'Comm Input'!#REF!</f>
        <v>#REF!</v>
      </c>
      <c r="M474" s="1173" t="e">
        <f>'Comm Input'!#REF!</f>
        <v>#REF!</v>
      </c>
      <c r="N474" s="51" t="e">
        <f>'Comm Input'!#REF!</f>
        <v>#REF!</v>
      </c>
      <c r="O474" s="109" t="e">
        <f>'Comm Input'!#REF!</f>
        <v>#REF!</v>
      </c>
    </row>
    <row r="475" spans="1:15" ht="23.25" x14ac:dyDescent="0.35">
      <c r="A475" s="11" t="e">
        <f>'Comm Input'!#REF!</f>
        <v>#REF!</v>
      </c>
      <c r="B475" t="e">
        <f>'Comm Input'!#REF!</f>
        <v>#REF!</v>
      </c>
      <c r="C475" s="40" t="e">
        <f>'Comm Input'!#REF!</f>
        <v>#REF!</v>
      </c>
      <c r="D475" s="40" t="e">
        <f>'Comm Input'!#REF!</f>
        <v>#REF!</v>
      </c>
      <c r="E475" s="38" t="e">
        <f>'Comm Input'!#REF!</f>
        <v>#REF!</v>
      </c>
      <c r="F475" s="22" t="e">
        <f>'Comm Input'!#REF!</f>
        <v>#REF!</v>
      </c>
      <c r="G475" s="17" t="e">
        <f>'Comm Input'!#REF!</f>
        <v>#REF!</v>
      </c>
      <c r="H475" s="38" t="e">
        <f>'Comm Input'!#REF!</f>
        <v>#REF!</v>
      </c>
      <c r="I475" s="38" t="e">
        <f>'Comm Input'!#REF!</f>
        <v>#REF!</v>
      </c>
      <c r="J475" s="22" t="e">
        <f>'Comm Input'!#REF!</f>
        <v>#REF!</v>
      </c>
      <c r="K475" s="164" t="e">
        <f>'Comm Input'!#REF!</f>
        <v>#REF!</v>
      </c>
      <c r="L475" s="27" t="e">
        <f>'Comm Input'!#REF!</f>
        <v>#REF!</v>
      </c>
      <c r="M475" s="137" t="e">
        <f>'Comm Input'!#REF!</f>
        <v>#REF!</v>
      </c>
      <c r="N475" s="137" t="e">
        <f>'Comm Input'!#REF!</f>
        <v>#REF!</v>
      </c>
      <c r="O475" s="109" t="e">
        <f>'Comm Input'!#REF!</f>
        <v>#REF!</v>
      </c>
    </row>
    <row r="476" spans="1:15" ht="23.25" x14ac:dyDescent="0.35">
      <c r="A476" s="199" t="e">
        <f>'Comm Input'!#REF!</f>
        <v>#REF!</v>
      </c>
      <c r="B476" s="35" t="e">
        <f>'Comm Input'!#REF!</f>
        <v>#REF!</v>
      </c>
      <c r="C476" s="46" t="e">
        <f>'Comm Input'!#REF!</f>
        <v>#REF!</v>
      </c>
      <c r="D476" s="8" t="e">
        <f>'Comm Input'!#REF!</f>
        <v>#REF!</v>
      </c>
      <c r="E476" s="158" t="e">
        <f>'Comm Input'!#REF!</f>
        <v>#REF!</v>
      </c>
      <c r="F476" s="158" t="e">
        <f>'Comm Input'!#REF!</f>
        <v>#REF!</v>
      </c>
      <c r="G476" s="158" t="e">
        <f>'Comm Input'!#REF!</f>
        <v>#REF!</v>
      </c>
      <c r="H476" s="117" t="e">
        <f>'Comm Input'!#REF!</f>
        <v>#REF!</v>
      </c>
      <c r="I476" s="158" t="e">
        <f>'Comm Input'!#REF!</f>
        <v>#REF!</v>
      </c>
      <c r="J476" s="117" t="e">
        <f>'Comm Input'!#REF!</f>
        <v>#REF!</v>
      </c>
      <c r="K476" s="160" t="e">
        <f>'Comm Input'!#REF!</f>
        <v>#REF!</v>
      </c>
      <c r="L476" s="158" t="e">
        <f>'Comm Input'!#REF!</f>
        <v>#REF!</v>
      </c>
      <c r="M476" s="159" t="e">
        <f>'Comm Input'!#REF!</f>
        <v>#REF!</v>
      </c>
      <c r="N476" s="183" t="e">
        <f>'Comm Input'!#REF!</f>
        <v>#REF!</v>
      </c>
      <c r="O476" s="3" t="e">
        <f>'Comm Input'!#REF!</f>
        <v>#REF!</v>
      </c>
    </row>
    <row r="477" spans="1:15" ht="23.25" x14ac:dyDescent="0.35">
      <c r="A477" t="e">
        <f>'Comm Input'!#REF!</f>
        <v>#REF!</v>
      </c>
      <c r="B477" t="e">
        <f>'Comm Input'!#REF!</f>
        <v>#REF!</v>
      </c>
      <c r="C477" t="e">
        <f>'Comm Input'!#REF!</f>
        <v>#REF!</v>
      </c>
      <c r="D477" s="90" t="e">
        <f>'Comm Input'!#REF!</f>
        <v>#REF!</v>
      </c>
      <c r="E477" s="13" t="e">
        <f>'Comm Input'!#REF!</f>
        <v>#REF!</v>
      </c>
      <c r="F477" s="36" t="e">
        <f>'Comm Input'!#REF!</f>
        <v>#REF!</v>
      </c>
      <c r="G477" s="13" t="e">
        <f>'Comm Input'!#REF!</f>
        <v>#REF!</v>
      </c>
      <c r="H477" s="23" t="e">
        <f>'Comm Input'!#REF!</f>
        <v>#REF!</v>
      </c>
      <c r="I477" s="36" t="e">
        <f>'Comm Input'!#REF!</f>
        <v>#REF!</v>
      </c>
      <c r="J477" s="23" t="e">
        <f>'Comm Input'!#REF!</f>
        <v>#REF!</v>
      </c>
      <c r="K477" s="23" t="e">
        <f>'Comm Input'!#REF!</f>
        <v>#REF!</v>
      </c>
      <c r="L477" s="23" t="e">
        <f>'Comm Input'!#REF!</f>
        <v>#REF!</v>
      </c>
      <c r="M477" s="23" t="e">
        <f>'Comm Input'!#REF!</f>
        <v>#REF!</v>
      </c>
      <c r="N477" s="23" t="e">
        <f>'Comm Input'!#REF!</f>
        <v>#REF!</v>
      </c>
      <c r="O477" s="3" t="e">
        <f>'Comm Input'!#REF!</f>
        <v>#REF!</v>
      </c>
    </row>
    <row r="478" spans="1:15" ht="23.25" x14ac:dyDescent="0.35">
      <c r="A478" s="11" t="e">
        <f>'Comm Input'!#REF!</f>
        <v>#REF!</v>
      </c>
      <c r="B478" s="11" t="e">
        <f>'Comm Input'!#REF!</f>
        <v>#REF!</v>
      </c>
      <c r="C478" s="11" t="e">
        <f>'Comm Input'!#REF!</f>
        <v>#REF!</v>
      </c>
      <c r="D478" s="11" t="e">
        <f>'Comm Input'!#REF!</f>
        <v>#REF!</v>
      </c>
      <c r="E478" s="13" t="e">
        <f>'Comm Input'!#REF!</f>
        <v>#REF!</v>
      </c>
      <c r="F478" s="36" t="e">
        <f>'Comm Input'!#REF!</f>
        <v>#REF!</v>
      </c>
      <c r="G478" s="13" t="e">
        <f>'Comm Input'!#REF!</f>
        <v>#REF!</v>
      </c>
      <c r="H478" s="23" t="e">
        <f>'Comm Input'!#REF!</f>
        <v>#REF!</v>
      </c>
      <c r="I478" s="36" t="e">
        <f>'Comm Input'!#REF!</f>
        <v>#REF!</v>
      </c>
      <c r="J478" s="23" t="e">
        <f>'Comm Input'!#REF!</f>
        <v>#REF!</v>
      </c>
      <c r="K478" s="23" t="e">
        <f>'Comm Input'!#REF!</f>
        <v>#REF!</v>
      </c>
      <c r="L478" s="23" t="e">
        <f>'Comm Input'!#REF!</f>
        <v>#REF!</v>
      </c>
      <c r="M478" s="23" t="e">
        <f>'Comm Input'!#REF!</f>
        <v>#REF!</v>
      </c>
      <c r="N478" s="23" t="e">
        <f>'Comm Input'!#REF!</f>
        <v>#REF!</v>
      </c>
      <c r="O478" s="3" t="e">
        <f>'Comm Input'!#REF!</f>
        <v>#REF!</v>
      </c>
    </row>
    <row r="479" spans="1:15" ht="23.25" x14ac:dyDescent="0.35">
      <c r="A479" s="11" t="e">
        <f>'Comm Input'!#REF!</f>
        <v>#REF!</v>
      </c>
      <c r="B479" s="11" t="e">
        <f>'Comm Input'!#REF!</f>
        <v>#REF!</v>
      </c>
      <c r="C479" s="11" t="e">
        <f>'Comm Input'!#REF!</f>
        <v>#REF!</v>
      </c>
      <c r="D479" s="26" t="e">
        <f>'Comm Input'!#REF!</f>
        <v>#REF!</v>
      </c>
      <c r="E479" s="13" t="e">
        <f>'Comm Input'!#REF!</f>
        <v>#REF!</v>
      </c>
      <c r="F479" s="36" t="e">
        <f>'Comm Input'!#REF!</f>
        <v>#REF!</v>
      </c>
      <c r="G479" s="36" t="e">
        <f>'Comm Input'!#REF!</f>
        <v>#REF!</v>
      </c>
      <c r="H479" s="23" t="e">
        <f>'Comm Input'!#REF!</f>
        <v>#REF!</v>
      </c>
      <c r="I479" s="36" t="e">
        <f>'Comm Input'!#REF!</f>
        <v>#REF!</v>
      </c>
      <c r="J479" s="23" t="e">
        <f>'Comm Input'!#REF!</f>
        <v>#REF!</v>
      </c>
      <c r="K479" s="23" t="e">
        <f>'Comm Input'!#REF!</f>
        <v>#REF!</v>
      </c>
      <c r="L479" s="23" t="e">
        <f>'Comm Input'!#REF!</f>
        <v>#REF!</v>
      </c>
      <c r="M479" s="23" t="e">
        <f>'Comm Input'!#REF!</f>
        <v>#REF!</v>
      </c>
      <c r="N479" s="23" t="e">
        <f>'Comm Input'!#REF!</f>
        <v>#REF!</v>
      </c>
      <c r="O479" s="3" t="e">
        <f>'Comm Input'!#REF!</f>
        <v>#REF!</v>
      </c>
    </row>
    <row r="480" spans="1:15" ht="23.25" x14ac:dyDescent="0.35">
      <c r="A480" s="11" t="e">
        <f>'Comm Input'!#REF!</f>
        <v>#REF!</v>
      </c>
      <c r="B480" s="11" t="e">
        <f>'Comm Input'!#REF!</f>
        <v>#REF!</v>
      </c>
      <c r="C480" s="11" t="e">
        <f>'Comm Input'!#REF!</f>
        <v>#REF!</v>
      </c>
      <c r="D480" s="11" t="e">
        <f>'Comm Input'!#REF!</f>
        <v>#REF!</v>
      </c>
      <c r="E480" s="13" t="e">
        <f>'Comm Input'!#REF!</f>
        <v>#REF!</v>
      </c>
      <c r="F480" s="36" t="e">
        <f>'Comm Input'!#REF!</f>
        <v>#REF!</v>
      </c>
      <c r="G480" s="36" t="e">
        <f>'Comm Input'!#REF!</f>
        <v>#REF!</v>
      </c>
      <c r="H480" s="23" t="e">
        <f>'Comm Input'!#REF!</f>
        <v>#REF!</v>
      </c>
      <c r="I480" s="36" t="e">
        <f>'Comm Input'!#REF!</f>
        <v>#REF!</v>
      </c>
      <c r="J480" s="23" t="e">
        <f>'Comm Input'!#REF!</f>
        <v>#REF!</v>
      </c>
      <c r="K480" s="1173" t="e">
        <f>'Comm Input'!#REF!</f>
        <v>#REF!</v>
      </c>
      <c r="L480" s="51" t="e">
        <f>'Comm Input'!#REF!</f>
        <v>#REF!</v>
      </c>
      <c r="M480" s="23" t="e">
        <f>'Comm Input'!#REF!</f>
        <v>#REF!</v>
      </c>
      <c r="N480" s="23" t="e">
        <f>'Comm Input'!#REF!</f>
        <v>#REF!</v>
      </c>
      <c r="O480" s="109" t="e">
        <f>'Comm Input'!#REF!</f>
        <v>#REF!</v>
      </c>
    </row>
    <row r="481" spans="1:15" ht="23.25" x14ac:dyDescent="0.35">
      <c r="A481" s="11" t="e">
        <f>'Comm Input'!#REF!</f>
        <v>#REF!</v>
      </c>
      <c r="B481" s="11" t="e">
        <f>'Comm Input'!#REF!</f>
        <v>#REF!</v>
      </c>
      <c r="C481" s="11" t="e">
        <f>'Comm Input'!#REF!</f>
        <v>#REF!</v>
      </c>
      <c r="D481" s="11" t="e">
        <f>'Comm Input'!#REF!</f>
        <v>#REF!</v>
      </c>
      <c r="E481" s="13" t="e">
        <f>'Comm Input'!#REF!</f>
        <v>#REF!</v>
      </c>
      <c r="F481" s="36" t="e">
        <f>'Comm Input'!#REF!</f>
        <v>#REF!</v>
      </c>
      <c r="G481" s="36" t="e">
        <f>'Comm Input'!#REF!</f>
        <v>#REF!</v>
      </c>
      <c r="H481" s="23" t="e">
        <f>'Comm Input'!#REF!</f>
        <v>#REF!</v>
      </c>
      <c r="I481" s="36" t="e">
        <f>'Comm Input'!#REF!</f>
        <v>#REF!</v>
      </c>
      <c r="J481" s="23" t="e">
        <f>'Comm Input'!#REF!</f>
        <v>#REF!</v>
      </c>
      <c r="K481" s="51" t="e">
        <f>'Comm Input'!#REF!</f>
        <v>#REF!</v>
      </c>
      <c r="L481" s="51" t="e">
        <f>'Comm Input'!#REF!</f>
        <v>#REF!</v>
      </c>
      <c r="M481" s="23" t="e">
        <f>'Comm Input'!#REF!</f>
        <v>#REF!</v>
      </c>
      <c r="N481" s="23" t="e">
        <f>'Comm Input'!#REF!</f>
        <v>#REF!</v>
      </c>
      <c r="O481" s="109" t="e">
        <f>'Comm Input'!#REF!</f>
        <v>#REF!</v>
      </c>
    </row>
    <row r="482" spans="1:15" ht="23.25" x14ac:dyDescent="0.35">
      <c r="A482" s="11" t="e">
        <f>'Comm Input'!#REF!</f>
        <v>#REF!</v>
      </c>
      <c r="B482" t="e">
        <f>'Comm Input'!#REF!</f>
        <v>#REF!</v>
      </c>
      <c r="C482" s="40" t="e">
        <f>'Comm Input'!#REF!</f>
        <v>#REF!</v>
      </c>
      <c r="D482" s="40" t="e">
        <f>'Comm Input'!#REF!</f>
        <v>#REF!</v>
      </c>
      <c r="E482" s="38" t="e">
        <f>'Comm Input'!#REF!</f>
        <v>#REF!</v>
      </c>
      <c r="F482" s="22" t="e">
        <f>'Comm Input'!#REF!</f>
        <v>#REF!</v>
      </c>
      <c r="G482" s="17" t="e">
        <f>'Comm Input'!#REF!</f>
        <v>#REF!</v>
      </c>
      <c r="H482" s="38" t="e">
        <f>'Comm Input'!#REF!</f>
        <v>#REF!</v>
      </c>
      <c r="I482" s="38" t="e">
        <f>'Comm Input'!#REF!</f>
        <v>#REF!</v>
      </c>
      <c r="J482" s="22" t="e">
        <f>'Comm Input'!#REF!</f>
        <v>#REF!</v>
      </c>
      <c r="K482" s="164" t="e">
        <f>'Comm Input'!#REF!</f>
        <v>#REF!</v>
      </c>
      <c r="L482" s="27" t="e">
        <f>'Comm Input'!#REF!</f>
        <v>#REF!</v>
      </c>
      <c r="M482" s="183" t="e">
        <f>'Comm Input'!#REF!</f>
        <v>#REF!</v>
      </c>
      <c r="N482" s="184" t="e">
        <f>'Comm Input'!#REF!</f>
        <v>#REF!</v>
      </c>
      <c r="O482" t="e">
        <f>'Comm Input'!#REF!</f>
        <v>#REF!</v>
      </c>
    </row>
    <row r="483" spans="1:15" ht="15" x14ac:dyDescent="0.25">
      <c r="A483" s="199" t="e">
        <f>'Comm Input'!#REF!</f>
        <v>#REF!</v>
      </c>
      <c r="B483" s="35" t="e">
        <f>'Comm Input'!#REF!</f>
        <v>#REF!</v>
      </c>
      <c r="C483" s="46" t="e">
        <f>'Comm Input'!#REF!</f>
        <v>#REF!</v>
      </c>
      <c r="D483" s="8" t="e">
        <f>'Comm Input'!#REF!</f>
        <v>#REF!</v>
      </c>
      <c r="E483" s="158" t="e">
        <f>'Comm Input'!#REF!</f>
        <v>#REF!</v>
      </c>
      <c r="F483" s="158" t="e">
        <f>'Comm Input'!#REF!</f>
        <v>#REF!</v>
      </c>
      <c r="G483" s="158" t="e">
        <f>'Comm Input'!#REF!</f>
        <v>#REF!</v>
      </c>
      <c r="H483" s="117" t="e">
        <f>'Comm Input'!#REF!</f>
        <v>#REF!</v>
      </c>
      <c r="I483" s="158" t="e">
        <f>'Comm Input'!#REF!</f>
        <v>#REF!</v>
      </c>
      <c r="J483" s="117" t="e">
        <f>'Comm Input'!#REF!</f>
        <v>#REF!</v>
      </c>
      <c r="K483" s="160" t="e">
        <f>'Comm Input'!#REF!</f>
        <v>#REF!</v>
      </c>
      <c r="L483" s="158" t="e">
        <f>'Comm Input'!#REF!</f>
        <v>#REF!</v>
      </c>
      <c r="M483" s="159" t="e">
        <f>'Comm Input'!#REF!</f>
        <v>#REF!</v>
      </c>
      <c r="N483" s="185" t="e">
        <f>'Comm Input'!#REF!</f>
        <v>#REF!</v>
      </c>
      <c r="O483" t="e">
        <f>'Comm Input'!#REF!</f>
        <v>#REF!</v>
      </c>
    </row>
    <row r="484" spans="1:15" ht="23.25" x14ac:dyDescent="0.35">
      <c r="A484" t="e">
        <f>'Comm Input'!#REF!</f>
        <v>#REF!</v>
      </c>
      <c r="B484" t="e">
        <f>'Comm Input'!#REF!</f>
        <v>#REF!</v>
      </c>
      <c r="C484" t="e">
        <f>'Comm Input'!#REF!</f>
        <v>#REF!</v>
      </c>
      <c r="D484" s="90" t="e">
        <f>'Comm Input'!#REF!</f>
        <v>#REF!</v>
      </c>
      <c r="E484" s="13" t="e">
        <f>'Comm Input'!#REF!</f>
        <v>#REF!</v>
      </c>
      <c r="F484" s="36" t="e">
        <f>'Comm Input'!#REF!</f>
        <v>#REF!</v>
      </c>
      <c r="G484" s="13" t="e">
        <f>'Comm Input'!#REF!</f>
        <v>#REF!</v>
      </c>
      <c r="H484" s="23" t="e">
        <f>'Comm Input'!#REF!</f>
        <v>#REF!</v>
      </c>
      <c r="I484" s="36" t="e">
        <f>'Comm Input'!#REF!</f>
        <v>#REF!</v>
      </c>
      <c r="J484" s="23" t="e">
        <f>'Comm Input'!#REF!</f>
        <v>#REF!</v>
      </c>
      <c r="K484" s="23" t="e">
        <f>'Comm Input'!#REF!</f>
        <v>#REF!</v>
      </c>
      <c r="L484" s="23" t="e">
        <f>'Comm Input'!#REF!</f>
        <v>#REF!</v>
      </c>
      <c r="M484" s="23" t="e">
        <f>'Comm Input'!#REF!</f>
        <v>#REF!</v>
      </c>
      <c r="N484" s="23" t="e">
        <f>'Comm Input'!#REF!</f>
        <v>#REF!</v>
      </c>
      <c r="O484" s="3" t="e">
        <f>'Comm Input'!#REF!</f>
        <v>#REF!</v>
      </c>
    </row>
    <row r="485" spans="1:15" ht="23.25" x14ac:dyDescent="0.35">
      <c r="A485" s="11" t="e">
        <f>'Comm Input'!#REF!</f>
        <v>#REF!</v>
      </c>
      <c r="B485" s="11" t="e">
        <f>'Comm Input'!#REF!</f>
        <v>#REF!</v>
      </c>
      <c r="C485" s="11" t="e">
        <f>'Comm Input'!#REF!</f>
        <v>#REF!</v>
      </c>
      <c r="D485" s="11" t="e">
        <f>'Comm Input'!#REF!</f>
        <v>#REF!</v>
      </c>
      <c r="E485" s="13" t="e">
        <f>'Comm Input'!#REF!</f>
        <v>#REF!</v>
      </c>
      <c r="F485" s="36" t="e">
        <f>'Comm Input'!#REF!</f>
        <v>#REF!</v>
      </c>
      <c r="G485" s="13" t="e">
        <f>'Comm Input'!#REF!</f>
        <v>#REF!</v>
      </c>
      <c r="H485" s="23" t="e">
        <f>'Comm Input'!#REF!</f>
        <v>#REF!</v>
      </c>
      <c r="I485" s="36" t="e">
        <f>'Comm Input'!#REF!</f>
        <v>#REF!</v>
      </c>
      <c r="J485" s="23" t="e">
        <f>'Comm Input'!#REF!</f>
        <v>#REF!</v>
      </c>
      <c r="K485" s="23" t="e">
        <f>'Comm Input'!#REF!</f>
        <v>#REF!</v>
      </c>
      <c r="L485" s="23" t="e">
        <f>'Comm Input'!#REF!</f>
        <v>#REF!</v>
      </c>
      <c r="M485" s="23" t="e">
        <f>'Comm Input'!#REF!</f>
        <v>#REF!</v>
      </c>
      <c r="N485" s="23" t="e">
        <f>'Comm Input'!#REF!</f>
        <v>#REF!</v>
      </c>
      <c r="O485" s="3" t="e">
        <f>'Comm Input'!#REF!</f>
        <v>#REF!</v>
      </c>
    </row>
    <row r="486" spans="1:15" ht="23.25" x14ac:dyDescent="0.35">
      <c r="A486" s="11" t="e">
        <f>'Comm Input'!#REF!</f>
        <v>#REF!</v>
      </c>
      <c r="B486" s="218" t="e">
        <f>'Comm Input'!#REF!</f>
        <v>#REF!</v>
      </c>
      <c r="C486" s="11" t="e">
        <f>'Comm Input'!#REF!</f>
        <v>#REF!</v>
      </c>
      <c r="D486" s="26" t="e">
        <f>'Comm Input'!#REF!</f>
        <v>#REF!</v>
      </c>
      <c r="E486" s="13" t="e">
        <f>'Comm Input'!#REF!</f>
        <v>#REF!</v>
      </c>
      <c r="F486" s="36" t="e">
        <f>'Comm Input'!#REF!</f>
        <v>#REF!</v>
      </c>
      <c r="G486" s="13" t="e">
        <f>'Comm Input'!#REF!</f>
        <v>#REF!</v>
      </c>
      <c r="H486" s="23" t="e">
        <f>'Comm Input'!#REF!</f>
        <v>#REF!</v>
      </c>
      <c r="I486" s="36" t="e">
        <f>'Comm Input'!#REF!</f>
        <v>#REF!</v>
      </c>
      <c r="J486" s="23" t="e">
        <f>'Comm Input'!#REF!</f>
        <v>#REF!</v>
      </c>
      <c r="K486" s="23" t="e">
        <f>'Comm Input'!#REF!</f>
        <v>#REF!</v>
      </c>
      <c r="L486" s="23" t="e">
        <f>'Comm Input'!#REF!</f>
        <v>#REF!</v>
      </c>
      <c r="M486" s="23" t="e">
        <f>'Comm Input'!#REF!</f>
        <v>#REF!</v>
      </c>
      <c r="N486" s="23" t="e">
        <f>'Comm Input'!#REF!</f>
        <v>#REF!</v>
      </c>
      <c r="O486" s="3" t="e">
        <f>'Comm Input'!#REF!</f>
        <v>#REF!</v>
      </c>
    </row>
    <row r="487" spans="1:15" ht="23.25" x14ac:dyDescent="0.35">
      <c r="A487" s="11" t="e">
        <f>'Comm Input'!#REF!</f>
        <v>#REF!</v>
      </c>
      <c r="B487" s="11" t="e">
        <f>'Comm Input'!#REF!</f>
        <v>#REF!</v>
      </c>
      <c r="C487" s="11" t="e">
        <f>'Comm Input'!#REF!</f>
        <v>#REF!</v>
      </c>
      <c r="D487" s="11" t="e">
        <f>'Comm Input'!#REF!</f>
        <v>#REF!</v>
      </c>
      <c r="E487" s="13" t="e">
        <f>'Comm Input'!#REF!</f>
        <v>#REF!</v>
      </c>
      <c r="F487" s="36" t="e">
        <f>'Comm Input'!#REF!</f>
        <v>#REF!</v>
      </c>
      <c r="G487" s="13" t="e">
        <f>'Comm Input'!#REF!</f>
        <v>#REF!</v>
      </c>
      <c r="H487" s="23" t="e">
        <f>'Comm Input'!#REF!</f>
        <v>#REF!</v>
      </c>
      <c r="I487" s="36" t="e">
        <f>'Comm Input'!#REF!</f>
        <v>#REF!</v>
      </c>
      <c r="J487" s="23" t="e">
        <f>'Comm Input'!#REF!</f>
        <v>#REF!</v>
      </c>
      <c r="K487" s="108" t="e">
        <f>'Comm Input'!#REF!</f>
        <v>#REF!</v>
      </c>
      <c r="L487" s="23" t="e">
        <f>'Comm Input'!#REF!</f>
        <v>#REF!</v>
      </c>
      <c r="M487" s="23" t="e">
        <f>'Comm Input'!#REF!</f>
        <v>#REF!</v>
      </c>
      <c r="N487" s="23" t="e">
        <f>'Comm Input'!#REF!</f>
        <v>#REF!</v>
      </c>
      <c r="O487" s="3" t="e">
        <f>'Comm Input'!#REF!</f>
        <v>#REF!</v>
      </c>
    </row>
    <row r="488" spans="1:15" ht="23.25" x14ac:dyDescent="0.35">
      <c r="A488" s="11" t="e">
        <f>'Comm Input'!#REF!</f>
        <v>#REF!</v>
      </c>
      <c r="B488" s="11" t="e">
        <f>'Comm Input'!#REF!</f>
        <v>#REF!</v>
      </c>
      <c r="C488" s="11" t="e">
        <f>'Comm Input'!#REF!</f>
        <v>#REF!</v>
      </c>
      <c r="D488" s="12" t="e">
        <f>'Comm Input'!#REF!</f>
        <v>#REF!</v>
      </c>
      <c r="E488" s="13" t="e">
        <f>'Comm Input'!#REF!</f>
        <v>#REF!</v>
      </c>
      <c r="F488" s="36" t="e">
        <f>'Comm Input'!#REF!</f>
        <v>#REF!</v>
      </c>
      <c r="G488" s="36" t="e">
        <f>'Comm Input'!#REF!</f>
        <v>#REF!</v>
      </c>
      <c r="H488" s="23" t="e">
        <f>'Comm Input'!#REF!</f>
        <v>#REF!</v>
      </c>
      <c r="I488" s="36" t="e">
        <f>'Comm Input'!#REF!</f>
        <v>#REF!</v>
      </c>
      <c r="J488" s="23" t="e">
        <f>'Comm Input'!#REF!</f>
        <v>#REF!</v>
      </c>
      <c r="K488" s="1173" t="e">
        <f>'Comm Input'!#REF!</f>
        <v>#REF!</v>
      </c>
      <c r="L488" s="51" t="e">
        <f>'Comm Input'!#REF!</f>
        <v>#REF!</v>
      </c>
      <c r="M488" s="1173" t="e">
        <f>'Comm Input'!#REF!</f>
        <v>#REF!</v>
      </c>
      <c r="N488" s="23" t="e">
        <f>'Comm Input'!#REF!</f>
        <v>#REF!</v>
      </c>
      <c r="O488" s="109" t="e">
        <f>'Comm Input'!#REF!</f>
        <v>#REF!</v>
      </c>
    </row>
    <row r="489" spans="1:15" ht="23.25" x14ac:dyDescent="0.35">
      <c r="A489" s="11" t="e">
        <f>'Comm Input'!#REF!</f>
        <v>#REF!</v>
      </c>
      <c r="B489" t="e">
        <f>'Comm Input'!#REF!</f>
        <v>#REF!</v>
      </c>
      <c r="C489" s="40" t="e">
        <f>'Comm Input'!#REF!</f>
        <v>#REF!</v>
      </c>
      <c r="D489" s="40" t="e">
        <f>'Comm Input'!#REF!</f>
        <v>#REF!</v>
      </c>
      <c r="E489" s="38" t="e">
        <f>'Comm Input'!#REF!</f>
        <v>#REF!</v>
      </c>
      <c r="F489" s="22" t="e">
        <f>'Comm Input'!#REF!</f>
        <v>#REF!</v>
      </c>
      <c r="G489" s="17" t="e">
        <f>'Comm Input'!#REF!</f>
        <v>#REF!</v>
      </c>
      <c r="H489" s="38" t="e">
        <f>'Comm Input'!#REF!</f>
        <v>#REF!</v>
      </c>
      <c r="I489" s="38" t="e">
        <f>'Comm Input'!#REF!</f>
        <v>#REF!</v>
      </c>
      <c r="J489" s="22" t="e">
        <f>'Comm Input'!#REF!</f>
        <v>#REF!</v>
      </c>
      <c r="K489" s="164" t="e">
        <f>'Comm Input'!#REF!</f>
        <v>#REF!</v>
      </c>
      <c r="L489" s="27" t="e">
        <f>'Comm Input'!#REF!</f>
        <v>#REF!</v>
      </c>
      <c r="M489" s="137" t="e">
        <f>'Comm Input'!#REF!</f>
        <v>#REF!</v>
      </c>
      <c r="N489" s="137" t="e">
        <f>'Comm Input'!#REF!</f>
        <v>#REF!</v>
      </c>
      <c r="O489" s="109" t="e">
        <f>'Comm Input'!#REF!</f>
        <v>#REF!</v>
      </c>
    </row>
    <row r="490" spans="1:15" ht="23.25" x14ac:dyDescent="0.35">
      <c r="A490" s="11" t="e">
        <f>'Comm Input'!#REF!</f>
        <v>#REF!</v>
      </c>
      <c r="B490" t="e">
        <f>'Comm Input'!#REF!</f>
        <v>#REF!</v>
      </c>
      <c r="C490" s="40" t="e">
        <f>'Comm Input'!#REF!</f>
        <v>#REF!</v>
      </c>
      <c r="D490" s="40" t="e">
        <f>'Comm Input'!#REF!</f>
        <v>#REF!</v>
      </c>
      <c r="E490" s="38" t="e">
        <f>'Comm Input'!#REF!</f>
        <v>#REF!</v>
      </c>
      <c r="F490" s="22" t="e">
        <f>'Comm Input'!#REF!</f>
        <v>#REF!</v>
      </c>
      <c r="G490" s="17" t="e">
        <f>'Comm Input'!#REF!</f>
        <v>#REF!</v>
      </c>
      <c r="H490" s="38" t="e">
        <f>'Comm Input'!#REF!</f>
        <v>#REF!</v>
      </c>
      <c r="I490" s="38" t="e">
        <f>'Comm Input'!#REF!</f>
        <v>#REF!</v>
      </c>
      <c r="J490" s="22" t="e">
        <f>'Comm Input'!#REF!</f>
        <v>#REF!</v>
      </c>
      <c r="K490" s="164" t="e">
        <f>'Comm Input'!#REF!</f>
        <v>#REF!</v>
      </c>
      <c r="L490" s="27" t="e">
        <f>'Comm Input'!#REF!</f>
        <v>#REF!</v>
      </c>
      <c r="M490" s="137" t="e">
        <f>'Comm Input'!#REF!</f>
        <v>#REF!</v>
      </c>
      <c r="N490" s="137" t="e">
        <f>'Comm Input'!#REF!</f>
        <v>#REF!</v>
      </c>
      <c r="O490" s="109" t="e">
        <f>'Comm Input'!#REF!</f>
        <v>#REF!</v>
      </c>
    </row>
    <row r="491" spans="1:15" ht="23.25" x14ac:dyDescent="0.35">
      <c r="A491" s="199" t="e">
        <f>'Comm Input'!#REF!</f>
        <v>#REF!</v>
      </c>
      <c r="B491" s="35" t="e">
        <f>'Comm Input'!#REF!</f>
        <v>#REF!</v>
      </c>
      <c r="C491" s="46" t="e">
        <f>'Comm Input'!#REF!</f>
        <v>#REF!</v>
      </c>
      <c r="D491" s="8" t="e">
        <f>'Comm Input'!#REF!</f>
        <v>#REF!</v>
      </c>
      <c r="E491" s="158" t="e">
        <f>'Comm Input'!#REF!</f>
        <v>#REF!</v>
      </c>
      <c r="F491" s="158" t="e">
        <f>'Comm Input'!#REF!</f>
        <v>#REF!</v>
      </c>
      <c r="G491" s="158" t="e">
        <f>'Comm Input'!#REF!</f>
        <v>#REF!</v>
      </c>
      <c r="H491" s="117" t="e">
        <f>'Comm Input'!#REF!</f>
        <v>#REF!</v>
      </c>
      <c r="I491" s="158" t="e">
        <f>'Comm Input'!#REF!</f>
        <v>#REF!</v>
      </c>
      <c r="J491" s="117" t="e">
        <f>'Comm Input'!#REF!</f>
        <v>#REF!</v>
      </c>
      <c r="K491" s="160" t="e">
        <f>'Comm Input'!#REF!</f>
        <v>#REF!</v>
      </c>
      <c r="L491" s="158" t="e">
        <f>'Comm Input'!#REF!</f>
        <v>#REF!</v>
      </c>
      <c r="M491" s="159" t="e">
        <f>'Comm Input'!#REF!</f>
        <v>#REF!</v>
      </c>
      <c r="N491" s="183" t="e">
        <f>'Comm Input'!#REF!</f>
        <v>#REF!</v>
      </c>
      <c r="O491" s="3" t="e">
        <f>'Comm Input'!#REF!</f>
        <v>#REF!</v>
      </c>
    </row>
    <row r="492" spans="1:15" ht="23.25" x14ac:dyDescent="0.35">
      <c r="A492" t="e">
        <f>'Comm Input'!#REF!</f>
        <v>#REF!</v>
      </c>
      <c r="B492" t="e">
        <f>'Comm Input'!#REF!</f>
        <v>#REF!</v>
      </c>
      <c r="C492" t="e">
        <f>'Comm Input'!#REF!</f>
        <v>#REF!</v>
      </c>
      <c r="D492" s="173" t="e">
        <f>'Comm Input'!#REF!</f>
        <v>#REF!</v>
      </c>
      <c r="E492" s="13" t="e">
        <f>'Comm Input'!#REF!</f>
        <v>#REF!</v>
      </c>
      <c r="F492" s="36" t="e">
        <f>'Comm Input'!#REF!</f>
        <v>#REF!</v>
      </c>
      <c r="G492" s="13" t="e">
        <f>'Comm Input'!#REF!</f>
        <v>#REF!</v>
      </c>
      <c r="H492" s="23" t="e">
        <f>'Comm Input'!#REF!</f>
        <v>#REF!</v>
      </c>
      <c r="I492" s="36" t="e">
        <f>'Comm Input'!#REF!</f>
        <v>#REF!</v>
      </c>
      <c r="J492" s="23" t="e">
        <f>'Comm Input'!#REF!</f>
        <v>#REF!</v>
      </c>
      <c r="K492" s="23" t="e">
        <f>'Comm Input'!#REF!</f>
        <v>#REF!</v>
      </c>
      <c r="L492" s="23" t="e">
        <f>'Comm Input'!#REF!</f>
        <v>#REF!</v>
      </c>
      <c r="M492" s="23" t="e">
        <f>'Comm Input'!#REF!</f>
        <v>#REF!</v>
      </c>
      <c r="N492" s="23" t="e">
        <f>'Comm Input'!#REF!</f>
        <v>#REF!</v>
      </c>
      <c r="O492" s="3" t="e">
        <f>'Comm Input'!#REF!</f>
        <v>#REF!</v>
      </c>
    </row>
    <row r="493" spans="1:15" ht="23.25" x14ac:dyDescent="0.35">
      <c r="A493" s="11" t="e">
        <f>'Comm Input'!#REF!</f>
        <v>#REF!</v>
      </c>
      <c r="B493" s="11" t="e">
        <f>'Comm Input'!#REF!</f>
        <v>#REF!</v>
      </c>
      <c r="C493" s="11" t="e">
        <f>'Comm Input'!#REF!</f>
        <v>#REF!</v>
      </c>
      <c r="D493" s="11" t="e">
        <f>'Comm Input'!#REF!</f>
        <v>#REF!</v>
      </c>
      <c r="E493" s="13" t="e">
        <f>'Comm Input'!#REF!</f>
        <v>#REF!</v>
      </c>
      <c r="F493" s="36" t="e">
        <f>'Comm Input'!#REF!</f>
        <v>#REF!</v>
      </c>
      <c r="G493" s="13" t="e">
        <f>'Comm Input'!#REF!</f>
        <v>#REF!</v>
      </c>
      <c r="H493" s="23" t="e">
        <f>'Comm Input'!#REF!</f>
        <v>#REF!</v>
      </c>
      <c r="I493" s="36" t="e">
        <f>'Comm Input'!#REF!</f>
        <v>#REF!</v>
      </c>
      <c r="J493" s="23" t="e">
        <f>'Comm Input'!#REF!</f>
        <v>#REF!</v>
      </c>
      <c r="K493" s="23" t="e">
        <f>'Comm Input'!#REF!</f>
        <v>#REF!</v>
      </c>
      <c r="L493" s="23" t="e">
        <f>'Comm Input'!#REF!</f>
        <v>#REF!</v>
      </c>
      <c r="M493" s="23" t="e">
        <f>'Comm Input'!#REF!</f>
        <v>#REF!</v>
      </c>
      <c r="N493" s="23" t="e">
        <f>'Comm Input'!#REF!</f>
        <v>#REF!</v>
      </c>
      <c r="O493" s="3" t="e">
        <f>'Comm Input'!#REF!</f>
        <v>#REF!</v>
      </c>
    </row>
    <row r="494" spans="1:15" ht="23.25" x14ac:dyDescent="0.35">
      <c r="A494" s="11" t="e">
        <f>'Comm Input'!#REF!</f>
        <v>#REF!</v>
      </c>
      <c r="B494" s="11" t="e">
        <f>'Comm Input'!#REF!</f>
        <v>#REF!</v>
      </c>
      <c r="C494" s="11" t="e">
        <f>'Comm Input'!#REF!</f>
        <v>#REF!</v>
      </c>
      <c r="D494" s="11" t="e">
        <f>'Comm Input'!#REF!</f>
        <v>#REF!</v>
      </c>
      <c r="E494" s="13" t="e">
        <f>'Comm Input'!#REF!</f>
        <v>#REF!</v>
      </c>
      <c r="F494" s="36" t="e">
        <f>'Comm Input'!#REF!</f>
        <v>#REF!</v>
      </c>
      <c r="G494" s="36" t="e">
        <f>'Comm Input'!#REF!</f>
        <v>#REF!</v>
      </c>
      <c r="H494" s="23" t="e">
        <f>'Comm Input'!#REF!</f>
        <v>#REF!</v>
      </c>
      <c r="I494" s="36" t="e">
        <f>'Comm Input'!#REF!</f>
        <v>#REF!</v>
      </c>
      <c r="J494" s="23" t="e">
        <f>'Comm Input'!#REF!</f>
        <v>#REF!</v>
      </c>
      <c r="K494" s="23" t="e">
        <f>'Comm Input'!#REF!</f>
        <v>#REF!</v>
      </c>
      <c r="L494" s="23" t="e">
        <f>'Comm Input'!#REF!</f>
        <v>#REF!</v>
      </c>
      <c r="M494" s="23" t="e">
        <f>'Comm Input'!#REF!</f>
        <v>#REF!</v>
      </c>
      <c r="N494" s="23" t="e">
        <f>'Comm Input'!#REF!</f>
        <v>#REF!</v>
      </c>
      <c r="O494" s="3" t="e">
        <f>'Comm Input'!#REF!</f>
        <v>#REF!</v>
      </c>
    </row>
    <row r="495" spans="1:15" ht="23.25" x14ac:dyDescent="0.35">
      <c r="A495" s="11" t="e">
        <f>'Comm Input'!#REF!</f>
        <v>#REF!</v>
      </c>
      <c r="B495" s="11" t="e">
        <f>'Comm Input'!#REF!</f>
        <v>#REF!</v>
      </c>
      <c r="C495" s="11" t="e">
        <f>'Comm Input'!#REF!</f>
        <v>#REF!</v>
      </c>
      <c r="D495" s="11" t="e">
        <f>'Comm Input'!#REF!</f>
        <v>#REF!</v>
      </c>
      <c r="E495" s="13" t="e">
        <f>'Comm Input'!#REF!</f>
        <v>#REF!</v>
      </c>
      <c r="F495" s="36" t="e">
        <f>'Comm Input'!#REF!</f>
        <v>#REF!</v>
      </c>
      <c r="G495" s="36" t="e">
        <f>'Comm Input'!#REF!</f>
        <v>#REF!</v>
      </c>
      <c r="H495" s="23" t="e">
        <f>'Comm Input'!#REF!</f>
        <v>#REF!</v>
      </c>
      <c r="I495" s="36" t="e">
        <f>'Comm Input'!#REF!</f>
        <v>#REF!</v>
      </c>
      <c r="J495" s="23" t="e">
        <f>'Comm Input'!#REF!</f>
        <v>#REF!</v>
      </c>
      <c r="K495" s="1173" t="e">
        <f>'Comm Input'!#REF!</f>
        <v>#REF!</v>
      </c>
      <c r="L495" s="1178" t="e">
        <f>'Comm Input'!#REF!</f>
        <v>#REF!</v>
      </c>
      <c r="M495" s="1173" t="e">
        <f>'Comm Input'!#REF!</f>
        <v>#REF!</v>
      </c>
      <c r="N495" s="23" t="e">
        <f>'Comm Input'!#REF!</f>
        <v>#REF!</v>
      </c>
      <c r="O495" s="109" t="e">
        <f>'Comm Input'!#REF!</f>
        <v>#REF!</v>
      </c>
    </row>
    <row r="496" spans="1:15" ht="23.25" x14ac:dyDescent="0.35">
      <c r="A496" s="11" t="e">
        <f>'Comm Input'!#REF!</f>
        <v>#REF!</v>
      </c>
      <c r="B496" t="e">
        <f>'Comm Input'!#REF!</f>
        <v>#REF!</v>
      </c>
      <c r="C496" s="40" t="e">
        <f>'Comm Input'!#REF!</f>
        <v>#REF!</v>
      </c>
      <c r="D496" s="40" t="e">
        <f>'Comm Input'!#REF!</f>
        <v>#REF!</v>
      </c>
      <c r="E496" s="38" t="e">
        <f>'Comm Input'!#REF!</f>
        <v>#REF!</v>
      </c>
      <c r="F496" s="22" t="e">
        <f>'Comm Input'!#REF!</f>
        <v>#REF!</v>
      </c>
      <c r="G496" s="17" t="e">
        <f>'Comm Input'!#REF!</f>
        <v>#REF!</v>
      </c>
      <c r="H496" s="38" t="e">
        <f>'Comm Input'!#REF!</f>
        <v>#REF!</v>
      </c>
      <c r="I496" s="38" t="e">
        <f>'Comm Input'!#REF!</f>
        <v>#REF!</v>
      </c>
      <c r="J496" s="22" t="e">
        <f>'Comm Input'!#REF!</f>
        <v>#REF!</v>
      </c>
      <c r="K496" s="164" t="e">
        <f>'Comm Input'!#REF!</f>
        <v>#REF!</v>
      </c>
      <c r="L496" s="27" t="e">
        <f>'Comm Input'!#REF!</f>
        <v>#REF!</v>
      </c>
      <c r="M496" s="137" t="e">
        <f>'Comm Input'!#REF!</f>
        <v>#REF!</v>
      </c>
      <c r="N496" s="137" t="e">
        <f>'Comm Input'!#REF!</f>
        <v>#REF!</v>
      </c>
      <c r="O496" s="109" t="e">
        <f>'Comm Input'!#REF!</f>
        <v>#REF!</v>
      </c>
    </row>
    <row r="497" spans="1:15" ht="23.25" x14ac:dyDescent="0.35">
      <c r="A497" s="199" t="e">
        <f>'Comm Input'!#REF!</f>
        <v>#REF!</v>
      </c>
      <c r="B497" s="35" t="e">
        <f>'Comm Input'!#REF!</f>
        <v>#REF!</v>
      </c>
      <c r="C497" s="46" t="e">
        <f>'Comm Input'!#REF!</f>
        <v>#REF!</v>
      </c>
      <c r="D497" s="8" t="e">
        <f>'Comm Input'!#REF!</f>
        <v>#REF!</v>
      </c>
      <c r="E497" s="158" t="e">
        <f>'Comm Input'!#REF!</f>
        <v>#REF!</v>
      </c>
      <c r="F497" s="158" t="e">
        <f>'Comm Input'!#REF!</f>
        <v>#REF!</v>
      </c>
      <c r="G497" s="158" t="e">
        <f>'Comm Input'!#REF!</f>
        <v>#REF!</v>
      </c>
      <c r="H497" s="117" t="e">
        <f>'Comm Input'!#REF!</f>
        <v>#REF!</v>
      </c>
      <c r="I497" s="158" t="e">
        <f>'Comm Input'!#REF!</f>
        <v>#REF!</v>
      </c>
      <c r="J497" s="117" t="e">
        <f>'Comm Input'!#REF!</f>
        <v>#REF!</v>
      </c>
      <c r="K497" s="160" t="e">
        <f>'Comm Input'!#REF!</f>
        <v>#REF!</v>
      </c>
      <c r="L497" s="158" t="e">
        <f>'Comm Input'!#REF!</f>
        <v>#REF!</v>
      </c>
      <c r="M497" s="159" t="e">
        <f>'Comm Input'!#REF!</f>
        <v>#REF!</v>
      </c>
      <c r="N497" s="183" t="e">
        <f>'Comm Input'!#REF!</f>
        <v>#REF!</v>
      </c>
      <c r="O497" s="3" t="e">
        <f>'Comm Input'!#REF!</f>
        <v>#REF!</v>
      </c>
    </row>
    <row r="498" spans="1:15" ht="23.25" x14ac:dyDescent="0.35">
      <c r="A498" t="e">
        <f>'Comm Input'!#REF!</f>
        <v>#REF!</v>
      </c>
      <c r="B498" t="e">
        <f>'Comm Input'!#REF!</f>
        <v>#REF!</v>
      </c>
      <c r="C498" t="e">
        <f>'Comm Input'!#REF!</f>
        <v>#REF!</v>
      </c>
      <c r="D498" s="90" t="e">
        <f>'Comm Input'!#REF!</f>
        <v>#REF!</v>
      </c>
      <c r="E498" s="13" t="e">
        <f>'Comm Input'!#REF!</f>
        <v>#REF!</v>
      </c>
      <c r="F498" s="36" t="e">
        <f>'Comm Input'!#REF!</f>
        <v>#REF!</v>
      </c>
      <c r="G498" s="13" t="e">
        <f>'Comm Input'!#REF!</f>
        <v>#REF!</v>
      </c>
      <c r="H498" s="23" t="e">
        <f>'Comm Input'!#REF!</f>
        <v>#REF!</v>
      </c>
      <c r="I498" s="36" t="e">
        <f>'Comm Input'!#REF!</f>
        <v>#REF!</v>
      </c>
      <c r="J498" s="23" t="e">
        <f>'Comm Input'!#REF!</f>
        <v>#REF!</v>
      </c>
      <c r="K498" s="23" t="e">
        <f>'Comm Input'!#REF!</f>
        <v>#REF!</v>
      </c>
      <c r="L498" s="23" t="e">
        <f>'Comm Input'!#REF!</f>
        <v>#REF!</v>
      </c>
      <c r="M498" s="23" t="e">
        <f>'Comm Input'!#REF!</f>
        <v>#REF!</v>
      </c>
      <c r="N498" s="23" t="e">
        <f>'Comm Input'!#REF!</f>
        <v>#REF!</v>
      </c>
      <c r="O498" s="3" t="e">
        <f>'Comm Input'!#REF!</f>
        <v>#REF!</v>
      </c>
    </row>
    <row r="499" spans="1:15" ht="23.25" x14ac:dyDescent="0.35">
      <c r="A499" s="11" t="e">
        <f>'Comm Input'!#REF!</f>
        <v>#REF!</v>
      </c>
      <c r="B499" s="11" t="e">
        <f>'Comm Input'!#REF!</f>
        <v>#REF!</v>
      </c>
      <c r="C499" s="11" t="e">
        <f>'Comm Input'!#REF!</f>
        <v>#REF!</v>
      </c>
      <c r="D499" s="11" t="e">
        <f>'Comm Input'!#REF!</f>
        <v>#REF!</v>
      </c>
      <c r="E499" s="13" t="e">
        <f>'Comm Input'!#REF!</f>
        <v>#REF!</v>
      </c>
      <c r="F499" s="36" t="e">
        <f>'Comm Input'!#REF!</f>
        <v>#REF!</v>
      </c>
      <c r="G499" s="13" t="e">
        <f>'Comm Input'!#REF!</f>
        <v>#REF!</v>
      </c>
      <c r="H499" s="23" t="e">
        <f>'Comm Input'!#REF!</f>
        <v>#REF!</v>
      </c>
      <c r="I499" s="36" t="e">
        <f>'Comm Input'!#REF!</f>
        <v>#REF!</v>
      </c>
      <c r="J499" s="23" t="e">
        <f>'Comm Input'!#REF!</f>
        <v>#REF!</v>
      </c>
      <c r="K499" s="23" t="e">
        <f>'Comm Input'!#REF!</f>
        <v>#REF!</v>
      </c>
      <c r="L499" s="23" t="e">
        <f>'Comm Input'!#REF!</f>
        <v>#REF!</v>
      </c>
      <c r="M499" s="23" t="e">
        <f>'Comm Input'!#REF!</f>
        <v>#REF!</v>
      </c>
      <c r="N499" s="23" t="e">
        <f>'Comm Input'!#REF!</f>
        <v>#REF!</v>
      </c>
      <c r="O499" s="3" t="e">
        <f>'Comm Input'!#REF!</f>
        <v>#REF!</v>
      </c>
    </row>
    <row r="500" spans="1:15" ht="23.25" x14ac:dyDescent="0.35">
      <c r="A500" s="11" t="e">
        <f>'Comm Input'!#REF!</f>
        <v>#REF!</v>
      </c>
      <c r="B500" s="11" t="e">
        <f>'Comm Input'!#REF!</f>
        <v>#REF!</v>
      </c>
      <c r="C500" s="11" t="e">
        <f>'Comm Input'!#REF!</f>
        <v>#REF!</v>
      </c>
      <c r="D500" s="11" t="e">
        <f>'Comm Input'!#REF!</f>
        <v>#REF!</v>
      </c>
      <c r="E500" s="13" t="e">
        <f>'Comm Input'!#REF!</f>
        <v>#REF!</v>
      </c>
      <c r="F500" s="36" t="e">
        <f>'Comm Input'!#REF!</f>
        <v>#REF!</v>
      </c>
      <c r="G500" s="36" t="e">
        <f>'Comm Input'!#REF!</f>
        <v>#REF!</v>
      </c>
      <c r="H500" s="23" t="e">
        <f>'Comm Input'!#REF!</f>
        <v>#REF!</v>
      </c>
      <c r="I500" s="36" t="e">
        <f>'Comm Input'!#REF!</f>
        <v>#REF!</v>
      </c>
      <c r="J500" s="23" t="e">
        <f>'Comm Input'!#REF!</f>
        <v>#REF!</v>
      </c>
      <c r="K500" s="23" t="e">
        <f>'Comm Input'!#REF!</f>
        <v>#REF!</v>
      </c>
      <c r="L500" s="23" t="e">
        <f>'Comm Input'!#REF!</f>
        <v>#REF!</v>
      </c>
      <c r="M500" s="23" t="e">
        <f>'Comm Input'!#REF!</f>
        <v>#REF!</v>
      </c>
      <c r="N500" s="23" t="e">
        <f>'Comm Input'!#REF!</f>
        <v>#REF!</v>
      </c>
      <c r="O500" s="3" t="e">
        <f>'Comm Input'!#REF!</f>
        <v>#REF!</v>
      </c>
    </row>
    <row r="501" spans="1:15" ht="23.25" x14ac:dyDescent="0.35">
      <c r="A501" s="11" t="e">
        <f>'Comm Input'!#REF!</f>
        <v>#REF!</v>
      </c>
      <c r="B501" s="11" t="e">
        <f>'Comm Input'!#REF!</f>
        <v>#REF!</v>
      </c>
      <c r="C501" s="11" t="e">
        <f>'Comm Input'!#REF!</f>
        <v>#REF!</v>
      </c>
      <c r="D501" s="11" t="e">
        <f>'Comm Input'!#REF!</f>
        <v>#REF!</v>
      </c>
      <c r="E501" s="13" t="e">
        <f>'Comm Input'!#REF!</f>
        <v>#REF!</v>
      </c>
      <c r="F501" s="36" t="e">
        <f>'Comm Input'!#REF!</f>
        <v>#REF!</v>
      </c>
      <c r="G501" s="36" t="e">
        <f>'Comm Input'!#REF!</f>
        <v>#REF!</v>
      </c>
      <c r="H501" s="23" t="e">
        <f>'Comm Input'!#REF!</f>
        <v>#REF!</v>
      </c>
      <c r="I501" s="36" t="e">
        <f>'Comm Input'!#REF!</f>
        <v>#REF!</v>
      </c>
      <c r="J501" s="23" t="e">
        <f>'Comm Input'!#REF!</f>
        <v>#REF!</v>
      </c>
      <c r="K501" s="1173" t="e">
        <f>'Comm Input'!#REF!</f>
        <v>#REF!</v>
      </c>
      <c r="L501" s="51" t="e">
        <f>'Comm Input'!#REF!</f>
        <v>#REF!</v>
      </c>
      <c r="M501" s="1173" t="e">
        <f>'Comm Input'!#REF!</f>
        <v>#REF!</v>
      </c>
      <c r="N501" s="23" t="e">
        <f>'Comm Input'!#REF!</f>
        <v>#REF!</v>
      </c>
      <c r="O501" s="109" t="e">
        <f>'Comm Input'!#REF!</f>
        <v>#REF!</v>
      </c>
    </row>
    <row r="502" spans="1:15" ht="23.25" x14ac:dyDescent="0.35">
      <c r="A502" s="11" t="e">
        <f>'Comm Input'!#REF!</f>
        <v>#REF!</v>
      </c>
      <c r="B502" t="e">
        <f>'Comm Input'!#REF!</f>
        <v>#REF!</v>
      </c>
      <c r="C502" s="40" t="e">
        <f>'Comm Input'!#REF!</f>
        <v>#REF!</v>
      </c>
      <c r="D502" s="40" t="e">
        <f>'Comm Input'!#REF!</f>
        <v>#REF!</v>
      </c>
      <c r="E502" s="38" t="e">
        <f>'Comm Input'!#REF!</f>
        <v>#REF!</v>
      </c>
      <c r="F502" s="22" t="e">
        <f>'Comm Input'!#REF!</f>
        <v>#REF!</v>
      </c>
      <c r="G502" s="17" t="e">
        <f>'Comm Input'!#REF!</f>
        <v>#REF!</v>
      </c>
      <c r="H502" s="38" t="e">
        <f>'Comm Input'!#REF!</f>
        <v>#REF!</v>
      </c>
      <c r="I502" s="38" t="e">
        <f>'Comm Input'!#REF!</f>
        <v>#REF!</v>
      </c>
      <c r="J502" s="22" t="e">
        <f>'Comm Input'!#REF!</f>
        <v>#REF!</v>
      </c>
      <c r="K502" s="164" t="e">
        <f>'Comm Input'!#REF!</f>
        <v>#REF!</v>
      </c>
      <c r="L502" s="27" t="e">
        <f>'Comm Input'!#REF!</f>
        <v>#REF!</v>
      </c>
      <c r="M502" s="137" t="e">
        <f>'Comm Input'!#REF!</f>
        <v>#REF!</v>
      </c>
      <c r="N502" s="137" t="e">
        <f>'Comm Input'!#REF!</f>
        <v>#REF!</v>
      </c>
      <c r="O502" s="109" t="e">
        <f>'Comm Input'!#REF!</f>
        <v>#REF!</v>
      </c>
    </row>
    <row r="503" spans="1:15" ht="23.25" x14ac:dyDescent="0.35">
      <c r="A503" s="199" t="e">
        <f>'Comm Input'!#REF!</f>
        <v>#REF!</v>
      </c>
      <c r="B503" s="35" t="e">
        <f>'Comm Input'!#REF!</f>
        <v>#REF!</v>
      </c>
      <c r="C503" s="46" t="e">
        <f>'Comm Input'!#REF!</f>
        <v>#REF!</v>
      </c>
      <c r="D503" s="8" t="e">
        <f>'Comm Input'!#REF!</f>
        <v>#REF!</v>
      </c>
      <c r="E503" s="158" t="e">
        <f>'Comm Input'!#REF!</f>
        <v>#REF!</v>
      </c>
      <c r="F503" s="158" t="e">
        <f>'Comm Input'!#REF!</f>
        <v>#REF!</v>
      </c>
      <c r="G503" s="158" t="e">
        <f>'Comm Input'!#REF!</f>
        <v>#REF!</v>
      </c>
      <c r="H503" s="117" t="e">
        <f>'Comm Input'!#REF!</f>
        <v>#REF!</v>
      </c>
      <c r="I503" s="158" t="e">
        <f>'Comm Input'!#REF!</f>
        <v>#REF!</v>
      </c>
      <c r="J503" s="117" t="e">
        <f>'Comm Input'!#REF!</f>
        <v>#REF!</v>
      </c>
      <c r="K503" s="160" t="e">
        <f>'Comm Input'!#REF!</f>
        <v>#REF!</v>
      </c>
      <c r="L503" s="158" t="e">
        <f>'Comm Input'!#REF!</f>
        <v>#REF!</v>
      </c>
      <c r="M503" s="159" t="e">
        <f>'Comm Input'!#REF!</f>
        <v>#REF!</v>
      </c>
      <c r="N503" s="183" t="e">
        <f>'Comm Input'!#REF!</f>
        <v>#REF!</v>
      </c>
      <c r="O503" s="3" t="e">
        <f>'Comm Input'!#REF!</f>
        <v>#REF!</v>
      </c>
    </row>
    <row r="504" spans="1:15" ht="23.25" x14ac:dyDescent="0.35">
      <c r="A504" t="e">
        <f>'Comm Input'!#REF!</f>
        <v>#REF!</v>
      </c>
      <c r="B504" t="e">
        <f>'Comm Input'!#REF!</f>
        <v>#REF!</v>
      </c>
      <c r="C504" t="e">
        <f>'Comm Input'!#REF!</f>
        <v>#REF!</v>
      </c>
      <c r="D504" s="90" t="e">
        <f>'Comm Input'!#REF!</f>
        <v>#REF!</v>
      </c>
      <c r="E504" s="13" t="e">
        <f>'Comm Input'!#REF!</f>
        <v>#REF!</v>
      </c>
      <c r="F504" s="36" t="e">
        <f>'Comm Input'!#REF!</f>
        <v>#REF!</v>
      </c>
      <c r="G504" s="36" t="e">
        <f>'Comm Input'!#REF!</f>
        <v>#REF!</v>
      </c>
      <c r="H504" s="23" t="e">
        <f>'Comm Input'!#REF!</f>
        <v>#REF!</v>
      </c>
      <c r="I504" s="36" t="e">
        <f>'Comm Input'!#REF!</f>
        <v>#REF!</v>
      </c>
      <c r="J504" s="23" t="e">
        <f>'Comm Input'!#REF!</f>
        <v>#REF!</v>
      </c>
      <c r="K504" s="23" t="e">
        <f>'Comm Input'!#REF!</f>
        <v>#REF!</v>
      </c>
      <c r="L504" s="23" t="e">
        <f>'Comm Input'!#REF!</f>
        <v>#REF!</v>
      </c>
      <c r="M504" s="23" t="e">
        <f>'Comm Input'!#REF!</f>
        <v>#REF!</v>
      </c>
      <c r="N504" s="23" t="e">
        <f>'Comm Input'!#REF!</f>
        <v>#REF!</v>
      </c>
      <c r="O504" s="3" t="e">
        <f>'Comm Input'!#REF!</f>
        <v>#REF!</v>
      </c>
    </row>
    <row r="505" spans="1:15" ht="23.25" x14ac:dyDescent="0.35">
      <c r="A505" s="11" t="e">
        <f>'Comm Input'!#REF!</f>
        <v>#REF!</v>
      </c>
      <c r="B505" s="11" t="e">
        <f>'Comm Input'!#REF!</f>
        <v>#REF!</v>
      </c>
      <c r="C505" s="11" t="e">
        <f>'Comm Input'!#REF!</f>
        <v>#REF!</v>
      </c>
      <c r="D505" s="11" t="e">
        <f>'Comm Input'!#REF!</f>
        <v>#REF!</v>
      </c>
      <c r="E505" s="13" t="e">
        <f>'Comm Input'!#REF!</f>
        <v>#REF!</v>
      </c>
      <c r="F505" s="36" t="e">
        <f>'Comm Input'!#REF!</f>
        <v>#REF!</v>
      </c>
      <c r="G505" s="13" t="e">
        <f>'Comm Input'!#REF!</f>
        <v>#REF!</v>
      </c>
      <c r="H505" s="23" t="e">
        <f>'Comm Input'!#REF!</f>
        <v>#REF!</v>
      </c>
      <c r="I505" s="36" t="e">
        <f>'Comm Input'!#REF!</f>
        <v>#REF!</v>
      </c>
      <c r="J505" s="23" t="e">
        <f>'Comm Input'!#REF!</f>
        <v>#REF!</v>
      </c>
      <c r="K505" s="23" t="e">
        <f>'Comm Input'!#REF!</f>
        <v>#REF!</v>
      </c>
      <c r="L505" s="23" t="e">
        <f>'Comm Input'!#REF!</f>
        <v>#REF!</v>
      </c>
      <c r="M505" s="23" t="e">
        <f>'Comm Input'!#REF!</f>
        <v>#REF!</v>
      </c>
      <c r="N505" s="23" t="e">
        <f>'Comm Input'!#REF!</f>
        <v>#REF!</v>
      </c>
      <c r="O505" s="3" t="e">
        <f>'Comm Input'!#REF!</f>
        <v>#REF!</v>
      </c>
    </row>
    <row r="506" spans="1:15" ht="23.25" x14ac:dyDescent="0.35">
      <c r="A506" s="11" t="e">
        <f>'Comm Input'!#REF!</f>
        <v>#REF!</v>
      </c>
      <c r="B506" s="11" t="e">
        <f>'Comm Input'!#REF!</f>
        <v>#REF!</v>
      </c>
      <c r="C506" s="11" t="e">
        <f>'Comm Input'!#REF!</f>
        <v>#REF!</v>
      </c>
      <c r="D506" s="11" t="e">
        <f>'Comm Input'!#REF!</f>
        <v>#REF!</v>
      </c>
      <c r="E506" s="13" t="e">
        <f>'Comm Input'!#REF!</f>
        <v>#REF!</v>
      </c>
      <c r="F506" s="36" t="e">
        <f>'Comm Input'!#REF!</f>
        <v>#REF!</v>
      </c>
      <c r="G506" s="36" t="e">
        <f>'Comm Input'!#REF!</f>
        <v>#REF!</v>
      </c>
      <c r="H506" s="23" t="e">
        <f>'Comm Input'!#REF!</f>
        <v>#REF!</v>
      </c>
      <c r="I506" s="36" t="e">
        <f>'Comm Input'!#REF!</f>
        <v>#REF!</v>
      </c>
      <c r="J506" s="23" t="e">
        <f>'Comm Input'!#REF!</f>
        <v>#REF!</v>
      </c>
      <c r="K506" s="23" t="e">
        <f>'Comm Input'!#REF!</f>
        <v>#REF!</v>
      </c>
      <c r="L506" s="23" t="e">
        <f>'Comm Input'!#REF!</f>
        <v>#REF!</v>
      </c>
      <c r="M506" s="23" t="e">
        <f>'Comm Input'!#REF!</f>
        <v>#REF!</v>
      </c>
      <c r="N506" s="23" t="e">
        <f>'Comm Input'!#REF!</f>
        <v>#REF!</v>
      </c>
      <c r="O506" s="3" t="e">
        <f>'Comm Input'!#REF!</f>
        <v>#REF!</v>
      </c>
    </row>
    <row r="507" spans="1:15" ht="23.25" x14ac:dyDescent="0.35">
      <c r="A507" s="11" t="e">
        <f>'Comm Input'!#REF!</f>
        <v>#REF!</v>
      </c>
      <c r="B507" s="11" t="e">
        <f>'Comm Input'!#REF!</f>
        <v>#REF!</v>
      </c>
      <c r="C507" s="11" t="e">
        <f>'Comm Input'!#REF!</f>
        <v>#REF!</v>
      </c>
      <c r="D507" s="11" t="e">
        <f>'Comm Input'!#REF!</f>
        <v>#REF!</v>
      </c>
      <c r="E507" s="13" t="e">
        <f>'Comm Input'!#REF!</f>
        <v>#REF!</v>
      </c>
      <c r="F507" s="36" t="e">
        <f>'Comm Input'!#REF!</f>
        <v>#REF!</v>
      </c>
      <c r="G507" s="36" t="e">
        <f>'Comm Input'!#REF!</f>
        <v>#REF!</v>
      </c>
      <c r="H507" s="23" t="e">
        <f>'Comm Input'!#REF!</f>
        <v>#REF!</v>
      </c>
      <c r="I507" s="36" t="e">
        <f>'Comm Input'!#REF!</f>
        <v>#REF!</v>
      </c>
      <c r="J507" s="23" t="e">
        <f>'Comm Input'!#REF!</f>
        <v>#REF!</v>
      </c>
      <c r="K507" s="1178" t="e">
        <f>'Comm Input'!#REF!</f>
        <v>#REF!</v>
      </c>
      <c r="L507" s="51" t="e">
        <f>'Comm Input'!#REF!</f>
        <v>#REF!</v>
      </c>
      <c r="M507" s="1173" t="e">
        <f>'Comm Input'!#REF!</f>
        <v>#REF!</v>
      </c>
      <c r="N507" s="23" t="e">
        <f>'Comm Input'!#REF!</f>
        <v>#REF!</v>
      </c>
      <c r="O507" s="109" t="e">
        <f>'Comm Input'!#REF!</f>
        <v>#REF!</v>
      </c>
    </row>
    <row r="508" spans="1:15" ht="23.25" x14ac:dyDescent="0.35">
      <c r="A508" s="11" t="e">
        <f>'Comm Input'!#REF!</f>
        <v>#REF!</v>
      </c>
      <c r="B508" t="e">
        <f>'Comm Input'!#REF!</f>
        <v>#REF!</v>
      </c>
      <c r="C508" s="40" t="e">
        <f>'Comm Input'!#REF!</f>
        <v>#REF!</v>
      </c>
      <c r="D508" s="40" t="e">
        <f>'Comm Input'!#REF!</f>
        <v>#REF!</v>
      </c>
      <c r="E508" s="38" t="e">
        <f>'Comm Input'!#REF!</f>
        <v>#REF!</v>
      </c>
      <c r="F508" s="22" t="e">
        <f>'Comm Input'!#REF!</f>
        <v>#REF!</v>
      </c>
      <c r="G508" s="17" t="e">
        <f>'Comm Input'!#REF!</f>
        <v>#REF!</v>
      </c>
      <c r="H508" s="38" t="e">
        <f>'Comm Input'!#REF!</f>
        <v>#REF!</v>
      </c>
      <c r="I508" s="38" t="e">
        <f>'Comm Input'!#REF!</f>
        <v>#REF!</v>
      </c>
      <c r="J508" s="22" t="e">
        <f>'Comm Input'!#REF!</f>
        <v>#REF!</v>
      </c>
      <c r="K508" s="164" t="e">
        <f>'Comm Input'!#REF!</f>
        <v>#REF!</v>
      </c>
      <c r="L508" s="27" t="e">
        <f>'Comm Input'!#REF!</f>
        <v>#REF!</v>
      </c>
      <c r="M508" s="137" t="e">
        <f>'Comm Input'!#REF!</f>
        <v>#REF!</v>
      </c>
      <c r="N508" s="137" t="e">
        <f>'Comm Input'!#REF!</f>
        <v>#REF!</v>
      </c>
      <c r="O508" s="109" t="e">
        <f>'Comm Input'!#REF!</f>
        <v>#REF!</v>
      </c>
    </row>
    <row r="509" spans="1:15" ht="23.25" x14ac:dyDescent="0.35">
      <c r="A509" s="199" t="e">
        <f>'Comm Input'!#REF!</f>
        <v>#REF!</v>
      </c>
      <c r="B509" s="35" t="e">
        <f>'Comm Input'!#REF!</f>
        <v>#REF!</v>
      </c>
      <c r="C509" s="46" t="e">
        <f>'Comm Input'!#REF!</f>
        <v>#REF!</v>
      </c>
      <c r="D509" s="8" t="e">
        <f>'Comm Input'!#REF!</f>
        <v>#REF!</v>
      </c>
      <c r="E509" s="158" t="e">
        <f>'Comm Input'!#REF!</f>
        <v>#REF!</v>
      </c>
      <c r="F509" s="158" t="e">
        <f>'Comm Input'!#REF!</f>
        <v>#REF!</v>
      </c>
      <c r="G509" s="158" t="e">
        <f>'Comm Input'!#REF!</f>
        <v>#REF!</v>
      </c>
      <c r="H509" s="117" t="e">
        <f>'Comm Input'!#REF!</f>
        <v>#REF!</v>
      </c>
      <c r="I509" s="158" t="e">
        <f>'Comm Input'!#REF!</f>
        <v>#REF!</v>
      </c>
      <c r="J509" s="117" t="e">
        <f>'Comm Input'!#REF!</f>
        <v>#REF!</v>
      </c>
      <c r="K509" s="160" t="e">
        <f>'Comm Input'!#REF!</f>
        <v>#REF!</v>
      </c>
      <c r="L509" s="158" t="e">
        <f>'Comm Input'!#REF!</f>
        <v>#REF!</v>
      </c>
      <c r="M509" s="159" t="e">
        <f>'Comm Input'!#REF!</f>
        <v>#REF!</v>
      </c>
      <c r="N509" s="183" t="e">
        <f>'Comm Input'!#REF!</f>
        <v>#REF!</v>
      </c>
      <c r="O509" s="3" t="e">
        <f>'Comm Input'!#REF!</f>
        <v>#REF!</v>
      </c>
    </row>
    <row r="510" spans="1:15" ht="23.25" x14ac:dyDescent="0.35">
      <c r="A510" t="e">
        <f>'Comm Input'!#REF!</f>
        <v>#REF!</v>
      </c>
      <c r="B510" t="e">
        <f>'Comm Input'!#REF!</f>
        <v>#REF!</v>
      </c>
      <c r="C510" t="e">
        <f>'Comm Input'!#REF!</f>
        <v>#REF!</v>
      </c>
      <c r="D510" s="90" t="e">
        <f>'Comm Input'!#REF!</f>
        <v>#REF!</v>
      </c>
      <c r="E510" s="13" t="e">
        <f>'Comm Input'!#REF!</f>
        <v>#REF!</v>
      </c>
      <c r="F510" s="36" t="e">
        <f>'Comm Input'!#REF!</f>
        <v>#REF!</v>
      </c>
      <c r="G510" s="13" t="e">
        <f>'Comm Input'!#REF!</f>
        <v>#REF!</v>
      </c>
      <c r="H510" s="23" t="e">
        <f>'Comm Input'!#REF!</f>
        <v>#REF!</v>
      </c>
      <c r="I510" s="36" t="e">
        <f>'Comm Input'!#REF!</f>
        <v>#REF!</v>
      </c>
      <c r="J510" s="23" t="e">
        <f>'Comm Input'!#REF!</f>
        <v>#REF!</v>
      </c>
      <c r="K510" s="23" t="e">
        <f>'Comm Input'!#REF!</f>
        <v>#REF!</v>
      </c>
      <c r="L510" s="23" t="e">
        <f>'Comm Input'!#REF!</f>
        <v>#REF!</v>
      </c>
      <c r="M510" s="23" t="e">
        <f>'Comm Input'!#REF!</f>
        <v>#REF!</v>
      </c>
      <c r="N510" s="23" t="e">
        <f>'Comm Input'!#REF!</f>
        <v>#REF!</v>
      </c>
      <c r="O510" s="3" t="e">
        <f>'Comm Input'!#REF!</f>
        <v>#REF!</v>
      </c>
    </row>
    <row r="511" spans="1:15" ht="23.25" x14ac:dyDescent="0.35">
      <c r="A511" s="11" t="e">
        <f>'Comm Input'!#REF!</f>
        <v>#REF!</v>
      </c>
      <c r="B511" s="11" t="e">
        <f>'Comm Input'!#REF!</f>
        <v>#REF!</v>
      </c>
      <c r="C511" s="11" t="e">
        <f>'Comm Input'!#REF!</f>
        <v>#REF!</v>
      </c>
      <c r="D511" s="11" t="e">
        <f>'Comm Input'!#REF!</f>
        <v>#REF!</v>
      </c>
      <c r="E511" s="13" t="e">
        <f>'Comm Input'!#REF!</f>
        <v>#REF!</v>
      </c>
      <c r="F511" s="36" t="e">
        <f>'Comm Input'!#REF!</f>
        <v>#REF!</v>
      </c>
      <c r="G511" s="13" t="e">
        <f>'Comm Input'!#REF!</f>
        <v>#REF!</v>
      </c>
      <c r="H511" s="23" t="e">
        <f>'Comm Input'!#REF!</f>
        <v>#REF!</v>
      </c>
      <c r="I511" s="36" t="e">
        <f>'Comm Input'!#REF!</f>
        <v>#REF!</v>
      </c>
      <c r="J511" s="23" t="e">
        <f>'Comm Input'!#REF!</f>
        <v>#REF!</v>
      </c>
      <c r="K511" s="23" t="e">
        <f>'Comm Input'!#REF!</f>
        <v>#REF!</v>
      </c>
      <c r="L511" s="23" t="e">
        <f>'Comm Input'!#REF!</f>
        <v>#REF!</v>
      </c>
      <c r="M511" s="23" t="e">
        <f>'Comm Input'!#REF!</f>
        <v>#REF!</v>
      </c>
      <c r="N511" s="23" t="e">
        <f>'Comm Input'!#REF!</f>
        <v>#REF!</v>
      </c>
      <c r="O511" s="3" t="e">
        <f>'Comm Input'!#REF!</f>
        <v>#REF!</v>
      </c>
    </row>
    <row r="512" spans="1:15" ht="23.25" x14ac:dyDescent="0.35">
      <c r="A512" s="11" t="e">
        <f>'Comm Input'!#REF!</f>
        <v>#REF!</v>
      </c>
      <c r="B512" s="11" t="e">
        <f>'Comm Input'!#REF!</f>
        <v>#REF!</v>
      </c>
      <c r="C512" s="11" t="e">
        <f>'Comm Input'!#REF!</f>
        <v>#REF!</v>
      </c>
      <c r="D512" s="26" t="e">
        <f>'Comm Input'!#REF!</f>
        <v>#REF!</v>
      </c>
      <c r="E512" s="13" t="e">
        <f>'Comm Input'!#REF!</f>
        <v>#REF!</v>
      </c>
      <c r="F512" s="36" t="e">
        <f>'Comm Input'!#REF!</f>
        <v>#REF!</v>
      </c>
      <c r="G512" s="36" t="e">
        <f>'Comm Input'!#REF!</f>
        <v>#REF!</v>
      </c>
      <c r="H512" s="23" t="e">
        <f>'Comm Input'!#REF!</f>
        <v>#REF!</v>
      </c>
      <c r="I512" s="36" t="e">
        <f>'Comm Input'!#REF!</f>
        <v>#REF!</v>
      </c>
      <c r="J512" s="23" t="e">
        <f>'Comm Input'!#REF!</f>
        <v>#REF!</v>
      </c>
      <c r="K512" s="23" t="e">
        <f>'Comm Input'!#REF!</f>
        <v>#REF!</v>
      </c>
      <c r="L512" s="23" t="e">
        <f>'Comm Input'!#REF!</f>
        <v>#REF!</v>
      </c>
      <c r="M512" s="23" t="e">
        <f>'Comm Input'!#REF!</f>
        <v>#REF!</v>
      </c>
      <c r="N512" s="23" t="e">
        <f>'Comm Input'!#REF!</f>
        <v>#REF!</v>
      </c>
      <c r="O512" s="3" t="e">
        <f>'Comm Input'!#REF!</f>
        <v>#REF!</v>
      </c>
    </row>
    <row r="513" spans="1:15" ht="23.25" x14ac:dyDescent="0.35">
      <c r="A513" s="11" t="e">
        <f>'Comm Input'!#REF!</f>
        <v>#REF!</v>
      </c>
      <c r="B513" s="11" t="e">
        <f>'Comm Input'!#REF!</f>
        <v>#REF!</v>
      </c>
      <c r="C513" s="11" t="e">
        <f>'Comm Input'!#REF!</f>
        <v>#REF!</v>
      </c>
      <c r="D513" s="11" t="e">
        <f>'Comm Input'!#REF!</f>
        <v>#REF!</v>
      </c>
      <c r="E513" s="13" t="e">
        <f>'Comm Input'!#REF!</f>
        <v>#REF!</v>
      </c>
      <c r="F513" s="36" t="e">
        <f>'Comm Input'!#REF!</f>
        <v>#REF!</v>
      </c>
      <c r="G513" s="36" t="e">
        <f>'Comm Input'!#REF!</f>
        <v>#REF!</v>
      </c>
      <c r="H513" s="23" t="e">
        <f>'Comm Input'!#REF!</f>
        <v>#REF!</v>
      </c>
      <c r="I513" s="36" t="e">
        <f>'Comm Input'!#REF!</f>
        <v>#REF!</v>
      </c>
      <c r="J513" s="23" t="e">
        <f>'Comm Input'!#REF!</f>
        <v>#REF!</v>
      </c>
      <c r="K513" s="1173" t="e">
        <f>'Comm Input'!#REF!</f>
        <v>#REF!</v>
      </c>
      <c r="L513" s="51" t="e">
        <f>'Comm Input'!#REF!</f>
        <v>#REF!</v>
      </c>
      <c r="M513" s="51" t="e">
        <f>'Comm Input'!#REF!</f>
        <v>#REF!</v>
      </c>
      <c r="N513" s="23" t="e">
        <f>'Comm Input'!#REF!</f>
        <v>#REF!</v>
      </c>
      <c r="O513" s="109" t="e">
        <f>'Comm Input'!#REF!</f>
        <v>#REF!</v>
      </c>
    </row>
    <row r="514" spans="1:15" ht="23.25" x14ac:dyDescent="0.35">
      <c r="A514" s="11" t="e">
        <f>'Comm Input'!#REF!</f>
        <v>#REF!</v>
      </c>
      <c r="B514" t="e">
        <f>'Comm Input'!#REF!</f>
        <v>#REF!</v>
      </c>
      <c r="C514" s="40" t="e">
        <f>'Comm Input'!#REF!</f>
        <v>#REF!</v>
      </c>
      <c r="D514" s="40" t="e">
        <f>'Comm Input'!#REF!</f>
        <v>#REF!</v>
      </c>
      <c r="E514" s="38" t="e">
        <f>'Comm Input'!#REF!</f>
        <v>#REF!</v>
      </c>
      <c r="F514" s="22" t="e">
        <f>'Comm Input'!#REF!</f>
        <v>#REF!</v>
      </c>
      <c r="G514" s="17" t="e">
        <f>'Comm Input'!#REF!</f>
        <v>#REF!</v>
      </c>
      <c r="H514" s="38" t="e">
        <f>'Comm Input'!#REF!</f>
        <v>#REF!</v>
      </c>
      <c r="I514" s="38" t="e">
        <f>'Comm Input'!#REF!</f>
        <v>#REF!</v>
      </c>
      <c r="J514" s="22" t="e">
        <f>'Comm Input'!#REF!</f>
        <v>#REF!</v>
      </c>
      <c r="K514" s="164" t="e">
        <f>'Comm Input'!#REF!</f>
        <v>#REF!</v>
      </c>
      <c r="L514" s="27" t="e">
        <f>'Comm Input'!#REF!</f>
        <v>#REF!</v>
      </c>
      <c r="M514" s="137" t="e">
        <f>'Comm Input'!#REF!</f>
        <v>#REF!</v>
      </c>
      <c r="N514" s="137" t="e">
        <f>'Comm Input'!#REF!</f>
        <v>#REF!</v>
      </c>
      <c r="O514" s="109" t="e">
        <f>'Comm Input'!#REF!</f>
        <v>#REF!</v>
      </c>
    </row>
    <row r="515" spans="1:15" ht="23.25" x14ac:dyDescent="0.35">
      <c r="A515" s="199" t="e">
        <f>'Comm Input'!#REF!</f>
        <v>#REF!</v>
      </c>
      <c r="B515" s="35" t="e">
        <f>'Comm Input'!#REF!</f>
        <v>#REF!</v>
      </c>
      <c r="C515" s="46" t="e">
        <f>'Comm Input'!#REF!</f>
        <v>#REF!</v>
      </c>
      <c r="D515" s="8" t="e">
        <f>'Comm Input'!#REF!</f>
        <v>#REF!</v>
      </c>
      <c r="E515" s="158" t="e">
        <f>'Comm Input'!#REF!</f>
        <v>#REF!</v>
      </c>
      <c r="F515" s="158" t="e">
        <f>'Comm Input'!#REF!</f>
        <v>#REF!</v>
      </c>
      <c r="G515" s="158" t="e">
        <f>'Comm Input'!#REF!</f>
        <v>#REF!</v>
      </c>
      <c r="H515" s="117" t="e">
        <f>'Comm Input'!#REF!</f>
        <v>#REF!</v>
      </c>
      <c r="I515" s="158" t="e">
        <f>'Comm Input'!#REF!</f>
        <v>#REF!</v>
      </c>
      <c r="J515" s="117" t="e">
        <f>'Comm Input'!#REF!</f>
        <v>#REF!</v>
      </c>
      <c r="K515" s="160" t="e">
        <f>'Comm Input'!#REF!</f>
        <v>#REF!</v>
      </c>
      <c r="L515" s="158" t="e">
        <f>'Comm Input'!#REF!</f>
        <v>#REF!</v>
      </c>
      <c r="M515" s="159" t="e">
        <f>'Comm Input'!#REF!</f>
        <v>#REF!</v>
      </c>
      <c r="N515" s="183" t="e">
        <f>'Comm Input'!#REF!</f>
        <v>#REF!</v>
      </c>
      <c r="O515" s="3" t="e">
        <f>'Comm Input'!#REF!</f>
        <v>#REF!</v>
      </c>
    </row>
    <row r="516" spans="1:15" ht="23.25" x14ac:dyDescent="0.35">
      <c r="A516" t="e">
        <f>'Comm Input'!#REF!</f>
        <v>#REF!</v>
      </c>
      <c r="B516" t="e">
        <f>'Comm Input'!#REF!</f>
        <v>#REF!</v>
      </c>
      <c r="C516" t="e">
        <f>'Comm Input'!#REF!</f>
        <v>#REF!</v>
      </c>
      <c r="D516" s="90" t="e">
        <f>'Comm Input'!#REF!</f>
        <v>#REF!</v>
      </c>
      <c r="E516" s="13" t="e">
        <f>'Comm Input'!#REF!</f>
        <v>#REF!</v>
      </c>
      <c r="F516" s="36" t="e">
        <f>'Comm Input'!#REF!</f>
        <v>#REF!</v>
      </c>
      <c r="G516" s="13" t="e">
        <f>'Comm Input'!#REF!</f>
        <v>#REF!</v>
      </c>
      <c r="H516" s="23" t="e">
        <f>'Comm Input'!#REF!</f>
        <v>#REF!</v>
      </c>
      <c r="I516" s="36" t="e">
        <f>'Comm Input'!#REF!</f>
        <v>#REF!</v>
      </c>
      <c r="J516" s="23" t="e">
        <f>'Comm Input'!#REF!</f>
        <v>#REF!</v>
      </c>
      <c r="K516" s="23" t="e">
        <f>'Comm Input'!#REF!</f>
        <v>#REF!</v>
      </c>
      <c r="L516" s="23" t="e">
        <f>'Comm Input'!#REF!</f>
        <v>#REF!</v>
      </c>
      <c r="M516" s="23" t="e">
        <f>'Comm Input'!#REF!</f>
        <v>#REF!</v>
      </c>
      <c r="N516" s="23" t="e">
        <f>'Comm Input'!#REF!</f>
        <v>#REF!</v>
      </c>
      <c r="O516" s="3" t="e">
        <f>'Comm Input'!#REF!</f>
        <v>#REF!</v>
      </c>
    </row>
    <row r="517" spans="1:15" ht="23.25" x14ac:dyDescent="0.35">
      <c r="A517" s="11" t="e">
        <f>'Comm Input'!#REF!</f>
        <v>#REF!</v>
      </c>
      <c r="B517" s="11" t="e">
        <f>'Comm Input'!#REF!</f>
        <v>#REF!</v>
      </c>
      <c r="C517" s="11" t="e">
        <f>'Comm Input'!#REF!</f>
        <v>#REF!</v>
      </c>
      <c r="D517" s="11" t="e">
        <f>'Comm Input'!#REF!</f>
        <v>#REF!</v>
      </c>
      <c r="E517" s="13" t="e">
        <f>'Comm Input'!#REF!</f>
        <v>#REF!</v>
      </c>
      <c r="F517" s="36" t="e">
        <f>'Comm Input'!#REF!</f>
        <v>#REF!</v>
      </c>
      <c r="G517" s="13" t="e">
        <f>'Comm Input'!#REF!</f>
        <v>#REF!</v>
      </c>
      <c r="H517" s="23" t="e">
        <f>'Comm Input'!#REF!</f>
        <v>#REF!</v>
      </c>
      <c r="I517" s="36" t="e">
        <f>'Comm Input'!#REF!</f>
        <v>#REF!</v>
      </c>
      <c r="J517" s="23" t="e">
        <f>'Comm Input'!#REF!</f>
        <v>#REF!</v>
      </c>
      <c r="K517" s="23" t="e">
        <f>'Comm Input'!#REF!</f>
        <v>#REF!</v>
      </c>
      <c r="L517" s="23" t="e">
        <f>'Comm Input'!#REF!</f>
        <v>#REF!</v>
      </c>
      <c r="M517" s="23" t="e">
        <f>'Comm Input'!#REF!</f>
        <v>#REF!</v>
      </c>
      <c r="N517" s="23" t="e">
        <f>'Comm Input'!#REF!</f>
        <v>#REF!</v>
      </c>
      <c r="O517" s="3" t="e">
        <f>'Comm Input'!#REF!</f>
        <v>#REF!</v>
      </c>
    </row>
    <row r="518" spans="1:15" ht="23.25" x14ac:dyDescent="0.35">
      <c r="A518" s="11" t="e">
        <f>'Comm Input'!#REF!</f>
        <v>#REF!</v>
      </c>
      <c r="B518" s="11" t="e">
        <f>'Comm Input'!#REF!</f>
        <v>#REF!</v>
      </c>
      <c r="C518" s="11" t="e">
        <f>'Comm Input'!#REF!</f>
        <v>#REF!</v>
      </c>
      <c r="D518" s="12" t="e">
        <f>'Comm Input'!#REF!</f>
        <v>#REF!</v>
      </c>
      <c r="E518" s="13" t="e">
        <f>'Comm Input'!#REF!</f>
        <v>#REF!</v>
      </c>
      <c r="F518" s="36" t="e">
        <f>'Comm Input'!#REF!</f>
        <v>#REF!</v>
      </c>
      <c r="G518" s="36" t="e">
        <f>'Comm Input'!#REF!</f>
        <v>#REF!</v>
      </c>
      <c r="H518" s="23" t="e">
        <f>'Comm Input'!#REF!</f>
        <v>#REF!</v>
      </c>
      <c r="I518" s="36" t="e">
        <f>'Comm Input'!#REF!</f>
        <v>#REF!</v>
      </c>
      <c r="J518" s="23" t="e">
        <f>'Comm Input'!#REF!</f>
        <v>#REF!</v>
      </c>
      <c r="K518" s="23" t="e">
        <f>'Comm Input'!#REF!</f>
        <v>#REF!</v>
      </c>
      <c r="L518" s="23" t="e">
        <f>'Comm Input'!#REF!</f>
        <v>#REF!</v>
      </c>
      <c r="M518" s="23" t="e">
        <f>'Comm Input'!#REF!</f>
        <v>#REF!</v>
      </c>
      <c r="N518" s="23" t="e">
        <f>'Comm Input'!#REF!</f>
        <v>#REF!</v>
      </c>
      <c r="O518" s="3" t="e">
        <f>'Comm Input'!#REF!</f>
        <v>#REF!</v>
      </c>
    </row>
    <row r="519" spans="1:15" ht="23.25" x14ac:dyDescent="0.35">
      <c r="A519" s="11" t="e">
        <f>'Comm Input'!#REF!</f>
        <v>#REF!</v>
      </c>
      <c r="B519" s="11" t="e">
        <f>'Comm Input'!#REF!</f>
        <v>#REF!</v>
      </c>
      <c r="C519" s="11" t="e">
        <f>'Comm Input'!#REF!</f>
        <v>#REF!</v>
      </c>
      <c r="D519" s="11" t="e">
        <f>'Comm Input'!#REF!</f>
        <v>#REF!</v>
      </c>
      <c r="E519" s="13" t="e">
        <f>'Comm Input'!#REF!</f>
        <v>#REF!</v>
      </c>
      <c r="F519" s="36" t="e">
        <f>'Comm Input'!#REF!</f>
        <v>#REF!</v>
      </c>
      <c r="G519" s="36" t="e">
        <f>'Comm Input'!#REF!</f>
        <v>#REF!</v>
      </c>
      <c r="H519" s="23" t="e">
        <f>'Comm Input'!#REF!</f>
        <v>#REF!</v>
      </c>
      <c r="I519" s="36" t="e">
        <f>'Comm Input'!#REF!</f>
        <v>#REF!</v>
      </c>
      <c r="J519" s="23" t="e">
        <f>'Comm Input'!#REF!</f>
        <v>#REF!</v>
      </c>
      <c r="K519" s="1173" t="e">
        <f>'Comm Input'!#REF!</f>
        <v>#REF!</v>
      </c>
      <c r="L519" s="1173" t="e">
        <f>'Comm Input'!#REF!</f>
        <v>#REF!</v>
      </c>
      <c r="M519" s="51" t="e">
        <f>'Comm Input'!#REF!</f>
        <v>#REF!</v>
      </c>
      <c r="N519" s="23" t="e">
        <f>'Comm Input'!#REF!</f>
        <v>#REF!</v>
      </c>
      <c r="O519" s="109" t="e">
        <f>'Comm Input'!#REF!</f>
        <v>#REF!</v>
      </c>
    </row>
    <row r="520" spans="1:15" ht="23.25" x14ac:dyDescent="0.35">
      <c r="A520" s="11" t="e">
        <f>'Comm Input'!#REF!</f>
        <v>#REF!</v>
      </c>
      <c r="B520" t="e">
        <f>'Comm Input'!#REF!</f>
        <v>#REF!</v>
      </c>
      <c r="C520" s="40" t="e">
        <f>'Comm Input'!#REF!</f>
        <v>#REF!</v>
      </c>
      <c r="D520" s="40" t="e">
        <f>'Comm Input'!#REF!</f>
        <v>#REF!</v>
      </c>
      <c r="E520" s="38" t="e">
        <f>'Comm Input'!#REF!</f>
        <v>#REF!</v>
      </c>
      <c r="F520" s="22" t="e">
        <f>'Comm Input'!#REF!</f>
        <v>#REF!</v>
      </c>
      <c r="G520" s="17" t="e">
        <f>'Comm Input'!#REF!</f>
        <v>#REF!</v>
      </c>
      <c r="H520" s="38" t="e">
        <f>'Comm Input'!#REF!</f>
        <v>#REF!</v>
      </c>
      <c r="I520" s="38" t="e">
        <f>'Comm Input'!#REF!</f>
        <v>#REF!</v>
      </c>
      <c r="J520" s="22" t="e">
        <f>'Comm Input'!#REF!</f>
        <v>#REF!</v>
      </c>
      <c r="K520" s="164" t="e">
        <f>'Comm Input'!#REF!</f>
        <v>#REF!</v>
      </c>
      <c r="L520" s="27" t="e">
        <f>'Comm Input'!#REF!</f>
        <v>#REF!</v>
      </c>
      <c r="M520" s="137" t="e">
        <f>'Comm Input'!#REF!</f>
        <v>#REF!</v>
      </c>
      <c r="N520" s="137" t="e">
        <f>'Comm Input'!#REF!</f>
        <v>#REF!</v>
      </c>
      <c r="O520" s="109" t="e">
        <f>'Comm Input'!#REF!</f>
        <v>#REF!</v>
      </c>
    </row>
    <row r="521" spans="1:15" ht="23.25" x14ac:dyDescent="0.35">
      <c r="A521" s="199" t="e">
        <f>'Comm Input'!#REF!</f>
        <v>#REF!</v>
      </c>
      <c r="B521" s="35" t="e">
        <f>'Comm Input'!#REF!</f>
        <v>#REF!</v>
      </c>
      <c r="C521" s="46" t="e">
        <f>'Comm Input'!#REF!</f>
        <v>#REF!</v>
      </c>
      <c r="D521" s="8" t="e">
        <f>'Comm Input'!#REF!</f>
        <v>#REF!</v>
      </c>
      <c r="E521" s="158" t="e">
        <f>'Comm Input'!#REF!</f>
        <v>#REF!</v>
      </c>
      <c r="F521" s="158" t="e">
        <f>'Comm Input'!#REF!</f>
        <v>#REF!</v>
      </c>
      <c r="G521" s="158" t="e">
        <f>'Comm Input'!#REF!</f>
        <v>#REF!</v>
      </c>
      <c r="H521" s="117" t="e">
        <f>'Comm Input'!#REF!</f>
        <v>#REF!</v>
      </c>
      <c r="I521" s="158" t="e">
        <f>'Comm Input'!#REF!</f>
        <v>#REF!</v>
      </c>
      <c r="J521" s="117" t="e">
        <f>'Comm Input'!#REF!</f>
        <v>#REF!</v>
      </c>
      <c r="K521" s="160" t="e">
        <f>'Comm Input'!#REF!</f>
        <v>#REF!</v>
      </c>
      <c r="L521" s="158" t="e">
        <f>'Comm Input'!#REF!</f>
        <v>#REF!</v>
      </c>
      <c r="M521" s="159" t="e">
        <f>'Comm Input'!#REF!</f>
        <v>#REF!</v>
      </c>
      <c r="N521" s="183" t="e">
        <f>'Comm Input'!#REF!</f>
        <v>#REF!</v>
      </c>
      <c r="O521" s="3" t="e">
        <f>'Comm Input'!#REF!</f>
        <v>#REF!</v>
      </c>
    </row>
    <row r="522" spans="1:15" ht="23.25" x14ac:dyDescent="0.35">
      <c r="A522" t="e">
        <f>'Comm Input'!#REF!</f>
        <v>#REF!</v>
      </c>
      <c r="B522" t="e">
        <f>'Comm Input'!#REF!</f>
        <v>#REF!</v>
      </c>
      <c r="C522" t="e">
        <f>'Comm Input'!#REF!</f>
        <v>#REF!</v>
      </c>
      <c r="D522" s="90" t="e">
        <f>'Comm Input'!#REF!</f>
        <v>#REF!</v>
      </c>
      <c r="E522" s="13" t="e">
        <f>'Comm Input'!#REF!</f>
        <v>#REF!</v>
      </c>
      <c r="F522" s="36" t="e">
        <f>'Comm Input'!#REF!</f>
        <v>#REF!</v>
      </c>
      <c r="G522" s="13" t="e">
        <f>'Comm Input'!#REF!</f>
        <v>#REF!</v>
      </c>
      <c r="H522" s="23" t="e">
        <f>'Comm Input'!#REF!</f>
        <v>#REF!</v>
      </c>
      <c r="I522" s="36" t="e">
        <f>'Comm Input'!#REF!</f>
        <v>#REF!</v>
      </c>
      <c r="J522" s="23" t="e">
        <f>'Comm Input'!#REF!</f>
        <v>#REF!</v>
      </c>
      <c r="K522" s="23" t="e">
        <f>'Comm Input'!#REF!</f>
        <v>#REF!</v>
      </c>
      <c r="L522" s="23" t="e">
        <f>'Comm Input'!#REF!</f>
        <v>#REF!</v>
      </c>
      <c r="M522" s="23" t="e">
        <f>'Comm Input'!#REF!</f>
        <v>#REF!</v>
      </c>
      <c r="N522" s="23" t="e">
        <f>'Comm Input'!#REF!</f>
        <v>#REF!</v>
      </c>
      <c r="O522" s="3" t="e">
        <f>'Comm Input'!#REF!</f>
        <v>#REF!</v>
      </c>
    </row>
    <row r="523" spans="1:15" ht="23.25" x14ac:dyDescent="0.35">
      <c r="A523" s="11" t="e">
        <f>'Comm Input'!#REF!</f>
        <v>#REF!</v>
      </c>
      <c r="B523" s="11" t="e">
        <f>'Comm Input'!#REF!</f>
        <v>#REF!</v>
      </c>
      <c r="C523" s="11" t="e">
        <f>'Comm Input'!#REF!</f>
        <v>#REF!</v>
      </c>
      <c r="D523" s="11" t="e">
        <f>'Comm Input'!#REF!</f>
        <v>#REF!</v>
      </c>
      <c r="E523" s="13" t="e">
        <f>'Comm Input'!#REF!</f>
        <v>#REF!</v>
      </c>
      <c r="F523" s="36" t="e">
        <f>'Comm Input'!#REF!</f>
        <v>#REF!</v>
      </c>
      <c r="G523" s="13" t="e">
        <f>'Comm Input'!#REF!</f>
        <v>#REF!</v>
      </c>
      <c r="H523" s="23" t="e">
        <f>'Comm Input'!#REF!</f>
        <v>#REF!</v>
      </c>
      <c r="I523" s="36" t="e">
        <f>'Comm Input'!#REF!</f>
        <v>#REF!</v>
      </c>
      <c r="J523" s="23" t="e">
        <f>'Comm Input'!#REF!</f>
        <v>#REF!</v>
      </c>
      <c r="K523" s="23" t="e">
        <f>'Comm Input'!#REF!</f>
        <v>#REF!</v>
      </c>
      <c r="L523" s="23" t="e">
        <f>'Comm Input'!#REF!</f>
        <v>#REF!</v>
      </c>
      <c r="M523" s="23" t="e">
        <f>'Comm Input'!#REF!</f>
        <v>#REF!</v>
      </c>
      <c r="N523" s="23" t="e">
        <f>'Comm Input'!#REF!</f>
        <v>#REF!</v>
      </c>
      <c r="O523" s="3" t="e">
        <f>'Comm Input'!#REF!</f>
        <v>#REF!</v>
      </c>
    </row>
    <row r="524" spans="1:15" ht="23.25" x14ac:dyDescent="0.35">
      <c r="A524" s="11" t="e">
        <f>'Comm Input'!#REF!</f>
        <v>#REF!</v>
      </c>
      <c r="B524" s="11" t="e">
        <f>'Comm Input'!#REF!</f>
        <v>#REF!</v>
      </c>
      <c r="C524" s="11" t="e">
        <f>'Comm Input'!#REF!</f>
        <v>#REF!</v>
      </c>
      <c r="D524" s="11" t="e">
        <f>'Comm Input'!#REF!</f>
        <v>#REF!</v>
      </c>
      <c r="E524" s="13" t="e">
        <f>'Comm Input'!#REF!</f>
        <v>#REF!</v>
      </c>
      <c r="F524" s="36" t="e">
        <f>'Comm Input'!#REF!</f>
        <v>#REF!</v>
      </c>
      <c r="G524" s="36" t="e">
        <f>'Comm Input'!#REF!</f>
        <v>#REF!</v>
      </c>
      <c r="H524" s="23" t="e">
        <f>'Comm Input'!#REF!</f>
        <v>#REF!</v>
      </c>
      <c r="I524" s="36" t="e">
        <f>'Comm Input'!#REF!</f>
        <v>#REF!</v>
      </c>
      <c r="J524" s="23" t="e">
        <f>'Comm Input'!#REF!</f>
        <v>#REF!</v>
      </c>
      <c r="K524" s="23" t="e">
        <f>'Comm Input'!#REF!</f>
        <v>#REF!</v>
      </c>
      <c r="L524" s="23" t="e">
        <f>'Comm Input'!#REF!</f>
        <v>#REF!</v>
      </c>
      <c r="M524" s="23" t="e">
        <f>'Comm Input'!#REF!</f>
        <v>#REF!</v>
      </c>
      <c r="N524" s="23" t="e">
        <f>'Comm Input'!#REF!</f>
        <v>#REF!</v>
      </c>
      <c r="O524" s="3" t="e">
        <f>'Comm Input'!#REF!</f>
        <v>#REF!</v>
      </c>
    </row>
    <row r="525" spans="1:15" ht="23.25" x14ac:dyDescent="0.35">
      <c r="A525" s="11" t="e">
        <f>'Comm Input'!#REF!</f>
        <v>#REF!</v>
      </c>
      <c r="B525" s="11" t="e">
        <f>'Comm Input'!#REF!</f>
        <v>#REF!</v>
      </c>
      <c r="C525" s="11" t="e">
        <f>'Comm Input'!#REF!</f>
        <v>#REF!</v>
      </c>
      <c r="D525" s="11" t="e">
        <f>'Comm Input'!#REF!</f>
        <v>#REF!</v>
      </c>
      <c r="E525" s="13" t="e">
        <f>'Comm Input'!#REF!</f>
        <v>#REF!</v>
      </c>
      <c r="F525" s="36" t="e">
        <f>'Comm Input'!#REF!</f>
        <v>#REF!</v>
      </c>
      <c r="G525" s="36" t="e">
        <f>'Comm Input'!#REF!</f>
        <v>#REF!</v>
      </c>
      <c r="H525" s="23" t="e">
        <f>'Comm Input'!#REF!</f>
        <v>#REF!</v>
      </c>
      <c r="I525" s="36" t="e">
        <f>'Comm Input'!#REF!</f>
        <v>#REF!</v>
      </c>
      <c r="J525" s="23" t="e">
        <f>'Comm Input'!#REF!</f>
        <v>#REF!</v>
      </c>
      <c r="K525" s="1178" t="e">
        <f>'Comm Input'!#REF!</f>
        <v>#REF!</v>
      </c>
      <c r="L525" s="51" t="e">
        <f>'Comm Input'!#REF!</f>
        <v>#REF!</v>
      </c>
      <c r="M525" s="1173" t="e">
        <f>'Comm Input'!#REF!</f>
        <v>#REF!</v>
      </c>
      <c r="N525" s="23" t="e">
        <f>'Comm Input'!#REF!</f>
        <v>#REF!</v>
      </c>
      <c r="O525" s="109" t="e">
        <f>'Comm Input'!#REF!</f>
        <v>#REF!</v>
      </c>
    </row>
    <row r="526" spans="1:15" ht="23.25" x14ac:dyDescent="0.35">
      <c r="A526" s="11" t="e">
        <f>'Comm Input'!#REF!</f>
        <v>#REF!</v>
      </c>
      <c r="B526" t="e">
        <f>'Comm Input'!#REF!</f>
        <v>#REF!</v>
      </c>
      <c r="C526" s="40" t="e">
        <f>'Comm Input'!#REF!</f>
        <v>#REF!</v>
      </c>
      <c r="D526" s="40" t="e">
        <f>'Comm Input'!#REF!</f>
        <v>#REF!</v>
      </c>
      <c r="E526" s="38" t="e">
        <f>'Comm Input'!#REF!</f>
        <v>#REF!</v>
      </c>
      <c r="F526" s="22" t="e">
        <f>'Comm Input'!#REF!</f>
        <v>#REF!</v>
      </c>
      <c r="G526" s="17" t="e">
        <f>'Comm Input'!#REF!</f>
        <v>#REF!</v>
      </c>
      <c r="H526" s="38" t="e">
        <f>'Comm Input'!#REF!</f>
        <v>#REF!</v>
      </c>
      <c r="I526" s="38" t="e">
        <f>'Comm Input'!#REF!</f>
        <v>#REF!</v>
      </c>
      <c r="J526" s="22" t="e">
        <f>'Comm Input'!#REF!</f>
        <v>#REF!</v>
      </c>
      <c r="K526" s="164" t="e">
        <f>'Comm Input'!#REF!</f>
        <v>#REF!</v>
      </c>
      <c r="L526" s="27" t="e">
        <f>'Comm Input'!#REF!</f>
        <v>#REF!</v>
      </c>
      <c r="M526" s="137" t="e">
        <f>'Comm Input'!#REF!</f>
        <v>#REF!</v>
      </c>
      <c r="N526" s="137" t="e">
        <f>'Comm Input'!#REF!</f>
        <v>#REF!</v>
      </c>
      <c r="O526" s="109" t="e">
        <f>'Comm Input'!#REF!</f>
        <v>#REF!</v>
      </c>
    </row>
    <row r="527" spans="1:15" ht="23.25" x14ac:dyDescent="0.35">
      <c r="A527" s="199" t="e">
        <f>'Comm Input'!#REF!</f>
        <v>#REF!</v>
      </c>
      <c r="B527" s="35" t="e">
        <f>'Comm Input'!#REF!</f>
        <v>#REF!</v>
      </c>
      <c r="C527" s="46" t="e">
        <f>'Comm Input'!#REF!</f>
        <v>#REF!</v>
      </c>
      <c r="D527" s="8" t="e">
        <f>'Comm Input'!#REF!</f>
        <v>#REF!</v>
      </c>
      <c r="E527" s="158" t="e">
        <f>'Comm Input'!#REF!</f>
        <v>#REF!</v>
      </c>
      <c r="F527" s="158" t="e">
        <f>'Comm Input'!#REF!</f>
        <v>#REF!</v>
      </c>
      <c r="G527" s="158" t="e">
        <f>'Comm Input'!#REF!</f>
        <v>#REF!</v>
      </c>
      <c r="H527" s="117" t="e">
        <f>'Comm Input'!#REF!</f>
        <v>#REF!</v>
      </c>
      <c r="I527" s="158" t="e">
        <f>'Comm Input'!#REF!</f>
        <v>#REF!</v>
      </c>
      <c r="J527" s="117" t="e">
        <f>'Comm Input'!#REF!</f>
        <v>#REF!</v>
      </c>
      <c r="K527" s="160" t="e">
        <f>'Comm Input'!#REF!</f>
        <v>#REF!</v>
      </c>
      <c r="L527" s="158" t="e">
        <f>'Comm Input'!#REF!</f>
        <v>#REF!</v>
      </c>
      <c r="M527" s="159" t="e">
        <f>'Comm Input'!#REF!</f>
        <v>#REF!</v>
      </c>
      <c r="N527" s="183" t="e">
        <f>'Comm Input'!#REF!</f>
        <v>#REF!</v>
      </c>
      <c r="O527" s="3" t="e">
        <f>'Comm Input'!#REF!</f>
        <v>#REF!</v>
      </c>
    </row>
    <row r="528" spans="1:15" ht="23.25" x14ac:dyDescent="0.35">
      <c r="A528" t="e">
        <f>'Comm Input'!#REF!</f>
        <v>#REF!</v>
      </c>
      <c r="B528" t="e">
        <f>'Comm Input'!#REF!</f>
        <v>#REF!</v>
      </c>
      <c r="C528" t="e">
        <f>'Comm Input'!#REF!</f>
        <v>#REF!</v>
      </c>
      <c r="D528" s="90" t="e">
        <f>'Comm Input'!#REF!</f>
        <v>#REF!</v>
      </c>
      <c r="E528" s="13" t="e">
        <f>'Comm Input'!#REF!</f>
        <v>#REF!</v>
      </c>
      <c r="F528" s="36" t="e">
        <f>'Comm Input'!#REF!</f>
        <v>#REF!</v>
      </c>
      <c r="G528" s="13" t="e">
        <f>'Comm Input'!#REF!</f>
        <v>#REF!</v>
      </c>
      <c r="H528" s="23" t="e">
        <f>'Comm Input'!#REF!</f>
        <v>#REF!</v>
      </c>
      <c r="I528" s="36" t="e">
        <f>'Comm Input'!#REF!</f>
        <v>#REF!</v>
      </c>
      <c r="J528" s="23" t="e">
        <f>'Comm Input'!#REF!</f>
        <v>#REF!</v>
      </c>
      <c r="K528" s="23" t="e">
        <f>'Comm Input'!#REF!</f>
        <v>#REF!</v>
      </c>
      <c r="L528" s="23" t="e">
        <f>'Comm Input'!#REF!</f>
        <v>#REF!</v>
      </c>
      <c r="M528" s="23" t="e">
        <f>'Comm Input'!#REF!</f>
        <v>#REF!</v>
      </c>
      <c r="N528" s="23" t="e">
        <f>'Comm Input'!#REF!</f>
        <v>#REF!</v>
      </c>
      <c r="O528" s="3" t="e">
        <f>'Comm Input'!#REF!</f>
        <v>#REF!</v>
      </c>
    </row>
    <row r="529" spans="1:15" ht="23.25" x14ac:dyDescent="0.35">
      <c r="A529" s="11" t="e">
        <f>'Comm Input'!#REF!</f>
        <v>#REF!</v>
      </c>
      <c r="B529" s="11" t="e">
        <f>'Comm Input'!#REF!</f>
        <v>#REF!</v>
      </c>
      <c r="C529" s="11" t="e">
        <f>'Comm Input'!#REF!</f>
        <v>#REF!</v>
      </c>
      <c r="D529" s="11" t="e">
        <f>'Comm Input'!#REF!</f>
        <v>#REF!</v>
      </c>
      <c r="E529" s="13" t="e">
        <f>'Comm Input'!#REF!</f>
        <v>#REF!</v>
      </c>
      <c r="F529" s="36" t="e">
        <f>'Comm Input'!#REF!</f>
        <v>#REF!</v>
      </c>
      <c r="G529" s="13" t="e">
        <f>'Comm Input'!#REF!</f>
        <v>#REF!</v>
      </c>
      <c r="H529" s="23" t="e">
        <f>'Comm Input'!#REF!</f>
        <v>#REF!</v>
      </c>
      <c r="I529" s="36" t="e">
        <f>'Comm Input'!#REF!</f>
        <v>#REF!</v>
      </c>
      <c r="J529" s="23" t="e">
        <f>'Comm Input'!#REF!</f>
        <v>#REF!</v>
      </c>
      <c r="K529" s="23" t="e">
        <f>'Comm Input'!#REF!</f>
        <v>#REF!</v>
      </c>
      <c r="L529" s="23" t="e">
        <f>'Comm Input'!#REF!</f>
        <v>#REF!</v>
      </c>
      <c r="M529" s="23" t="e">
        <f>'Comm Input'!#REF!</f>
        <v>#REF!</v>
      </c>
      <c r="N529" s="23" t="e">
        <f>'Comm Input'!#REF!</f>
        <v>#REF!</v>
      </c>
      <c r="O529" s="3" t="e">
        <f>'Comm Input'!#REF!</f>
        <v>#REF!</v>
      </c>
    </row>
    <row r="530" spans="1:15" ht="23.25" x14ac:dyDescent="0.35">
      <c r="A530" s="11" t="e">
        <f>'Comm Input'!#REF!</f>
        <v>#REF!</v>
      </c>
      <c r="B530" s="11" t="e">
        <f>'Comm Input'!#REF!</f>
        <v>#REF!</v>
      </c>
      <c r="C530" s="11" t="e">
        <f>'Comm Input'!#REF!</f>
        <v>#REF!</v>
      </c>
      <c r="D530" s="11" t="e">
        <f>'Comm Input'!#REF!</f>
        <v>#REF!</v>
      </c>
      <c r="E530" s="13" t="e">
        <f>'Comm Input'!#REF!</f>
        <v>#REF!</v>
      </c>
      <c r="F530" s="36" t="e">
        <f>'Comm Input'!#REF!</f>
        <v>#REF!</v>
      </c>
      <c r="G530" s="36" t="e">
        <f>'Comm Input'!#REF!</f>
        <v>#REF!</v>
      </c>
      <c r="H530" s="23" t="e">
        <f>'Comm Input'!#REF!</f>
        <v>#REF!</v>
      </c>
      <c r="I530" s="36" t="e">
        <f>'Comm Input'!#REF!</f>
        <v>#REF!</v>
      </c>
      <c r="J530" s="23" t="e">
        <f>'Comm Input'!#REF!</f>
        <v>#REF!</v>
      </c>
      <c r="K530" s="23" t="e">
        <f>'Comm Input'!#REF!</f>
        <v>#REF!</v>
      </c>
      <c r="L530" s="23" t="e">
        <f>'Comm Input'!#REF!</f>
        <v>#REF!</v>
      </c>
      <c r="M530" s="23" t="e">
        <f>'Comm Input'!#REF!</f>
        <v>#REF!</v>
      </c>
      <c r="N530" s="23" t="e">
        <f>'Comm Input'!#REF!</f>
        <v>#REF!</v>
      </c>
      <c r="O530" s="3" t="e">
        <f>'Comm Input'!#REF!</f>
        <v>#REF!</v>
      </c>
    </row>
    <row r="531" spans="1:15" ht="23.25" x14ac:dyDescent="0.35">
      <c r="A531" s="11" t="e">
        <f>'Comm Input'!#REF!</f>
        <v>#REF!</v>
      </c>
      <c r="B531" s="11" t="e">
        <f>'Comm Input'!#REF!</f>
        <v>#REF!</v>
      </c>
      <c r="C531" s="11" t="e">
        <f>'Comm Input'!#REF!</f>
        <v>#REF!</v>
      </c>
      <c r="D531" s="11" t="e">
        <f>'Comm Input'!#REF!</f>
        <v>#REF!</v>
      </c>
      <c r="E531" s="13" t="e">
        <f>'Comm Input'!#REF!</f>
        <v>#REF!</v>
      </c>
      <c r="F531" s="36" t="e">
        <f>'Comm Input'!#REF!</f>
        <v>#REF!</v>
      </c>
      <c r="G531" s="36" t="e">
        <f>'Comm Input'!#REF!</f>
        <v>#REF!</v>
      </c>
      <c r="H531" s="23" t="e">
        <f>'Comm Input'!#REF!</f>
        <v>#REF!</v>
      </c>
      <c r="I531" s="36" t="e">
        <f>'Comm Input'!#REF!</f>
        <v>#REF!</v>
      </c>
      <c r="J531" s="23" t="e">
        <f>'Comm Input'!#REF!</f>
        <v>#REF!</v>
      </c>
      <c r="K531" s="1178" t="e">
        <f>'Comm Input'!#REF!</f>
        <v>#REF!</v>
      </c>
      <c r="L531" s="1173" t="e">
        <f>'Comm Input'!#REF!</f>
        <v>#REF!</v>
      </c>
      <c r="M531" s="51" t="e">
        <f>'Comm Input'!#REF!</f>
        <v>#REF!</v>
      </c>
      <c r="N531" s="23" t="e">
        <f>'Comm Input'!#REF!</f>
        <v>#REF!</v>
      </c>
      <c r="O531" s="109" t="e">
        <f>'Comm Input'!#REF!</f>
        <v>#REF!</v>
      </c>
    </row>
    <row r="532" spans="1:15" ht="23.25" x14ac:dyDescent="0.35">
      <c r="A532" s="11" t="e">
        <f>'Comm Input'!#REF!</f>
        <v>#REF!</v>
      </c>
      <c r="B532" s="11" t="e">
        <f>'Comm Input'!#REF!</f>
        <v>#REF!</v>
      </c>
      <c r="C532" s="11" t="e">
        <f>'Comm Input'!#REF!</f>
        <v>#REF!</v>
      </c>
      <c r="D532" s="11" t="e">
        <f>'Comm Input'!#REF!</f>
        <v>#REF!</v>
      </c>
      <c r="E532" s="13" t="e">
        <f>'Comm Input'!#REF!</f>
        <v>#REF!</v>
      </c>
      <c r="F532" s="36" t="e">
        <f>'Comm Input'!#REF!</f>
        <v>#REF!</v>
      </c>
      <c r="G532" s="36" t="e">
        <f>'Comm Input'!#REF!</f>
        <v>#REF!</v>
      </c>
      <c r="H532" s="23" t="e">
        <f>'Comm Input'!#REF!</f>
        <v>#REF!</v>
      </c>
      <c r="I532" s="36" t="e">
        <f>'Comm Input'!#REF!</f>
        <v>#REF!</v>
      </c>
      <c r="J532" s="23" t="e">
        <f>'Comm Input'!#REF!</f>
        <v>#REF!</v>
      </c>
      <c r="K532" s="51" t="e">
        <f>'Comm Input'!#REF!</f>
        <v>#REF!</v>
      </c>
      <c r="L532" s="51" t="e">
        <f>'Comm Input'!#REF!</f>
        <v>#REF!</v>
      </c>
      <c r="M532" s="23" t="e">
        <f>'Comm Input'!#REF!</f>
        <v>#REF!</v>
      </c>
      <c r="N532" s="23" t="e">
        <f>'Comm Input'!#REF!</f>
        <v>#REF!</v>
      </c>
      <c r="O532" s="109" t="e">
        <f>'Comm Input'!#REF!</f>
        <v>#REF!</v>
      </c>
    </row>
    <row r="533" spans="1:15" ht="23.25" x14ac:dyDescent="0.35">
      <c r="A533" s="199" t="e">
        <f>'Comm Input'!#REF!</f>
        <v>#REF!</v>
      </c>
      <c r="B533" s="35" t="e">
        <f>'Comm Input'!#REF!</f>
        <v>#REF!</v>
      </c>
      <c r="C533" s="46" t="e">
        <f>'Comm Input'!#REF!</f>
        <v>#REF!</v>
      </c>
      <c r="D533" s="8" t="e">
        <f>'Comm Input'!#REF!</f>
        <v>#REF!</v>
      </c>
      <c r="E533" s="158" t="e">
        <f>'Comm Input'!#REF!</f>
        <v>#REF!</v>
      </c>
      <c r="F533" s="158" t="e">
        <f>'Comm Input'!#REF!</f>
        <v>#REF!</v>
      </c>
      <c r="G533" s="158" t="e">
        <f>'Comm Input'!#REF!</f>
        <v>#REF!</v>
      </c>
      <c r="H533" s="117" t="e">
        <f>'Comm Input'!#REF!</f>
        <v>#REF!</v>
      </c>
      <c r="I533" s="158" t="e">
        <f>'Comm Input'!#REF!</f>
        <v>#REF!</v>
      </c>
      <c r="J533" s="117" t="e">
        <f>'Comm Input'!#REF!</f>
        <v>#REF!</v>
      </c>
      <c r="K533" s="160" t="e">
        <f>'Comm Input'!#REF!</f>
        <v>#REF!</v>
      </c>
      <c r="L533" s="158" t="e">
        <f>'Comm Input'!#REF!</f>
        <v>#REF!</v>
      </c>
      <c r="M533" s="159" t="e">
        <f>'Comm Input'!#REF!</f>
        <v>#REF!</v>
      </c>
      <c r="N533" s="183" t="e">
        <f>'Comm Input'!#REF!</f>
        <v>#REF!</v>
      </c>
      <c r="O533" s="3" t="e">
        <f>'Comm Input'!#REF!</f>
        <v>#REF!</v>
      </c>
    </row>
    <row r="534" spans="1:15" ht="23.25" x14ac:dyDescent="0.35">
      <c r="A534" t="e">
        <f>'Comm Input'!#REF!</f>
        <v>#REF!</v>
      </c>
      <c r="B534" s="174" t="e">
        <f>'Comm Input'!#REF!</f>
        <v>#REF!</v>
      </c>
      <c r="C534" s="174" t="e">
        <f>'Comm Input'!#REF!</f>
        <v>#REF!</v>
      </c>
      <c r="D534" s="174" t="e">
        <f>'Comm Input'!#REF!</f>
        <v>#REF!</v>
      </c>
      <c r="E534" s="13" t="e">
        <f>'Comm Input'!#REF!</f>
        <v>#REF!</v>
      </c>
      <c r="F534" s="36" t="e">
        <f>'Comm Input'!#REF!</f>
        <v>#REF!</v>
      </c>
      <c r="G534" s="13" t="e">
        <f>'Comm Input'!#REF!</f>
        <v>#REF!</v>
      </c>
      <c r="H534" s="23" t="e">
        <f>'Comm Input'!#REF!</f>
        <v>#REF!</v>
      </c>
      <c r="I534" s="36" t="e">
        <f>'Comm Input'!#REF!</f>
        <v>#REF!</v>
      </c>
      <c r="J534" s="23" t="e">
        <f>'Comm Input'!#REF!</f>
        <v>#REF!</v>
      </c>
      <c r="K534" s="23" t="e">
        <f>'Comm Input'!#REF!</f>
        <v>#REF!</v>
      </c>
      <c r="L534" s="23" t="e">
        <f>'Comm Input'!#REF!</f>
        <v>#REF!</v>
      </c>
      <c r="M534" s="23" t="e">
        <f>'Comm Input'!#REF!</f>
        <v>#REF!</v>
      </c>
      <c r="N534" s="23" t="e">
        <f>'Comm Input'!#REF!</f>
        <v>#REF!</v>
      </c>
      <c r="O534" s="3" t="e">
        <f>'Comm Input'!#REF!</f>
        <v>#REF!</v>
      </c>
    </row>
    <row r="535" spans="1:15" ht="23.25" x14ac:dyDescent="0.35">
      <c r="A535" s="11" t="e">
        <f>'Comm Input'!#REF!</f>
        <v>#REF!</v>
      </c>
      <c r="B535" s="11" t="e">
        <f>'Comm Input'!#REF!</f>
        <v>#REF!</v>
      </c>
      <c r="C535" s="11" t="e">
        <f>'Comm Input'!#REF!</f>
        <v>#REF!</v>
      </c>
      <c r="D535" s="11" t="e">
        <f>'Comm Input'!#REF!</f>
        <v>#REF!</v>
      </c>
      <c r="E535" s="13" t="e">
        <f>'Comm Input'!#REF!</f>
        <v>#REF!</v>
      </c>
      <c r="F535" s="36" t="e">
        <f>'Comm Input'!#REF!</f>
        <v>#REF!</v>
      </c>
      <c r="G535" s="13" t="e">
        <f>'Comm Input'!#REF!</f>
        <v>#REF!</v>
      </c>
      <c r="H535" s="23" t="e">
        <f>'Comm Input'!#REF!</f>
        <v>#REF!</v>
      </c>
      <c r="I535" s="36" t="e">
        <f>'Comm Input'!#REF!</f>
        <v>#REF!</v>
      </c>
      <c r="J535" s="23" t="e">
        <f>'Comm Input'!#REF!</f>
        <v>#REF!</v>
      </c>
      <c r="K535" s="23" t="e">
        <f>'Comm Input'!#REF!</f>
        <v>#REF!</v>
      </c>
      <c r="L535" s="23" t="e">
        <f>'Comm Input'!#REF!</f>
        <v>#REF!</v>
      </c>
      <c r="M535" s="23" t="e">
        <f>'Comm Input'!#REF!</f>
        <v>#REF!</v>
      </c>
      <c r="N535" s="23" t="e">
        <f>'Comm Input'!#REF!</f>
        <v>#REF!</v>
      </c>
      <c r="O535" s="3" t="e">
        <f>'Comm Input'!#REF!</f>
        <v>#REF!</v>
      </c>
    </row>
    <row r="536" spans="1:15" ht="23.25" x14ac:dyDescent="0.35">
      <c r="A536" s="11" t="e">
        <f>'Comm Input'!#REF!</f>
        <v>#REF!</v>
      </c>
      <c r="B536" s="11" t="e">
        <f>'Comm Input'!#REF!</f>
        <v>#REF!</v>
      </c>
      <c r="C536" s="11" t="e">
        <f>'Comm Input'!#REF!</f>
        <v>#REF!</v>
      </c>
      <c r="D536" s="11" t="e">
        <f>'Comm Input'!#REF!</f>
        <v>#REF!</v>
      </c>
      <c r="E536" s="13" t="e">
        <f>'Comm Input'!#REF!</f>
        <v>#REF!</v>
      </c>
      <c r="F536" s="36" t="e">
        <f>'Comm Input'!#REF!</f>
        <v>#REF!</v>
      </c>
      <c r="G536" s="36" t="e">
        <f>'Comm Input'!#REF!</f>
        <v>#REF!</v>
      </c>
      <c r="H536" s="23" t="e">
        <f>'Comm Input'!#REF!</f>
        <v>#REF!</v>
      </c>
      <c r="I536" s="36" t="e">
        <f>'Comm Input'!#REF!</f>
        <v>#REF!</v>
      </c>
      <c r="J536" s="23" t="e">
        <f>'Comm Input'!#REF!</f>
        <v>#REF!</v>
      </c>
      <c r="K536" s="23" t="e">
        <f>'Comm Input'!#REF!</f>
        <v>#REF!</v>
      </c>
      <c r="L536" s="23" t="e">
        <f>'Comm Input'!#REF!</f>
        <v>#REF!</v>
      </c>
      <c r="M536" s="23" t="e">
        <f>'Comm Input'!#REF!</f>
        <v>#REF!</v>
      </c>
      <c r="N536" s="23" t="e">
        <f>'Comm Input'!#REF!</f>
        <v>#REF!</v>
      </c>
      <c r="O536" s="3" t="e">
        <f>'Comm Input'!#REF!</f>
        <v>#REF!</v>
      </c>
    </row>
    <row r="537" spans="1:15" ht="23.25" x14ac:dyDescent="0.35">
      <c r="A537" s="11" t="e">
        <f>'Comm Input'!#REF!</f>
        <v>#REF!</v>
      </c>
      <c r="B537" s="11" t="e">
        <f>'Comm Input'!#REF!</f>
        <v>#REF!</v>
      </c>
      <c r="C537" s="11" t="e">
        <f>'Comm Input'!#REF!</f>
        <v>#REF!</v>
      </c>
      <c r="D537" s="11" t="e">
        <f>'Comm Input'!#REF!</f>
        <v>#REF!</v>
      </c>
      <c r="E537" s="13" t="e">
        <f>'Comm Input'!#REF!</f>
        <v>#REF!</v>
      </c>
      <c r="F537" s="36" t="e">
        <f>'Comm Input'!#REF!</f>
        <v>#REF!</v>
      </c>
      <c r="G537" s="36" t="e">
        <f>'Comm Input'!#REF!</f>
        <v>#REF!</v>
      </c>
      <c r="H537" s="23" t="e">
        <f>'Comm Input'!#REF!</f>
        <v>#REF!</v>
      </c>
      <c r="I537" s="36" t="e">
        <f>'Comm Input'!#REF!</f>
        <v>#REF!</v>
      </c>
      <c r="J537" s="23" t="e">
        <f>'Comm Input'!#REF!</f>
        <v>#REF!</v>
      </c>
      <c r="K537" s="1173" t="e">
        <f>'Comm Input'!#REF!</f>
        <v>#REF!</v>
      </c>
      <c r="L537" s="1173" t="e">
        <f>'Comm Input'!#REF!</f>
        <v>#REF!</v>
      </c>
      <c r="M537" s="23" t="e">
        <f>'Comm Input'!#REF!</f>
        <v>#REF!</v>
      </c>
      <c r="N537" s="23" t="e">
        <f>'Comm Input'!#REF!</f>
        <v>#REF!</v>
      </c>
      <c r="O537" s="109" t="e">
        <f>'Comm Input'!#REF!</f>
        <v>#REF!</v>
      </c>
    </row>
    <row r="538" spans="1:15" ht="23.25" x14ac:dyDescent="0.35">
      <c r="A538" s="11" t="e">
        <f>'Comm Input'!#REF!</f>
        <v>#REF!</v>
      </c>
      <c r="B538" s="11" t="e">
        <f>'Comm Input'!#REF!</f>
        <v>#REF!</v>
      </c>
      <c r="C538" s="11" t="e">
        <f>'Comm Input'!#REF!</f>
        <v>#REF!</v>
      </c>
      <c r="D538" s="11" t="e">
        <f>'Comm Input'!#REF!</f>
        <v>#REF!</v>
      </c>
      <c r="E538" s="13" t="e">
        <f>'Comm Input'!#REF!</f>
        <v>#REF!</v>
      </c>
      <c r="F538" s="36" t="e">
        <f>'Comm Input'!#REF!</f>
        <v>#REF!</v>
      </c>
      <c r="G538" s="36" t="e">
        <f>'Comm Input'!#REF!</f>
        <v>#REF!</v>
      </c>
      <c r="H538" s="23" t="e">
        <f>'Comm Input'!#REF!</f>
        <v>#REF!</v>
      </c>
      <c r="I538" s="36" t="e">
        <f>'Comm Input'!#REF!</f>
        <v>#REF!</v>
      </c>
      <c r="J538" s="23" t="e">
        <f>'Comm Input'!#REF!</f>
        <v>#REF!</v>
      </c>
      <c r="K538" s="51" t="e">
        <f>'Comm Input'!#REF!</f>
        <v>#REF!</v>
      </c>
      <c r="L538" s="51" t="e">
        <f>'Comm Input'!#REF!</f>
        <v>#REF!</v>
      </c>
      <c r="M538" s="23" t="e">
        <f>'Comm Input'!#REF!</f>
        <v>#REF!</v>
      </c>
      <c r="N538" s="23" t="e">
        <f>'Comm Input'!#REF!</f>
        <v>#REF!</v>
      </c>
      <c r="O538" s="109" t="e">
        <f>'Comm Input'!#REF!</f>
        <v>#REF!</v>
      </c>
    </row>
    <row r="539" spans="1:15" ht="23.25" x14ac:dyDescent="0.35">
      <c r="A539" s="199" t="e">
        <f>'Comm Input'!#REF!</f>
        <v>#REF!</v>
      </c>
      <c r="B539" s="35" t="e">
        <f>'Comm Input'!#REF!</f>
        <v>#REF!</v>
      </c>
      <c r="C539" s="46" t="e">
        <f>'Comm Input'!#REF!</f>
        <v>#REF!</v>
      </c>
      <c r="D539" s="8" t="e">
        <f>'Comm Input'!#REF!</f>
        <v>#REF!</v>
      </c>
      <c r="E539" s="158" t="e">
        <f>'Comm Input'!#REF!</f>
        <v>#REF!</v>
      </c>
      <c r="F539" s="158" t="e">
        <f>'Comm Input'!#REF!</f>
        <v>#REF!</v>
      </c>
      <c r="G539" s="158" t="e">
        <f>'Comm Input'!#REF!</f>
        <v>#REF!</v>
      </c>
      <c r="H539" s="117" t="e">
        <f>'Comm Input'!#REF!</f>
        <v>#REF!</v>
      </c>
      <c r="I539" s="158" t="e">
        <f>'Comm Input'!#REF!</f>
        <v>#REF!</v>
      </c>
      <c r="J539" s="117" t="e">
        <f>'Comm Input'!#REF!</f>
        <v>#REF!</v>
      </c>
      <c r="K539" s="160" t="e">
        <f>'Comm Input'!#REF!</f>
        <v>#REF!</v>
      </c>
      <c r="L539" s="158" t="e">
        <f>'Comm Input'!#REF!</f>
        <v>#REF!</v>
      </c>
      <c r="M539" s="159" t="e">
        <f>'Comm Input'!#REF!</f>
        <v>#REF!</v>
      </c>
      <c r="N539" s="183" t="e">
        <f>'Comm Input'!#REF!</f>
        <v>#REF!</v>
      </c>
      <c r="O539" s="3" t="e">
        <f>'Comm Input'!#REF!</f>
        <v>#REF!</v>
      </c>
    </row>
    <row r="540" spans="1:15" ht="23.25" x14ac:dyDescent="0.35">
      <c r="A540" t="e">
        <f>'Comm Input'!#REF!</f>
        <v>#REF!</v>
      </c>
      <c r="B540" t="e">
        <f>'Comm Input'!#REF!</f>
        <v>#REF!</v>
      </c>
      <c r="C540" t="e">
        <f>'Comm Input'!#REF!</f>
        <v>#REF!</v>
      </c>
      <c r="D540" t="e">
        <f>'Comm Input'!#REF!</f>
        <v>#REF!</v>
      </c>
      <c r="E540" s="13" t="e">
        <f>'Comm Input'!#REF!</f>
        <v>#REF!</v>
      </c>
      <c r="F540" s="36" t="e">
        <f>'Comm Input'!#REF!</f>
        <v>#REF!</v>
      </c>
      <c r="G540" s="13" t="e">
        <f>'Comm Input'!#REF!</f>
        <v>#REF!</v>
      </c>
      <c r="H540" s="23" t="e">
        <f>'Comm Input'!#REF!</f>
        <v>#REF!</v>
      </c>
      <c r="I540" s="36" t="e">
        <f>'Comm Input'!#REF!</f>
        <v>#REF!</v>
      </c>
      <c r="J540" s="23" t="e">
        <f>'Comm Input'!#REF!</f>
        <v>#REF!</v>
      </c>
      <c r="K540" s="23" t="e">
        <f>'Comm Input'!#REF!</f>
        <v>#REF!</v>
      </c>
      <c r="L540" s="23" t="e">
        <f>'Comm Input'!#REF!</f>
        <v>#REF!</v>
      </c>
      <c r="M540" s="23" t="e">
        <f>'Comm Input'!#REF!</f>
        <v>#REF!</v>
      </c>
      <c r="N540" s="23" t="e">
        <f>'Comm Input'!#REF!</f>
        <v>#REF!</v>
      </c>
      <c r="O540" s="3" t="e">
        <f>'Comm Input'!#REF!</f>
        <v>#REF!</v>
      </c>
    </row>
    <row r="541" spans="1:15" ht="23.25" x14ac:dyDescent="0.35">
      <c r="A541" s="11" t="e">
        <f>'Comm Input'!#REF!</f>
        <v>#REF!</v>
      </c>
      <c r="B541" s="11" t="e">
        <f>'Comm Input'!#REF!</f>
        <v>#REF!</v>
      </c>
      <c r="C541" s="11" t="e">
        <f>'Comm Input'!#REF!</f>
        <v>#REF!</v>
      </c>
      <c r="D541" s="11" t="e">
        <f>'Comm Input'!#REF!</f>
        <v>#REF!</v>
      </c>
      <c r="E541" s="13" t="e">
        <f>'Comm Input'!#REF!</f>
        <v>#REF!</v>
      </c>
      <c r="F541" s="36" t="e">
        <f>'Comm Input'!#REF!</f>
        <v>#REF!</v>
      </c>
      <c r="G541" s="13" t="e">
        <f>'Comm Input'!#REF!</f>
        <v>#REF!</v>
      </c>
      <c r="H541" s="23" t="e">
        <f>'Comm Input'!#REF!</f>
        <v>#REF!</v>
      </c>
      <c r="I541" s="36" t="e">
        <f>'Comm Input'!#REF!</f>
        <v>#REF!</v>
      </c>
      <c r="J541" s="23" t="e">
        <f>'Comm Input'!#REF!</f>
        <v>#REF!</v>
      </c>
      <c r="K541" s="23" t="e">
        <f>'Comm Input'!#REF!</f>
        <v>#REF!</v>
      </c>
      <c r="L541" s="23" t="e">
        <f>'Comm Input'!#REF!</f>
        <v>#REF!</v>
      </c>
      <c r="M541" s="23" t="e">
        <f>'Comm Input'!#REF!</f>
        <v>#REF!</v>
      </c>
      <c r="N541" s="23" t="e">
        <f>'Comm Input'!#REF!</f>
        <v>#REF!</v>
      </c>
      <c r="O541" s="3" t="e">
        <f>'Comm Input'!#REF!</f>
        <v>#REF!</v>
      </c>
    </row>
    <row r="542" spans="1:15" ht="23.25" x14ac:dyDescent="0.35">
      <c r="A542" s="11" t="e">
        <f>'Comm Input'!#REF!</f>
        <v>#REF!</v>
      </c>
      <c r="B542" s="11" t="e">
        <f>'Comm Input'!#REF!</f>
        <v>#REF!</v>
      </c>
      <c r="C542" s="11" t="e">
        <f>'Comm Input'!#REF!</f>
        <v>#REF!</v>
      </c>
      <c r="D542" s="11" t="e">
        <f>'Comm Input'!#REF!</f>
        <v>#REF!</v>
      </c>
      <c r="E542" s="13" t="e">
        <f>'Comm Input'!#REF!</f>
        <v>#REF!</v>
      </c>
      <c r="F542" s="36" t="e">
        <f>'Comm Input'!#REF!</f>
        <v>#REF!</v>
      </c>
      <c r="G542" s="36" t="e">
        <f>'Comm Input'!#REF!</f>
        <v>#REF!</v>
      </c>
      <c r="H542" s="23" t="e">
        <f>'Comm Input'!#REF!</f>
        <v>#REF!</v>
      </c>
      <c r="I542" s="36" t="e">
        <f>'Comm Input'!#REF!</f>
        <v>#REF!</v>
      </c>
      <c r="J542" s="23" t="e">
        <f>'Comm Input'!#REF!</f>
        <v>#REF!</v>
      </c>
      <c r="K542" s="23" t="e">
        <f>'Comm Input'!#REF!</f>
        <v>#REF!</v>
      </c>
      <c r="L542" s="23" t="e">
        <f>'Comm Input'!#REF!</f>
        <v>#REF!</v>
      </c>
      <c r="M542" s="23" t="e">
        <f>'Comm Input'!#REF!</f>
        <v>#REF!</v>
      </c>
      <c r="N542" s="23" t="e">
        <f>'Comm Input'!#REF!</f>
        <v>#REF!</v>
      </c>
      <c r="O542" s="3" t="e">
        <f>'Comm Input'!#REF!</f>
        <v>#REF!</v>
      </c>
    </row>
    <row r="543" spans="1:15" ht="23.25" x14ac:dyDescent="0.35">
      <c r="A543" s="11" t="e">
        <f>'Comm Input'!#REF!</f>
        <v>#REF!</v>
      </c>
      <c r="B543" s="11" t="e">
        <f>'Comm Input'!#REF!</f>
        <v>#REF!</v>
      </c>
      <c r="C543" s="11" t="e">
        <f>'Comm Input'!#REF!</f>
        <v>#REF!</v>
      </c>
      <c r="D543" s="11" t="e">
        <f>'Comm Input'!#REF!</f>
        <v>#REF!</v>
      </c>
      <c r="E543" s="13" t="e">
        <f>'Comm Input'!#REF!</f>
        <v>#REF!</v>
      </c>
      <c r="F543" s="36" t="e">
        <f>'Comm Input'!#REF!</f>
        <v>#REF!</v>
      </c>
      <c r="G543" s="36" t="e">
        <f>'Comm Input'!#REF!</f>
        <v>#REF!</v>
      </c>
      <c r="H543" s="23" t="e">
        <f>'Comm Input'!#REF!</f>
        <v>#REF!</v>
      </c>
      <c r="I543" s="36" t="e">
        <f>'Comm Input'!#REF!</f>
        <v>#REF!</v>
      </c>
      <c r="J543" s="23" t="e">
        <f>'Comm Input'!#REF!</f>
        <v>#REF!</v>
      </c>
      <c r="K543" s="1173" t="e">
        <f>'Comm Input'!#REF!</f>
        <v>#REF!</v>
      </c>
      <c r="L543" s="1173" t="e">
        <f>'Comm Input'!#REF!</f>
        <v>#REF!</v>
      </c>
      <c r="M543" s="1173" t="e">
        <f>'Comm Input'!#REF!</f>
        <v>#REF!</v>
      </c>
      <c r="N543" s="23" t="e">
        <f>'Comm Input'!#REF!</f>
        <v>#REF!</v>
      </c>
      <c r="O543" s="109" t="e">
        <f>'Comm Input'!#REF!</f>
        <v>#REF!</v>
      </c>
    </row>
    <row r="544" spans="1:15" ht="23.25" x14ac:dyDescent="0.35">
      <c r="A544" s="11" t="e">
        <f>'Comm Input'!#REF!</f>
        <v>#REF!</v>
      </c>
      <c r="B544" s="11" t="e">
        <f>'Comm Input'!#REF!</f>
        <v>#REF!</v>
      </c>
      <c r="C544" s="11" t="e">
        <f>'Comm Input'!#REF!</f>
        <v>#REF!</v>
      </c>
      <c r="D544" s="11" t="e">
        <f>'Comm Input'!#REF!</f>
        <v>#REF!</v>
      </c>
      <c r="E544" s="13" t="e">
        <f>'Comm Input'!#REF!</f>
        <v>#REF!</v>
      </c>
      <c r="F544" s="36" t="e">
        <f>'Comm Input'!#REF!</f>
        <v>#REF!</v>
      </c>
      <c r="G544" s="36" t="e">
        <f>'Comm Input'!#REF!</f>
        <v>#REF!</v>
      </c>
      <c r="H544" s="23" t="e">
        <f>'Comm Input'!#REF!</f>
        <v>#REF!</v>
      </c>
      <c r="I544" s="36" t="e">
        <f>'Comm Input'!#REF!</f>
        <v>#REF!</v>
      </c>
      <c r="J544" s="23" t="e">
        <f>'Comm Input'!#REF!</f>
        <v>#REF!</v>
      </c>
      <c r="K544" s="51" t="e">
        <f>'Comm Input'!#REF!</f>
        <v>#REF!</v>
      </c>
      <c r="L544" s="51" t="e">
        <f>'Comm Input'!#REF!</f>
        <v>#REF!</v>
      </c>
      <c r="M544" s="23" t="e">
        <f>'Comm Input'!#REF!</f>
        <v>#REF!</v>
      </c>
      <c r="N544" s="23" t="e">
        <f>'Comm Input'!#REF!</f>
        <v>#REF!</v>
      </c>
      <c r="O544" s="109" t="e">
        <f>'Comm Input'!#REF!</f>
        <v>#REF!</v>
      </c>
    </row>
    <row r="545" spans="1:15" ht="23.25" x14ac:dyDescent="0.35">
      <c r="A545" s="199" t="e">
        <f>'Comm Input'!#REF!</f>
        <v>#REF!</v>
      </c>
      <c r="B545" s="35" t="e">
        <f>'Comm Input'!#REF!</f>
        <v>#REF!</v>
      </c>
      <c r="C545" s="46" t="e">
        <f>'Comm Input'!#REF!</f>
        <v>#REF!</v>
      </c>
      <c r="D545" s="8" t="e">
        <f>'Comm Input'!#REF!</f>
        <v>#REF!</v>
      </c>
      <c r="E545" s="158" t="e">
        <f>'Comm Input'!#REF!</f>
        <v>#REF!</v>
      </c>
      <c r="F545" s="158" t="e">
        <f>'Comm Input'!#REF!</f>
        <v>#REF!</v>
      </c>
      <c r="G545" s="158" t="e">
        <f>'Comm Input'!#REF!</f>
        <v>#REF!</v>
      </c>
      <c r="H545" s="117" t="e">
        <f>'Comm Input'!#REF!</f>
        <v>#REF!</v>
      </c>
      <c r="I545" s="158" t="e">
        <f>'Comm Input'!#REF!</f>
        <v>#REF!</v>
      </c>
      <c r="J545" s="117" t="e">
        <f>'Comm Input'!#REF!</f>
        <v>#REF!</v>
      </c>
      <c r="K545" s="160" t="e">
        <f>'Comm Input'!#REF!</f>
        <v>#REF!</v>
      </c>
      <c r="L545" s="158" t="e">
        <f>'Comm Input'!#REF!</f>
        <v>#REF!</v>
      </c>
      <c r="M545" s="159" t="e">
        <f>'Comm Input'!#REF!</f>
        <v>#REF!</v>
      </c>
      <c r="N545" s="183" t="e">
        <f>'Comm Input'!#REF!</f>
        <v>#REF!</v>
      </c>
      <c r="O545" s="3" t="e">
        <f>'Comm Input'!#REF!</f>
        <v>#REF!</v>
      </c>
    </row>
    <row r="546" spans="1:15" ht="23.25" x14ac:dyDescent="0.35">
      <c r="A546" t="e">
        <f>'Comm Input'!#REF!</f>
        <v>#REF!</v>
      </c>
      <c r="B546" t="e">
        <f>'Comm Input'!#REF!</f>
        <v>#REF!</v>
      </c>
      <c r="C546" t="e">
        <f>'Comm Input'!#REF!</f>
        <v>#REF!</v>
      </c>
      <c r="D546" s="90" t="e">
        <f>'Comm Input'!#REF!</f>
        <v>#REF!</v>
      </c>
      <c r="E546" s="13" t="e">
        <f>'Comm Input'!#REF!</f>
        <v>#REF!</v>
      </c>
      <c r="F546" s="36" t="e">
        <f>'Comm Input'!#REF!</f>
        <v>#REF!</v>
      </c>
      <c r="G546" s="13" t="e">
        <f>'Comm Input'!#REF!</f>
        <v>#REF!</v>
      </c>
      <c r="H546" s="23" t="e">
        <f>'Comm Input'!#REF!</f>
        <v>#REF!</v>
      </c>
      <c r="I546" s="36" t="e">
        <f>'Comm Input'!#REF!</f>
        <v>#REF!</v>
      </c>
      <c r="J546" s="23" t="e">
        <f>'Comm Input'!#REF!</f>
        <v>#REF!</v>
      </c>
      <c r="K546" s="23" t="e">
        <f>'Comm Input'!#REF!</f>
        <v>#REF!</v>
      </c>
      <c r="L546" s="23" t="e">
        <f>'Comm Input'!#REF!</f>
        <v>#REF!</v>
      </c>
      <c r="M546" s="23" t="e">
        <f>'Comm Input'!#REF!</f>
        <v>#REF!</v>
      </c>
      <c r="N546" s="23" t="e">
        <f>'Comm Input'!#REF!</f>
        <v>#REF!</v>
      </c>
      <c r="O546" s="3" t="e">
        <f>'Comm Input'!#REF!</f>
        <v>#REF!</v>
      </c>
    </row>
    <row r="547" spans="1:15" ht="23.25" x14ac:dyDescent="0.35">
      <c r="A547" s="11" t="e">
        <f>'Comm Input'!#REF!</f>
        <v>#REF!</v>
      </c>
      <c r="B547" s="11" t="e">
        <f>'Comm Input'!#REF!</f>
        <v>#REF!</v>
      </c>
      <c r="C547" s="11" t="e">
        <f>'Comm Input'!#REF!</f>
        <v>#REF!</v>
      </c>
      <c r="D547" s="11" t="e">
        <f>'Comm Input'!#REF!</f>
        <v>#REF!</v>
      </c>
      <c r="E547" s="13" t="e">
        <f>'Comm Input'!#REF!</f>
        <v>#REF!</v>
      </c>
      <c r="F547" s="36" t="e">
        <f>'Comm Input'!#REF!</f>
        <v>#REF!</v>
      </c>
      <c r="G547" s="13" t="e">
        <f>'Comm Input'!#REF!</f>
        <v>#REF!</v>
      </c>
      <c r="H547" s="23" t="e">
        <f>'Comm Input'!#REF!</f>
        <v>#REF!</v>
      </c>
      <c r="I547" s="36" t="e">
        <f>'Comm Input'!#REF!</f>
        <v>#REF!</v>
      </c>
      <c r="J547" s="23" t="e">
        <f>'Comm Input'!#REF!</f>
        <v>#REF!</v>
      </c>
      <c r="K547" s="23" t="e">
        <f>'Comm Input'!#REF!</f>
        <v>#REF!</v>
      </c>
      <c r="L547" s="23" t="e">
        <f>'Comm Input'!#REF!</f>
        <v>#REF!</v>
      </c>
      <c r="M547" s="23" t="e">
        <f>'Comm Input'!#REF!</f>
        <v>#REF!</v>
      </c>
      <c r="N547" s="23" t="e">
        <f>'Comm Input'!#REF!</f>
        <v>#REF!</v>
      </c>
      <c r="O547" s="3" t="e">
        <f>'Comm Input'!#REF!</f>
        <v>#REF!</v>
      </c>
    </row>
    <row r="548" spans="1:15" ht="23.25" x14ac:dyDescent="0.35">
      <c r="A548" s="11" t="e">
        <f>'Comm Input'!#REF!</f>
        <v>#REF!</v>
      </c>
      <c r="B548" s="11" t="e">
        <f>'Comm Input'!#REF!</f>
        <v>#REF!</v>
      </c>
      <c r="C548" s="11" t="e">
        <f>'Comm Input'!#REF!</f>
        <v>#REF!</v>
      </c>
      <c r="D548" s="11" t="e">
        <f>'Comm Input'!#REF!</f>
        <v>#REF!</v>
      </c>
      <c r="E548" s="13" t="e">
        <f>'Comm Input'!#REF!</f>
        <v>#REF!</v>
      </c>
      <c r="F548" s="36" t="e">
        <f>'Comm Input'!#REF!</f>
        <v>#REF!</v>
      </c>
      <c r="G548" s="36" t="e">
        <f>'Comm Input'!#REF!</f>
        <v>#REF!</v>
      </c>
      <c r="H548" s="23" t="e">
        <f>'Comm Input'!#REF!</f>
        <v>#REF!</v>
      </c>
      <c r="I548" s="36" t="e">
        <f>'Comm Input'!#REF!</f>
        <v>#REF!</v>
      </c>
      <c r="J548" s="23" t="e">
        <f>'Comm Input'!#REF!</f>
        <v>#REF!</v>
      </c>
      <c r="K548" s="23" t="e">
        <f>'Comm Input'!#REF!</f>
        <v>#REF!</v>
      </c>
      <c r="L548" s="23" t="e">
        <f>'Comm Input'!#REF!</f>
        <v>#REF!</v>
      </c>
      <c r="M548" s="23" t="e">
        <f>'Comm Input'!#REF!</f>
        <v>#REF!</v>
      </c>
      <c r="N548" s="23" t="e">
        <f>'Comm Input'!#REF!</f>
        <v>#REF!</v>
      </c>
      <c r="O548" s="3" t="e">
        <f>'Comm Input'!#REF!</f>
        <v>#REF!</v>
      </c>
    </row>
    <row r="549" spans="1:15" ht="23.25" x14ac:dyDescent="0.35">
      <c r="A549" s="11" t="e">
        <f>'Comm Input'!#REF!</f>
        <v>#REF!</v>
      </c>
      <c r="B549" s="11" t="e">
        <f>'Comm Input'!#REF!</f>
        <v>#REF!</v>
      </c>
      <c r="C549" s="11" t="e">
        <f>'Comm Input'!#REF!</f>
        <v>#REF!</v>
      </c>
      <c r="D549" s="11" t="e">
        <f>'Comm Input'!#REF!</f>
        <v>#REF!</v>
      </c>
      <c r="E549" s="13" t="e">
        <f>'Comm Input'!#REF!</f>
        <v>#REF!</v>
      </c>
      <c r="F549" s="36" t="e">
        <f>'Comm Input'!#REF!</f>
        <v>#REF!</v>
      </c>
      <c r="G549" s="36" t="e">
        <f>'Comm Input'!#REF!</f>
        <v>#REF!</v>
      </c>
      <c r="H549" s="23" t="e">
        <f>'Comm Input'!#REF!</f>
        <v>#REF!</v>
      </c>
      <c r="I549" s="36" t="e">
        <f>'Comm Input'!#REF!</f>
        <v>#REF!</v>
      </c>
      <c r="J549" s="23" t="e">
        <f>'Comm Input'!#REF!</f>
        <v>#REF!</v>
      </c>
      <c r="K549" s="1173" t="e">
        <f>'Comm Input'!#REF!</f>
        <v>#REF!</v>
      </c>
      <c r="L549" s="51" t="e">
        <f>'Comm Input'!#REF!</f>
        <v>#REF!</v>
      </c>
      <c r="M549" s="51" t="e">
        <f>'Comm Input'!#REF!</f>
        <v>#REF!</v>
      </c>
      <c r="N549" s="23" t="e">
        <f>'Comm Input'!#REF!</f>
        <v>#REF!</v>
      </c>
      <c r="O549" s="109" t="e">
        <f>'Comm Input'!#REF!</f>
        <v>#REF!</v>
      </c>
    </row>
    <row r="550" spans="1:15" ht="23.25" x14ac:dyDescent="0.35">
      <c r="A550" s="11" t="e">
        <f>'Comm Input'!#REF!</f>
        <v>#REF!</v>
      </c>
      <c r="B550" s="11" t="e">
        <f>'Comm Input'!#REF!</f>
        <v>#REF!</v>
      </c>
      <c r="C550" s="11" t="e">
        <f>'Comm Input'!#REF!</f>
        <v>#REF!</v>
      </c>
      <c r="D550" s="11" t="e">
        <f>'Comm Input'!#REF!</f>
        <v>#REF!</v>
      </c>
      <c r="E550" s="13" t="e">
        <f>'Comm Input'!#REF!</f>
        <v>#REF!</v>
      </c>
      <c r="F550" s="36" t="e">
        <f>'Comm Input'!#REF!</f>
        <v>#REF!</v>
      </c>
      <c r="G550" s="36" t="e">
        <f>'Comm Input'!#REF!</f>
        <v>#REF!</v>
      </c>
      <c r="H550" s="23" t="e">
        <f>'Comm Input'!#REF!</f>
        <v>#REF!</v>
      </c>
      <c r="I550" s="36" t="e">
        <f>'Comm Input'!#REF!</f>
        <v>#REF!</v>
      </c>
      <c r="J550" s="23" t="e">
        <f>'Comm Input'!#REF!</f>
        <v>#REF!</v>
      </c>
      <c r="K550" s="51" t="e">
        <f>'Comm Input'!#REF!</f>
        <v>#REF!</v>
      </c>
      <c r="L550" s="51" t="e">
        <f>'Comm Input'!#REF!</f>
        <v>#REF!</v>
      </c>
      <c r="M550" s="23" t="e">
        <f>'Comm Input'!#REF!</f>
        <v>#REF!</v>
      </c>
      <c r="N550" s="23" t="e">
        <f>'Comm Input'!#REF!</f>
        <v>#REF!</v>
      </c>
      <c r="O550" s="109" t="e">
        <f>'Comm Input'!#REF!</f>
        <v>#REF!</v>
      </c>
    </row>
    <row r="551" spans="1:15" ht="23.25" x14ac:dyDescent="0.35">
      <c r="A551" s="199" t="e">
        <f>'Comm Input'!#REF!</f>
        <v>#REF!</v>
      </c>
      <c r="B551" s="35" t="e">
        <f>'Comm Input'!#REF!</f>
        <v>#REF!</v>
      </c>
      <c r="C551" s="46" t="e">
        <f>'Comm Input'!#REF!</f>
        <v>#REF!</v>
      </c>
      <c r="D551" s="8" t="e">
        <f>'Comm Input'!#REF!</f>
        <v>#REF!</v>
      </c>
      <c r="E551" s="158" t="e">
        <f>'Comm Input'!#REF!</f>
        <v>#REF!</v>
      </c>
      <c r="F551" s="158" t="e">
        <f>'Comm Input'!#REF!</f>
        <v>#REF!</v>
      </c>
      <c r="G551" s="158" t="e">
        <f>'Comm Input'!#REF!</f>
        <v>#REF!</v>
      </c>
      <c r="H551" s="117" t="e">
        <f>'Comm Input'!#REF!</f>
        <v>#REF!</v>
      </c>
      <c r="I551" s="158" t="e">
        <f>'Comm Input'!#REF!</f>
        <v>#REF!</v>
      </c>
      <c r="J551" s="117" t="e">
        <f>'Comm Input'!#REF!</f>
        <v>#REF!</v>
      </c>
      <c r="K551" s="160" t="e">
        <f>'Comm Input'!#REF!</f>
        <v>#REF!</v>
      </c>
      <c r="L551" s="158" t="e">
        <f>'Comm Input'!#REF!</f>
        <v>#REF!</v>
      </c>
      <c r="M551" s="159" t="e">
        <f>'Comm Input'!#REF!</f>
        <v>#REF!</v>
      </c>
      <c r="N551" s="183" t="e">
        <f>'Comm Input'!#REF!</f>
        <v>#REF!</v>
      </c>
      <c r="O551" s="3" t="e">
        <f>'Comm Input'!#REF!</f>
        <v>#REF!</v>
      </c>
    </row>
    <row r="552" spans="1:15" ht="23.25" x14ac:dyDescent="0.35">
      <c r="A552" t="e">
        <f>'Comm Input'!#REF!</f>
        <v>#REF!</v>
      </c>
      <c r="B552" t="e">
        <f>'Comm Input'!#REF!</f>
        <v>#REF!</v>
      </c>
      <c r="C552" t="e">
        <f>'Comm Input'!#REF!</f>
        <v>#REF!</v>
      </c>
      <c r="D552" s="90" t="e">
        <f>'Comm Input'!#REF!</f>
        <v>#REF!</v>
      </c>
      <c r="E552" s="13" t="e">
        <f>'Comm Input'!#REF!</f>
        <v>#REF!</v>
      </c>
      <c r="F552" s="36" t="e">
        <f>'Comm Input'!#REF!</f>
        <v>#REF!</v>
      </c>
      <c r="G552" s="13" t="e">
        <f>'Comm Input'!#REF!</f>
        <v>#REF!</v>
      </c>
      <c r="H552" s="23" t="e">
        <f>'Comm Input'!#REF!</f>
        <v>#REF!</v>
      </c>
      <c r="I552" s="36" t="e">
        <f>'Comm Input'!#REF!</f>
        <v>#REF!</v>
      </c>
      <c r="J552" s="23" t="e">
        <f>'Comm Input'!#REF!</f>
        <v>#REF!</v>
      </c>
      <c r="K552" s="23" t="e">
        <f>'Comm Input'!#REF!</f>
        <v>#REF!</v>
      </c>
      <c r="L552" s="23" t="e">
        <f>'Comm Input'!#REF!</f>
        <v>#REF!</v>
      </c>
      <c r="M552" s="23" t="e">
        <f>'Comm Input'!#REF!</f>
        <v>#REF!</v>
      </c>
      <c r="N552" s="23" t="e">
        <f>'Comm Input'!#REF!</f>
        <v>#REF!</v>
      </c>
      <c r="O552" s="3" t="e">
        <f>'Comm Input'!#REF!</f>
        <v>#REF!</v>
      </c>
    </row>
    <row r="553" spans="1:15" ht="23.25" x14ac:dyDescent="0.35">
      <c r="A553" s="11" t="e">
        <f>'Comm Input'!#REF!</f>
        <v>#REF!</v>
      </c>
      <c r="B553" s="11" t="e">
        <f>'Comm Input'!#REF!</f>
        <v>#REF!</v>
      </c>
      <c r="C553" s="11" t="e">
        <f>'Comm Input'!#REF!</f>
        <v>#REF!</v>
      </c>
      <c r="D553" s="11" t="e">
        <f>'Comm Input'!#REF!</f>
        <v>#REF!</v>
      </c>
      <c r="E553" s="13" t="e">
        <f>'Comm Input'!#REF!</f>
        <v>#REF!</v>
      </c>
      <c r="F553" s="36" t="e">
        <f>'Comm Input'!#REF!</f>
        <v>#REF!</v>
      </c>
      <c r="G553" s="13" t="e">
        <f>'Comm Input'!#REF!</f>
        <v>#REF!</v>
      </c>
      <c r="H553" s="23" t="e">
        <f>'Comm Input'!#REF!</f>
        <v>#REF!</v>
      </c>
      <c r="I553" s="36" t="e">
        <f>'Comm Input'!#REF!</f>
        <v>#REF!</v>
      </c>
      <c r="J553" s="23" t="e">
        <f>'Comm Input'!#REF!</f>
        <v>#REF!</v>
      </c>
      <c r="K553" s="23" t="e">
        <f>'Comm Input'!#REF!</f>
        <v>#REF!</v>
      </c>
      <c r="L553" s="23" t="e">
        <f>'Comm Input'!#REF!</f>
        <v>#REF!</v>
      </c>
      <c r="M553" s="23" t="e">
        <f>'Comm Input'!#REF!</f>
        <v>#REF!</v>
      </c>
      <c r="N553" s="23" t="e">
        <f>'Comm Input'!#REF!</f>
        <v>#REF!</v>
      </c>
      <c r="O553" s="3" t="e">
        <f>'Comm Input'!#REF!</f>
        <v>#REF!</v>
      </c>
    </row>
    <row r="554" spans="1:15" ht="23.25" x14ac:dyDescent="0.35">
      <c r="A554" s="11" t="e">
        <f>'Comm Input'!#REF!</f>
        <v>#REF!</v>
      </c>
      <c r="B554" s="11" t="e">
        <f>'Comm Input'!#REF!</f>
        <v>#REF!</v>
      </c>
      <c r="C554" s="11" t="e">
        <f>'Comm Input'!#REF!</f>
        <v>#REF!</v>
      </c>
      <c r="D554" s="11" t="e">
        <f>'Comm Input'!#REF!</f>
        <v>#REF!</v>
      </c>
      <c r="E554" s="13" t="e">
        <f>'Comm Input'!#REF!</f>
        <v>#REF!</v>
      </c>
      <c r="F554" s="36" t="e">
        <f>'Comm Input'!#REF!</f>
        <v>#REF!</v>
      </c>
      <c r="G554" s="36" t="e">
        <f>'Comm Input'!#REF!</f>
        <v>#REF!</v>
      </c>
      <c r="H554" s="23" t="e">
        <f>'Comm Input'!#REF!</f>
        <v>#REF!</v>
      </c>
      <c r="I554" s="36" t="e">
        <f>'Comm Input'!#REF!</f>
        <v>#REF!</v>
      </c>
      <c r="J554" s="23" t="e">
        <f>'Comm Input'!#REF!</f>
        <v>#REF!</v>
      </c>
      <c r="K554" s="23" t="e">
        <f>'Comm Input'!#REF!</f>
        <v>#REF!</v>
      </c>
      <c r="L554" s="23" t="e">
        <f>'Comm Input'!#REF!</f>
        <v>#REF!</v>
      </c>
      <c r="M554" s="23" t="e">
        <f>'Comm Input'!#REF!</f>
        <v>#REF!</v>
      </c>
      <c r="N554" s="23" t="e">
        <f>'Comm Input'!#REF!</f>
        <v>#REF!</v>
      </c>
      <c r="O554" s="3" t="e">
        <f>'Comm Input'!#REF!</f>
        <v>#REF!</v>
      </c>
    </row>
    <row r="555" spans="1:15" ht="23.25" x14ac:dyDescent="0.35">
      <c r="A555" s="11" t="e">
        <f>'Comm Input'!#REF!</f>
        <v>#REF!</v>
      </c>
      <c r="B555" s="11" t="e">
        <f>'Comm Input'!#REF!</f>
        <v>#REF!</v>
      </c>
      <c r="C555" s="11" t="e">
        <f>'Comm Input'!#REF!</f>
        <v>#REF!</v>
      </c>
      <c r="D555" s="11" t="e">
        <f>'Comm Input'!#REF!</f>
        <v>#REF!</v>
      </c>
      <c r="E555" s="13" t="e">
        <f>'Comm Input'!#REF!</f>
        <v>#REF!</v>
      </c>
      <c r="F555" s="36" t="e">
        <f>'Comm Input'!#REF!</f>
        <v>#REF!</v>
      </c>
      <c r="G555" s="36" t="e">
        <f>'Comm Input'!#REF!</f>
        <v>#REF!</v>
      </c>
      <c r="H555" s="23" t="e">
        <f>'Comm Input'!#REF!</f>
        <v>#REF!</v>
      </c>
      <c r="I555" s="36" t="e">
        <f>'Comm Input'!#REF!</f>
        <v>#REF!</v>
      </c>
      <c r="J555" s="23" t="e">
        <f>'Comm Input'!#REF!</f>
        <v>#REF!</v>
      </c>
      <c r="K555" s="1173" t="e">
        <f>'Comm Input'!#REF!</f>
        <v>#REF!</v>
      </c>
      <c r="L555" s="51" t="e">
        <f>'Comm Input'!#REF!</f>
        <v>#REF!</v>
      </c>
      <c r="M555" s="1173" t="e">
        <f>'Comm Input'!#REF!</f>
        <v>#REF!</v>
      </c>
      <c r="N555" s="23" t="e">
        <f>'Comm Input'!#REF!</f>
        <v>#REF!</v>
      </c>
      <c r="O555" s="109" t="e">
        <f>'Comm Input'!#REF!</f>
        <v>#REF!</v>
      </c>
    </row>
    <row r="556" spans="1:15" ht="23.25" x14ac:dyDescent="0.35">
      <c r="A556" s="11" t="e">
        <f>'Comm Input'!#REF!</f>
        <v>#REF!</v>
      </c>
      <c r="B556" s="11" t="e">
        <f>'Comm Input'!#REF!</f>
        <v>#REF!</v>
      </c>
      <c r="C556" s="11" t="e">
        <f>'Comm Input'!#REF!</f>
        <v>#REF!</v>
      </c>
      <c r="D556" s="11" t="e">
        <f>'Comm Input'!#REF!</f>
        <v>#REF!</v>
      </c>
      <c r="E556" s="13" t="e">
        <f>'Comm Input'!#REF!</f>
        <v>#REF!</v>
      </c>
      <c r="F556" s="36" t="e">
        <f>'Comm Input'!#REF!</f>
        <v>#REF!</v>
      </c>
      <c r="G556" s="36" t="e">
        <f>'Comm Input'!#REF!</f>
        <v>#REF!</v>
      </c>
      <c r="H556" s="23" t="e">
        <f>'Comm Input'!#REF!</f>
        <v>#REF!</v>
      </c>
      <c r="I556" s="36" t="e">
        <f>'Comm Input'!#REF!</f>
        <v>#REF!</v>
      </c>
      <c r="J556" s="23" t="e">
        <f>'Comm Input'!#REF!</f>
        <v>#REF!</v>
      </c>
      <c r="K556" s="51" t="e">
        <f>'Comm Input'!#REF!</f>
        <v>#REF!</v>
      </c>
      <c r="L556" s="51" t="e">
        <f>'Comm Input'!#REF!</f>
        <v>#REF!</v>
      </c>
      <c r="M556" s="23" t="e">
        <f>'Comm Input'!#REF!</f>
        <v>#REF!</v>
      </c>
      <c r="N556" s="23" t="e">
        <f>'Comm Input'!#REF!</f>
        <v>#REF!</v>
      </c>
      <c r="O556" s="109" t="e">
        <f>'Comm Input'!#REF!</f>
        <v>#REF!</v>
      </c>
    </row>
    <row r="557" spans="1:15" ht="23.25" x14ac:dyDescent="0.35">
      <c r="A557" s="199" t="e">
        <f>'Comm Input'!#REF!</f>
        <v>#REF!</v>
      </c>
      <c r="B557" s="35" t="e">
        <f>'Comm Input'!#REF!</f>
        <v>#REF!</v>
      </c>
      <c r="C557" s="46" t="e">
        <f>'Comm Input'!#REF!</f>
        <v>#REF!</v>
      </c>
      <c r="D557" s="8" t="e">
        <f>'Comm Input'!#REF!</f>
        <v>#REF!</v>
      </c>
      <c r="E557" s="158" t="e">
        <f>'Comm Input'!#REF!</f>
        <v>#REF!</v>
      </c>
      <c r="F557" s="158" t="e">
        <f>'Comm Input'!#REF!</f>
        <v>#REF!</v>
      </c>
      <c r="G557" s="158" t="e">
        <f>'Comm Input'!#REF!</f>
        <v>#REF!</v>
      </c>
      <c r="H557" s="117" t="e">
        <f>'Comm Input'!#REF!</f>
        <v>#REF!</v>
      </c>
      <c r="I557" s="158" t="e">
        <f>'Comm Input'!#REF!</f>
        <v>#REF!</v>
      </c>
      <c r="J557" s="117" t="e">
        <f>'Comm Input'!#REF!</f>
        <v>#REF!</v>
      </c>
      <c r="K557" s="160" t="e">
        <f>'Comm Input'!#REF!</f>
        <v>#REF!</v>
      </c>
      <c r="L557" s="158" t="e">
        <f>'Comm Input'!#REF!</f>
        <v>#REF!</v>
      </c>
      <c r="M557" s="159" t="e">
        <f>'Comm Input'!#REF!</f>
        <v>#REF!</v>
      </c>
      <c r="N557" s="183" t="e">
        <f>'Comm Input'!#REF!</f>
        <v>#REF!</v>
      </c>
      <c r="O557" s="3" t="e">
        <f>'Comm Input'!#REF!</f>
        <v>#REF!</v>
      </c>
    </row>
    <row r="558" spans="1:15" ht="23.25" x14ac:dyDescent="0.35">
      <c r="A558" t="e">
        <f>'Comm Input'!#REF!</f>
        <v>#REF!</v>
      </c>
      <c r="B558" t="e">
        <f>'Comm Input'!#REF!</f>
        <v>#REF!</v>
      </c>
      <c r="C558" t="e">
        <f>'Comm Input'!#REF!</f>
        <v>#REF!</v>
      </c>
      <c r="D558" s="90" t="e">
        <f>'Comm Input'!#REF!</f>
        <v>#REF!</v>
      </c>
      <c r="E558" s="13" t="e">
        <f>'Comm Input'!#REF!</f>
        <v>#REF!</v>
      </c>
      <c r="F558" s="36" t="e">
        <f>'Comm Input'!#REF!</f>
        <v>#REF!</v>
      </c>
      <c r="G558" s="36" t="e">
        <f>'Comm Input'!#REF!</f>
        <v>#REF!</v>
      </c>
      <c r="H558" s="23" t="e">
        <f>'Comm Input'!#REF!</f>
        <v>#REF!</v>
      </c>
      <c r="I558" s="36" t="e">
        <f>'Comm Input'!#REF!</f>
        <v>#REF!</v>
      </c>
      <c r="J558" s="23" t="e">
        <f>'Comm Input'!#REF!</f>
        <v>#REF!</v>
      </c>
      <c r="K558" s="23" t="e">
        <f>'Comm Input'!#REF!</f>
        <v>#REF!</v>
      </c>
      <c r="L558" s="23" t="e">
        <f>'Comm Input'!#REF!</f>
        <v>#REF!</v>
      </c>
      <c r="M558" s="23" t="e">
        <f>'Comm Input'!#REF!</f>
        <v>#REF!</v>
      </c>
      <c r="N558" s="23" t="e">
        <f>'Comm Input'!#REF!</f>
        <v>#REF!</v>
      </c>
      <c r="O558" s="3" t="e">
        <f>'Comm Input'!#REF!</f>
        <v>#REF!</v>
      </c>
    </row>
    <row r="559" spans="1:15" ht="23.25" x14ac:dyDescent="0.35">
      <c r="A559" s="11" t="e">
        <f>'Comm Input'!#REF!</f>
        <v>#REF!</v>
      </c>
      <c r="B559" s="11" t="e">
        <f>'Comm Input'!#REF!</f>
        <v>#REF!</v>
      </c>
      <c r="C559" t="e">
        <f>'Comm Input'!#REF!</f>
        <v>#REF!</v>
      </c>
      <c r="D559" s="11" t="e">
        <f>'Comm Input'!#REF!</f>
        <v>#REF!</v>
      </c>
      <c r="E559" s="13" t="e">
        <f>'Comm Input'!#REF!</f>
        <v>#REF!</v>
      </c>
      <c r="F559" s="36" t="e">
        <f>'Comm Input'!#REF!</f>
        <v>#REF!</v>
      </c>
      <c r="G559" s="13" t="e">
        <f>'Comm Input'!#REF!</f>
        <v>#REF!</v>
      </c>
      <c r="H559" s="23" t="e">
        <f>'Comm Input'!#REF!</f>
        <v>#REF!</v>
      </c>
      <c r="I559" s="36" t="e">
        <f>'Comm Input'!#REF!</f>
        <v>#REF!</v>
      </c>
      <c r="J559" s="23" t="e">
        <f>'Comm Input'!#REF!</f>
        <v>#REF!</v>
      </c>
      <c r="K559" s="23" t="e">
        <f>'Comm Input'!#REF!</f>
        <v>#REF!</v>
      </c>
      <c r="L559" s="23" t="e">
        <f>'Comm Input'!#REF!</f>
        <v>#REF!</v>
      </c>
      <c r="M559" s="23" t="e">
        <f>'Comm Input'!#REF!</f>
        <v>#REF!</v>
      </c>
      <c r="N559" s="23" t="e">
        <f>'Comm Input'!#REF!</f>
        <v>#REF!</v>
      </c>
      <c r="O559" s="3" t="e">
        <f>'Comm Input'!#REF!</f>
        <v>#REF!</v>
      </c>
    </row>
    <row r="560" spans="1:15" ht="23.25" x14ac:dyDescent="0.35">
      <c r="A560" s="11" t="e">
        <f>'Comm Input'!#REF!</f>
        <v>#REF!</v>
      </c>
      <c r="B560" s="11" t="e">
        <f>'Comm Input'!#REF!</f>
        <v>#REF!</v>
      </c>
      <c r="C560" s="11" t="e">
        <f>'Comm Input'!#REF!</f>
        <v>#REF!</v>
      </c>
      <c r="D560" s="11" t="e">
        <f>'Comm Input'!#REF!</f>
        <v>#REF!</v>
      </c>
      <c r="E560" s="13" t="e">
        <f>'Comm Input'!#REF!</f>
        <v>#REF!</v>
      </c>
      <c r="F560" s="36" t="e">
        <f>'Comm Input'!#REF!</f>
        <v>#REF!</v>
      </c>
      <c r="G560" s="36" t="e">
        <f>'Comm Input'!#REF!</f>
        <v>#REF!</v>
      </c>
      <c r="H560" s="23" t="e">
        <f>'Comm Input'!#REF!</f>
        <v>#REF!</v>
      </c>
      <c r="I560" s="36" t="e">
        <f>'Comm Input'!#REF!</f>
        <v>#REF!</v>
      </c>
      <c r="J560" s="23" t="e">
        <f>'Comm Input'!#REF!</f>
        <v>#REF!</v>
      </c>
      <c r="K560" s="23" t="e">
        <f>'Comm Input'!#REF!</f>
        <v>#REF!</v>
      </c>
      <c r="L560" s="23" t="e">
        <f>'Comm Input'!#REF!</f>
        <v>#REF!</v>
      </c>
      <c r="M560" s="23" t="e">
        <f>'Comm Input'!#REF!</f>
        <v>#REF!</v>
      </c>
      <c r="N560" s="23" t="e">
        <f>'Comm Input'!#REF!</f>
        <v>#REF!</v>
      </c>
      <c r="O560" s="3" t="e">
        <f>'Comm Input'!#REF!</f>
        <v>#REF!</v>
      </c>
    </row>
    <row r="561" spans="1:15" ht="23.25" x14ac:dyDescent="0.35">
      <c r="A561" s="11" t="e">
        <f>'Comm Input'!#REF!</f>
        <v>#REF!</v>
      </c>
      <c r="B561" s="11" t="e">
        <f>'Comm Input'!#REF!</f>
        <v>#REF!</v>
      </c>
      <c r="C561" s="11" t="e">
        <f>'Comm Input'!#REF!</f>
        <v>#REF!</v>
      </c>
      <c r="D561" s="11" t="e">
        <f>'Comm Input'!#REF!</f>
        <v>#REF!</v>
      </c>
      <c r="E561" s="13" t="e">
        <f>'Comm Input'!#REF!</f>
        <v>#REF!</v>
      </c>
      <c r="F561" s="36" t="e">
        <f>'Comm Input'!#REF!</f>
        <v>#REF!</v>
      </c>
      <c r="G561" s="36" t="e">
        <f>'Comm Input'!#REF!</f>
        <v>#REF!</v>
      </c>
      <c r="H561" s="23" t="e">
        <f>'Comm Input'!#REF!</f>
        <v>#REF!</v>
      </c>
      <c r="I561" s="36" t="e">
        <f>'Comm Input'!#REF!</f>
        <v>#REF!</v>
      </c>
      <c r="J561" s="23" t="e">
        <f>'Comm Input'!#REF!</f>
        <v>#REF!</v>
      </c>
      <c r="K561" s="1173" t="e">
        <f>'Comm Input'!#REF!</f>
        <v>#REF!</v>
      </c>
      <c r="L561" s="51" t="e">
        <f>'Comm Input'!#REF!</f>
        <v>#REF!</v>
      </c>
      <c r="M561" s="1173" t="e">
        <f>'Comm Input'!#REF!</f>
        <v>#REF!</v>
      </c>
      <c r="N561" s="23" t="e">
        <f>'Comm Input'!#REF!</f>
        <v>#REF!</v>
      </c>
      <c r="O561" s="109" t="e">
        <f>'Comm Input'!#REF!</f>
        <v>#REF!</v>
      </c>
    </row>
    <row r="562" spans="1:15" ht="23.25" x14ac:dyDescent="0.35">
      <c r="A562" s="11" t="e">
        <f>'Comm Input'!#REF!</f>
        <v>#REF!</v>
      </c>
      <c r="B562" s="11" t="e">
        <f>'Comm Input'!#REF!</f>
        <v>#REF!</v>
      </c>
      <c r="C562" s="11" t="e">
        <f>'Comm Input'!#REF!</f>
        <v>#REF!</v>
      </c>
      <c r="D562" s="11" t="e">
        <f>'Comm Input'!#REF!</f>
        <v>#REF!</v>
      </c>
      <c r="E562" s="13" t="e">
        <f>'Comm Input'!#REF!</f>
        <v>#REF!</v>
      </c>
      <c r="F562" s="36" t="e">
        <f>'Comm Input'!#REF!</f>
        <v>#REF!</v>
      </c>
      <c r="G562" s="36" t="e">
        <f>'Comm Input'!#REF!</f>
        <v>#REF!</v>
      </c>
      <c r="H562" s="23" t="e">
        <f>'Comm Input'!#REF!</f>
        <v>#REF!</v>
      </c>
      <c r="I562" s="36" t="e">
        <f>'Comm Input'!#REF!</f>
        <v>#REF!</v>
      </c>
      <c r="J562" s="23" t="e">
        <f>'Comm Input'!#REF!</f>
        <v>#REF!</v>
      </c>
      <c r="K562" s="51" t="e">
        <f>'Comm Input'!#REF!</f>
        <v>#REF!</v>
      </c>
      <c r="L562" s="51" t="e">
        <f>'Comm Input'!#REF!</f>
        <v>#REF!</v>
      </c>
      <c r="M562" s="51" t="e">
        <f>'Comm Input'!#REF!</f>
        <v>#REF!</v>
      </c>
      <c r="N562" s="23" t="e">
        <f>'Comm Input'!#REF!</f>
        <v>#REF!</v>
      </c>
      <c r="O562" s="109" t="e">
        <f>'Comm Input'!#REF!</f>
        <v>#REF!</v>
      </c>
    </row>
    <row r="563" spans="1:15" ht="23.25" x14ac:dyDescent="0.35">
      <c r="A563" s="11" t="e">
        <f>'Comm Input'!#REF!</f>
        <v>#REF!</v>
      </c>
      <c r="B563" s="11" t="e">
        <f>'Comm Input'!#REF!</f>
        <v>#REF!</v>
      </c>
      <c r="C563" s="11" t="e">
        <f>'Comm Input'!#REF!</f>
        <v>#REF!</v>
      </c>
      <c r="D563" s="11" t="e">
        <f>'Comm Input'!#REF!</f>
        <v>#REF!</v>
      </c>
      <c r="E563" s="13" t="e">
        <f>'Comm Input'!#REF!</f>
        <v>#REF!</v>
      </c>
      <c r="F563" s="36" t="e">
        <f>'Comm Input'!#REF!</f>
        <v>#REF!</v>
      </c>
      <c r="G563" s="36" t="e">
        <f>'Comm Input'!#REF!</f>
        <v>#REF!</v>
      </c>
      <c r="H563" s="23" t="e">
        <f>'Comm Input'!#REF!</f>
        <v>#REF!</v>
      </c>
      <c r="I563" s="36" t="e">
        <f>'Comm Input'!#REF!</f>
        <v>#REF!</v>
      </c>
      <c r="J563" s="23" t="e">
        <f>'Comm Input'!#REF!</f>
        <v>#REF!</v>
      </c>
      <c r="K563" s="51" t="e">
        <f>'Comm Input'!#REF!</f>
        <v>#REF!</v>
      </c>
      <c r="L563" s="51" t="e">
        <f>'Comm Input'!#REF!</f>
        <v>#REF!</v>
      </c>
      <c r="M563" s="183" t="e">
        <f>'Comm Input'!#REF!</f>
        <v>#REF!</v>
      </c>
      <c r="N563" s="184" t="e">
        <f>'Comm Input'!#REF!</f>
        <v>#REF!</v>
      </c>
      <c r="O563" s="109" t="e">
        <f>'Comm Input'!#REF!</f>
        <v>#REF!</v>
      </c>
    </row>
    <row r="564" spans="1:15" ht="23.25" x14ac:dyDescent="0.35">
      <c r="A564" s="11" t="e">
        <f>'Comm Input'!#REF!</f>
        <v>#REF!</v>
      </c>
      <c r="B564" s="11" t="e">
        <f>'Comm Input'!#REF!</f>
        <v>#REF!</v>
      </c>
      <c r="C564" s="11" t="e">
        <f>'Comm Input'!#REF!</f>
        <v>#REF!</v>
      </c>
      <c r="D564" s="11" t="e">
        <f>'Comm Input'!#REF!</f>
        <v>#REF!</v>
      </c>
      <c r="E564" s="13" t="e">
        <f>'Comm Input'!#REF!</f>
        <v>#REF!</v>
      </c>
      <c r="F564" s="36" t="e">
        <f>'Comm Input'!#REF!</f>
        <v>#REF!</v>
      </c>
      <c r="G564" s="36" t="e">
        <f>'Comm Input'!#REF!</f>
        <v>#REF!</v>
      </c>
      <c r="H564" s="23" t="e">
        <f>'Comm Input'!#REF!</f>
        <v>#REF!</v>
      </c>
      <c r="I564" s="36" t="e">
        <f>'Comm Input'!#REF!</f>
        <v>#REF!</v>
      </c>
      <c r="J564" s="23" t="e">
        <f>'Comm Input'!#REF!</f>
        <v>#REF!</v>
      </c>
      <c r="K564" s="51" t="e">
        <f>'Comm Input'!#REF!</f>
        <v>#REF!</v>
      </c>
      <c r="L564" s="187" t="e">
        <f>'Comm Input'!#REF!</f>
        <v>#REF!</v>
      </c>
      <c r="M564" s="183" t="e">
        <f>'Comm Input'!#REF!</f>
        <v>#REF!</v>
      </c>
      <c r="N564" s="184" t="e">
        <f>'Comm Input'!#REF!</f>
        <v>#REF!</v>
      </c>
      <c r="O564" s="109" t="e">
        <f>'Comm Input'!#REF!</f>
        <v>#REF!</v>
      </c>
    </row>
    <row r="565" spans="1:15" ht="23.25" x14ac:dyDescent="0.35">
      <c r="A565" s="199" t="e">
        <f>'Comm Input'!#REF!</f>
        <v>#REF!</v>
      </c>
      <c r="B565" s="35" t="e">
        <f>'Comm Input'!#REF!</f>
        <v>#REF!</v>
      </c>
      <c r="C565" s="46" t="e">
        <f>'Comm Input'!#REF!</f>
        <v>#REF!</v>
      </c>
      <c r="D565" s="8" t="e">
        <f>'Comm Input'!#REF!</f>
        <v>#REF!</v>
      </c>
      <c r="E565" s="158" t="e">
        <f>'Comm Input'!#REF!</f>
        <v>#REF!</v>
      </c>
      <c r="F565" s="158" t="e">
        <f>'Comm Input'!#REF!</f>
        <v>#REF!</v>
      </c>
      <c r="G565" s="158" t="e">
        <f>'Comm Input'!#REF!</f>
        <v>#REF!</v>
      </c>
      <c r="H565" s="117" t="e">
        <f>'Comm Input'!#REF!</f>
        <v>#REF!</v>
      </c>
      <c r="I565" s="158" t="e">
        <f>'Comm Input'!#REF!</f>
        <v>#REF!</v>
      </c>
      <c r="J565" s="117" t="e">
        <f>'Comm Input'!#REF!</f>
        <v>#REF!</v>
      </c>
      <c r="K565" s="160" t="e">
        <f>'Comm Input'!#REF!</f>
        <v>#REF!</v>
      </c>
      <c r="L565" s="158" t="e">
        <f>'Comm Input'!#REF!</f>
        <v>#REF!</v>
      </c>
      <c r="M565" s="159" t="e">
        <f>'Comm Input'!#REF!</f>
        <v>#REF!</v>
      </c>
      <c r="N565" s="159" t="e">
        <f>'Comm Input'!#REF!</f>
        <v>#REF!</v>
      </c>
      <c r="O565" s="3" t="e">
        <f>'Comm Input'!#REF!</f>
        <v>#REF!</v>
      </c>
    </row>
    <row r="566" spans="1:15" ht="23.25" x14ac:dyDescent="0.35">
      <c r="A566" s="173" t="e">
        <f>'Comm Input'!#REF!</f>
        <v>#REF!</v>
      </c>
      <c r="B566" t="e">
        <f>'Comm Input'!#REF!</f>
        <v>#REF!</v>
      </c>
      <c r="C566" t="e">
        <f>'Comm Input'!#REF!</f>
        <v>#REF!</v>
      </c>
      <c r="D566" s="90" t="e">
        <f>'Comm Input'!#REF!</f>
        <v>#REF!</v>
      </c>
      <c r="E566" s="13" t="e">
        <f>'Comm Input'!#REF!</f>
        <v>#REF!</v>
      </c>
      <c r="F566" s="36" t="e">
        <f>'Comm Input'!#REF!</f>
        <v>#REF!</v>
      </c>
      <c r="G566" s="13" t="e">
        <f>'Comm Input'!#REF!</f>
        <v>#REF!</v>
      </c>
      <c r="H566" s="23" t="e">
        <f>'Comm Input'!#REF!</f>
        <v>#REF!</v>
      </c>
      <c r="I566" s="36" t="e">
        <f>'Comm Input'!#REF!</f>
        <v>#REF!</v>
      </c>
      <c r="J566" s="23" t="e">
        <f>'Comm Input'!#REF!</f>
        <v>#REF!</v>
      </c>
      <c r="K566" s="23" t="e">
        <f>'Comm Input'!#REF!</f>
        <v>#REF!</v>
      </c>
      <c r="L566" s="23" t="e">
        <f>'Comm Input'!#REF!</f>
        <v>#REF!</v>
      </c>
      <c r="M566" s="23" t="e">
        <f>'Comm Input'!#REF!</f>
        <v>#REF!</v>
      </c>
      <c r="N566" s="23" t="e">
        <f>'Comm Input'!#REF!</f>
        <v>#REF!</v>
      </c>
      <c r="O566" s="3" t="e">
        <f>'Comm Input'!#REF!</f>
        <v>#REF!</v>
      </c>
    </row>
    <row r="567" spans="1:15" ht="23.25" x14ac:dyDescent="0.35">
      <c r="A567" t="e">
        <f>'Comm Input'!#REF!</f>
        <v>#REF!</v>
      </c>
      <c r="B567" t="e">
        <f>'Comm Input'!#REF!</f>
        <v>#REF!</v>
      </c>
      <c r="C567" s="11" t="e">
        <f>'Comm Input'!#REF!</f>
        <v>#REF!</v>
      </c>
      <c r="D567" t="e">
        <f>'Comm Input'!#REF!</f>
        <v>#REF!</v>
      </c>
      <c r="E567" s="13" t="e">
        <f>'Comm Input'!#REF!</f>
        <v>#REF!</v>
      </c>
      <c r="F567" s="36" t="e">
        <f>'Comm Input'!#REF!</f>
        <v>#REF!</v>
      </c>
      <c r="G567" s="13" t="e">
        <f>'Comm Input'!#REF!</f>
        <v>#REF!</v>
      </c>
      <c r="H567" s="23" t="e">
        <f>'Comm Input'!#REF!</f>
        <v>#REF!</v>
      </c>
      <c r="I567" s="36" t="e">
        <f>'Comm Input'!#REF!</f>
        <v>#REF!</v>
      </c>
      <c r="J567" s="23" t="e">
        <f>'Comm Input'!#REF!</f>
        <v>#REF!</v>
      </c>
      <c r="K567" s="23" t="e">
        <f>'Comm Input'!#REF!</f>
        <v>#REF!</v>
      </c>
      <c r="L567" s="23" t="e">
        <f>'Comm Input'!#REF!</f>
        <v>#REF!</v>
      </c>
      <c r="M567" s="23" t="e">
        <f>'Comm Input'!#REF!</f>
        <v>#REF!</v>
      </c>
      <c r="N567" s="23" t="e">
        <f>'Comm Input'!#REF!</f>
        <v>#REF!</v>
      </c>
      <c r="O567" s="3" t="e">
        <f>'Comm Input'!#REF!</f>
        <v>#REF!</v>
      </c>
    </row>
    <row r="568" spans="1:15" ht="23.25" x14ac:dyDescent="0.35">
      <c r="A568" t="e">
        <f>'Comm Input'!#REF!</f>
        <v>#REF!</v>
      </c>
      <c r="B568" t="e">
        <f>'Comm Input'!#REF!</f>
        <v>#REF!</v>
      </c>
      <c r="C568" t="e">
        <f>'Comm Input'!#REF!</f>
        <v>#REF!</v>
      </c>
      <c r="D568" s="90" t="e">
        <f>'Comm Input'!#REF!</f>
        <v>#REF!</v>
      </c>
      <c r="E568" s="13" t="e">
        <f>'Comm Input'!#REF!</f>
        <v>#REF!</v>
      </c>
      <c r="F568" s="36" t="e">
        <f>'Comm Input'!#REF!</f>
        <v>#REF!</v>
      </c>
      <c r="G568" s="13" t="e">
        <f>'Comm Input'!#REF!</f>
        <v>#REF!</v>
      </c>
      <c r="H568" s="23" t="e">
        <f>'Comm Input'!#REF!</f>
        <v>#REF!</v>
      </c>
      <c r="I568" s="36" t="e">
        <f>'Comm Input'!#REF!</f>
        <v>#REF!</v>
      </c>
      <c r="J568" s="23" t="e">
        <f>'Comm Input'!#REF!</f>
        <v>#REF!</v>
      </c>
      <c r="K568" s="23" t="e">
        <f>'Comm Input'!#REF!</f>
        <v>#REF!</v>
      </c>
      <c r="L568" s="23" t="e">
        <f>'Comm Input'!#REF!</f>
        <v>#REF!</v>
      </c>
      <c r="M568" s="23" t="e">
        <f>'Comm Input'!#REF!</f>
        <v>#REF!</v>
      </c>
      <c r="N568" s="23" t="e">
        <f>'Comm Input'!#REF!</f>
        <v>#REF!</v>
      </c>
      <c r="O568" s="3" t="e">
        <f>'Comm Input'!#REF!</f>
        <v>#REF!</v>
      </c>
    </row>
    <row r="569" spans="1:15" ht="23.25" x14ac:dyDescent="0.35">
      <c r="A569" t="e">
        <f>'Comm Input'!#REF!</f>
        <v>#REF!</v>
      </c>
      <c r="B569" t="e">
        <f>'Comm Input'!#REF!</f>
        <v>#REF!</v>
      </c>
      <c r="C569" s="11" t="e">
        <f>'Comm Input'!#REF!</f>
        <v>#REF!</v>
      </c>
      <c r="D569" t="e">
        <f>'Comm Input'!#REF!</f>
        <v>#REF!</v>
      </c>
      <c r="E569" s="13" t="e">
        <f>'Comm Input'!#REF!</f>
        <v>#REF!</v>
      </c>
      <c r="F569" s="36" t="e">
        <f>'Comm Input'!#REF!</f>
        <v>#REF!</v>
      </c>
      <c r="G569" s="13" t="e">
        <f>'Comm Input'!#REF!</f>
        <v>#REF!</v>
      </c>
      <c r="H569" s="23" t="e">
        <f>'Comm Input'!#REF!</f>
        <v>#REF!</v>
      </c>
      <c r="I569" s="36" t="e">
        <f>'Comm Input'!#REF!</f>
        <v>#REF!</v>
      </c>
      <c r="J569" s="23" t="e">
        <f>'Comm Input'!#REF!</f>
        <v>#REF!</v>
      </c>
      <c r="K569" s="23" t="e">
        <f>'Comm Input'!#REF!</f>
        <v>#REF!</v>
      </c>
      <c r="L569" s="23" t="e">
        <f>'Comm Input'!#REF!</f>
        <v>#REF!</v>
      </c>
      <c r="M569" s="23" t="e">
        <f>'Comm Input'!#REF!</f>
        <v>#REF!</v>
      </c>
      <c r="N569" s="23" t="e">
        <f>'Comm Input'!#REF!</f>
        <v>#REF!</v>
      </c>
      <c r="O569" s="3" t="e">
        <f>'Comm Input'!#REF!</f>
        <v>#REF!</v>
      </c>
    </row>
    <row r="570" spans="1:15" ht="23.25" x14ac:dyDescent="0.35">
      <c r="A570" t="e">
        <f>'Comm Input'!#REF!</f>
        <v>#REF!</v>
      </c>
      <c r="B570" t="e">
        <f>'Comm Input'!#REF!</f>
        <v>#REF!</v>
      </c>
      <c r="C570" t="e">
        <f>'Comm Input'!#REF!</f>
        <v>#REF!</v>
      </c>
      <c r="D570" s="90" t="e">
        <f>'Comm Input'!#REF!</f>
        <v>#REF!</v>
      </c>
      <c r="E570" s="13" t="e">
        <f>'Comm Input'!#REF!</f>
        <v>#REF!</v>
      </c>
      <c r="F570" s="36" t="e">
        <f>'Comm Input'!#REF!</f>
        <v>#REF!</v>
      </c>
      <c r="G570" s="13" t="e">
        <f>'Comm Input'!#REF!</f>
        <v>#REF!</v>
      </c>
      <c r="H570" s="23" t="e">
        <f>'Comm Input'!#REF!</f>
        <v>#REF!</v>
      </c>
      <c r="I570" s="36" t="e">
        <f>'Comm Input'!#REF!</f>
        <v>#REF!</v>
      </c>
      <c r="J570" s="23" t="e">
        <f>'Comm Input'!#REF!</f>
        <v>#REF!</v>
      </c>
      <c r="K570" s="23" t="e">
        <f>'Comm Input'!#REF!</f>
        <v>#REF!</v>
      </c>
      <c r="L570" s="23" t="e">
        <f>'Comm Input'!#REF!</f>
        <v>#REF!</v>
      </c>
      <c r="M570" s="23" t="e">
        <f>'Comm Input'!#REF!</f>
        <v>#REF!</v>
      </c>
      <c r="N570" s="23" t="e">
        <f>'Comm Input'!#REF!</f>
        <v>#REF!</v>
      </c>
      <c r="O570" s="3" t="e">
        <f>'Comm Input'!#REF!</f>
        <v>#REF!</v>
      </c>
    </row>
    <row r="571" spans="1:15" ht="23.25" x14ac:dyDescent="0.35">
      <c r="A571" t="e">
        <f>'Comm Input'!#REF!</f>
        <v>#REF!</v>
      </c>
      <c r="B571" t="e">
        <f>'Comm Input'!#REF!</f>
        <v>#REF!</v>
      </c>
      <c r="C571" s="11" t="e">
        <f>'Comm Input'!#REF!</f>
        <v>#REF!</v>
      </c>
      <c r="D571" t="e">
        <f>'Comm Input'!#REF!</f>
        <v>#REF!</v>
      </c>
      <c r="E571" s="13" t="e">
        <f>'Comm Input'!#REF!</f>
        <v>#REF!</v>
      </c>
      <c r="F571" s="36" t="e">
        <f>'Comm Input'!#REF!</f>
        <v>#REF!</v>
      </c>
      <c r="G571" s="13" t="e">
        <f>'Comm Input'!#REF!</f>
        <v>#REF!</v>
      </c>
      <c r="H571" s="23" t="e">
        <f>'Comm Input'!#REF!</f>
        <v>#REF!</v>
      </c>
      <c r="I571" s="36" t="e">
        <f>'Comm Input'!#REF!</f>
        <v>#REF!</v>
      </c>
      <c r="J571" s="23" t="e">
        <f>'Comm Input'!#REF!</f>
        <v>#REF!</v>
      </c>
      <c r="K571" s="23" t="e">
        <f>'Comm Input'!#REF!</f>
        <v>#REF!</v>
      </c>
      <c r="L571" s="23" t="e">
        <f>'Comm Input'!#REF!</f>
        <v>#REF!</v>
      </c>
      <c r="M571" s="23" t="e">
        <f>'Comm Input'!#REF!</f>
        <v>#REF!</v>
      </c>
      <c r="N571" s="23" t="e">
        <f>'Comm Input'!#REF!</f>
        <v>#REF!</v>
      </c>
      <c r="O571" s="3" t="e">
        <f>'Comm Input'!#REF!</f>
        <v>#REF!</v>
      </c>
    </row>
    <row r="572" spans="1:15" ht="23.25" x14ac:dyDescent="0.35">
      <c r="A572" s="11" t="e">
        <f>'Comm Input'!#REF!</f>
        <v>#REF!</v>
      </c>
      <c r="B572" s="11" t="e">
        <f>'Comm Input'!#REF!</f>
        <v>#REF!</v>
      </c>
      <c r="C572" t="e">
        <f>'Comm Input'!#REF!</f>
        <v>#REF!</v>
      </c>
      <c r="D572" s="90" t="e">
        <f>'Comm Input'!#REF!</f>
        <v>#REF!</v>
      </c>
      <c r="E572" s="13" t="e">
        <f>'Comm Input'!#REF!</f>
        <v>#REF!</v>
      </c>
      <c r="F572" s="36" t="e">
        <f>'Comm Input'!#REF!</f>
        <v>#REF!</v>
      </c>
      <c r="G572" s="36" t="e">
        <f>'Comm Input'!#REF!</f>
        <v>#REF!</v>
      </c>
      <c r="H572" s="23" t="e">
        <f>'Comm Input'!#REF!</f>
        <v>#REF!</v>
      </c>
      <c r="I572" s="36" t="e">
        <f>'Comm Input'!#REF!</f>
        <v>#REF!</v>
      </c>
      <c r="J572" s="23" t="e">
        <f>'Comm Input'!#REF!</f>
        <v>#REF!</v>
      </c>
      <c r="K572" s="1173" t="e">
        <f>'Comm Input'!#REF!</f>
        <v>#REF!</v>
      </c>
      <c r="L572" s="1173" t="e">
        <f>'Comm Input'!#REF!</f>
        <v>#REF!</v>
      </c>
      <c r="M572" s="1173" t="e">
        <f>'Comm Input'!#REF!</f>
        <v>#REF!</v>
      </c>
      <c r="N572" s="23" t="e">
        <f>'Comm Input'!#REF!</f>
        <v>#REF!</v>
      </c>
      <c r="O572" s="109" t="e">
        <f>'Comm Input'!#REF!</f>
        <v>#REF!</v>
      </c>
    </row>
    <row r="573" spans="1:15" ht="23.25" x14ac:dyDescent="0.35">
      <c r="A573" s="11" t="e">
        <f>'Comm Input'!#REF!</f>
        <v>#REF!</v>
      </c>
      <c r="B573" s="11" t="e">
        <f>'Comm Input'!#REF!</f>
        <v>#REF!</v>
      </c>
      <c r="C573" s="11" t="e">
        <f>'Comm Input'!#REF!</f>
        <v>#REF!</v>
      </c>
      <c r="D573" s="11" t="e">
        <f>'Comm Input'!#REF!</f>
        <v>#REF!</v>
      </c>
      <c r="E573" s="13" t="e">
        <f>'Comm Input'!#REF!</f>
        <v>#REF!</v>
      </c>
      <c r="F573" s="36" t="e">
        <f>'Comm Input'!#REF!</f>
        <v>#REF!</v>
      </c>
      <c r="G573" s="36" t="e">
        <f>'Comm Input'!#REF!</f>
        <v>#REF!</v>
      </c>
      <c r="H573" s="23" t="e">
        <f>'Comm Input'!#REF!</f>
        <v>#REF!</v>
      </c>
      <c r="I573" s="36" t="e">
        <f>'Comm Input'!#REF!</f>
        <v>#REF!</v>
      </c>
      <c r="J573" s="23" t="e">
        <f>'Comm Input'!#REF!</f>
        <v>#REF!</v>
      </c>
      <c r="K573" s="51" t="e">
        <f>'Comm Input'!#REF!</f>
        <v>#REF!</v>
      </c>
      <c r="L573" s="51" t="e">
        <f>'Comm Input'!#REF!</f>
        <v>#REF!</v>
      </c>
      <c r="M573" s="23" t="e">
        <f>'Comm Input'!#REF!</f>
        <v>#REF!</v>
      </c>
      <c r="N573" s="23" t="e">
        <f>'Comm Input'!#REF!</f>
        <v>#REF!</v>
      </c>
      <c r="O573" s="109" t="e">
        <f>'Comm Input'!#REF!</f>
        <v>#REF!</v>
      </c>
    </row>
    <row r="574" spans="1:15" ht="23.25" x14ac:dyDescent="0.35">
      <c r="A574" s="199" t="e">
        <f>'Comm Input'!#REF!</f>
        <v>#REF!</v>
      </c>
      <c r="B574" s="35" t="e">
        <f>'Comm Input'!#REF!</f>
        <v>#REF!</v>
      </c>
      <c r="C574" s="46" t="e">
        <f>'Comm Input'!#REF!</f>
        <v>#REF!</v>
      </c>
      <c r="D574" s="8" t="e">
        <f>'Comm Input'!#REF!</f>
        <v>#REF!</v>
      </c>
      <c r="E574" s="158" t="e">
        <f>'Comm Input'!#REF!</f>
        <v>#REF!</v>
      </c>
      <c r="F574" s="158" t="e">
        <f>'Comm Input'!#REF!</f>
        <v>#REF!</v>
      </c>
      <c r="G574" s="158" t="e">
        <f>'Comm Input'!#REF!</f>
        <v>#REF!</v>
      </c>
      <c r="H574" s="117" t="e">
        <f>'Comm Input'!#REF!</f>
        <v>#REF!</v>
      </c>
      <c r="I574" s="158" t="e">
        <f>'Comm Input'!#REF!</f>
        <v>#REF!</v>
      </c>
      <c r="J574" s="117" t="e">
        <f>'Comm Input'!#REF!</f>
        <v>#REF!</v>
      </c>
      <c r="K574" s="160" t="e">
        <f>'Comm Input'!#REF!</f>
        <v>#REF!</v>
      </c>
      <c r="L574" s="158" t="e">
        <f>'Comm Input'!#REF!</f>
        <v>#REF!</v>
      </c>
      <c r="M574" s="159" t="e">
        <f>'Comm Input'!#REF!</f>
        <v>#REF!</v>
      </c>
      <c r="N574" s="183" t="e">
        <f>'Comm Input'!#REF!</f>
        <v>#REF!</v>
      </c>
      <c r="O574" s="3" t="e">
        <f>'Comm Input'!#REF!</f>
        <v>#REF!</v>
      </c>
    </row>
    <row r="575" spans="1:15" ht="23.25" x14ac:dyDescent="0.35">
      <c r="A575" t="e">
        <f>'Comm Input'!#REF!</f>
        <v>#REF!</v>
      </c>
      <c r="B575" s="174" t="e">
        <f>'Comm Input'!#REF!</f>
        <v>#REF!</v>
      </c>
      <c r="C575" s="174" t="e">
        <f>'Comm Input'!#REF!</f>
        <v>#REF!</v>
      </c>
      <c r="D575" s="194" t="e">
        <f>'Comm Input'!#REF!</f>
        <v>#REF!</v>
      </c>
      <c r="E575" s="13" t="e">
        <f>'Comm Input'!#REF!</f>
        <v>#REF!</v>
      </c>
      <c r="F575" s="36" t="e">
        <f>'Comm Input'!#REF!</f>
        <v>#REF!</v>
      </c>
      <c r="G575" s="36" t="e">
        <f>'Comm Input'!#REF!</f>
        <v>#REF!</v>
      </c>
      <c r="H575" s="23" t="e">
        <f>'Comm Input'!#REF!</f>
        <v>#REF!</v>
      </c>
      <c r="I575" s="36" t="e">
        <f>'Comm Input'!#REF!</f>
        <v>#REF!</v>
      </c>
      <c r="J575" s="23" t="e">
        <f>'Comm Input'!#REF!</f>
        <v>#REF!</v>
      </c>
      <c r="K575" s="23" t="e">
        <f>'Comm Input'!#REF!</f>
        <v>#REF!</v>
      </c>
      <c r="L575" s="23" t="e">
        <f>'Comm Input'!#REF!</f>
        <v>#REF!</v>
      </c>
      <c r="M575" s="23" t="e">
        <f>'Comm Input'!#REF!</f>
        <v>#REF!</v>
      </c>
      <c r="N575" s="23" t="e">
        <f>'Comm Input'!#REF!</f>
        <v>#REF!</v>
      </c>
      <c r="O575" s="3" t="e">
        <f>'Comm Input'!#REF!</f>
        <v>#REF!</v>
      </c>
    </row>
    <row r="576" spans="1:15" ht="23.25" x14ac:dyDescent="0.35">
      <c r="A576" s="11" t="e">
        <f>'Comm Input'!#REF!</f>
        <v>#REF!</v>
      </c>
      <c r="B576" s="11" t="e">
        <f>'Comm Input'!#REF!</f>
        <v>#REF!</v>
      </c>
      <c r="C576" s="11" t="e">
        <f>'Comm Input'!#REF!</f>
        <v>#REF!</v>
      </c>
      <c r="D576" s="11" t="e">
        <f>'Comm Input'!#REF!</f>
        <v>#REF!</v>
      </c>
      <c r="E576" s="13" t="e">
        <f>'Comm Input'!#REF!</f>
        <v>#REF!</v>
      </c>
      <c r="F576" s="36" t="e">
        <f>'Comm Input'!#REF!</f>
        <v>#REF!</v>
      </c>
      <c r="G576" s="13" t="e">
        <f>'Comm Input'!#REF!</f>
        <v>#REF!</v>
      </c>
      <c r="H576" s="23" t="e">
        <f>'Comm Input'!#REF!</f>
        <v>#REF!</v>
      </c>
      <c r="I576" s="36" t="e">
        <f>'Comm Input'!#REF!</f>
        <v>#REF!</v>
      </c>
      <c r="J576" s="23" t="e">
        <f>'Comm Input'!#REF!</f>
        <v>#REF!</v>
      </c>
      <c r="K576" s="23" t="e">
        <f>'Comm Input'!#REF!</f>
        <v>#REF!</v>
      </c>
      <c r="L576" s="23" t="e">
        <f>'Comm Input'!#REF!</f>
        <v>#REF!</v>
      </c>
      <c r="M576" s="23" t="e">
        <f>'Comm Input'!#REF!</f>
        <v>#REF!</v>
      </c>
      <c r="N576" s="23" t="e">
        <f>'Comm Input'!#REF!</f>
        <v>#REF!</v>
      </c>
      <c r="O576" s="3" t="e">
        <f>'Comm Input'!#REF!</f>
        <v>#REF!</v>
      </c>
    </row>
    <row r="577" spans="1:15" ht="23.25" x14ac:dyDescent="0.35">
      <c r="A577" s="11" t="e">
        <f>'Comm Input'!#REF!</f>
        <v>#REF!</v>
      </c>
      <c r="B577" s="11" t="e">
        <f>'Comm Input'!#REF!</f>
        <v>#REF!</v>
      </c>
      <c r="C577" s="11" t="e">
        <f>'Comm Input'!#REF!</f>
        <v>#REF!</v>
      </c>
      <c r="D577" s="11" t="e">
        <f>'Comm Input'!#REF!</f>
        <v>#REF!</v>
      </c>
      <c r="E577" s="13" t="e">
        <f>'Comm Input'!#REF!</f>
        <v>#REF!</v>
      </c>
      <c r="F577" s="36" t="e">
        <f>'Comm Input'!#REF!</f>
        <v>#REF!</v>
      </c>
      <c r="G577" s="36" t="e">
        <f>'Comm Input'!#REF!</f>
        <v>#REF!</v>
      </c>
      <c r="H577" s="23" t="e">
        <f>'Comm Input'!#REF!</f>
        <v>#REF!</v>
      </c>
      <c r="I577" s="36" t="e">
        <f>'Comm Input'!#REF!</f>
        <v>#REF!</v>
      </c>
      <c r="J577" s="23" t="e">
        <f>'Comm Input'!#REF!</f>
        <v>#REF!</v>
      </c>
      <c r="K577" s="23" t="e">
        <f>'Comm Input'!#REF!</f>
        <v>#REF!</v>
      </c>
      <c r="L577" s="23" t="e">
        <f>'Comm Input'!#REF!</f>
        <v>#REF!</v>
      </c>
      <c r="M577" s="23" t="e">
        <f>'Comm Input'!#REF!</f>
        <v>#REF!</v>
      </c>
      <c r="N577" s="23" t="e">
        <f>'Comm Input'!#REF!</f>
        <v>#REF!</v>
      </c>
      <c r="O577" s="3" t="e">
        <f>'Comm Input'!#REF!</f>
        <v>#REF!</v>
      </c>
    </row>
    <row r="578" spans="1:15" ht="23.25" x14ac:dyDescent="0.35">
      <c r="A578" s="11" t="e">
        <f>'Comm Input'!#REF!</f>
        <v>#REF!</v>
      </c>
      <c r="B578" s="11" t="e">
        <f>'Comm Input'!#REF!</f>
        <v>#REF!</v>
      </c>
      <c r="C578" s="11" t="e">
        <f>'Comm Input'!#REF!</f>
        <v>#REF!</v>
      </c>
      <c r="D578" s="11" t="e">
        <f>'Comm Input'!#REF!</f>
        <v>#REF!</v>
      </c>
      <c r="E578" s="13" t="e">
        <f>'Comm Input'!#REF!</f>
        <v>#REF!</v>
      </c>
      <c r="F578" s="36" t="e">
        <f>'Comm Input'!#REF!</f>
        <v>#REF!</v>
      </c>
      <c r="G578" s="36" t="e">
        <f>'Comm Input'!#REF!</f>
        <v>#REF!</v>
      </c>
      <c r="H578" s="23" t="e">
        <f>'Comm Input'!#REF!</f>
        <v>#REF!</v>
      </c>
      <c r="I578" s="36" t="e">
        <f>'Comm Input'!#REF!</f>
        <v>#REF!</v>
      </c>
      <c r="J578" s="23" t="e">
        <f>'Comm Input'!#REF!</f>
        <v>#REF!</v>
      </c>
      <c r="K578" s="1173" t="e">
        <f>'Comm Input'!#REF!</f>
        <v>#REF!</v>
      </c>
      <c r="L578" s="1173" t="e">
        <f>'Comm Input'!#REF!</f>
        <v>#REF!</v>
      </c>
      <c r="M578" s="51" t="e">
        <f>'Comm Input'!#REF!</f>
        <v>#REF!</v>
      </c>
      <c r="N578" s="23" t="e">
        <f>'Comm Input'!#REF!</f>
        <v>#REF!</v>
      </c>
      <c r="O578" s="109" t="e">
        <f>'Comm Input'!#REF!</f>
        <v>#REF!</v>
      </c>
    </row>
    <row r="579" spans="1:15" ht="23.25" x14ac:dyDescent="0.35">
      <c r="A579" s="11" t="e">
        <f>'Comm Input'!#REF!</f>
        <v>#REF!</v>
      </c>
      <c r="B579" s="11" t="e">
        <f>'Comm Input'!#REF!</f>
        <v>#REF!</v>
      </c>
      <c r="C579" s="13" t="e">
        <f>'Comm Input'!#REF!</f>
        <v>#REF!</v>
      </c>
      <c r="D579" s="11" t="e">
        <f>'Comm Input'!#REF!</f>
        <v>#REF!</v>
      </c>
      <c r="E579" s="13" t="e">
        <f>'Comm Input'!#REF!</f>
        <v>#REF!</v>
      </c>
      <c r="F579" s="36" t="e">
        <f>'Comm Input'!#REF!</f>
        <v>#REF!</v>
      </c>
      <c r="G579" s="36" t="e">
        <f>'Comm Input'!#REF!</f>
        <v>#REF!</v>
      </c>
      <c r="H579" s="23" t="e">
        <f>'Comm Input'!#REF!</f>
        <v>#REF!</v>
      </c>
      <c r="I579" s="36" t="e">
        <f>'Comm Input'!#REF!</f>
        <v>#REF!</v>
      </c>
      <c r="J579" s="23" t="e">
        <f>'Comm Input'!#REF!</f>
        <v>#REF!</v>
      </c>
      <c r="K579" s="51" t="e">
        <f>'Comm Input'!#REF!</f>
        <v>#REF!</v>
      </c>
      <c r="L579" s="51" t="e">
        <f>'Comm Input'!#REF!</f>
        <v>#REF!</v>
      </c>
      <c r="M579" s="23" t="e">
        <f>'Comm Input'!#REF!</f>
        <v>#REF!</v>
      </c>
      <c r="N579" s="23" t="e">
        <f>'Comm Input'!#REF!</f>
        <v>#REF!</v>
      </c>
      <c r="O579" s="109" t="e">
        <f>'Comm Input'!#REF!</f>
        <v>#REF!</v>
      </c>
    </row>
    <row r="580" spans="1:15" ht="15" x14ac:dyDescent="0.25">
      <c r="A580" s="199" t="e">
        <f>'Comm Input'!#REF!</f>
        <v>#REF!</v>
      </c>
      <c r="B580" s="35" t="e">
        <f>'Comm Input'!#REF!</f>
        <v>#REF!</v>
      </c>
      <c r="C580" s="46" t="e">
        <f>'Comm Input'!#REF!</f>
        <v>#REF!</v>
      </c>
      <c r="D580" s="8" t="e">
        <f>'Comm Input'!#REF!</f>
        <v>#REF!</v>
      </c>
      <c r="E580" s="158" t="e">
        <f>'Comm Input'!#REF!</f>
        <v>#REF!</v>
      </c>
      <c r="F580" s="117" t="e">
        <f>'Comm Input'!#REF!</f>
        <v>#REF!</v>
      </c>
      <c r="G580" s="158" t="e">
        <f>'Comm Input'!#REF!</f>
        <v>#REF!</v>
      </c>
      <c r="H580" s="158" t="e">
        <f>'Comm Input'!#REF!</f>
        <v>#REF!</v>
      </c>
      <c r="I580" s="158" t="e">
        <f>'Comm Input'!#REF!</f>
        <v>#REF!</v>
      </c>
      <c r="J580" s="117" t="e">
        <f>'Comm Input'!#REF!</f>
        <v>#REF!</v>
      </c>
      <c r="K580" s="158" t="e">
        <f>'Comm Input'!#REF!</f>
        <v>#REF!</v>
      </c>
      <c r="L580" s="117" t="e">
        <f>'Comm Input'!#REF!</f>
        <v>#REF!</v>
      </c>
      <c r="M580" s="159" t="e">
        <f>'Comm Input'!#REF!</f>
        <v>#REF!</v>
      </c>
      <c r="N580" s="159" t="e">
        <f>'Comm Input'!#REF!</f>
        <v>#REF!</v>
      </c>
      <c r="O580" s="158" t="e">
        <f>'Comm Input'!#REF!</f>
        <v>#REF!</v>
      </c>
    </row>
    <row r="581" spans="1:15" ht="15" x14ac:dyDescent="0.25">
      <c r="A581" t="e">
        <f>'Comm Input'!#REF!</f>
        <v>#REF!</v>
      </c>
      <c r="B581" t="e">
        <f>'Comm Input'!#REF!</f>
        <v>#REF!</v>
      </c>
      <c r="C581" t="e">
        <f>'Comm Input'!#REF!</f>
        <v>#REF!</v>
      </c>
      <c r="D581" s="90" t="e">
        <f>'Comm Input'!#REF!</f>
        <v>#REF!</v>
      </c>
      <c r="E581" s="36" t="e">
        <f>'Comm Input'!#REF!</f>
        <v>#REF!</v>
      </c>
      <c r="F581" s="23" t="e">
        <f>'Comm Input'!#REF!</f>
        <v>#REF!</v>
      </c>
      <c r="G581" s="36" t="e">
        <f>'Comm Input'!#REF!</f>
        <v>#REF!</v>
      </c>
      <c r="H581" s="36" t="e">
        <f>'Comm Input'!#REF!</f>
        <v>#REF!</v>
      </c>
      <c r="I581" t="e">
        <f>'Comm Input'!#REF!</f>
        <v>#REF!</v>
      </c>
      <c r="J581" s="23" t="e">
        <f>'Comm Input'!#REF!</f>
        <v>#REF!</v>
      </c>
      <c r="K581" s="22" t="e">
        <f>'Comm Input'!#REF!</f>
        <v>#REF!</v>
      </c>
      <c r="L581" s="23" t="e">
        <f>'Comm Input'!#REF!</f>
        <v>#REF!</v>
      </c>
      <c r="M581" s="23" t="e">
        <f>'Comm Input'!#REF!</f>
        <v>#REF!</v>
      </c>
      <c r="N581" s="23" t="e">
        <f>'Comm Input'!#REF!</f>
        <v>#REF!</v>
      </c>
      <c r="O581" t="e">
        <f>'Comm Input'!#REF!</f>
        <v>#REF!</v>
      </c>
    </row>
    <row r="582" spans="1:15" ht="15" x14ac:dyDescent="0.25">
      <c r="A582" s="11" t="e">
        <f>'Comm Input'!#REF!</f>
        <v>#REF!</v>
      </c>
      <c r="B582" s="11" t="e">
        <f>'Comm Input'!#REF!</f>
        <v>#REF!</v>
      </c>
      <c r="C582" s="11" t="e">
        <f>'Comm Input'!#REF!</f>
        <v>#REF!</v>
      </c>
      <c r="D582" s="11" t="e">
        <f>'Comm Input'!#REF!</f>
        <v>#REF!</v>
      </c>
      <c r="E582" s="36" t="e">
        <f>'Comm Input'!#REF!</f>
        <v>#REF!</v>
      </c>
      <c r="F582" s="23" t="e">
        <f>'Comm Input'!#REF!</f>
        <v>#REF!</v>
      </c>
      <c r="G582" s="36" t="e">
        <f>'Comm Input'!#REF!</f>
        <v>#REF!</v>
      </c>
      <c r="H582" s="36" t="e">
        <f>'Comm Input'!#REF!</f>
        <v>#REF!</v>
      </c>
      <c r="I582" t="e">
        <f>'Comm Input'!#REF!</f>
        <v>#REF!</v>
      </c>
      <c r="J582" s="23" t="e">
        <f>'Comm Input'!#REF!</f>
        <v>#REF!</v>
      </c>
      <c r="K582" s="22" t="e">
        <f>'Comm Input'!#REF!</f>
        <v>#REF!</v>
      </c>
      <c r="L582" s="23" t="e">
        <f>'Comm Input'!#REF!</f>
        <v>#REF!</v>
      </c>
      <c r="M582" s="23" t="e">
        <f>'Comm Input'!#REF!</f>
        <v>#REF!</v>
      </c>
      <c r="N582" s="23" t="e">
        <f>'Comm Input'!#REF!</f>
        <v>#REF!</v>
      </c>
      <c r="O582" t="e">
        <f>'Comm Input'!#REF!</f>
        <v>#REF!</v>
      </c>
    </row>
    <row r="583" spans="1:15" ht="15" x14ac:dyDescent="0.25">
      <c r="A583" s="11" t="e">
        <f>'Comm Input'!#REF!</f>
        <v>#REF!</v>
      </c>
      <c r="B583" s="11" t="e">
        <f>'Comm Input'!#REF!</f>
        <v>#REF!</v>
      </c>
      <c r="C583" t="e">
        <f>'Comm Input'!#REF!</f>
        <v>#REF!</v>
      </c>
      <c r="D583" s="11" t="e">
        <f>'Comm Input'!#REF!</f>
        <v>#REF!</v>
      </c>
      <c r="E583" s="36" t="e">
        <f>'Comm Input'!#REF!</f>
        <v>#REF!</v>
      </c>
      <c r="F583" s="23" t="e">
        <f>'Comm Input'!#REF!</f>
        <v>#REF!</v>
      </c>
      <c r="G583" s="36" t="e">
        <f>'Comm Input'!#REF!</f>
        <v>#REF!</v>
      </c>
      <c r="H583" s="36" t="e">
        <f>'Comm Input'!#REF!</f>
        <v>#REF!</v>
      </c>
      <c r="I583" t="e">
        <f>'Comm Input'!#REF!</f>
        <v>#REF!</v>
      </c>
      <c r="J583" s="23" t="e">
        <f>'Comm Input'!#REF!</f>
        <v>#REF!</v>
      </c>
      <c r="K583" s="22" t="e">
        <f>'Comm Input'!#REF!</f>
        <v>#REF!</v>
      </c>
      <c r="L583" s="23" t="e">
        <f>'Comm Input'!#REF!</f>
        <v>#REF!</v>
      </c>
      <c r="M583" s="23" t="e">
        <f>'Comm Input'!#REF!</f>
        <v>#REF!</v>
      </c>
      <c r="N583" s="23" t="e">
        <f>'Comm Input'!#REF!</f>
        <v>#REF!</v>
      </c>
      <c r="O583" t="e">
        <f>'Comm Input'!#REF!</f>
        <v>#REF!</v>
      </c>
    </row>
    <row r="584" spans="1:15" ht="15" x14ac:dyDescent="0.25">
      <c r="A584" s="11" t="e">
        <f>'Comm Input'!#REF!</f>
        <v>#REF!</v>
      </c>
      <c r="B584" s="11" t="e">
        <f>'Comm Input'!#REF!</f>
        <v>#REF!</v>
      </c>
      <c r="C584" s="11" t="e">
        <f>'Comm Input'!#REF!</f>
        <v>#REF!</v>
      </c>
      <c r="D584" s="11" t="e">
        <f>'Comm Input'!#REF!</f>
        <v>#REF!</v>
      </c>
      <c r="E584" s="36" t="e">
        <f>'Comm Input'!#REF!</f>
        <v>#REF!</v>
      </c>
      <c r="F584" s="23" t="e">
        <f>'Comm Input'!#REF!</f>
        <v>#REF!</v>
      </c>
      <c r="G584" s="36" t="e">
        <f>'Comm Input'!#REF!</f>
        <v>#REF!</v>
      </c>
      <c r="H584" s="36" t="e">
        <f>'Comm Input'!#REF!</f>
        <v>#REF!</v>
      </c>
      <c r="I584" t="e">
        <f>'Comm Input'!#REF!</f>
        <v>#REF!</v>
      </c>
      <c r="J584" s="23" t="e">
        <f>'Comm Input'!#REF!</f>
        <v>#REF!</v>
      </c>
      <c r="K584" s="22" t="e">
        <f>'Comm Input'!#REF!</f>
        <v>#REF!</v>
      </c>
      <c r="L584" s="23" t="e">
        <f>'Comm Input'!#REF!</f>
        <v>#REF!</v>
      </c>
      <c r="M584" s="23" t="e">
        <f>'Comm Input'!#REF!</f>
        <v>#REF!</v>
      </c>
      <c r="N584" s="23" t="e">
        <f>'Comm Input'!#REF!</f>
        <v>#REF!</v>
      </c>
      <c r="O584" t="e">
        <f>'Comm Input'!#REF!</f>
        <v>#REF!</v>
      </c>
    </row>
    <row r="585" spans="1:15" ht="15" x14ac:dyDescent="0.25">
      <c r="A585" s="11" t="e">
        <f>'Comm Input'!#REF!</f>
        <v>#REF!</v>
      </c>
      <c r="B585" t="e">
        <f>'Comm Input'!#REF!</f>
        <v>#REF!</v>
      </c>
      <c r="C585" t="e">
        <f>'Comm Input'!#REF!</f>
        <v>#REF!</v>
      </c>
      <c r="D585" s="40" t="e">
        <f>'Comm Input'!#REF!</f>
        <v>#REF!</v>
      </c>
      <c r="E585" s="36" t="e">
        <f>'Comm Input'!#REF!</f>
        <v>#REF!</v>
      </c>
      <c r="F585" s="22" t="e">
        <f>'Comm Input'!#REF!</f>
        <v>#REF!</v>
      </c>
      <c r="G585" s="36" t="e">
        <f>'Comm Input'!#REF!</f>
        <v>#REF!</v>
      </c>
      <c r="H585" s="38" t="e">
        <f>'Comm Input'!#REF!</f>
        <v>#REF!</v>
      </c>
      <c r="I585" s="38" t="e">
        <f>'Comm Input'!#REF!</f>
        <v>#REF!</v>
      </c>
      <c r="J585" s="22" t="e">
        <f>'Comm Input'!#REF!</f>
        <v>#REF!</v>
      </c>
      <c r="K585" s="22" t="e">
        <f>'Comm Input'!#REF!</f>
        <v>#REF!</v>
      </c>
      <c r="L585" s="23" t="e">
        <f>'Comm Input'!#REF!</f>
        <v>#REF!</v>
      </c>
      <c r="M585" s="23" t="e">
        <f>'Comm Input'!#REF!</f>
        <v>#REF!</v>
      </c>
      <c r="N585" s="23" t="e">
        <f>'Comm Input'!#REF!</f>
        <v>#REF!</v>
      </c>
      <c r="O585" t="e">
        <f>'Comm Input'!#REF!</f>
        <v>#REF!</v>
      </c>
    </row>
    <row r="586" spans="1:15" ht="15" x14ac:dyDescent="0.25">
      <c r="A586" s="11" t="e">
        <f>'Comm Input'!#REF!</f>
        <v>#REF!</v>
      </c>
      <c r="B586" t="e">
        <f>'Comm Input'!#REF!</f>
        <v>#REF!</v>
      </c>
      <c r="C586" s="11" t="e">
        <f>'Comm Input'!#REF!</f>
        <v>#REF!</v>
      </c>
      <c r="D586" s="40" t="e">
        <f>'Comm Input'!#REF!</f>
        <v>#REF!</v>
      </c>
      <c r="E586" s="36" t="e">
        <f>'Comm Input'!#REF!</f>
        <v>#REF!</v>
      </c>
      <c r="F586" s="22" t="e">
        <f>'Comm Input'!#REF!</f>
        <v>#REF!</v>
      </c>
      <c r="G586" s="36" t="e">
        <f>'Comm Input'!#REF!</f>
        <v>#REF!</v>
      </c>
      <c r="H586" s="38" t="e">
        <f>'Comm Input'!#REF!</f>
        <v>#REF!</v>
      </c>
      <c r="I586" s="38" t="e">
        <f>'Comm Input'!#REF!</f>
        <v>#REF!</v>
      </c>
      <c r="J586" s="22" t="e">
        <f>'Comm Input'!#REF!</f>
        <v>#REF!</v>
      </c>
      <c r="K586" s="22" t="e">
        <f>'Comm Input'!#REF!</f>
        <v>#REF!</v>
      </c>
      <c r="L586" s="23" t="e">
        <f>'Comm Input'!#REF!</f>
        <v>#REF!</v>
      </c>
      <c r="M586" s="23" t="e">
        <f>'Comm Input'!#REF!</f>
        <v>#REF!</v>
      </c>
      <c r="N586" s="23" t="e">
        <f>'Comm Input'!#REF!</f>
        <v>#REF!</v>
      </c>
      <c r="O586" t="e">
        <f>'Comm Input'!#REF!</f>
        <v>#REF!</v>
      </c>
    </row>
    <row r="587" spans="1:15" ht="15" x14ac:dyDescent="0.25">
      <c r="A587" t="e">
        <f>'Comm Input'!#REF!</f>
        <v>#REF!</v>
      </c>
      <c r="B587" t="e">
        <f>'Comm Input'!#REF!</f>
        <v>#REF!</v>
      </c>
      <c r="C587" t="e">
        <f>'Comm Input'!#REF!</f>
        <v>#REF!</v>
      </c>
      <c r="D587" t="e">
        <f>'Comm Input'!#REF!</f>
        <v>#REF!</v>
      </c>
      <c r="E587" t="e">
        <f>'Comm Input'!#REF!</f>
        <v>#REF!</v>
      </c>
      <c r="F587" t="e">
        <f>'Comm Input'!#REF!</f>
        <v>#REF!</v>
      </c>
      <c r="G587" t="e">
        <f>'Comm Input'!#REF!</f>
        <v>#REF!</v>
      </c>
      <c r="H587" t="e">
        <f>'Comm Input'!#REF!</f>
        <v>#REF!</v>
      </c>
      <c r="I587" t="e">
        <f>'Comm Input'!#REF!</f>
        <v>#REF!</v>
      </c>
      <c r="J587" t="e">
        <f>'Comm Input'!#REF!</f>
        <v>#REF!</v>
      </c>
      <c r="K587" t="e">
        <f>'Comm Input'!#REF!</f>
        <v>#REF!</v>
      </c>
      <c r="L587" t="e">
        <f>'Comm Input'!#REF!</f>
        <v>#REF!</v>
      </c>
      <c r="M587" s="11" t="e">
        <f>'Comm Input'!#REF!</f>
        <v>#REF!</v>
      </c>
      <c r="N587" s="11" t="e">
        <f>'Comm Input'!#REF!</f>
        <v>#REF!</v>
      </c>
      <c r="O587" t="e">
        <f>'Comm Input'!#REF!</f>
        <v>#REF!</v>
      </c>
    </row>
    <row r="588" spans="1:15" ht="23.25" x14ac:dyDescent="0.35">
      <c r="A588" t="e">
        <f>'Comm Input'!#REF!</f>
        <v>#REF!</v>
      </c>
      <c r="B588" t="e">
        <f>'Comm Input'!#REF!</f>
        <v>#REF!</v>
      </c>
      <c r="C588" t="e">
        <f>'Comm Input'!#REF!</f>
        <v>#REF!</v>
      </c>
      <c r="D588" t="e">
        <f>'Comm Input'!#REF!</f>
        <v>#REF!</v>
      </c>
      <c r="E588" t="e">
        <f>'Comm Input'!#REF!</f>
        <v>#REF!</v>
      </c>
      <c r="F588" t="e">
        <f>'Comm Input'!#REF!</f>
        <v>#REF!</v>
      </c>
      <c r="G588" t="e">
        <f>'Comm Input'!#REF!</f>
        <v>#REF!</v>
      </c>
      <c r="H588" t="e">
        <f>'Comm Input'!#REF!</f>
        <v>#REF!</v>
      </c>
      <c r="I588" t="e">
        <f>'Comm Input'!#REF!</f>
        <v>#REF!</v>
      </c>
      <c r="J588" t="e">
        <f>'Comm Input'!#REF!</f>
        <v>#REF!</v>
      </c>
      <c r="K588" s="1177" t="e">
        <f>'Comm Input'!#REF!</f>
        <v>#REF!</v>
      </c>
      <c r="L588" s="27" t="e">
        <f>'Comm Input'!#REF!</f>
        <v>#REF!</v>
      </c>
      <c r="M588" s="1177" t="e">
        <f>'Comm Input'!#REF!</f>
        <v>#REF!</v>
      </c>
      <c r="N588" s="164" t="e">
        <f>'Comm Input'!#REF!</f>
        <v>#REF!</v>
      </c>
      <c r="O588" s="109" t="e">
        <f>'Comm Input'!#REF!</f>
        <v>#REF!</v>
      </c>
    </row>
    <row r="589" spans="1:15" ht="15" x14ac:dyDescent="0.25">
      <c r="A589" t="e">
        <f>'Comm Input'!#REF!</f>
        <v>#REF!</v>
      </c>
      <c r="B589" t="e">
        <f>'Comm Input'!#REF!</f>
        <v>#REF!</v>
      </c>
      <c r="C589" t="e">
        <f>'Comm Input'!#REF!</f>
        <v>#REF!</v>
      </c>
      <c r="D589" t="e">
        <f>'Comm Input'!#REF!</f>
        <v>#REF!</v>
      </c>
      <c r="E589" t="e">
        <f>'Comm Input'!#REF!</f>
        <v>#REF!</v>
      </c>
      <c r="F589" t="e">
        <f>'Comm Input'!#REF!</f>
        <v>#REF!</v>
      </c>
      <c r="G589" t="e">
        <f>'Comm Input'!#REF!</f>
        <v>#REF!</v>
      </c>
      <c r="H589" t="e">
        <f>'Comm Input'!#REF!</f>
        <v>#REF!</v>
      </c>
      <c r="I589" t="e">
        <f>'Comm Input'!#REF!</f>
        <v>#REF!</v>
      </c>
      <c r="J589" t="e">
        <f>'Comm Input'!#REF!</f>
        <v>#REF!</v>
      </c>
      <c r="K589" t="e">
        <f>'Comm Input'!#REF!</f>
        <v>#REF!</v>
      </c>
      <c r="L589" t="e">
        <f>'Comm Input'!#REF!</f>
        <v>#REF!</v>
      </c>
      <c r="M589" s="11" t="e">
        <f>'Comm Input'!#REF!</f>
        <v>#REF!</v>
      </c>
      <c r="N589" s="11" t="e">
        <f>'Comm Input'!#REF!</f>
        <v>#REF!</v>
      </c>
      <c r="O589" t="e">
        <f>'Comm Input'!#REF!</f>
        <v>#REF!</v>
      </c>
    </row>
    <row r="590" spans="1:15" ht="15" x14ac:dyDescent="0.25">
      <c r="A590" t="e">
        <f>'Comm Input'!#REF!</f>
        <v>#REF!</v>
      </c>
      <c r="B590" t="e">
        <f>'Comm Input'!#REF!</f>
        <v>#REF!</v>
      </c>
      <c r="C590" t="e">
        <f>'Comm Input'!#REF!</f>
        <v>#REF!</v>
      </c>
      <c r="D590" t="e">
        <f>'Comm Input'!#REF!</f>
        <v>#REF!</v>
      </c>
      <c r="E590" t="e">
        <f>'Comm Input'!#REF!</f>
        <v>#REF!</v>
      </c>
      <c r="F590" t="e">
        <f>'Comm Input'!#REF!</f>
        <v>#REF!</v>
      </c>
      <c r="G590" t="e">
        <f>'Comm Input'!#REF!</f>
        <v>#REF!</v>
      </c>
      <c r="H590" t="e">
        <f>'Comm Input'!#REF!</f>
        <v>#REF!</v>
      </c>
      <c r="I590" t="e">
        <f>'Comm Input'!#REF!</f>
        <v>#REF!</v>
      </c>
      <c r="J590" t="e">
        <f>'Comm Input'!#REF!</f>
        <v>#REF!</v>
      </c>
      <c r="K590" t="e">
        <f>'Comm Input'!#REF!</f>
        <v>#REF!</v>
      </c>
      <c r="L590" t="e">
        <f>'Comm Input'!#REF!</f>
        <v>#REF!</v>
      </c>
      <c r="M590" s="11" t="e">
        <f>'Comm Input'!#REF!</f>
        <v>#REF!</v>
      </c>
      <c r="N590" s="11" t="e">
        <f>'Comm Input'!#REF!</f>
        <v>#REF!</v>
      </c>
      <c r="O590" t="e">
        <f>'Comm Input'!#REF!</f>
        <v>#REF!</v>
      </c>
    </row>
    <row r="591" spans="1:15" ht="15" x14ac:dyDescent="0.25">
      <c r="A591" s="199" t="e">
        <f>'Comm Input'!#REF!</f>
        <v>#REF!</v>
      </c>
      <c r="B591" s="35" t="e">
        <f>'Comm Input'!#REF!</f>
        <v>#REF!</v>
      </c>
      <c r="C591" s="46" t="e">
        <f>'Comm Input'!#REF!</f>
        <v>#REF!</v>
      </c>
      <c r="D591" s="8" t="e">
        <f>'Comm Input'!#REF!</f>
        <v>#REF!</v>
      </c>
      <c r="E591" s="158" t="e">
        <f>'Comm Input'!#REF!</f>
        <v>#REF!</v>
      </c>
      <c r="F591" s="117" t="e">
        <f>'Comm Input'!#REF!</f>
        <v>#REF!</v>
      </c>
      <c r="G591" s="158" t="e">
        <f>'Comm Input'!#REF!</f>
        <v>#REF!</v>
      </c>
      <c r="H591" s="158" t="e">
        <f>'Comm Input'!#REF!</f>
        <v>#REF!</v>
      </c>
      <c r="I591" s="158" t="e">
        <f>'Comm Input'!#REF!</f>
        <v>#REF!</v>
      </c>
      <c r="J591" s="117" t="e">
        <f>'Comm Input'!#REF!</f>
        <v>#REF!</v>
      </c>
      <c r="K591" s="158" t="e">
        <f>'Comm Input'!#REF!</f>
        <v>#REF!</v>
      </c>
      <c r="L591" s="117" t="e">
        <f>'Comm Input'!#REF!</f>
        <v>#REF!</v>
      </c>
      <c r="M591" s="159" t="e">
        <f>'Comm Input'!#REF!</f>
        <v>#REF!</v>
      </c>
      <c r="N591" s="159" t="e">
        <f>'Comm Input'!#REF!</f>
        <v>#REF!</v>
      </c>
      <c r="O591" s="158" t="e">
        <f>'Comm Input'!#REF!</f>
        <v>#REF!</v>
      </c>
    </row>
    <row r="592" spans="1:15" ht="15" x14ac:dyDescent="0.25">
      <c r="A592" t="e">
        <f>'Comm Input'!#REF!</f>
        <v>#REF!</v>
      </c>
      <c r="B592" t="e">
        <f>'Comm Input'!#REF!</f>
        <v>#REF!</v>
      </c>
      <c r="C592" t="e">
        <f>'Comm Input'!#REF!</f>
        <v>#REF!</v>
      </c>
      <c r="D592" s="90" t="e">
        <f>'Comm Input'!#REF!</f>
        <v>#REF!</v>
      </c>
      <c r="E592" s="36" t="e">
        <f>'Comm Input'!#REF!</f>
        <v>#REF!</v>
      </c>
      <c r="F592" s="23" t="e">
        <f>'Comm Input'!#REF!</f>
        <v>#REF!</v>
      </c>
      <c r="G592" s="36" t="e">
        <f>'Comm Input'!#REF!</f>
        <v>#REF!</v>
      </c>
      <c r="H592" s="36" t="e">
        <f>'Comm Input'!#REF!</f>
        <v>#REF!</v>
      </c>
      <c r="I592" t="e">
        <f>'Comm Input'!#REF!</f>
        <v>#REF!</v>
      </c>
      <c r="J592" s="23" t="e">
        <f>'Comm Input'!#REF!</f>
        <v>#REF!</v>
      </c>
      <c r="K592" s="22" t="e">
        <f>'Comm Input'!#REF!</f>
        <v>#REF!</v>
      </c>
      <c r="L592" s="23" t="e">
        <f>'Comm Input'!#REF!</f>
        <v>#REF!</v>
      </c>
      <c r="M592" s="23" t="e">
        <f>'Comm Input'!#REF!</f>
        <v>#REF!</v>
      </c>
      <c r="N592" s="23" t="e">
        <f>'Comm Input'!#REF!</f>
        <v>#REF!</v>
      </c>
      <c r="O592" t="e">
        <f>'Comm Input'!#REF!</f>
        <v>#REF!</v>
      </c>
    </row>
    <row r="593" spans="1:15" ht="15" x14ac:dyDescent="0.25">
      <c r="A593" s="11" t="e">
        <f>'Comm Input'!#REF!</f>
        <v>#REF!</v>
      </c>
      <c r="B593" s="11" t="e">
        <f>'Comm Input'!#REF!</f>
        <v>#REF!</v>
      </c>
      <c r="C593" s="11" t="e">
        <f>'Comm Input'!#REF!</f>
        <v>#REF!</v>
      </c>
      <c r="D593" s="11" t="e">
        <f>'Comm Input'!#REF!</f>
        <v>#REF!</v>
      </c>
      <c r="E593" s="36" t="e">
        <f>'Comm Input'!#REF!</f>
        <v>#REF!</v>
      </c>
      <c r="F593" s="23" t="e">
        <f>'Comm Input'!#REF!</f>
        <v>#REF!</v>
      </c>
      <c r="G593" s="36" t="e">
        <f>'Comm Input'!#REF!</f>
        <v>#REF!</v>
      </c>
      <c r="H593" s="36" t="e">
        <f>'Comm Input'!#REF!</f>
        <v>#REF!</v>
      </c>
      <c r="I593" t="e">
        <f>'Comm Input'!#REF!</f>
        <v>#REF!</v>
      </c>
      <c r="J593" s="23" t="e">
        <f>'Comm Input'!#REF!</f>
        <v>#REF!</v>
      </c>
      <c r="K593" s="22" t="e">
        <f>'Comm Input'!#REF!</f>
        <v>#REF!</v>
      </c>
      <c r="L593" s="23" t="e">
        <f>'Comm Input'!#REF!</f>
        <v>#REF!</v>
      </c>
      <c r="M593" s="23" t="e">
        <f>'Comm Input'!#REF!</f>
        <v>#REF!</v>
      </c>
      <c r="N593" s="23" t="e">
        <f>'Comm Input'!#REF!</f>
        <v>#REF!</v>
      </c>
      <c r="O593" t="e">
        <f>'Comm Input'!#REF!</f>
        <v>#REF!</v>
      </c>
    </row>
    <row r="594" spans="1:15" ht="15" x14ac:dyDescent="0.25">
      <c r="A594" s="11" t="e">
        <f>'Comm Input'!#REF!</f>
        <v>#REF!</v>
      </c>
      <c r="B594" s="11" t="e">
        <f>'Comm Input'!#REF!</f>
        <v>#REF!</v>
      </c>
      <c r="C594" t="e">
        <f>'Comm Input'!#REF!</f>
        <v>#REF!</v>
      </c>
      <c r="D594" s="11" t="e">
        <f>'Comm Input'!#REF!</f>
        <v>#REF!</v>
      </c>
      <c r="E594" s="36" t="e">
        <f>'Comm Input'!#REF!</f>
        <v>#REF!</v>
      </c>
      <c r="F594" s="23" t="e">
        <f>'Comm Input'!#REF!</f>
        <v>#REF!</v>
      </c>
      <c r="G594" s="36" t="e">
        <f>'Comm Input'!#REF!</f>
        <v>#REF!</v>
      </c>
      <c r="H594" s="36" t="e">
        <f>'Comm Input'!#REF!</f>
        <v>#REF!</v>
      </c>
      <c r="I594" t="e">
        <f>'Comm Input'!#REF!</f>
        <v>#REF!</v>
      </c>
      <c r="J594" s="23" t="e">
        <f>'Comm Input'!#REF!</f>
        <v>#REF!</v>
      </c>
      <c r="K594" s="22" t="e">
        <f>'Comm Input'!#REF!</f>
        <v>#REF!</v>
      </c>
      <c r="L594" s="23" t="e">
        <f>'Comm Input'!#REF!</f>
        <v>#REF!</v>
      </c>
      <c r="M594" s="23" t="e">
        <f>'Comm Input'!#REF!</f>
        <v>#REF!</v>
      </c>
      <c r="N594" s="23" t="e">
        <f>'Comm Input'!#REF!</f>
        <v>#REF!</v>
      </c>
      <c r="O594" t="e">
        <f>'Comm Input'!#REF!</f>
        <v>#REF!</v>
      </c>
    </row>
    <row r="595" spans="1:15" ht="15" x14ac:dyDescent="0.25">
      <c r="A595" s="11" t="e">
        <f>'Comm Input'!#REF!</f>
        <v>#REF!</v>
      </c>
      <c r="B595" s="11" t="e">
        <f>'Comm Input'!#REF!</f>
        <v>#REF!</v>
      </c>
      <c r="C595" s="11" t="e">
        <f>'Comm Input'!#REF!</f>
        <v>#REF!</v>
      </c>
      <c r="D595" s="11" t="e">
        <f>'Comm Input'!#REF!</f>
        <v>#REF!</v>
      </c>
      <c r="E595" s="36" t="e">
        <f>'Comm Input'!#REF!</f>
        <v>#REF!</v>
      </c>
      <c r="F595" s="23" t="e">
        <f>'Comm Input'!#REF!</f>
        <v>#REF!</v>
      </c>
      <c r="G595" s="36" t="e">
        <f>'Comm Input'!#REF!</f>
        <v>#REF!</v>
      </c>
      <c r="H595" s="36" t="e">
        <f>'Comm Input'!#REF!</f>
        <v>#REF!</v>
      </c>
      <c r="I595" t="e">
        <f>'Comm Input'!#REF!</f>
        <v>#REF!</v>
      </c>
      <c r="J595" s="23" t="e">
        <f>'Comm Input'!#REF!</f>
        <v>#REF!</v>
      </c>
      <c r="K595" s="22" t="e">
        <f>'Comm Input'!#REF!</f>
        <v>#REF!</v>
      </c>
      <c r="L595" s="23" t="e">
        <f>'Comm Input'!#REF!</f>
        <v>#REF!</v>
      </c>
      <c r="M595" s="23" t="e">
        <f>'Comm Input'!#REF!</f>
        <v>#REF!</v>
      </c>
      <c r="N595" s="23" t="e">
        <f>'Comm Input'!#REF!</f>
        <v>#REF!</v>
      </c>
      <c r="O595" t="e">
        <f>'Comm Input'!#REF!</f>
        <v>#REF!</v>
      </c>
    </row>
    <row r="596" spans="1:15" ht="15" x14ac:dyDescent="0.25">
      <c r="A596" s="11" t="e">
        <f>'Comm Input'!#REF!</f>
        <v>#REF!</v>
      </c>
      <c r="B596" t="e">
        <f>'Comm Input'!#REF!</f>
        <v>#REF!</v>
      </c>
      <c r="C596" t="e">
        <f>'Comm Input'!#REF!</f>
        <v>#REF!</v>
      </c>
      <c r="D596" s="40" t="e">
        <f>'Comm Input'!#REF!</f>
        <v>#REF!</v>
      </c>
      <c r="E596" s="36" t="e">
        <f>'Comm Input'!#REF!</f>
        <v>#REF!</v>
      </c>
      <c r="F596" s="22" t="e">
        <f>'Comm Input'!#REF!</f>
        <v>#REF!</v>
      </c>
      <c r="G596" s="36" t="e">
        <f>'Comm Input'!#REF!</f>
        <v>#REF!</v>
      </c>
      <c r="H596" s="38" t="e">
        <f>'Comm Input'!#REF!</f>
        <v>#REF!</v>
      </c>
      <c r="I596" s="38" t="e">
        <f>'Comm Input'!#REF!</f>
        <v>#REF!</v>
      </c>
      <c r="J596" s="22" t="e">
        <f>'Comm Input'!#REF!</f>
        <v>#REF!</v>
      </c>
      <c r="K596" s="22" t="e">
        <f>'Comm Input'!#REF!</f>
        <v>#REF!</v>
      </c>
      <c r="L596" s="23" t="e">
        <f>'Comm Input'!#REF!</f>
        <v>#REF!</v>
      </c>
      <c r="M596" s="23" t="e">
        <f>'Comm Input'!#REF!</f>
        <v>#REF!</v>
      </c>
      <c r="N596" s="23" t="e">
        <f>'Comm Input'!#REF!</f>
        <v>#REF!</v>
      </c>
      <c r="O596" t="e">
        <f>'Comm Input'!#REF!</f>
        <v>#REF!</v>
      </c>
    </row>
    <row r="597" spans="1:15" ht="15" x14ac:dyDescent="0.25">
      <c r="A597" s="11" t="e">
        <f>'Comm Input'!#REF!</f>
        <v>#REF!</v>
      </c>
      <c r="B597" t="e">
        <f>'Comm Input'!#REF!</f>
        <v>#REF!</v>
      </c>
      <c r="C597" s="11" t="e">
        <f>'Comm Input'!#REF!</f>
        <v>#REF!</v>
      </c>
      <c r="D597" s="40" t="e">
        <f>'Comm Input'!#REF!</f>
        <v>#REF!</v>
      </c>
      <c r="E597" s="36" t="e">
        <f>'Comm Input'!#REF!</f>
        <v>#REF!</v>
      </c>
      <c r="F597" s="22" t="e">
        <f>'Comm Input'!#REF!</f>
        <v>#REF!</v>
      </c>
      <c r="G597" s="36" t="e">
        <f>'Comm Input'!#REF!</f>
        <v>#REF!</v>
      </c>
      <c r="H597" s="38" t="e">
        <f>'Comm Input'!#REF!</f>
        <v>#REF!</v>
      </c>
      <c r="I597" s="38" t="e">
        <f>'Comm Input'!#REF!</f>
        <v>#REF!</v>
      </c>
      <c r="J597" s="22" t="e">
        <f>'Comm Input'!#REF!</f>
        <v>#REF!</v>
      </c>
      <c r="K597" s="22" t="e">
        <f>'Comm Input'!#REF!</f>
        <v>#REF!</v>
      </c>
      <c r="L597" s="23" t="e">
        <f>'Comm Input'!#REF!</f>
        <v>#REF!</v>
      </c>
      <c r="M597" s="23" t="e">
        <f>'Comm Input'!#REF!</f>
        <v>#REF!</v>
      </c>
      <c r="N597" s="23" t="e">
        <f>'Comm Input'!#REF!</f>
        <v>#REF!</v>
      </c>
      <c r="O597" t="e">
        <f>'Comm Input'!#REF!</f>
        <v>#REF!</v>
      </c>
    </row>
    <row r="598" spans="1:15" ht="15" x14ac:dyDescent="0.25">
      <c r="A598" t="e">
        <f>'Comm Input'!#REF!</f>
        <v>#REF!</v>
      </c>
      <c r="B598" t="e">
        <f>'Comm Input'!#REF!</f>
        <v>#REF!</v>
      </c>
      <c r="C598" t="e">
        <f>'Comm Input'!#REF!</f>
        <v>#REF!</v>
      </c>
      <c r="D598" t="e">
        <f>'Comm Input'!#REF!</f>
        <v>#REF!</v>
      </c>
      <c r="E598" t="e">
        <f>'Comm Input'!#REF!</f>
        <v>#REF!</v>
      </c>
      <c r="F598" t="e">
        <f>'Comm Input'!#REF!</f>
        <v>#REF!</v>
      </c>
      <c r="G598" t="e">
        <f>'Comm Input'!#REF!</f>
        <v>#REF!</v>
      </c>
      <c r="H598" t="e">
        <f>'Comm Input'!#REF!</f>
        <v>#REF!</v>
      </c>
      <c r="I598" t="e">
        <f>'Comm Input'!#REF!</f>
        <v>#REF!</v>
      </c>
      <c r="J598" t="e">
        <f>'Comm Input'!#REF!</f>
        <v>#REF!</v>
      </c>
      <c r="K598" t="e">
        <f>'Comm Input'!#REF!</f>
        <v>#REF!</v>
      </c>
      <c r="L598" t="e">
        <f>'Comm Input'!#REF!</f>
        <v>#REF!</v>
      </c>
      <c r="M598" s="11" t="e">
        <f>'Comm Input'!#REF!</f>
        <v>#REF!</v>
      </c>
      <c r="N598" s="11" t="e">
        <f>'Comm Input'!#REF!</f>
        <v>#REF!</v>
      </c>
      <c r="O598" t="e">
        <f>'Comm Input'!#REF!</f>
        <v>#REF!</v>
      </c>
    </row>
    <row r="599" spans="1:15" ht="23.25" x14ac:dyDescent="0.35">
      <c r="A599" t="e">
        <f>'Comm Input'!#REF!</f>
        <v>#REF!</v>
      </c>
      <c r="B599" t="e">
        <f>'Comm Input'!#REF!</f>
        <v>#REF!</v>
      </c>
      <c r="C599" t="e">
        <f>'Comm Input'!#REF!</f>
        <v>#REF!</v>
      </c>
      <c r="D599" t="e">
        <f>'Comm Input'!#REF!</f>
        <v>#REF!</v>
      </c>
      <c r="E599" t="e">
        <f>'Comm Input'!#REF!</f>
        <v>#REF!</v>
      </c>
      <c r="F599" t="e">
        <f>'Comm Input'!#REF!</f>
        <v>#REF!</v>
      </c>
      <c r="G599" t="e">
        <f>'Comm Input'!#REF!</f>
        <v>#REF!</v>
      </c>
      <c r="H599" t="e">
        <f>'Comm Input'!#REF!</f>
        <v>#REF!</v>
      </c>
      <c r="I599" t="e">
        <f>'Comm Input'!#REF!</f>
        <v>#REF!</v>
      </c>
      <c r="J599" t="e">
        <f>'Comm Input'!#REF!</f>
        <v>#REF!</v>
      </c>
      <c r="K599" s="1177" t="e">
        <f>'Comm Input'!#REF!</f>
        <v>#REF!</v>
      </c>
      <c r="L599" s="27" t="e">
        <f>'Comm Input'!#REF!</f>
        <v>#REF!</v>
      </c>
      <c r="M599" s="1177" t="e">
        <f>'Comm Input'!#REF!</f>
        <v>#REF!</v>
      </c>
      <c r="N599" s="164" t="e">
        <f>'Comm Input'!#REF!</f>
        <v>#REF!</v>
      </c>
      <c r="O599" s="109" t="e">
        <f>'Comm Input'!#REF!</f>
        <v>#REF!</v>
      </c>
    </row>
    <row r="600" spans="1:15" ht="15" x14ac:dyDescent="0.25">
      <c r="A600" t="e">
        <f>'Comm Input'!#REF!</f>
        <v>#REF!</v>
      </c>
      <c r="B600" t="e">
        <f>'Comm Input'!#REF!</f>
        <v>#REF!</v>
      </c>
      <c r="C600" t="e">
        <f>'Comm Input'!#REF!</f>
        <v>#REF!</v>
      </c>
      <c r="D600" t="e">
        <f>'Comm Input'!#REF!</f>
        <v>#REF!</v>
      </c>
      <c r="E600" t="e">
        <f>'Comm Input'!#REF!</f>
        <v>#REF!</v>
      </c>
      <c r="F600" t="e">
        <f>'Comm Input'!#REF!</f>
        <v>#REF!</v>
      </c>
      <c r="G600" t="e">
        <f>'Comm Input'!#REF!</f>
        <v>#REF!</v>
      </c>
      <c r="H600" t="e">
        <f>'Comm Input'!#REF!</f>
        <v>#REF!</v>
      </c>
      <c r="I600" t="e">
        <f>'Comm Input'!#REF!</f>
        <v>#REF!</v>
      </c>
      <c r="J600" t="e">
        <f>'Comm Input'!#REF!</f>
        <v>#REF!</v>
      </c>
      <c r="K600" t="e">
        <f>'Comm Input'!#REF!</f>
        <v>#REF!</v>
      </c>
      <c r="L600" t="e">
        <f>'Comm Input'!#REF!</f>
        <v>#REF!</v>
      </c>
      <c r="M600" s="11" t="e">
        <f>'Comm Input'!#REF!</f>
        <v>#REF!</v>
      </c>
      <c r="N600" s="11" t="e">
        <f>'Comm Input'!#REF!</f>
        <v>#REF!</v>
      </c>
      <c r="O600" t="e">
        <f>'Comm Input'!#REF!</f>
        <v>#REF!</v>
      </c>
    </row>
    <row r="601" spans="1:15" ht="15" x14ac:dyDescent="0.25">
      <c r="A601" t="e">
        <f>'Comm Input'!#REF!</f>
        <v>#REF!</v>
      </c>
      <c r="B601" t="e">
        <f>'Comm Input'!#REF!</f>
        <v>#REF!</v>
      </c>
      <c r="C601" t="e">
        <f>'Comm Input'!#REF!</f>
        <v>#REF!</v>
      </c>
      <c r="D601" t="e">
        <f>'Comm Input'!#REF!</f>
        <v>#REF!</v>
      </c>
      <c r="E601" t="e">
        <f>'Comm Input'!#REF!</f>
        <v>#REF!</v>
      </c>
      <c r="F601" t="e">
        <f>'Comm Input'!#REF!</f>
        <v>#REF!</v>
      </c>
      <c r="G601" t="e">
        <f>'Comm Input'!#REF!</f>
        <v>#REF!</v>
      </c>
      <c r="H601" t="e">
        <f>'Comm Input'!#REF!</f>
        <v>#REF!</v>
      </c>
      <c r="I601" t="e">
        <f>'Comm Input'!#REF!</f>
        <v>#REF!</v>
      </c>
      <c r="J601" t="e">
        <f>'Comm Input'!#REF!</f>
        <v>#REF!</v>
      </c>
      <c r="K601" t="e">
        <f>'Comm Input'!#REF!</f>
        <v>#REF!</v>
      </c>
      <c r="L601" t="e">
        <f>'Comm Input'!#REF!</f>
        <v>#REF!</v>
      </c>
      <c r="M601" s="11" t="e">
        <f>'Comm Input'!#REF!</f>
        <v>#REF!</v>
      </c>
      <c r="N601" s="11" t="e">
        <f>'Comm Input'!#REF!</f>
        <v>#REF!</v>
      </c>
      <c r="O601" t="e">
        <f>'Comm Input'!#REF!</f>
        <v>#REF!</v>
      </c>
    </row>
    <row r="602" spans="1:15" ht="15" x14ac:dyDescent="0.25">
      <c r="A602" s="199" t="e">
        <f>'Comm Input'!#REF!</f>
        <v>#REF!</v>
      </c>
      <c r="B602" s="35" t="e">
        <f>'Comm Input'!#REF!</f>
        <v>#REF!</v>
      </c>
      <c r="C602" s="46" t="e">
        <f>'Comm Input'!#REF!</f>
        <v>#REF!</v>
      </c>
      <c r="D602" s="8" t="e">
        <f>'Comm Input'!#REF!</f>
        <v>#REF!</v>
      </c>
      <c r="E602" s="158" t="e">
        <f>'Comm Input'!#REF!</f>
        <v>#REF!</v>
      </c>
      <c r="F602" s="117" t="e">
        <f>'Comm Input'!#REF!</f>
        <v>#REF!</v>
      </c>
      <c r="G602" s="158" t="e">
        <f>'Comm Input'!#REF!</f>
        <v>#REF!</v>
      </c>
      <c r="H602" s="158" t="e">
        <f>'Comm Input'!#REF!</f>
        <v>#REF!</v>
      </c>
      <c r="I602" s="158" t="e">
        <f>'Comm Input'!#REF!</f>
        <v>#REF!</v>
      </c>
      <c r="J602" s="117" t="e">
        <f>'Comm Input'!#REF!</f>
        <v>#REF!</v>
      </c>
      <c r="K602" s="158" t="e">
        <f>'Comm Input'!#REF!</f>
        <v>#REF!</v>
      </c>
      <c r="L602" s="117" t="e">
        <f>'Comm Input'!#REF!</f>
        <v>#REF!</v>
      </c>
      <c r="M602" s="159" t="e">
        <f>'Comm Input'!#REF!</f>
        <v>#REF!</v>
      </c>
      <c r="N602" s="159" t="e">
        <f>'Comm Input'!#REF!</f>
        <v>#REF!</v>
      </c>
      <c r="O602" s="158" t="e">
        <f>'Comm Input'!#REF!</f>
        <v>#REF!</v>
      </c>
    </row>
    <row r="603" spans="1:15" ht="15" x14ac:dyDescent="0.25">
      <c r="A603" t="e">
        <f>'Comm Input'!#REF!</f>
        <v>#REF!</v>
      </c>
      <c r="B603" t="e">
        <f>'Comm Input'!#REF!</f>
        <v>#REF!</v>
      </c>
      <c r="C603" t="e">
        <f>'Comm Input'!#REF!</f>
        <v>#REF!</v>
      </c>
      <c r="D603" s="90" t="e">
        <f>'Comm Input'!#REF!</f>
        <v>#REF!</v>
      </c>
      <c r="E603" s="36" t="e">
        <f>'Comm Input'!#REF!</f>
        <v>#REF!</v>
      </c>
      <c r="F603" s="23" t="e">
        <f>'Comm Input'!#REF!</f>
        <v>#REF!</v>
      </c>
      <c r="G603" s="36" t="e">
        <f>'Comm Input'!#REF!</f>
        <v>#REF!</v>
      </c>
      <c r="H603" s="36" t="e">
        <f>'Comm Input'!#REF!</f>
        <v>#REF!</v>
      </c>
      <c r="I603" t="e">
        <f>'Comm Input'!#REF!</f>
        <v>#REF!</v>
      </c>
      <c r="J603" s="23" t="e">
        <f>'Comm Input'!#REF!</f>
        <v>#REF!</v>
      </c>
      <c r="K603" s="22" t="e">
        <f>'Comm Input'!#REF!</f>
        <v>#REF!</v>
      </c>
      <c r="L603" s="23" t="e">
        <f>'Comm Input'!#REF!</f>
        <v>#REF!</v>
      </c>
      <c r="M603" s="23" t="e">
        <f>'Comm Input'!#REF!</f>
        <v>#REF!</v>
      </c>
      <c r="N603" s="23" t="e">
        <f>'Comm Input'!#REF!</f>
        <v>#REF!</v>
      </c>
      <c r="O603" t="e">
        <f>'Comm Input'!#REF!</f>
        <v>#REF!</v>
      </c>
    </row>
    <row r="604" spans="1:15" ht="15" x14ac:dyDescent="0.25">
      <c r="A604" s="11" t="e">
        <f>'Comm Input'!#REF!</f>
        <v>#REF!</v>
      </c>
      <c r="B604" s="11" t="e">
        <f>'Comm Input'!#REF!</f>
        <v>#REF!</v>
      </c>
      <c r="C604" s="11" t="e">
        <f>'Comm Input'!#REF!</f>
        <v>#REF!</v>
      </c>
      <c r="D604" s="11" t="e">
        <f>'Comm Input'!#REF!</f>
        <v>#REF!</v>
      </c>
      <c r="E604" s="36" t="e">
        <f>'Comm Input'!#REF!</f>
        <v>#REF!</v>
      </c>
      <c r="F604" s="23" t="e">
        <f>'Comm Input'!#REF!</f>
        <v>#REF!</v>
      </c>
      <c r="G604" s="36" t="e">
        <f>'Comm Input'!#REF!</f>
        <v>#REF!</v>
      </c>
      <c r="H604" s="36" t="e">
        <f>'Comm Input'!#REF!</f>
        <v>#REF!</v>
      </c>
      <c r="I604" t="e">
        <f>'Comm Input'!#REF!</f>
        <v>#REF!</v>
      </c>
      <c r="J604" s="23" t="e">
        <f>'Comm Input'!#REF!</f>
        <v>#REF!</v>
      </c>
      <c r="K604" s="22" t="e">
        <f>'Comm Input'!#REF!</f>
        <v>#REF!</v>
      </c>
      <c r="L604" s="23" t="e">
        <f>'Comm Input'!#REF!</f>
        <v>#REF!</v>
      </c>
      <c r="M604" s="23" t="e">
        <f>'Comm Input'!#REF!</f>
        <v>#REF!</v>
      </c>
      <c r="N604" s="23" t="e">
        <f>'Comm Input'!#REF!</f>
        <v>#REF!</v>
      </c>
      <c r="O604" t="e">
        <f>'Comm Input'!#REF!</f>
        <v>#REF!</v>
      </c>
    </row>
    <row r="605" spans="1:15" ht="15" x14ac:dyDescent="0.25">
      <c r="A605" s="11" t="e">
        <f>'Comm Input'!#REF!</f>
        <v>#REF!</v>
      </c>
      <c r="B605" s="11" t="e">
        <f>'Comm Input'!#REF!</f>
        <v>#REF!</v>
      </c>
      <c r="C605" t="e">
        <f>'Comm Input'!#REF!</f>
        <v>#REF!</v>
      </c>
      <c r="D605" s="11" t="e">
        <f>'Comm Input'!#REF!</f>
        <v>#REF!</v>
      </c>
      <c r="E605" s="36" t="e">
        <f>'Comm Input'!#REF!</f>
        <v>#REF!</v>
      </c>
      <c r="F605" s="23" t="e">
        <f>'Comm Input'!#REF!</f>
        <v>#REF!</v>
      </c>
      <c r="G605" s="36" t="e">
        <f>'Comm Input'!#REF!</f>
        <v>#REF!</v>
      </c>
      <c r="H605" s="36" t="e">
        <f>'Comm Input'!#REF!</f>
        <v>#REF!</v>
      </c>
      <c r="I605" t="e">
        <f>'Comm Input'!#REF!</f>
        <v>#REF!</v>
      </c>
      <c r="J605" s="23" t="e">
        <f>'Comm Input'!#REF!</f>
        <v>#REF!</v>
      </c>
      <c r="K605" s="22" t="e">
        <f>'Comm Input'!#REF!</f>
        <v>#REF!</v>
      </c>
      <c r="L605" s="23" t="e">
        <f>'Comm Input'!#REF!</f>
        <v>#REF!</v>
      </c>
      <c r="M605" s="23" t="e">
        <f>'Comm Input'!#REF!</f>
        <v>#REF!</v>
      </c>
      <c r="N605" s="23" t="e">
        <f>'Comm Input'!#REF!</f>
        <v>#REF!</v>
      </c>
      <c r="O605" t="e">
        <f>'Comm Input'!#REF!</f>
        <v>#REF!</v>
      </c>
    </row>
    <row r="606" spans="1:15" ht="15" x14ac:dyDescent="0.25">
      <c r="A606" s="11" t="e">
        <f>'Comm Input'!#REF!</f>
        <v>#REF!</v>
      </c>
      <c r="B606" s="11" t="e">
        <f>'Comm Input'!#REF!</f>
        <v>#REF!</v>
      </c>
      <c r="C606" s="11" t="e">
        <f>'Comm Input'!#REF!</f>
        <v>#REF!</v>
      </c>
      <c r="D606" s="11" t="e">
        <f>'Comm Input'!#REF!</f>
        <v>#REF!</v>
      </c>
      <c r="E606" s="36" t="e">
        <f>'Comm Input'!#REF!</f>
        <v>#REF!</v>
      </c>
      <c r="F606" s="23" t="e">
        <f>'Comm Input'!#REF!</f>
        <v>#REF!</v>
      </c>
      <c r="G606" s="36" t="e">
        <f>'Comm Input'!#REF!</f>
        <v>#REF!</v>
      </c>
      <c r="H606" s="36" t="e">
        <f>'Comm Input'!#REF!</f>
        <v>#REF!</v>
      </c>
      <c r="I606" t="e">
        <f>'Comm Input'!#REF!</f>
        <v>#REF!</v>
      </c>
      <c r="J606" s="23" t="e">
        <f>'Comm Input'!#REF!</f>
        <v>#REF!</v>
      </c>
      <c r="K606" s="22" t="e">
        <f>'Comm Input'!#REF!</f>
        <v>#REF!</v>
      </c>
      <c r="L606" s="23" t="e">
        <f>'Comm Input'!#REF!</f>
        <v>#REF!</v>
      </c>
      <c r="M606" s="23" t="e">
        <f>'Comm Input'!#REF!</f>
        <v>#REF!</v>
      </c>
      <c r="N606" s="23" t="e">
        <f>'Comm Input'!#REF!</f>
        <v>#REF!</v>
      </c>
      <c r="O606" t="e">
        <f>'Comm Input'!#REF!</f>
        <v>#REF!</v>
      </c>
    </row>
    <row r="607" spans="1:15" ht="15" x14ac:dyDescent="0.25">
      <c r="A607" s="11" t="e">
        <f>'Comm Input'!#REF!</f>
        <v>#REF!</v>
      </c>
      <c r="B607" t="e">
        <f>'Comm Input'!#REF!</f>
        <v>#REF!</v>
      </c>
      <c r="C607" t="e">
        <f>'Comm Input'!#REF!</f>
        <v>#REF!</v>
      </c>
      <c r="D607" s="40" t="e">
        <f>'Comm Input'!#REF!</f>
        <v>#REF!</v>
      </c>
      <c r="E607" s="36" t="e">
        <f>'Comm Input'!#REF!</f>
        <v>#REF!</v>
      </c>
      <c r="F607" s="22" t="e">
        <f>'Comm Input'!#REF!</f>
        <v>#REF!</v>
      </c>
      <c r="G607" s="36" t="e">
        <f>'Comm Input'!#REF!</f>
        <v>#REF!</v>
      </c>
      <c r="H607" s="38" t="e">
        <f>'Comm Input'!#REF!</f>
        <v>#REF!</v>
      </c>
      <c r="I607" s="38" t="e">
        <f>'Comm Input'!#REF!</f>
        <v>#REF!</v>
      </c>
      <c r="J607" s="22" t="e">
        <f>'Comm Input'!#REF!</f>
        <v>#REF!</v>
      </c>
      <c r="K607" s="22" t="e">
        <f>'Comm Input'!#REF!</f>
        <v>#REF!</v>
      </c>
      <c r="L607" s="23" t="e">
        <f>'Comm Input'!#REF!</f>
        <v>#REF!</v>
      </c>
      <c r="M607" s="23" t="e">
        <f>'Comm Input'!#REF!</f>
        <v>#REF!</v>
      </c>
      <c r="N607" s="23" t="e">
        <f>'Comm Input'!#REF!</f>
        <v>#REF!</v>
      </c>
      <c r="O607" t="e">
        <f>'Comm Input'!#REF!</f>
        <v>#REF!</v>
      </c>
    </row>
    <row r="608" spans="1:15" ht="15" x14ac:dyDescent="0.25">
      <c r="A608" s="11" t="e">
        <f>'Comm Input'!#REF!</f>
        <v>#REF!</v>
      </c>
      <c r="B608" t="e">
        <f>'Comm Input'!#REF!</f>
        <v>#REF!</v>
      </c>
      <c r="C608" s="11" t="e">
        <f>'Comm Input'!#REF!</f>
        <v>#REF!</v>
      </c>
      <c r="D608" s="40" t="e">
        <f>'Comm Input'!#REF!</f>
        <v>#REF!</v>
      </c>
      <c r="E608" s="36" t="e">
        <f>'Comm Input'!#REF!</f>
        <v>#REF!</v>
      </c>
      <c r="F608" s="22" t="e">
        <f>'Comm Input'!#REF!</f>
        <v>#REF!</v>
      </c>
      <c r="G608" s="36" t="e">
        <f>'Comm Input'!#REF!</f>
        <v>#REF!</v>
      </c>
      <c r="H608" s="38" t="e">
        <f>'Comm Input'!#REF!</f>
        <v>#REF!</v>
      </c>
      <c r="I608" s="38" t="e">
        <f>'Comm Input'!#REF!</f>
        <v>#REF!</v>
      </c>
      <c r="J608" s="22" t="e">
        <f>'Comm Input'!#REF!</f>
        <v>#REF!</v>
      </c>
      <c r="K608" s="22" t="e">
        <f>'Comm Input'!#REF!</f>
        <v>#REF!</v>
      </c>
      <c r="L608" s="23" t="e">
        <f>'Comm Input'!#REF!</f>
        <v>#REF!</v>
      </c>
      <c r="M608" s="23" t="e">
        <f>'Comm Input'!#REF!</f>
        <v>#REF!</v>
      </c>
      <c r="N608" s="23" t="e">
        <f>'Comm Input'!#REF!</f>
        <v>#REF!</v>
      </c>
      <c r="O608" t="e">
        <f>'Comm Input'!#REF!</f>
        <v>#REF!</v>
      </c>
    </row>
    <row r="609" spans="1:15" ht="15" x14ac:dyDescent="0.25">
      <c r="A609" t="e">
        <f>'Comm Input'!#REF!</f>
        <v>#REF!</v>
      </c>
      <c r="B609" t="e">
        <f>'Comm Input'!#REF!</f>
        <v>#REF!</v>
      </c>
      <c r="C609" t="e">
        <f>'Comm Input'!#REF!</f>
        <v>#REF!</v>
      </c>
      <c r="D609" t="e">
        <f>'Comm Input'!#REF!</f>
        <v>#REF!</v>
      </c>
      <c r="E609" t="e">
        <f>'Comm Input'!#REF!</f>
        <v>#REF!</v>
      </c>
      <c r="F609" t="e">
        <f>'Comm Input'!#REF!</f>
        <v>#REF!</v>
      </c>
      <c r="G609" t="e">
        <f>'Comm Input'!#REF!</f>
        <v>#REF!</v>
      </c>
      <c r="H609" t="e">
        <f>'Comm Input'!#REF!</f>
        <v>#REF!</v>
      </c>
      <c r="I609" t="e">
        <f>'Comm Input'!#REF!</f>
        <v>#REF!</v>
      </c>
      <c r="J609" t="e">
        <f>'Comm Input'!#REF!</f>
        <v>#REF!</v>
      </c>
      <c r="K609" t="e">
        <f>'Comm Input'!#REF!</f>
        <v>#REF!</v>
      </c>
      <c r="L609" t="e">
        <f>'Comm Input'!#REF!</f>
        <v>#REF!</v>
      </c>
      <c r="M609" s="11" t="e">
        <f>'Comm Input'!#REF!</f>
        <v>#REF!</v>
      </c>
      <c r="N609" s="11" t="e">
        <f>'Comm Input'!#REF!</f>
        <v>#REF!</v>
      </c>
      <c r="O609" t="e">
        <f>'Comm Input'!#REF!</f>
        <v>#REF!</v>
      </c>
    </row>
    <row r="610" spans="1:15" ht="23.25" x14ac:dyDescent="0.35">
      <c r="A610" t="e">
        <f>'Comm Input'!#REF!</f>
        <v>#REF!</v>
      </c>
      <c r="B610" t="e">
        <f>'Comm Input'!#REF!</f>
        <v>#REF!</v>
      </c>
      <c r="C610" t="e">
        <f>'Comm Input'!#REF!</f>
        <v>#REF!</v>
      </c>
      <c r="D610" t="e">
        <f>'Comm Input'!#REF!</f>
        <v>#REF!</v>
      </c>
      <c r="E610" t="e">
        <f>'Comm Input'!#REF!</f>
        <v>#REF!</v>
      </c>
      <c r="F610" t="e">
        <f>'Comm Input'!#REF!</f>
        <v>#REF!</v>
      </c>
      <c r="G610" t="e">
        <f>'Comm Input'!#REF!</f>
        <v>#REF!</v>
      </c>
      <c r="H610" t="e">
        <f>'Comm Input'!#REF!</f>
        <v>#REF!</v>
      </c>
      <c r="I610" t="e">
        <f>'Comm Input'!#REF!</f>
        <v>#REF!</v>
      </c>
      <c r="J610" t="e">
        <f>'Comm Input'!#REF!</f>
        <v>#REF!</v>
      </c>
      <c r="K610" s="1177" t="e">
        <f>'Comm Input'!#REF!</f>
        <v>#REF!</v>
      </c>
      <c r="L610" s="27" t="e">
        <f>'Comm Input'!#REF!</f>
        <v>#REF!</v>
      </c>
      <c r="M610" s="1177" t="e">
        <f>'Comm Input'!#REF!</f>
        <v>#REF!</v>
      </c>
      <c r="N610" s="164" t="e">
        <f>'Comm Input'!#REF!</f>
        <v>#REF!</v>
      </c>
      <c r="O610" s="109" t="e">
        <f>'Comm Input'!#REF!</f>
        <v>#REF!</v>
      </c>
    </row>
    <row r="611" spans="1:15" ht="15" x14ac:dyDescent="0.25">
      <c r="A611" t="e">
        <f>'Comm Input'!#REF!</f>
        <v>#REF!</v>
      </c>
      <c r="B611" t="e">
        <f>'Comm Input'!#REF!</f>
        <v>#REF!</v>
      </c>
      <c r="C611" t="e">
        <f>'Comm Input'!#REF!</f>
        <v>#REF!</v>
      </c>
      <c r="D611" t="e">
        <f>'Comm Input'!#REF!</f>
        <v>#REF!</v>
      </c>
      <c r="E611" t="e">
        <f>'Comm Input'!#REF!</f>
        <v>#REF!</v>
      </c>
      <c r="F611" t="e">
        <f>'Comm Input'!#REF!</f>
        <v>#REF!</v>
      </c>
      <c r="G611" t="e">
        <f>'Comm Input'!#REF!</f>
        <v>#REF!</v>
      </c>
      <c r="H611" t="e">
        <f>'Comm Input'!#REF!</f>
        <v>#REF!</v>
      </c>
      <c r="I611" t="e">
        <f>'Comm Input'!#REF!</f>
        <v>#REF!</v>
      </c>
      <c r="J611" t="e">
        <f>'Comm Input'!#REF!</f>
        <v>#REF!</v>
      </c>
      <c r="K611" t="e">
        <f>'Comm Input'!#REF!</f>
        <v>#REF!</v>
      </c>
      <c r="L611" t="e">
        <f>'Comm Input'!#REF!</f>
        <v>#REF!</v>
      </c>
      <c r="M611" s="11" t="e">
        <f>'Comm Input'!#REF!</f>
        <v>#REF!</v>
      </c>
      <c r="N611" s="11" t="e">
        <f>'Comm Input'!#REF!</f>
        <v>#REF!</v>
      </c>
      <c r="O611" t="e">
        <f>'Comm Input'!#REF!</f>
        <v>#REF!</v>
      </c>
    </row>
    <row r="612" spans="1:15" ht="15" x14ac:dyDescent="0.25">
      <c r="A612" t="e">
        <f>'Comm Input'!#REF!</f>
        <v>#REF!</v>
      </c>
      <c r="B612" t="e">
        <f>'Comm Input'!#REF!</f>
        <v>#REF!</v>
      </c>
      <c r="C612" t="e">
        <f>'Comm Input'!#REF!</f>
        <v>#REF!</v>
      </c>
      <c r="D612" t="e">
        <f>'Comm Input'!#REF!</f>
        <v>#REF!</v>
      </c>
      <c r="E612" t="e">
        <f>'Comm Input'!#REF!</f>
        <v>#REF!</v>
      </c>
      <c r="F612" t="e">
        <f>'Comm Input'!#REF!</f>
        <v>#REF!</v>
      </c>
      <c r="G612" t="e">
        <f>'Comm Input'!#REF!</f>
        <v>#REF!</v>
      </c>
      <c r="H612" t="e">
        <f>'Comm Input'!#REF!</f>
        <v>#REF!</v>
      </c>
      <c r="I612" t="e">
        <f>'Comm Input'!#REF!</f>
        <v>#REF!</v>
      </c>
      <c r="J612" t="e">
        <f>'Comm Input'!#REF!</f>
        <v>#REF!</v>
      </c>
      <c r="K612" t="e">
        <f>'Comm Input'!#REF!</f>
        <v>#REF!</v>
      </c>
      <c r="L612" t="e">
        <f>'Comm Input'!#REF!</f>
        <v>#REF!</v>
      </c>
      <c r="M612" s="11" t="e">
        <f>'Comm Input'!#REF!</f>
        <v>#REF!</v>
      </c>
      <c r="N612" s="11" t="e">
        <f>'Comm Input'!#REF!</f>
        <v>#REF!</v>
      </c>
      <c r="O612" t="e">
        <f>'Comm Input'!#REF!</f>
        <v>#REF!</v>
      </c>
    </row>
    <row r="613" spans="1:15" ht="15" x14ac:dyDescent="0.25">
      <c r="A613" s="199" t="e">
        <f>'Comm Input'!#REF!</f>
        <v>#REF!</v>
      </c>
      <c r="B613" s="35" t="e">
        <f>'Comm Input'!#REF!</f>
        <v>#REF!</v>
      </c>
      <c r="C613" s="46" t="e">
        <f>'Comm Input'!#REF!</f>
        <v>#REF!</v>
      </c>
      <c r="D613" s="8" t="e">
        <f>'Comm Input'!#REF!</f>
        <v>#REF!</v>
      </c>
      <c r="E613" s="158" t="e">
        <f>'Comm Input'!#REF!</f>
        <v>#REF!</v>
      </c>
      <c r="F613" s="117" t="e">
        <f>'Comm Input'!#REF!</f>
        <v>#REF!</v>
      </c>
      <c r="G613" s="158" t="e">
        <f>'Comm Input'!#REF!</f>
        <v>#REF!</v>
      </c>
      <c r="H613" s="158" t="e">
        <f>'Comm Input'!#REF!</f>
        <v>#REF!</v>
      </c>
      <c r="I613" s="158" t="e">
        <f>'Comm Input'!#REF!</f>
        <v>#REF!</v>
      </c>
      <c r="J613" s="117" t="e">
        <f>'Comm Input'!#REF!</f>
        <v>#REF!</v>
      </c>
      <c r="K613" s="158" t="e">
        <f>'Comm Input'!#REF!</f>
        <v>#REF!</v>
      </c>
      <c r="L613" s="117" t="e">
        <f>'Comm Input'!#REF!</f>
        <v>#REF!</v>
      </c>
      <c r="M613" s="159" t="e">
        <f>'Comm Input'!#REF!</f>
        <v>#REF!</v>
      </c>
      <c r="N613" s="159" t="e">
        <f>'Comm Input'!#REF!</f>
        <v>#REF!</v>
      </c>
      <c r="O613" s="158" t="e">
        <f>'Comm Input'!#REF!</f>
        <v>#REF!</v>
      </c>
    </row>
    <row r="614" spans="1:15" ht="15" x14ac:dyDescent="0.25">
      <c r="A614" t="e">
        <f>'Comm Input'!#REF!</f>
        <v>#REF!</v>
      </c>
      <c r="B614" t="e">
        <f>'Comm Input'!#REF!</f>
        <v>#REF!</v>
      </c>
      <c r="C614" t="e">
        <f>'Comm Input'!#REF!</f>
        <v>#REF!</v>
      </c>
      <c r="D614" s="90" t="e">
        <f>'Comm Input'!#REF!</f>
        <v>#REF!</v>
      </c>
      <c r="E614" s="36" t="e">
        <f>'Comm Input'!#REF!</f>
        <v>#REF!</v>
      </c>
      <c r="F614" s="23" t="e">
        <f>'Comm Input'!#REF!</f>
        <v>#REF!</v>
      </c>
      <c r="G614" s="36" t="e">
        <f>'Comm Input'!#REF!</f>
        <v>#REF!</v>
      </c>
      <c r="H614" s="36" t="e">
        <f>'Comm Input'!#REF!</f>
        <v>#REF!</v>
      </c>
      <c r="I614" t="e">
        <f>'Comm Input'!#REF!</f>
        <v>#REF!</v>
      </c>
      <c r="J614" s="23" t="e">
        <f>'Comm Input'!#REF!</f>
        <v>#REF!</v>
      </c>
      <c r="K614" s="22" t="e">
        <f>'Comm Input'!#REF!</f>
        <v>#REF!</v>
      </c>
      <c r="L614" s="23" t="e">
        <f>'Comm Input'!#REF!</f>
        <v>#REF!</v>
      </c>
      <c r="M614" s="23" t="e">
        <f>'Comm Input'!#REF!</f>
        <v>#REF!</v>
      </c>
      <c r="N614" s="23" t="e">
        <f>'Comm Input'!#REF!</f>
        <v>#REF!</v>
      </c>
      <c r="O614" t="e">
        <f>'Comm Input'!#REF!</f>
        <v>#REF!</v>
      </c>
    </row>
    <row r="615" spans="1:15" ht="15" x14ac:dyDescent="0.25">
      <c r="A615" s="11" t="e">
        <f>'Comm Input'!#REF!</f>
        <v>#REF!</v>
      </c>
      <c r="B615" s="11" t="e">
        <f>'Comm Input'!#REF!</f>
        <v>#REF!</v>
      </c>
      <c r="C615" s="11" t="e">
        <f>'Comm Input'!#REF!</f>
        <v>#REF!</v>
      </c>
      <c r="D615" s="11" t="e">
        <f>'Comm Input'!#REF!</f>
        <v>#REF!</v>
      </c>
      <c r="E615" s="36" t="e">
        <f>'Comm Input'!#REF!</f>
        <v>#REF!</v>
      </c>
      <c r="F615" s="23" t="e">
        <f>'Comm Input'!#REF!</f>
        <v>#REF!</v>
      </c>
      <c r="G615" s="36" t="e">
        <f>'Comm Input'!#REF!</f>
        <v>#REF!</v>
      </c>
      <c r="H615" s="36" t="e">
        <f>'Comm Input'!#REF!</f>
        <v>#REF!</v>
      </c>
      <c r="I615" t="e">
        <f>'Comm Input'!#REF!</f>
        <v>#REF!</v>
      </c>
      <c r="J615" s="23" t="e">
        <f>'Comm Input'!#REF!</f>
        <v>#REF!</v>
      </c>
      <c r="K615" s="22" t="e">
        <f>'Comm Input'!#REF!</f>
        <v>#REF!</v>
      </c>
      <c r="L615" s="23" t="e">
        <f>'Comm Input'!#REF!</f>
        <v>#REF!</v>
      </c>
      <c r="M615" s="23" t="e">
        <f>'Comm Input'!#REF!</f>
        <v>#REF!</v>
      </c>
      <c r="N615" s="23" t="e">
        <f>'Comm Input'!#REF!</f>
        <v>#REF!</v>
      </c>
      <c r="O615" t="e">
        <f>'Comm Input'!#REF!</f>
        <v>#REF!</v>
      </c>
    </row>
    <row r="616" spans="1:15" ht="15" x14ac:dyDescent="0.25">
      <c r="A616" s="11" t="e">
        <f>'Comm Input'!#REF!</f>
        <v>#REF!</v>
      </c>
      <c r="B616" s="11" t="e">
        <f>'Comm Input'!#REF!</f>
        <v>#REF!</v>
      </c>
      <c r="C616" t="e">
        <f>'Comm Input'!#REF!</f>
        <v>#REF!</v>
      </c>
      <c r="D616" s="11" t="e">
        <f>'Comm Input'!#REF!</f>
        <v>#REF!</v>
      </c>
      <c r="E616" s="36" t="e">
        <f>'Comm Input'!#REF!</f>
        <v>#REF!</v>
      </c>
      <c r="F616" s="23" t="e">
        <f>'Comm Input'!#REF!</f>
        <v>#REF!</v>
      </c>
      <c r="G616" s="36" t="e">
        <f>'Comm Input'!#REF!</f>
        <v>#REF!</v>
      </c>
      <c r="H616" s="36" t="e">
        <f>'Comm Input'!#REF!</f>
        <v>#REF!</v>
      </c>
      <c r="I616" t="e">
        <f>'Comm Input'!#REF!</f>
        <v>#REF!</v>
      </c>
      <c r="J616" s="23" t="e">
        <f>'Comm Input'!#REF!</f>
        <v>#REF!</v>
      </c>
      <c r="K616" s="22" t="e">
        <f>'Comm Input'!#REF!</f>
        <v>#REF!</v>
      </c>
      <c r="L616" s="23" t="e">
        <f>'Comm Input'!#REF!</f>
        <v>#REF!</v>
      </c>
      <c r="M616" s="23" t="e">
        <f>'Comm Input'!#REF!</f>
        <v>#REF!</v>
      </c>
      <c r="N616" s="23" t="e">
        <f>'Comm Input'!#REF!</f>
        <v>#REF!</v>
      </c>
      <c r="O616" t="e">
        <f>'Comm Input'!#REF!</f>
        <v>#REF!</v>
      </c>
    </row>
    <row r="617" spans="1:15" ht="15" x14ac:dyDescent="0.25">
      <c r="A617" s="11" t="e">
        <f>'Comm Input'!#REF!</f>
        <v>#REF!</v>
      </c>
      <c r="B617" s="11" t="e">
        <f>'Comm Input'!#REF!</f>
        <v>#REF!</v>
      </c>
      <c r="C617" s="11" t="e">
        <f>'Comm Input'!#REF!</f>
        <v>#REF!</v>
      </c>
      <c r="D617" s="11" t="e">
        <f>'Comm Input'!#REF!</f>
        <v>#REF!</v>
      </c>
      <c r="E617" s="36" t="e">
        <f>'Comm Input'!#REF!</f>
        <v>#REF!</v>
      </c>
      <c r="F617" s="23" t="e">
        <f>'Comm Input'!#REF!</f>
        <v>#REF!</v>
      </c>
      <c r="G617" s="36" t="e">
        <f>'Comm Input'!#REF!</f>
        <v>#REF!</v>
      </c>
      <c r="H617" s="36" t="e">
        <f>'Comm Input'!#REF!</f>
        <v>#REF!</v>
      </c>
      <c r="I617" t="e">
        <f>'Comm Input'!#REF!</f>
        <v>#REF!</v>
      </c>
      <c r="J617" s="23" t="e">
        <f>'Comm Input'!#REF!</f>
        <v>#REF!</v>
      </c>
      <c r="K617" s="22" t="e">
        <f>'Comm Input'!#REF!</f>
        <v>#REF!</v>
      </c>
      <c r="L617" s="23" t="e">
        <f>'Comm Input'!#REF!</f>
        <v>#REF!</v>
      </c>
      <c r="M617" s="23" t="e">
        <f>'Comm Input'!#REF!</f>
        <v>#REF!</v>
      </c>
      <c r="N617" s="23" t="e">
        <f>'Comm Input'!#REF!</f>
        <v>#REF!</v>
      </c>
      <c r="O617" t="e">
        <f>'Comm Input'!#REF!</f>
        <v>#REF!</v>
      </c>
    </row>
    <row r="618" spans="1:15" ht="15" x14ac:dyDescent="0.25">
      <c r="A618" s="11" t="e">
        <f>'Comm Input'!#REF!</f>
        <v>#REF!</v>
      </c>
      <c r="B618" t="e">
        <f>'Comm Input'!#REF!</f>
        <v>#REF!</v>
      </c>
      <c r="C618" t="e">
        <f>'Comm Input'!#REF!</f>
        <v>#REF!</v>
      </c>
      <c r="D618" s="40" t="e">
        <f>'Comm Input'!#REF!</f>
        <v>#REF!</v>
      </c>
      <c r="E618" s="36" t="e">
        <f>'Comm Input'!#REF!</f>
        <v>#REF!</v>
      </c>
      <c r="F618" s="22" t="e">
        <f>'Comm Input'!#REF!</f>
        <v>#REF!</v>
      </c>
      <c r="G618" s="36" t="e">
        <f>'Comm Input'!#REF!</f>
        <v>#REF!</v>
      </c>
      <c r="H618" s="38" t="e">
        <f>'Comm Input'!#REF!</f>
        <v>#REF!</v>
      </c>
      <c r="I618" s="38" t="e">
        <f>'Comm Input'!#REF!</f>
        <v>#REF!</v>
      </c>
      <c r="J618" s="22" t="e">
        <f>'Comm Input'!#REF!</f>
        <v>#REF!</v>
      </c>
      <c r="K618" s="22" t="e">
        <f>'Comm Input'!#REF!</f>
        <v>#REF!</v>
      </c>
      <c r="L618" s="23" t="e">
        <f>'Comm Input'!#REF!</f>
        <v>#REF!</v>
      </c>
      <c r="M618" s="23" t="e">
        <f>'Comm Input'!#REF!</f>
        <v>#REF!</v>
      </c>
      <c r="N618" s="23" t="e">
        <f>'Comm Input'!#REF!</f>
        <v>#REF!</v>
      </c>
      <c r="O618" t="e">
        <f>'Comm Input'!#REF!</f>
        <v>#REF!</v>
      </c>
    </row>
    <row r="619" spans="1:15" ht="15" x14ac:dyDescent="0.25">
      <c r="A619" s="11" t="e">
        <f>'Comm Input'!#REF!</f>
        <v>#REF!</v>
      </c>
      <c r="B619" t="e">
        <f>'Comm Input'!#REF!</f>
        <v>#REF!</v>
      </c>
      <c r="C619" s="11" t="e">
        <f>'Comm Input'!#REF!</f>
        <v>#REF!</v>
      </c>
      <c r="D619" s="40" t="e">
        <f>'Comm Input'!#REF!</f>
        <v>#REF!</v>
      </c>
      <c r="E619" s="36" t="e">
        <f>'Comm Input'!#REF!</f>
        <v>#REF!</v>
      </c>
      <c r="F619" s="22" t="e">
        <f>'Comm Input'!#REF!</f>
        <v>#REF!</v>
      </c>
      <c r="G619" s="36" t="e">
        <f>'Comm Input'!#REF!</f>
        <v>#REF!</v>
      </c>
      <c r="H619" s="38" t="e">
        <f>'Comm Input'!#REF!</f>
        <v>#REF!</v>
      </c>
      <c r="I619" s="38" t="e">
        <f>'Comm Input'!#REF!</f>
        <v>#REF!</v>
      </c>
      <c r="J619" s="22" t="e">
        <f>'Comm Input'!#REF!</f>
        <v>#REF!</v>
      </c>
      <c r="K619" s="22" t="e">
        <f>'Comm Input'!#REF!</f>
        <v>#REF!</v>
      </c>
      <c r="L619" s="23" t="e">
        <f>'Comm Input'!#REF!</f>
        <v>#REF!</v>
      </c>
      <c r="M619" s="23" t="e">
        <f>'Comm Input'!#REF!</f>
        <v>#REF!</v>
      </c>
      <c r="N619" s="23" t="e">
        <f>'Comm Input'!#REF!</f>
        <v>#REF!</v>
      </c>
      <c r="O619" t="e">
        <f>'Comm Input'!#REF!</f>
        <v>#REF!</v>
      </c>
    </row>
    <row r="620" spans="1:15" ht="15" x14ac:dyDescent="0.25">
      <c r="A620" t="e">
        <f>'Comm Input'!#REF!</f>
        <v>#REF!</v>
      </c>
      <c r="B620" t="e">
        <f>'Comm Input'!#REF!</f>
        <v>#REF!</v>
      </c>
      <c r="C620" t="e">
        <f>'Comm Input'!#REF!</f>
        <v>#REF!</v>
      </c>
      <c r="D620" t="e">
        <f>'Comm Input'!#REF!</f>
        <v>#REF!</v>
      </c>
      <c r="E620" t="e">
        <f>'Comm Input'!#REF!</f>
        <v>#REF!</v>
      </c>
      <c r="F620" t="e">
        <f>'Comm Input'!#REF!</f>
        <v>#REF!</v>
      </c>
      <c r="G620" t="e">
        <f>'Comm Input'!#REF!</f>
        <v>#REF!</v>
      </c>
      <c r="H620" t="e">
        <f>'Comm Input'!#REF!</f>
        <v>#REF!</v>
      </c>
      <c r="I620" t="e">
        <f>'Comm Input'!#REF!</f>
        <v>#REF!</v>
      </c>
      <c r="J620" t="e">
        <f>'Comm Input'!#REF!</f>
        <v>#REF!</v>
      </c>
      <c r="K620" t="e">
        <f>'Comm Input'!#REF!</f>
        <v>#REF!</v>
      </c>
      <c r="L620" t="e">
        <f>'Comm Input'!#REF!</f>
        <v>#REF!</v>
      </c>
      <c r="M620" s="11" t="e">
        <f>'Comm Input'!#REF!</f>
        <v>#REF!</v>
      </c>
      <c r="N620" s="11" t="e">
        <f>'Comm Input'!#REF!</f>
        <v>#REF!</v>
      </c>
      <c r="O620" t="e">
        <f>'Comm Input'!#REF!</f>
        <v>#REF!</v>
      </c>
    </row>
    <row r="621" spans="1:15" ht="23.25" x14ac:dyDescent="0.35">
      <c r="A621" t="e">
        <f>'Comm Input'!#REF!</f>
        <v>#REF!</v>
      </c>
      <c r="B621" t="e">
        <f>'Comm Input'!#REF!</f>
        <v>#REF!</v>
      </c>
      <c r="C621" t="e">
        <f>'Comm Input'!#REF!</f>
        <v>#REF!</v>
      </c>
      <c r="D621" t="e">
        <f>'Comm Input'!#REF!</f>
        <v>#REF!</v>
      </c>
      <c r="E621" t="e">
        <f>'Comm Input'!#REF!</f>
        <v>#REF!</v>
      </c>
      <c r="F621" t="e">
        <f>'Comm Input'!#REF!</f>
        <v>#REF!</v>
      </c>
      <c r="G621" t="e">
        <f>'Comm Input'!#REF!</f>
        <v>#REF!</v>
      </c>
      <c r="H621" t="e">
        <f>'Comm Input'!#REF!</f>
        <v>#REF!</v>
      </c>
      <c r="I621" t="e">
        <f>'Comm Input'!#REF!</f>
        <v>#REF!</v>
      </c>
      <c r="J621" t="e">
        <f>'Comm Input'!#REF!</f>
        <v>#REF!</v>
      </c>
      <c r="K621" s="1177" t="e">
        <f>'Comm Input'!#REF!</f>
        <v>#REF!</v>
      </c>
      <c r="L621" s="27" t="e">
        <f>'Comm Input'!#REF!</f>
        <v>#REF!</v>
      </c>
      <c r="M621" s="1177" t="e">
        <f>'Comm Input'!#REF!</f>
        <v>#REF!</v>
      </c>
      <c r="N621" s="164" t="e">
        <f>'Comm Input'!#REF!</f>
        <v>#REF!</v>
      </c>
      <c r="O621" s="109" t="e">
        <f>'Comm Input'!#REF!</f>
        <v>#REF!</v>
      </c>
    </row>
    <row r="622" spans="1:15" ht="15" x14ac:dyDescent="0.25">
      <c r="A622" t="e">
        <f>'Comm Input'!#REF!</f>
        <v>#REF!</v>
      </c>
      <c r="B622" t="e">
        <f>'Comm Input'!#REF!</f>
        <v>#REF!</v>
      </c>
      <c r="C622" t="e">
        <f>'Comm Input'!#REF!</f>
        <v>#REF!</v>
      </c>
      <c r="D622" t="e">
        <f>'Comm Input'!#REF!</f>
        <v>#REF!</v>
      </c>
      <c r="E622" t="e">
        <f>'Comm Input'!#REF!</f>
        <v>#REF!</v>
      </c>
      <c r="F622" t="e">
        <f>'Comm Input'!#REF!</f>
        <v>#REF!</v>
      </c>
      <c r="G622" t="e">
        <f>'Comm Input'!#REF!</f>
        <v>#REF!</v>
      </c>
      <c r="H622" t="e">
        <f>'Comm Input'!#REF!</f>
        <v>#REF!</v>
      </c>
      <c r="I622" t="e">
        <f>'Comm Input'!#REF!</f>
        <v>#REF!</v>
      </c>
      <c r="J622" t="e">
        <f>'Comm Input'!#REF!</f>
        <v>#REF!</v>
      </c>
      <c r="K622" t="e">
        <f>'Comm Input'!#REF!</f>
        <v>#REF!</v>
      </c>
      <c r="L622" t="e">
        <f>'Comm Input'!#REF!</f>
        <v>#REF!</v>
      </c>
      <c r="M622" s="11" t="e">
        <f>'Comm Input'!#REF!</f>
        <v>#REF!</v>
      </c>
      <c r="N622" s="11" t="e">
        <f>'Comm Input'!#REF!</f>
        <v>#REF!</v>
      </c>
      <c r="O622" t="e">
        <f>'Comm Input'!#REF!</f>
        <v>#REF!</v>
      </c>
    </row>
    <row r="623" spans="1:15" ht="15" x14ac:dyDescent="0.25">
      <c r="A623" t="e">
        <f>'Comm Input'!#REF!</f>
        <v>#REF!</v>
      </c>
      <c r="B623" t="e">
        <f>'Comm Input'!#REF!</f>
        <v>#REF!</v>
      </c>
      <c r="C623" t="e">
        <f>'Comm Input'!#REF!</f>
        <v>#REF!</v>
      </c>
      <c r="D623" t="e">
        <f>'Comm Input'!#REF!</f>
        <v>#REF!</v>
      </c>
      <c r="E623" t="e">
        <f>'Comm Input'!#REF!</f>
        <v>#REF!</v>
      </c>
      <c r="F623" t="e">
        <f>'Comm Input'!#REF!</f>
        <v>#REF!</v>
      </c>
      <c r="G623" t="e">
        <f>'Comm Input'!#REF!</f>
        <v>#REF!</v>
      </c>
      <c r="H623" t="e">
        <f>'Comm Input'!#REF!</f>
        <v>#REF!</v>
      </c>
      <c r="I623" t="e">
        <f>'Comm Input'!#REF!</f>
        <v>#REF!</v>
      </c>
      <c r="J623" t="e">
        <f>'Comm Input'!#REF!</f>
        <v>#REF!</v>
      </c>
      <c r="K623" t="e">
        <f>'Comm Input'!#REF!</f>
        <v>#REF!</v>
      </c>
      <c r="L623" t="e">
        <f>'Comm Input'!#REF!</f>
        <v>#REF!</v>
      </c>
      <c r="M623" s="11" t="e">
        <f>'Comm Input'!#REF!</f>
        <v>#REF!</v>
      </c>
      <c r="N623" s="11" t="e">
        <f>'Comm Input'!#REF!</f>
        <v>#REF!</v>
      </c>
      <c r="O623" t="e">
        <f>'Comm Input'!#REF!</f>
        <v>#REF!</v>
      </c>
    </row>
    <row r="624" spans="1:15" ht="15" x14ac:dyDescent="0.25">
      <c r="A624" s="199" t="e">
        <f>'Comm Input'!#REF!</f>
        <v>#REF!</v>
      </c>
      <c r="B624" s="35" t="e">
        <f>'Comm Input'!#REF!</f>
        <v>#REF!</v>
      </c>
      <c r="C624" s="46" t="e">
        <f>'Comm Input'!#REF!</f>
        <v>#REF!</v>
      </c>
      <c r="D624" s="8" t="e">
        <f>'Comm Input'!#REF!</f>
        <v>#REF!</v>
      </c>
      <c r="E624" s="158" t="e">
        <f>'Comm Input'!#REF!</f>
        <v>#REF!</v>
      </c>
      <c r="F624" s="117" t="e">
        <f>'Comm Input'!#REF!</f>
        <v>#REF!</v>
      </c>
      <c r="G624" s="158" t="e">
        <f>'Comm Input'!#REF!</f>
        <v>#REF!</v>
      </c>
      <c r="H624" s="158" t="e">
        <f>'Comm Input'!#REF!</f>
        <v>#REF!</v>
      </c>
      <c r="I624" s="158" t="e">
        <f>'Comm Input'!#REF!</f>
        <v>#REF!</v>
      </c>
      <c r="J624" s="117" t="e">
        <f>'Comm Input'!#REF!</f>
        <v>#REF!</v>
      </c>
      <c r="K624" s="158" t="e">
        <f>'Comm Input'!#REF!</f>
        <v>#REF!</v>
      </c>
      <c r="L624" s="117" t="e">
        <f>'Comm Input'!#REF!</f>
        <v>#REF!</v>
      </c>
      <c r="M624" s="159" t="e">
        <f>'Comm Input'!#REF!</f>
        <v>#REF!</v>
      </c>
      <c r="N624" s="159" t="e">
        <f>'Comm Input'!#REF!</f>
        <v>#REF!</v>
      </c>
      <c r="O624" s="158" t="e">
        <f>'Comm Input'!#REF!</f>
        <v>#REF!</v>
      </c>
    </row>
    <row r="625" spans="1:15" ht="15" x14ac:dyDescent="0.25">
      <c r="A625" t="e">
        <f>'Comm Input'!#REF!</f>
        <v>#REF!</v>
      </c>
      <c r="B625" t="e">
        <f>'Comm Input'!#REF!</f>
        <v>#REF!</v>
      </c>
      <c r="C625" t="e">
        <f>'Comm Input'!#REF!</f>
        <v>#REF!</v>
      </c>
      <c r="D625" s="90" t="e">
        <f>'Comm Input'!#REF!</f>
        <v>#REF!</v>
      </c>
      <c r="E625" s="36" t="e">
        <f>'Comm Input'!#REF!</f>
        <v>#REF!</v>
      </c>
      <c r="F625" s="23" t="e">
        <f>'Comm Input'!#REF!</f>
        <v>#REF!</v>
      </c>
      <c r="G625" s="36" t="e">
        <f>'Comm Input'!#REF!</f>
        <v>#REF!</v>
      </c>
      <c r="H625" s="36" t="e">
        <f>'Comm Input'!#REF!</f>
        <v>#REF!</v>
      </c>
      <c r="I625" t="e">
        <f>'Comm Input'!#REF!</f>
        <v>#REF!</v>
      </c>
      <c r="J625" s="23" t="e">
        <f>'Comm Input'!#REF!</f>
        <v>#REF!</v>
      </c>
      <c r="K625" s="22" t="e">
        <f>'Comm Input'!#REF!</f>
        <v>#REF!</v>
      </c>
      <c r="L625" s="23" t="e">
        <f>'Comm Input'!#REF!</f>
        <v>#REF!</v>
      </c>
      <c r="M625" s="23" t="e">
        <f>'Comm Input'!#REF!</f>
        <v>#REF!</v>
      </c>
      <c r="N625" s="23" t="e">
        <f>'Comm Input'!#REF!</f>
        <v>#REF!</v>
      </c>
      <c r="O625" t="e">
        <f>'Comm Input'!#REF!</f>
        <v>#REF!</v>
      </c>
    </row>
    <row r="626" spans="1:15" ht="15" x14ac:dyDescent="0.25">
      <c r="A626" s="11" t="e">
        <f>'Comm Input'!#REF!</f>
        <v>#REF!</v>
      </c>
      <c r="B626" s="11" t="e">
        <f>'Comm Input'!#REF!</f>
        <v>#REF!</v>
      </c>
      <c r="C626" s="11" t="e">
        <f>'Comm Input'!#REF!</f>
        <v>#REF!</v>
      </c>
      <c r="D626" s="11" t="e">
        <f>'Comm Input'!#REF!</f>
        <v>#REF!</v>
      </c>
      <c r="E626" s="36" t="e">
        <f>'Comm Input'!#REF!</f>
        <v>#REF!</v>
      </c>
      <c r="F626" s="23" t="e">
        <f>'Comm Input'!#REF!</f>
        <v>#REF!</v>
      </c>
      <c r="G626" s="36" t="e">
        <f>'Comm Input'!#REF!</f>
        <v>#REF!</v>
      </c>
      <c r="H626" s="36" t="e">
        <f>'Comm Input'!#REF!</f>
        <v>#REF!</v>
      </c>
      <c r="I626" t="e">
        <f>'Comm Input'!#REF!</f>
        <v>#REF!</v>
      </c>
      <c r="J626" s="23" t="e">
        <f>'Comm Input'!#REF!</f>
        <v>#REF!</v>
      </c>
      <c r="K626" s="22" t="e">
        <f>'Comm Input'!#REF!</f>
        <v>#REF!</v>
      </c>
      <c r="L626" s="23" t="e">
        <f>'Comm Input'!#REF!</f>
        <v>#REF!</v>
      </c>
      <c r="M626" s="23" t="e">
        <f>'Comm Input'!#REF!</f>
        <v>#REF!</v>
      </c>
      <c r="N626" s="23" t="e">
        <f>'Comm Input'!#REF!</f>
        <v>#REF!</v>
      </c>
      <c r="O626" t="e">
        <f>'Comm Input'!#REF!</f>
        <v>#REF!</v>
      </c>
    </row>
    <row r="627" spans="1:15" ht="15" x14ac:dyDescent="0.25">
      <c r="A627" s="11" t="e">
        <f>'Comm Input'!#REF!</f>
        <v>#REF!</v>
      </c>
      <c r="B627" s="11" t="e">
        <f>'Comm Input'!#REF!</f>
        <v>#REF!</v>
      </c>
      <c r="C627" t="e">
        <f>'Comm Input'!#REF!</f>
        <v>#REF!</v>
      </c>
      <c r="D627" s="90" t="e">
        <f>'Comm Input'!#REF!</f>
        <v>#REF!</v>
      </c>
      <c r="E627" s="36" t="e">
        <f>'Comm Input'!#REF!</f>
        <v>#REF!</v>
      </c>
      <c r="F627" s="23" t="e">
        <f>'Comm Input'!#REF!</f>
        <v>#REF!</v>
      </c>
      <c r="G627" s="36" t="e">
        <f>'Comm Input'!#REF!</f>
        <v>#REF!</v>
      </c>
      <c r="H627" s="36" t="e">
        <f>'Comm Input'!#REF!</f>
        <v>#REF!</v>
      </c>
      <c r="I627" t="e">
        <f>'Comm Input'!#REF!</f>
        <v>#REF!</v>
      </c>
      <c r="J627" s="23" t="e">
        <f>'Comm Input'!#REF!</f>
        <v>#REF!</v>
      </c>
      <c r="K627" s="22" t="e">
        <f>'Comm Input'!#REF!</f>
        <v>#REF!</v>
      </c>
      <c r="L627" s="23" t="e">
        <f>'Comm Input'!#REF!</f>
        <v>#REF!</v>
      </c>
      <c r="M627" s="23" t="e">
        <f>'Comm Input'!#REF!</f>
        <v>#REF!</v>
      </c>
      <c r="N627" s="23" t="e">
        <f>'Comm Input'!#REF!</f>
        <v>#REF!</v>
      </c>
      <c r="O627" t="e">
        <f>'Comm Input'!#REF!</f>
        <v>#REF!</v>
      </c>
    </row>
    <row r="628" spans="1:15" ht="15" x14ac:dyDescent="0.25">
      <c r="A628" s="11" t="e">
        <f>'Comm Input'!#REF!</f>
        <v>#REF!</v>
      </c>
      <c r="B628" s="11" t="e">
        <f>'Comm Input'!#REF!</f>
        <v>#REF!</v>
      </c>
      <c r="C628" s="11" t="e">
        <f>'Comm Input'!#REF!</f>
        <v>#REF!</v>
      </c>
      <c r="D628" s="11" t="e">
        <f>'Comm Input'!#REF!</f>
        <v>#REF!</v>
      </c>
      <c r="E628" s="36" t="e">
        <f>'Comm Input'!#REF!</f>
        <v>#REF!</v>
      </c>
      <c r="F628" s="23" t="e">
        <f>'Comm Input'!#REF!</f>
        <v>#REF!</v>
      </c>
      <c r="G628" s="36" t="e">
        <f>'Comm Input'!#REF!</f>
        <v>#REF!</v>
      </c>
      <c r="H628" s="36" t="e">
        <f>'Comm Input'!#REF!</f>
        <v>#REF!</v>
      </c>
      <c r="I628" t="e">
        <f>'Comm Input'!#REF!</f>
        <v>#REF!</v>
      </c>
      <c r="J628" s="23" t="e">
        <f>'Comm Input'!#REF!</f>
        <v>#REF!</v>
      </c>
      <c r="K628" s="22" t="e">
        <f>'Comm Input'!#REF!</f>
        <v>#REF!</v>
      </c>
      <c r="L628" s="23" t="e">
        <f>'Comm Input'!#REF!</f>
        <v>#REF!</v>
      </c>
      <c r="M628" s="23" t="e">
        <f>'Comm Input'!#REF!</f>
        <v>#REF!</v>
      </c>
      <c r="N628" s="23" t="e">
        <f>'Comm Input'!#REF!</f>
        <v>#REF!</v>
      </c>
      <c r="O628" t="e">
        <f>'Comm Input'!#REF!</f>
        <v>#REF!</v>
      </c>
    </row>
    <row r="629" spans="1:15" ht="15" x14ac:dyDescent="0.25">
      <c r="A629" s="11" t="e">
        <f>'Comm Input'!#REF!</f>
        <v>#REF!</v>
      </c>
      <c r="B629" t="e">
        <f>'Comm Input'!#REF!</f>
        <v>#REF!</v>
      </c>
      <c r="C629" t="e">
        <f>'Comm Input'!#REF!</f>
        <v>#REF!</v>
      </c>
      <c r="D629" s="90" t="e">
        <f>'Comm Input'!#REF!</f>
        <v>#REF!</v>
      </c>
      <c r="E629" s="36" t="e">
        <f>'Comm Input'!#REF!</f>
        <v>#REF!</v>
      </c>
      <c r="F629" s="22" t="e">
        <f>'Comm Input'!#REF!</f>
        <v>#REF!</v>
      </c>
      <c r="G629" s="36" t="e">
        <f>'Comm Input'!#REF!</f>
        <v>#REF!</v>
      </c>
      <c r="H629" s="38" t="e">
        <f>'Comm Input'!#REF!</f>
        <v>#REF!</v>
      </c>
      <c r="I629" s="38" t="e">
        <f>'Comm Input'!#REF!</f>
        <v>#REF!</v>
      </c>
      <c r="J629" s="22" t="e">
        <f>'Comm Input'!#REF!</f>
        <v>#REF!</v>
      </c>
      <c r="K629" s="22" t="e">
        <f>'Comm Input'!#REF!</f>
        <v>#REF!</v>
      </c>
      <c r="L629" s="23" t="e">
        <f>'Comm Input'!#REF!</f>
        <v>#REF!</v>
      </c>
      <c r="M629" s="23" t="e">
        <f>'Comm Input'!#REF!</f>
        <v>#REF!</v>
      </c>
      <c r="N629" s="23" t="e">
        <f>'Comm Input'!#REF!</f>
        <v>#REF!</v>
      </c>
      <c r="O629" t="e">
        <f>'Comm Input'!#REF!</f>
        <v>#REF!</v>
      </c>
    </row>
    <row r="630" spans="1:15" ht="15" x14ac:dyDescent="0.25">
      <c r="A630" s="11" t="e">
        <f>'Comm Input'!#REF!</f>
        <v>#REF!</v>
      </c>
      <c r="B630" t="e">
        <f>'Comm Input'!#REF!</f>
        <v>#REF!</v>
      </c>
      <c r="C630" s="11" t="e">
        <f>'Comm Input'!#REF!</f>
        <v>#REF!</v>
      </c>
      <c r="D630" s="40" t="e">
        <f>'Comm Input'!#REF!</f>
        <v>#REF!</v>
      </c>
      <c r="E630" s="36" t="e">
        <f>'Comm Input'!#REF!</f>
        <v>#REF!</v>
      </c>
      <c r="F630" s="22" t="e">
        <f>'Comm Input'!#REF!</f>
        <v>#REF!</v>
      </c>
      <c r="G630" s="36" t="e">
        <f>'Comm Input'!#REF!</f>
        <v>#REF!</v>
      </c>
      <c r="H630" s="38" t="e">
        <f>'Comm Input'!#REF!</f>
        <v>#REF!</v>
      </c>
      <c r="I630" s="38" t="e">
        <f>'Comm Input'!#REF!</f>
        <v>#REF!</v>
      </c>
      <c r="J630" s="22" t="e">
        <f>'Comm Input'!#REF!</f>
        <v>#REF!</v>
      </c>
      <c r="K630" s="22" t="e">
        <f>'Comm Input'!#REF!</f>
        <v>#REF!</v>
      </c>
      <c r="L630" s="23" t="e">
        <f>'Comm Input'!#REF!</f>
        <v>#REF!</v>
      </c>
      <c r="M630" s="23" t="e">
        <f>'Comm Input'!#REF!</f>
        <v>#REF!</v>
      </c>
      <c r="N630" s="23" t="e">
        <f>'Comm Input'!#REF!</f>
        <v>#REF!</v>
      </c>
      <c r="O630" t="e">
        <f>'Comm Input'!#REF!</f>
        <v>#REF!</v>
      </c>
    </row>
    <row r="631" spans="1:15" ht="15" x14ac:dyDescent="0.25">
      <c r="A631" t="e">
        <f>'Comm Input'!#REF!</f>
        <v>#REF!</v>
      </c>
      <c r="B631" t="e">
        <f>'Comm Input'!#REF!</f>
        <v>#REF!</v>
      </c>
      <c r="C631" t="e">
        <f>'Comm Input'!#REF!</f>
        <v>#REF!</v>
      </c>
      <c r="D631" t="e">
        <f>'Comm Input'!#REF!</f>
        <v>#REF!</v>
      </c>
      <c r="E631" t="e">
        <f>'Comm Input'!#REF!</f>
        <v>#REF!</v>
      </c>
      <c r="F631" t="e">
        <f>'Comm Input'!#REF!</f>
        <v>#REF!</v>
      </c>
      <c r="G631" t="e">
        <f>'Comm Input'!#REF!</f>
        <v>#REF!</v>
      </c>
      <c r="H631" t="e">
        <f>'Comm Input'!#REF!</f>
        <v>#REF!</v>
      </c>
      <c r="I631" t="e">
        <f>'Comm Input'!#REF!</f>
        <v>#REF!</v>
      </c>
      <c r="J631" t="e">
        <f>'Comm Input'!#REF!</f>
        <v>#REF!</v>
      </c>
      <c r="K631" t="e">
        <f>'Comm Input'!#REF!</f>
        <v>#REF!</v>
      </c>
      <c r="L631" t="e">
        <f>'Comm Input'!#REF!</f>
        <v>#REF!</v>
      </c>
      <c r="M631" s="11" t="e">
        <f>'Comm Input'!#REF!</f>
        <v>#REF!</v>
      </c>
      <c r="N631" s="11" t="e">
        <f>'Comm Input'!#REF!</f>
        <v>#REF!</v>
      </c>
      <c r="O631" t="e">
        <f>'Comm Input'!#REF!</f>
        <v>#REF!</v>
      </c>
    </row>
    <row r="632" spans="1:15" ht="23.25" x14ac:dyDescent="0.35">
      <c r="A632" t="e">
        <f>'Comm Input'!#REF!</f>
        <v>#REF!</v>
      </c>
      <c r="B632" t="e">
        <f>'Comm Input'!#REF!</f>
        <v>#REF!</v>
      </c>
      <c r="C632" t="e">
        <f>'Comm Input'!#REF!</f>
        <v>#REF!</v>
      </c>
      <c r="D632" t="e">
        <f>'Comm Input'!#REF!</f>
        <v>#REF!</v>
      </c>
      <c r="E632" t="e">
        <f>'Comm Input'!#REF!</f>
        <v>#REF!</v>
      </c>
      <c r="F632" t="e">
        <f>'Comm Input'!#REF!</f>
        <v>#REF!</v>
      </c>
      <c r="G632" t="e">
        <f>'Comm Input'!#REF!</f>
        <v>#REF!</v>
      </c>
      <c r="H632" t="e">
        <f>'Comm Input'!#REF!</f>
        <v>#REF!</v>
      </c>
      <c r="I632" t="e">
        <f>'Comm Input'!#REF!</f>
        <v>#REF!</v>
      </c>
      <c r="J632" t="e">
        <f>'Comm Input'!#REF!</f>
        <v>#REF!</v>
      </c>
      <c r="K632" s="1177" t="e">
        <f>'Comm Input'!#REF!</f>
        <v>#REF!</v>
      </c>
      <c r="L632" s="27" t="e">
        <f>'Comm Input'!#REF!</f>
        <v>#REF!</v>
      </c>
      <c r="M632" s="1177" t="e">
        <f>'Comm Input'!#REF!</f>
        <v>#REF!</v>
      </c>
      <c r="N632" s="164" t="e">
        <f>'Comm Input'!#REF!</f>
        <v>#REF!</v>
      </c>
      <c r="O632" s="109" t="e">
        <f>'Comm Input'!#REF!</f>
        <v>#REF!</v>
      </c>
    </row>
    <row r="633" spans="1:15" ht="15" x14ac:dyDescent="0.25">
      <c r="A633" t="e">
        <f>'Comm Input'!#REF!</f>
        <v>#REF!</v>
      </c>
      <c r="B633" t="e">
        <f>'Comm Input'!#REF!</f>
        <v>#REF!</v>
      </c>
      <c r="C633" t="e">
        <f>'Comm Input'!#REF!</f>
        <v>#REF!</v>
      </c>
      <c r="D633" t="e">
        <f>'Comm Input'!#REF!</f>
        <v>#REF!</v>
      </c>
      <c r="E633" t="e">
        <f>'Comm Input'!#REF!</f>
        <v>#REF!</v>
      </c>
      <c r="F633" t="e">
        <f>'Comm Input'!#REF!</f>
        <v>#REF!</v>
      </c>
      <c r="G633" t="e">
        <f>'Comm Input'!#REF!</f>
        <v>#REF!</v>
      </c>
      <c r="H633" t="e">
        <f>'Comm Input'!#REF!</f>
        <v>#REF!</v>
      </c>
      <c r="I633" t="e">
        <f>'Comm Input'!#REF!</f>
        <v>#REF!</v>
      </c>
      <c r="J633" t="e">
        <f>'Comm Input'!#REF!</f>
        <v>#REF!</v>
      </c>
      <c r="K633" t="e">
        <f>'Comm Input'!#REF!</f>
        <v>#REF!</v>
      </c>
      <c r="L633" t="e">
        <f>'Comm Input'!#REF!</f>
        <v>#REF!</v>
      </c>
      <c r="M633" s="11" t="e">
        <f>'Comm Input'!#REF!</f>
        <v>#REF!</v>
      </c>
      <c r="N633" s="11" t="e">
        <f>'Comm Input'!#REF!</f>
        <v>#REF!</v>
      </c>
      <c r="O633" t="e">
        <f>'Comm Input'!#REF!</f>
        <v>#REF!</v>
      </c>
    </row>
    <row r="634" spans="1:15" ht="15" x14ac:dyDescent="0.25">
      <c r="A634" t="e">
        <f>'Comm Input'!#REF!</f>
        <v>#REF!</v>
      </c>
      <c r="B634" t="e">
        <f>'Comm Input'!#REF!</f>
        <v>#REF!</v>
      </c>
      <c r="C634" t="e">
        <f>'Comm Input'!#REF!</f>
        <v>#REF!</v>
      </c>
      <c r="D634" t="e">
        <f>'Comm Input'!#REF!</f>
        <v>#REF!</v>
      </c>
      <c r="E634" t="e">
        <f>'Comm Input'!#REF!</f>
        <v>#REF!</v>
      </c>
      <c r="F634" t="e">
        <f>'Comm Input'!#REF!</f>
        <v>#REF!</v>
      </c>
      <c r="G634" t="e">
        <f>'Comm Input'!#REF!</f>
        <v>#REF!</v>
      </c>
      <c r="H634" t="e">
        <f>'Comm Input'!#REF!</f>
        <v>#REF!</v>
      </c>
      <c r="I634" t="e">
        <f>'Comm Input'!#REF!</f>
        <v>#REF!</v>
      </c>
      <c r="J634" t="e">
        <f>'Comm Input'!#REF!</f>
        <v>#REF!</v>
      </c>
      <c r="K634" t="e">
        <f>'Comm Input'!#REF!</f>
        <v>#REF!</v>
      </c>
      <c r="L634" t="e">
        <f>'Comm Input'!#REF!</f>
        <v>#REF!</v>
      </c>
      <c r="M634" s="11" t="e">
        <f>'Comm Input'!#REF!</f>
        <v>#REF!</v>
      </c>
      <c r="N634" s="11" t="e">
        <f>'Comm Input'!#REF!</f>
        <v>#REF!</v>
      </c>
      <c r="O634" t="e">
        <f>'Comm Input'!#REF!</f>
        <v>#REF!</v>
      </c>
    </row>
    <row r="635" spans="1:15" ht="15" x14ac:dyDescent="0.25">
      <c r="A635" s="199" t="e">
        <f>'Comm Input'!#REF!</f>
        <v>#REF!</v>
      </c>
      <c r="B635" s="35" t="e">
        <f>'Comm Input'!#REF!</f>
        <v>#REF!</v>
      </c>
      <c r="C635" s="46" t="e">
        <f>'Comm Input'!#REF!</f>
        <v>#REF!</v>
      </c>
      <c r="D635" s="8" t="e">
        <f>'Comm Input'!#REF!</f>
        <v>#REF!</v>
      </c>
      <c r="E635" s="158" t="e">
        <f>'Comm Input'!#REF!</f>
        <v>#REF!</v>
      </c>
      <c r="F635" s="117" t="e">
        <f>'Comm Input'!#REF!</f>
        <v>#REF!</v>
      </c>
      <c r="G635" s="158" t="e">
        <f>'Comm Input'!#REF!</f>
        <v>#REF!</v>
      </c>
      <c r="H635" s="158" t="e">
        <f>'Comm Input'!#REF!</f>
        <v>#REF!</v>
      </c>
      <c r="I635" s="158" t="e">
        <f>'Comm Input'!#REF!</f>
        <v>#REF!</v>
      </c>
      <c r="J635" s="117" t="e">
        <f>'Comm Input'!#REF!</f>
        <v>#REF!</v>
      </c>
      <c r="K635" s="158" t="e">
        <f>'Comm Input'!#REF!</f>
        <v>#REF!</v>
      </c>
      <c r="L635" s="117" t="e">
        <f>'Comm Input'!#REF!</f>
        <v>#REF!</v>
      </c>
      <c r="M635" s="159" t="e">
        <f>'Comm Input'!#REF!</f>
        <v>#REF!</v>
      </c>
      <c r="N635" s="159" t="e">
        <f>'Comm Input'!#REF!</f>
        <v>#REF!</v>
      </c>
      <c r="O635" s="158" t="e">
        <f>'Comm Input'!#REF!</f>
        <v>#REF!</v>
      </c>
    </row>
    <row r="636" spans="1:15" ht="15" x14ac:dyDescent="0.25">
      <c r="A636" t="e">
        <f>'Comm Input'!#REF!</f>
        <v>#REF!</v>
      </c>
      <c r="B636" t="e">
        <f>'Comm Input'!#REF!</f>
        <v>#REF!</v>
      </c>
      <c r="C636" t="e">
        <f>'Comm Input'!#REF!</f>
        <v>#REF!</v>
      </c>
      <c r="D636" s="90" t="e">
        <f>'Comm Input'!#REF!</f>
        <v>#REF!</v>
      </c>
      <c r="E636" s="36" t="e">
        <f>'Comm Input'!#REF!</f>
        <v>#REF!</v>
      </c>
      <c r="F636" s="23" t="e">
        <f>'Comm Input'!#REF!</f>
        <v>#REF!</v>
      </c>
      <c r="G636" s="36" t="e">
        <f>'Comm Input'!#REF!</f>
        <v>#REF!</v>
      </c>
      <c r="H636" s="36" t="e">
        <f>'Comm Input'!#REF!</f>
        <v>#REF!</v>
      </c>
      <c r="I636" t="e">
        <f>'Comm Input'!#REF!</f>
        <v>#REF!</v>
      </c>
      <c r="J636" s="23" t="e">
        <f>'Comm Input'!#REF!</f>
        <v>#REF!</v>
      </c>
      <c r="K636" s="22" t="e">
        <f>'Comm Input'!#REF!</f>
        <v>#REF!</v>
      </c>
      <c r="L636" s="23" t="e">
        <f>'Comm Input'!#REF!</f>
        <v>#REF!</v>
      </c>
      <c r="M636" s="23" t="e">
        <f>'Comm Input'!#REF!</f>
        <v>#REF!</v>
      </c>
      <c r="N636" s="23" t="e">
        <f>'Comm Input'!#REF!</f>
        <v>#REF!</v>
      </c>
      <c r="O636" t="e">
        <f>'Comm Input'!#REF!</f>
        <v>#REF!</v>
      </c>
    </row>
    <row r="637" spans="1:15" ht="15" x14ac:dyDescent="0.25">
      <c r="A637" s="11" t="e">
        <f>'Comm Input'!#REF!</f>
        <v>#REF!</v>
      </c>
      <c r="B637" s="11" t="e">
        <f>'Comm Input'!#REF!</f>
        <v>#REF!</v>
      </c>
      <c r="C637" s="11" t="e">
        <f>'Comm Input'!#REF!</f>
        <v>#REF!</v>
      </c>
      <c r="D637" s="11" t="e">
        <f>'Comm Input'!#REF!</f>
        <v>#REF!</v>
      </c>
      <c r="E637" s="36" t="e">
        <f>'Comm Input'!#REF!</f>
        <v>#REF!</v>
      </c>
      <c r="F637" s="23" t="e">
        <f>'Comm Input'!#REF!</f>
        <v>#REF!</v>
      </c>
      <c r="G637" s="36" t="e">
        <f>'Comm Input'!#REF!</f>
        <v>#REF!</v>
      </c>
      <c r="H637" s="36" t="e">
        <f>'Comm Input'!#REF!</f>
        <v>#REF!</v>
      </c>
      <c r="I637" t="e">
        <f>'Comm Input'!#REF!</f>
        <v>#REF!</v>
      </c>
      <c r="J637" s="23" t="e">
        <f>'Comm Input'!#REF!</f>
        <v>#REF!</v>
      </c>
      <c r="K637" s="22" t="e">
        <f>'Comm Input'!#REF!</f>
        <v>#REF!</v>
      </c>
      <c r="L637" s="23" t="e">
        <f>'Comm Input'!#REF!</f>
        <v>#REF!</v>
      </c>
      <c r="M637" s="23" t="e">
        <f>'Comm Input'!#REF!</f>
        <v>#REF!</v>
      </c>
      <c r="N637" s="23" t="e">
        <f>'Comm Input'!#REF!</f>
        <v>#REF!</v>
      </c>
      <c r="O637" t="e">
        <f>'Comm Input'!#REF!</f>
        <v>#REF!</v>
      </c>
    </row>
    <row r="638" spans="1:15" ht="15" x14ac:dyDescent="0.25">
      <c r="A638" s="11" t="e">
        <f>'Comm Input'!#REF!</f>
        <v>#REF!</v>
      </c>
      <c r="B638" s="11" t="e">
        <f>'Comm Input'!#REF!</f>
        <v>#REF!</v>
      </c>
      <c r="C638" t="e">
        <f>'Comm Input'!#REF!</f>
        <v>#REF!</v>
      </c>
      <c r="D638" s="11" t="e">
        <f>'Comm Input'!#REF!</f>
        <v>#REF!</v>
      </c>
      <c r="E638" s="36" t="e">
        <f>'Comm Input'!#REF!</f>
        <v>#REF!</v>
      </c>
      <c r="F638" s="23" t="e">
        <f>'Comm Input'!#REF!</f>
        <v>#REF!</v>
      </c>
      <c r="G638" s="36" t="e">
        <f>'Comm Input'!#REF!</f>
        <v>#REF!</v>
      </c>
      <c r="H638" s="36" t="e">
        <f>'Comm Input'!#REF!</f>
        <v>#REF!</v>
      </c>
      <c r="I638" t="e">
        <f>'Comm Input'!#REF!</f>
        <v>#REF!</v>
      </c>
      <c r="J638" s="23" t="e">
        <f>'Comm Input'!#REF!</f>
        <v>#REF!</v>
      </c>
      <c r="K638" s="22" t="e">
        <f>'Comm Input'!#REF!</f>
        <v>#REF!</v>
      </c>
      <c r="L638" s="23" t="e">
        <f>'Comm Input'!#REF!</f>
        <v>#REF!</v>
      </c>
      <c r="M638" s="23" t="e">
        <f>'Comm Input'!#REF!</f>
        <v>#REF!</v>
      </c>
      <c r="N638" s="23" t="e">
        <f>'Comm Input'!#REF!</f>
        <v>#REF!</v>
      </c>
      <c r="O638" t="e">
        <f>'Comm Input'!#REF!</f>
        <v>#REF!</v>
      </c>
    </row>
    <row r="639" spans="1:15" ht="15" x14ac:dyDescent="0.25">
      <c r="A639" s="11" t="e">
        <f>'Comm Input'!#REF!</f>
        <v>#REF!</v>
      </c>
      <c r="B639" s="11" t="e">
        <f>'Comm Input'!#REF!</f>
        <v>#REF!</v>
      </c>
      <c r="C639" s="11" t="e">
        <f>'Comm Input'!#REF!</f>
        <v>#REF!</v>
      </c>
      <c r="D639" s="11" t="e">
        <f>'Comm Input'!#REF!</f>
        <v>#REF!</v>
      </c>
      <c r="E639" s="36" t="e">
        <f>'Comm Input'!#REF!</f>
        <v>#REF!</v>
      </c>
      <c r="F639" s="23" t="e">
        <f>'Comm Input'!#REF!</f>
        <v>#REF!</v>
      </c>
      <c r="G639" s="36" t="e">
        <f>'Comm Input'!#REF!</f>
        <v>#REF!</v>
      </c>
      <c r="H639" s="36" t="e">
        <f>'Comm Input'!#REF!</f>
        <v>#REF!</v>
      </c>
      <c r="I639" t="e">
        <f>'Comm Input'!#REF!</f>
        <v>#REF!</v>
      </c>
      <c r="J639" s="23" t="e">
        <f>'Comm Input'!#REF!</f>
        <v>#REF!</v>
      </c>
      <c r="K639" s="22" t="e">
        <f>'Comm Input'!#REF!</f>
        <v>#REF!</v>
      </c>
      <c r="L639" s="23" t="e">
        <f>'Comm Input'!#REF!</f>
        <v>#REF!</v>
      </c>
      <c r="M639" s="23" t="e">
        <f>'Comm Input'!#REF!</f>
        <v>#REF!</v>
      </c>
      <c r="N639" s="23" t="e">
        <f>'Comm Input'!#REF!</f>
        <v>#REF!</v>
      </c>
      <c r="O639" t="e">
        <f>'Comm Input'!#REF!</f>
        <v>#REF!</v>
      </c>
    </row>
    <row r="640" spans="1:15" ht="15" x14ac:dyDescent="0.25">
      <c r="A640" s="11" t="e">
        <f>'Comm Input'!#REF!</f>
        <v>#REF!</v>
      </c>
      <c r="B640" t="e">
        <f>'Comm Input'!#REF!</f>
        <v>#REF!</v>
      </c>
      <c r="C640" t="e">
        <f>'Comm Input'!#REF!</f>
        <v>#REF!</v>
      </c>
      <c r="D640" s="40" t="e">
        <f>'Comm Input'!#REF!</f>
        <v>#REF!</v>
      </c>
      <c r="E640" s="36" t="e">
        <f>'Comm Input'!#REF!</f>
        <v>#REF!</v>
      </c>
      <c r="F640" s="22" t="e">
        <f>'Comm Input'!#REF!</f>
        <v>#REF!</v>
      </c>
      <c r="G640" s="36" t="e">
        <f>'Comm Input'!#REF!</f>
        <v>#REF!</v>
      </c>
      <c r="H640" s="38" t="e">
        <f>'Comm Input'!#REF!</f>
        <v>#REF!</v>
      </c>
      <c r="I640" s="38" t="e">
        <f>'Comm Input'!#REF!</f>
        <v>#REF!</v>
      </c>
      <c r="J640" s="22" t="e">
        <f>'Comm Input'!#REF!</f>
        <v>#REF!</v>
      </c>
      <c r="K640" s="22" t="e">
        <f>'Comm Input'!#REF!</f>
        <v>#REF!</v>
      </c>
      <c r="L640" s="23" t="e">
        <f>'Comm Input'!#REF!</f>
        <v>#REF!</v>
      </c>
      <c r="M640" s="23" t="e">
        <f>'Comm Input'!#REF!</f>
        <v>#REF!</v>
      </c>
      <c r="N640" s="23" t="e">
        <f>'Comm Input'!#REF!</f>
        <v>#REF!</v>
      </c>
      <c r="O640" t="e">
        <f>'Comm Input'!#REF!</f>
        <v>#REF!</v>
      </c>
    </row>
    <row r="641" spans="1:15" ht="15" x14ac:dyDescent="0.25">
      <c r="A641" s="11" t="e">
        <f>'Comm Input'!#REF!</f>
        <v>#REF!</v>
      </c>
      <c r="B641" t="e">
        <f>'Comm Input'!#REF!</f>
        <v>#REF!</v>
      </c>
      <c r="C641" s="11" t="e">
        <f>'Comm Input'!#REF!</f>
        <v>#REF!</v>
      </c>
      <c r="D641" s="40" t="e">
        <f>'Comm Input'!#REF!</f>
        <v>#REF!</v>
      </c>
      <c r="E641" s="36" t="e">
        <f>'Comm Input'!#REF!</f>
        <v>#REF!</v>
      </c>
      <c r="F641" s="22" t="e">
        <f>'Comm Input'!#REF!</f>
        <v>#REF!</v>
      </c>
      <c r="G641" s="36" t="e">
        <f>'Comm Input'!#REF!</f>
        <v>#REF!</v>
      </c>
      <c r="H641" s="38" t="e">
        <f>'Comm Input'!#REF!</f>
        <v>#REF!</v>
      </c>
      <c r="I641" s="38" t="e">
        <f>'Comm Input'!#REF!</f>
        <v>#REF!</v>
      </c>
      <c r="J641" s="22" t="e">
        <f>'Comm Input'!#REF!</f>
        <v>#REF!</v>
      </c>
      <c r="K641" s="22" t="e">
        <f>'Comm Input'!#REF!</f>
        <v>#REF!</v>
      </c>
      <c r="L641" s="23" t="e">
        <f>'Comm Input'!#REF!</f>
        <v>#REF!</v>
      </c>
      <c r="M641" s="23" t="e">
        <f>'Comm Input'!#REF!</f>
        <v>#REF!</v>
      </c>
      <c r="N641" s="23" t="e">
        <f>'Comm Input'!#REF!</f>
        <v>#REF!</v>
      </c>
      <c r="O641" t="e">
        <f>'Comm Input'!#REF!</f>
        <v>#REF!</v>
      </c>
    </row>
    <row r="642" spans="1:15" ht="15" x14ac:dyDescent="0.25">
      <c r="A642" t="e">
        <f>'Comm Input'!#REF!</f>
        <v>#REF!</v>
      </c>
      <c r="B642" t="e">
        <f>'Comm Input'!#REF!</f>
        <v>#REF!</v>
      </c>
      <c r="C642" t="e">
        <f>'Comm Input'!#REF!</f>
        <v>#REF!</v>
      </c>
      <c r="D642" t="e">
        <f>'Comm Input'!#REF!</f>
        <v>#REF!</v>
      </c>
      <c r="E642" t="e">
        <f>'Comm Input'!#REF!</f>
        <v>#REF!</v>
      </c>
      <c r="F642" t="e">
        <f>'Comm Input'!#REF!</f>
        <v>#REF!</v>
      </c>
      <c r="G642" t="e">
        <f>'Comm Input'!#REF!</f>
        <v>#REF!</v>
      </c>
      <c r="H642" t="e">
        <f>'Comm Input'!#REF!</f>
        <v>#REF!</v>
      </c>
      <c r="I642" t="e">
        <f>'Comm Input'!#REF!</f>
        <v>#REF!</v>
      </c>
      <c r="J642" t="e">
        <f>'Comm Input'!#REF!</f>
        <v>#REF!</v>
      </c>
      <c r="K642" t="e">
        <f>'Comm Input'!#REF!</f>
        <v>#REF!</v>
      </c>
      <c r="L642" t="e">
        <f>'Comm Input'!#REF!</f>
        <v>#REF!</v>
      </c>
      <c r="M642" s="11" t="e">
        <f>'Comm Input'!#REF!</f>
        <v>#REF!</v>
      </c>
      <c r="N642" s="11" t="e">
        <f>'Comm Input'!#REF!</f>
        <v>#REF!</v>
      </c>
      <c r="O642" t="e">
        <f>'Comm Input'!#REF!</f>
        <v>#REF!</v>
      </c>
    </row>
    <row r="643" spans="1:15" ht="23.25" x14ac:dyDescent="0.35">
      <c r="A643" t="e">
        <f>'Comm Input'!#REF!</f>
        <v>#REF!</v>
      </c>
      <c r="B643" t="e">
        <f>'Comm Input'!#REF!</f>
        <v>#REF!</v>
      </c>
      <c r="C643" t="e">
        <f>'Comm Input'!#REF!</f>
        <v>#REF!</v>
      </c>
      <c r="D643" t="e">
        <f>'Comm Input'!#REF!</f>
        <v>#REF!</v>
      </c>
      <c r="E643" t="e">
        <f>'Comm Input'!#REF!</f>
        <v>#REF!</v>
      </c>
      <c r="F643" t="e">
        <f>'Comm Input'!#REF!</f>
        <v>#REF!</v>
      </c>
      <c r="G643" t="e">
        <f>'Comm Input'!#REF!</f>
        <v>#REF!</v>
      </c>
      <c r="H643" t="e">
        <f>'Comm Input'!#REF!</f>
        <v>#REF!</v>
      </c>
      <c r="I643" t="e">
        <f>'Comm Input'!#REF!</f>
        <v>#REF!</v>
      </c>
      <c r="J643" t="e">
        <f>'Comm Input'!#REF!</f>
        <v>#REF!</v>
      </c>
      <c r="K643" s="1177" t="e">
        <f>'Comm Input'!#REF!</f>
        <v>#REF!</v>
      </c>
      <c r="L643" s="27" t="e">
        <f>'Comm Input'!#REF!</f>
        <v>#REF!</v>
      </c>
      <c r="M643" s="1177" t="e">
        <f>'Comm Input'!#REF!</f>
        <v>#REF!</v>
      </c>
      <c r="N643" s="164" t="e">
        <f>'Comm Input'!#REF!</f>
        <v>#REF!</v>
      </c>
      <c r="O643" s="109" t="e">
        <f>'Comm Input'!#REF!</f>
        <v>#REF!</v>
      </c>
    </row>
    <row r="644" spans="1:15" ht="15" x14ac:dyDescent="0.25">
      <c r="A644" t="e">
        <f>'Comm Input'!#REF!</f>
        <v>#REF!</v>
      </c>
      <c r="B644" t="e">
        <f>'Comm Input'!#REF!</f>
        <v>#REF!</v>
      </c>
      <c r="C644" t="e">
        <f>'Comm Input'!#REF!</f>
        <v>#REF!</v>
      </c>
      <c r="D644" t="e">
        <f>'Comm Input'!#REF!</f>
        <v>#REF!</v>
      </c>
      <c r="E644" t="e">
        <f>'Comm Input'!#REF!</f>
        <v>#REF!</v>
      </c>
      <c r="F644" t="e">
        <f>'Comm Input'!#REF!</f>
        <v>#REF!</v>
      </c>
      <c r="G644" t="e">
        <f>'Comm Input'!#REF!</f>
        <v>#REF!</v>
      </c>
      <c r="H644" t="e">
        <f>'Comm Input'!#REF!</f>
        <v>#REF!</v>
      </c>
      <c r="I644" t="e">
        <f>'Comm Input'!#REF!</f>
        <v>#REF!</v>
      </c>
      <c r="J644" t="e">
        <f>'Comm Input'!#REF!</f>
        <v>#REF!</v>
      </c>
      <c r="K644" t="e">
        <f>'Comm Input'!#REF!</f>
        <v>#REF!</v>
      </c>
      <c r="L644" t="e">
        <f>'Comm Input'!#REF!</f>
        <v>#REF!</v>
      </c>
      <c r="M644" s="11" t="e">
        <f>'Comm Input'!#REF!</f>
        <v>#REF!</v>
      </c>
      <c r="N644" s="11" t="e">
        <f>'Comm Input'!#REF!</f>
        <v>#REF!</v>
      </c>
      <c r="O644" t="e">
        <f>'Comm Input'!#REF!</f>
        <v>#REF!</v>
      </c>
    </row>
    <row r="645" spans="1:15" ht="15" x14ac:dyDescent="0.25">
      <c r="A645" t="e">
        <f>'Comm Input'!#REF!</f>
        <v>#REF!</v>
      </c>
      <c r="B645" t="e">
        <f>'Comm Input'!#REF!</f>
        <v>#REF!</v>
      </c>
      <c r="C645" t="e">
        <f>'Comm Input'!#REF!</f>
        <v>#REF!</v>
      </c>
      <c r="D645" t="e">
        <f>'Comm Input'!#REF!</f>
        <v>#REF!</v>
      </c>
      <c r="E645" t="e">
        <f>'Comm Input'!#REF!</f>
        <v>#REF!</v>
      </c>
      <c r="F645" t="e">
        <f>'Comm Input'!#REF!</f>
        <v>#REF!</v>
      </c>
      <c r="G645" t="e">
        <f>'Comm Input'!#REF!</f>
        <v>#REF!</v>
      </c>
      <c r="H645" t="e">
        <f>'Comm Input'!#REF!</f>
        <v>#REF!</v>
      </c>
      <c r="I645" t="e">
        <f>'Comm Input'!#REF!</f>
        <v>#REF!</v>
      </c>
      <c r="J645" t="e">
        <f>'Comm Input'!#REF!</f>
        <v>#REF!</v>
      </c>
      <c r="K645" t="e">
        <f>'Comm Input'!#REF!</f>
        <v>#REF!</v>
      </c>
      <c r="L645" t="e">
        <f>'Comm Input'!#REF!</f>
        <v>#REF!</v>
      </c>
      <c r="M645" s="11" t="e">
        <f>'Comm Input'!#REF!</f>
        <v>#REF!</v>
      </c>
      <c r="N645" s="11" t="e">
        <f>'Comm Input'!#REF!</f>
        <v>#REF!</v>
      </c>
      <c r="O645" t="e">
        <f>'Comm Input'!#REF!</f>
        <v>#REF!</v>
      </c>
    </row>
    <row r="646" spans="1:15" ht="15" x14ac:dyDescent="0.25">
      <c r="A646" s="199" t="e">
        <f>'Comm Input'!#REF!</f>
        <v>#REF!</v>
      </c>
      <c r="B646" s="35" t="e">
        <f>'Comm Input'!#REF!</f>
        <v>#REF!</v>
      </c>
      <c r="C646" s="46" t="e">
        <f>'Comm Input'!#REF!</f>
        <v>#REF!</v>
      </c>
      <c r="D646" s="8" t="e">
        <f>'Comm Input'!#REF!</f>
        <v>#REF!</v>
      </c>
      <c r="E646" s="158" t="e">
        <f>'Comm Input'!#REF!</f>
        <v>#REF!</v>
      </c>
      <c r="F646" s="117" t="e">
        <f>'Comm Input'!#REF!</f>
        <v>#REF!</v>
      </c>
      <c r="G646" s="158" t="e">
        <f>'Comm Input'!#REF!</f>
        <v>#REF!</v>
      </c>
      <c r="H646" s="158" t="e">
        <f>'Comm Input'!#REF!</f>
        <v>#REF!</v>
      </c>
      <c r="I646" s="158" t="e">
        <f>'Comm Input'!#REF!</f>
        <v>#REF!</v>
      </c>
      <c r="J646" s="117" t="e">
        <f>'Comm Input'!#REF!</f>
        <v>#REF!</v>
      </c>
      <c r="K646" s="158" t="e">
        <f>'Comm Input'!#REF!</f>
        <v>#REF!</v>
      </c>
      <c r="L646" s="117" t="e">
        <f>'Comm Input'!#REF!</f>
        <v>#REF!</v>
      </c>
      <c r="M646" s="159" t="e">
        <f>'Comm Input'!#REF!</f>
        <v>#REF!</v>
      </c>
      <c r="N646" s="159" t="e">
        <f>'Comm Input'!#REF!</f>
        <v>#REF!</v>
      </c>
      <c r="O646" s="158" t="e">
        <f>'Comm Input'!#REF!</f>
        <v>#REF!</v>
      </c>
    </row>
    <row r="647" spans="1:15" ht="15" x14ac:dyDescent="0.25">
      <c r="A647" t="e">
        <f>'Comm Input'!#REF!</f>
        <v>#REF!</v>
      </c>
      <c r="B647" t="e">
        <f>'Comm Input'!#REF!</f>
        <v>#REF!</v>
      </c>
      <c r="C647" t="e">
        <f>'Comm Input'!#REF!</f>
        <v>#REF!</v>
      </c>
      <c r="D647" s="90" t="e">
        <f>'Comm Input'!#REF!</f>
        <v>#REF!</v>
      </c>
      <c r="E647" s="36" t="e">
        <f>'Comm Input'!#REF!</f>
        <v>#REF!</v>
      </c>
      <c r="F647" s="23" t="e">
        <f>'Comm Input'!#REF!</f>
        <v>#REF!</v>
      </c>
      <c r="G647" s="36" t="e">
        <f>'Comm Input'!#REF!</f>
        <v>#REF!</v>
      </c>
      <c r="H647" s="36" t="e">
        <f>'Comm Input'!#REF!</f>
        <v>#REF!</v>
      </c>
      <c r="I647" t="e">
        <f>'Comm Input'!#REF!</f>
        <v>#REF!</v>
      </c>
      <c r="J647" s="23" t="e">
        <f>'Comm Input'!#REF!</f>
        <v>#REF!</v>
      </c>
      <c r="K647" s="22" t="e">
        <f>'Comm Input'!#REF!</f>
        <v>#REF!</v>
      </c>
      <c r="L647" s="23" t="e">
        <f>'Comm Input'!#REF!</f>
        <v>#REF!</v>
      </c>
      <c r="M647" s="23" t="e">
        <f>'Comm Input'!#REF!</f>
        <v>#REF!</v>
      </c>
      <c r="N647" s="23" t="e">
        <f>'Comm Input'!#REF!</f>
        <v>#REF!</v>
      </c>
      <c r="O647" t="e">
        <f>'Comm Input'!#REF!</f>
        <v>#REF!</v>
      </c>
    </row>
    <row r="648" spans="1:15" ht="15" x14ac:dyDescent="0.25">
      <c r="A648" s="11" t="e">
        <f>'Comm Input'!#REF!</f>
        <v>#REF!</v>
      </c>
      <c r="B648" s="11" t="e">
        <f>'Comm Input'!#REF!</f>
        <v>#REF!</v>
      </c>
      <c r="C648" s="11" t="e">
        <f>'Comm Input'!#REF!</f>
        <v>#REF!</v>
      </c>
      <c r="D648" s="11" t="e">
        <f>'Comm Input'!#REF!</f>
        <v>#REF!</v>
      </c>
      <c r="E648" s="36" t="e">
        <f>'Comm Input'!#REF!</f>
        <v>#REF!</v>
      </c>
      <c r="F648" s="23" t="e">
        <f>'Comm Input'!#REF!</f>
        <v>#REF!</v>
      </c>
      <c r="G648" s="36" t="e">
        <f>'Comm Input'!#REF!</f>
        <v>#REF!</v>
      </c>
      <c r="H648" s="36" t="e">
        <f>'Comm Input'!#REF!</f>
        <v>#REF!</v>
      </c>
      <c r="I648" t="e">
        <f>'Comm Input'!#REF!</f>
        <v>#REF!</v>
      </c>
      <c r="J648" s="23" t="e">
        <f>'Comm Input'!#REF!</f>
        <v>#REF!</v>
      </c>
      <c r="K648" s="22" t="e">
        <f>'Comm Input'!#REF!</f>
        <v>#REF!</v>
      </c>
      <c r="L648" s="23" t="e">
        <f>'Comm Input'!#REF!</f>
        <v>#REF!</v>
      </c>
      <c r="M648" s="23" t="e">
        <f>'Comm Input'!#REF!</f>
        <v>#REF!</v>
      </c>
      <c r="N648" s="23" t="e">
        <f>'Comm Input'!#REF!</f>
        <v>#REF!</v>
      </c>
      <c r="O648" t="e">
        <f>'Comm Input'!#REF!</f>
        <v>#REF!</v>
      </c>
    </row>
    <row r="649" spans="1:15" ht="15" x14ac:dyDescent="0.25">
      <c r="A649" s="11" t="e">
        <f>'Comm Input'!#REF!</f>
        <v>#REF!</v>
      </c>
      <c r="B649" s="11" t="e">
        <f>'Comm Input'!#REF!</f>
        <v>#REF!</v>
      </c>
      <c r="C649" t="e">
        <f>'Comm Input'!#REF!</f>
        <v>#REF!</v>
      </c>
      <c r="D649" s="11" t="e">
        <f>'Comm Input'!#REF!</f>
        <v>#REF!</v>
      </c>
      <c r="E649" s="36" t="e">
        <f>'Comm Input'!#REF!</f>
        <v>#REF!</v>
      </c>
      <c r="F649" s="23" t="e">
        <f>'Comm Input'!#REF!</f>
        <v>#REF!</v>
      </c>
      <c r="G649" s="36" t="e">
        <f>'Comm Input'!#REF!</f>
        <v>#REF!</v>
      </c>
      <c r="H649" s="36" t="e">
        <f>'Comm Input'!#REF!</f>
        <v>#REF!</v>
      </c>
      <c r="I649" t="e">
        <f>'Comm Input'!#REF!</f>
        <v>#REF!</v>
      </c>
      <c r="J649" s="23" t="e">
        <f>'Comm Input'!#REF!</f>
        <v>#REF!</v>
      </c>
      <c r="K649" s="22" t="e">
        <f>'Comm Input'!#REF!</f>
        <v>#REF!</v>
      </c>
      <c r="L649" s="23" t="e">
        <f>'Comm Input'!#REF!</f>
        <v>#REF!</v>
      </c>
      <c r="M649" s="23" t="e">
        <f>'Comm Input'!#REF!</f>
        <v>#REF!</v>
      </c>
      <c r="N649" s="23" t="e">
        <f>'Comm Input'!#REF!</f>
        <v>#REF!</v>
      </c>
      <c r="O649" t="e">
        <f>'Comm Input'!#REF!</f>
        <v>#REF!</v>
      </c>
    </row>
    <row r="650" spans="1:15" ht="15" x14ac:dyDescent="0.25">
      <c r="A650" s="11" t="e">
        <f>'Comm Input'!#REF!</f>
        <v>#REF!</v>
      </c>
      <c r="B650" s="11" t="e">
        <f>'Comm Input'!#REF!</f>
        <v>#REF!</v>
      </c>
      <c r="C650" s="11" t="e">
        <f>'Comm Input'!#REF!</f>
        <v>#REF!</v>
      </c>
      <c r="D650" s="11" t="e">
        <f>'Comm Input'!#REF!</f>
        <v>#REF!</v>
      </c>
      <c r="E650" s="36" t="e">
        <f>'Comm Input'!#REF!</f>
        <v>#REF!</v>
      </c>
      <c r="F650" s="23" t="e">
        <f>'Comm Input'!#REF!</f>
        <v>#REF!</v>
      </c>
      <c r="G650" s="36" t="e">
        <f>'Comm Input'!#REF!</f>
        <v>#REF!</v>
      </c>
      <c r="H650" s="36" t="e">
        <f>'Comm Input'!#REF!</f>
        <v>#REF!</v>
      </c>
      <c r="I650" t="e">
        <f>'Comm Input'!#REF!</f>
        <v>#REF!</v>
      </c>
      <c r="J650" s="23" t="e">
        <f>'Comm Input'!#REF!</f>
        <v>#REF!</v>
      </c>
      <c r="K650" s="22" t="e">
        <f>'Comm Input'!#REF!</f>
        <v>#REF!</v>
      </c>
      <c r="L650" s="23" t="e">
        <f>'Comm Input'!#REF!</f>
        <v>#REF!</v>
      </c>
      <c r="M650" s="23" t="e">
        <f>'Comm Input'!#REF!</f>
        <v>#REF!</v>
      </c>
      <c r="N650" s="23" t="e">
        <f>'Comm Input'!#REF!</f>
        <v>#REF!</v>
      </c>
      <c r="O650" t="e">
        <f>'Comm Input'!#REF!</f>
        <v>#REF!</v>
      </c>
    </row>
    <row r="651" spans="1:15" ht="15" x14ac:dyDescent="0.25">
      <c r="A651" s="11" t="e">
        <f>'Comm Input'!#REF!</f>
        <v>#REF!</v>
      </c>
      <c r="B651" t="e">
        <f>'Comm Input'!#REF!</f>
        <v>#REF!</v>
      </c>
      <c r="C651" t="e">
        <f>'Comm Input'!#REF!</f>
        <v>#REF!</v>
      </c>
      <c r="D651" s="40" t="e">
        <f>'Comm Input'!#REF!</f>
        <v>#REF!</v>
      </c>
      <c r="E651" s="36" t="e">
        <f>'Comm Input'!#REF!</f>
        <v>#REF!</v>
      </c>
      <c r="F651" s="22" t="e">
        <f>'Comm Input'!#REF!</f>
        <v>#REF!</v>
      </c>
      <c r="G651" s="36" t="e">
        <f>'Comm Input'!#REF!</f>
        <v>#REF!</v>
      </c>
      <c r="H651" s="38" t="e">
        <f>'Comm Input'!#REF!</f>
        <v>#REF!</v>
      </c>
      <c r="I651" s="38" t="e">
        <f>'Comm Input'!#REF!</f>
        <v>#REF!</v>
      </c>
      <c r="J651" s="22" t="e">
        <f>'Comm Input'!#REF!</f>
        <v>#REF!</v>
      </c>
      <c r="K651" s="22" t="e">
        <f>'Comm Input'!#REF!</f>
        <v>#REF!</v>
      </c>
      <c r="L651" s="23" t="e">
        <f>'Comm Input'!#REF!</f>
        <v>#REF!</v>
      </c>
      <c r="M651" s="23" t="e">
        <f>'Comm Input'!#REF!</f>
        <v>#REF!</v>
      </c>
      <c r="N651" s="23" t="e">
        <f>'Comm Input'!#REF!</f>
        <v>#REF!</v>
      </c>
      <c r="O651" t="e">
        <f>'Comm Input'!#REF!</f>
        <v>#REF!</v>
      </c>
    </row>
    <row r="652" spans="1:15" ht="15" x14ac:dyDescent="0.25">
      <c r="A652" s="11" t="e">
        <f>'Comm Input'!#REF!</f>
        <v>#REF!</v>
      </c>
      <c r="B652" t="e">
        <f>'Comm Input'!#REF!</f>
        <v>#REF!</v>
      </c>
      <c r="C652" s="11" t="e">
        <f>'Comm Input'!#REF!</f>
        <v>#REF!</v>
      </c>
      <c r="D652" s="40" t="e">
        <f>'Comm Input'!#REF!</f>
        <v>#REF!</v>
      </c>
      <c r="E652" s="36" t="e">
        <f>'Comm Input'!#REF!</f>
        <v>#REF!</v>
      </c>
      <c r="F652" s="22" t="e">
        <f>'Comm Input'!#REF!</f>
        <v>#REF!</v>
      </c>
      <c r="G652" s="36" t="e">
        <f>'Comm Input'!#REF!</f>
        <v>#REF!</v>
      </c>
      <c r="H652" s="38" t="e">
        <f>'Comm Input'!#REF!</f>
        <v>#REF!</v>
      </c>
      <c r="I652" s="38" t="e">
        <f>'Comm Input'!#REF!</f>
        <v>#REF!</v>
      </c>
      <c r="J652" s="22" t="e">
        <f>'Comm Input'!#REF!</f>
        <v>#REF!</v>
      </c>
      <c r="K652" s="22" t="e">
        <f>'Comm Input'!#REF!</f>
        <v>#REF!</v>
      </c>
      <c r="L652" s="23" t="e">
        <f>'Comm Input'!#REF!</f>
        <v>#REF!</v>
      </c>
      <c r="M652" s="23" t="e">
        <f>'Comm Input'!#REF!</f>
        <v>#REF!</v>
      </c>
      <c r="N652" s="23" t="e">
        <f>'Comm Input'!#REF!</f>
        <v>#REF!</v>
      </c>
      <c r="O652" t="e">
        <f>'Comm Input'!#REF!</f>
        <v>#REF!</v>
      </c>
    </row>
    <row r="653" spans="1:15" ht="15" x14ac:dyDescent="0.25">
      <c r="A653" t="e">
        <f>'Comm Input'!#REF!</f>
        <v>#REF!</v>
      </c>
      <c r="B653" t="e">
        <f>'Comm Input'!#REF!</f>
        <v>#REF!</v>
      </c>
      <c r="C653" t="e">
        <f>'Comm Input'!#REF!</f>
        <v>#REF!</v>
      </c>
      <c r="D653" t="e">
        <f>'Comm Input'!#REF!</f>
        <v>#REF!</v>
      </c>
      <c r="E653" t="e">
        <f>'Comm Input'!#REF!</f>
        <v>#REF!</v>
      </c>
      <c r="F653" t="e">
        <f>'Comm Input'!#REF!</f>
        <v>#REF!</v>
      </c>
      <c r="G653" t="e">
        <f>'Comm Input'!#REF!</f>
        <v>#REF!</v>
      </c>
      <c r="H653" t="e">
        <f>'Comm Input'!#REF!</f>
        <v>#REF!</v>
      </c>
      <c r="I653" t="e">
        <f>'Comm Input'!#REF!</f>
        <v>#REF!</v>
      </c>
      <c r="J653" t="e">
        <f>'Comm Input'!#REF!</f>
        <v>#REF!</v>
      </c>
      <c r="K653" t="e">
        <f>'Comm Input'!#REF!</f>
        <v>#REF!</v>
      </c>
      <c r="L653" t="e">
        <f>'Comm Input'!#REF!</f>
        <v>#REF!</v>
      </c>
      <c r="M653" s="11" t="e">
        <f>'Comm Input'!#REF!</f>
        <v>#REF!</v>
      </c>
      <c r="N653" s="11" t="e">
        <f>'Comm Input'!#REF!</f>
        <v>#REF!</v>
      </c>
      <c r="O653" t="e">
        <f>'Comm Input'!#REF!</f>
        <v>#REF!</v>
      </c>
    </row>
    <row r="654" spans="1:15" ht="23.25" x14ac:dyDescent="0.35">
      <c r="A654" t="e">
        <f>'Comm Input'!#REF!</f>
        <v>#REF!</v>
      </c>
      <c r="B654" t="e">
        <f>'Comm Input'!#REF!</f>
        <v>#REF!</v>
      </c>
      <c r="C654" t="e">
        <f>'Comm Input'!#REF!</f>
        <v>#REF!</v>
      </c>
      <c r="D654" t="e">
        <f>'Comm Input'!#REF!</f>
        <v>#REF!</v>
      </c>
      <c r="E654" t="e">
        <f>'Comm Input'!#REF!</f>
        <v>#REF!</v>
      </c>
      <c r="F654" t="e">
        <f>'Comm Input'!#REF!</f>
        <v>#REF!</v>
      </c>
      <c r="G654" t="e">
        <f>'Comm Input'!#REF!</f>
        <v>#REF!</v>
      </c>
      <c r="H654" t="e">
        <f>'Comm Input'!#REF!</f>
        <v>#REF!</v>
      </c>
      <c r="I654" t="e">
        <f>'Comm Input'!#REF!</f>
        <v>#REF!</v>
      </c>
      <c r="J654" t="e">
        <f>'Comm Input'!#REF!</f>
        <v>#REF!</v>
      </c>
      <c r="K654" s="1177" t="e">
        <f>'Comm Input'!#REF!</f>
        <v>#REF!</v>
      </c>
      <c r="L654" s="27" t="e">
        <f>'Comm Input'!#REF!</f>
        <v>#REF!</v>
      </c>
      <c r="M654" s="1177" t="e">
        <f>'Comm Input'!#REF!</f>
        <v>#REF!</v>
      </c>
      <c r="N654" s="164" t="e">
        <f>'Comm Input'!#REF!</f>
        <v>#REF!</v>
      </c>
      <c r="O654" s="109" t="e">
        <f>'Comm Input'!#REF!</f>
        <v>#REF!</v>
      </c>
    </row>
    <row r="655" spans="1:15" ht="15" x14ac:dyDescent="0.25">
      <c r="A655" t="e">
        <f>'Comm Input'!#REF!</f>
        <v>#REF!</v>
      </c>
      <c r="B655" t="e">
        <f>'Comm Input'!#REF!</f>
        <v>#REF!</v>
      </c>
      <c r="C655" t="e">
        <f>'Comm Input'!#REF!</f>
        <v>#REF!</v>
      </c>
      <c r="D655" t="e">
        <f>'Comm Input'!#REF!</f>
        <v>#REF!</v>
      </c>
      <c r="E655" t="e">
        <f>'Comm Input'!#REF!</f>
        <v>#REF!</v>
      </c>
      <c r="F655" t="e">
        <f>'Comm Input'!#REF!</f>
        <v>#REF!</v>
      </c>
      <c r="G655" t="e">
        <f>'Comm Input'!#REF!</f>
        <v>#REF!</v>
      </c>
      <c r="H655" t="e">
        <f>'Comm Input'!#REF!</f>
        <v>#REF!</v>
      </c>
      <c r="I655" t="e">
        <f>'Comm Input'!#REF!</f>
        <v>#REF!</v>
      </c>
      <c r="J655" t="e">
        <f>'Comm Input'!#REF!</f>
        <v>#REF!</v>
      </c>
      <c r="K655" t="e">
        <f>'Comm Input'!#REF!</f>
        <v>#REF!</v>
      </c>
      <c r="L655" t="e">
        <f>'Comm Input'!#REF!</f>
        <v>#REF!</v>
      </c>
      <c r="M655" s="11" t="e">
        <f>'Comm Input'!#REF!</f>
        <v>#REF!</v>
      </c>
      <c r="N655" s="11" t="e">
        <f>'Comm Input'!#REF!</f>
        <v>#REF!</v>
      </c>
      <c r="O655" t="e">
        <f>'Comm Input'!#REF!</f>
        <v>#REF!</v>
      </c>
    </row>
    <row r="656" spans="1:15" ht="15" x14ac:dyDescent="0.25">
      <c r="A656" t="e">
        <f>'Comm Input'!#REF!</f>
        <v>#REF!</v>
      </c>
      <c r="B656" t="e">
        <f>'Comm Input'!#REF!</f>
        <v>#REF!</v>
      </c>
      <c r="C656" t="e">
        <f>'Comm Input'!#REF!</f>
        <v>#REF!</v>
      </c>
      <c r="D656" t="e">
        <f>'Comm Input'!#REF!</f>
        <v>#REF!</v>
      </c>
      <c r="E656" t="e">
        <f>'Comm Input'!#REF!</f>
        <v>#REF!</v>
      </c>
      <c r="F656" t="e">
        <f>'Comm Input'!#REF!</f>
        <v>#REF!</v>
      </c>
      <c r="G656" t="e">
        <f>'Comm Input'!#REF!</f>
        <v>#REF!</v>
      </c>
      <c r="H656" t="e">
        <f>'Comm Input'!#REF!</f>
        <v>#REF!</v>
      </c>
      <c r="I656" t="e">
        <f>'Comm Input'!#REF!</f>
        <v>#REF!</v>
      </c>
      <c r="J656" t="e">
        <f>'Comm Input'!#REF!</f>
        <v>#REF!</v>
      </c>
      <c r="K656" t="e">
        <f>'Comm Input'!#REF!</f>
        <v>#REF!</v>
      </c>
      <c r="L656" t="e">
        <f>'Comm Input'!#REF!</f>
        <v>#REF!</v>
      </c>
      <c r="M656" s="11" t="e">
        <f>'Comm Input'!#REF!</f>
        <v>#REF!</v>
      </c>
      <c r="N656" s="11" t="e">
        <f>'Comm Input'!#REF!</f>
        <v>#REF!</v>
      </c>
      <c r="O656" t="e">
        <f>'Comm Input'!#REF!</f>
        <v>#REF!</v>
      </c>
    </row>
    <row r="657" spans="1:15" ht="15" x14ac:dyDescent="0.25">
      <c r="A657" s="199" t="e">
        <f>'Comm Input'!#REF!</f>
        <v>#REF!</v>
      </c>
      <c r="B657" s="35" t="e">
        <f>'Comm Input'!#REF!</f>
        <v>#REF!</v>
      </c>
      <c r="C657" s="46" t="e">
        <f>'Comm Input'!#REF!</f>
        <v>#REF!</v>
      </c>
      <c r="D657" s="8" t="e">
        <f>'Comm Input'!#REF!</f>
        <v>#REF!</v>
      </c>
      <c r="E657" s="158" t="e">
        <f>'Comm Input'!#REF!</f>
        <v>#REF!</v>
      </c>
      <c r="F657" s="117" t="e">
        <f>'Comm Input'!#REF!</f>
        <v>#REF!</v>
      </c>
      <c r="G657" s="158" t="e">
        <f>'Comm Input'!#REF!</f>
        <v>#REF!</v>
      </c>
      <c r="H657" s="158" t="e">
        <f>'Comm Input'!#REF!</f>
        <v>#REF!</v>
      </c>
      <c r="I657" s="158" t="e">
        <f>'Comm Input'!#REF!</f>
        <v>#REF!</v>
      </c>
      <c r="J657" s="117" t="e">
        <f>'Comm Input'!#REF!</f>
        <v>#REF!</v>
      </c>
      <c r="K657" s="158" t="e">
        <f>'Comm Input'!#REF!</f>
        <v>#REF!</v>
      </c>
      <c r="L657" s="117" t="e">
        <f>'Comm Input'!#REF!</f>
        <v>#REF!</v>
      </c>
      <c r="M657" s="159" t="e">
        <f>'Comm Input'!#REF!</f>
        <v>#REF!</v>
      </c>
      <c r="N657" s="159" t="e">
        <f>'Comm Input'!#REF!</f>
        <v>#REF!</v>
      </c>
      <c r="O657" s="158" t="e">
        <f>'Comm Input'!#REF!</f>
        <v>#REF!</v>
      </c>
    </row>
    <row r="658" spans="1:15" ht="15" x14ac:dyDescent="0.25">
      <c r="A658" t="e">
        <f>'Comm Input'!#REF!</f>
        <v>#REF!</v>
      </c>
      <c r="B658" t="e">
        <f>'Comm Input'!#REF!</f>
        <v>#REF!</v>
      </c>
      <c r="C658" t="e">
        <f>'Comm Input'!#REF!</f>
        <v>#REF!</v>
      </c>
      <c r="D658" s="90" t="e">
        <f>'Comm Input'!#REF!</f>
        <v>#REF!</v>
      </c>
      <c r="E658" s="36" t="e">
        <f>'Comm Input'!#REF!</f>
        <v>#REF!</v>
      </c>
      <c r="F658" s="23" t="e">
        <f>'Comm Input'!#REF!</f>
        <v>#REF!</v>
      </c>
      <c r="G658" s="36" t="e">
        <f>'Comm Input'!#REF!</f>
        <v>#REF!</v>
      </c>
      <c r="H658" s="36" t="e">
        <f>'Comm Input'!#REF!</f>
        <v>#REF!</v>
      </c>
      <c r="I658" t="e">
        <f>'Comm Input'!#REF!</f>
        <v>#REF!</v>
      </c>
      <c r="J658" s="23" t="e">
        <f>'Comm Input'!#REF!</f>
        <v>#REF!</v>
      </c>
      <c r="K658" s="22" t="e">
        <f>'Comm Input'!#REF!</f>
        <v>#REF!</v>
      </c>
      <c r="L658" s="23" t="e">
        <f>'Comm Input'!#REF!</f>
        <v>#REF!</v>
      </c>
      <c r="M658" s="23" t="e">
        <f>'Comm Input'!#REF!</f>
        <v>#REF!</v>
      </c>
      <c r="N658" s="23" t="e">
        <f>'Comm Input'!#REF!</f>
        <v>#REF!</v>
      </c>
      <c r="O658" t="e">
        <f>'Comm Input'!#REF!</f>
        <v>#REF!</v>
      </c>
    </row>
    <row r="659" spans="1:15" ht="15" x14ac:dyDescent="0.25">
      <c r="A659" s="11" t="e">
        <f>'Comm Input'!#REF!</f>
        <v>#REF!</v>
      </c>
      <c r="B659" s="11" t="e">
        <f>'Comm Input'!#REF!</f>
        <v>#REF!</v>
      </c>
      <c r="C659" s="11" t="e">
        <f>'Comm Input'!#REF!</f>
        <v>#REF!</v>
      </c>
      <c r="D659" s="11" t="e">
        <f>'Comm Input'!#REF!</f>
        <v>#REF!</v>
      </c>
      <c r="E659" s="36" t="e">
        <f>'Comm Input'!#REF!</f>
        <v>#REF!</v>
      </c>
      <c r="F659" s="23" t="e">
        <f>'Comm Input'!#REF!</f>
        <v>#REF!</v>
      </c>
      <c r="G659" s="36" t="e">
        <f>'Comm Input'!#REF!</f>
        <v>#REF!</v>
      </c>
      <c r="H659" s="36" t="e">
        <f>'Comm Input'!#REF!</f>
        <v>#REF!</v>
      </c>
      <c r="I659" t="e">
        <f>'Comm Input'!#REF!</f>
        <v>#REF!</v>
      </c>
      <c r="J659" s="23" t="e">
        <f>'Comm Input'!#REF!</f>
        <v>#REF!</v>
      </c>
      <c r="K659" s="22" t="e">
        <f>'Comm Input'!#REF!</f>
        <v>#REF!</v>
      </c>
      <c r="L659" s="23" t="e">
        <f>'Comm Input'!#REF!</f>
        <v>#REF!</v>
      </c>
      <c r="M659" s="23" t="e">
        <f>'Comm Input'!#REF!</f>
        <v>#REF!</v>
      </c>
      <c r="N659" s="23" t="e">
        <f>'Comm Input'!#REF!</f>
        <v>#REF!</v>
      </c>
      <c r="O659" t="e">
        <f>'Comm Input'!#REF!</f>
        <v>#REF!</v>
      </c>
    </row>
    <row r="660" spans="1:15" ht="15" x14ac:dyDescent="0.25">
      <c r="A660" s="11" t="e">
        <f>'Comm Input'!#REF!</f>
        <v>#REF!</v>
      </c>
      <c r="B660" s="11" t="e">
        <f>'Comm Input'!#REF!</f>
        <v>#REF!</v>
      </c>
      <c r="C660" t="e">
        <f>'Comm Input'!#REF!</f>
        <v>#REF!</v>
      </c>
      <c r="D660" s="11" t="e">
        <f>'Comm Input'!#REF!</f>
        <v>#REF!</v>
      </c>
      <c r="E660" s="36" t="e">
        <f>'Comm Input'!#REF!</f>
        <v>#REF!</v>
      </c>
      <c r="F660" s="23" t="e">
        <f>'Comm Input'!#REF!</f>
        <v>#REF!</v>
      </c>
      <c r="G660" s="36" t="e">
        <f>'Comm Input'!#REF!</f>
        <v>#REF!</v>
      </c>
      <c r="H660" s="36" t="e">
        <f>'Comm Input'!#REF!</f>
        <v>#REF!</v>
      </c>
      <c r="I660" t="e">
        <f>'Comm Input'!#REF!</f>
        <v>#REF!</v>
      </c>
      <c r="J660" s="23" t="e">
        <f>'Comm Input'!#REF!</f>
        <v>#REF!</v>
      </c>
      <c r="K660" s="22" t="e">
        <f>'Comm Input'!#REF!</f>
        <v>#REF!</v>
      </c>
      <c r="L660" s="23" t="e">
        <f>'Comm Input'!#REF!</f>
        <v>#REF!</v>
      </c>
      <c r="M660" s="23" t="e">
        <f>'Comm Input'!#REF!</f>
        <v>#REF!</v>
      </c>
      <c r="N660" s="23" t="e">
        <f>'Comm Input'!#REF!</f>
        <v>#REF!</v>
      </c>
      <c r="O660" t="e">
        <f>'Comm Input'!#REF!</f>
        <v>#REF!</v>
      </c>
    </row>
    <row r="661" spans="1:15" ht="15" x14ac:dyDescent="0.25">
      <c r="A661" s="11" t="e">
        <f>'Comm Input'!#REF!</f>
        <v>#REF!</v>
      </c>
      <c r="B661" s="11" t="e">
        <f>'Comm Input'!#REF!</f>
        <v>#REF!</v>
      </c>
      <c r="C661" s="11" t="e">
        <f>'Comm Input'!#REF!</f>
        <v>#REF!</v>
      </c>
      <c r="D661" s="11" t="e">
        <f>'Comm Input'!#REF!</f>
        <v>#REF!</v>
      </c>
      <c r="E661" s="36" t="e">
        <f>'Comm Input'!#REF!</f>
        <v>#REF!</v>
      </c>
      <c r="F661" s="23" t="e">
        <f>'Comm Input'!#REF!</f>
        <v>#REF!</v>
      </c>
      <c r="G661" s="36" t="e">
        <f>'Comm Input'!#REF!</f>
        <v>#REF!</v>
      </c>
      <c r="H661" s="36" t="e">
        <f>'Comm Input'!#REF!</f>
        <v>#REF!</v>
      </c>
      <c r="I661" t="e">
        <f>'Comm Input'!#REF!</f>
        <v>#REF!</v>
      </c>
      <c r="J661" s="23" t="e">
        <f>'Comm Input'!#REF!</f>
        <v>#REF!</v>
      </c>
      <c r="K661" s="22" t="e">
        <f>'Comm Input'!#REF!</f>
        <v>#REF!</v>
      </c>
      <c r="L661" s="23" t="e">
        <f>'Comm Input'!#REF!</f>
        <v>#REF!</v>
      </c>
      <c r="M661" s="23" t="e">
        <f>'Comm Input'!#REF!</f>
        <v>#REF!</v>
      </c>
      <c r="N661" s="23" t="e">
        <f>'Comm Input'!#REF!</f>
        <v>#REF!</v>
      </c>
      <c r="O661" t="e">
        <f>'Comm Input'!#REF!</f>
        <v>#REF!</v>
      </c>
    </row>
    <row r="662" spans="1:15" ht="15" x14ac:dyDescent="0.25">
      <c r="A662" s="11" t="e">
        <f>'Comm Input'!#REF!</f>
        <v>#REF!</v>
      </c>
      <c r="B662" t="e">
        <f>'Comm Input'!#REF!</f>
        <v>#REF!</v>
      </c>
      <c r="C662" t="e">
        <f>'Comm Input'!#REF!</f>
        <v>#REF!</v>
      </c>
      <c r="D662" s="40" t="e">
        <f>'Comm Input'!#REF!</f>
        <v>#REF!</v>
      </c>
      <c r="E662" s="36" t="e">
        <f>'Comm Input'!#REF!</f>
        <v>#REF!</v>
      </c>
      <c r="F662" s="22" t="e">
        <f>'Comm Input'!#REF!</f>
        <v>#REF!</v>
      </c>
      <c r="G662" s="36" t="e">
        <f>'Comm Input'!#REF!</f>
        <v>#REF!</v>
      </c>
      <c r="H662" s="38" t="e">
        <f>'Comm Input'!#REF!</f>
        <v>#REF!</v>
      </c>
      <c r="I662" s="38" t="e">
        <f>'Comm Input'!#REF!</f>
        <v>#REF!</v>
      </c>
      <c r="J662" s="22" t="e">
        <f>'Comm Input'!#REF!</f>
        <v>#REF!</v>
      </c>
      <c r="K662" s="22" t="e">
        <f>'Comm Input'!#REF!</f>
        <v>#REF!</v>
      </c>
      <c r="L662" s="23" t="e">
        <f>'Comm Input'!#REF!</f>
        <v>#REF!</v>
      </c>
      <c r="M662" s="23" t="e">
        <f>'Comm Input'!#REF!</f>
        <v>#REF!</v>
      </c>
      <c r="N662" s="23" t="e">
        <f>'Comm Input'!#REF!</f>
        <v>#REF!</v>
      </c>
      <c r="O662" t="e">
        <f>'Comm Input'!#REF!</f>
        <v>#REF!</v>
      </c>
    </row>
    <row r="663" spans="1:15" ht="15" x14ac:dyDescent="0.25">
      <c r="A663" s="11" t="e">
        <f>'Comm Input'!#REF!</f>
        <v>#REF!</v>
      </c>
      <c r="B663" t="e">
        <f>'Comm Input'!#REF!</f>
        <v>#REF!</v>
      </c>
      <c r="C663" s="11" t="e">
        <f>'Comm Input'!#REF!</f>
        <v>#REF!</v>
      </c>
      <c r="D663" s="40" t="e">
        <f>'Comm Input'!#REF!</f>
        <v>#REF!</v>
      </c>
      <c r="E663" s="36" t="e">
        <f>'Comm Input'!#REF!</f>
        <v>#REF!</v>
      </c>
      <c r="F663" s="22" t="e">
        <f>'Comm Input'!#REF!</f>
        <v>#REF!</v>
      </c>
      <c r="G663" s="36" t="e">
        <f>'Comm Input'!#REF!</f>
        <v>#REF!</v>
      </c>
      <c r="H663" s="38" t="e">
        <f>'Comm Input'!#REF!</f>
        <v>#REF!</v>
      </c>
      <c r="I663" s="38" t="e">
        <f>'Comm Input'!#REF!</f>
        <v>#REF!</v>
      </c>
      <c r="J663" s="22" t="e">
        <f>'Comm Input'!#REF!</f>
        <v>#REF!</v>
      </c>
      <c r="K663" s="22" t="e">
        <f>'Comm Input'!#REF!</f>
        <v>#REF!</v>
      </c>
      <c r="L663" s="23" t="e">
        <f>'Comm Input'!#REF!</f>
        <v>#REF!</v>
      </c>
      <c r="M663" s="23" t="e">
        <f>'Comm Input'!#REF!</f>
        <v>#REF!</v>
      </c>
      <c r="N663" s="23" t="e">
        <f>'Comm Input'!#REF!</f>
        <v>#REF!</v>
      </c>
      <c r="O663" t="e">
        <f>'Comm Input'!#REF!</f>
        <v>#REF!</v>
      </c>
    </row>
    <row r="664" spans="1:15" ht="15" x14ac:dyDescent="0.25">
      <c r="A664" t="e">
        <f>'Comm Input'!#REF!</f>
        <v>#REF!</v>
      </c>
      <c r="B664" t="e">
        <f>'Comm Input'!#REF!</f>
        <v>#REF!</v>
      </c>
      <c r="C664" t="e">
        <f>'Comm Input'!#REF!</f>
        <v>#REF!</v>
      </c>
      <c r="D664" t="e">
        <f>'Comm Input'!#REF!</f>
        <v>#REF!</v>
      </c>
      <c r="E664" t="e">
        <f>'Comm Input'!#REF!</f>
        <v>#REF!</v>
      </c>
      <c r="F664" t="e">
        <f>'Comm Input'!#REF!</f>
        <v>#REF!</v>
      </c>
      <c r="G664" t="e">
        <f>'Comm Input'!#REF!</f>
        <v>#REF!</v>
      </c>
      <c r="H664" t="e">
        <f>'Comm Input'!#REF!</f>
        <v>#REF!</v>
      </c>
      <c r="I664" t="e">
        <f>'Comm Input'!#REF!</f>
        <v>#REF!</v>
      </c>
      <c r="J664" t="e">
        <f>'Comm Input'!#REF!</f>
        <v>#REF!</v>
      </c>
      <c r="K664" t="e">
        <f>'Comm Input'!#REF!</f>
        <v>#REF!</v>
      </c>
      <c r="L664" t="e">
        <f>'Comm Input'!#REF!</f>
        <v>#REF!</v>
      </c>
      <c r="M664" s="11" t="e">
        <f>'Comm Input'!#REF!</f>
        <v>#REF!</v>
      </c>
      <c r="N664" s="11" t="e">
        <f>'Comm Input'!#REF!</f>
        <v>#REF!</v>
      </c>
      <c r="O664" t="e">
        <f>'Comm Input'!#REF!</f>
        <v>#REF!</v>
      </c>
    </row>
    <row r="665" spans="1:15" ht="23.25" x14ac:dyDescent="0.35">
      <c r="A665" t="e">
        <f>'Comm Input'!#REF!</f>
        <v>#REF!</v>
      </c>
      <c r="B665" t="e">
        <f>'Comm Input'!#REF!</f>
        <v>#REF!</v>
      </c>
      <c r="C665" t="e">
        <f>'Comm Input'!#REF!</f>
        <v>#REF!</v>
      </c>
      <c r="D665" t="e">
        <f>'Comm Input'!#REF!</f>
        <v>#REF!</v>
      </c>
      <c r="E665" t="e">
        <f>'Comm Input'!#REF!</f>
        <v>#REF!</v>
      </c>
      <c r="F665" t="e">
        <f>'Comm Input'!#REF!</f>
        <v>#REF!</v>
      </c>
      <c r="G665" t="e">
        <f>'Comm Input'!#REF!</f>
        <v>#REF!</v>
      </c>
      <c r="H665" t="e">
        <f>'Comm Input'!#REF!</f>
        <v>#REF!</v>
      </c>
      <c r="I665" t="e">
        <f>'Comm Input'!#REF!</f>
        <v>#REF!</v>
      </c>
      <c r="J665" t="e">
        <f>'Comm Input'!#REF!</f>
        <v>#REF!</v>
      </c>
      <c r="K665" s="1177" t="e">
        <f>'Comm Input'!#REF!</f>
        <v>#REF!</v>
      </c>
      <c r="L665" s="27" t="e">
        <f>'Comm Input'!#REF!</f>
        <v>#REF!</v>
      </c>
      <c r="M665" s="1177" t="e">
        <f>'Comm Input'!#REF!</f>
        <v>#REF!</v>
      </c>
      <c r="N665" s="164" t="e">
        <f>'Comm Input'!#REF!</f>
        <v>#REF!</v>
      </c>
      <c r="O665" s="109" t="e">
        <f>'Comm Input'!#REF!</f>
        <v>#REF!</v>
      </c>
    </row>
    <row r="666" spans="1:15" ht="15" x14ac:dyDescent="0.25">
      <c r="A666" t="e">
        <f>'Comm Input'!#REF!</f>
        <v>#REF!</v>
      </c>
      <c r="B666" t="e">
        <f>'Comm Input'!#REF!</f>
        <v>#REF!</v>
      </c>
      <c r="C666" t="e">
        <f>'Comm Input'!#REF!</f>
        <v>#REF!</v>
      </c>
      <c r="D666" t="e">
        <f>'Comm Input'!#REF!</f>
        <v>#REF!</v>
      </c>
      <c r="E666" t="e">
        <f>'Comm Input'!#REF!</f>
        <v>#REF!</v>
      </c>
      <c r="F666" t="e">
        <f>'Comm Input'!#REF!</f>
        <v>#REF!</v>
      </c>
      <c r="G666" t="e">
        <f>'Comm Input'!#REF!</f>
        <v>#REF!</v>
      </c>
      <c r="H666" t="e">
        <f>'Comm Input'!#REF!</f>
        <v>#REF!</v>
      </c>
      <c r="I666" t="e">
        <f>'Comm Input'!#REF!</f>
        <v>#REF!</v>
      </c>
      <c r="J666" t="e">
        <f>'Comm Input'!#REF!</f>
        <v>#REF!</v>
      </c>
      <c r="K666" t="e">
        <f>'Comm Input'!#REF!</f>
        <v>#REF!</v>
      </c>
      <c r="L666" t="e">
        <f>'Comm Input'!#REF!</f>
        <v>#REF!</v>
      </c>
      <c r="M666" s="11" t="e">
        <f>'Comm Input'!#REF!</f>
        <v>#REF!</v>
      </c>
      <c r="N666" s="11" t="e">
        <f>'Comm Input'!#REF!</f>
        <v>#REF!</v>
      </c>
      <c r="O666" t="e">
        <f>'Comm Input'!#REF!</f>
        <v>#REF!</v>
      </c>
    </row>
    <row r="667" spans="1:15" ht="15" x14ac:dyDescent="0.25">
      <c r="A667" t="e">
        <f>'Comm Input'!#REF!</f>
        <v>#REF!</v>
      </c>
      <c r="B667" t="e">
        <f>'Comm Input'!#REF!</f>
        <v>#REF!</v>
      </c>
      <c r="C667" t="e">
        <f>'Comm Input'!#REF!</f>
        <v>#REF!</v>
      </c>
      <c r="D667" t="e">
        <f>'Comm Input'!#REF!</f>
        <v>#REF!</v>
      </c>
      <c r="E667" t="e">
        <f>'Comm Input'!#REF!</f>
        <v>#REF!</v>
      </c>
      <c r="F667" t="e">
        <f>'Comm Input'!#REF!</f>
        <v>#REF!</v>
      </c>
      <c r="G667" t="e">
        <f>'Comm Input'!#REF!</f>
        <v>#REF!</v>
      </c>
      <c r="H667" t="e">
        <f>'Comm Input'!#REF!</f>
        <v>#REF!</v>
      </c>
      <c r="I667" t="e">
        <f>'Comm Input'!#REF!</f>
        <v>#REF!</v>
      </c>
      <c r="J667" t="e">
        <f>'Comm Input'!#REF!</f>
        <v>#REF!</v>
      </c>
      <c r="K667" t="e">
        <f>'Comm Input'!#REF!</f>
        <v>#REF!</v>
      </c>
      <c r="L667" t="e">
        <f>'Comm Input'!#REF!</f>
        <v>#REF!</v>
      </c>
      <c r="M667" s="11" t="e">
        <f>'Comm Input'!#REF!</f>
        <v>#REF!</v>
      </c>
      <c r="N667" s="11" t="e">
        <f>'Comm Input'!#REF!</f>
        <v>#REF!</v>
      </c>
      <c r="O667" t="e">
        <f>'Comm Input'!#REF!</f>
        <v>#REF!</v>
      </c>
    </row>
    <row r="668" spans="1:15" ht="15" x14ac:dyDescent="0.25">
      <c r="A668" s="199" t="e">
        <f>'Comm Input'!#REF!</f>
        <v>#REF!</v>
      </c>
      <c r="B668" s="35" t="e">
        <f>'Comm Input'!#REF!</f>
        <v>#REF!</v>
      </c>
      <c r="C668" s="46" t="e">
        <f>'Comm Input'!#REF!</f>
        <v>#REF!</v>
      </c>
      <c r="D668" s="8" t="e">
        <f>'Comm Input'!#REF!</f>
        <v>#REF!</v>
      </c>
      <c r="E668" s="158" t="e">
        <f>'Comm Input'!#REF!</f>
        <v>#REF!</v>
      </c>
      <c r="F668" s="117" t="e">
        <f>'Comm Input'!#REF!</f>
        <v>#REF!</v>
      </c>
      <c r="G668" s="158" t="e">
        <f>'Comm Input'!#REF!</f>
        <v>#REF!</v>
      </c>
      <c r="H668" s="158" t="e">
        <f>'Comm Input'!#REF!</f>
        <v>#REF!</v>
      </c>
      <c r="I668" s="158" t="e">
        <f>'Comm Input'!#REF!</f>
        <v>#REF!</v>
      </c>
      <c r="J668" s="117" t="e">
        <f>'Comm Input'!#REF!</f>
        <v>#REF!</v>
      </c>
      <c r="K668" s="158" t="e">
        <f>'Comm Input'!#REF!</f>
        <v>#REF!</v>
      </c>
      <c r="L668" s="117" t="e">
        <f>'Comm Input'!#REF!</f>
        <v>#REF!</v>
      </c>
      <c r="M668" s="159" t="e">
        <f>'Comm Input'!#REF!</f>
        <v>#REF!</v>
      </c>
      <c r="N668" s="159" t="e">
        <f>'Comm Input'!#REF!</f>
        <v>#REF!</v>
      </c>
      <c r="O668" s="158" t="e">
        <f>'Comm Input'!#REF!</f>
        <v>#REF!</v>
      </c>
    </row>
    <row r="669" spans="1:15" ht="15" x14ac:dyDescent="0.25">
      <c r="A669" t="e">
        <f>'Comm Input'!#REF!</f>
        <v>#REF!</v>
      </c>
      <c r="B669" t="e">
        <f>'Comm Input'!#REF!</f>
        <v>#REF!</v>
      </c>
      <c r="C669" t="e">
        <f>'Comm Input'!#REF!</f>
        <v>#REF!</v>
      </c>
      <c r="D669" s="90" t="e">
        <f>'Comm Input'!#REF!</f>
        <v>#REF!</v>
      </c>
      <c r="E669" s="36" t="e">
        <f>'Comm Input'!#REF!</f>
        <v>#REF!</v>
      </c>
      <c r="F669" s="23" t="e">
        <f>'Comm Input'!#REF!</f>
        <v>#REF!</v>
      </c>
      <c r="G669" s="36" t="e">
        <f>'Comm Input'!#REF!</f>
        <v>#REF!</v>
      </c>
      <c r="H669" s="36" t="e">
        <f>'Comm Input'!#REF!</f>
        <v>#REF!</v>
      </c>
      <c r="I669" t="e">
        <f>'Comm Input'!#REF!</f>
        <v>#REF!</v>
      </c>
      <c r="J669" s="23" t="e">
        <f>'Comm Input'!#REF!</f>
        <v>#REF!</v>
      </c>
      <c r="K669" s="22" t="e">
        <f>'Comm Input'!#REF!</f>
        <v>#REF!</v>
      </c>
      <c r="L669" s="23" t="e">
        <f>'Comm Input'!#REF!</f>
        <v>#REF!</v>
      </c>
      <c r="M669" s="23" t="e">
        <f>'Comm Input'!#REF!</f>
        <v>#REF!</v>
      </c>
      <c r="N669" s="23" t="e">
        <f>'Comm Input'!#REF!</f>
        <v>#REF!</v>
      </c>
      <c r="O669" t="e">
        <f>'Comm Input'!#REF!</f>
        <v>#REF!</v>
      </c>
    </row>
    <row r="670" spans="1:15" ht="15" x14ac:dyDescent="0.25">
      <c r="A670" s="11" t="e">
        <f>'Comm Input'!#REF!</f>
        <v>#REF!</v>
      </c>
      <c r="B670" s="11" t="e">
        <f>'Comm Input'!#REF!</f>
        <v>#REF!</v>
      </c>
      <c r="C670" s="11" t="e">
        <f>'Comm Input'!#REF!</f>
        <v>#REF!</v>
      </c>
      <c r="D670" s="11" t="e">
        <f>'Comm Input'!#REF!</f>
        <v>#REF!</v>
      </c>
      <c r="E670" s="36" t="e">
        <f>'Comm Input'!#REF!</f>
        <v>#REF!</v>
      </c>
      <c r="F670" s="23" t="e">
        <f>'Comm Input'!#REF!</f>
        <v>#REF!</v>
      </c>
      <c r="G670" s="36" t="e">
        <f>'Comm Input'!#REF!</f>
        <v>#REF!</v>
      </c>
      <c r="H670" s="36" t="e">
        <f>'Comm Input'!#REF!</f>
        <v>#REF!</v>
      </c>
      <c r="I670" t="e">
        <f>'Comm Input'!#REF!</f>
        <v>#REF!</v>
      </c>
      <c r="J670" s="23" t="e">
        <f>'Comm Input'!#REF!</f>
        <v>#REF!</v>
      </c>
      <c r="K670" s="22" t="e">
        <f>'Comm Input'!#REF!</f>
        <v>#REF!</v>
      </c>
      <c r="L670" s="23" t="e">
        <f>'Comm Input'!#REF!</f>
        <v>#REF!</v>
      </c>
      <c r="M670" s="23" t="e">
        <f>'Comm Input'!#REF!</f>
        <v>#REF!</v>
      </c>
      <c r="N670" s="23" t="e">
        <f>'Comm Input'!#REF!</f>
        <v>#REF!</v>
      </c>
      <c r="O670" t="e">
        <f>'Comm Input'!#REF!</f>
        <v>#REF!</v>
      </c>
    </row>
    <row r="671" spans="1:15" ht="15" x14ac:dyDescent="0.25">
      <c r="A671" s="11" t="e">
        <f>'Comm Input'!#REF!</f>
        <v>#REF!</v>
      </c>
      <c r="B671" s="11" t="e">
        <f>'Comm Input'!#REF!</f>
        <v>#REF!</v>
      </c>
      <c r="C671" t="e">
        <f>'Comm Input'!#REF!</f>
        <v>#REF!</v>
      </c>
      <c r="D671" s="11" t="e">
        <f>'Comm Input'!#REF!</f>
        <v>#REF!</v>
      </c>
      <c r="E671" s="36" t="e">
        <f>'Comm Input'!#REF!</f>
        <v>#REF!</v>
      </c>
      <c r="F671" s="23" t="e">
        <f>'Comm Input'!#REF!</f>
        <v>#REF!</v>
      </c>
      <c r="G671" s="36" t="e">
        <f>'Comm Input'!#REF!</f>
        <v>#REF!</v>
      </c>
      <c r="H671" s="36" t="e">
        <f>'Comm Input'!#REF!</f>
        <v>#REF!</v>
      </c>
      <c r="I671" t="e">
        <f>'Comm Input'!#REF!</f>
        <v>#REF!</v>
      </c>
      <c r="J671" s="23" t="e">
        <f>'Comm Input'!#REF!</f>
        <v>#REF!</v>
      </c>
      <c r="K671" s="22" t="e">
        <f>'Comm Input'!#REF!</f>
        <v>#REF!</v>
      </c>
      <c r="L671" s="23" t="e">
        <f>'Comm Input'!#REF!</f>
        <v>#REF!</v>
      </c>
      <c r="M671" s="23" t="e">
        <f>'Comm Input'!#REF!</f>
        <v>#REF!</v>
      </c>
      <c r="N671" s="23" t="e">
        <f>'Comm Input'!#REF!</f>
        <v>#REF!</v>
      </c>
      <c r="O671" t="e">
        <f>'Comm Input'!#REF!</f>
        <v>#REF!</v>
      </c>
    </row>
    <row r="672" spans="1:15" ht="15" x14ac:dyDescent="0.25">
      <c r="A672" s="11" t="e">
        <f>'Comm Input'!#REF!</f>
        <v>#REF!</v>
      </c>
      <c r="B672" s="11" t="e">
        <f>'Comm Input'!#REF!</f>
        <v>#REF!</v>
      </c>
      <c r="C672" s="11" t="e">
        <f>'Comm Input'!#REF!</f>
        <v>#REF!</v>
      </c>
      <c r="D672" s="11" t="e">
        <f>'Comm Input'!#REF!</f>
        <v>#REF!</v>
      </c>
      <c r="E672" s="36" t="e">
        <f>'Comm Input'!#REF!</f>
        <v>#REF!</v>
      </c>
      <c r="F672" s="23" t="e">
        <f>'Comm Input'!#REF!</f>
        <v>#REF!</v>
      </c>
      <c r="G672" s="36" t="e">
        <f>'Comm Input'!#REF!</f>
        <v>#REF!</v>
      </c>
      <c r="H672" s="36" t="e">
        <f>'Comm Input'!#REF!</f>
        <v>#REF!</v>
      </c>
      <c r="I672" t="e">
        <f>'Comm Input'!#REF!</f>
        <v>#REF!</v>
      </c>
      <c r="J672" s="23" t="e">
        <f>'Comm Input'!#REF!</f>
        <v>#REF!</v>
      </c>
      <c r="K672" s="22" t="e">
        <f>'Comm Input'!#REF!</f>
        <v>#REF!</v>
      </c>
      <c r="L672" s="23" t="e">
        <f>'Comm Input'!#REF!</f>
        <v>#REF!</v>
      </c>
      <c r="M672" s="23" t="e">
        <f>'Comm Input'!#REF!</f>
        <v>#REF!</v>
      </c>
      <c r="N672" s="23" t="e">
        <f>'Comm Input'!#REF!</f>
        <v>#REF!</v>
      </c>
      <c r="O672" t="e">
        <f>'Comm Input'!#REF!</f>
        <v>#REF!</v>
      </c>
    </row>
    <row r="673" spans="1:15" ht="15" x14ac:dyDescent="0.25">
      <c r="A673" s="11" t="e">
        <f>'Comm Input'!#REF!</f>
        <v>#REF!</v>
      </c>
      <c r="B673" t="e">
        <f>'Comm Input'!#REF!</f>
        <v>#REF!</v>
      </c>
      <c r="C673" t="e">
        <f>'Comm Input'!#REF!</f>
        <v>#REF!</v>
      </c>
      <c r="D673" s="40" t="e">
        <f>'Comm Input'!#REF!</f>
        <v>#REF!</v>
      </c>
      <c r="E673" s="36" t="e">
        <f>'Comm Input'!#REF!</f>
        <v>#REF!</v>
      </c>
      <c r="F673" s="22" t="e">
        <f>'Comm Input'!#REF!</f>
        <v>#REF!</v>
      </c>
      <c r="G673" s="36" t="e">
        <f>'Comm Input'!#REF!</f>
        <v>#REF!</v>
      </c>
      <c r="H673" s="38" t="e">
        <f>'Comm Input'!#REF!</f>
        <v>#REF!</v>
      </c>
      <c r="I673" s="38" t="e">
        <f>'Comm Input'!#REF!</f>
        <v>#REF!</v>
      </c>
      <c r="J673" s="22" t="e">
        <f>'Comm Input'!#REF!</f>
        <v>#REF!</v>
      </c>
      <c r="K673" s="22" t="e">
        <f>'Comm Input'!#REF!</f>
        <v>#REF!</v>
      </c>
      <c r="L673" s="23" t="e">
        <f>'Comm Input'!#REF!</f>
        <v>#REF!</v>
      </c>
      <c r="M673" s="23" t="e">
        <f>'Comm Input'!#REF!</f>
        <v>#REF!</v>
      </c>
      <c r="N673" s="23" t="e">
        <f>'Comm Input'!#REF!</f>
        <v>#REF!</v>
      </c>
      <c r="O673" t="e">
        <f>'Comm Input'!#REF!</f>
        <v>#REF!</v>
      </c>
    </row>
    <row r="674" spans="1:15" ht="15" x14ac:dyDescent="0.25">
      <c r="A674" s="11" t="e">
        <f>'Comm Input'!#REF!</f>
        <v>#REF!</v>
      </c>
      <c r="B674" t="e">
        <f>'Comm Input'!#REF!</f>
        <v>#REF!</v>
      </c>
      <c r="C674" s="11" t="e">
        <f>'Comm Input'!#REF!</f>
        <v>#REF!</v>
      </c>
      <c r="D674" s="40" t="e">
        <f>'Comm Input'!#REF!</f>
        <v>#REF!</v>
      </c>
      <c r="E674" s="36" t="e">
        <f>'Comm Input'!#REF!</f>
        <v>#REF!</v>
      </c>
      <c r="F674" s="22" t="e">
        <f>'Comm Input'!#REF!</f>
        <v>#REF!</v>
      </c>
      <c r="G674" s="36" t="e">
        <f>'Comm Input'!#REF!</f>
        <v>#REF!</v>
      </c>
      <c r="H674" s="38" t="e">
        <f>'Comm Input'!#REF!</f>
        <v>#REF!</v>
      </c>
      <c r="I674" s="38" t="e">
        <f>'Comm Input'!#REF!</f>
        <v>#REF!</v>
      </c>
      <c r="J674" s="22" t="e">
        <f>'Comm Input'!#REF!</f>
        <v>#REF!</v>
      </c>
      <c r="K674" s="22" t="e">
        <f>'Comm Input'!#REF!</f>
        <v>#REF!</v>
      </c>
      <c r="L674" s="23" t="e">
        <f>'Comm Input'!#REF!</f>
        <v>#REF!</v>
      </c>
      <c r="M674" s="23" t="e">
        <f>'Comm Input'!#REF!</f>
        <v>#REF!</v>
      </c>
      <c r="N674" s="23" t="e">
        <f>'Comm Input'!#REF!</f>
        <v>#REF!</v>
      </c>
      <c r="O674" t="e">
        <f>'Comm Input'!#REF!</f>
        <v>#REF!</v>
      </c>
    </row>
    <row r="675" spans="1:15" ht="15" x14ac:dyDescent="0.25">
      <c r="A675" t="e">
        <f>'Comm Input'!#REF!</f>
        <v>#REF!</v>
      </c>
      <c r="B675" t="e">
        <f>'Comm Input'!#REF!</f>
        <v>#REF!</v>
      </c>
      <c r="C675" t="e">
        <f>'Comm Input'!#REF!</f>
        <v>#REF!</v>
      </c>
      <c r="D675" t="e">
        <f>'Comm Input'!#REF!</f>
        <v>#REF!</v>
      </c>
      <c r="E675" t="e">
        <f>'Comm Input'!#REF!</f>
        <v>#REF!</v>
      </c>
      <c r="F675" t="e">
        <f>'Comm Input'!#REF!</f>
        <v>#REF!</v>
      </c>
      <c r="G675" t="e">
        <f>'Comm Input'!#REF!</f>
        <v>#REF!</v>
      </c>
      <c r="H675" t="e">
        <f>'Comm Input'!#REF!</f>
        <v>#REF!</v>
      </c>
      <c r="I675" t="e">
        <f>'Comm Input'!#REF!</f>
        <v>#REF!</v>
      </c>
      <c r="J675" t="e">
        <f>'Comm Input'!#REF!</f>
        <v>#REF!</v>
      </c>
      <c r="K675" t="e">
        <f>'Comm Input'!#REF!</f>
        <v>#REF!</v>
      </c>
      <c r="L675" t="e">
        <f>'Comm Input'!#REF!</f>
        <v>#REF!</v>
      </c>
      <c r="M675" s="11" t="e">
        <f>'Comm Input'!#REF!</f>
        <v>#REF!</v>
      </c>
      <c r="N675" s="11" t="e">
        <f>'Comm Input'!#REF!</f>
        <v>#REF!</v>
      </c>
      <c r="O675" t="e">
        <f>'Comm Input'!#REF!</f>
        <v>#REF!</v>
      </c>
    </row>
    <row r="676" spans="1:15" ht="23.25" x14ac:dyDescent="0.35">
      <c r="A676" t="e">
        <f>'Comm Input'!#REF!</f>
        <v>#REF!</v>
      </c>
      <c r="B676" t="e">
        <f>'Comm Input'!#REF!</f>
        <v>#REF!</v>
      </c>
      <c r="C676" t="e">
        <f>'Comm Input'!#REF!</f>
        <v>#REF!</v>
      </c>
      <c r="D676" t="e">
        <f>'Comm Input'!#REF!</f>
        <v>#REF!</v>
      </c>
      <c r="E676" t="e">
        <f>'Comm Input'!#REF!</f>
        <v>#REF!</v>
      </c>
      <c r="F676" t="e">
        <f>'Comm Input'!#REF!</f>
        <v>#REF!</v>
      </c>
      <c r="G676" t="e">
        <f>'Comm Input'!#REF!</f>
        <v>#REF!</v>
      </c>
      <c r="H676" t="e">
        <f>'Comm Input'!#REF!</f>
        <v>#REF!</v>
      </c>
      <c r="I676" t="e">
        <f>'Comm Input'!#REF!</f>
        <v>#REF!</v>
      </c>
      <c r="J676" t="e">
        <f>'Comm Input'!#REF!</f>
        <v>#REF!</v>
      </c>
      <c r="K676" s="1177" t="e">
        <f>'Comm Input'!#REF!</f>
        <v>#REF!</v>
      </c>
      <c r="L676" s="27" t="e">
        <f>'Comm Input'!#REF!</f>
        <v>#REF!</v>
      </c>
      <c r="M676" s="1177" t="e">
        <f>'Comm Input'!#REF!</f>
        <v>#REF!</v>
      </c>
      <c r="N676" s="164" t="e">
        <f>'Comm Input'!#REF!</f>
        <v>#REF!</v>
      </c>
      <c r="O676" s="109" t="e">
        <f>'Comm Input'!#REF!</f>
        <v>#REF!</v>
      </c>
    </row>
    <row r="677" spans="1:15" ht="15" x14ac:dyDescent="0.25">
      <c r="A677" t="e">
        <f>'Comm Input'!#REF!</f>
        <v>#REF!</v>
      </c>
      <c r="B677" t="e">
        <f>'Comm Input'!#REF!</f>
        <v>#REF!</v>
      </c>
      <c r="C677" t="e">
        <f>'Comm Input'!#REF!</f>
        <v>#REF!</v>
      </c>
      <c r="D677" t="e">
        <f>'Comm Input'!#REF!</f>
        <v>#REF!</v>
      </c>
      <c r="E677" t="e">
        <f>'Comm Input'!#REF!</f>
        <v>#REF!</v>
      </c>
      <c r="F677" t="e">
        <f>'Comm Input'!#REF!</f>
        <v>#REF!</v>
      </c>
      <c r="G677" t="e">
        <f>'Comm Input'!#REF!</f>
        <v>#REF!</v>
      </c>
      <c r="H677" t="e">
        <f>'Comm Input'!#REF!</f>
        <v>#REF!</v>
      </c>
      <c r="I677" t="e">
        <f>'Comm Input'!#REF!</f>
        <v>#REF!</v>
      </c>
      <c r="J677" t="e">
        <f>'Comm Input'!#REF!</f>
        <v>#REF!</v>
      </c>
      <c r="K677" t="e">
        <f>'Comm Input'!#REF!</f>
        <v>#REF!</v>
      </c>
      <c r="L677" t="e">
        <f>'Comm Input'!#REF!</f>
        <v>#REF!</v>
      </c>
      <c r="M677" s="11" t="e">
        <f>'Comm Input'!#REF!</f>
        <v>#REF!</v>
      </c>
      <c r="N677" s="11" t="e">
        <f>'Comm Input'!#REF!</f>
        <v>#REF!</v>
      </c>
      <c r="O677" t="e">
        <f>'Comm Input'!#REF!</f>
        <v>#REF!</v>
      </c>
    </row>
    <row r="678" spans="1:15" ht="15" x14ac:dyDescent="0.25">
      <c r="A678" t="e">
        <f>'Comm Input'!#REF!</f>
        <v>#REF!</v>
      </c>
      <c r="B678" t="e">
        <f>'Comm Input'!#REF!</f>
        <v>#REF!</v>
      </c>
      <c r="C678" t="e">
        <f>'Comm Input'!#REF!</f>
        <v>#REF!</v>
      </c>
      <c r="D678" t="e">
        <f>'Comm Input'!#REF!</f>
        <v>#REF!</v>
      </c>
      <c r="E678" t="e">
        <f>'Comm Input'!#REF!</f>
        <v>#REF!</v>
      </c>
      <c r="F678" t="e">
        <f>'Comm Input'!#REF!</f>
        <v>#REF!</v>
      </c>
      <c r="G678" t="e">
        <f>'Comm Input'!#REF!</f>
        <v>#REF!</v>
      </c>
      <c r="H678" t="e">
        <f>'Comm Input'!#REF!</f>
        <v>#REF!</v>
      </c>
      <c r="I678" t="e">
        <f>'Comm Input'!#REF!</f>
        <v>#REF!</v>
      </c>
      <c r="J678" t="e">
        <f>'Comm Input'!#REF!</f>
        <v>#REF!</v>
      </c>
      <c r="K678" t="e">
        <f>'Comm Input'!#REF!</f>
        <v>#REF!</v>
      </c>
      <c r="L678" t="e">
        <f>'Comm Input'!#REF!</f>
        <v>#REF!</v>
      </c>
      <c r="M678" s="11" t="e">
        <f>'Comm Input'!#REF!</f>
        <v>#REF!</v>
      </c>
      <c r="N678" s="11" t="e">
        <f>'Comm Input'!#REF!</f>
        <v>#REF!</v>
      </c>
      <c r="O678" t="e">
        <f>'Comm Input'!#REF!</f>
        <v>#REF!</v>
      </c>
    </row>
    <row r="679" spans="1:15" ht="15" x14ac:dyDescent="0.25">
      <c r="A679" s="199" t="e">
        <f>'Comm Input'!#REF!</f>
        <v>#REF!</v>
      </c>
      <c r="B679" s="35" t="e">
        <f>'Comm Input'!#REF!</f>
        <v>#REF!</v>
      </c>
      <c r="C679" s="46" t="e">
        <f>'Comm Input'!#REF!</f>
        <v>#REF!</v>
      </c>
      <c r="D679" s="8" t="e">
        <f>'Comm Input'!#REF!</f>
        <v>#REF!</v>
      </c>
      <c r="E679" s="158" t="e">
        <f>'Comm Input'!#REF!</f>
        <v>#REF!</v>
      </c>
      <c r="F679" s="117" t="e">
        <f>'Comm Input'!#REF!</f>
        <v>#REF!</v>
      </c>
      <c r="G679" s="158" t="e">
        <f>'Comm Input'!#REF!</f>
        <v>#REF!</v>
      </c>
      <c r="H679" s="158" t="e">
        <f>'Comm Input'!#REF!</f>
        <v>#REF!</v>
      </c>
      <c r="I679" s="158" t="e">
        <f>'Comm Input'!#REF!</f>
        <v>#REF!</v>
      </c>
      <c r="J679" s="117" t="e">
        <f>'Comm Input'!#REF!</f>
        <v>#REF!</v>
      </c>
      <c r="K679" s="158" t="e">
        <f>'Comm Input'!#REF!</f>
        <v>#REF!</v>
      </c>
      <c r="L679" s="117" t="e">
        <f>'Comm Input'!#REF!</f>
        <v>#REF!</v>
      </c>
      <c r="M679" s="159" t="e">
        <f>'Comm Input'!#REF!</f>
        <v>#REF!</v>
      </c>
      <c r="N679" s="159" t="e">
        <f>'Comm Input'!#REF!</f>
        <v>#REF!</v>
      </c>
      <c r="O679" s="158" t="e">
        <f>'Comm Input'!#REF!</f>
        <v>#REF!</v>
      </c>
    </row>
    <row r="680" spans="1:15" ht="15" x14ac:dyDescent="0.25">
      <c r="A680" t="e">
        <f>'Comm Input'!#REF!</f>
        <v>#REF!</v>
      </c>
      <c r="B680" t="e">
        <f>'Comm Input'!#REF!</f>
        <v>#REF!</v>
      </c>
      <c r="C680" t="e">
        <f>'Comm Input'!#REF!</f>
        <v>#REF!</v>
      </c>
      <c r="D680" s="90" t="e">
        <f>'Comm Input'!#REF!</f>
        <v>#REF!</v>
      </c>
      <c r="E680" s="36" t="e">
        <f>'Comm Input'!#REF!</f>
        <v>#REF!</v>
      </c>
      <c r="F680" s="23" t="e">
        <f>'Comm Input'!#REF!</f>
        <v>#REF!</v>
      </c>
      <c r="G680" s="36" t="e">
        <f>'Comm Input'!#REF!</f>
        <v>#REF!</v>
      </c>
      <c r="H680" s="36" t="e">
        <f>'Comm Input'!#REF!</f>
        <v>#REF!</v>
      </c>
      <c r="I680" t="e">
        <f>'Comm Input'!#REF!</f>
        <v>#REF!</v>
      </c>
      <c r="J680" s="23" t="e">
        <f>'Comm Input'!#REF!</f>
        <v>#REF!</v>
      </c>
      <c r="K680" s="22" t="e">
        <f>'Comm Input'!#REF!</f>
        <v>#REF!</v>
      </c>
      <c r="L680" s="23" t="e">
        <f>'Comm Input'!#REF!</f>
        <v>#REF!</v>
      </c>
      <c r="M680" s="23" t="e">
        <f>'Comm Input'!#REF!</f>
        <v>#REF!</v>
      </c>
      <c r="N680" s="23" t="e">
        <f>'Comm Input'!#REF!</f>
        <v>#REF!</v>
      </c>
      <c r="O680" t="e">
        <f>'Comm Input'!#REF!</f>
        <v>#REF!</v>
      </c>
    </row>
    <row r="681" spans="1:15" ht="15" x14ac:dyDescent="0.25">
      <c r="A681" s="11" t="e">
        <f>'Comm Input'!#REF!</f>
        <v>#REF!</v>
      </c>
      <c r="B681" s="11" t="e">
        <f>'Comm Input'!#REF!</f>
        <v>#REF!</v>
      </c>
      <c r="C681" s="11" t="e">
        <f>'Comm Input'!#REF!</f>
        <v>#REF!</v>
      </c>
      <c r="D681" s="11" t="e">
        <f>'Comm Input'!#REF!</f>
        <v>#REF!</v>
      </c>
      <c r="E681" s="36" t="e">
        <f>'Comm Input'!#REF!</f>
        <v>#REF!</v>
      </c>
      <c r="F681" s="23" t="e">
        <f>'Comm Input'!#REF!</f>
        <v>#REF!</v>
      </c>
      <c r="G681" s="36" t="e">
        <f>'Comm Input'!#REF!</f>
        <v>#REF!</v>
      </c>
      <c r="H681" s="36" t="e">
        <f>'Comm Input'!#REF!</f>
        <v>#REF!</v>
      </c>
      <c r="I681" t="e">
        <f>'Comm Input'!#REF!</f>
        <v>#REF!</v>
      </c>
      <c r="J681" s="23" t="e">
        <f>'Comm Input'!#REF!</f>
        <v>#REF!</v>
      </c>
      <c r="K681" s="22" t="e">
        <f>'Comm Input'!#REF!</f>
        <v>#REF!</v>
      </c>
      <c r="L681" s="23" t="e">
        <f>'Comm Input'!#REF!</f>
        <v>#REF!</v>
      </c>
      <c r="M681" s="23" t="e">
        <f>'Comm Input'!#REF!</f>
        <v>#REF!</v>
      </c>
      <c r="N681" s="23" t="e">
        <f>'Comm Input'!#REF!</f>
        <v>#REF!</v>
      </c>
      <c r="O681" t="e">
        <f>'Comm Input'!#REF!</f>
        <v>#REF!</v>
      </c>
    </row>
    <row r="682" spans="1:15" ht="15" x14ac:dyDescent="0.25">
      <c r="A682" s="11" t="e">
        <f>'Comm Input'!#REF!</f>
        <v>#REF!</v>
      </c>
      <c r="B682" s="11" t="e">
        <f>'Comm Input'!#REF!</f>
        <v>#REF!</v>
      </c>
      <c r="C682" t="e">
        <f>'Comm Input'!#REF!</f>
        <v>#REF!</v>
      </c>
      <c r="D682" s="11" t="e">
        <f>'Comm Input'!#REF!</f>
        <v>#REF!</v>
      </c>
      <c r="E682" s="36" t="e">
        <f>'Comm Input'!#REF!</f>
        <v>#REF!</v>
      </c>
      <c r="F682" s="23" t="e">
        <f>'Comm Input'!#REF!</f>
        <v>#REF!</v>
      </c>
      <c r="G682" s="36" t="e">
        <f>'Comm Input'!#REF!</f>
        <v>#REF!</v>
      </c>
      <c r="H682" s="36" t="e">
        <f>'Comm Input'!#REF!</f>
        <v>#REF!</v>
      </c>
      <c r="I682" t="e">
        <f>'Comm Input'!#REF!</f>
        <v>#REF!</v>
      </c>
      <c r="J682" s="23" t="e">
        <f>'Comm Input'!#REF!</f>
        <v>#REF!</v>
      </c>
      <c r="K682" s="22" t="e">
        <f>'Comm Input'!#REF!</f>
        <v>#REF!</v>
      </c>
      <c r="L682" s="23" t="e">
        <f>'Comm Input'!#REF!</f>
        <v>#REF!</v>
      </c>
      <c r="M682" s="23" t="e">
        <f>'Comm Input'!#REF!</f>
        <v>#REF!</v>
      </c>
      <c r="N682" s="23" t="e">
        <f>'Comm Input'!#REF!</f>
        <v>#REF!</v>
      </c>
      <c r="O682" t="e">
        <f>'Comm Input'!#REF!</f>
        <v>#REF!</v>
      </c>
    </row>
    <row r="683" spans="1:15" ht="15" x14ac:dyDescent="0.25">
      <c r="A683" s="11" t="e">
        <f>'Comm Input'!#REF!</f>
        <v>#REF!</v>
      </c>
      <c r="B683" s="11" t="e">
        <f>'Comm Input'!#REF!</f>
        <v>#REF!</v>
      </c>
      <c r="C683" s="11" t="e">
        <f>'Comm Input'!#REF!</f>
        <v>#REF!</v>
      </c>
      <c r="D683" s="11" t="e">
        <f>'Comm Input'!#REF!</f>
        <v>#REF!</v>
      </c>
      <c r="E683" s="36" t="e">
        <f>'Comm Input'!#REF!</f>
        <v>#REF!</v>
      </c>
      <c r="F683" s="23" t="e">
        <f>'Comm Input'!#REF!</f>
        <v>#REF!</v>
      </c>
      <c r="G683" s="36" t="e">
        <f>'Comm Input'!#REF!</f>
        <v>#REF!</v>
      </c>
      <c r="H683" s="36" t="e">
        <f>'Comm Input'!#REF!</f>
        <v>#REF!</v>
      </c>
      <c r="I683" t="e">
        <f>'Comm Input'!#REF!</f>
        <v>#REF!</v>
      </c>
      <c r="J683" s="23" t="e">
        <f>'Comm Input'!#REF!</f>
        <v>#REF!</v>
      </c>
      <c r="K683" s="22" t="e">
        <f>'Comm Input'!#REF!</f>
        <v>#REF!</v>
      </c>
      <c r="L683" s="23" t="e">
        <f>'Comm Input'!#REF!</f>
        <v>#REF!</v>
      </c>
      <c r="M683" s="23" t="e">
        <f>'Comm Input'!#REF!</f>
        <v>#REF!</v>
      </c>
      <c r="N683" s="23" t="e">
        <f>'Comm Input'!#REF!</f>
        <v>#REF!</v>
      </c>
      <c r="O683" t="e">
        <f>'Comm Input'!#REF!</f>
        <v>#REF!</v>
      </c>
    </row>
    <row r="684" spans="1:15" ht="15" x14ac:dyDescent="0.25">
      <c r="A684" s="11" t="e">
        <f>'Comm Input'!#REF!</f>
        <v>#REF!</v>
      </c>
      <c r="B684" t="e">
        <f>'Comm Input'!#REF!</f>
        <v>#REF!</v>
      </c>
      <c r="C684" t="e">
        <f>'Comm Input'!#REF!</f>
        <v>#REF!</v>
      </c>
      <c r="D684" s="40" t="e">
        <f>'Comm Input'!#REF!</f>
        <v>#REF!</v>
      </c>
      <c r="E684" s="36" t="e">
        <f>'Comm Input'!#REF!</f>
        <v>#REF!</v>
      </c>
      <c r="F684" s="22" t="e">
        <f>'Comm Input'!#REF!</f>
        <v>#REF!</v>
      </c>
      <c r="G684" s="36" t="e">
        <f>'Comm Input'!#REF!</f>
        <v>#REF!</v>
      </c>
      <c r="H684" s="38" t="e">
        <f>'Comm Input'!#REF!</f>
        <v>#REF!</v>
      </c>
      <c r="I684" s="38" t="e">
        <f>'Comm Input'!#REF!</f>
        <v>#REF!</v>
      </c>
      <c r="J684" s="22" t="e">
        <f>'Comm Input'!#REF!</f>
        <v>#REF!</v>
      </c>
      <c r="K684" s="22" t="e">
        <f>'Comm Input'!#REF!</f>
        <v>#REF!</v>
      </c>
      <c r="L684" s="23" t="e">
        <f>'Comm Input'!#REF!</f>
        <v>#REF!</v>
      </c>
      <c r="M684" s="23" t="e">
        <f>'Comm Input'!#REF!</f>
        <v>#REF!</v>
      </c>
      <c r="N684" s="23" t="e">
        <f>'Comm Input'!#REF!</f>
        <v>#REF!</v>
      </c>
      <c r="O684" t="e">
        <f>'Comm Input'!#REF!</f>
        <v>#REF!</v>
      </c>
    </row>
    <row r="685" spans="1:15" ht="15" x14ac:dyDescent="0.25">
      <c r="A685" s="11" t="e">
        <f>'Comm Input'!#REF!</f>
        <v>#REF!</v>
      </c>
      <c r="B685" t="e">
        <f>'Comm Input'!#REF!</f>
        <v>#REF!</v>
      </c>
      <c r="C685" s="11" t="e">
        <f>'Comm Input'!#REF!</f>
        <v>#REF!</v>
      </c>
      <c r="D685" s="40" t="e">
        <f>'Comm Input'!#REF!</f>
        <v>#REF!</v>
      </c>
      <c r="E685" s="36" t="e">
        <f>'Comm Input'!#REF!</f>
        <v>#REF!</v>
      </c>
      <c r="F685" s="22" t="e">
        <f>'Comm Input'!#REF!</f>
        <v>#REF!</v>
      </c>
      <c r="G685" s="36" t="e">
        <f>'Comm Input'!#REF!</f>
        <v>#REF!</v>
      </c>
      <c r="H685" s="38" t="e">
        <f>'Comm Input'!#REF!</f>
        <v>#REF!</v>
      </c>
      <c r="I685" s="38" t="e">
        <f>'Comm Input'!#REF!</f>
        <v>#REF!</v>
      </c>
      <c r="J685" s="22" t="e">
        <f>'Comm Input'!#REF!</f>
        <v>#REF!</v>
      </c>
      <c r="K685" s="22" t="e">
        <f>'Comm Input'!#REF!</f>
        <v>#REF!</v>
      </c>
      <c r="L685" s="23" t="e">
        <f>'Comm Input'!#REF!</f>
        <v>#REF!</v>
      </c>
      <c r="M685" s="23" t="e">
        <f>'Comm Input'!#REF!</f>
        <v>#REF!</v>
      </c>
      <c r="N685" s="23" t="e">
        <f>'Comm Input'!#REF!</f>
        <v>#REF!</v>
      </c>
      <c r="O685" t="e">
        <f>'Comm Input'!#REF!</f>
        <v>#REF!</v>
      </c>
    </row>
    <row r="686" spans="1:15" ht="15" x14ac:dyDescent="0.25">
      <c r="A686" t="e">
        <f>'Comm Input'!#REF!</f>
        <v>#REF!</v>
      </c>
      <c r="B686" t="e">
        <f>'Comm Input'!#REF!</f>
        <v>#REF!</v>
      </c>
      <c r="C686" t="e">
        <f>'Comm Input'!#REF!</f>
        <v>#REF!</v>
      </c>
      <c r="D686" t="e">
        <f>'Comm Input'!#REF!</f>
        <v>#REF!</v>
      </c>
      <c r="E686" t="e">
        <f>'Comm Input'!#REF!</f>
        <v>#REF!</v>
      </c>
      <c r="F686" t="e">
        <f>'Comm Input'!#REF!</f>
        <v>#REF!</v>
      </c>
      <c r="G686" t="e">
        <f>'Comm Input'!#REF!</f>
        <v>#REF!</v>
      </c>
      <c r="H686" t="e">
        <f>'Comm Input'!#REF!</f>
        <v>#REF!</v>
      </c>
      <c r="I686" t="e">
        <f>'Comm Input'!#REF!</f>
        <v>#REF!</v>
      </c>
      <c r="J686" t="e">
        <f>'Comm Input'!#REF!</f>
        <v>#REF!</v>
      </c>
      <c r="K686" t="e">
        <f>'Comm Input'!#REF!</f>
        <v>#REF!</v>
      </c>
      <c r="L686" t="e">
        <f>'Comm Input'!#REF!</f>
        <v>#REF!</v>
      </c>
      <c r="M686" s="11" t="e">
        <f>'Comm Input'!#REF!</f>
        <v>#REF!</v>
      </c>
      <c r="N686" s="11" t="e">
        <f>'Comm Input'!#REF!</f>
        <v>#REF!</v>
      </c>
      <c r="O686" t="e">
        <f>'Comm Input'!#REF!</f>
        <v>#REF!</v>
      </c>
    </row>
    <row r="687" spans="1:15" ht="23.25" x14ac:dyDescent="0.35">
      <c r="A687" t="e">
        <f>'Comm Input'!#REF!</f>
        <v>#REF!</v>
      </c>
      <c r="B687" t="e">
        <f>'Comm Input'!#REF!</f>
        <v>#REF!</v>
      </c>
      <c r="C687" t="e">
        <f>'Comm Input'!#REF!</f>
        <v>#REF!</v>
      </c>
      <c r="D687" t="e">
        <f>'Comm Input'!#REF!</f>
        <v>#REF!</v>
      </c>
      <c r="E687" t="e">
        <f>'Comm Input'!#REF!</f>
        <v>#REF!</v>
      </c>
      <c r="F687" t="e">
        <f>'Comm Input'!#REF!</f>
        <v>#REF!</v>
      </c>
      <c r="G687" t="e">
        <f>'Comm Input'!#REF!</f>
        <v>#REF!</v>
      </c>
      <c r="H687" t="e">
        <f>'Comm Input'!#REF!</f>
        <v>#REF!</v>
      </c>
      <c r="I687" t="e">
        <f>'Comm Input'!#REF!</f>
        <v>#REF!</v>
      </c>
      <c r="J687" t="e">
        <f>'Comm Input'!#REF!</f>
        <v>#REF!</v>
      </c>
      <c r="K687" s="1177" t="e">
        <f>'Comm Input'!#REF!</f>
        <v>#REF!</v>
      </c>
      <c r="L687" s="27" t="e">
        <f>'Comm Input'!#REF!</f>
        <v>#REF!</v>
      </c>
      <c r="M687" s="1177" t="e">
        <f>'Comm Input'!#REF!</f>
        <v>#REF!</v>
      </c>
      <c r="N687" s="164" t="e">
        <f>'Comm Input'!#REF!</f>
        <v>#REF!</v>
      </c>
      <c r="O687" s="109" t="e">
        <f>'Comm Input'!#REF!</f>
        <v>#REF!</v>
      </c>
    </row>
    <row r="688" spans="1:15" ht="15" x14ac:dyDescent="0.25">
      <c r="A688" t="e">
        <f>'Comm Input'!#REF!</f>
        <v>#REF!</v>
      </c>
      <c r="B688" t="e">
        <f>'Comm Input'!#REF!</f>
        <v>#REF!</v>
      </c>
      <c r="C688" t="e">
        <f>'Comm Input'!#REF!</f>
        <v>#REF!</v>
      </c>
      <c r="D688" t="e">
        <f>'Comm Input'!#REF!</f>
        <v>#REF!</v>
      </c>
      <c r="E688" t="e">
        <f>'Comm Input'!#REF!</f>
        <v>#REF!</v>
      </c>
      <c r="F688" t="e">
        <f>'Comm Input'!#REF!</f>
        <v>#REF!</v>
      </c>
      <c r="G688" t="e">
        <f>'Comm Input'!#REF!</f>
        <v>#REF!</v>
      </c>
      <c r="H688" t="e">
        <f>'Comm Input'!#REF!</f>
        <v>#REF!</v>
      </c>
      <c r="I688" t="e">
        <f>'Comm Input'!#REF!</f>
        <v>#REF!</v>
      </c>
      <c r="J688" t="e">
        <f>'Comm Input'!#REF!</f>
        <v>#REF!</v>
      </c>
      <c r="K688" t="e">
        <f>'Comm Input'!#REF!</f>
        <v>#REF!</v>
      </c>
      <c r="L688" t="e">
        <f>'Comm Input'!#REF!</f>
        <v>#REF!</v>
      </c>
      <c r="M688" s="11" t="e">
        <f>'Comm Input'!#REF!</f>
        <v>#REF!</v>
      </c>
      <c r="N688" s="11" t="e">
        <f>'Comm Input'!#REF!</f>
        <v>#REF!</v>
      </c>
      <c r="O688" t="e">
        <f>'Comm Input'!#REF!</f>
        <v>#REF!</v>
      </c>
    </row>
    <row r="689" spans="1:15" ht="15" x14ac:dyDescent="0.25">
      <c r="A689" t="e">
        <f>'Comm Input'!#REF!</f>
        <v>#REF!</v>
      </c>
      <c r="B689" t="e">
        <f>'Comm Input'!#REF!</f>
        <v>#REF!</v>
      </c>
      <c r="C689" t="e">
        <f>'Comm Input'!#REF!</f>
        <v>#REF!</v>
      </c>
      <c r="D689" t="e">
        <f>'Comm Input'!#REF!</f>
        <v>#REF!</v>
      </c>
      <c r="E689" t="e">
        <f>'Comm Input'!#REF!</f>
        <v>#REF!</v>
      </c>
      <c r="F689" t="e">
        <f>'Comm Input'!#REF!</f>
        <v>#REF!</v>
      </c>
      <c r="G689" t="e">
        <f>'Comm Input'!#REF!</f>
        <v>#REF!</v>
      </c>
      <c r="H689" t="e">
        <f>'Comm Input'!#REF!</f>
        <v>#REF!</v>
      </c>
      <c r="I689" t="e">
        <f>'Comm Input'!#REF!</f>
        <v>#REF!</v>
      </c>
      <c r="J689" t="e">
        <f>'Comm Input'!#REF!</f>
        <v>#REF!</v>
      </c>
      <c r="K689" t="e">
        <f>'Comm Input'!#REF!</f>
        <v>#REF!</v>
      </c>
      <c r="L689" t="e">
        <f>'Comm Input'!#REF!</f>
        <v>#REF!</v>
      </c>
      <c r="M689" s="11" t="e">
        <f>'Comm Input'!#REF!</f>
        <v>#REF!</v>
      </c>
      <c r="N689" s="11" t="e">
        <f>'Comm Input'!#REF!</f>
        <v>#REF!</v>
      </c>
      <c r="O689" t="e">
        <f>'Comm Input'!#REF!</f>
        <v>#REF!</v>
      </c>
    </row>
    <row r="690" spans="1:15" ht="15" x14ac:dyDescent="0.25">
      <c r="A690" s="199" t="e">
        <f>'Comm Input'!#REF!</f>
        <v>#REF!</v>
      </c>
      <c r="B690" s="35" t="e">
        <f>'Comm Input'!#REF!</f>
        <v>#REF!</v>
      </c>
      <c r="C690" s="46" t="e">
        <f>'Comm Input'!#REF!</f>
        <v>#REF!</v>
      </c>
      <c r="D690" s="8" t="e">
        <f>'Comm Input'!#REF!</f>
        <v>#REF!</v>
      </c>
      <c r="E690" s="158" t="e">
        <f>'Comm Input'!#REF!</f>
        <v>#REF!</v>
      </c>
      <c r="F690" s="117" t="e">
        <f>'Comm Input'!#REF!</f>
        <v>#REF!</v>
      </c>
      <c r="G690" s="158" t="e">
        <f>'Comm Input'!#REF!</f>
        <v>#REF!</v>
      </c>
      <c r="H690" s="158" t="e">
        <f>'Comm Input'!#REF!</f>
        <v>#REF!</v>
      </c>
      <c r="I690" s="158" t="e">
        <f>'Comm Input'!#REF!</f>
        <v>#REF!</v>
      </c>
      <c r="J690" s="117" t="e">
        <f>'Comm Input'!#REF!</f>
        <v>#REF!</v>
      </c>
      <c r="K690" s="158" t="e">
        <f>'Comm Input'!#REF!</f>
        <v>#REF!</v>
      </c>
      <c r="L690" s="117" t="e">
        <f>'Comm Input'!#REF!</f>
        <v>#REF!</v>
      </c>
      <c r="M690" s="159" t="e">
        <f>'Comm Input'!#REF!</f>
        <v>#REF!</v>
      </c>
      <c r="N690" s="159" t="e">
        <f>'Comm Input'!#REF!</f>
        <v>#REF!</v>
      </c>
      <c r="O690" s="158" t="e">
        <f>'Comm Input'!#REF!</f>
        <v>#REF!</v>
      </c>
    </row>
    <row r="691" spans="1:15" ht="15" x14ac:dyDescent="0.25">
      <c r="A691" t="e">
        <f>'Comm Input'!#REF!</f>
        <v>#REF!</v>
      </c>
      <c r="B691" t="e">
        <f>'Comm Input'!#REF!</f>
        <v>#REF!</v>
      </c>
      <c r="C691" t="e">
        <f>'Comm Input'!#REF!</f>
        <v>#REF!</v>
      </c>
      <c r="D691" t="e">
        <f>'Comm Input'!#REF!</f>
        <v>#REF!</v>
      </c>
      <c r="E691" s="36" t="e">
        <f>'Comm Input'!#REF!</f>
        <v>#REF!</v>
      </c>
      <c r="F691" s="23" t="e">
        <f>'Comm Input'!#REF!</f>
        <v>#REF!</v>
      </c>
      <c r="G691" s="36" t="e">
        <f>'Comm Input'!#REF!</f>
        <v>#REF!</v>
      </c>
      <c r="H691" s="36" t="e">
        <f>'Comm Input'!#REF!</f>
        <v>#REF!</v>
      </c>
      <c r="I691" t="e">
        <f>'Comm Input'!#REF!</f>
        <v>#REF!</v>
      </c>
      <c r="J691" s="23" t="e">
        <f>'Comm Input'!#REF!</f>
        <v>#REF!</v>
      </c>
      <c r="K691" s="22" t="e">
        <f>'Comm Input'!#REF!</f>
        <v>#REF!</v>
      </c>
      <c r="L691" s="23" t="e">
        <f>'Comm Input'!#REF!</f>
        <v>#REF!</v>
      </c>
      <c r="M691" s="23" t="e">
        <f>'Comm Input'!#REF!</f>
        <v>#REF!</v>
      </c>
      <c r="N691" s="23" t="e">
        <f>'Comm Input'!#REF!</f>
        <v>#REF!</v>
      </c>
      <c r="O691" t="e">
        <f>'Comm Input'!#REF!</f>
        <v>#REF!</v>
      </c>
    </row>
    <row r="692" spans="1:15" ht="15" x14ac:dyDescent="0.25">
      <c r="A692" s="11" t="e">
        <f>'Comm Input'!#REF!</f>
        <v>#REF!</v>
      </c>
      <c r="B692" s="11" t="e">
        <f>'Comm Input'!#REF!</f>
        <v>#REF!</v>
      </c>
      <c r="C692" s="11" t="e">
        <f>'Comm Input'!#REF!</f>
        <v>#REF!</v>
      </c>
      <c r="D692" s="11" t="e">
        <f>'Comm Input'!#REF!</f>
        <v>#REF!</v>
      </c>
      <c r="E692" s="36" t="e">
        <f>'Comm Input'!#REF!</f>
        <v>#REF!</v>
      </c>
      <c r="F692" s="23" t="e">
        <f>'Comm Input'!#REF!</f>
        <v>#REF!</v>
      </c>
      <c r="G692" s="36" t="e">
        <f>'Comm Input'!#REF!</f>
        <v>#REF!</v>
      </c>
      <c r="H692" s="36" t="e">
        <f>'Comm Input'!#REF!</f>
        <v>#REF!</v>
      </c>
      <c r="I692" t="e">
        <f>'Comm Input'!#REF!</f>
        <v>#REF!</v>
      </c>
      <c r="J692" s="23" t="e">
        <f>'Comm Input'!#REF!</f>
        <v>#REF!</v>
      </c>
      <c r="K692" s="22" t="e">
        <f>'Comm Input'!#REF!</f>
        <v>#REF!</v>
      </c>
      <c r="L692" s="23" t="e">
        <f>'Comm Input'!#REF!</f>
        <v>#REF!</v>
      </c>
      <c r="M692" s="23" t="e">
        <f>'Comm Input'!#REF!</f>
        <v>#REF!</v>
      </c>
      <c r="N692" s="23" t="e">
        <f>'Comm Input'!#REF!</f>
        <v>#REF!</v>
      </c>
      <c r="O692" t="e">
        <f>'Comm Input'!#REF!</f>
        <v>#REF!</v>
      </c>
    </row>
    <row r="693" spans="1:15" ht="15" x14ac:dyDescent="0.25">
      <c r="A693" s="11" t="e">
        <f>'Comm Input'!#REF!</f>
        <v>#REF!</v>
      </c>
      <c r="B693" s="11" t="e">
        <f>'Comm Input'!#REF!</f>
        <v>#REF!</v>
      </c>
      <c r="C693" t="e">
        <f>'Comm Input'!#REF!</f>
        <v>#REF!</v>
      </c>
      <c r="D693" s="11" t="e">
        <f>'Comm Input'!#REF!</f>
        <v>#REF!</v>
      </c>
      <c r="E693" s="36" t="e">
        <f>'Comm Input'!#REF!</f>
        <v>#REF!</v>
      </c>
      <c r="F693" s="23" t="e">
        <f>'Comm Input'!#REF!</f>
        <v>#REF!</v>
      </c>
      <c r="G693" s="36" t="e">
        <f>'Comm Input'!#REF!</f>
        <v>#REF!</v>
      </c>
      <c r="H693" s="36" t="e">
        <f>'Comm Input'!#REF!</f>
        <v>#REF!</v>
      </c>
      <c r="I693" t="e">
        <f>'Comm Input'!#REF!</f>
        <v>#REF!</v>
      </c>
      <c r="J693" s="23" t="e">
        <f>'Comm Input'!#REF!</f>
        <v>#REF!</v>
      </c>
      <c r="K693" s="22" t="e">
        <f>'Comm Input'!#REF!</f>
        <v>#REF!</v>
      </c>
      <c r="L693" s="23" t="e">
        <f>'Comm Input'!#REF!</f>
        <v>#REF!</v>
      </c>
      <c r="M693" s="23" t="e">
        <f>'Comm Input'!#REF!</f>
        <v>#REF!</v>
      </c>
      <c r="N693" s="23" t="e">
        <f>'Comm Input'!#REF!</f>
        <v>#REF!</v>
      </c>
      <c r="O693" t="e">
        <f>'Comm Input'!#REF!</f>
        <v>#REF!</v>
      </c>
    </row>
    <row r="694" spans="1:15" ht="15" x14ac:dyDescent="0.25">
      <c r="A694" s="11" t="e">
        <f>'Comm Input'!#REF!</f>
        <v>#REF!</v>
      </c>
      <c r="B694" s="11" t="e">
        <f>'Comm Input'!#REF!</f>
        <v>#REF!</v>
      </c>
      <c r="C694" s="11" t="e">
        <f>'Comm Input'!#REF!</f>
        <v>#REF!</v>
      </c>
      <c r="D694" s="11" t="e">
        <f>'Comm Input'!#REF!</f>
        <v>#REF!</v>
      </c>
      <c r="E694" s="36" t="e">
        <f>'Comm Input'!#REF!</f>
        <v>#REF!</v>
      </c>
      <c r="F694" s="23" t="e">
        <f>'Comm Input'!#REF!</f>
        <v>#REF!</v>
      </c>
      <c r="G694" s="36" t="e">
        <f>'Comm Input'!#REF!</f>
        <v>#REF!</v>
      </c>
      <c r="H694" s="36" t="e">
        <f>'Comm Input'!#REF!</f>
        <v>#REF!</v>
      </c>
      <c r="I694" t="e">
        <f>'Comm Input'!#REF!</f>
        <v>#REF!</v>
      </c>
      <c r="J694" s="23" t="e">
        <f>'Comm Input'!#REF!</f>
        <v>#REF!</v>
      </c>
      <c r="K694" s="22" t="e">
        <f>'Comm Input'!#REF!</f>
        <v>#REF!</v>
      </c>
      <c r="L694" s="23" t="e">
        <f>'Comm Input'!#REF!</f>
        <v>#REF!</v>
      </c>
      <c r="M694" s="23" t="e">
        <f>'Comm Input'!#REF!</f>
        <v>#REF!</v>
      </c>
      <c r="N694" s="23" t="e">
        <f>'Comm Input'!#REF!</f>
        <v>#REF!</v>
      </c>
      <c r="O694" t="e">
        <f>'Comm Input'!#REF!</f>
        <v>#REF!</v>
      </c>
    </row>
    <row r="695" spans="1:15" ht="15" x14ac:dyDescent="0.25">
      <c r="A695" s="11" t="e">
        <f>'Comm Input'!#REF!</f>
        <v>#REF!</v>
      </c>
      <c r="B695" t="e">
        <f>'Comm Input'!#REF!</f>
        <v>#REF!</v>
      </c>
      <c r="C695" t="e">
        <f>'Comm Input'!#REF!</f>
        <v>#REF!</v>
      </c>
      <c r="D695" s="40" t="e">
        <f>'Comm Input'!#REF!</f>
        <v>#REF!</v>
      </c>
      <c r="E695" s="36" t="e">
        <f>'Comm Input'!#REF!</f>
        <v>#REF!</v>
      </c>
      <c r="F695" s="22" t="e">
        <f>'Comm Input'!#REF!</f>
        <v>#REF!</v>
      </c>
      <c r="G695" s="36" t="e">
        <f>'Comm Input'!#REF!</f>
        <v>#REF!</v>
      </c>
      <c r="H695" s="38" t="e">
        <f>'Comm Input'!#REF!</f>
        <v>#REF!</v>
      </c>
      <c r="I695" s="38" t="e">
        <f>'Comm Input'!#REF!</f>
        <v>#REF!</v>
      </c>
      <c r="J695" s="22" t="e">
        <f>'Comm Input'!#REF!</f>
        <v>#REF!</v>
      </c>
      <c r="K695" s="22" t="e">
        <f>'Comm Input'!#REF!</f>
        <v>#REF!</v>
      </c>
      <c r="L695" s="23" t="e">
        <f>'Comm Input'!#REF!</f>
        <v>#REF!</v>
      </c>
      <c r="M695" s="23" t="e">
        <f>'Comm Input'!#REF!</f>
        <v>#REF!</v>
      </c>
      <c r="N695" s="23" t="e">
        <f>'Comm Input'!#REF!</f>
        <v>#REF!</v>
      </c>
      <c r="O695" t="e">
        <f>'Comm Input'!#REF!</f>
        <v>#REF!</v>
      </c>
    </row>
    <row r="696" spans="1:15" ht="15" x14ac:dyDescent="0.25">
      <c r="A696" s="11" t="e">
        <f>'Comm Input'!#REF!</f>
        <v>#REF!</v>
      </c>
      <c r="B696" t="e">
        <f>'Comm Input'!#REF!</f>
        <v>#REF!</v>
      </c>
      <c r="C696" s="11" t="e">
        <f>'Comm Input'!#REF!</f>
        <v>#REF!</v>
      </c>
      <c r="D696" s="40" t="e">
        <f>'Comm Input'!#REF!</f>
        <v>#REF!</v>
      </c>
      <c r="E696" s="36" t="e">
        <f>'Comm Input'!#REF!</f>
        <v>#REF!</v>
      </c>
      <c r="F696" s="22" t="e">
        <f>'Comm Input'!#REF!</f>
        <v>#REF!</v>
      </c>
      <c r="G696" s="36" t="e">
        <f>'Comm Input'!#REF!</f>
        <v>#REF!</v>
      </c>
      <c r="H696" s="38" t="e">
        <f>'Comm Input'!#REF!</f>
        <v>#REF!</v>
      </c>
      <c r="I696" s="38" t="e">
        <f>'Comm Input'!#REF!</f>
        <v>#REF!</v>
      </c>
      <c r="J696" s="22" t="e">
        <f>'Comm Input'!#REF!</f>
        <v>#REF!</v>
      </c>
      <c r="K696" s="22" t="e">
        <f>'Comm Input'!#REF!</f>
        <v>#REF!</v>
      </c>
      <c r="L696" s="23" t="e">
        <f>'Comm Input'!#REF!</f>
        <v>#REF!</v>
      </c>
      <c r="M696" s="23" t="e">
        <f>'Comm Input'!#REF!</f>
        <v>#REF!</v>
      </c>
      <c r="N696" s="23" t="e">
        <f>'Comm Input'!#REF!</f>
        <v>#REF!</v>
      </c>
      <c r="O696" t="e">
        <f>'Comm Input'!#REF!</f>
        <v>#REF!</v>
      </c>
    </row>
    <row r="697" spans="1:15" ht="15" x14ac:dyDescent="0.25">
      <c r="A697" t="e">
        <f>'Comm Input'!#REF!</f>
        <v>#REF!</v>
      </c>
      <c r="B697" t="e">
        <f>'Comm Input'!#REF!</f>
        <v>#REF!</v>
      </c>
      <c r="C697" t="e">
        <f>'Comm Input'!#REF!</f>
        <v>#REF!</v>
      </c>
      <c r="D697" t="e">
        <f>'Comm Input'!#REF!</f>
        <v>#REF!</v>
      </c>
      <c r="E697" t="e">
        <f>'Comm Input'!#REF!</f>
        <v>#REF!</v>
      </c>
      <c r="F697" t="e">
        <f>'Comm Input'!#REF!</f>
        <v>#REF!</v>
      </c>
      <c r="G697" t="e">
        <f>'Comm Input'!#REF!</f>
        <v>#REF!</v>
      </c>
      <c r="H697" t="e">
        <f>'Comm Input'!#REF!</f>
        <v>#REF!</v>
      </c>
      <c r="I697" t="e">
        <f>'Comm Input'!#REF!</f>
        <v>#REF!</v>
      </c>
      <c r="J697" t="e">
        <f>'Comm Input'!#REF!</f>
        <v>#REF!</v>
      </c>
      <c r="K697" t="e">
        <f>'Comm Input'!#REF!</f>
        <v>#REF!</v>
      </c>
      <c r="L697" t="e">
        <f>'Comm Input'!#REF!</f>
        <v>#REF!</v>
      </c>
      <c r="M697" s="11" t="e">
        <f>'Comm Input'!#REF!</f>
        <v>#REF!</v>
      </c>
      <c r="N697" s="11" t="e">
        <f>'Comm Input'!#REF!</f>
        <v>#REF!</v>
      </c>
      <c r="O697" t="e">
        <f>'Comm Input'!#REF!</f>
        <v>#REF!</v>
      </c>
    </row>
    <row r="698" spans="1:15" ht="23.25" x14ac:dyDescent="0.35">
      <c r="A698" t="e">
        <f>'Comm Input'!#REF!</f>
        <v>#REF!</v>
      </c>
      <c r="B698" t="e">
        <f>'Comm Input'!#REF!</f>
        <v>#REF!</v>
      </c>
      <c r="C698" t="e">
        <f>'Comm Input'!#REF!</f>
        <v>#REF!</v>
      </c>
      <c r="D698" t="e">
        <f>'Comm Input'!#REF!</f>
        <v>#REF!</v>
      </c>
      <c r="E698" t="e">
        <f>'Comm Input'!#REF!</f>
        <v>#REF!</v>
      </c>
      <c r="F698" t="e">
        <f>'Comm Input'!#REF!</f>
        <v>#REF!</v>
      </c>
      <c r="G698" t="e">
        <f>'Comm Input'!#REF!</f>
        <v>#REF!</v>
      </c>
      <c r="H698" t="e">
        <f>'Comm Input'!#REF!</f>
        <v>#REF!</v>
      </c>
      <c r="I698" t="e">
        <f>'Comm Input'!#REF!</f>
        <v>#REF!</v>
      </c>
      <c r="J698" t="e">
        <f>'Comm Input'!#REF!</f>
        <v>#REF!</v>
      </c>
      <c r="K698" s="1177" t="e">
        <f>'Comm Input'!#REF!</f>
        <v>#REF!</v>
      </c>
      <c r="L698" s="27" t="e">
        <f>'Comm Input'!#REF!</f>
        <v>#REF!</v>
      </c>
      <c r="M698" s="1177" t="e">
        <f>'Comm Input'!#REF!</f>
        <v>#REF!</v>
      </c>
      <c r="N698" s="164" t="e">
        <f>'Comm Input'!#REF!</f>
        <v>#REF!</v>
      </c>
      <c r="O698" s="109" t="e">
        <f>'Comm Input'!#REF!</f>
        <v>#REF!</v>
      </c>
    </row>
    <row r="699" spans="1:15" ht="15" x14ac:dyDescent="0.25">
      <c r="A699" t="e">
        <f>'Comm Input'!#REF!</f>
        <v>#REF!</v>
      </c>
      <c r="B699" t="e">
        <f>'Comm Input'!#REF!</f>
        <v>#REF!</v>
      </c>
      <c r="C699" t="e">
        <f>'Comm Input'!#REF!</f>
        <v>#REF!</v>
      </c>
      <c r="D699" t="e">
        <f>'Comm Input'!#REF!</f>
        <v>#REF!</v>
      </c>
      <c r="E699" t="e">
        <f>'Comm Input'!#REF!</f>
        <v>#REF!</v>
      </c>
      <c r="F699" t="e">
        <f>'Comm Input'!#REF!</f>
        <v>#REF!</v>
      </c>
      <c r="G699" t="e">
        <f>'Comm Input'!#REF!</f>
        <v>#REF!</v>
      </c>
      <c r="H699" t="e">
        <f>'Comm Input'!#REF!</f>
        <v>#REF!</v>
      </c>
      <c r="I699" t="e">
        <f>'Comm Input'!#REF!</f>
        <v>#REF!</v>
      </c>
      <c r="J699" t="e">
        <f>'Comm Input'!#REF!</f>
        <v>#REF!</v>
      </c>
      <c r="K699" t="e">
        <f>'Comm Input'!#REF!</f>
        <v>#REF!</v>
      </c>
      <c r="L699" t="e">
        <f>'Comm Input'!#REF!</f>
        <v>#REF!</v>
      </c>
      <c r="M699" s="11" t="e">
        <f>'Comm Input'!#REF!</f>
        <v>#REF!</v>
      </c>
      <c r="N699" s="11" t="e">
        <f>'Comm Input'!#REF!</f>
        <v>#REF!</v>
      </c>
      <c r="O699" t="e">
        <f>'Comm Input'!#REF!</f>
        <v>#REF!</v>
      </c>
    </row>
    <row r="700" spans="1:15" ht="15" x14ac:dyDescent="0.25">
      <c r="A700" t="e">
        <f>'Comm Input'!#REF!</f>
        <v>#REF!</v>
      </c>
      <c r="B700" t="e">
        <f>'Comm Input'!#REF!</f>
        <v>#REF!</v>
      </c>
      <c r="C700" t="e">
        <f>'Comm Input'!#REF!</f>
        <v>#REF!</v>
      </c>
      <c r="D700" t="e">
        <f>'Comm Input'!#REF!</f>
        <v>#REF!</v>
      </c>
      <c r="E700" t="e">
        <f>'Comm Input'!#REF!</f>
        <v>#REF!</v>
      </c>
      <c r="F700" t="e">
        <f>'Comm Input'!#REF!</f>
        <v>#REF!</v>
      </c>
      <c r="G700" t="e">
        <f>'Comm Input'!#REF!</f>
        <v>#REF!</v>
      </c>
      <c r="H700" t="e">
        <f>'Comm Input'!#REF!</f>
        <v>#REF!</v>
      </c>
      <c r="I700" t="e">
        <f>'Comm Input'!#REF!</f>
        <v>#REF!</v>
      </c>
      <c r="J700" t="e">
        <f>'Comm Input'!#REF!</f>
        <v>#REF!</v>
      </c>
      <c r="K700" t="e">
        <f>'Comm Input'!#REF!</f>
        <v>#REF!</v>
      </c>
      <c r="L700" t="e">
        <f>'Comm Input'!#REF!</f>
        <v>#REF!</v>
      </c>
      <c r="M700" s="11" t="e">
        <f>'Comm Input'!#REF!</f>
        <v>#REF!</v>
      </c>
      <c r="N700" s="11" t="e">
        <f>'Comm Input'!#REF!</f>
        <v>#REF!</v>
      </c>
      <c r="O700" t="e">
        <f>'Comm Input'!#REF!</f>
        <v>#REF!</v>
      </c>
    </row>
    <row r="701" spans="1:15" ht="15" x14ac:dyDescent="0.25">
      <c r="A701" s="199" t="e">
        <f>'Comm Input'!#REF!</f>
        <v>#REF!</v>
      </c>
      <c r="B701" s="35" t="e">
        <f>'Comm Input'!#REF!</f>
        <v>#REF!</v>
      </c>
      <c r="C701" s="46" t="e">
        <f>'Comm Input'!#REF!</f>
        <v>#REF!</v>
      </c>
      <c r="D701" s="8" t="e">
        <f>'Comm Input'!#REF!</f>
        <v>#REF!</v>
      </c>
      <c r="E701" s="158" t="e">
        <f>'Comm Input'!#REF!</f>
        <v>#REF!</v>
      </c>
      <c r="F701" s="117" t="e">
        <f>'Comm Input'!#REF!</f>
        <v>#REF!</v>
      </c>
      <c r="G701" s="158" t="e">
        <f>'Comm Input'!#REF!</f>
        <v>#REF!</v>
      </c>
      <c r="H701" s="158" t="e">
        <f>'Comm Input'!#REF!</f>
        <v>#REF!</v>
      </c>
      <c r="I701" s="158" t="e">
        <f>'Comm Input'!#REF!</f>
        <v>#REF!</v>
      </c>
      <c r="J701" s="117" t="e">
        <f>'Comm Input'!#REF!</f>
        <v>#REF!</v>
      </c>
      <c r="K701" s="158" t="e">
        <f>'Comm Input'!#REF!</f>
        <v>#REF!</v>
      </c>
      <c r="L701" s="117" t="e">
        <f>'Comm Input'!#REF!</f>
        <v>#REF!</v>
      </c>
      <c r="M701" s="159" t="e">
        <f>'Comm Input'!#REF!</f>
        <v>#REF!</v>
      </c>
      <c r="N701" s="159" t="e">
        <f>'Comm Input'!#REF!</f>
        <v>#REF!</v>
      </c>
      <c r="O701" s="158" t="e">
        <f>'Comm Input'!#REF!</f>
        <v>#REF!</v>
      </c>
    </row>
    <row r="702" spans="1:15" ht="15" x14ac:dyDescent="0.25">
      <c r="A702" t="e">
        <f>'Comm Input'!#REF!</f>
        <v>#REF!</v>
      </c>
      <c r="B702" t="e">
        <f>'Comm Input'!#REF!</f>
        <v>#REF!</v>
      </c>
      <c r="C702" t="e">
        <f>'Comm Input'!#REF!</f>
        <v>#REF!</v>
      </c>
      <c r="D702" s="90" t="e">
        <f>'Comm Input'!#REF!</f>
        <v>#REF!</v>
      </c>
      <c r="E702" s="36" t="e">
        <f>'Comm Input'!#REF!</f>
        <v>#REF!</v>
      </c>
      <c r="F702" s="23" t="e">
        <f>'Comm Input'!#REF!</f>
        <v>#REF!</v>
      </c>
      <c r="G702" s="36" t="e">
        <f>'Comm Input'!#REF!</f>
        <v>#REF!</v>
      </c>
      <c r="H702" s="36" t="e">
        <f>'Comm Input'!#REF!</f>
        <v>#REF!</v>
      </c>
      <c r="I702" t="e">
        <f>'Comm Input'!#REF!</f>
        <v>#REF!</v>
      </c>
      <c r="J702" s="23" t="e">
        <f>'Comm Input'!#REF!</f>
        <v>#REF!</v>
      </c>
      <c r="K702" s="22" t="e">
        <f>'Comm Input'!#REF!</f>
        <v>#REF!</v>
      </c>
      <c r="L702" s="23" t="e">
        <f>'Comm Input'!#REF!</f>
        <v>#REF!</v>
      </c>
      <c r="M702" s="23" t="e">
        <f>'Comm Input'!#REF!</f>
        <v>#REF!</v>
      </c>
      <c r="N702" s="23" t="e">
        <f>'Comm Input'!#REF!</f>
        <v>#REF!</v>
      </c>
      <c r="O702" t="e">
        <f>'Comm Input'!#REF!</f>
        <v>#REF!</v>
      </c>
    </row>
    <row r="703" spans="1:15" ht="15" x14ac:dyDescent="0.25">
      <c r="A703" s="11" t="e">
        <f>'Comm Input'!#REF!</f>
        <v>#REF!</v>
      </c>
      <c r="B703" s="11" t="e">
        <f>'Comm Input'!#REF!</f>
        <v>#REF!</v>
      </c>
      <c r="C703" s="11" t="e">
        <f>'Comm Input'!#REF!</f>
        <v>#REF!</v>
      </c>
      <c r="D703" s="11" t="e">
        <f>'Comm Input'!#REF!</f>
        <v>#REF!</v>
      </c>
      <c r="E703" s="36" t="e">
        <f>'Comm Input'!#REF!</f>
        <v>#REF!</v>
      </c>
      <c r="F703" s="23" t="e">
        <f>'Comm Input'!#REF!</f>
        <v>#REF!</v>
      </c>
      <c r="G703" s="36" t="e">
        <f>'Comm Input'!#REF!</f>
        <v>#REF!</v>
      </c>
      <c r="H703" s="36" t="e">
        <f>'Comm Input'!#REF!</f>
        <v>#REF!</v>
      </c>
      <c r="I703" t="e">
        <f>'Comm Input'!#REF!</f>
        <v>#REF!</v>
      </c>
      <c r="J703" s="23" t="e">
        <f>'Comm Input'!#REF!</f>
        <v>#REF!</v>
      </c>
      <c r="K703" s="22" t="e">
        <f>'Comm Input'!#REF!</f>
        <v>#REF!</v>
      </c>
      <c r="L703" s="23" t="e">
        <f>'Comm Input'!#REF!</f>
        <v>#REF!</v>
      </c>
      <c r="M703" s="23" t="e">
        <f>'Comm Input'!#REF!</f>
        <v>#REF!</v>
      </c>
      <c r="N703" s="23" t="e">
        <f>'Comm Input'!#REF!</f>
        <v>#REF!</v>
      </c>
      <c r="O703" t="e">
        <f>'Comm Input'!#REF!</f>
        <v>#REF!</v>
      </c>
    </row>
    <row r="704" spans="1:15" ht="15" x14ac:dyDescent="0.25">
      <c r="A704" s="11" t="e">
        <f>'Comm Input'!#REF!</f>
        <v>#REF!</v>
      </c>
      <c r="B704" s="11" t="e">
        <f>'Comm Input'!#REF!</f>
        <v>#REF!</v>
      </c>
      <c r="C704" t="e">
        <f>'Comm Input'!#REF!</f>
        <v>#REF!</v>
      </c>
      <c r="D704" s="11" t="e">
        <f>'Comm Input'!#REF!</f>
        <v>#REF!</v>
      </c>
      <c r="E704" s="36" t="e">
        <f>'Comm Input'!#REF!</f>
        <v>#REF!</v>
      </c>
      <c r="F704" s="23" t="e">
        <f>'Comm Input'!#REF!</f>
        <v>#REF!</v>
      </c>
      <c r="G704" s="36" t="e">
        <f>'Comm Input'!#REF!</f>
        <v>#REF!</v>
      </c>
      <c r="H704" s="36" t="e">
        <f>'Comm Input'!#REF!</f>
        <v>#REF!</v>
      </c>
      <c r="I704" t="e">
        <f>'Comm Input'!#REF!</f>
        <v>#REF!</v>
      </c>
      <c r="J704" s="23" t="e">
        <f>'Comm Input'!#REF!</f>
        <v>#REF!</v>
      </c>
      <c r="K704" s="22" t="e">
        <f>'Comm Input'!#REF!</f>
        <v>#REF!</v>
      </c>
      <c r="L704" s="23" t="e">
        <f>'Comm Input'!#REF!</f>
        <v>#REF!</v>
      </c>
      <c r="M704" s="23" t="e">
        <f>'Comm Input'!#REF!</f>
        <v>#REF!</v>
      </c>
      <c r="N704" s="23" t="e">
        <f>'Comm Input'!#REF!</f>
        <v>#REF!</v>
      </c>
      <c r="O704" t="e">
        <f>'Comm Input'!#REF!</f>
        <v>#REF!</v>
      </c>
    </row>
    <row r="705" spans="1:15" ht="15" x14ac:dyDescent="0.25">
      <c r="A705" s="11" t="e">
        <f>'Comm Input'!#REF!</f>
        <v>#REF!</v>
      </c>
      <c r="B705" s="11" t="e">
        <f>'Comm Input'!#REF!</f>
        <v>#REF!</v>
      </c>
      <c r="C705" s="11" t="e">
        <f>'Comm Input'!#REF!</f>
        <v>#REF!</v>
      </c>
      <c r="D705" s="11" t="e">
        <f>'Comm Input'!#REF!</f>
        <v>#REF!</v>
      </c>
      <c r="E705" s="36" t="e">
        <f>'Comm Input'!#REF!</f>
        <v>#REF!</v>
      </c>
      <c r="F705" s="23" t="e">
        <f>'Comm Input'!#REF!</f>
        <v>#REF!</v>
      </c>
      <c r="G705" s="36" t="e">
        <f>'Comm Input'!#REF!</f>
        <v>#REF!</v>
      </c>
      <c r="H705" s="36" t="e">
        <f>'Comm Input'!#REF!</f>
        <v>#REF!</v>
      </c>
      <c r="I705" t="e">
        <f>'Comm Input'!#REF!</f>
        <v>#REF!</v>
      </c>
      <c r="J705" s="23" t="e">
        <f>'Comm Input'!#REF!</f>
        <v>#REF!</v>
      </c>
      <c r="K705" s="22" t="e">
        <f>'Comm Input'!#REF!</f>
        <v>#REF!</v>
      </c>
      <c r="L705" s="23" t="e">
        <f>'Comm Input'!#REF!</f>
        <v>#REF!</v>
      </c>
      <c r="M705" s="23" t="e">
        <f>'Comm Input'!#REF!</f>
        <v>#REF!</v>
      </c>
      <c r="N705" s="23" t="e">
        <f>'Comm Input'!#REF!</f>
        <v>#REF!</v>
      </c>
      <c r="O705" t="e">
        <f>'Comm Input'!#REF!</f>
        <v>#REF!</v>
      </c>
    </row>
    <row r="706" spans="1:15" ht="15" x14ac:dyDescent="0.25">
      <c r="A706" s="11" t="e">
        <f>'Comm Input'!#REF!</f>
        <v>#REF!</v>
      </c>
      <c r="B706" t="e">
        <f>'Comm Input'!#REF!</f>
        <v>#REF!</v>
      </c>
      <c r="C706" t="e">
        <f>'Comm Input'!#REF!</f>
        <v>#REF!</v>
      </c>
      <c r="D706" s="40" t="e">
        <f>'Comm Input'!#REF!</f>
        <v>#REF!</v>
      </c>
      <c r="E706" s="36" t="e">
        <f>'Comm Input'!#REF!</f>
        <v>#REF!</v>
      </c>
      <c r="F706" s="22" t="e">
        <f>'Comm Input'!#REF!</f>
        <v>#REF!</v>
      </c>
      <c r="G706" s="36" t="e">
        <f>'Comm Input'!#REF!</f>
        <v>#REF!</v>
      </c>
      <c r="H706" s="38" t="e">
        <f>'Comm Input'!#REF!</f>
        <v>#REF!</v>
      </c>
      <c r="I706" s="38" t="e">
        <f>'Comm Input'!#REF!</f>
        <v>#REF!</v>
      </c>
      <c r="J706" s="22" t="e">
        <f>'Comm Input'!#REF!</f>
        <v>#REF!</v>
      </c>
      <c r="K706" s="22" t="e">
        <f>'Comm Input'!#REF!</f>
        <v>#REF!</v>
      </c>
      <c r="L706" s="23" t="e">
        <f>'Comm Input'!#REF!</f>
        <v>#REF!</v>
      </c>
      <c r="M706" s="23" t="e">
        <f>'Comm Input'!#REF!</f>
        <v>#REF!</v>
      </c>
      <c r="N706" s="23" t="e">
        <f>'Comm Input'!#REF!</f>
        <v>#REF!</v>
      </c>
      <c r="O706" t="e">
        <f>'Comm Input'!#REF!</f>
        <v>#REF!</v>
      </c>
    </row>
    <row r="707" spans="1:15" ht="15" x14ac:dyDescent="0.25">
      <c r="A707" s="11" t="e">
        <f>'Comm Input'!#REF!</f>
        <v>#REF!</v>
      </c>
      <c r="B707" t="e">
        <f>'Comm Input'!#REF!</f>
        <v>#REF!</v>
      </c>
      <c r="C707" s="11" t="e">
        <f>'Comm Input'!#REF!</f>
        <v>#REF!</v>
      </c>
      <c r="D707" s="40" t="e">
        <f>'Comm Input'!#REF!</f>
        <v>#REF!</v>
      </c>
      <c r="E707" s="36" t="e">
        <f>'Comm Input'!#REF!</f>
        <v>#REF!</v>
      </c>
      <c r="F707" s="22" t="e">
        <f>'Comm Input'!#REF!</f>
        <v>#REF!</v>
      </c>
      <c r="G707" s="36" t="e">
        <f>'Comm Input'!#REF!</f>
        <v>#REF!</v>
      </c>
      <c r="H707" s="38" t="e">
        <f>'Comm Input'!#REF!</f>
        <v>#REF!</v>
      </c>
      <c r="I707" s="38" t="e">
        <f>'Comm Input'!#REF!</f>
        <v>#REF!</v>
      </c>
      <c r="J707" s="22" t="e">
        <f>'Comm Input'!#REF!</f>
        <v>#REF!</v>
      </c>
      <c r="K707" s="22" t="e">
        <f>'Comm Input'!#REF!</f>
        <v>#REF!</v>
      </c>
      <c r="L707" s="23" t="e">
        <f>'Comm Input'!#REF!</f>
        <v>#REF!</v>
      </c>
      <c r="M707" s="23" t="e">
        <f>'Comm Input'!#REF!</f>
        <v>#REF!</v>
      </c>
      <c r="N707" s="23" t="e">
        <f>'Comm Input'!#REF!</f>
        <v>#REF!</v>
      </c>
      <c r="O707" t="e">
        <f>'Comm Input'!#REF!</f>
        <v>#REF!</v>
      </c>
    </row>
    <row r="708" spans="1:15" ht="15" x14ac:dyDescent="0.25">
      <c r="A708" t="e">
        <f>'Comm Input'!#REF!</f>
        <v>#REF!</v>
      </c>
      <c r="B708" t="e">
        <f>'Comm Input'!#REF!</f>
        <v>#REF!</v>
      </c>
      <c r="C708" t="e">
        <f>'Comm Input'!#REF!</f>
        <v>#REF!</v>
      </c>
      <c r="D708" t="e">
        <f>'Comm Input'!#REF!</f>
        <v>#REF!</v>
      </c>
      <c r="E708" t="e">
        <f>'Comm Input'!#REF!</f>
        <v>#REF!</v>
      </c>
      <c r="F708" t="e">
        <f>'Comm Input'!#REF!</f>
        <v>#REF!</v>
      </c>
      <c r="G708" t="e">
        <f>'Comm Input'!#REF!</f>
        <v>#REF!</v>
      </c>
      <c r="H708" t="e">
        <f>'Comm Input'!#REF!</f>
        <v>#REF!</v>
      </c>
      <c r="I708" t="e">
        <f>'Comm Input'!#REF!</f>
        <v>#REF!</v>
      </c>
      <c r="J708" t="e">
        <f>'Comm Input'!#REF!</f>
        <v>#REF!</v>
      </c>
      <c r="K708" t="e">
        <f>'Comm Input'!#REF!</f>
        <v>#REF!</v>
      </c>
      <c r="L708" t="e">
        <f>'Comm Input'!#REF!</f>
        <v>#REF!</v>
      </c>
      <c r="M708" s="11" t="e">
        <f>'Comm Input'!#REF!</f>
        <v>#REF!</v>
      </c>
      <c r="N708" s="11" t="e">
        <f>'Comm Input'!#REF!</f>
        <v>#REF!</v>
      </c>
      <c r="O708" t="e">
        <f>'Comm Input'!#REF!</f>
        <v>#REF!</v>
      </c>
    </row>
    <row r="709" spans="1:15" ht="23.25" x14ac:dyDescent="0.35">
      <c r="A709" t="e">
        <f>'Comm Input'!#REF!</f>
        <v>#REF!</v>
      </c>
      <c r="B709" t="e">
        <f>'Comm Input'!#REF!</f>
        <v>#REF!</v>
      </c>
      <c r="C709" t="e">
        <f>'Comm Input'!#REF!</f>
        <v>#REF!</v>
      </c>
      <c r="D709" t="e">
        <f>'Comm Input'!#REF!</f>
        <v>#REF!</v>
      </c>
      <c r="E709" t="e">
        <f>'Comm Input'!#REF!</f>
        <v>#REF!</v>
      </c>
      <c r="F709" t="e">
        <f>'Comm Input'!#REF!</f>
        <v>#REF!</v>
      </c>
      <c r="G709" t="e">
        <f>'Comm Input'!#REF!</f>
        <v>#REF!</v>
      </c>
      <c r="H709" t="e">
        <f>'Comm Input'!#REF!</f>
        <v>#REF!</v>
      </c>
      <c r="I709" t="e">
        <f>'Comm Input'!#REF!</f>
        <v>#REF!</v>
      </c>
      <c r="J709" t="e">
        <f>'Comm Input'!#REF!</f>
        <v>#REF!</v>
      </c>
      <c r="K709" s="1177" t="e">
        <f>'Comm Input'!#REF!</f>
        <v>#REF!</v>
      </c>
      <c r="L709" s="27" t="e">
        <f>'Comm Input'!#REF!</f>
        <v>#REF!</v>
      </c>
      <c r="M709" s="1177" t="e">
        <f>'Comm Input'!#REF!</f>
        <v>#REF!</v>
      </c>
      <c r="N709" s="164" t="e">
        <f>'Comm Input'!#REF!</f>
        <v>#REF!</v>
      </c>
      <c r="O709" s="109" t="e">
        <f>'Comm Input'!#REF!</f>
        <v>#REF!</v>
      </c>
    </row>
    <row r="710" spans="1:15" ht="15" x14ac:dyDescent="0.25">
      <c r="A710" t="e">
        <f>'Comm Input'!#REF!</f>
        <v>#REF!</v>
      </c>
      <c r="B710" t="e">
        <f>'Comm Input'!#REF!</f>
        <v>#REF!</v>
      </c>
      <c r="C710" t="e">
        <f>'Comm Input'!#REF!</f>
        <v>#REF!</v>
      </c>
      <c r="D710" t="e">
        <f>'Comm Input'!#REF!</f>
        <v>#REF!</v>
      </c>
      <c r="E710" t="e">
        <f>'Comm Input'!#REF!</f>
        <v>#REF!</v>
      </c>
      <c r="F710" t="e">
        <f>'Comm Input'!#REF!</f>
        <v>#REF!</v>
      </c>
      <c r="G710" t="e">
        <f>'Comm Input'!#REF!</f>
        <v>#REF!</v>
      </c>
      <c r="H710" t="e">
        <f>'Comm Input'!#REF!</f>
        <v>#REF!</v>
      </c>
      <c r="I710" t="e">
        <f>'Comm Input'!#REF!</f>
        <v>#REF!</v>
      </c>
      <c r="J710" t="e">
        <f>'Comm Input'!#REF!</f>
        <v>#REF!</v>
      </c>
      <c r="K710" t="e">
        <f>'Comm Input'!#REF!</f>
        <v>#REF!</v>
      </c>
      <c r="L710" t="e">
        <f>'Comm Input'!#REF!</f>
        <v>#REF!</v>
      </c>
      <c r="M710" s="11" t="e">
        <f>'Comm Input'!#REF!</f>
        <v>#REF!</v>
      </c>
      <c r="N710" s="11" t="e">
        <f>'Comm Input'!#REF!</f>
        <v>#REF!</v>
      </c>
      <c r="O710" t="e">
        <f>'Comm Input'!#REF!</f>
        <v>#REF!</v>
      </c>
    </row>
    <row r="711" spans="1:15" ht="15" x14ac:dyDescent="0.25">
      <c r="A711" t="e">
        <f>'Comm Input'!#REF!</f>
        <v>#REF!</v>
      </c>
      <c r="B711" t="e">
        <f>'Comm Input'!#REF!</f>
        <v>#REF!</v>
      </c>
      <c r="C711" t="e">
        <f>'Comm Input'!#REF!</f>
        <v>#REF!</v>
      </c>
      <c r="D711" t="e">
        <f>'Comm Input'!#REF!</f>
        <v>#REF!</v>
      </c>
      <c r="E711" t="e">
        <f>'Comm Input'!#REF!</f>
        <v>#REF!</v>
      </c>
      <c r="F711" t="e">
        <f>'Comm Input'!#REF!</f>
        <v>#REF!</v>
      </c>
      <c r="G711" t="e">
        <f>'Comm Input'!#REF!</f>
        <v>#REF!</v>
      </c>
      <c r="H711" t="e">
        <f>'Comm Input'!#REF!</f>
        <v>#REF!</v>
      </c>
      <c r="I711" t="e">
        <f>'Comm Input'!#REF!</f>
        <v>#REF!</v>
      </c>
      <c r="J711" t="e">
        <f>'Comm Input'!#REF!</f>
        <v>#REF!</v>
      </c>
      <c r="K711" t="e">
        <f>'Comm Input'!#REF!</f>
        <v>#REF!</v>
      </c>
      <c r="L711" t="e">
        <f>'Comm Input'!#REF!</f>
        <v>#REF!</v>
      </c>
      <c r="M711" s="11" t="e">
        <f>'Comm Input'!#REF!</f>
        <v>#REF!</v>
      </c>
      <c r="N711" s="11" t="e">
        <f>'Comm Input'!#REF!</f>
        <v>#REF!</v>
      </c>
      <c r="O711" t="e">
        <f>'Comm Input'!#REF!</f>
        <v>#REF!</v>
      </c>
    </row>
    <row r="712" spans="1:15" ht="15" x14ac:dyDescent="0.25">
      <c r="A712" s="199" t="e">
        <f>'Comm Input'!#REF!</f>
        <v>#REF!</v>
      </c>
      <c r="B712" s="35" t="e">
        <f>'Comm Input'!#REF!</f>
        <v>#REF!</v>
      </c>
      <c r="C712" s="46" t="e">
        <f>'Comm Input'!#REF!</f>
        <v>#REF!</v>
      </c>
      <c r="D712" s="8" t="e">
        <f>'Comm Input'!#REF!</f>
        <v>#REF!</v>
      </c>
      <c r="E712" s="158" t="e">
        <f>'Comm Input'!#REF!</f>
        <v>#REF!</v>
      </c>
      <c r="F712" s="117" t="e">
        <f>'Comm Input'!#REF!</f>
        <v>#REF!</v>
      </c>
      <c r="G712" s="158" t="e">
        <f>'Comm Input'!#REF!</f>
        <v>#REF!</v>
      </c>
      <c r="H712" s="158" t="e">
        <f>'Comm Input'!#REF!</f>
        <v>#REF!</v>
      </c>
      <c r="I712" s="158" t="e">
        <f>'Comm Input'!#REF!</f>
        <v>#REF!</v>
      </c>
      <c r="J712" s="117" t="e">
        <f>'Comm Input'!#REF!</f>
        <v>#REF!</v>
      </c>
      <c r="K712" s="158" t="e">
        <f>'Comm Input'!#REF!</f>
        <v>#REF!</v>
      </c>
      <c r="L712" s="158" t="e">
        <f>'Comm Input'!#REF!</f>
        <v>#REF!</v>
      </c>
      <c r="M712" s="159" t="e">
        <f>'Comm Input'!#REF!</f>
        <v>#REF!</v>
      </c>
      <c r="N712" s="159" t="e">
        <f>'Comm Input'!#REF!</f>
        <v>#REF!</v>
      </c>
      <c r="O712" s="158" t="e">
        <f>'Comm Input'!#REF!</f>
        <v>#REF!</v>
      </c>
    </row>
    <row r="713" spans="1:15" ht="15" x14ac:dyDescent="0.25">
      <c r="A713" t="e">
        <f>'Comm Input'!#REF!</f>
        <v>#REF!</v>
      </c>
      <c r="B713" t="e">
        <f>'Comm Input'!#REF!</f>
        <v>#REF!</v>
      </c>
      <c r="C713" t="e">
        <f>'Comm Input'!#REF!</f>
        <v>#REF!</v>
      </c>
      <c r="D713" t="e">
        <f>'Comm Input'!#REF!</f>
        <v>#REF!</v>
      </c>
      <c r="E713" s="36" t="e">
        <f>'Comm Input'!#REF!</f>
        <v>#REF!</v>
      </c>
      <c r="F713" s="23" t="e">
        <f>'Comm Input'!#REF!</f>
        <v>#REF!</v>
      </c>
      <c r="G713" s="36" t="e">
        <f>'Comm Input'!#REF!</f>
        <v>#REF!</v>
      </c>
      <c r="H713" s="36" t="e">
        <f>'Comm Input'!#REF!</f>
        <v>#REF!</v>
      </c>
      <c r="I713" t="e">
        <f>'Comm Input'!#REF!</f>
        <v>#REF!</v>
      </c>
      <c r="J713" s="23" t="e">
        <f>'Comm Input'!#REF!</f>
        <v>#REF!</v>
      </c>
      <c r="K713" s="22" t="e">
        <f>'Comm Input'!#REF!</f>
        <v>#REF!</v>
      </c>
      <c r="L713" s="23" t="e">
        <f>'Comm Input'!#REF!</f>
        <v>#REF!</v>
      </c>
      <c r="M713" s="23" t="e">
        <f>'Comm Input'!#REF!</f>
        <v>#REF!</v>
      </c>
      <c r="N713" s="23" t="e">
        <f>'Comm Input'!#REF!</f>
        <v>#REF!</v>
      </c>
      <c r="O713" t="e">
        <f>'Comm Input'!#REF!</f>
        <v>#REF!</v>
      </c>
    </row>
    <row r="714" spans="1:15" ht="15" x14ac:dyDescent="0.25">
      <c r="A714" s="11" t="e">
        <f>'Comm Input'!#REF!</f>
        <v>#REF!</v>
      </c>
      <c r="B714" s="11" t="e">
        <f>'Comm Input'!#REF!</f>
        <v>#REF!</v>
      </c>
      <c r="C714" s="11" t="e">
        <f>'Comm Input'!#REF!</f>
        <v>#REF!</v>
      </c>
      <c r="D714" s="11" t="e">
        <f>'Comm Input'!#REF!</f>
        <v>#REF!</v>
      </c>
      <c r="E714" s="36" t="e">
        <f>'Comm Input'!#REF!</f>
        <v>#REF!</v>
      </c>
      <c r="F714" s="23" t="e">
        <f>'Comm Input'!#REF!</f>
        <v>#REF!</v>
      </c>
      <c r="G714" s="36" t="e">
        <f>'Comm Input'!#REF!</f>
        <v>#REF!</v>
      </c>
      <c r="H714" s="36" t="e">
        <f>'Comm Input'!#REF!</f>
        <v>#REF!</v>
      </c>
      <c r="I714" t="e">
        <f>'Comm Input'!#REF!</f>
        <v>#REF!</v>
      </c>
      <c r="J714" s="23" t="e">
        <f>'Comm Input'!#REF!</f>
        <v>#REF!</v>
      </c>
      <c r="K714" s="22" t="e">
        <f>'Comm Input'!#REF!</f>
        <v>#REF!</v>
      </c>
      <c r="L714" s="23" t="e">
        <f>'Comm Input'!#REF!</f>
        <v>#REF!</v>
      </c>
      <c r="M714" s="23" t="e">
        <f>'Comm Input'!#REF!</f>
        <v>#REF!</v>
      </c>
      <c r="N714" s="23" t="e">
        <f>'Comm Input'!#REF!</f>
        <v>#REF!</v>
      </c>
      <c r="O714" t="e">
        <f>'Comm Input'!#REF!</f>
        <v>#REF!</v>
      </c>
    </row>
    <row r="715" spans="1:15" ht="15" x14ac:dyDescent="0.25">
      <c r="A715" s="11" t="e">
        <f>'Comm Input'!#REF!</f>
        <v>#REF!</v>
      </c>
      <c r="B715" s="11" t="e">
        <f>'Comm Input'!#REF!</f>
        <v>#REF!</v>
      </c>
      <c r="C715" t="e">
        <f>'Comm Input'!#REF!</f>
        <v>#REF!</v>
      </c>
      <c r="D715" s="11" t="e">
        <f>'Comm Input'!#REF!</f>
        <v>#REF!</v>
      </c>
      <c r="E715" s="36" t="e">
        <f>'Comm Input'!#REF!</f>
        <v>#REF!</v>
      </c>
      <c r="F715" s="23" t="e">
        <f>'Comm Input'!#REF!</f>
        <v>#REF!</v>
      </c>
      <c r="G715" s="36" t="e">
        <f>'Comm Input'!#REF!</f>
        <v>#REF!</v>
      </c>
      <c r="H715" s="36" t="e">
        <f>'Comm Input'!#REF!</f>
        <v>#REF!</v>
      </c>
      <c r="I715" t="e">
        <f>'Comm Input'!#REF!</f>
        <v>#REF!</v>
      </c>
      <c r="J715" s="23" t="e">
        <f>'Comm Input'!#REF!</f>
        <v>#REF!</v>
      </c>
      <c r="K715" s="22" t="e">
        <f>'Comm Input'!#REF!</f>
        <v>#REF!</v>
      </c>
      <c r="L715" s="23" t="e">
        <f>'Comm Input'!#REF!</f>
        <v>#REF!</v>
      </c>
      <c r="M715" s="23" t="e">
        <f>'Comm Input'!#REF!</f>
        <v>#REF!</v>
      </c>
      <c r="N715" s="23" t="e">
        <f>'Comm Input'!#REF!</f>
        <v>#REF!</v>
      </c>
      <c r="O715" t="e">
        <f>'Comm Input'!#REF!</f>
        <v>#REF!</v>
      </c>
    </row>
    <row r="716" spans="1:15" ht="23.25" x14ac:dyDescent="0.35">
      <c r="A716" s="11" t="e">
        <f>'Comm Input'!#REF!</f>
        <v>#REF!</v>
      </c>
      <c r="B716" s="11" t="e">
        <f>'Comm Input'!#REF!</f>
        <v>#REF!</v>
      </c>
      <c r="C716" s="11" t="e">
        <f>'Comm Input'!#REF!</f>
        <v>#REF!</v>
      </c>
      <c r="D716" s="11" t="e">
        <f>'Comm Input'!#REF!</f>
        <v>#REF!</v>
      </c>
      <c r="E716" s="36" t="e">
        <f>'Comm Input'!#REF!</f>
        <v>#REF!</v>
      </c>
      <c r="F716" s="23" t="e">
        <f>'Comm Input'!#REF!</f>
        <v>#REF!</v>
      </c>
      <c r="G716" s="36" t="e">
        <f>'Comm Input'!#REF!</f>
        <v>#REF!</v>
      </c>
      <c r="H716" s="36" t="e">
        <f>'Comm Input'!#REF!</f>
        <v>#REF!</v>
      </c>
      <c r="I716" t="e">
        <f>'Comm Input'!#REF!</f>
        <v>#REF!</v>
      </c>
      <c r="J716" s="23" t="e">
        <f>'Comm Input'!#REF!</f>
        <v>#REF!</v>
      </c>
      <c r="K716" s="22" t="e">
        <f>'Comm Input'!#REF!</f>
        <v>#REF!</v>
      </c>
      <c r="L716" s="51" t="e">
        <f>'Comm Input'!#REF!</f>
        <v>#REF!</v>
      </c>
      <c r="M716" s="23" t="e">
        <f>'Comm Input'!#REF!</f>
        <v>#REF!</v>
      </c>
      <c r="N716" s="23" t="e">
        <f>'Comm Input'!#REF!</f>
        <v>#REF!</v>
      </c>
      <c r="O716" t="e">
        <f>'Comm Input'!#REF!</f>
        <v>#REF!</v>
      </c>
    </row>
    <row r="717" spans="1:15" ht="15" x14ac:dyDescent="0.25">
      <c r="A717" s="11" t="e">
        <f>'Comm Input'!#REF!</f>
        <v>#REF!</v>
      </c>
      <c r="B717" t="e">
        <f>'Comm Input'!#REF!</f>
        <v>#REF!</v>
      </c>
      <c r="C717" t="e">
        <f>'Comm Input'!#REF!</f>
        <v>#REF!</v>
      </c>
      <c r="D717" s="40" t="e">
        <f>'Comm Input'!#REF!</f>
        <v>#REF!</v>
      </c>
      <c r="E717" s="36" t="e">
        <f>'Comm Input'!#REF!</f>
        <v>#REF!</v>
      </c>
      <c r="F717" s="22" t="e">
        <f>'Comm Input'!#REF!</f>
        <v>#REF!</v>
      </c>
      <c r="G717" s="36" t="e">
        <f>'Comm Input'!#REF!</f>
        <v>#REF!</v>
      </c>
      <c r="H717" s="38" t="e">
        <f>'Comm Input'!#REF!</f>
        <v>#REF!</v>
      </c>
      <c r="I717" s="38" t="e">
        <f>'Comm Input'!#REF!</f>
        <v>#REF!</v>
      </c>
      <c r="J717" s="22" t="e">
        <f>'Comm Input'!#REF!</f>
        <v>#REF!</v>
      </c>
      <c r="K717" s="22" t="e">
        <f>'Comm Input'!#REF!</f>
        <v>#REF!</v>
      </c>
      <c r="L717" s="23" t="e">
        <f>'Comm Input'!#REF!</f>
        <v>#REF!</v>
      </c>
      <c r="M717" s="23" t="e">
        <f>'Comm Input'!#REF!</f>
        <v>#REF!</v>
      </c>
      <c r="N717" s="23" t="e">
        <f>'Comm Input'!#REF!</f>
        <v>#REF!</v>
      </c>
      <c r="O717" t="e">
        <f>'Comm Input'!#REF!</f>
        <v>#REF!</v>
      </c>
    </row>
    <row r="718" spans="1:15" ht="15" x14ac:dyDescent="0.25">
      <c r="A718" s="11" t="e">
        <f>'Comm Input'!#REF!</f>
        <v>#REF!</v>
      </c>
      <c r="B718" t="e">
        <f>'Comm Input'!#REF!</f>
        <v>#REF!</v>
      </c>
      <c r="C718" s="11" t="e">
        <f>'Comm Input'!#REF!</f>
        <v>#REF!</v>
      </c>
      <c r="D718" s="40" t="e">
        <f>'Comm Input'!#REF!</f>
        <v>#REF!</v>
      </c>
      <c r="E718" s="36" t="e">
        <f>'Comm Input'!#REF!</f>
        <v>#REF!</v>
      </c>
      <c r="F718" s="22" t="e">
        <f>'Comm Input'!#REF!</f>
        <v>#REF!</v>
      </c>
      <c r="G718" s="36" t="e">
        <f>'Comm Input'!#REF!</f>
        <v>#REF!</v>
      </c>
      <c r="H718" s="38" t="e">
        <f>'Comm Input'!#REF!</f>
        <v>#REF!</v>
      </c>
      <c r="I718" s="38" t="e">
        <f>'Comm Input'!#REF!</f>
        <v>#REF!</v>
      </c>
      <c r="J718" s="22" t="e">
        <f>'Comm Input'!#REF!</f>
        <v>#REF!</v>
      </c>
      <c r="K718" s="22" t="e">
        <f>'Comm Input'!#REF!</f>
        <v>#REF!</v>
      </c>
      <c r="L718" s="23" t="e">
        <f>'Comm Input'!#REF!</f>
        <v>#REF!</v>
      </c>
      <c r="M718" s="23" t="e">
        <f>'Comm Input'!#REF!</f>
        <v>#REF!</v>
      </c>
      <c r="N718" s="23" t="e">
        <f>'Comm Input'!#REF!</f>
        <v>#REF!</v>
      </c>
      <c r="O718" t="e">
        <f>'Comm Input'!#REF!</f>
        <v>#REF!</v>
      </c>
    </row>
    <row r="719" spans="1:15" ht="15" x14ac:dyDescent="0.25">
      <c r="A719" t="e">
        <f>'Comm Input'!#REF!</f>
        <v>#REF!</v>
      </c>
      <c r="B719" t="e">
        <f>'Comm Input'!#REF!</f>
        <v>#REF!</v>
      </c>
      <c r="C719" t="e">
        <f>'Comm Input'!#REF!</f>
        <v>#REF!</v>
      </c>
      <c r="D719" t="e">
        <f>'Comm Input'!#REF!</f>
        <v>#REF!</v>
      </c>
      <c r="E719" t="e">
        <f>'Comm Input'!#REF!</f>
        <v>#REF!</v>
      </c>
      <c r="F719" t="e">
        <f>'Comm Input'!#REF!</f>
        <v>#REF!</v>
      </c>
      <c r="G719" t="e">
        <f>'Comm Input'!#REF!</f>
        <v>#REF!</v>
      </c>
      <c r="H719" t="e">
        <f>'Comm Input'!#REF!</f>
        <v>#REF!</v>
      </c>
      <c r="I719" t="e">
        <f>'Comm Input'!#REF!</f>
        <v>#REF!</v>
      </c>
      <c r="J719" t="e">
        <f>'Comm Input'!#REF!</f>
        <v>#REF!</v>
      </c>
      <c r="K719" t="e">
        <f>'Comm Input'!#REF!</f>
        <v>#REF!</v>
      </c>
      <c r="L719" t="e">
        <f>'Comm Input'!#REF!</f>
        <v>#REF!</v>
      </c>
      <c r="M719" s="11" t="e">
        <f>'Comm Input'!#REF!</f>
        <v>#REF!</v>
      </c>
      <c r="N719" s="11" t="e">
        <f>'Comm Input'!#REF!</f>
        <v>#REF!</v>
      </c>
      <c r="O719" t="e">
        <f>'Comm Input'!#REF!</f>
        <v>#REF!</v>
      </c>
    </row>
    <row r="720" spans="1:15" ht="23.25" x14ac:dyDescent="0.35">
      <c r="A720" t="e">
        <f>'Comm Input'!#REF!</f>
        <v>#REF!</v>
      </c>
      <c r="B720" t="e">
        <f>'Comm Input'!#REF!</f>
        <v>#REF!</v>
      </c>
      <c r="C720" t="e">
        <f>'Comm Input'!#REF!</f>
        <v>#REF!</v>
      </c>
      <c r="D720" t="e">
        <f>'Comm Input'!#REF!</f>
        <v>#REF!</v>
      </c>
      <c r="E720" t="e">
        <f>'Comm Input'!#REF!</f>
        <v>#REF!</v>
      </c>
      <c r="F720" t="e">
        <f>'Comm Input'!#REF!</f>
        <v>#REF!</v>
      </c>
      <c r="G720" t="e">
        <f>'Comm Input'!#REF!</f>
        <v>#REF!</v>
      </c>
      <c r="H720" t="e">
        <f>'Comm Input'!#REF!</f>
        <v>#REF!</v>
      </c>
      <c r="I720" t="e">
        <f>'Comm Input'!#REF!</f>
        <v>#REF!</v>
      </c>
      <c r="J720" t="e">
        <f>'Comm Input'!#REF!</f>
        <v>#REF!</v>
      </c>
      <c r="K720" s="1177" t="e">
        <f>'Comm Input'!#REF!</f>
        <v>#REF!</v>
      </c>
      <c r="L720" s="1172" t="e">
        <f>'Comm Input'!#REF!</f>
        <v>#REF!</v>
      </c>
      <c r="M720" s="1177" t="e">
        <f>'Comm Input'!#REF!</f>
        <v>#REF!</v>
      </c>
      <c r="N720" s="164" t="e">
        <f>'Comm Input'!#REF!</f>
        <v>#REF!</v>
      </c>
      <c r="O720" s="109" t="e">
        <f>'Comm Input'!#REF!</f>
        <v>#REF!</v>
      </c>
    </row>
    <row r="721" spans="1:15" ht="15" x14ac:dyDescent="0.25">
      <c r="A721" t="e">
        <f>'Comm Input'!#REF!</f>
        <v>#REF!</v>
      </c>
      <c r="B721" t="e">
        <f>'Comm Input'!#REF!</f>
        <v>#REF!</v>
      </c>
      <c r="C721" t="e">
        <f>'Comm Input'!#REF!</f>
        <v>#REF!</v>
      </c>
      <c r="D721" t="e">
        <f>'Comm Input'!#REF!</f>
        <v>#REF!</v>
      </c>
      <c r="E721" t="e">
        <f>'Comm Input'!#REF!</f>
        <v>#REF!</v>
      </c>
      <c r="F721" t="e">
        <f>'Comm Input'!#REF!</f>
        <v>#REF!</v>
      </c>
      <c r="G721" t="e">
        <f>'Comm Input'!#REF!</f>
        <v>#REF!</v>
      </c>
      <c r="H721" t="e">
        <f>'Comm Input'!#REF!</f>
        <v>#REF!</v>
      </c>
      <c r="I721" t="e">
        <f>'Comm Input'!#REF!</f>
        <v>#REF!</v>
      </c>
      <c r="J721" t="e">
        <f>'Comm Input'!#REF!</f>
        <v>#REF!</v>
      </c>
      <c r="K721" t="e">
        <f>'Comm Input'!#REF!</f>
        <v>#REF!</v>
      </c>
      <c r="L721" t="e">
        <f>'Comm Input'!#REF!</f>
        <v>#REF!</v>
      </c>
      <c r="M721" s="11" t="e">
        <f>'Comm Input'!#REF!</f>
        <v>#REF!</v>
      </c>
      <c r="N721" s="11" t="e">
        <f>'Comm Input'!#REF!</f>
        <v>#REF!</v>
      </c>
      <c r="O721" t="e">
        <f>'Comm Input'!#REF!</f>
        <v>#REF!</v>
      </c>
    </row>
    <row r="722" spans="1:15" ht="15" x14ac:dyDescent="0.25">
      <c r="A722" t="e">
        <f>'Comm Input'!#REF!</f>
        <v>#REF!</v>
      </c>
      <c r="B722" t="e">
        <f>'Comm Input'!#REF!</f>
        <v>#REF!</v>
      </c>
      <c r="C722" t="e">
        <f>'Comm Input'!#REF!</f>
        <v>#REF!</v>
      </c>
      <c r="D722" t="e">
        <f>'Comm Input'!#REF!</f>
        <v>#REF!</v>
      </c>
      <c r="E722" t="e">
        <f>'Comm Input'!#REF!</f>
        <v>#REF!</v>
      </c>
      <c r="F722" t="e">
        <f>'Comm Input'!#REF!</f>
        <v>#REF!</v>
      </c>
      <c r="G722" t="e">
        <f>'Comm Input'!#REF!</f>
        <v>#REF!</v>
      </c>
      <c r="H722" t="e">
        <f>'Comm Input'!#REF!</f>
        <v>#REF!</v>
      </c>
      <c r="I722" t="e">
        <f>'Comm Input'!#REF!</f>
        <v>#REF!</v>
      </c>
      <c r="J722" t="e">
        <f>'Comm Input'!#REF!</f>
        <v>#REF!</v>
      </c>
      <c r="K722" t="e">
        <f>'Comm Input'!#REF!</f>
        <v>#REF!</v>
      </c>
      <c r="L722" t="e">
        <f>'Comm Input'!#REF!</f>
        <v>#REF!</v>
      </c>
      <c r="M722" s="11" t="e">
        <f>'Comm Input'!#REF!</f>
        <v>#REF!</v>
      </c>
      <c r="N722" s="11" t="e">
        <f>'Comm Input'!#REF!</f>
        <v>#REF!</v>
      </c>
      <c r="O722" t="e">
        <f>'Comm Input'!#REF!</f>
        <v>#REF!</v>
      </c>
    </row>
    <row r="723" spans="1:15" ht="15" x14ac:dyDescent="0.25">
      <c r="A723" s="199" t="e">
        <f>'Comm Input'!#REF!</f>
        <v>#REF!</v>
      </c>
      <c r="B723" s="35" t="e">
        <f>'Comm Input'!#REF!</f>
        <v>#REF!</v>
      </c>
      <c r="C723" s="46" t="e">
        <f>'Comm Input'!#REF!</f>
        <v>#REF!</v>
      </c>
      <c r="D723" s="8" t="e">
        <f>'Comm Input'!#REF!</f>
        <v>#REF!</v>
      </c>
      <c r="E723" s="158" t="e">
        <f>'Comm Input'!#REF!</f>
        <v>#REF!</v>
      </c>
      <c r="F723" s="117" t="e">
        <f>'Comm Input'!#REF!</f>
        <v>#REF!</v>
      </c>
      <c r="G723" s="158" t="e">
        <f>'Comm Input'!#REF!</f>
        <v>#REF!</v>
      </c>
      <c r="H723" s="158" t="e">
        <f>'Comm Input'!#REF!</f>
        <v>#REF!</v>
      </c>
      <c r="I723" s="158" t="e">
        <f>'Comm Input'!#REF!</f>
        <v>#REF!</v>
      </c>
      <c r="J723" s="117" t="e">
        <f>'Comm Input'!#REF!</f>
        <v>#REF!</v>
      </c>
      <c r="K723" s="158" t="e">
        <f>'Comm Input'!#REF!</f>
        <v>#REF!</v>
      </c>
      <c r="L723" s="117" t="e">
        <f>'Comm Input'!#REF!</f>
        <v>#REF!</v>
      </c>
      <c r="M723" s="159" t="e">
        <f>'Comm Input'!#REF!</f>
        <v>#REF!</v>
      </c>
      <c r="N723" s="159" t="e">
        <f>'Comm Input'!#REF!</f>
        <v>#REF!</v>
      </c>
      <c r="O723" s="158" t="e">
        <f>'Comm Input'!#REF!</f>
        <v>#REF!</v>
      </c>
    </row>
    <row r="724" spans="1:15" ht="15" x14ac:dyDescent="0.25">
      <c r="A724" t="e">
        <f>'Comm Input'!#REF!</f>
        <v>#REF!</v>
      </c>
      <c r="B724" t="e">
        <f>'Comm Input'!#REF!</f>
        <v>#REF!</v>
      </c>
      <c r="C724" t="e">
        <f>'Comm Input'!#REF!</f>
        <v>#REF!</v>
      </c>
      <c r="D724" s="90" t="e">
        <f>'Comm Input'!#REF!</f>
        <v>#REF!</v>
      </c>
      <c r="E724" s="36" t="e">
        <f>'Comm Input'!#REF!</f>
        <v>#REF!</v>
      </c>
      <c r="F724" s="23" t="e">
        <f>'Comm Input'!#REF!</f>
        <v>#REF!</v>
      </c>
      <c r="G724" s="36" t="e">
        <f>'Comm Input'!#REF!</f>
        <v>#REF!</v>
      </c>
      <c r="H724" s="36" t="e">
        <f>'Comm Input'!#REF!</f>
        <v>#REF!</v>
      </c>
      <c r="I724" t="e">
        <f>'Comm Input'!#REF!</f>
        <v>#REF!</v>
      </c>
      <c r="J724" s="23" t="e">
        <f>'Comm Input'!#REF!</f>
        <v>#REF!</v>
      </c>
      <c r="K724" s="22" t="e">
        <f>'Comm Input'!#REF!</f>
        <v>#REF!</v>
      </c>
      <c r="L724" s="23" t="e">
        <f>'Comm Input'!#REF!</f>
        <v>#REF!</v>
      </c>
      <c r="M724" s="23" t="e">
        <f>'Comm Input'!#REF!</f>
        <v>#REF!</v>
      </c>
      <c r="N724" s="23" t="e">
        <f>'Comm Input'!#REF!</f>
        <v>#REF!</v>
      </c>
      <c r="O724" t="e">
        <f>'Comm Input'!#REF!</f>
        <v>#REF!</v>
      </c>
    </row>
    <row r="725" spans="1:15" ht="15" x14ac:dyDescent="0.25">
      <c r="A725" s="11" t="e">
        <f>'Comm Input'!#REF!</f>
        <v>#REF!</v>
      </c>
      <c r="B725" s="11" t="e">
        <f>'Comm Input'!#REF!</f>
        <v>#REF!</v>
      </c>
      <c r="C725" s="11" t="e">
        <f>'Comm Input'!#REF!</f>
        <v>#REF!</v>
      </c>
      <c r="D725" s="11" t="e">
        <f>'Comm Input'!#REF!</f>
        <v>#REF!</v>
      </c>
      <c r="E725" s="36" t="e">
        <f>'Comm Input'!#REF!</f>
        <v>#REF!</v>
      </c>
      <c r="F725" s="23" t="e">
        <f>'Comm Input'!#REF!</f>
        <v>#REF!</v>
      </c>
      <c r="G725" s="36" t="e">
        <f>'Comm Input'!#REF!</f>
        <v>#REF!</v>
      </c>
      <c r="H725" s="36" t="e">
        <f>'Comm Input'!#REF!</f>
        <v>#REF!</v>
      </c>
      <c r="I725" t="e">
        <f>'Comm Input'!#REF!</f>
        <v>#REF!</v>
      </c>
      <c r="J725" s="23" t="e">
        <f>'Comm Input'!#REF!</f>
        <v>#REF!</v>
      </c>
      <c r="K725" s="22" t="e">
        <f>'Comm Input'!#REF!</f>
        <v>#REF!</v>
      </c>
      <c r="L725" s="23" t="e">
        <f>'Comm Input'!#REF!</f>
        <v>#REF!</v>
      </c>
      <c r="M725" s="23" t="e">
        <f>'Comm Input'!#REF!</f>
        <v>#REF!</v>
      </c>
      <c r="N725" s="23" t="e">
        <f>'Comm Input'!#REF!</f>
        <v>#REF!</v>
      </c>
      <c r="O725" t="e">
        <f>'Comm Input'!#REF!</f>
        <v>#REF!</v>
      </c>
    </row>
    <row r="726" spans="1:15" ht="15" x14ac:dyDescent="0.25">
      <c r="A726" s="11" t="e">
        <f>'Comm Input'!#REF!</f>
        <v>#REF!</v>
      </c>
      <c r="B726" s="11" t="e">
        <f>'Comm Input'!#REF!</f>
        <v>#REF!</v>
      </c>
      <c r="C726" t="e">
        <f>'Comm Input'!#REF!</f>
        <v>#REF!</v>
      </c>
      <c r="D726" s="12" t="e">
        <f>'Comm Input'!#REF!</f>
        <v>#REF!</v>
      </c>
      <c r="E726" s="36" t="e">
        <f>'Comm Input'!#REF!</f>
        <v>#REF!</v>
      </c>
      <c r="F726" s="23" t="e">
        <f>'Comm Input'!#REF!</f>
        <v>#REF!</v>
      </c>
      <c r="G726" s="36" t="e">
        <f>'Comm Input'!#REF!</f>
        <v>#REF!</v>
      </c>
      <c r="H726" s="36" t="e">
        <f>'Comm Input'!#REF!</f>
        <v>#REF!</v>
      </c>
      <c r="I726" t="e">
        <f>'Comm Input'!#REF!</f>
        <v>#REF!</v>
      </c>
      <c r="J726" s="23" t="e">
        <f>'Comm Input'!#REF!</f>
        <v>#REF!</v>
      </c>
      <c r="K726" s="22" t="e">
        <f>'Comm Input'!#REF!</f>
        <v>#REF!</v>
      </c>
      <c r="L726" s="23" t="e">
        <f>'Comm Input'!#REF!</f>
        <v>#REF!</v>
      </c>
      <c r="M726" s="23" t="e">
        <f>'Comm Input'!#REF!</f>
        <v>#REF!</v>
      </c>
      <c r="N726" s="23" t="e">
        <f>'Comm Input'!#REF!</f>
        <v>#REF!</v>
      </c>
      <c r="O726" t="e">
        <f>'Comm Input'!#REF!</f>
        <v>#REF!</v>
      </c>
    </row>
    <row r="727" spans="1:15" ht="15" x14ac:dyDescent="0.25">
      <c r="A727" s="11" t="e">
        <f>'Comm Input'!#REF!</f>
        <v>#REF!</v>
      </c>
      <c r="B727" s="11" t="e">
        <f>'Comm Input'!#REF!</f>
        <v>#REF!</v>
      </c>
      <c r="C727" s="11" t="e">
        <f>'Comm Input'!#REF!</f>
        <v>#REF!</v>
      </c>
      <c r="D727" s="11" t="e">
        <f>'Comm Input'!#REF!</f>
        <v>#REF!</v>
      </c>
      <c r="E727" s="36" t="e">
        <f>'Comm Input'!#REF!</f>
        <v>#REF!</v>
      </c>
      <c r="F727" s="23" t="e">
        <f>'Comm Input'!#REF!</f>
        <v>#REF!</v>
      </c>
      <c r="G727" s="36" t="e">
        <f>'Comm Input'!#REF!</f>
        <v>#REF!</v>
      </c>
      <c r="H727" s="36" t="e">
        <f>'Comm Input'!#REF!</f>
        <v>#REF!</v>
      </c>
      <c r="I727" t="e">
        <f>'Comm Input'!#REF!</f>
        <v>#REF!</v>
      </c>
      <c r="J727" s="23" t="e">
        <f>'Comm Input'!#REF!</f>
        <v>#REF!</v>
      </c>
      <c r="K727" s="22" t="e">
        <f>'Comm Input'!#REF!</f>
        <v>#REF!</v>
      </c>
      <c r="L727" s="23" t="e">
        <f>'Comm Input'!#REF!</f>
        <v>#REF!</v>
      </c>
      <c r="M727" s="23" t="e">
        <f>'Comm Input'!#REF!</f>
        <v>#REF!</v>
      </c>
      <c r="N727" s="23" t="e">
        <f>'Comm Input'!#REF!</f>
        <v>#REF!</v>
      </c>
      <c r="O727" t="e">
        <f>'Comm Input'!#REF!</f>
        <v>#REF!</v>
      </c>
    </row>
    <row r="728" spans="1:15" ht="15" x14ac:dyDescent="0.25">
      <c r="A728" s="11" t="e">
        <f>'Comm Input'!#REF!</f>
        <v>#REF!</v>
      </c>
      <c r="B728" t="e">
        <f>'Comm Input'!#REF!</f>
        <v>#REF!</v>
      </c>
      <c r="C728" t="e">
        <f>'Comm Input'!#REF!</f>
        <v>#REF!</v>
      </c>
      <c r="D728" s="40" t="e">
        <f>'Comm Input'!#REF!</f>
        <v>#REF!</v>
      </c>
      <c r="E728" s="36" t="e">
        <f>'Comm Input'!#REF!</f>
        <v>#REF!</v>
      </c>
      <c r="F728" s="22" t="e">
        <f>'Comm Input'!#REF!</f>
        <v>#REF!</v>
      </c>
      <c r="G728" s="36" t="e">
        <f>'Comm Input'!#REF!</f>
        <v>#REF!</v>
      </c>
      <c r="H728" s="38" t="e">
        <f>'Comm Input'!#REF!</f>
        <v>#REF!</v>
      </c>
      <c r="I728" s="38" t="e">
        <f>'Comm Input'!#REF!</f>
        <v>#REF!</v>
      </c>
      <c r="J728" s="22" t="e">
        <f>'Comm Input'!#REF!</f>
        <v>#REF!</v>
      </c>
      <c r="K728" s="22" t="e">
        <f>'Comm Input'!#REF!</f>
        <v>#REF!</v>
      </c>
      <c r="L728" s="23" t="e">
        <f>'Comm Input'!#REF!</f>
        <v>#REF!</v>
      </c>
      <c r="M728" s="23" t="e">
        <f>'Comm Input'!#REF!</f>
        <v>#REF!</v>
      </c>
      <c r="N728" s="23" t="e">
        <f>'Comm Input'!#REF!</f>
        <v>#REF!</v>
      </c>
      <c r="O728" t="e">
        <f>'Comm Input'!#REF!</f>
        <v>#REF!</v>
      </c>
    </row>
    <row r="729" spans="1:15" ht="15" x14ac:dyDescent="0.25">
      <c r="A729" s="11" t="e">
        <f>'Comm Input'!#REF!</f>
        <v>#REF!</v>
      </c>
      <c r="B729" t="e">
        <f>'Comm Input'!#REF!</f>
        <v>#REF!</v>
      </c>
      <c r="C729" s="11" t="e">
        <f>'Comm Input'!#REF!</f>
        <v>#REF!</v>
      </c>
      <c r="D729" s="40" t="e">
        <f>'Comm Input'!#REF!</f>
        <v>#REF!</v>
      </c>
      <c r="E729" s="36" t="e">
        <f>'Comm Input'!#REF!</f>
        <v>#REF!</v>
      </c>
      <c r="F729" s="22" t="e">
        <f>'Comm Input'!#REF!</f>
        <v>#REF!</v>
      </c>
      <c r="G729" s="36" t="e">
        <f>'Comm Input'!#REF!</f>
        <v>#REF!</v>
      </c>
      <c r="H729" s="38" t="e">
        <f>'Comm Input'!#REF!</f>
        <v>#REF!</v>
      </c>
      <c r="I729" s="38" t="e">
        <f>'Comm Input'!#REF!</f>
        <v>#REF!</v>
      </c>
      <c r="J729" s="22" t="e">
        <f>'Comm Input'!#REF!</f>
        <v>#REF!</v>
      </c>
      <c r="K729" s="22" t="e">
        <f>'Comm Input'!#REF!</f>
        <v>#REF!</v>
      </c>
      <c r="L729" s="23" t="e">
        <f>'Comm Input'!#REF!</f>
        <v>#REF!</v>
      </c>
      <c r="M729" s="23" t="e">
        <f>'Comm Input'!#REF!</f>
        <v>#REF!</v>
      </c>
      <c r="N729" s="23" t="e">
        <f>'Comm Input'!#REF!</f>
        <v>#REF!</v>
      </c>
      <c r="O729" t="e">
        <f>'Comm Input'!#REF!</f>
        <v>#REF!</v>
      </c>
    </row>
    <row r="730" spans="1:15" ht="15" x14ac:dyDescent="0.25">
      <c r="A730" t="e">
        <f>'Comm Input'!#REF!</f>
        <v>#REF!</v>
      </c>
      <c r="B730" t="e">
        <f>'Comm Input'!#REF!</f>
        <v>#REF!</v>
      </c>
      <c r="C730" t="e">
        <f>'Comm Input'!#REF!</f>
        <v>#REF!</v>
      </c>
      <c r="D730" t="e">
        <f>'Comm Input'!#REF!</f>
        <v>#REF!</v>
      </c>
      <c r="E730" t="e">
        <f>'Comm Input'!#REF!</f>
        <v>#REF!</v>
      </c>
      <c r="F730" t="e">
        <f>'Comm Input'!#REF!</f>
        <v>#REF!</v>
      </c>
      <c r="G730" t="e">
        <f>'Comm Input'!#REF!</f>
        <v>#REF!</v>
      </c>
      <c r="H730" t="e">
        <f>'Comm Input'!#REF!</f>
        <v>#REF!</v>
      </c>
      <c r="I730" t="e">
        <f>'Comm Input'!#REF!</f>
        <v>#REF!</v>
      </c>
      <c r="J730" t="e">
        <f>'Comm Input'!#REF!</f>
        <v>#REF!</v>
      </c>
      <c r="K730" t="e">
        <f>'Comm Input'!#REF!</f>
        <v>#REF!</v>
      </c>
      <c r="L730" t="e">
        <f>'Comm Input'!#REF!</f>
        <v>#REF!</v>
      </c>
      <c r="M730" s="11" t="e">
        <f>'Comm Input'!#REF!</f>
        <v>#REF!</v>
      </c>
      <c r="N730" s="11" t="e">
        <f>'Comm Input'!#REF!</f>
        <v>#REF!</v>
      </c>
      <c r="O730" t="e">
        <f>'Comm Input'!#REF!</f>
        <v>#REF!</v>
      </c>
    </row>
    <row r="731" spans="1:15" ht="23.25" x14ac:dyDescent="0.35">
      <c r="A731" t="e">
        <f>'Comm Input'!#REF!</f>
        <v>#REF!</v>
      </c>
      <c r="B731" t="e">
        <f>'Comm Input'!#REF!</f>
        <v>#REF!</v>
      </c>
      <c r="C731" t="e">
        <f>'Comm Input'!#REF!</f>
        <v>#REF!</v>
      </c>
      <c r="D731" t="e">
        <f>'Comm Input'!#REF!</f>
        <v>#REF!</v>
      </c>
      <c r="E731" t="e">
        <f>'Comm Input'!#REF!</f>
        <v>#REF!</v>
      </c>
      <c r="F731" t="e">
        <f>'Comm Input'!#REF!</f>
        <v>#REF!</v>
      </c>
      <c r="G731" t="e">
        <f>'Comm Input'!#REF!</f>
        <v>#REF!</v>
      </c>
      <c r="H731" t="e">
        <f>'Comm Input'!#REF!</f>
        <v>#REF!</v>
      </c>
      <c r="I731" t="e">
        <f>'Comm Input'!#REF!</f>
        <v>#REF!</v>
      </c>
      <c r="J731" t="e">
        <f>'Comm Input'!#REF!</f>
        <v>#REF!</v>
      </c>
      <c r="K731" s="1177" t="e">
        <f>'Comm Input'!#REF!</f>
        <v>#REF!</v>
      </c>
      <c r="L731" s="27" t="e">
        <f>'Comm Input'!#REF!</f>
        <v>#REF!</v>
      </c>
      <c r="M731" s="1177" t="e">
        <f>'Comm Input'!#REF!</f>
        <v>#REF!</v>
      </c>
      <c r="N731" s="164" t="e">
        <f>'Comm Input'!#REF!</f>
        <v>#REF!</v>
      </c>
      <c r="O731" s="109" t="e">
        <f>'Comm Input'!#REF!</f>
        <v>#REF!</v>
      </c>
    </row>
    <row r="732" spans="1:15" ht="15" x14ac:dyDescent="0.25">
      <c r="A732" t="e">
        <f>'Comm Input'!#REF!</f>
        <v>#REF!</v>
      </c>
      <c r="B732" t="e">
        <f>'Comm Input'!#REF!</f>
        <v>#REF!</v>
      </c>
      <c r="C732" t="e">
        <f>'Comm Input'!#REF!</f>
        <v>#REF!</v>
      </c>
      <c r="D732" t="e">
        <f>'Comm Input'!#REF!</f>
        <v>#REF!</v>
      </c>
      <c r="E732" t="e">
        <f>'Comm Input'!#REF!</f>
        <v>#REF!</v>
      </c>
      <c r="F732" t="e">
        <f>'Comm Input'!#REF!</f>
        <v>#REF!</v>
      </c>
      <c r="G732" t="e">
        <f>'Comm Input'!#REF!</f>
        <v>#REF!</v>
      </c>
      <c r="H732" t="e">
        <f>'Comm Input'!#REF!</f>
        <v>#REF!</v>
      </c>
      <c r="I732" t="e">
        <f>'Comm Input'!#REF!</f>
        <v>#REF!</v>
      </c>
      <c r="J732" t="e">
        <f>'Comm Input'!#REF!</f>
        <v>#REF!</v>
      </c>
      <c r="K732" t="e">
        <f>'Comm Input'!#REF!</f>
        <v>#REF!</v>
      </c>
      <c r="L732" t="e">
        <f>'Comm Input'!#REF!</f>
        <v>#REF!</v>
      </c>
      <c r="M732" s="11" t="e">
        <f>'Comm Input'!#REF!</f>
        <v>#REF!</v>
      </c>
      <c r="N732" s="11" t="e">
        <f>'Comm Input'!#REF!</f>
        <v>#REF!</v>
      </c>
      <c r="O732" t="e">
        <f>'Comm Input'!#REF!</f>
        <v>#REF!</v>
      </c>
    </row>
    <row r="733" spans="1:15" ht="15" x14ac:dyDescent="0.25">
      <c r="A733" t="e">
        <f>'Comm Input'!#REF!</f>
        <v>#REF!</v>
      </c>
      <c r="B733" t="e">
        <f>'Comm Input'!#REF!</f>
        <v>#REF!</v>
      </c>
      <c r="C733" t="e">
        <f>'Comm Input'!#REF!</f>
        <v>#REF!</v>
      </c>
      <c r="D733" t="e">
        <f>'Comm Input'!#REF!</f>
        <v>#REF!</v>
      </c>
      <c r="E733" t="e">
        <f>'Comm Input'!#REF!</f>
        <v>#REF!</v>
      </c>
      <c r="F733" t="e">
        <f>'Comm Input'!#REF!</f>
        <v>#REF!</v>
      </c>
      <c r="G733" t="e">
        <f>'Comm Input'!#REF!</f>
        <v>#REF!</v>
      </c>
      <c r="H733" t="e">
        <f>'Comm Input'!#REF!</f>
        <v>#REF!</v>
      </c>
      <c r="I733" t="e">
        <f>'Comm Input'!#REF!</f>
        <v>#REF!</v>
      </c>
      <c r="J733" t="e">
        <f>'Comm Input'!#REF!</f>
        <v>#REF!</v>
      </c>
      <c r="K733" t="e">
        <f>'Comm Input'!#REF!</f>
        <v>#REF!</v>
      </c>
      <c r="L733" t="e">
        <f>'Comm Input'!#REF!</f>
        <v>#REF!</v>
      </c>
      <c r="M733" s="11" t="e">
        <f>'Comm Input'!#REF!</f>
        <v>#REF!</v>
      </c>
      <c r="N733" s="11" t="e">
        <f>'Comm Input'!#REF!</f>
        <v>#REF!</v>
      </c>
      <c r="O733" t="e">
        <f>'Comm Input'!#REF!</f>
        <v>#REF!</v>
      </c>
    </row>
    <row r="734" spans="1:15" ht="15" x14ac:dyDescent="0.25">
      <c r="A734" s="199" t="e">
        <f>'Comm Input'!#REF!</f>
        <v>#REF!</v>
      </c>
      <c r="B734" s="35" t="e">
        <f>'Comm Input'!#REF!</f>
        <v>#REF!</v>
      </c>
      <c r="C734" s="46" t="e">
        <f>'Comm Input'!#REF!</f>
        <v>#REF!</v>
      </c>
      <c r="D734" s="8" t="e">
        <f>'Comm Input'!#REF!</f>
        <v>#REF!</v>
      </c>
      <c r="E734" s="158" t="e">
        <f>'Comm Input'!#REF!</f>
        <v>#REF!</v>
      </c>
      <c r="F734" s="117" t="e">
        <f>'Comm Input'!#REF!</f>
        <v>#REF!</v>
      </c>
      <c r="G734" s="158" t="e">
        <f>'Comm Input'!#REF!</f>
        <v>#REF!</v>
      </c>
      <c r="H734" s="158" t="e">
        <f>'Comm Input'!#REF!</f>
        <v>#REF!</v>
      </c>
      <c r="I734" s="158" t="e">
        <f>'Comm Input'!#REF!</f>
        <v>#REF!</v>
      </c>
      <c r="J734" s="117" t="e">
        <f>'Comm Input'!#REF!</f>
        <v>#REF!</v>
      </c>
      <c r="K734" s="158" t="e">
        <f>'Comm Input'!#REF!</f>
        <v>#REF!</v>
      </c>
      <c r="L734" s="117" t="e">
        <f>'Comm Input'!#REF!</f>
        <v>#REF!</v>
      </c>
      <c r="M734" s="159" t="e">
        <f>'Comm Input'!#REF!</f>
        <v>#REF!</v>
      </c>
      <c r="N734" s="159" t="e">
        <f>'Comm Input'!#REF!</f>
        <v>#REF!</v>
      </c>
      <c r="O734" s="158" t="e">
        <f>'Comm Input'!#REF!</f>
        <v>#REF!</v>
      </c>
    </row>
    <row r="735" spans="1:15" ht="15" x14ac:dyDescent="0.25">
      <c r="A735" t="e">
        <f>'Comm Input'!#REF!</f>
        <v>#REF!</v>
      </c>
      <c r="B735" t="e">
        <f>'Comm Input'!#REF!</f>
        <v>#REF!</v>
      </c>
      <c r="C735" t="e">
        <f>'Comm Input'!#REF!</f>
        <v>#REF!</v>
      </c>
      <c r="D735" s="90" t="e">
        <f>'Comm Input'!#REF!</f>
        <v>#REF!</v>
      </c>
      <c r="E735" s="36" t="e">
        <f>'Comm Input'!#REF!</f>
        <v>#REF!</v>
      </c>
      <c r="F735" s="23" t="e">
        <f>'Comm Input'!#REF!</f>
        <v>#REF!</v>
      </c>
      <c r="G735" s="36" t="e">
        <f>'Comm Input'!#REF!</f>
        <v>#REF!</v>
      </c>
      <c r="H735" s="36" t="e">
        <f>'Comm Input'!#REF!</f>
        <v>#REF!</v>
      </c>
      <c r="I735" t="e">
        <f>'Comm Input'!#REF!</f>
        <v>#REF!</v>
      </c>
      <c r="J735" s="23" t="e">
        <f>'Comm Input'!#REF!</f>
        <v>#REF!</v>
      </c>
      <c r="K735" s="22" t="e">
        <f>'Comm Input'!#REF!</f>
        <v>#REF!</v>
      </c>
      <c r="L735" s="23" t="e">
        <f>'Comm Input'!#REF!</f>
        <v>#REF!</v>
      </c>
      <c r="M735" s="23" t="e">
        <f>'Comm Input'!#REF!</f>
        <v>#REF!</v>
      </c>
      <c r="N735" s="23" t="e">
        <f>'Comm Input'!#REF!</f>
        <v>#REF!</v>
      </c>
      <c r="O735" t="e">
        <f>'Comm Input'!#REF!</f>
        <v>#REF!</v>
      </c>
    </row>
    <row r="736" spans="1:15" ht="15" x14ac:dyDescent="0.25">
      <c r="A736" s="11" t="e">
        <f>'Comm Input'!#REF!</f>
        <v>#REF!</v>
      </c>
      <c r="B736" s="11" t="e">
        <f>'Comm Input'!#REF!</f>
        <v>#REF!</v>
      </c>
      <c r="C736" s="11" t="e">
        <f>'Comm Input'!#REF!</f>
        <v>#REF!</v>
      </c>
      <c r="D736" s="11" t="e">
        <f>'Comm Input'!#REF!</f>
        <v>#REF!</v>
      </c>
      <c r="E736" s="36" t="e">
        <f>'Comm Input'!#REF!</f>
        <v>#REF!</v>
      </c>
      <c r="F736" s="23" t="e">
        <f>'Comm Input'!#REF!</f>
        <v>#REF!</v>
      </c>
      <c r="G736" s="36" t="e">
        <f>'Comm Input'!#REF!</f>
        <v>#REF!</v>
      </c>
      <c r="H736" s="36" t="e">
        <f>'Comm Input'!#REF!</f>
        <v>#REF!</v>
      </c>
      <c r="I736" t="e">
        <f>'Comm Input'!#REF!</f>
        <v>#REF!</v>
      </c>
      <c r="J736" s="23" t="e">
        <f>'Comm Input'!#REF!</f>
        <v>#REF!</v>
      </c>
      <c r="K736" s="22" t="e">
        <f>'Comm Input'!#REF!</f>
        <v>#REF!</v>
      </c>
      <c r="L736" s="23" t="e">
        <f>'Comm Input'!#REF!</f>
        <v>#REF!</v>
      </c>
      <c r="M736" s="23" t="e">
        <f>'Comm Input'!#REF!</f>
        <v>#REF!</v>
      </c>
      <c r="N736" s="23" t="e">
        <f>'Comm Input'!#REF!</f>
        <v>#REF!</v>
      </c>
      <c r="O736" t="e">
        <f>'Comm Input'!#REF!</f>
        <v>#REF!</v>
      </c>
    </row>
    <row r="737" spans="1:15" ht="15" x14ac:dyDescent="0.25">
      <c r="A737" s="11" t="e">
        <f>'Comm Input'!#REF!</f>
        <v>#REF!</v>
      </c>
      <c r="B737" s="11" t="e">
        <f>'Comm Input'!#REF!</f>
        <v>#REF!</v>
      </c>
      <c r="C737" t="e">
        <f>'Comm Input'!#REF!</f>
        <v>#REF!</v>
      </c>
      <c r="D737" s="11" t="e">
        <f>'Comm Input'!#REF!</f>
        <v>#REF!</v>
      </c>
      <c r="E737" s="36" t="e">
        <f>'Comm Input'!#REF!</f>
        <v>#REF!</v>
      </c>
      <c r="F737" s="23" t="e">
        <f>'Comm Input'!#REF!</f>
        <v>#REF!</v>
      </c>
      <c r="G737" s="36" t="e">
        <f>'Comm Input'!#REF!</f>
        <v>#REF!</v>
      </c>
      <c r="H737" s="36" t="e">
        <f>'Comm Input'!#REF!</f>
        <v>#REF!</v>
      </c>
      <c r="I737" t="e">
        <f>'Comm Input'!#REF!</f>
        <v>#REF!</v>
      </c>
      <c r="J737" s="23" t="e">
        <f>'Comm Input'!#REF!</f>
        <v>#REF!</v>
      </c>
      <c r="K737" s="22" t="e">
        <f>'Comm Input'!#REF!</f>
        <v>#REF!</v>
      </c>
      <c r="L737" s="23" t="e">
        <f>'Comm Input'!#REF!</f>
        <v>#REF!</v>
      </c>
      <c r="M737" s="23" t="e">
        <f>'Comm Input'!#REF!</f>
        <v>#REF!</v>
      </c>
      <c r="N737" s="23" t="e">
        <f>'Comm Input'!#REF!</f>
        <v>#REF!</v>
      </c>
      <c r="O737" t="e">
        <f>'Comm Input'!#REF!</f>
        <v>#REF!</v>
      </c>
    </row>
    <row r="738" spans="1:15" ht="15" x14ac:dyDescent="0.25">
      <c r="A738" s="11" t="e">
        <f>'Comm Input'!#REF!</f>
        <v>#REF!</v>
      </c>
      <c r="B738" s="11" t="e">
        <f>'Comm Input'!#REF!</f>
        <v>#REF!</v>
      </c>
      <c r="C738" s="11" t="e">
        <f>'Comm Input'!#REF!</f>
        <v>#REF!</v>
      </c>
      <c r="D738" s="11" t="e">
        <f>'Comm Input'!#REF!</f>
        <v>#REF!</v>
      </c>
      <c r="E738" s="36" t="e">
        <f>'Comm Input'!#REF!</f>
        <v>#REF!</v>
      </c>
      <c r="F738" s="23" t="e">
        <f>'Comm Input'!#REF!</f>
        <v>#REF!</v>
      </c>
      <c r="G738" s="36" t="e">
        <f>'Comm Input'!#REF!</f>
        <v>#REF!</v>
      </c>
      <c r="H738" s="36" t="e">
        <f>'Comm Input'!#REF!</f>
        <v>#REF!</v>
      </c>
      <c r="I738" t="e">
        <f>'Comm Input'!#REF!</f>
        <v>#REF!</v>
      </c>
      <c r="J738" s="23" t="e">
        <f>'Comm Input'!#REF!</f>
        <v>#REF!</v>
      </c>
      <c r="K738" s="22" t="e">
        <f>'Comm Input'!#REF!</f>
        <v>#REF!</v>
      </c>
      <c r="L738" s="23" t="e">
        <f>'Comm Input'!#REF!</f>
        <v>#REF!</v>
      </c>
      <c r="M738" s="23" t="e">
        <f>'Comm Input'!#REF!</f>
        <v>#REF!</v>
      </c>
      <c r="N738" s="23" t="e">
        <f>'Comm Input'!#REF!</f>
        <v>#REF!</v>
      </c>
      <c r="O738" t="e">
        <f>'Comm Input'!#REF!</f>
        <v>#REF!</v>
      </c>
    </row>
    <row r="739" spans="1:15" ht="15" x14ac:dyDescent="0.25">
      <c r="A739" s="11" t="e">
        <f>'Comm Input'!#REF!</f>
        <v>#REF!</v>
      </c>
      <c r="B739" t="e">
        <f>'Comm Input'!#REF!</f>
        <v>#REF!</v>
      </c>
      <c r="C739" t="e">
        <f>'Comm Input'!#REF!</f>
        <v>#REF!</v>
      </c>
      <c r="D739" s="40" t="e">
        <f>'Comm Input'!#REF!</f>
        <v>#REF!</v>
      </c>
      <c r="E739" s="36" t="e">
        <f>'Comm Input'!#REF!</f>
        <v>#REF!</v>
      </c>
      <c r="F739" s="22" t="e">
        <f>'Comm Input'!#REF!</f>
        <v>#REF!</v>
      </c>
      <c r="G739" s="36" t="e">
        <f>'Comm Input'!#REF!</f>
        <v>#REF!</v>
      </c>
      <c r="H739" s="38" t="e">
        <f>'Comm Input'!#REF!</f>
        <v>#REF!</v>
      </c>
      <c r="I739" s="38" t="e">
        <f>'Comm Input'!#REF!</f>
        <v>#REF!</v>
      </c>
      <c r="J739" s="22" t="e">
        <f>'Comm Input'!#REF!</f>
        <v>#REF!</v>
      </c>
      <c r="K739" s="22" t="e">
        <f>'Comm Input'!#REF!</f>
        <v>#REF!</v>
      </c>
      <c r="L739" s="23" t="e">
        <f>'Comm Input'!#REF!</f>
        <v>#REF!</v>
      </c>
      <c r="M739" s="23" t="e">
        <f>'Comm Input'!#REF!</f>
        <v>#REF!</v>
      </c>
      <c r="N739" s="23" t="e">
        <f>'Comm Input'!#REF!</f>
        <v>#REF!</v>
      </c>
      <c r="O739" t="e">
        <f>'Comm Input'!#REF!</f>
        <v>#REF!</v>
      </c>
    </row>
    <row r="740" spans="1:15" ht="15" x14ac:dyDescent="0.25">
      <c r="A740" s="11" t="e">
        <f>'Comm Input'!#REF!</f>
        <v>#REF!</v>
      </c>
      <c r="B740" t="e">
        <f>'Comm Input'!#REF!</f>
        <v>#REF!</v>
      </c>
      <c r="C740" s="11" t="e">
        <f>'Comm Input'!#REF!</f>
        <v>#REF!</v>
      </c>
      <c r="D740" s="40" t="e">
        <f>'Comm Input'!#REF!</f>
        <v>#REF!</v>
      </c>
      <c r="E740" s="36" t="e">
        <f>'Comm Input'!#REF!</f>
        <v>#REF!</v>
      </c>
      <c r="F740" s="22" t="e">
        <f>'Comm Input'!#REF!</f>
        <v>#REF!</v>
      </c>
      <c r="G740" s="36" t="e">
        <f>'Comm Input'!#REF!</f>
        <v>#REF!</v>
      </c>
      <c r="H740" s="38" t="e">
        <f>'Comm Input'!#REF!</f>
        <v>#REF!</v>
      </c>
      <c r="I740" s="38" t="e">
        <f>'Comm Input'!#REF!</f>
        <v>#REF!</v>
      </c>
      <c r="J740" s="22" t="e">
        <f>'Comm Input'!#REF!</f>
        <v>#REF!</v>
      </c>
      <c r="K740" s="22" t="e">
        <f>'Comm Input'!#REF!</f>
        <v>#REF!</v>
      </c>
      <c r="L740" s="23" t="e">
        <f>'Comm Input'!#REF!</f>
        <v>#REF!</v>
      </c>
      <c r="M740" s="23" t="e">
        <f>'Comm Input'!#REF!</f>
        <v>#REF!</v>
      </c>
      <c r="N740" s="23" t="e">
        <f>'Comm Input'!#REF!</f>
        <v>#REF!</v>
      </c>
      <c r="O740" t="e">
        <f>'Comm Input'!#REF!</f>
        <v>#REF!</v>
      </c>
    </row>
    <row r="741" spans="1:15" ht="15" x14ac:dyDescent="0.25">
      <c r="A741" t="e">
        <f>'Comm Input'!#REF!</f>
        <v>#REF!</v>
      </c>
      <c r="B741" t="e">
        <f>'Comm Input'!#REF!</f>
        <v>#REF!</v>
      </c>
      <c r="C741" t="e">
        <f>'Comm Input'!#REF!</f>
        <v>#REF!</v>
      </c>
      <c r="D741" t="e">
        <f>'Comm Input'!#REF!</f>
        <v>#REF!</v>
      </c>
      <c r="E741" t="e">
        <f>'Comm Input'!#REF!</f>
        <v>#REF!</v>
      </c>
      <c r="F741" t="e">
        <f>'Comm Input'!#REF!</f>
        <v>#REF!</v>
      </c>
      <c r="G741" t="e">
        <f>'Comm Input'!#REF!</f>
        <v>#REF!</v>
      </c>
      <c r="H741" t="e">
        <f>'Comm Input'!#REF!</f>
        <v>#REF!</v>
      </c>
      <c r="I741" t="e">
        <f>'Comm Input'!#REF!</f>
        <v>#REF!</v>
      </c>
      <c r="J741" t="e">
        <f>'Comm Input'!#REF!</f>
        <v>#REF!</v>
      </c>
      <c r="K741" t="e">
        <f>'Comm Input'!#REF!</f>
        <v>#REF!</v>
      </c>
      <c r="L741" t="e">
        <f>'Comm Input'!#REF!</f>
        <v>#REF!</v>
      </c>
      <c r="M741" s="11" t="e">
        <f>'Comm Input'!#REF!</f>
        <v>#REF!</v>
      </c>
      <c r="N741" s="11" t="e">
        <f>'Comm Input'!#REF!</f>
        <v>#REF!</v>
      </c>
      <c r="O741" t="e">
        <f>'Comm Input'!#REF!</f>
        <v>#REF!</v>
      </c>
    </row>
    <row r="742" spans="1:15" ht="23.25" x14ac:dyDescent="0.35">
      <c r="A742" t="e">
        <f>'Comm Input'!#REF!</f>
        <v>#REF!</v>
      </c>
      <c r="B742" t="e">
        <f>'Comm Input'!#REF!</f>
        <v>#REF!</v>
      </c>
      <c r="C742" t="e">
        <f>'Comm Input'!#REF!</f>
        <v>#REF!</v>
      </c>
      <c r="D742" t="e">
        <f>'Comm Input'!#REF!</f>
        <v>#REF!</v>
      </c>
      <c r="E742" t="e">
        <f>'Comm Input'!#REF!</f>
        <v>#REF!</v>
      </c>
      <c r="F742" t="e">
        <f>'Comm Input'!#REF!</f>
        <v>#REF!</v>
      </c>
      <c r="G742" t="e">
        <f>'Comm Input'!#REF!</f>
        <v>#REF!</v>
      </c>
      <c r="H742" t="e">
        <f>'Comm Input'!#REF!</f>
        <v>#REF!</v>
      </c>
      <c r="I742" t="e">
        <f>'Comm Input'!#REF!</f>
        <v>#REF!</v>
      </c>
      <c r="J742" t="e">
        <f>'Comm Input'!#REF!</f>
        <v>#REF!</v>
      </c>
      <c r="K742" s="1177" t="e">
        <f>'Comm Input'!#REF!</f>
        <v>#REF!</v>
      </c>
      <c r="L742" s="27" t="e">
        <f>'Comm Input'!#REF!</f>
        <v>#REF!</v>
      </c>
      <c r="M742" s="1177" t="e">
        <f>'Comm Input'!#REF!</f>
        <v>#REF!</v>
      </c>
      <c r="N742" s="164" t="e">
        <f>'Comm Input'!#REF!</f>
        <v>#REF!</v>
      </c>
      <c r="O742" s="109" t="e">
        <f>'Comm Input'!#REF!</f>
        <v>#REF!</v>
      </c>
    </row>
    <row r="743" spans="1:15" ht="15" x14ac:dyDescent="0.25">
      <c r="A743" t="e">
        <f>'Comm Input'!#REF!</f>
        <v>#REF!</v>
      </c>
      <c r="B743" t="e">
        <f>'Comm Input'!#REF!</f>
        <v>#REF!</v>
      </c>
      <c r="C743" t="e">
        <f>'Comm Input'!#REF!</f>
        <v>#REF!</v>
      </c>
      <c r="D743" t="e">
        <f>'Comm Input'!#REF!</f>
        <v>#REF!</v>
      </c>
      <c r="E743" t="e">
        <f>'Comm Input'!#REF!</f>
        <v>#REF!</v>
      </c>
      <c r="F743" t="e">
        <f>'Comm Input'!#REF!</f>
        <v>#REF!</v>
      </c>
      <c r="G743" t="e">
        <f>'Comm Input'!#REF!</f>
        <v>#REF!</v>
      </c>
      <c r="H743" t="e">
        <f>'Comm Input'!#REF!</f>
        <v>#REF!</v>
      </c>
      <c r="I743" t="e">
        <f>'Comm Input'!#REF!</f>
        <v>#REF!</v>
      </c>
      <c r="J743" t="e">
        <f>'Comm Input'!#REF!</f>
        <v>#REF!</v>
      </c>
      <c r="K743" t="e">
        <f>'Comm Input'!#REF!</f>
        <v>#REF!</v>
      </c>
      <c r="L743" t="e">
        <f>'Comm Input'!#REF!</f>
        <v>#REF!</v>
      </c>
      <c r="M743" s="11" t="e">
        <f>'Comm Input'!#REF!</f>
        <v>#REF!</v>
      </c>
      <c r="N743" s="11" t="e">
        <f>'Comm Input'!#REF!</f>
        <v>#REF!</v>
      </c>
      <c r="O743" t="e">
        <f>'Comm Input'!#REF!</f>
        <v>#REF!</v>
      </c>
    </row>
    <row r="744" spans="1:15" ht="15" x14ac:dyDescent="0.25">
      <c r="A744" t="e">
        <f>'Comm Input'!#REF!</f>
        <v>#REF!</v>
      </c>
      <c r="B744" t="e">
        <f>'Comm Input'!#REF!</f>
        <v>#REF!</v>
      </c>
      <c r="C744" t="e">
        <f>'Comm Input'!#REF!</f>
        <v>#REF!</v>
      </c>
      <c r="D744" t="e">
        <f>'Comm Input'!#REF!</f>
        <v>#REF!</v>
      </c>
      <c r="E744" t="e">
        <f>'Comm Input'!#REF!</f>
        <v>#REF!</v>
      </c>
      <c r="F744" t="e">
        <f>'Comm Input'!#REF!</f>
        <v>#REF!</v>
      </c>
      <c r="G744" t="e">
        <f>'Comm Input'!#REF!</f>
        <v>#REF!</v>
      </c>
      <c r="H744" t="e">
        <f>'Comm Input'!#REF!</f>
        <v>#REF!</v>
      </c>
      <c r="I744" t="e">
        <f>'Comm Input'!#REF!</f>
        <v>#REF!</v>
      </c>
      <c r="J744" t="e">
        <f>'Comm Input'!#REF!</f>
        <v>#REF!</v>
      </c>
      <c r="K744" t="e">
        <f>'Comm Input'!#REF!</f>
        <v>#REF!</v>
      </c>
      <c r="L744" t="e">
        <f>'Comm Input'!#REF!</f>
        <v>#REF!</v>
      </c>
      <c r="M744" s="11" t="e">
        <f>'Comm Input'!#REF!</f>
        <v>#REF!</v>
      </c>
      <c r="N744" s="11" t="e">
        <f>'Comm Input'!#REF!</f>
        <v>#REF!</v>
      </c>
      <c r="O744" t="e">
        <f>'Comm Input'!#REF!</f>
        <v>#REF!</v>
      </c>
    </row>
    <row r="745" spans="1:15" ht="15" x14ac:dyDescent="0.25">
      <c r="A745" s="199" t="e">
        <f>'Comm Input'!#REF!</f>
        <v>#REF!</v>
      </c>
      <c r="B745" s="35" t="e">
        <f>'Comm Input'!#REF!</f>
        <v>#REF!</v>
      </c>
      <c r="C745" s="46" t="e">
        <f>'Comm Input'!#REF!</f>
        <v>#REF!</v>
      </c>
      <c r="D745" s="8" t="e">
        <f>'Comm Input'!#REF!</f>
        <v>#REF!</v>
      </c>
      <c r="E745" s="158" t="e">
        <f>'Comm Input'!#REF!</f>
        <v>#REF!</v>
      </c>
      <c r="F745" s="117" t="e">
        <f>'Comm Input'!#REF!</f>
        <v>#REF!</v>
      </c>
      <c r="G745" s="158" t="e">
        <f>'Comm Input'!#REF!</f>
        <v>#REF!</v>
      </c>
      <c r="H745" s="158" t="e">
        <f>'Comm Input'!#REF!</f>
        <v>#REF!</v>
      </c>
      <c r="I745" s="158" t="e">
        <f>'Comm Input'!#REF!</f>
        <v>#REF!</v>
      </c>
      <c r="J745" s="117" t="e">
        <f>'Comm Input'!#REF!</f>
        <v>#REF!</v>
      </c>
      <c r="K745" s="158" t="e">
        <f>'Comm Input'!#REF!</f>
        <v>#REF!</v>
      </c>
      <c r="L745" s="117" t="e">
        <f>'Comm Input'!#REF!</f>
        <v>#REF!</v>
      </c>
      <c r="M745" s="159" t="e">
        <f>'Comm Input'!#REF!</f>
        <v>#REF!</v>
      </c>
      <c r="N745" s="159" t="e">
        <f>'Comm Input'!#REF!</f>
        <v>#REF!</v>
      </c>
      <c r="O745" s="158" t="e">
        <f>'Comm Input'!#REF!</f>
        <v>#REF!</v>
      </c>
    </row>
    <row r="746" spans="1:15" ht="15" x14ac:dyDescent="0.25">
      <c r="A746" t="e">
        <f>'Comm Input'!#REF!</f>
        <v>#REF!</v>
      </c>
      <c r="B746" t="e">
        <f>'Comm Input'!#REF!</f>
        <v>#REF!</v>
      </c>
      <c r="C746" t="e">
        <f>'Comm Input'!#REF!</f>
        <v>#REF!</v>
      </c>
      <c r="D746" s="90" t="e">
        <f>'Comm Input'!#REF!</f>
        <v>#REF!</v>
      </c>
      <c r="E746" s="36" t="e">
        <f>'Comm Input'!#REF!</f>
        <v>#REF!</v>
      </c>
      <c r="F746" s="23" t="e">
        <f>'Comm Input'!#REF!</f>
        <v>#REF!</v>
      </c>
      <c r="G746" s="36" t="e">
        <f>'Comm Input'!#REF!</f>
        <v>#REF!</v>
      </c>
      <c r="H746" s="36" t="e">
        <f>'Comm Input'!#REF!</f>
        <v>#REF!</v>
      </c>
      <c r="I746" t="e">
        <f>'Comm Input'!#REF!</f>
        <v>#REF!</v>
      </c>
      <c r="J746" s="23" t="e">
        <f>'Comm Input'!#REF!</f>
        <v>#REF!</v>
      </c>
      <c r="K746" s="22" t="e">
        <f>'Comm Input'!#REF!</f>
        <v>#REF!</v>
      </c>
      <c r="L746" s="23" t="e">
        <f>'Comm Input'!#REF!</f>
        <v>#REF!</v>
      </c>
      <c r="M746" s="23" t="e">
        <f>'Comm Input'!#REF!</f>
        <v>#REF!</v>
      </c>
      <c r="N746" s="23" t="e">
        <f>'Comm Input'!#REF!</f>
        <v>#REF!</v>
      </c>
      <c r="O746" t="e">
        <f>'Comm Input'!#REF!</f>
        <v>#REF!</v>
      </c>
    </row>
    <row r="747" spans="1:15" ht="15" x14ac:dyDescent="0.25">
      <c r="A747" s="11" t="e">
        <f>'Comm Input'!#REF!</f>
        <v>#REF!</v>
      </c>
      <c r="B747" s="11" t="e">
        <f>'Comm Input'!#REF!</f>
        <v>#REF!</v>
      </c>
      <c r="C747" s="11" t="e">
        <f>'Comm Input'!#REF!</f>
        <v>#REF!</v>
      </c>
      <c r="D747" s="11" t="e">
        <f>'Comm Input'!#REF!</f>
        <v>#REF!</v>
      </c>
      <c r="E747" s="36" t="e">
        <f>'Comm Input'!#REF!</f>
        <v>#REF!</v>
      </c>
      <c r="F747" s="23" t="e">
        <f>'Comm Input'!#REF!</f>
        <v>#REF!</v>
      </c>
      <c r="G747" s="36" t="e">
        <f>'Comm Input'!#REF!</f>
        <v>#REF!</v>
      </c>
      <c r="H747" s="36" t="e">
        <f>'Comm Input'!#REF!</f>
        <v>#REF!</v>
      </c>
      <c r="I747" t="e">
        <f>'Comm Input'!#REF!</f>
        <v>#REF!</v>
      </c>
      <c r="J747" s="23" t="e">
        <f>'Comm Input'!#REF!</f>
        <v>#REF!</v>
      </c>
      <c r="K747" s="22" t="e">
        <f>'Comm Input'!#REF!</f>
        <v>#REF!</v>
      </c>
      <c r="L747" s="23" t="e">
        <f>'Comm Input'!#REF!</f>
        <v>#REF!</v>
      </c>
      <c r="M747" s="23" t="e">
        <f>'Comm Input'!#REF!</f>
        <v>#REF!</v>
      </c>
      <c r="N747" s="23" t="e">
        <f>'Comm Input'!#REF!</f>
        <v>#REF!</v>
      </c>
      <c r="O747" t="e">
        <f>'Comm Input'!#REF!</f>
        <v>#REF!</v>
      </c>
    </row>
    <row r="748" spans="1:15" ht="15" x14ac:dyDescent="0.25">
      <c r="A748" s="11" t="e">
        <f>'Comm Input'!#REF!</f>
        <v>#REF!</v>
      </c>
      <c r="B748" s="11" t="e">
        <f>'Comm Input'!#REF!</f>
        <v>#REF!</v>
      </c>
      <c r="C748" t="e">
        <f>'Comm Input'!#REF!</f>
        <v>#REF!</v>
      </c>
      <c r="D748" s="90" t="e">
        <f>'Comm Input'!#REF!</f>
        <v>#REF!</v>
      </c>
      <c r="E748" s="36" t="e">
        <f>'Comm Input'!#REF!</f>
        <v>#REF!</v>
      </c>
      <c r="F748" s="23" t="e">
        <f>'Comm Input'!#REF!</f>
        <v>#REF!</v>
      </c>
      <c r="G748" s="36" t="e">
        <f>'Comm Input'!#REF!</f>
        <v>#REF!</v>
      </c>
      <c r="H748" s="36" t="e">
        <f>'Comm Input'!#REF!</f>
        <v>#REF!</v>
      </c>
      <c r="I748" t="e">
        <f>'Comm Input'!#REF!</f>
        <v>#REF!</v>
      </c>
      <c r="J748" s="23" t="e">
        <f>'Comm Input'!#REF!</f>
        <v>#REF!</v>
      </c>
      <c r="K748" s="22" t="e">
        <f>'Comm Input'!#REF!</f>
        <v>#REF!</v>
      </c>
      <c r="L748" s="23" t="e">
        <f>'Comm Input'!#REF!</f>
        <v>#REF!</v>
      </c>
      <c r="M748" s="23" t="e">
        <f>'Comm Input'!#REF!</f>
        <v>#REF!</v>
      </c>
      <c r="N748" s="23" t="e">
        <f>'Comm Input'!#REF!</f>
        <v>#REF!</v>
      </c>
      <c r="O748" t="e">
        <f>'Comm Input'!#REF!</f>
        <v>#REF!</v>
      </c>
    </row>
    <row r="749" spans="1:15" ht="15" x14ac:dyDescent="0.25">
      <c r="A749" s="11" t="e">
        <f>'Comm Input'!#REF!</f>
        <v>#REF!</v>
      </c>
      <c r="B749" s="11" t="e">
        <f>'Comm Input'!#REF!</f>
        <v>#REF!</v>
      </c>
      <c r="C749" s="11" t="e">
        <f>'Comm Input'!#REF!</f>
        <v>#REF!</v>
      </c>
      <c r="D749" s="11" t="e">
        <f>'Comm Input'!#REF!</f>
        <v>#REF!</v>
      </c>
      <c r="E749" s="36" t="e">
        <f>'Comm Input'!#REF!</f>
        <v>#REF!</v>
      </c>
      <c r="F749" s="23" t="e">
        <f>'Comm Input'!#REF!</f>
        <v>#REF!</v>
      </c>
      <c r="G749" s="36" t="e">
        <f>'Comm Input'!#REF!</f>
        <v>#REF!</v>
      </c>
      <c r="H749" s="36" t="e">
        <f>'Comm Input'!#REF!</f>
        <v>#REF!</v>
      </c>
      <c r="I749" t="e">
        <f>'Comm Input'!#REF!</f>
        <v>#REF!</v>
      </c>
      <c r="J749" s="23" t="e">
        <f>'Comm Input'!#REF!</f>
        <v>#REF!</v>
      </c>
      <c r="K749" s="22" t="e">
        <f>'Comm Input'!#REF!</f>
        <v>#REF!</v>
      </c>
      <c r="L749" s="23" t="e">
        <f>'Comm Input'!#REF!</f>
        <v>#REF!</v>
      </c>
      <c r="M749" s="23" t="e">
        <f>'Comm Input'!#REF!</f>
        <v>#REF!</v>
      </c>
      <c r="N749" s="23" t="e">
        <f>'Comm Input'!#REF!</f>
        <v>#REF!</v>
      </c>
      <c r="O749" t="e">
        <f>'Comm Input'!#REF!</f>
        <v>#REF!</v>
      </c>
    </row>
    <row r="750" spans="1:15" ht="15" x14ac:dyDescent="0.25">
      <c r="A750" s="11" t="e">
        <f>'Comm Input'!#REF!</f>
        <v>#REF!</v>
      </c>
      <c r="B750" t="e">
        <f>'Comm Input'!#REF!</f>
        <v>#REF!</v>
      </c>
      <c r="C750" t="e">
        <f>'Comm Input'!#REF!</f>
        <v>#REF!</v>
      </c>
      <c r="D750" s="40" t="e">
        <f>'Comm Input'!#REF!</f>
        <v>#REF!</v>
      </c>
      <c r="E750" s="36" t="e">
        <f>'Comm Input'!#REF!</f>
        <v>#REF!</v>
      </c>
      <c r="F750" s="22" t="e">
        <f>'Comm Input'!#REF!</f>
        <v>#REF!</v>
      </c>
      <c r="G750" s="36" t="e">
        <f>'Comm Input'!#REF!</f>
        <v>#REF!</v>
      </c>
      <c r="H750" s="38" t="e">
        <f>'Comm Input'!#REF!</f>
        <v>#REF!</v>
      </c>
      <c r="I750" s="38" t="e">
        <f>'Comm Input'!#REF!</f>
        <v>#REF!</v>
      </c>
      <c r="J750" s="22" t="e">
        <f>'Comm Input'!#REF!</f>
        <v>#REF!</v>
      </c>
      <c r="K750" s="22" t="e">
        <f>'Comm Input'!#REF!</f>
        <v>#REF!</v>
      </c>
      <c r="L750" s="23" t="e">
        <f>'Comm Input'!#REF!</f>
        <v>#REF!</v>
      </c>
      <c r="M750" s="23" t="e">
        <f>'Comm Input'!#REF!</f>
        <v>#REF!</v>
      </c>
      <c r="N750" s="23" t="e">
        <f>'Comm Input'!#REF!</f>
        <v>#REF!</v>
      </c>
      <c r="O750" t="e">
        <f>'Comm Input'!#REF!</f>
        <v>#REF!</v>
      </c>
    </row>
    <row r="751" spans="1:15" ht="15" x14ac:dyDescent="0.25">
      <c r="A751" s="11" t="e">
        <f>'Comm Input'!#REF!</f>
        <v>#REF!</v>
      </c>
      <c r="B751" t="e">
        <f>'Comm Input'!#REF!</f>
        <v>#REF!</v>
      </c>
      <c r="C751" s="11" t="e">
        <f>'Comm Input'!#REF!</f>
        <v>#REF!</v>
      </c>
      <c r="D751" s="40" t="e">
        <f>'Comm Input'!#REF!</f>
        <v>#REF!</v>
      </c>
      <c r="E751" s="36" t="e">
        <f>'Comm Input'!#REF!</f>
        <v>#REF!</v>
      </c>
      <c r="F751" s="22" t="e">
        <f>'Comm Input'!#REF!</f>
        <v>#REF!</v>
      </c>
      <c r="G751" s="36" t="e">
        <f>'Comm Input'!#REF!</f>
        <v>#REF!</v>
      </c>
      <c r="H751" s="38" t="e">
        <f>'Comm Input'!#REF!</f>
        <v>#REF!</v>
      </c>
      <c r="I751" s="38" t="e">
        <f>'Comm Input'!#REF!</f>
        <v>#REF!</v>
      </c>
      <c r="J751" s="22" t="e">
        <f>'Comm Input'!#REF!</f>
        <v>#REF!</v>
      </c>
      <c r="K751" s="22" t="e">
        <f>'Comm Input'!#REF!</f>
        <v>#REF!</v>
      </c>
      <c r="L751" s="23" t="e">
        <f>'Comm Input'!#REF!</f>
        <v>#REF!</v>
      </c>
      <c r="M751" s="23" t="e">
        <f>'Comm Input'!#REF!</f>
        <v>#REF!</v>
      </c>
      <c r="N751" s="23" t="e">
        <f>'Comm Input'!#REF!</f>
        <v>#REF!</v>
      </c>
      <c r="O751" t="e">
        <f>'Comm Input'!#REF!</f>
        <v>#REF!</v>
      </c>
    </row>
    <row r="752" spans="1:15" ht="15" x14ac:dyDescent="0.25">
      <c r="A752" t="e">
        <f>'Comm Input'!#REF!</f>
        <v>#REF!</v>
      </c>
      <c r="B752" t="e">
        <f>'Comm Input'!#REF!</f>
        <v>#REF!</v>
      </c>
      <c r="C752" t="e">
        <f>'Comm Input'!#REF!</f>
        <v>#REF!</v>
      </c>
      <c r="D752" t="e">
        <f>'Comm Input'!#REF!</f>
        <v>#REF!</v>
      </c>
      <c r="E752" t="e">
        <f>'Comm Input'!#REF!</f>
        <v>#REF!</v>
      </c>
      <c r="F752" t="e">
        <f>'Comm Input'!#REF!</f>
        <v>#REF!</v>
      </c>
      <c r="G752" t="e">
        <f>'Comm Input'!#REF!</f>
        <v>#REF!</v>
      </c>
      <c r="H752" t="e">
        <f>'Comm Input'!#REF!</f>
        <v>#REF!</v>
      </c>
      <c r="I752" t="e">
        <f>'Comm Input'!#REF!</f>
        <v>#REF!</v>
      </c>
      <c r="J752" t="e">
        <f>'Comm Input'!#REF!</f>
        <v>#REF!</v>
      </c>
      <c r="K752" t="e">
        <f>'Comm Input'!#REF!</f>
        <v>#REF!</v>
      </c>
      <c r="L752" t="e">
        <f>'Comm Input'!#REF!</f>
        <v>#REF!</v>
      </c>
      <c r="M752" s="11" t="e">
        <f>'Comm Input'!#REF!</f>
        <v>#REF!</v>
      </c>
      <c r="N752" s="11" t="e">
        <f>'Comm Input'!#REF!</f>
        <v>#REF!</v>
      </c>
      <c r="O752" t="e">
        <f>'Comm Input'!#REF!</f>
        <v>#REF!</v>
      </c>
    </row>
    <row r="753" spans="1:15" ht="23.25" x14ac:dyDescent="0.35">
      <c r="A753" t="e">
        <f>'Comm Input'!#REF!</f>
        <v>#REF!</v>
      </c>
      <c r="B753" t="e">
        <f>'Comm Input'!#REF!</f>
        <v>#REF!</v>
      </c>
      <c r="C753" t="e">
        <f>'Comm Input'!#REF!</f>
        <v>#REF!</v>
      </c>
      <c r="D753" t="e">
        <f>'Comm Input'!#REF!</f>
        <v>#REF!</v>
      </c>
      <c r="E753" t="e">
        <f>'Comm Input'!#REF!</f>
        <v>#REF!</v>
      </c>
      <c r="F753" t="e">
        <f>'Comm Input'!#REF!</f>
        <v>#REF!</v>
      </c>
      <c r="G753" t="e">
        <f>'Comm Input'!#REF!</f>
        <v>#REF!</v>
      </c>
      <c r="H753" t="e">
        <f>'Comm Input'!#REF!</f>
        <v>#REF!</v>
      </c>
      <c r="I753" t="e">
        <f>'Comm Input'!#REF!</f>
        <v>#REF!</v>
      </c>
      <c r="J753" t="e">
        <f>'Comm Input'!#REF!</f>
        <v>#REF!</v>
      </c>
      <c r="K753" s="1177" t="e">
        <f>'Comm Input'!#REF!</f>
        <v>#REF!</v>
      </c>
      <c r="L753" s="27" t="e">
        <f>'Comm Input'!#REF!</f>
        <v>#REF!</v>
      </c>
      <c r="M753" s="1177" t="e">
        <f>'Comm Input'!#REF!</f>
        <v>#REF!</v>
      </c>
      <c r="N753" s="164" t="e">
        <f>'Comm Input'!#REF!</f>
        <v>#REF!</v>
      </c>
      <c r="O753" s="109" t="e">
        <f>'Comm Input'!#REF!</f>
        <v>#REF!</v>
      </c>
    </row>
    <row r="754" spans="1:15" ht="15" x14ac:dyDescent="0.25">
      <c r="A754" t="e">
        <f>'Comm Input'!#REF!</f>
        <v>#REF!</v>
      </c>
      <c r="B754" t="e">
        <f>'Comm Input'!#REF!</f>
        <v>#REF!</v>
      </c>
      <c r="C754" t="e">
        <f>'Comm Input'!#REF!</f>
        <v>#REF!</v>
      </c>
      <c r="D754" t="e">
        <f>'Comm Input'!#REF!</f>
        <v>#REF!</v>
      </c>
      <c r="E754" t="e">
        <f>'Comm Input'!#REF!</f>
        <v>#REF!</v>
      </c>
      <c r="F754" t="e">
        <f>'Comm Input'!#REF!</f>
        <v>#REF!</v>
      </c>
      <c r="G754" t="e">
        <f>'Comm Input'!#REF!</f>
        <v>#REF!</v>
      </c>
      <c r="H754" t="e">
        <f>'Comm Input'!#REF!</f>
        <v>#REF!</v>
      </c>
      <c r="I754" t="e">
        <f>'Comm Input'!#REF!</f>
        <v>#REF!</v>
      </c>
      <c r="J754" t="e">
        <f>'Comm Input'!#REF!</f>
        <v>#REF!</v>
      </c>
      <c r="K754" t="e">
        <f>'Comm Input'!#REF!</f>
        <v>#REF!</v>
      </c>
      <c r="L754" t="e">
        <f>'Comm Input'!#REF!</f>
        <v>#REF!</v>
      </c>
      <c r="M754" s="11" t="e">
        <f>'Comm Input'!#REF!</f>
        <v>#REF!</v>
      </c>
      <c r="N754" s="11" t="e">
        <f>'Comm Input'!#REF!</f>
        <v>#REF!</v>
      </c>
      <c r="O754" t="e">
        <f>'Comm Input'!#REF!</f>
        <v>#REF!</v>
      </c>
    </row>
    <row r="755" spans="1:15" ht="15" x14ac:dyDescent="0.25">
      <c r="A755" t="e">
        <f>'Comm Input'!#REF!</f>
        <v>#REF!</v>
      </c>
      <c r="B755" t="e">
        <f>'Comm Input'!#REF!</f>
        <v>#REF!</v>
      </c>
      <c r="C755" t="e">
        <f>'Comm Input'!#REF!</f>
        <v>#REF!</v>
      </c>
      <c r="D755" t="e">
        <f>'Comm Input'!#REF!</f>
        <v>#REF!</v>
      </c>
      <c r="E755" t="e">
        <f>'Comm Input'!#REF!</f>
        <v>#REF!</v>
      </c>
      <c r="F755" t="e">
        <f>'Comm Input'!#REF!</f>
        <v>#REF!</v>
      </c>
      <c r="G755" t="e">
        <f>'Comm Input'!#REF!</f>
        <v>#REF!</v>
      </c>
      <c r="H755" t="e">
        <f>'Comm Input'!#REF!</f>
        <v>#REF!</v>
      </c>
      <c r="I755" t="e">
        <f>'Comm Input'!#REF!</f>
        <v>#REF!</v>
      </c>
      <c r="J755" t="e">
        <f>'Comm Input'!#REF!</f>
        <v>#REF!</v>
      </c>
      <c r="K755" t="e">
        <f>'Comm Input'!#REF!</f>
        <v>#REF!</v>
      </c>
      <c r="L755" t="e">
        <f>'Comm Input'!#REF!</f>
        <v>#REF!</v>
      </c>
      <c r="M755" s="11" t="e">
        <f>'Comm Input'!#REF!</f>
        <v>#REF!</v>
      </c>
      <c r="N755" s="11" t="e">
        <f>'Comm Input'!#REF!</f>
        <v>#REF!</v>
      </c>
      <c r="O755" t="e">
        <f>'Comm Input'!#REF!</f>
        <v>#REF!</v>
      </c>
    </row>
    <row r="756" spans="1:15" ht="15" x14ac:dyDescent="0.25">
      <c r="A756" s="199" t="e">
        <f>'Comm Input'!#REF!</f>
        <v>#REF!</v>
      </c>
      <c r="B756" s="35" t="e">
        <f>'Comm Input'!#REF!</f>
        <v>#REF!</v>
      </c>
      <c r="C756" s="46" t="e">
        <f>'Comm Input'!#REF!</f>
        <v>#REF!</v>
      </c>
      <c r="D756" s="8" t="e">
        <f>'Comm Input'!#REF!</f>
        <v>#REF!</v>
      </c>
      <c r="E756" s="158" t="e">
        <f>'Comm Input'!#REF!</f>
        <v>#REF!</v>
      </c>
      <c r="F756" s="117" t="e">
        <f>'Comm Input'!#REF!</f>
        <v>#REF!</v>
      </c>
      <c r="G756" s="158" t="e">
        <f>'Comm Input'!#REF!</f>
        <v>#REF!</v>
      </c>
      <c r="H756" s="158" t="e">
        <f>'Comm Input'!#REF!</f>
        <v>#REF!</v>
      </c>
      <c r="I756" s="158" t="e">
        <f>'Comm Input'!#REF!</f>
        <v>#REF!</v>
      </c>
      <c r="J756" s="117" t="e">
        <f>'Comm Input'!#REF!</f>
        <v>#REF!</v>
      </c>
      <c r="K756" s="158" t="e">
        <f>'Comm Input'!#REF!</f>
        <v>#REF!</v>
      </c>
      <c r="L756" s="117" t="e">
        <f>'Comm Input'!#REF!</f>
        <v>#REF!</v>
      </c>
      <c r="M756" s="159" t="e">
        <f>'Comm Input'!#REF!</f>
        <v>#REF!</v>
      </c>
      <c r="N756" s="159" t="e">
        <f>'Comm Input'!#REF!</f>
        <v>#REF!</v>
      </c>
      <c r="O756" s="158" t="e">
        <f>'Comm Input'!#REF!</f>
        <v>#REF!</v>
      </c>
    </row>
    <row r="757" spans="1:15" ht="15" x14ac:dyDescent="0.25">
      <c r="A757" t="e">
        <f>'Comm Input'!#REF!</f>
        <v>#REF!</v>
      </c>
      <c r="B757" t="e">
        <f>'Comm Input'!#REF!</f>
        <v>#REF!</v>
      </c>
      <c r="C757" t="e">
        <f>'Comm Input'!#REF!</f>
        <v>#REF!</v>
      </c>
      <c r="D757" s="90" t="e">
        <f>'Comm Input'!#REF!</f>
        <v>#REF!</v>
      </c>
      <c r="E757" s="36" t="e">
        <f>'Comm Input'!#REF!</f>
        <v>#REF!</v>
      </c>
      <c r="F757" s="23" t="e">
        <f>'Comm Input'!#REF!</f>
        <v>#REF!</v>
      </c>
      <c r="G757" s="36" t="e">
        <f>'Comm Input'!#REF!</f>
        <v>#REF!</v>
      </c>
      <c r="H757" s="36" t="e">
        <f>'Comm Input'!#REF!</f>
        <v>#REF!</v>
      </c>
      <c r="I757" t="e">
        <f>'Comm Input'!#REF!</f>
        <v>#REF!</v>
      </c>
      <c r="J757" s="23" t="e">
        <f>'Comm Input'!#REF!</f>
        <v>#REF!</v>
      </c>
      <c r="K757" s="22" t="e">
        <f>'Comm Input'!#REF!</f>
        <v>#REF!</v>
      </c>
      <c r="L757" s="23" t="e">
        <f>'Comm Input'!#REF!</f>
        <v>#REF!</v>
      </c>
      <c r="M757" s="23" t="e">
        <f>'Comm Input'!#REF!</f>
        <v>#REF!</v>
      </c>
      <c r="N757" s="23" t="e">
        <f>'Comm Input'!#REF!</f>
        <v>#REF!</v>
      </c>
      <c r="O757" t="e">
        <f>'Comm Input'!#REF!</f>
        <v>#REF!</v>
      </c>
    </row>
    <row r="758" spans="1:15" ht="15" x14ac:dyDescent="0.25">
      <c r="A758" s="11" t="e">
        <f>'Comm Input'!#REF!</f>
        <v>#REF!</v>
      </c>
      <c r="B758" s="11" t="e">
        <f>'Comm Input'!#REF!</f>
        <v>#REF!</v>
      </c>
      <c r="C758" s="11" t="e">
        <f>'Comm Input'!#REF!</f>
        <v>#REF!</v>
      </c>
      <c r="D758" s="11" t="e">
        <f>'Comm Input'!#REF!</f>
        <v>#REF!</v>
      </c>
      <c r="E758" s="36" t="e">
        <f>'Comm Input'!#REF!</f>
        <v>#REF!</v>
      </c>
      <c r="F758" s="23" t="e">
        <f>'Comm Input'!#REF!</f>
        <v>#REF!</v>
      </c>
      <c r="G758" s="36" t="e">
        <f>'Comm Input'!#REF!</f>
        <v>#REF!</v>
      </c>
      <c r="H758" s="36" t="e">
        <f>'Comm Input'!#REF!</f>
        <v>#REF!</v>
      </c>
      <c r="I758" t="e">
        <f>'Comm Input'!#REF!</f>
        <v>#REF!</v>
      </c>
      <c r="J758" s="23" t="e">
        <f>'Comm Input'!#REF!</f>
        <v>#REF!</v>
      </c>
      <c r="K758" s="22" t="e">
        <f>'Comm Input'!#REF!</f>
        <v>#REF!</v>
      </c>
      <c r="L758" s="23" t="e">
        <f>'Comm Input'!#REF!</f>
        <v>#REF!</v>
      </c>
      <c r="M758" s="23" t="e">
        <f>'Comm Input'!#REF!</f>
        <v>#REF!</v>
      </c>
      <c r="N758" s="23" t="e">
        <f>'Comm Input'!#REF!</f>
        <v>#REF!</v>
      </c>
      <c r="O758" t="e">
        <f>'Comm Input'!#REF!</f>
        <v>#REF!</v>
      </c>
    </row>
    <row r="759" spans="1:15" ht="15" x14ac:dyDescent="0.25">
      <c r="A759" s="11" t="e">
        <f>'Comm Input'!#REF!</f>
        <v>#REF!</v>
      </c>
      <c r="B759" s="11" t="e">
        <f>'Comm Input'!#REF!</f>
        <v>#REF!</v>
      </c>
      <c r="C759" t="e">
        <f>'Comm Input'!#REF!</f>
        <v>#REF!</v>
      </c>
      <c r="D759" s="11" t="e">
        <f>'Comm Input'!#REF!</f>
        <v>#REF!</v>
      </c>
      <c r="E759" s="36" t="e">
        <f>'Comm Input'!#REF!</f>
        <v>#REF!</v>
      </c>
      <c r="F759" s="23" t="e">
        <f>'Comm Input'!#REF!</f>
        <v>#REF!</v>
      </c>
      <c r="G759" s="36" t="e">
        <f>'Comm Input'!#REF!</f>
        <v>#REF!</v>
      </c>
      <c r="H759" s="36" t="e">
        <f>'Comm Input'!#REF!</f>
        <v>#REF!</v>
      </c>
      <c r="I759" t="e">
        <f>'Comm Input'!#REF!</f>
        <v>#REF!</v>
      </c>
      <c r="J759" s="23" t="e">
        <f>'Comm Input'!#REF!</f>
        <v>#REF!</v>
      </c>
      <c r="K759" s="22" t="e">
        <f>'Comm Input'!#REF!</f>
        <v>#REF!</v>
      </c>
      <c r="L759" s="23" t="e">
        <f>'Comm Input'!#REF!</f>
        <v>#REF!</v>
      </c>
      <c r="M759" s="23" t="e">
        <f>'Comm Input'!#REF!</f>
        <v>#REF!</v>
      </c>
      <c r="N759" s="23" t="e">
        <f>'Comm Input'!#REF!</f>
        <v>#REF!</v>
      </c>
      <c r="O759" t="e">
        <f>'Comm Input'!#REF!</f>
        <v>#REF!</v>
      </c>
    </row>
    <row r="760" spans="1:15" ht="15" x14ac:dyDescent="0.25">
      <c r="A760" s="11" t="e">
        <f>'Comm Input'!#REF!</f>
        <v>#REF!</v>
      </c>
      <c r="B760" s="11" t="e">
        <f>'Comm Input'!#REF!</f>
        <v>#REF!</v>
      </c>
      <c r="C760" s="11" t="e">
        <f>'Comm Input'!#REF!</f>
        <v>#REF!</v>
      </c>
      <c r="D760" s="11" t="e">
        <f>'Comm Input'!#REF!</f>
        <v>#REF!</v>
      </c>
      <c r="E760" s="36" t="e">
        <f>'Comm Input'!#REF!</f>
        <v>#REF!</v>
      </c>
      <c r="F760" s="23" t="e">
        <f>'Comm Input'!#REF!</f>
        <v>#REF!</v>
      </c>
      <c r="G760" s="36" t="e">
        <f>'Comm Input'!#REF!</f>
        <v>#REF!</v>
      </c>
      <c r="H760" s="36" t="e">
        <f>'Comm Input'!#REF!</f>
        <v>#REF!</v>
      </c>
      <c r="I760" t="e">
        <f>'Comm Input'!#REF!</f>
        <v>#REF!</v>
      </c>
      <c r="J760" s="23" t="e">
        <f>'Comm Input'!#REF!</f>
        <v>#REF!</v>
      </c>
      <c r="K760" s="22" t="e">
        <f>'Comm Input'!#REF!</f>
        <v>#REF!</v>
      </c>
      <c r="L760" s="23" t="e">
        <f>'Comm Input'!#REF!</f>
        <v>#REF!</v>
      </c>
      <c r="M760" s="23" t="e">
        <f>'Comm Input'!#REF!</f>
        <v>#REF!</v>
      </c>
      <c r="N760" s="23" t="e">
        <f>'Comm Input'!#REF!</f>
        <v>#REF!</v>
      </c>
      <c r="O760" t="e">
        <f>'Comm Input'!#REF!</f>
        <v>#REF!</v>
      </c>
    </row>
    <row r="761" spans="1:15" ht="15" x14ac:dyDescent="0.25">
      <c r="A761" s="11" t="e">
        <f>'Comm Input'!#REF!</f>
        <v>#REF!</v>
      </c>
      <c r="B761" t="e">
        <f>'Comm Input'!#REF!</f>
        <v>#REF!</v>
      </c>
      <c r="C761" t="e">
        <f>'Comm Input'!#REF!</f>
        <v>#REF!</v>
      </c>
      <c r="D761" s="40" t="e">
        <f>'Comm Input'!#REF!</f>
        <v>#REF!</v>
      </c>
      <c r="E761" s="36" t="e">
        <f>'Comm Input'!#REF!</f>
        <v>#REF!</v>
      </c>
      <c r="F761" s="22" t="e">
        <f>'Comm Input'!#REF!</f>
        <v>#REF!</v>
      </c>
      <c r="G761" s="36" t="e">
        <f>'Comm Input'!#REF!</f>
        <v>#REF!</v>
      </c>
      <c r="H761" s="38" t="e">
        <f>'Comm Input'!#REF!</f>
        <v>#REF!</v>
      </c>
      <c r="I761" s="38" t="e">
        <f>'Comm Input'!#REF!</f>
        <v>#REF!</v>
      </c>
      <c r="J761" s="22" t="e">
        <f>'Comm Input'!#REF!</f>
        <v>#REF!</v>
      </c>
      <c r="K761" s="22" t="e">
        <f>'Comm Input'!#REF!</f>
        <v>#REF!</v>
      </c>
      <c r="L761" s="23" t="e">
        <f>'Comm Input'!#REF!</f>
        <v>#REF!</v>
      </c>
      <c r="M761" s="23" t="e">
        <f>'Comm Input'!#REF!</f>
        <v>#REF!</v>
      </c>
      <c r="N761" s="23" t="e">
        <f>'Comm Input'!#REF!</f>
        <v>#REF!</v>
      </c>
      <c r="O761" t="e">
        <f>'Comm Input'!#REF!</f>
        <v>#REF!</v>
      </c>
    </row>
    <row r="762" spans="1:15" ht="15" x14ac:dyDescent="0.25">
      <c r="A762" s="11" t="e">
        <f>'Comm Input'!#REF!</f>
        <v>#REF!</v>
      </c>
      <c r="B762" t="e">
        <f>'Comm Input'!#REF!</f>
        <v>#REF!</v>
      </c>
      <c r="C762" s="11" t="e">
        <f>'Comm Input'!#REF!</f>
        <v>#REF!</v>
      </c>
      <c r="D762" s="40" t="e">
        <f>'Comm Input'!#REF!</f>
        <v>#REF!</v>
      </c>
      <c r="E762" s="36" t="e">
        <f>'Comm Input'!#REF!</f>
        <v>#REF!</v>
      </c>
      <c r="F762" s="22" t="e">
        <f>'Comm Input'!#REF!</f>
        <v>#REF!</v>
      </c>
      <c r="G762" s="36" t="e">
        <f>'Comm Input'!#REF!</f>
        <v>#REF!</v>
      </c>
      <c r="H762" s="38" t="e">
        <f>'Comm Input'!#REF!</f>
        <v>#REF!</v>
      </c>
      <c r="I762" s="38" t="e">
        <f>'Comm Input'!#REF!</f>
        <v>#REF!</v>
      </c>
      <c r="J762" s="22" t="e">
        <f>'Comm Input'!#REF!</f>
        <v>#REF!</v>
      </c>
      <c r="K762" s="22" t="e">
        <f>'Comm Input'!#REF!</f>
        <v>#REF!</v>
      </c>
      <c r="L762" s="23" t="e">
        <f>'Comm Input'!#REF!</f>
        <v>#REF!</v>
      </c>
      <c r="M762" s="23" t="e">
        <f>'Comm Input'!#REF!</f>
        <v>#REF!</v>
      </c>
      <c r="N762" s="23" t="e">
        <f>'Comm Input'!#REF!</f>
        <v>#REF!</v>
      </c>
      <c r="O762" t="e">
        <f>'Comm Input'!#REF!</f>
        <v>#REF!</v>
      </c>
    </row>
    <row r="763" spans="1:15" ht="15" x14ac:dyDescent="0.25">
      <c r="A763" t="e">
        <f>'Comm Input'!#REF!</f>
        <v>#REF!</v>
      </c>
      <c r="B763" t="e">
        <f>'Comm Input'!#REF!</f>
        <v>#REF!</v>
      </c>
      <c r="C763" t="e">
        <f>'Comm Input'!#REF!</f>
        <v>#REF!</v>
      </c>
      <c r="D763" t="e">
        <f>'Comm Input'!#REF!</f>
        <v>#REF!</v>
      </c>
      <c r="E763" t="e">
        <f>'Comm Input'!#REF!</f>
        <v>#REF!</v>
      </c>
      <c r="F763" t="e">
        <f>'Comm Input'!#REF!</f>
        <v>#REF!</v>
      </c>
      <c r="G763" t="e">
        <f>'Comm Input'!#REF!</f>
        <v>#REF!</v>
      </c>
      <c r="H763" t="e">
        <f>'Comm Input'!#REF!</f>
        <v>#REF!</v>
      </c>
      <c r="I763" t="e">
        <f>'Comm Input'!#REF!</f>
        <v>#REF!</v>
      </c>
      <c r="J763" t="e">
        <f>'Comm Input'!#REF!</f>
        <v>#REF!</v>
      </c>
      <c r="K763" t="e">
        <f>'Comm Input'!#REF!</f>
        <v>#REF!</v>
      </c>
      <c r="L763" t="e">
        <f>'Comm Input'!#REF!</f>
        <v>#REF!</v>
      </c>
      <c r="M763" s="11" t="e">
        <f>'Comm Input'!#REF!</f>
        <v>#REF!</v>
      </c>
      <c r="N763" s="11" t="e">
        <f>'Comm Input'!#REF!</f>
        <v>#REF!</v>
      </c>
      <c r="O763" t="e">
        <f>'Comm Input'!#REF!</f>
        <v>#REF!</v>
      </c>
    </row>
    <row r="764" spans="1:15" ht="23.25" x14ac:dyDescent="0.35">
      <c r="A764" t="e">
        <f>'Comm Input'!#REF!</f>
        <v>#REF!</v>
      </c>
      <c r="B764" t="e">
        <f>'Comm Input'!#REF!</f>
        <v>#REF!</v>
      </c>
      <c r="C764" t="e">
        <f>'Comm Input'!#REF!</f>
        <v>#REF!</v>
      </c>
      <c r="D764" t="e">
        <f>'Comm Input'!#REF!</f>
        <v>#REF!</v>
      </c>
      <c r="E764" t="e">
        <f>'Comm Input'!#REF!</f>
        <v>#REF!</v>
      </c>
      <c r="F764" t="e">
        <f>'Comm Input'!#REF!</f>
        <v>#REF!</v>
      </c>
      <c r="G764" t="e">
        <f>'Comm Input'!#REF!</f>
        <v>#REF!</v>
      </c>
      <c r="H764" t="e">
        <f>'Comm Input'!#REF!</f>
        <v>#REF!</v>
      </c>
      <c r="I764" t="e">
        <f>'Comm Input'!#REF!</f>
        <v>#REF!</v>
      </c>
      <c r="J764" t="e">
        <f>'Comm Input'!#REF!</f>
        <v>#REF!</v>
      </c>
      <c r="K764" s="1177" t="e">
        <f>'Comm Input'!#REF!</f>
        <v>#REF!</v>
      </c>
      <c r="L764" s="27" t="e">
        <f>'Comm Input'!#REF!</f>
        <v>#REF!</v>
      </c>
      <c r="M764" s="1177" t="e">
        <f>'Comm Input'!#REF!</f>
        <v>#REF!</v>
      </c>
      <c r="N764" s="164" t="e">
        <f>'Comm Input'!#REF!</f>
        <v>#REF!</v>
      </c>
      <c r="O764" s="109" t="e">
        <f>'Comm Input'!#REF!</f>
        <v>#REF!</v>
      </c>
    </row>
    <row r="765" spans="1:15" ht="15" x14ac:dyDescent="0.25">
      <c r="A765" t="e">
        <f>'Comm Input'!#REF!</f>
        <v>#REF!</v>
      </c>
      <c r="B765" t="e">
        <f>'Comm Input'!#REF!</f>
        <v>#REF!</v>
      </c>
      <c r="C765" t="e">
        <f>'Comm Input'!#REF!</f>
        <v>#REF!</v>
      </c>
      <c r="D765" t="e">
        <f>'Comm Input'!#REF!</f>
        <v>#REF!</v>
      </c>
      <c r="E765" t="e">
        <f>'Comm Input'!#REF!</f>
        <v>#REF!</v>
      </c>
      <c r="F765" t="e">
        <f>'Comm Input'!#REF!</f>
        <v>#REF!</v>
      </c>
      <c r="G765" t="e">
        <f>'Comm Input'!#REF!</f>
        <v>#REF!</v>
      </c>
      <c r="H765" t="e">
        <f>'Comm Input'!#REF!</f>
        <v>#REF!</v>
      </c>
      <c r="I765" t="e">
        <f>'Comm Input'!#REF!</f>
        <v>#REF!</v>
      </c>
      <c r="J765" t="e">
        <f>'Comm Input'!#REF!</f>
        <v>#REF!</v>
      </c>
      <c r="K765" t="e">
        <f>'Comm Input'!#REF!</f>
        <v>#REF!</v>
      </c>
      <c r="L765" t="e">
        <f>'Comm Input'!#REF!</f>
        <v>#REF!</v>
      </c>
      <c r="M765" s="11" t="e">
        <f>'Comm Input'!#REF!</f>
        <v>#REF!</v>
      </c>
      <c r="N765" s="11" t="e">
        <f>'Comm Input'!#REF!</f>
        <v>#REF!</v>
      </c>
      <c r="O765" t="e">
        <f>'Comm Input'!#REF!</f>
        <v>#REF!</v>
      </c>
    </row>
    <row r="766" spans="1:15" ht="15" x14ac:dyDescent="0.25">
      <c r="A766" t="e">
        <f>'Comm Input'!#REF!</f>
        <v>#REF!</v>
      </c>
      <c r="B766" t="e">
        <f>'Comm Input'!#REF!</f>
        <v>#REF!</v>
      </c>
      <c r="C766" t="e">
        <f>'Comm Input'!#REF!</f>
        <v>#REF!</v>
      </c>
      <c r="D766" t="e">
        <f>'Comm Input'!#REF!</f>
        <v>#REF!</v>
      </c>
      <c r="E766" t="e">
        <f>'Comm Input'!#REF!</f>
        <v>#REF!</v>
      </c>
      <c r="F766" t="e">
        <f>'Comm Input'!#REF!</f>
        <v>#REF!</v>
      </c>
      <c r="G766" t="e">
        <f>'Comm Input'!#REF!</f>
        <v>#REF!</v>
      </c>
      <c r="H766" t="e">
        <f>'Comm Input'!#REF!</f>
        <v>#REF!</v>
      </c>
      <c r="I766" t="e">
        <f>'Comm Input'!#REF!</f>
        <v>#REF!</v>
      </c>
      <c r="J766" t="e">
        <f>'Comm Input'!#REF!</f>
        <v>#REF!</v>
      </c>
      <c r="K766" t="e">
        <f>'Comm Input'!#REF!</f>
        <v>#REF!</v>
      </c>
      <c r="L766" t="e">
        <f>'Comm Input'!#REF!</f>
        <v>#REF!</v>
      </c>
      <c r="M766" s="11" t="e">
        <f>'Comm Input'!#REF!</f>
        <v>#REF!</v>
      </c>
      <c r="N766" s="11" t="e">
        <f>'Comm Input'!#REF!</f>
        <v>#REF!</v>
      </c>
      <c r="O766" t="e">
        <f>'Comm Input'!#REF!</f>
        <v>#REF!</v>
      </c>
    </row>
    <row r="767" spans="1:15" ht="15" x14ac:dyDescent="0.25">
      <c r="A767" s="199" t="e">
        <f>'Comm Input'!#REF!</f>
        <v>#REF!</v>
      </c>
      <c r="B767" s="35" t="e">
        <f>'Comm Input'!#REF!</f>
        <v>#REF!</v>
      </c>
      <c r="C767" s="46" t="e">
        <f>'Comm Input'!#REF!</f>
        <v>#REF!</v>
      </c>
      <c r="D767" s="8" t="e">
        <f>'Comm Input'!#REF!</f>
        <v>#REF!</v>
      </c>
      <c r="E767" s="158" t="e">
        <f>'Comm Input'!#REF!</f>
        <v>#REF!</v>
      </c>
      <c r="F767" s="117" t="e">
        <f>'Comm Input'!#REF!</f>
        <v>#REF!</v>
      </c>
      <c r="G767" s="158" t="e">
        <f>'Comm Input'!#REF!</f>
        <v>#REF!</v>
      </c>
      <c r="H767" s="158" t="e">
        <f>'Comm Input'!#REF!</f>
        <v>#REF!</v>
      </c>
      <c r="I767" s="158" t="e">
        <f>'Comm Input'!#REF!</f>
        <v>#REF!</v>
      </c>
      <c r="J767" s="117" t="e">
        <f>'Comm Input'!#REF!</f>
        <v>#REF!</v>
      </c>
      <c r="K767" s="158" t="e">
        <f>'Comm Input'!#REF!</f>
        <v>#REF!</v>
      </c>
      <c r="L767" s="117" t="e">
        <f>'Comm Input'!#REF!</f>
        <v>#REF!</v>
      </c>
      <c r="M767" s="159" t="e">
        <f>'Comm Input'!#REF!</f>
        <v>#REF!</v>
      </c>
      <c r="N767" s="159" t="e">
        <f>'Comm Input'!#REF!</f>
        <v>#REF!</v>
      </c>
      <c r="O767" s="158" t="e">
        <f>'Comm Input'!#REF!</f>
        <v>#REF!</v>
      </c>
    </row>
    <row r="768" spans="1:15" ht="15" x14ac:dyDescent="0.25">
      <c r="A768" t="e">
        <f>'Comm Input'!#REF!</f>
        <v>#REF!</v>
      </c>
      <c r="B768" t="e">
        <f>'Comm Input'!#REF!</f>
        <v>#REF!</v>
      </c>
      <c r="C768" t="e">
        <f>'Comm Input'!#REF!</f>
        <v>#REF!</v>
      </c>
      <c r="D768" s="90" t="e">
        <f>'Comm Input'!#REF!</f>
        <v>#REF!</v>
      </c>
      <c r="E768" s="36" t="e">
        <f>'Comm Input'!#REF!</f>
        <v>#REF!</v>
      </c>
      <c r="F768" s="23" t="e">
        <f>'Comm Input'!#REF!</f>
        <v>#REF!</v>
      </c>
      <c r="G768" s="36" t="e">
        <f>'Comm Input'!#REF!</f>
        <v>#REF!</v>
      </c>
      <c r="H768" s="36" t="e">
        <f>'Comm Input'!#REF!</f>
        <v>#REF!</v>
      </c>
      <c r="I768" t="e">
        <f>'Comm Input'!#REF!</f>
        <v>#REF!</v>
      </c>
      <c r="J768" s="23" t="e">
        <f>'Comm Input'!#REF!</f>
        <v>#REF!</v>
      </c>
      <c r="K768" s="22" t="e">
        <f>'Comm Input'!#REF!</f>
        <v>#REF!</v>
      </c>
      <c r="L768" s="23" t="e">
        <f>'Comm Input'!#REF!</f>
        <v>#REF!</v>
      </c>
      <c r="M768" s="23" t="e">
        <f>'Comm Input'!#REF!</f>
        <v>#REF!</v>
      </c>
      <c r="N768" s="23" t="e">
        <f>'Comm Input'!#REF!</f>
        <v>#REF!</v>
      </c>
      <c r="O768" t="e">
        <f>'Comm Input'!#REF!</f>
        <v>#REF!</v>
      </c>
    </row>
    <row r="769" spans="1:15" ht="15" x14ac:dyDescent="0.25">
      <c r="A769" s="11" t="e">
        <f>'Comm Input'!#REF!</f>
        <v>#REF!</v>
      </c>
      <c r="B769" s="11" t="e">
        <f>'Comm Input'!#REF!</f>
        <v>#REF!</v>
      </c>
      <c r="C769" s="11" t="e">
        <f>'Comm Input'!#REF!</f>
        <v>#REF!</v>
      </c>
      <c r="D769" s="11" t="e">
        <f>'Comm Input'!#REF!</f>
        <v>#REF!</v>
      </c>
      <c r="E769" s="36" t="e">
        <f>'Comm Input'!#REF!</f>
        <v>#REF!</v>
      </c>
      <c r="F769" s="23" t="e">
        <f>'Comm Input'!#REF!</f>
        <v>#REF!</v>
      </c>
      <c r="G769" s="36" t="e">
        <f>'Comm Input'!#REF!</f>
        <v>#REF!</v>
      </c>
      <c r="H769" s="36" t="e">
        <f>'Comm Input'!#REF!</f>
        <v>#REF!</v>
      </c>
      <c r="I769" t="e">
        <f>'Comm Input'!#REF!</f>
        <v>#REF!</v>
      </c>
      <c r="J769" s="23" t="e">
        <f>'Comm Input'!#REF!</f>
        <v>#REF!</v>
      </c>
      <c r="K769" s="22" t="e">
        <f>'Comm Input'!#REF!</f>
        <v>#REF!</v>
      </c>
      <c r="L769" s="23" t="e">
        <f>'Comm Input'!#REF!</f>
        <v>#REF!</v>
      </c>
      <c r="M769" s="23" t="e">
        <f>'Comm Input'!#REF!</f>
        <v>#REF!</v>
      </c>
      <c r="N769" s="23" t="e">
        <f>'Comm Input'!#REF!</f>
        <v>#REF!</v>
      </c>
      <c r="O769" t="e">
        <f>'Comm Input'!#REF!</f>
        <v>#REF!</v>
      </c>
    </row>
    <row r="770" spans="1:15" ht="15" x14ac:dyDescent="0.25">
      <c r="A770" s="11" t="e">
        <f>'Comm Input'!#REF!</f>
        <v>#REF!</v>
      </c>
      <c r="B770" s="11" t="e">
        <f>'Comm Input'!#REF!</f>
        <v>#REF!</v>
      </c>
      <c r="C770" t="e">
        <f>'Comm Input'!#REF!</f>
        <v>#REF!</v>
      </c>
      <c r="D770" s="90" t="e">
        <f>'Comm Input'!#REF!</f>
        <v>#REF!</v>
      </c>
      <c r="E770" s="36" t="e">
        <f>'Comm Input'!#REF!</f>
        <v>#REF!</v>
      </c>
      <c r="F770" s="23" t="e">
        <f>'Comm Input'!#REF!</f>
        <v>#REF!</v>
      </c>
      <c r="G770" s="36" t="e">
        <f>'Comm Input'!#REF!</f>
        <v>#REF!</v>
      </c>
      <c r="H770" s="36" t="e">
        <f>'Comm Input'!#REF!</f>
        <v>#REF!</v>
      </c>
      <c r="I770" t="e">
        <f>'Comm Input'!#REF!</f>
        <v>#REF!</v>
      </c>
      <c r="J770" s="23" t="e">
        <f>'Comm Input'!#REF!</f>
        <v>#REF!</v>
      </c>
      <c r="K770" s="22" t="e">
        <f>'Comm Input'!#REF!</f>
        <v>#REF!</v>
      </c>
      <c r="L770" s="23" t="e">
        <f>'Comm Input'!#REF!</f>
        <v>#REF!</v>
      </c>
      <c r="M770" s="23" t="e">
        <f>'Comm Input'!#REF!</f>
        <v>#REF!</v>
      </c>
      <c r="N770" s="23" t="e">
        <f>'Comm Input'!#REF!</f>
        <v>#REF!</v>
      </c>
      <c r="O770" t="e">
        <f>'Comm Input'!#REF!</f>
        <v>#REF!</v>
      </c>
    </row>
    <row r="771" spans="1:15" ht="15" x14ac:dyDescent="0.25">
      <c r="A771" s="11" t="e">
        <f>'Comm Input'!#REF!</f>
        <v>#REF!</v>
      </c>
      <c r="B771" s="11" t="e">
        <f>'Comm Input'!#REF!</f>
        <v>#REF!</v>
      </c>
      <c r="C771" s="11" t="e">
        <f>'Comm Input'!#REF!</f>
        <v>#REF!</v>
      </c>
      <c r="D771" s="11" t="e">
        <f>'Comm Input'!#REF!</f>
        <v>#REF!</v>
      </c>
      <c r="E771" s="36" t="e">
        <f>'Comm Input'!#REF!</f>
        <v>#REF!</v>
      </c>
      <c r="F771" s="23" t="e">
        <f>'Comm Input'!#REF!</f>
        <v>#REF!</v>
      </c>
      <c r="G771" s="36" t="e">
        <f>'Comm Input'!#REF!</f>
        <v>#REF!</v>
      </c>
      <c r="H771" s="36" t="e">
        <f>'Comm Input'!#REF!</f>
        <v>#REF!</v>
      </c>
      <c r="I771" t="e">
        <f>'Comm Input'!#REF!</f>
        <v>#REF!</v>
      </c>
      <c r="J771" s="23" t="e">
        <f>'Comm Input'!#REF!</f>
        <v>#REF!</v>
      </c>
      <c r="K771" s="22" t="e">
        <f>'Comm Input'!#REF!</f>
        <v>#REF!</v>
      </c>
      <c r="L771" s="23" t="e">
        <f>'Comm Input'!#REF!</f>
        <v>#REF!</v>
      </c>
      <c r="M771" s="23" t="e">
        <f>'Comm Input'!#REF!</f>
        <v>#REF!</v>
      </c>
      <c r="N771" s="23" t="e">
        <f>'Comm Input'!#REF!</f>
        <v>#REF!</v>
      </c>
      <c r="O771" t="e">
        <f>'Comm Input'!#REF!</f>
        <v>#REF!</v>
      </c>
    </row>
    <row r="772" spans="1:15" ht="15" x14ac:dyDescent="0.25">
      <c r="A772" s="11" t="e">
        <f>'Comm Input'!#REF!</f>
        <v>#REF!</v>
      </c>
      <c r="B772" t="e">
        <f>'Comm Input'!#REF!</f>
        <v>#REF!</v>
      </c>
      <c r="C772" t="e">
        <f>'Comm Input'!#REF!</f>
        <v>#REF!</v>
      </c>
      <c r="D772" s="40" t="e">
        <f>'Comm Input'!#REF!</f>
        <v>#REF!</v>
      </c>
      <c r="E772" s="36" t="e">
        <f>'Comm Input'!#REF!</f>
        <v>#REF!</v>
      </c>
      <c r="F772" s="22" t="e">
        <f>'Comm Input'!#REF!</f>
        <v>#REF!</v>
      </c>
      <c r="G772" s="36" t="e">
        <f>'Comm Input'!#REF!</f>
        <v>#REF!</v>
      </c>
      <c r="H772" s="38" t="e">
        <f>'Comm Input'!#REF!</f>
        <v>#REF!</v>
      </c>
      <c r="I772" s="38" t="e">
        <f>'Comm Input'!#REF!</f>
        <v>#REF!</v>
      </c>
      <c r="J772" s="22" t="e">
        <f>'Comm Input'!#REF!</f>
        <v>#REF!</v>
      </c>
      <c r="K772" s="22" t="e">
        <f>'Comm Input'!#REF!</f>
        <v>#REF!</v>
      </c>
      <c r="L772" s="23" t="e">
        <f>'Comm Input'!#REF!</f>
        <v>#REF!</v>
      </c>
      <c r="M772" s="23" t="e">
        <f>'Comm Input'!#REF!</f>
        <v>#REF!</v>
      </c>
      <c r="N772" s="23" t="e">
        <f>'Comm Input'!#REF!</f>
        <v>#REF!</v>
      </c>
      <c r="O772" t="e">
        <f>'Comm Input'!#REF!</f>
        <v>#REF!</v>
      </c>
    </row>
    <row r="773" spans="1:15" ht="15" x14ac:dyDescent="0.25">
      <c r="A773" s="11" t="e">
        <f>'Comm Input'!#REF!</f>
        <v>#REF!</v>
      </c>
      <c r="B773" t="e">
        <f>'Comm Input'!#REF!</f>
        <v>#REF!</v>
      </c>
      <c r="C773" s="11" t="e">
        <f>'Comm Input'!#REF!</f>
        <v>#REF!</v>
      </c>
      <c r="D773" s="40" t="e">
        <f>'Comm Input'!#REF!</f>
        <v>#REF!</v>
      </c>
      <c r="E773" s="36" t="e">
        <f>'Comm Input'!#REF!</f>
        <v>#REF!</v>
      </c>
      <c r="F773" s="22" t="e">
        <f>'Comm Input'!#REF!</f>
        <v>#REF!</v>
      </c>
      <c r="G773" s="36" t="e">
        <f>'Comm Input'!#REF!</f>
        <v>#REF!</v>
      </c>
      <c r="H773" s="38" t="e">
        <f>'Comm Input'!#REF!</f>
        <v>#REF!</v>
      </c>
      <c r="I773" s="38" t="e">
        <f>'Comm Input'!#REF!</f>
        <v>#REF!</v>
      </c>
      <c r="J773" s="22" t="e">
        <f>'Comm Input'!#REF!</f>
        <v>#REF!</v>
      </c>
      <c r="K773" s="22" t="e">
        <f>'Comm Input'!#REF!</f>
        <v>#REF!</v>
      </c>
      <c r="L773" s="23" t="e">
        <f>'Comm Input'!#REF!</f>
        <v>#REF!</v>
      </c>
      <c r="M773" s="23" t="e">
        <f>'Comm Input'!#REF!</f>
        <v>#REF!</v>
      </c>
      <c r="N773" s="23" t="e">
        <f>'Comm Input'!#REF!</f>
        <v>#REF!</v>
      </c>
      <c r="O773" t="e">
        <f>'Comm Input'!#REF!</f>
        <v>#REF!</v>
      </c>
    </row>
    <row r="774" spans="1:15" ht="15" x14ac:dyDescent="0.25">
      <c r="A774" t="e">
        <f>'Comm Input'!#REF!</f>
        <v>#REF!</v>
      </c>
      <c r="B774" t="e">
        <f>'Comm Input'!#REF!</f>
        <v>#REF!</v>
      </c>
      <c r="C774" t="e">
        <f>'Comm Input'!#REF!</f>
        <v>#REF!</v>
      </c>
      <c r="D774" t="e">
        <f>'Comm Input'!#REF!</f>
        <v>#REF!</v>
      </c>
      <c r="E774" t="e">
        <f>'Comm Input'!#REF!</f>
        <v>#REF!</v>
      </c>
      <c r="F774" t="e">
        <f>'Comm Input'!#REF!</f>
        <v>#REF!</v>
      </c>
      <c r="G774" t="e">
        <f>'Comm Input'!#REF!</f>
        <v>#REF!</v>
      </c>
      <c r="H774" t="e">
        <f>'Comm Input'!#REF!</f>
        <v>#REF!</v>
      </c>
      <c r="I774" t="e">
        <f>'Comm Input'!#REF!</f>
        <v>#REF!</v>
      </c>
      <c r="J774" t="e">
        <f>'Comm Input'!#REF!</f>
        <v>#REF!</v>
      </c>
      <c r="K774" t="e">
        <f>'Comm Input'!#REF!</f>
        <v>#REF!</v>
      </c>
      <c r="L774" t="e">
        <f>'Comm Input'!#REF!</f>
        <v>#REF!</v>
      </c>
      <c r="M774" s="11" t="e">
        <f>'Comm Input'!#REF!</f>
        <v>#REF!</v>
      </c>
      <c r="N774" s="11" t="e">
        <f>'Comm Input'!#REF!</f>
        <v>#REF!</v>
      </c>
      <c r="O774" t="e">
        <f>'Comm Input'!#REF!</f>
        <v>#REF!</v>
      </c>
    </row>
    <row r="775" spans="1:15" ht="23.25" x14ac:dyDescent="0.35">
      <c r="A775" t="e">
        <f>'Comm Input'!#REF!</f>
        <v>#REF!</v>
      </c>
      <c r="B775" t="e">
        <f>'Comm Input'!#REF!</f>
        <v>#REF!</v>
      </c>
      <c r="C775" t="e">
        <f>'Comm Input'!#REF!</f>
        <v>#REF!</v>
      </c>
      <c r="D775" t="e">
        <f>'Comm Input'!#REF!</f>
        <v>#REF!</v>
      </c>
      <c r="E775" t="e">
        <f>'Comm Input'!#REF!</f>
        <v>#REF!</v>
      </c>
      <c r="F775" t="e">
        <f>'Comm Input'!#REF!</f>
        <v>#REF!</v>
      </c>
      <c r="G775" t="e">
        <f>'Comm Input'!#REF!</f>
        <v>#REF!</v>
      </c>
      <c r="H775" t="e">
        <f>'Comm Input'!#REF!</f>
        <v>#REF!</v>
      </c>
      <c r="I775" t="e">
        <f>'Comm Input'!#REF!</f>
        <v>#REF!</v>
      </c>
      <c r="J775" t="e">
        <f>'Comm Input'!#REF!</f>
        <v>#REF!</v>
      </c>
      <c r="K775" s="1177" t="e">
        <f>'Comm Input'!#REF!</f>
        <v>#REF!</v>
      </c>
      <c r="L775" s="27" t="e">
        <f>'Comm Input'!#REF!</f>
        <v>#REF!</v>
      </c>
      <c r="M775" s="1177" t="e">
        <f>'Comm Input'!#REF!</f>
        <v>#REF!</v>
      </c>
      <c r="N775" s="164" t="e">
        <f>'Comm Input'!#REF!</f>
        <v>#REF!</v>
      </c>
      <c r="O775" s="109" t="e">
        <f>'Comm Input'!#REF!</f>
        <v>#REF!</v>
      </c>
    </row>
    <row r="776" spans="1:15" ht="15" x14ac:dyDescent="0.25">
      <c r="A776" t="e">
        <f>'Comm Input'!#REF!</f>
        <v>#REF!</v>
      </c>
      <c r="B776" t="e">
        <f>'Comm Input'!#REF!</f>
        <v>#REF!</v>
      </c>
      <c r="C776" t="e">
        <f>'Comm Input'!#REF!</f>
        <v>#REF!</v>
      </c>
      <c r="D776" t="e">
        <f>'Comm Input'!#REF!</f>
        <v>#REF!</v>
      </c>
      <c r="E776" t="e">
        <f>'Comm Input'!#REF!</f>
        <v>#REF!</v>
      </c>
      <c r="F776" t="e">
        <f>'Comm Input'!#REF!</f>
        <v>#REF!</v>
      </c>
      <c r="G776" t="e">
        <f>'Comm Input'!#REF!</f>
        <v>#REF!</v>
      </c>
      <c r="H776" t="e">
        <f>'Comm Input'!#REF!</f>
        <v>#REF!</v>
      </c>
      <c r="I776" t="e">
        <f>'Comm Input'!#REF!</f>
        <v>#REF!</v>
      </c>
      <c r="J776" t="e">
        <f>'Comm Input'!#REF!</f>
        <v>#REF!</v>
      </c>
      <c r="K776" t="e">
        <f>'Comm Input'!#REF!</f>
        <v>#REF!</v>
      </c>
      <c r="L776" t="e">
        <f>'Comm Input'!#REF!</f>
        <v>#REF!</v>
      </c>
      <c r="M776" s="11" t="e">
        <f>'Comm Input'!#REF!</f>
        <v>#REF!</v>
      </c>
      <c r="N776" s="11" t="e">
        <f>'Comm Input'!#REF!</f>
        <v>#REF!</v>
      </c>
      <c r="O776" t="e">
        <f>'Comm Input'!#REF!</f>
        <v>#REF!</v>
      </c>
    </row>
    <row r="777" spans="1:15" ht="15" x14ac:dyDescent="0.25">
      <c r="A777" t="e">
        <f>'Comm Input'!#REF!</f>
        <v>#REF!</v>
      </c>
      <c r="B777" t="e">
        <f>'Comm Input'!#REF!</f>
        <v>#REF!</v>
      </c>
      <c r="C777" t="e">
        <f>'Comm Input'!#REF!</f>
        <v>#REF!</v>
      </c>
      <c r="D777" t="e">
        <f>'Comm Input'!#REF!</f>
        <v>#REF!</v>
      </c>
      <c r="E777" t="e">
        <f>'Comm Input'!#REF!</f>
        <v>#REF!</v>
      </c>
      <c r="F777" t="e">
        <f>'Comm Input'!#REF!</f>
        <v>#REF!</v>
      </c>
      <c r="G777" t="e">
        <f>'Comm Input'!#REF!</f>
        <v>#REF!</v>
      </c>
      <c r="H777" t="e">
        <f>'Comm Input'!#REF!</f>
        <v>#REF!</v>
      </c>
      <c r="I777" t="e">
        <f>'Comm Input'!#REF!</f>
        <v>#REF!</v>
      </c>
      <c r="J777" t="e">
        <f>'Comm Input'!#REF!</f>
        <v>#REF!</v>
      </c>
      <c r="K777" t="e">
        <f>'Comm Input'!#REF!</f>
        <v>#REF!</v>
      </c>
      <c r="L777" t="e">
        <f>'Comm Input'!#REF!</f>
        <v>#REF!</v>
      </c>
      <c r="M777" s="11" t="e">
        <f>'Comm Input'!#REF!</f>
        <v>#REF!</v>
      </c>
      <c r="N777" s="11" t="e">
        <f>'Comm Input'!#REF!</f>
        <v>#REF!</v>
      </c>
      <c r="O777" t="e">
        <f>'Comm Input'!#REF!</f>
        <v>#REF!</v>
      </c>
    </row>
    <row r="778" spans="1:15" ht="15" x14ac:dyDescent="0.25">
      <c r="A778" s="199" t="e">
        <f>'Comm Input'!#REF!</f>
        <v>#REF!</v>
      </c>
      <c r="B778" s="35" t="e">
        <f>'Comm Input'!#REF!</f>
        <v>#REF!</v>
      </c>
      <c r="C778" s="46" t="e">
        <f>'Comm Input'!#REF!</f>
        <v>#REF!</v>
      </c>
      <c r="D778" s="8" t="e">
        <f>'Comm Input'!#REF!</f>
        <v>#REF!</v>
      </c>
      <c r="E778" s="158" t="e">
        <f>'Comm Input'!#REF!</f>
        <v>#REF!</v>
      </c>
      <c r="F778" s="117" t="e">
        <f>'Comm Input'!#REF!</f>
        <v>#REF!</v>
      </c>
      <c r="G778" s="158" t="e">
        <f>'Comm Input'!#REF!</f>
        <v>#REF!</v>
      </c>
      <c r="H778" s="158" t="e">
        <f>'Comm Input'!#REF!</f>
        <v>#REF!</v>
      </c>
      <c r="I778" s="158" t="e">
        <f>'Comm Input'!#REF!</f>
        <v>#REF!</v>
      </c>
      <c r="J778" s="117" t="e">
        <f>'Comm Input'!#REF!</f>
        <v>#REF!</v>
      </c>
      <c r="K778" s="158" t="e">
        <f>'Comm Input'!#REF!</f>
        <v>#REF!</v>
      </c>
      <c r="L778" s="117" t="e">
        <f>'Comm Input'!#REF!</f>
        <v>#REF!</v>
      </c>
      <c r="M778" s="159" t="e">
        <f>'Comm Input'!#REF!</f>
        <v>#REF!</v>
      </c>
      <c r="N778" s="159" t="e">
        <f>'Comm Input'!#REF!</f>
        <v>#REF!</v>
      </c>
      <c r="O778" s="158" t="e">
        <f>'Comm Input'!#REF!</f>
        <v>#REF!</v>
      </c>
    </row>
    <row r="779" spans="1:15" ht="15" x14ac:dyDescent="0.25">
      <c r="A779" t="e">
        <f>'Comm Input'!#REF!</f>
        <v>#REF!</v>
      </c>
      <c r="B779" t="e">
        <f>'Comm Input'!#REF!</f>
        <v>#REF!</v>
      </c>
      <c r="C779" t="e">
        <f>'Comm Input'!#REF!</f>
        <v>#REF!</v>
      </c>
      <c r="D779" s="90" t="e">
        <f>'Comm Input'!#REF!</f>
        <v>#REF!</v>
      </c>
      <c r="E779" s="36" t="e">
        <f>'Comm Input'!#REF!</f>
        <v>#REF!</v>
      </c>
      <c r="F779" s="23" t="e">
        <f>'Comm Input'!#REF!</f>
        <v>#REF!</v>
      </c>
      <c r="G779" s="36" t="e">
        <f>'Comm Input'!#REF!</f>
        <v>#REF!</v>
      </c>
      <c r="H779" s="36" t="e">
        <f>'Comm Input'!#REF!</f>
        <v>#REF!</v>
      </c>
      <c r="I779" t="e">
        <f>'Comm Input'!#REF!</f>
        <v>#REF!</v>
      </c>
      <c r="J779" s="23" t="e">
        <f>'Comm Input'!#REF!</f>
        <v>#REF!</v>
      </c>
      <c r="K779" s="22" t="e">
        <f>'Comm Input'!#REF!</f>
        <v>#REF!</v>
      </c>
      <c r="L779" s="23" t="e">
        <f>'Comm Input'!#REF!</f>
        <v>#REF!</v>
      </c>
      <c r="M779" s="23" t="e">
        <f>'Comm Input'!#REF!</f>
        <v>#REF!</v>
      </c>
      <c r="N779" s="23" t="e">
        <f>'Comm Input'!#REF!</f>
        <v>#REF!</v>
      </c>
      <c r="O779" t="e">
        <f>'Comm Input'!#REF!</f>
        <v>#REF!</v>
      </c>
    </row>
    <row r="780" spans="1:15" ht="15" x14ac:dyDescent="0.25">
      <c r="A780" s="11" t="e">
        <f>'Comm Input'!#REF!</f>
        <v>#REF!</v>
      </c>
      <c r="B780" s="11" t="e">
        <f>'Comm Input'!#REF!</f>
        <v>#REF!</v>
      </c>
      <c r="C780" s="11" t="e">
        <f>'Comm Input'!#REF!</f>
        <v>#REF!</v>
      </c>
      <c r="D780" s="11" t="e">
        <f>'Comm Input'!#REF!</f>
        <v>#REF!</v>
      </c>
      <c r="E780" s="36" t="e">
        <f>'Comm Input'!#REF!</f>
        <v>#REF!</v>
      </c>
      <c r="F780" s="23" t="e">
        <f>'Comm Input'!#REF!</f>
        <v>#REF!</v>
      </c>
      <c r="G780" s="36" t="e">
        <f>'Comm Input'!#REF!</f>
        <v>#REF!</v>
      </c>
      <c r="H780" s="36" t="e">
        <f>'Comm Input'!#REF!</f>
        <v>#REF!</v>
      </c>
      <c r="I780" t="e">
        <f>'Comm Input'!#REF!</f>
        <v>#REF!</v>
      </c>
      <c r="J780" s="23" t="e">
        <f>'Comm Input'!#REF!</f>
        <v>#REF!</v>
      </c>
      <c r="K780" s="22" t="e">
        <f>'Comm Input'!#REF!</f>
        <v>#REF!</v>
      </c>
      <c r="L780" s="23" t="e">
        <f>'Comm Input'!#REF!</f>
        <v>#REF!</v>
      </c>
      <c r="M780" s="23" t="e">
        <f>'Comm Input'!#REF!</f>
        <v>#REF!</v>
      </c>
      <c r="N780" s="23" t="e">
        <f>'Comm Input'!#REF!</f>
        <v>#REF!</v>
      </c>
      <c r="O780" t="e">
        <f>'Comm Input'!#REF!</f>
        <v>#REF!</v>
      </c>
    </row>
    <row r="781" spans="1:15" ht="15" x14ac:dyDescent="0.25">
      <c r="A781" s="11" t="e">
        <f>'Comm Input'!#REF!</f>
        <v>#REF!</v>
      </c>
      <c r="B781" s="11" t="e">
        <f>'Comm Input'!#REF!</f>
        <v>#REF!</v>
      </c>
      <c r="C781" t="e">
        <f>'Comm Input'!#REF!</f>
        <v>#REF!</v>
      </c>
      <c r="D781" s="90" t="e">
        <f>'Comm Input'!#REF!</f>
        <v>#REF!</v>
      </c>
      <c r="E781" s="36" t="e">
        <f>'Comm Input'!#REF!</f>
        <v>#REF!</v>
      </c>
      <c r="F781" s="23" t="e">
        <f>'Comm Input'!#REF!</f>
        <v>#REF!</v>
      </c>
      <c r="G781" s="36" t="e">
        <f>'Comm Input'!#REF!</f>
        <v>#REF!</v>
      </c>
      <c r="H781" s="36" t="e">
        <f>'Comm Input'!#REF!</f>
        <v>#REF!</v>
      </c>
      <c r="I781" t="e">
        <f>'Comm Input'!#REF!</f>
        <v>#REF!</v>
      </c>
      <c r="J781" s="23" t="e">
        <f>'Comm Input'!#REF!</f>
        <v>#REF!</v>
      </c>
      <c r="K781" s="22" t="e">
        <f>'Comm Input'!#REF!</f>
        <v>#REF!</v>
      </c>
      <c r="L781" s="23" t="e">
        <f>'Comm Input'!#REF!</f>
        <v>#REF!</v>
      </c>
      <c r="M781" s="23" t="e">
        <f>'Comm Input'!#REF!</f>
        <v>#REF!</v>
      </c>
      <c r="N781" s="23" t="e">
        <f>'Comm Input'!#REF!</f>
        <v>#REF!</v>
      </c>
      <c r="O781" t="e">
        <f>'Comm Input'!#REF!</f>
        <v>#REF!</v>
      </c>
    </row>
    <row r="782" spans="1:15" ht="15" x14ac:dyDescent="0.25">
      <c r="A782" s="11" t="e">
        <f>'Comm Input'!#REF!</f>
        <v>#REF!</v>
      </c>
      <c r="B782" s="11" t="e">
        <f>'Comm Input'!#REF!</f>
        <v>#REF!</v>
      </c>
      <c r="C782" s="11" t="e">
        <f>'Comm Input'!#REF!</f>
        <v>#REF!</v>
      </c>
      <c r="D782" s="11" t="e">
        <f>'Comm Input'!#REF!</f>
        <v>#REF!</v>
      </c>
      <c r="E782" s="36" t="e">
        <f>'Comm Input'!#REF!</f>
        <v>#REF!</v>
      </c>
      <c r="F782" s="23" t="e">
        <f>'Comm Input'!#REF!</f>
        <v>#REF!</v>
      </c>
      <c r="G782" s="36" t="e">
        <f>'Comm Input'!#REF!</f>
        <v>#REF!</v>
      </c>
      <c r="H782" s="36" t="e">
        <f>'Comm Input'!#REF!</f>
        <v>#REF!</v>
      </c>
      <c r="I782" t="e">
        <f>'Comm Input'!#REF!</f>
        <v>#REF!</v>
      </c>
      <c r="J782" s="23" t="e">
        <f>'Comm Input'!#REF!</f>
        <v>#REF!</v>
      </c>
      <c r="K782" s="22" t="e">
        <f>'Comm Input'!#REF!</f>
        <v>#REF!</v>
      </c>
      <c r="L782" s="23" t="e">
        <f>'Comm Input'!#REF!</f>
        <v>#REF!</v>
      </c>
      <c r="M782" s="23" t="e">
        <f>'Comm Input'!#REF!</f>
        <v>#REF!</v>
      </c>
      <c r="N782" s="23" t="e">
        <f>'Comm Input'!#REF!</f>
        <v>#REF!</v>
      </c>
      <c r="O782" t="e">
        <f>'Comm Input'!#REF!</f>
        <v>#REF!</v>
      </c>
    </row>
    <row r="783" spans="1:15" ht="15" x14ac:dyDescent="0.25">
      <c r="A783" s="11" t="e">
        <f>'Comm Input'!#REF!</f>
        <v>#REF!</v>
      </c>
      <c r="B783" t="e">
        <f>'Comm Input'!#REF!</f>
        <v>#REF!</v>
      </c>
      <c r="C783" t="e">
        <f>'Comm Input'!#REF!</f>
        <v>#REF!</v>
      </c>
      <c r="D783" s="40" t="e">
        <f>'Comm Input'!#REF!</f>
        <v>#REF!</v>
      </c>
      <c r="E783" s="36" t="e">
        <f>'Comm Input'!#REF!</f>
        <v>#REF!</v>
      </c>
      <c r="F783" s="22" t="e">
        <f>'Comm Input'!#REF!</f>
        <v>#REF!</v>
      </c>
      <c r="G783" s="36" t="e">
        <f>'Comm Input'!#REF!</f>
        <v>#REF!</v>
      </c>
      <c r="H783" s="38" t="e">
        <f>'Comm Input'!#REF!</f>
        <v>#REF!</v>
      </c>
      <c r="I783" s="38" t="e">
        <f>'Comm Input'!#REF!</f>
        <v>#REF!</v>
      </c>
      <c r="J783" s="22" t="e">
        <f>'Comm Input'!#REF!</f>
        <v>#REF!</v>
      </c>
      <c r="K783" s="22" t="e">
        <f>'Comm Input'!#REF!</f>
        <v>#REF!</v>
      </c>
      <c r="L783" s="23" t="e">
        <f>'Comm Input'!#REF!</f>
        <v>#REF!</v>
      </c>
      <c r="M783" s="23" t="e">
        <f>'Comm Input'!#REF!</f>
        <v>#REF!</v>
      </c>
      <c r="N783" s="23" t="e">
        <f>'Comm Input'!#REF!</f>
        <v>#REF!</v>
      </c>
      <c r="O783" t="e">
        <f>'Comm Input'!#REF!</f>
        <v>#REF!</v>
      </c>
    </row>
    <row r="784" spans="1:15" ht="15" x14ac:dyDescent="0.25">
      <c r="A784" s="11" t="e">
        <f>'Comm Input'!#REF!</f>
        <v>#REF!</v>
      </c>
      <c r="B784" t="e">
        <f>'Comm Input'!#REF!</f>
        <v>#REF!</v>
      </c>
      <c r="C784" s="11" t="e">
        <f>'Comm Input'!#REF!</f>
        <v>#REF!</v>
      </c>
      <c r="D784" s="40" t="e">
        <f>'Comm Input'!#REF!</f>
        <v>#REF!</v>
      </c>
      <c r="E784" s="36" t="e">
        <f>'Comm Input'!#REF!</f>
        <v>#REF!</v>
      </c>
      <c r="F784" s="22" t="e">
        <f>'Comm Input'!#REF!</f>
        <v>#REF!</v>
      </c>
      <c r="G784" s="36" t="e">
        <f>'Comm Input'!#REF!</f>
        <v>#REF!</v>
      </c>
      <c r="H784" s="38" t="e">
        <f>'Comm Input'!#REF!</f>
        <v>#REF!</v>
      </c>
      <c r="I784" s="38" t="e">
        <f>'Comm Input'!#REF!</f>
        <v>#REF!</v>
      </c>
      <c r="J784" s="22" t="e">
        <f>'Comm Input'!#REF!</f>
        <v>#REF!</v>
      </c>
      <c r="K784" s="22" t="e">
        <f>'Comm Input'!#REF!</f>
        <v>#REF!</v>
      </c>
      <c r="L784" s="23" t="e">
        <f>'Comm Input'!#REF!</f>
        <v>#REF!</v>
      </c>
      <c r="M784" s="23" t="e">
        <f>'Comm Input'!#REF!</f>
        <v>#REF!</v>
      </c>
      <c r="N784" s="23" t="e">
        <f>'Comm Input'!#REF!</f>
        <v>#REF!</v>
      </c>
      <c r="O784" t="e">
        <f>'Comm Input'!#REF!</f>
        <v>#REF!</v>
      </c>
    </row>
    <row r="785" spans="1:16384" ht="15" x14ac:dyDescent="0.25">
      <c r="A785" t="e">
        <f>'Comm Input'!#REF!</f>
        <v>#REF!</v>
      </c>
      <c r="B785" t="e">
        <f>'Comm Input'!#REF!</f>
        <v>#REF!</v>
      </c>
      <c r="C785" t="e">
        <f>'Comm Input'!#REF!</f>
        <v>#REF!</v>
      </c>
      <c r="D785" t="e">
        <f>'Comm Input'!#REF!</f>
        <v>#REF!</v>
      </c>
      <c r="E785" t="e">
        <f>'Comm Input'!#REF!</f>
        <v>#REF!</v>
      </c>
      <c r="F785" t="e">
        <f>'Comm Input'!#REF!</f>
        <v>#REF!</v>
      </c>
      <c r="G785" t="e">
        <f>'Comm Input'!#REF!</f>
        <v>#REF!</v>
      </c>
      <c r="H785" t="e">
        <f>'Comm Input'!#REF!</f>
        <v>#REF!</v>
      </c>
      <c r="I785" t="e">
        <f>'Comm Input'!#REF!</f>
        <v>#REF!</v>
      </c>
      <c r="J785" t="e">
        <f>'Comm Input'!#REF!</f>
        <v>#REF!</v>
      </c>
      <c r="K785" t="e">
        <f>'Comm Input'!#REF!</f>
        <v>#REF!</v>
      </c>
      <c r="L785" t="e">
        <f>'Comm Input'!#REF!</f>
        <v>#REF!</v>
      </c>
      <c r="M785" s="11" t="e">
        <f>'Comm Input'!#REF!</f>
        <v>#REF!</v>
      </c>
      <c r="N785" s="11" t="e">
        <f>'Comm Input'!#REF!</f>
        <v>#REF!</v>
      </c>
      <c r="O785" t="e">
        <f>'Comm Input'!#REF!</f>
        <v>#REF!</v>
      </c>
    </row>
    <row r="786" spans="1:16384" ht="23.25" x14ac:dyDescent="0.35">
      <c r="A786" t="e">
        <f>'Comm Input'!#REF!</f>
        <v>#REF!</v>
      </c>
      <c r="B786" t="e">
        <f>'Comm Input'!#REF!</f>
        <v>#REF!</v>
      </c>
      <c r="C786" t="e">
        <f>'Comm Input'!#REF!</f>
        <v>#REF!</v>
      </c>
      <c r="D786" t="e">
        <f>'Comm Input'!#REF!</f>
        <v>#REF!</v>
      </c>
      <c r="E786" t="e">
        <f>'Comm Input'!#REF!</f>
        <v>#REF!</v>
      </c>
      <c r="F786" t="e">
        <f>'Comm Input'!#REF!</f>
        <v>#REF!</v>
      </c>
      <c r="G786" t="e">
        <f>'Comm Input'!#REF!</f>
        <v>#REF!</v>
      </c>
      <c r="H786" t="e">
        <f>'Comm Input'!#REF!</f>
        <v>#REF!</v>
      </c>
      <c r="I786" t="e">
        <f>'Comm Input'!#REF!</f>
        <v>#REF!</v>
      </c>
      <c r="J786" t="e">
        <f>'Comm Input'!#REF!</f>
        <v>#REF!</v>
      </c>
      <c r="K786" s="1177" t="e">
        <f>'Comm Input'!#REF!</f>
        <v>#REF!</v>
      </c>
      <c r="L786" s="27" t="e">
        <f>'Comm Input'!#REF!</f>
        <v>#REF!</v>
      </c>
      <c r="M786" s="1177" t="e">
        <f>'Comm Input'!#REF!</f>
        <v>#REF!</v>
      </c>
      <c r="N786" s="164" t="e">
        <f>'Comm Input'!#REF!</f>
        <v>#REF!</v>
      </c>
      <c r="O786" s="109" t="e">
        <f>'Comm Input'!#REF!</f>
        <v>#REF!</v>
      </c>
    </row>
    <row r="787" spans="1:16384" ht="15" x14ac:dyDescent="0.25">
      <c r="A787" t="e">
        <f>'Comm Input'!#REF!</f>
        <v>#REF!</v>
      </c>
      <c r="B787" t="e">
        <f>'Comm Input'!#REF!</f>
        <v>#REF!</v>
      </c>
      <c r="C787" t="e">
        <f>'Comm Input'!#REF!</f>
        <v>#REF!</v>
      </c>
      <c r="D787" t="e">
        <f>'Comm Input'!#REF!</f>
        <v>#REF!</v>
      </c>
      <c r="E787" t="e">
        <f>'Comm Input'!#REF!</f>
        <v>#REF!</v>
      </c>
      <c r="F787" t="e">
        <f>'Comm Input'!#REF!</f>
        <v>#REF!</v>
      </c>
      <c r="G787" t="e">
        <f>'Comm Input'!#REF!</f>
        <v>#REF!</v>
      </c>
      <c r="H787" t="e">
        <f>'Comm Input'!#REF!</f>
        <v>#REF!</v>
      </c>
      <c r="I787" t="e">
        <f>'Comm Input'!#REF!</f>
        <v>#REF!</v>
      </c>
      <c r="J787" t="e">
        <f>'Comm Input'!#REF!</f>
        <v>#REF!</v>
      </c>
      <c r="K787" t="e">
        <f>'Comm Input'!#REF!</f>
        <v>#REF!</v>
      </c>
      <c r="L787" t="e">
        <f>'Comm Input'!#REF!</f>
        <v>#REF!</v>
      </c>
      <c r="M787" s="11" t="e">
        <f>'Comm Input'!#REF!</f>
        <v>#REF!</v>
      </c>
      <c r="N787" s="11" t="e">
        <f>'Comm Input'!#REF!</f>
        <v>#REF!</v>
      </c>
      <c r="O787" t="e">
        <f>'Comm Input'!#REF!</f>
        <v>#REF!</v>
      </c>
    </row>
    <row r="788" spans="1:16384" ht="15" x14ac:dyDescent="0.25">
      <c r="A788" t="e">
        <f>'Comm Input'!#REF!</f>
        <v>#REF!</v>
      </c>
      <c r="B788" t="e">
        <f>'Comm Input'!#REF!</f>
        <v>#REF!</v>
      </c>
      <c r="C788" t="e">
        <f>'Comm Input'!#REF!</f>
        <v>#REF!</v>
      </c>
      <c r="D788" t="e">
        <f>'Comm Input'!#REF!</f>
        <v>#REF!</v>
      </c>
      <c r="E788" t="e">
        <f>'Comm Input'!#REF!</f>
        <v>#REF!</v>
      </c>
      <c r="F788" t="e">
        <f>'Comm Input'!#REF!</f>
        <v>#REF!</v>
      </c>
      <c r="G788" t="e">
        <f>'Comm Input'!#REF!</f>
        <v>#REF!</v>
      </c>
      <c r="H788" t="e">
        <f>'Comm Input'!#REF!</f>
        <v>#REF!</v>
      </c>
      <c r="I788" t="e">
        <f>'Comm Input'!#REF!</f>
        <v>#REF!</v>
      </c>
      <c r="J788" t="e">
        <f>'Comm Input'!#REF!</f>
        <v>#REF!</v>
      </c>
      <c r="K788" t="e">
        <f>'Comm Input'!#REF!</f>
        <v>#REF!</v>
      </c>
      <c r="L788" t="e">
        <f>'Comm Input'!#REF!</f>
        <v>#REF!</v>
      </c>
      <c r="M788" s="11" t="e">
        <f>'Comm Input'!#REF!</f>
        <v>#REF!</v>
      </c>
      <c r="N788" s="11" t="e">
        <f>'Comm Input'!#REF!</f>
        <v>#REF!</v>
      </c>
      <c r="O788" t="e">
        <f>'Comm Input'!#REF!</f>
        <v>#REF!</v>
      </c>
    </row>
    <row r="789" spans="1:16384" ht="15" x14ac:dyDescent="0.25">
      <c r="A789" s="199" t="e">
        <f>'Comm Input'!#REF!</f>
        <v>#REF!</v>
      </c>
      <c r="B789" s="35" t="e">
        <f>'Comm Input'!#REF!</f>
        <v>#REF!</v>
      </c>
      <c r="C789" s="46" t="e">
        <f>'Comm Input'!#REF!</f>
        <v>#REF!</v>
      </c>
      <c r="D789" s="8" t="e">
        <f>'Comm Input'!#REF!</f>
        <v>#REF!</v>
      </c>
      <c r="E789" s="158" t="e">
        <f>'Comm Input'!#REF!</f>
        <v>#REF!</v>
      </c>
      <c r="F789" s="117" t="e">
        <f>'Comm Input'!#REF!</f>
        <v>#REF!</v>
      </c>
      <c r="G789" s="158" t="e">
        <f>'Comm Input'!#REF!</f>
        <v>#REF!</v>
      </c>
      <c r="H789" s="158" t="e">
        <f>'Comm Input'!#REF!</f>
        <v>#REF!</v>
      </c>
      <c r="I789" s="158" t="e">
        <f>'Comm Input'!#REF!</f>
        <v>#REF!</v>
      </c>
      <c r="J789" s="117" t="e">
        <f>'Comm Input'!#REF!</f>
        <v>#REF!</v>
      </c>
      <c r="K789" s="158" t="e">
        <f>'Comm Input'!#REF!</f>
        <v>#REF!</v>
      </c>
      <c r="L789" s="117" t="e">
        <f>'Comm Input'!#REF!</f>
        <v>#REF!</v>
      </c>
      <c r="M789" s="159" t="e">
        <f>'Comm Input'!#REF!</f>
        <v>#REF!</v>
      </c>
      <c r="N789" s="159" t="e">
        <f>'Comm Input'!#REF!</f>
        <v>#REF!</v>
      </c>
      <c r="O789" s="158" t="e">
        <f>'Comm Input'!#REF!</f>
        <v>#REF!</v>
      </c>
    </row>
    <row r="790" spans="1:16384" ht="15" x14ac:dyDescent="0.25">
      <c r="A790" t="e">
        <f>'Comm Input'!#REF!</f>
        <v>#REF!</v>
      </c>
      <c r="B790" t="e">
        <f>'Comm Input'!#REF!</f>
        <v>#REF!</v>
      </c>
      <c r="C790" t="e">
        <f>'Comm Input'!#REF!</f>
        <v>#REF!</v>
      </c>
      <c r="D790" s="90" t="e">
        <f>'Comm Input'!#REF!</f>
        <v>#REF!</v>
      </c>
      <c r="E790" s="36" t="e">
        <f>'Comm Input'!#REF!</f>
        <v>#REF!</v>
      </c>
      <c r="F790" s="23" t="e">
        <f>'Comm Input'!#REF!</f>
        <v>#REF!</v>
      </c>
      <c r="G790" s="36" t="e">
        <f>'Comm Input'!#REF!</f>
        <v>#REF!</v>
      </c>
      <c r="H790" s="36" t="e">
        <f>'Comm Input'!#REF!</f>
        <v>#REF!</v>
      </c>
      <c r="I790" t="e">
        <f>'Comm Input'!#REF!</f>
        <v>#REF!</v>
      </c>
      <c r="J790" s="23" t="e">
        <f>'Comm Input'!#REF!</f>
        <v>#REF!</v>
      </c>
      <c r="K790" s="22" t="e">
        <f>'Comm Input'!#REF!</f>
        <v>#REF!</v>
      </c>
      <c r="L790" s="23" t="e">
        <f>'Comm Input'!#REF!</f>
        <v>#REF!</v>
      </c>
      <c r="M790" s="23" t="e">
        <f>'Comm Input'!#REF!</f>
        <v>#REF!</v>
      </c>
      <c r="N790" s="23" t="e">
        <f>'Comm Input'!#REF!</f>
        <v>#REF!</v>
      </c>
      <c r="O790" t="e">
        <f>'Comm Input'!#REF!</f>
        <v>#REF!</v>
      </c>
    </row>
    <row r="791" spans="1:16384" ht="15" x14ac:dyDescent="0.25">
      <c r="A791" s="11" t="e">
        <f>'Comm Input'!#REF!</f>
        <v>#REF!</v>
      </c>
      <c r="B791" s="11" t="e">
        <f>'Comm Input'!#REF!</f>
        <v>#REF!</v>
      </c>
      <c r="C791" s="11" t="e">
        <f>'Comm Input'!#REF!</f>
        <v>#REF!</v>
      </c>
      <c r="D791" s="11" t="e">
        <f>'Comm Input'!#REF!</f>
        <v>#REF!</v>
      </c>
      <c r="E791" s="36" t="e">
        <f>'Comm Input'!#REF!</f>
        <v>#REF!</v>
      </c>
      <c r="F791" s="23" t="e">
        <f>'Comm Input'!#REF!</f>
        <v>#REF!</v>
      </c>
      <c r="G791" s="36" t="e">
        <f>'Comm Input'!#REF!</f>
        <v>#REF!</v>
      </c>
      <c r="H791" s="36" t="e">
        <f>'Comm Input'!#REF!</f>
        <v>#REF!</v>
      </c>
      <c r="I791" t="e">
        <f>'Comm Input'!#REF!</f>
        <v>#REF!</v>
      </c>
      <c r="J791" s="23" t="e">
        <f>'Comm Input'!#REF!</f>
        <v>#REF!</v>
      </c>
      <c r="K791" s="22" t="e">
        <f>'Comm Input'!#REF!</f>
        <v>#REF!</v>
      </c>
      <c r="L791" s="23" t="e">
        <f>'Comm Input'!#REF!</f>
        <v>#REF!</v>
      </c>
      <c r="M791" s="23" t="e">
        <f>'Comm Input'!#REF!</f>
        <v>#REF!</v>
      </c>
      <c r="N791" s="23" t="e">
        <f>'Comm Input'!#REF!</f>
        <v>#REF!</v>
      </c>
      <c r="O791" t="e">
        <f>'Comm Input'!#REF!</f>
        <v>#REF!</v>
      </c>
    </row>
    <row r="792" spans="1:16384" ht="15" x14ac:dyDescent="0.25">
      <c r="A792" s="11" t="e">
        <f>'Comm Input'!#REF!</f>
        <v>#REF!</v>
      </c>
      <c r="B792" s="11" t="e">
        <f>'Comm Input'!#REF!</f>
        <v>#REF!</v>
      </c>
      <c r="C792" t="e">
        <f>'Comm Input'!#REF!</f>
        <v>#REF!</v>
      </c>
      <c r="D792" s="90" t="e">
        <f>'Comm Input'!#REF!</f>
        <v>#REF!</v>
      </c>
      <c r="E792" s="36" t="e">
        <f>'Comm Input'!#REF!</f>
        <v>#REF!</v>
      </c>
      <c r="F792" s="23" t="e">
        <f>'Comm Input'!#REF!</f>
        <v>#REF!</v>
      </c>
      <c r="G792" s="36" t="e">
        <f>'Comm Input'!#REF!</f>
        <v>#REF!</v>
      </c>
      <c r="H792" s="36" t="e">
        <f>'Comm Input'!#REF!</f>
        <v>#REF!</v>
      </c>
      <c r="I792" t="e">
        <f>'Comm Input'!#REF!</f>
        <v>#REF!</v>
      </c>
      <c r="J792" s="23" t="e">
        <f>'Comm Input'!#REF!</f>
        <v>#REF!</v>
      </c>
      <c r="K792" s="22" t="e">
        <f>'Comm Input'!#REF!</f>
        <v>#REF!</v>
      </c>
      <c r="L792" s="23" t="e">
        <f>'Comm Input'!#REF!</f>
        <v>#REF!</v>
      </c>
      <c r="M792" s="23" t="e">
        <f>'Comm Input'!#REF!</f>
        <v>#REF!</v>
      </c>
      <c r="N792" s="23" t="e">
        <f>'Comm Input'!#REF!</f>
        <v>#REF!</v>
      </c>
      <c r="O792" t="e">
        <f>'Comm Input'!#REF!</f>
        <v>#REF!</v>
      </c>
    </row>
    <row r="793" spans="1:16384" ht="15" x14ac:dyDescent="0.25">
      <c r="A793" s="11" t="e">
        <f>'Comm Input'!#REF!</f>
        <v>#REF!</v>
      </c>
      <c r="B793" s="11" t="e">
        <f>'Comm Input'!#REF!</f>
        <v>#REF!</v>
      </c>
      <c r="C793" s="11" t="e">
        <f>'Comm Input'!#REF!</f>
        <v>#REF!</v>
      </c>
      <c r="D793" s="11" t="e">
        <f>'Comm Input'!#REF!</f>
        <v>#REF!</v>
      </c>
      <c r="E793" s="36" t="e">
        <f>'Comm Input'!#REF!</f>
        <v>#REF!</v>
      </c>
      <c r="F793" s="23" t="e">
        <f>'Comm Input'!#REF!</f>
        <v>#REF!</v>
      </c>
      <c r="G793" s="36" t="e">
        <f>'Comm Input'!#REF!</f>
        <v>#REF!</v>
      </c>
      <c r="H793" s="36" t="e">
        <f>'Comm Input'!#REF!</f>
        <v>#REF!</v>
      </c>
      <c r="I793" t="e">
        <f>'Comm Input'!#REF!</f>
        <v>#REF!</v>
      </c>
      <c r="J793" s="23" t="e">
        <f>'Comm Input'!#REF!</f>
        <v>#REF!</v>
      </c>
      <c r="K793" s="22" t="e">
        <f>'Comm Input'!#REF!</f>
        <v>#REF!</v>
      </c>
      <c r="L793" s="23" t="e">
        <f>'Comm Input'!#REF!</f>
        <v>#REF!</v>
      </c>
      <c r="M793" s="23" t="e">
        <f>'Comm Input'!#REF!</f>
        <v>#REF!</v>
      </c>
      <c r="N793" s="23" t="e">
        <f>'Comm Input'!#REF!</f>
        <v>#REF!</v>
      </c>
      <c r="O793" t="e">
        <f>'Comm Input'!#REF!</f>
        <v>#REF!</v>
      </c>
    </row>
    <row r="794" spans="1:16384" ht="15" x14ac:dyDescent="0.25">
      <c r="A794" s="11" t="e">
        <f>'Comm Input'!#REF!</f>
        <v>#REF!</v>
      </c>
      <c r="B794" t="e">
        <f>'Comm Input'!#REF!</f>
        <v>#REF!</v>
      </c>
      <c r="C794" t="e">
        <f>'Comm Input'!#REF!</f>
        <v>#REF!</v>
      </c>
      <c r="D794" s="40" t="e">
        <f>'Comm Input'!#REF!</f>
        <v>#REF!</v>
      </c>
      <c r="E794" s="36" t="e">
        <f>'Comm Input'!#REF!</f>
        <v>#REF!</v>
      </c>
      <c r="F794" s="22" t="e">
        <f>'Comm Input'!#REF!</f>
        <v>#REF!</v>
      </c>
      <c r="G794" s="36" t="e">
        <f>'Comm Input'!#REF!</f>
        <v>#REF!</v>
      </c>
      <c r="H794" s="38" t="e">
        <f>'Comm Input'!#REF!</f>
        <v>#REF!</v>
      </c>
      <c r="I794" s="38" t="e">
        <f>'Comm Input'!#REF!</f>
        <v>#REF!</v>
      </c>
      <c r="J794" s="22" t="e">
        <f>'Comm Input'!#REF!</f>
        <v>#REF!</v>
      </c>
      <c r="K794" s="22" t="e">
        <f>'Comm Input'!#REF!</f>
        <v>#REF!</v>
      </c>
      <c r="L794" s="23" t="e">
        <f>'Comm Input'!#REF!</f>
        <v>#REF!</v>
      </c>
      <c r="M794" s="23" t="e">
        <f>'Comm Input'!#REF!</f>
        <v>#REF!</v>
      </c>
      <c r="N794" s="23" t="e">
        <f>'Comm Input'!#REF!</f>
        <v>#REF!</v>
      </c>
      <c r="O794" t="e">
        <f>'Comm Input'!#REF!</f>
        <v>#REF!</v>
      </c>
    </row>
    <row r="795" spans="1:16384" ht="15" x14ac:dyDescent="0.25">
      <c r="A795" s="11" t="e">
        <f>'Comm Input'!#REF!</f>
        <v>#REF!</v>
      </c>
      <c r="B795" t="e">
        <f>'Comm Input'!#REF!</f>
        <v>#REF!</v>
      </c>
      <c r="C795" s="11" t="e">
        <f>'Comm Input'!#REF!</f>
        <v>#REF!</v>
      </c>
      <c r="D795" s="40" t="e">
        <f>'Comm Input'!#REF!</f>
        <v>#REF!</v>
      </c>
      <c r="E795" s="36" t="e">
        <f>'Comm Input'!#REF!</f>
        <v>#REF!</v>
      </c>
      <c r="F795" s="22" t="e">
        <f>'Comm Input'!#REF!</f>
        <v>#REF!</v>
      </c>
      <c r="G795" s="36" t="e">
        <f>'Comm Input'!#REF!</f>
        <v>#REF!</v>
      </c>
      <c r="H795" s="38" t="e">
        <f>'Comm Input'!#REF!</f>
        <v>#REF!</v>
      </c>
      <c r="I795" s="38" t="e">
        <f>'Comm Input'!#REF!</f>
        <v>#REF!</v>
      </c>
      <c r="J795" s="22" t="e">
        <f>'Comm Input'!#REF!</f>
        <v>#REF!</v>
      </c>
      <c r="K795" s="22" t="e">
        <f>'Comm Input'!#REF!</f>
        <v>#REF!</v>
      </c>
      <c r="L795" s="23" t="e">
        <f>'Comm Input'!#REF!</f>
        <v>#REF!</v>
      </c>
      <c r="M795" s="23" t="e">
        <f>'Comm Input'!#REF!</f>
        <v>#REF!</v>
      </c>
      <c r="N795" s="23" t="e">
        <f>'Comm Input'!#REF!</f>
        <v>#REF!</v>
      </c>
      <c r="O795" t="e">
        <f>'Comm Input'!#REF!</f>
        <v>#REF!</v>
      </c>
    </row>
    <row r="796" spans="1:16384" ht="15" x14ac:dyDescent="0.25">
      <c r="A796" t="e">
        <f>'Comm Input'!#REF!</f>
        <v>#REF!</v>
      </c>
      <c r="B796" t="e">
        <f>'Comm Input'!#REF!</f>
        <v>#REF!</v>
      </c>
      <c r="C796" t="e">
        <f>'Comm Input'!#REF!</f>
        <v>#REF!</v>
      </c>
      <c r="D796" t="e">
        <f>'Comm Input'!#REF!</f>
        <v>#REF!</v>
      </c>
      <c r="E796" t="e">
        <f>'Comm Input'!#REF!</f>
        <v>#REF!</v>
      </c>
      <c r="F796" t="e">
        <f>'Comm Input'!#REF!</f>
        <v>#REF!</v>
      </c>
      <c r="G796" t="e">
        <f>'Comm Input'!#REF!</f>
        <v>#REF!</v>
      </c>
      <c r="H796" t="e">
        <f>'Comm Input'!#REF!</f>
        <v>#REF!</v>
      </c>
      <c r="I796" t="e">
        <f>'Comm Input'!#REF!</f>
        <v>#REF!</v>
      </c>
      <c r="J796" t="e">
        <f>'Comm Input'!#REF!</f>
        <v>#REF!</v>
      </c>
      <c r="K796" t="e">
        <f>'Comm Input'!#REF!</f>
        <v>#REF!</v>
      </c>
      <c r="L796" t="e">
        <f>'Comm Input'!#REF!</f>
        <v>#REF!</v>
      </c>
      <c r="M796" s="11" t="e">
        <f>'Comm Input'!#REF!</f>
        <v>#REF!</v>
      </c>
      <c r="N796" s="11" t="e">
        <f>'Comm Input'!#REF!</f>
        <v>#REF!</v>
      </c>
      <c r="O796" t="e">
        <f>'Comm Input'!#REF!</f>
        <v>#REF!</v>
      </c>
    </row>
    <row r="797" spans="1:16384" ht="26.25" x14ac:dyDescent="0.4">
      <c r="A797" t="e">
        <f>'Comm Input'!#REF!</f>
        <v>#REF!</v>
      </c>
      <c r="B797" s="40" t="e">
        <f>'Comm Input'!#REF!</f>
        <v>#REF!</v>
      </c>
      <c r="C797" t="e">
        <f>'Comm Input'!#REF!</f>
        <v>#REF!</v>
      </c>
      <c r="D797" t="e">
        <f>'Comm Input'!#REF!</f>
        <v>#REF!</v>
      </c>
      <c r="E797" t="e">
        <f>'Comm Input'!#REF!</f>
        <v>#REF!</v>
      </c>
      <c r="F797" t="e">
        <f>'Comm Input'!#REF!</f>
        <v>#REF!</v>
      </c>
      <c r="G797" t="e">
        <f>'Comm Input'!#REF!</f>
        <v>#REF!</v>
      </c>
      <c r="H797" t="e">
        <f>'Comm Input'!#REF!</f>
        <v>#REF!</v>
      </c>
      <c r="I797" t="e">
        <f>'Comm Input'!#REF!</f>
        <v>#REF!</v>
      </c>
      <c r="J797" t="e">
        <f>'Comm Input'!#REF!</f>
        <v>#REF!</v>
      </c>
      <c r="K797" s="1179" t="e">
        <f>'Comm Input'!#REF!</f>
        <v>#REF!</v>
      </c>
      <c r="L797" s="27" t="e">
        <f>'Comm Input'!#REF!</f>
        <v>#REF!</v>
      </c>
      <c r="M797" s="1177" t="e">
        <f>'Comm Input'!#REF!</f>
        <v>#REF!</v>
      </c>
      <c r="N797" s="164" t="e">
        <f>'Comm Input'!#REF!</f>
        <v>#REF!</v>
      </c>
      <c r="O797" s="109" t="e">
        <f>'Comm Input'!#REF!</f>
        <v>#REF!</v>
      </c>
    </row>
    <row r="798" spans="1:16384" ht="26.25" x14ac:dyDescent="0.4">
      <c r="A798" t="e">
        <f>'Comm Input'!#REF!</f>
        <v>#REF!</v>
      </c>
      <c r="B798" s="40" t="e">
        <f>'Comm Input'!#REF!</f>
        <v>#REF!</v>
      </c>
      <c r="C798" t="e">
        <f>'Comm Input'!#REF!</f>
        <v>#REF!</v>
      </c>
      <c r="D798" t="e">
        <f>'Comm Input'!#REF!</f>
        <v>#REF!</v>
      </c>
      <c r="E798" t="e">
        <f>'Comm Input'!#REF!</f>
        <v>#REF!</v>
      </c>
      <c r="F798" t="e">
        <f>'Comm Input'!#REF!</f>
        <v>#REF!</v>
      </c>
      <c r="G798" t="e">
        <f>'Comm Input'!#REF!</f>
        <v>#REF!</v>
      </c>
      <c r="H798" t="e">
        <f>'Comm Input'!#REF!</f>
        <v>#REF!</v>
      </c>
      <c r="I798" t="e">
        <f>'Comm Input'!#REF!</f>
        <v>#REF!</v>
      </c>
      <c r="J798" t="e">
        <f>'Comm Input'!#REF!</f>
        <v>#REF!</v>
      </c>
      <c r="K798" s="277" t="e">
        <f>'Comm Input'!#REF!</f>
        <v>#REF!</v>
      </c>
      <c r="L798" s="27" t="e">
        <f>'Comm Input'!#REF!</f>
        <v>#REF!</v>
      </c>
      <c r="M798" s="164" t="e">
        <f>'Comm Input'!#REF!</f>
        <v>#REF!</v>
      </c>
      <c r="N798" s="164" t="e">
        <f>'Comm Input'!#REF!</f>
        <v>#REF!</v>
      </c>
      <c r="O798" s="109" t="e">
        <f>'Comm Input'!#REF!</f>
        <v>#REF!</v>
      </c>
    </row>
    <row r="799" spans="1:16384" x14ac:dyDescent="0.3">
      <c r="A799" s="199" t="e">
        <f>'Comm Input'!#REF!</f>
        <v>#REF!</v>
      </c>
      <c r="B799" s="35" t="e">
        <f>'Comm Input'!#REF!</f>
        <v>#REF!</v>
      </c>
      <c r="C799" s="46" t="e">
        <f>'Comm Input'!#REF!</f>
        <v>#REF!</v>
      </c>
      <c r="D799" s="8" t="e">
        <f>'Comm Input'!#REF!</f>
        <v>#REF!</v>
      </c>
      <c r="E799" s="158" t="e">
        <f>'Comm Input'!#REF!</f>
        <v>#REF!</v>
      </c>
      <c r="F799" s="117" t="e">
        <f>'Comm Input'!#REF!</f>
        <v>#REF!</v>
      </c>
      <c r="G799" s="158" t="e">
        <f>'Comm Input'!#REF!</f>
        <v>#REF!</v>
      </c>
      <c r="H799" s="158" t="e">
        <f>'Comm Input'!#REF!</f>
        <v>#REF!</v>
      </c>
      <c r="I799" s="158" t="e">
        <f>'Comm Input'!#REF!</f>
        <v>#REF!</v>
      </c>
      <c r="J799" s="117" t="e">
        <f>'Comm Input'!#REF!</f>
        <v>#REF!</v>
      </c>
      <c r="K799" s="158" t="e">
        <f>'Comm Input'!#REF!</f>
        <v>#REF!</v>
      </c>
      <c r="L799" s="117" t="e">
        <f>'Comm Input'!#REF!</f>
        <v>#REF!</v>
      </c>
      <c r="M799" s="159" t="e">
        <f>'Comm Input'!#REF!</f>
        <v>#REF!</v>
      </c>
      <c r="N799" s="159" t="e">
        <f>'Comm Input'!#REF!</f>
        <v>#REF!</v>
      </c>
      <c r="O799" s="158" t="e">
        <f>'Comm Input'!#REF!</f>
        <v>#REF!</v>
      </c>
      <c r="Q799" s="11" t="e">
        <f>'Comm Input'!#REF!</f>
        <v>#REF!</v>
      </c>
      <c r="U799" s="213"/>
      <c r="V799" s="52"/>
      <c r="W799" s="17"/>
      <c r="X799" s="38"/>
      <c r="Y799" s="38"/>
      <c r="Z799" s="22"/>
      <c r="AA799" s="38"/>
      <c r="AB799" s="214"/>
      <c r="AC799" s="215"/>
      <c r="AD799" s="215"/>
      <c r="AE799" s="216"/>
      <c r="AG799" s="11"/>
      <c r="AK799" s="213"/>
      <c r="AL799" s="52"/>
      <c r="AM799" s="17"/>
      <c r="AN799" s="38"/>
      <c r="AO799" s="38"/>
      <c r="AP799" s="22"/>
      <c r="AQ799" s="38"/>
      <c r="AR799" s="214"/>
      <c r="AS799" s="215"/>
      <c r="AT799" s="215"/>
      <c r="AU799" s="216"/>
      <c r="AW799" s="11"/>
      <c r="BA799" s="213"/>
      <c r="BB799" s="52"/>
      <c r="BC799" s="17"/>
      <c r="BD799" s="38"/>
      <c r="BE799" s="38"/>
      <c r="BF799" s="22"/>
      <c r="BG799" s="38"/>
      <c r="BH799" s="214"/>
      <c r="BI799" s="215"/>
      <c r="BJ799" s="215"/>
      <c r="BK799" s="216"/>
      <c r="BM799" s="11"/>
      <c r="BQ799" s="213"/>
      <c r="BR799" s="52"/>
      <c r="BS799" s="17"/>
      <c r="BT799" s="38"/>
      <c r="BU799" s="38"/>
      <c r="BV799" s="22"/>
      <c r="BW799" s="38"/>
      <c r="BX799" s="214"/>
      <c r="BY799" s="215"/>
      <c r="BZ799" s="215"/>
      <c r="CA799" s="216"/>
      <c r="CC799" s="11"/>
      <c r="CG799" s="213"/>
      <c r="CH799" s="52"/>
      <c r="CI799" s="17"/>
      <c r="CJ799" s="38"/>
      <c r="CK799" s="38"/>
      <c r="CL799" s="22"/>
      <c r="CM799" s="38"/>
      <c r="CN799" s="214"/>
      <c r="CO799" s="215"/>
      <c r="CP799" s="215"/>
      <c r="CQ799" s="216"/>
      <c r="CS799" s="11"/>
      <c r="CW799" s="213"/>
      <c r="CX799" s="52"/>
      <c r="CY799" s="17"/>
      <c r="CZ799" s="38"/>
      <c r="DA799" s="38"/>
      <c r="DB799" s="22"/>
      <c r="DC799" s="38"/>
      <c r="DD799" s="214"/>
      <c r="DE799" s="215"/>
      <c r="DF799" s="215"/>
      <c r="DG799" s="216"/>
      <c r="DI799" s="11"/>
      <c r="DM799" s="213"/>
      <c r="DN799" s="52"/>
      <c r="DO799" s="17"/>
      <c r="DP799" s="38"/>
      <c r="DQ799" s="38"/>
      <c r="DR799" s="22"/>
      <c r="DS799" s="38"/>
      <c r="DT799" s="214"/>
      <c r="DU799" s="215"/>
      <c r="DV799" s="215"/>
      <c r="DW799" s="216"/>
      <c r="DY799" s="11"/>
      <c r="EC799" s="213"/>
      <c r="ED799" s="52"/>
      <c r="EE799" s="17"/>
      <c r="EF799" s="38"/>
      <c r="EG799" s="38"/>
      <c r="EH799" s="22"/>
      <c r="EI799" s="38"/>
      <c r="EJ799" s="214"/>
      <c r="EK799" s="215"/>
      <c r="EL799" s="215"/>
      <c r="EM799" s="216"/>
      <c r="EO799" s="11"/>
      <c r="ES799" s="213"/>
      <c r="ET799" s="52"/>
      <c r="EU799" s="17"/>
      <c r="EV799" s="38"/>
      <c r="EW799" s="38"/>
      <c r="EX799" s="22"/>
      <c r="EY799" s="38"/>
      <c r="EZ799" s="214"/>
      <c r="FA799" s="215"/>
      <c r="FB799" s="215"/>
      <c r="FC799" s="216"/>
      <c r="FE799" s="11"/>
      <c r="FI799" s="213"/>
      <c r="FJ799" s="52"/>
      <c r="FK799" s="17"/>
      <c r="FL799" s="38"/>
      <c r="FM799" s="38"/>
      <c r="FN799" s="22"/>
      <c r="FO799" s="38"/>
      <c r="FP799" s="214"/>
      <c r="FQ799" s="215"/>
      <c r="FR799" s="215"/>
      <c r="FS799" s="216"/>
      <c r="FU799" s="11"/>
      <c r="FY799" s="213"/>
      <c r="FZ799" s="52"/>
      <c r="GA799" s="17"/>
      <c r="GB799" s="38"/>
      <c r="GC799" s="38"/>
      <c r="GD799" s="22"/>
      <c r="GE799" s="38"/>
      <c r="GF799" s="214"/>
      <c r="GG799" s="215"/>
      <c r="GH799" s="215"/>
      <c r="GI799" s="216"/>
      <c r="GK799" s="11"/>
      <c r="GO799" s="213"/>
      <c r="GP799" s="52"/>
      <c r="GQ799" s="17"/>
      <c r="GR799" s="38"/>
      <c r="GS799" s="38"/>
      <c r="GT799" s="22"/>
      <c r="GU799" s="38"/>
      <c r="GV799" s="214"/>
      <c r="GW799" s="215"/>
      <c r="GX799" s="215"/>
      <c r="GY799" s="216"/>
      <c r="HA799" s="11"/>
      <c r="HE799" s="213"/>
      <c r="HF799" s="52"/>
      <c r="HG799" s="17"/>
      <c r="HH799" s="38"/>
      <c r="HI799" s="38"/>
      <c r="HJ799" s="22"/>
      <c r="HK799" s="38"/>
      <c r="HL799" s="214"/>
      <c r="HM799" s="215"/>
      <c r="HN799" s="215"/>
      <c r="HO799" s="216"/>
      <c r="HQ799" s="11"/>
      <c r="HU799" s="213"/>
      <c r="HV799" s="52"/>
      <c r="HW799" s="17"/>
      <c r="HX799" s="38"/>
      <c r="HY799" s="38"/>
      <c r="HZ799" s="22"/>
      <c r="IA799" s="38"/>
      <c r="IB799" s="214"/>
      <c r="IC799" s="215"/>
      <c r="ID799" s="215"/>
      <c r="IE799" s="216"/>
      <c r="IG799" s="11"/>
      <c r="IK799" s="213"/>
      <c r="IL799" s="52"/>
      <c r="IM799" s="17"/>
      <c r="IN799" s="38"/>
      <c r="IO799" s="38"/>
      <c r="IP799" s="22"/>
      <c r="IQ799" s="38"/>
      <c r="IR799" s="214"/>
      <c r="IS799" s="215"/>
      <c r="IT799" s="215"/>
      <c r="IU799" s="216"/>
      <c r="IW799" s="11"/>
      <c r="JA799" s="213"/>
      <c r="JB799" s="52"/>
      <c r="JC799" s="17"/>
      <c r="JD799" s="38"/>
      <c r="JE799" s="38"/>
      <c r="JF799" s="22"/>
      <c r="JG799" s="38"/>
      <c r="JH799" s="214"/>
      <c r="JI799" s="215"/>
      <c r="JJ799" s="215"/>
      <c r="JK799" s="216"/>
      <c r="JM799" s="11"/>
      <c r="JQ799" s="213"/>
      <c r="JR799" s="52"/>
      <c r="JS799" s="17"/>
      <c r="JT799" s="38"/>
      <c r="JU799" s="38"/>
      <c r="JV799" s="22"/>
      <c r="JW799" s="38"/>
      <c r="JX799" s="214"/>
      <c r="JY799" s="215"/>
      <c r="JZ799" s="215"/>
      <c r="KA799" s="216"/>
      <c r="KC799" s="11"/>
      <c r="KG799" s="213"/>
      <c r="KH799" s="52"/>
      <c r="KI799" s="17"/>
      <c r="KJ799" s="38"/>
      <c r="KK799" s="38"/>
      <c r="KL799" s="22"/>
      <c r="KM799" s="38"/>
      <c r="KN799" s="214"/>
      <c r="KO799" s="215"/>
      <c r="KP799" s="215"/>
      <c r="KQ799" s="216"/>
      <c r="KS799" s="11"/>
      <c r="KW799" s="213"/>
      <c r="KX799" s="52"/>
      <c r="KY799" s="17"/>
      <c r="KZ799" s="38"/>
      <c r="LA799" s="38"/>
      <c r="LB799" s="22"/>
      <c r="LC799" s="38"/>
      <c r="LD799" s="214"/>
      <c r="LE799" s="215"/>
      <c r="LF799" s="215"/>
      <c r="LG799" s="216"/>
      <c r="LI799" s="11"/>
      <c r="LM799" s="213"/>
      <c r="LN799" s="52"/>
      <c r="LO799" s="17"/>
      <c r="LP799" s="38"/>
      <c r="LQ799" s="38"/>
      <c r="LR799" s="22"/>
      <c r="LS799" s="38"/>
      <c r="LT799" s="214"/>
      <c r="LU799" s="215"/>
      <c r="LV799" s="215"/>
      <c r="LW799" s="216"/>
      <c r="LY799" s="11"/>
      <c r="MC799" s="213"/>
      <c r="MD799" s="52"/>
      <c r="ME799" s="17"/>
      <c r="MF799" s="38"/>
      <c r="MG799" s="38"/>
      <c r="MH799" s="22"/>
      <c r="MI799" s="38"/>
      <c r="MJ799" s="214"/>
      <c r="MK799" s="215"/>
      <c r="ML799" s="215"/>
      <c r="MM799" s="216"/>
      <c r="MO799" s="11"/>
      <c r="MS799" s="213"/>
      <c r="MT799" s="52"/>
      <c r="MU799" s="17"/>
      <c r="MV799" s="38"/>
      <c r="MW799" s="38"/>
      <c r="MX799" s="22"/>
      <c r="MY799" s="38"/>
      <c r="MZ799" s="214"/>
      <c r="NA799" s="215"/>
      <c r="NB799" s="215"/>
      <c r="NC799" s="216"/>
      <c r="NE799" s="11"/>
      <c r="NI799" s="213"/>
      <c r="NJ799" s="52"/>
      <c r="NK799" s="17"/>
      <c r="NL799" s="38"/>
      <c r="NM799" s="38"/>
      <c r="NN799" s="22"/>
      <c r="NO799" s="38"/>
      <c r="NP799" s="214"/>
      <c r="NQ799" s="215"/>
      <c r="NR799" s="215"/>
      <c r="NS799" s="216"/>
      <c r="NU799" s="11"/>
      <c r="NY799" s="213"/>
      <c r="NZ799" s="52"/>
      <c r="OA799" s="17"/>
      <c r="OB799" s="38"/>
      <c r="OC799" s="38"/>
      <c r="OD799" s="22"/>
      <c r="OE799" s="38"/>
      <c r="OF799" s="214"/>
      <c r="OG799" s="215"/>
      <c r="OH799" s="215"/>
      <c r="OI799" s="216"/>
      <c r="OK799" s="11"/>
      <c r="OO799" s="213"/>
      <c r="OP799" s="52"/>
      <c r="OQ799" s="17"/>
      <c r="OR799" s="38"/>
      <c r="OS799" s="38"/>
      <c r="OT799" s="22"/>
      <c r="OU799" s="38"/>
      <c r="OV799" s="214"/>
      <c r="OW799" s="215"/>
      <c r="OX799" s="215"/>
      <c r="OY799" s="216"/>
      <c r="PA799" s="11"/>
      <c r="PE799" s="213"/>
      <c r="PF799" s="52"/>
      <c r="PG799" s="17"/>
      <c r="PH799" s="38"/>
      <c r="PI799" s="38"/>
      <c r="PJ799" s="22"/>
      <c r="PK799" s="38"/>
      <c r="PL799" s="214"/>
      <c r="PM799" s="215"/>
      <c r="PN799" s="215"/>
      <c r="PO799" s="216"/>
      <c r="PQ799" s="11"/>
      <c r="PU799" s="213"/>
      <c r="PV799" s="52"/>
      <c r="PW799" s="17"/>
      <c r="PX799" s="38"/>
      <c r="PY799" s="38"/>
      <c r="PZ799" s="22"/>
      <c r="QA799" s="38"/>
      <c r="QB799" s="214"/>
      <c r="QC799" s="215"/>
      <c r="QD799" s="215"/>
      <c r="QE799" s="216"/>
      <c r="QG799" s="11"/>
      <c r="QK799" s="213"/>
      <c r="QL799" s="52"/>
      <c r="QM799" s="17"/>
      <c r="QN799" s="38"/>
      <c r="QO799" s="38"/>
      <c r="QP799" s="22"/>
      <c r="QQ799" s="38"/>
      <c r="QR799" s="214"/>
      <c r="QS799" s="215"/>
      <c r="QT799" s="215"/>
      <c r="QU799" s="216"/>
      <c r="QW799" s="11"/>
      <c r="RA799" s="213"/>
      <c r="RB799" s="52"/>
      <c r="RC799" s="17"/>
      <c r="RD799" s="38"/>
      <c r="RE799" s="38"/>
      <c r="RF799" s="22"/>
      <c r="RG799" s="38"/>
      <c r="RH799" s="214"/>
      <c r="RI799" s="215"/>
      <c r="RJ799" s="215"/>
      <c r="RK799" s="216"/>
      <c r="RM799" s="11"/>
      <c r="RQ799" s="213"/>
      <c r="RR799" s="52"/>
      <c r="RS799" s="17"/>
      <c r="RT799" s="38"/>
      <c r="RU799" s="38"/>
      <c r="RV799" s="22"/>
      <c r="RW799" s="38"/>
      <c r="RX799" s="214"/>
      <c r="RY799" s="215"/>
      <c r="RZ799" s="215"/>
      <c r="SA799" s="216"/>
      <c r="SC799" s="11"/>
      <c r="SG799" s="213"/>
      <c r="SH799" s="52"/>
      <c r="SI799" s="17"/>
      <c r="SJ799" s="38"/>
      <c r="SK799" s="38"/>
      <c r="SL799" s="22"/>
      <c r="SM799" s="38"/>
      <c r="SN799" s="214"/>
      <c r="SO799" s="215"/>
      <c r="SP799" s="215"/>
      <c r="SQ799" s="216"/>
      <c r="SS799" s="11"/>
      <c r="SW799" s="213"/>
      <c r="SX799" s="52"/>
      <c r="SY799" s="17"/>
      <c r="SZ799" s="38"/>
      <c r="TA799" s="38"/>
      <c r="TB799" s="22"/>
      <c r="TC799" s="38"/>
      <c r="TD799" s="214"/>
      <c r="TE799" s="215"/>
      <c r="TF799" s="215"/>
      <c r="TG799" s="216"/>
      <c r="TI799" s="11"/>
      <c r="TM799" s="213"/>
      <c r="TN799" s="52"/>
      <c r="TO799" s="17"/>
      <c r="TP799" s="38"/>
      <c r="TQ799" s="38"/>
      <c r="TR799" s="22"/>
      <c r="TS799" s="38"/>
      <c r="TT799" s="214"/>
      <c r="TU799" s="215"/>
      <c r="TV799" s="215"/>
      <c r="TW799" s="216"/>
      <c r="TY799" s="11"/>
      <c r="UC799" s="213"/>
      <c r="UD799" s="52"/>
      <c r="UE799" s="17"/>
      <c r="UF799" s="38"/>
      <c r="UG799" s="38"/>
      <c r="UH799" s="22"/>
      <c r="UI799" s="38"/>
      <c r="UJ799" s="214"/>
      <c r="UK799" s="215"/>
      <c r="UL799" s="215"/>
      <c r="UM799" s="216"/>
      <c r="UO799" s="11"/>
      <c r="US799" s="213"/>
      <c r="UT799" s="52"/>
      <c r="UU799" s="17"/>
      <c r="UV799" s="38"/>
      <c r="UW799" s="38"/>
      <c r="UX799" s="22"/>
      <c r="UY799" s="38"/>
      <c r="UZ799" s="214"/>
      <c r="VA799" s="215"/>
      <c r="VB799" s="215"/>
      <c r="VC799" s="216"/>
      <c r="VE799" s="11"/>
      <c r="VI799" s="213"/>
      <c r="VJ799" s="52"/>
      <c r="VK799" s="17"/>
      <c r="VL799" s="38"/>
      <c r="VM799" s="38"/>
      <c r="VN799" s="22"/>
      <c r="VO799" s="38"/>
      <c r="VP799" s="214"/>
      <c r="VQ799" s="215"/>
      <c r="VR799" s="215"/>
      <c r="VS799" s="216"/>
      <c r="VU799" s="11"/>
      <c r="VY799" s="213"/>
      <c r="VZ799" s="52"/>
      <c r="WA799" s="17"/>
      <c r="WB799" s="38"/>
      <c r="WC799" s="38"/>
      <c r="WD799" s="22"/>
      <c r="WE799" s="38"/>
      <c r="WF799" s="214"/>
      <c r="WG799" s="215"/>
      <c r="WH799" s="215"/>
      <c r="WI799" s="216"/>
      <c r="WK799" s="11"/>
      <c r="WO799" s="213"/>
      <c r="WP799" s="52"/>
      <c r="WQ799" s="17"/>
      <c r="WR799" s="38"/>
      <c r="WS799" s="38"/>
      <c r="WT799" s="22"/>
      <c r="WU799" s="38"/>
      <c r="WV799" s="214"/>
      <c r="WW799" s="215"/>
      <c r="WX799" s="215"/>
      <c r="WY799" s="216"/>
      <c r="XA799" s="11"/>
      <c r="XE799" s="213"/>
      <c r="XF799" s="52"/>
      <c r="XG799" s="17"/>
      <c r="XH799" s="38"/>
      <c r="XI799" s="38"/>
      <c r="XJ799" s="22"/>
      <c r="XK799" s="38"/>
      <c r="XL799" s="214"/>
      <c r="XM799" s="215"/>
      <c r="XN799" s="215"/>
      <c r="XO799" s="216"/>
      <c r="XQ799" s="11"/>
      <c r="XU799" s="213"/>
      <c r="XV799" s="52"/>
      <c r="XW799" s="17"/>
      <c r="XX799" s="38"/>
      <c r="XY799" s="38"/>
      <c r="XZ799" s="22"/>
      <c r="YA799" s="38"/>
      <c r="YB799" s="214"/>
      <c r="YC799" s="215"/>
      <c r="YD799" s="215"/>
      <c r="YE799" s="216"/>
      <c r="YG799" s="11"/>
      <c r="YK799" s="213"/>
      <c r="YL799" s="52"/>
      <c r="YM799" s="17"/>
      <c r="YN799" s="38"/>
      <c r="YO799" s="38"/>
      <c r="YP799" s="22"/>
      <c r="YQ799" s="38"/>
      <c r="YR799" s="214"/>
      <c r="YS799" s="215"/>
      <c r="YT799" s="215"/>
      <c r="YU799" s="216"/>
      <c r="YW799" s="11"/>
      <c r="ZA799" s="213"/>
      <c r="ZB799" s="52"/>
      <c r="ZC799" s="17"/>
      <c r="ZD799" s="38"/>
      <c r="ZE799" s="38"/>
      <c r="ZF799" s="22"/>
      <c r="ZG799" s="38"/>
      <c r="ZH799" s="214"/>
      <c r="ZI799" s="215"/>
      <c r="ZJ799" s="215"/>
      <c r="ZK799" s="216"/>
      <c r="ZM799" s="11"/>
      <c r="ZQ799" s="213"/>
      <c r="ZR799" s="52"/>
      <c r="ZS799" s="17"/>
      <c r="ZT799" s="38"/>
      <c r="ZU799" s="38"/>
      <c r="ZV799" s="22"/>
      <c r="ZW799" s="38"/>
      <c r="ZX799" s="214"/>
      <c r="ZY799" s="215"/>
      <c r="ZZ799" s="215"/>
      <c r="AAA799" s="216"/>
      <c r="AAC799" s="11"/>
      <c r="AAG799" s="213"/>
      <c r="AAH799" s="52"/>
      <c r="AAI799" s="17"/>
      <c r="AAJ799" s="38"/>
      <c r="AAK799" s="38"/>
      <c r="AAL799" s="22"/>
      <c r="AAM799" s="38"/>
      <c r="AAN799" s="214"/>
      <c r="AAO799" s="215"/>
      <c r="AAP799" s="215"/>
      <c r="AAQ799" s="216"/>
      <c r="AAS799" s="11"/>
      <c r="AAW799" s="213"/>
      <c r="AAX799" s="52"/>
      <c r="AAY799" s="17"/>
      <c r="AAZ799" s="38"/>
      <c r="ABA799" s="38"/>
      <c r="ABB799" s="22"/>
      <c r="ABC799" s="38"/>
      <c r="ABD799" s="214"/>
      <c r="ABE799" s="215"/>
      <c r="ABF799" s="215"/>
      <c r="ABG799" s="216"/>
      <c r="ABI799" s="11"/>
      <c r="ABM799" s="213"/>
      <c r="ABN799" s="52"/>
      <c r="ABO799" s="17"/>
      <c r="ABP799" s="38"/>
      <c r="ABQ799" s="38"/>
      <c r="ABR799" s="22"/>
      <c r="ABS799" s="38"/>
      <c r="ABT799" s="214"/>
      <c r="ABU799" s="215"/>
      <c r="ABV799" s="215"/>
      <c r="ABW799" s="216"/>
      <c r="ABY799" s="11"/>
      <c r="ACC799" s="213"/>
      <c r="ACD799" s="52"/>
      <c r="ACE799" s="17"/>
      <c r="ACF799" s="38"/>
      <c r="ACG799" s="38"/>
      <c r="ACH799" s="22"/>
      <c r="ACI799" s="38"/>
      <c r="ACJ799" s="214"/>
      <c r="ACK799" s="215"/>
      <c r="ACL799" s="215"/>
      <c r="ACM799" s="216"/>
      <c r="ACO799" s="11"/>
      <c r="ACS799" s="213"/>
      <c r="ACT799" s="52"/>
      <c r="ACU799" s="17"/>
      <c r="ACV799" s="38"/>
      <c r="ACW799" s="38"/>
      <c r="ACX799" s="22"/>
      <c r="ACY799" s="38"/>
      <c r="ACZ799" s="214"/>
      <c r="ADA799" s="215"/>
      <c r="ADB799" s="215"/>
      <c r="ADC799" s="216"/>
      <c r="ADE799" s="11"/>
      <c r="ADI799" s="213"/>
      <c r="ADJ799" s="52"/>
      <c r="ADK799" s="17"/>
      <c r="ADL799" s="38"/>
      <c r="ADM799" s="38"/>
      <c r="ADN799" s="22"/>
      <c r="ADO799" s="38"/>
      <c r="ADP799" s="214"/>
      <c r="ADQ799" s="215"/>
      <c r="ADR799" s="215"/>
      <c r="ADS799" s="216"/>
      <c r="ADU799" s="11"/>
      <c r="ADY799" s="213"/>
      <c r="ADZ799" s="52"/>
      <c r="AEA799" s="17"/>
      <c r="AEB799" s="38"/>
      <c r="AEC799" s="38"/>
      <c r="AED799" s="22"/>
      <c r="AEE799" s="38"/>
      <c r="AEF799" s="214"/>
      <c r="AEG799" s="215"/>
      <c r="AEH799" s="215"/>
      <c r="AEI799" s="216"/>
      <c r="AEK799" s="11"/>
      <c r="AEO799" s="213"/>
      <c r="AEP799" s="52"/>
      <c r="AEQ799" s="17"/>
      <c r="AER799" s="38"/>
      <c r="AES799" s="38"/>
      <c r="AET799" s="22"/>
      <c r="AEU799" s="38"/>
      <c r="AEV799" s="214"/>
      <c r="AEW799" s="215"/>
      <c r="AEX799" s="215"/>
      <c r="AEY799" s="216"/>
      <c r="AFA799" s="11"/>
      <c r="AFE799" s="213"/>
      <c r="AFF799" s="52"/>
      <c r="AFG799" s="17"/>
      <c r="AFH799" s="38"/>
      <c r="AFI799" s="38"/>
      <c r="AFJ799" s="22"/>
      <c r="AFK799" s="38"/>
      <c r="AFL799" s="214"/>
      <c r="AFM799" s="215"/>
      <c r="AFN799" s="215"/>
      <c r="AFO799" s="216"/>
      <c r="AFQ799" s="11"/>
      <c r="AFU799" s="213"/>
      <c r="AFV799" s="52"/>
      <c r="AFW799" s="17"/>
      <c r="AFX799" s="38"/>
      <c r="AFY799" s="38"/>
      <c r="AFZ799" s="22"/>
      <c r="AGA799" s="38"/>
      <c r="AGB799" s="214"/>
      <c r="AGC799" s="215"/>
      <c r="AGD799" s="215"/>
      <c r="AGE799" s="216"/>
      <c r="AGG799" s="11"/>
      <c r="AGK799" s="213"/>
      <c r="AGL799" s="52"/>
      <c r="AGM799" s="17"/>
      <c r="AGN799" s="38"/>
      <c r="AGO799" s="38"/>
      <c r="AGP799" s="22"/>
      <c r="AGQ799" s="38"/>
      <c r="AGR799" s="214"/>
      <c r="AGS799" s="215"/>
      <c r="AGT799" s="215"/>
      <c r="AGU799" s="216"/>
      <c r="AGW799" s="11"/>
      <c r="AHA799" s="213"/>
      <c r="AHB799" s="52"/>
      <c r="AHC799" s="17"/>
      <c r="AHD799" s="38"/>
      <c r="AHE799" s="38"/>
      <c r="AHF799" s="22"/>
      <c r="AHG799" s="38"/>
      <c r="AHH799" s="214"/>
      <c r="AHI799" s="215"/>
      <c r="AHJ799" s="215"/>
      <c r="AHK799" s="216"/>
      <c r="AHM799" s="11"/>
      <c r="AHQ799" s="213"/>
      <c r="AHR799" s="52"/>
      <c r="AHS799" s="17"/>
      <c r="AHT799" s="38"/>
      <c r="AHU799" s="38"/>
      <c r="AHV799" s="22"/>
      <c r="AHW799" s="38"/>
      <c r="AHX799" s="214"/>
      <c r="AHY799" s="215"/>
      <c r="AHZ799" s="215"/>
      <c r="AIA799" s="216"/>
      <c r="AIC799" s="11"/>
      <c r="AIG799" s="213"/>
      <c r="AIH799" s="52"/>
      <c r="AII799" s="17"/>
      <c r="AIJ799" s="38"/>
      <c r="AIK799" s="38"/>
      <c r="AIL799" s="22"/>
      <c r="AIM799" s="38"/>
      <c r="AIN799" s="214"/>
      <c r="AIO799" s="215"/>
      <c r="AIP799" s="215"/>
      <c r="AIQ799" s="216"/>
      <c r="AIS799" s="11"/>
      <c r="AIW799" s="213"/>
      <c r="AIX799" s="52"/>
      <c r="AIY799" s="17"/>
      <c r="AIZ799" s="38"/>
      <c r="AJA799" s="38"/>
      <c r="AJB799" s="22"/>
      <c r="AJC799" s="38"/>
      <c r="AJD799" s="214"/>
      <c r="AJE799" s="215"/>
      <c r="AJF799" s="215"/>
      <c r="AJG799" s="216"/>
      <c r="AJI799" s="11"/>
      <c r="AJM799" s="213"/>
      <c r="AJN799" s="52"/>
      <c r="AJO799" s="17"/>
      <c r="AJP799" s="38"/>
      <c r="AJQ799" s="38"/>
      <c r="AJR799" s="22"/>
      <c r="AJS799" s="38"/>
      <c r="AJT799" s="214"/>
      <c r="AJU799" s="215"/>
      <c r="AJV799" s="215"/>
      <c r="AJW799" s="216"/>
      <c r="AJY799" s="11"/>
      <c r="AKC799" s="213"/>
      <c r="AKD799" s="52"/>
      <c r="AKE799" s="17"/>
      <c r="AKF799" s="38"/>
      <c r="AKG799" s="38"/>
      <c r="AKH799" s="22"/>
      <c r="AKI799" s="38"/>
      <c r="AKJ799" s="214"/>
      <c r="AKK799" s="215"/>
      <c r="AKL799" s="215"/>
      <c r="AKM799" s="216"/>
      <c r="AKO799" s="11"/>
      <c r="AKS799" s="213"/>
      <c r="AKT799" s="52"/>
      <c r="AKU799" s="17"/>
      <c r="AKV799" s="38"/>
      <c r="AKW799" s="38"/>
      <c r="AKX799" s="22"/>
      <c r="AKY799" s="38"/>
      <c r="AKZ799" s="214"/>
      <c r="ALA799" s="215"/>
      <c r="ALB799" s="215"/>
      <c r="ALC799" s="216"/>
      <c r="ALE799" s="11"/>
      <c r="ALI799" s="213"/>
      <c r="ALJ799" s="52"/>
      <c r="ALK799" s="17"/>
      <c r="ALL799" s="38"/>
      <c r="ALM799" s="38"/>
      <c r="ALN799" s="22"/>
      <c r="ALO799" s="38"/>
      <c r="ALP799" s="214"/>
      <c r="ALQ799" s="215"/>
      <c r="ALR799" s="215"/>
      <c r="ALS799" s="216"/>
      <c r="ALU799" s="11"/>
      <c r="ALY799" s="213"/>
      <c r="ALZ799" s="52"/>
      <c r="AMA799" s="17"/>
      <c r="AMB799" s="38"/>
      <c r="AMC799" s="38"/>
      <c r="AMD799" s="22"/>
      <c r="AME799" s="38"/>
      <c r="AMF799" s="214"/>
      <c r="AMG799" s="215"/>
      <c r="AMH799" s="215"/>
      <c r="AMI799" s="216"/>
      <c r="AMK799" s="11"/>
      <c r="AMO799" s="213"/>
      <c r="AMP799" s="52"/>
      <c r="AMQ799" s="17"/>
      <c r="AMR799" s="38"/>
      <c r="AMS799" s="38"/>
      <c r="AMT799" s="22"/>
      <c r="AMU799" s="38"/>
      <c r="AMV799" s="214"/>
      <c r="AMW799" s="215"/>
      <c r="AMX799" s="215"/>
      <c r="AMY799" s="216"/>
      <c r="ANA799" s="11"/>
      <c r="ANE799" s="213"/>
      <c r="ANF799" s="52"/>
      <c r="ANG799" s="17"/>
      <c r="ANH799" s="38"/>
      <c r="ANI799" s="38"/>
      <c r="ANJ799" s="22"/>
      <c r="ANK799" s="38"/>
      <c r="ANL799" s="214"/>
      <c r="ANM799" s="215"/>
      <c r="ANN799" s="215"/>
      <c r="ANO799" s="216"/>
      <c r="ANQ799" s="11"/>
      <c r="ANU799" s="213"/>
      <c r="ANV799" s="52"/>
      <c r="ANW799" s="17"/>
      <c r="ANX799" s="38"/>
      <c r="ANY799" s="38"/>
      <c r="ANZ799" s="22"/>
      <c r="AOA799" s="38"/>
      <c r="AOB799" s="214"/>
      <c r="AOC799" s="215"/>
      <c r="AOD799" s="215"/>
      <c r="AOE799" s="216"/>
      <c r="AOG799" s="11"/>
      <c r="AOK799" s="213"/>
      <c r="AOL799" s="52"/>
      <c r="AOM799" s="17"/>
      <c r="AON799" s="38"/>
      <c r="AOO799" s="38"/>
      <c r="AOP799" s="22"/>
      <c r="AOQ799" s="38"/>
      <c r="AOR799" s="214"/>
      <c r="AOS799" s="215"/>
      <c r="AOT799" s="215"/>
      <c r="AOU799" s="216"/>
      <c r="AOW799" s="11"/>
      <c r="APA799" s="213"/>
      <c r="APB799" s="52"/>
      <c r="APC799" s="17"/>
      <c r="APD799" s="38"/>
      <c r="APE799" s="38"/>
      <c r="APF799" s="22"/>
      <c r="APG799" s="38"/>
      <c r="APH799" s="214"/>
      <c r="API799" s="215"/>
      <c r="APJ799" s="215"/>
      <c r="APK799" s="216"/>
      <c r="APM799" s="11"/>
      <c r="APQ799" s="213"/>
      <c r="APR799" s="52"/>
      <c r="APS799" s="17"/>
      <c r="APT799" s="38"/>
      <c r="APU799" s="38"/>
      <c r="APV799" s="22"/>
      <c r="APW799" s="38"/>
      <c r="APX799" s="214"/>
      <c r="APY799" s="215"/>
      <c r="APZ799" s="215"/>
      <c r="AQA799" s="216"/>
      <c r="AQC799" s="11"/>
      <c r="AQG799" s="213"/>
      <c r="AQH799" s="52"/>
      <c r="AQI799" s="17"/>
      <c r="AQJ799" s="38"/>
      <c r="AQK799" s="38"/>
      <c r="AQL799" s="22"/>
      <c r="AQM799" s="38"/>
      <c r="AQN799" s="214"/>
      <c r="AQO799" s="215"/>
      <c r="AQP799" s="215"/>
      <c r="AQQ799" s="216"/>
      <c r="AQS799" s="11"/>
      <c r="AQW799" s="213"/>
      <c r="AQX799" s="52"/>
      <c r="AQY799" s="17"/>
      <c r="AQZ799" s="38"/>
      <c r="ARA799" s="38"/>
      <c r="ARB799" s="22"/>
      <c r="ARC799" s="38"/>
      <c r="ARD799" s="214"/>
      <c r="ARE799" s="215"/>
      <c r="ARF799" s="215"/>
      <c r="ARG799" s="216"/>
      <c r="ARI799" s="11"/>
      <c r="ARM799" s="213"/>
      <c r="ARN799" s="52"/>
      <c r="ARO799" s="17"/>
      <c r="ARP799" s="38"/>
      <c r="ARQ799" s="38"/>
      <c r="ARR799" s="22"/>
      <c r="ARS799" s="38"/>
      <c r="ART799" s="214"/>
      <c r="ARU799" s="215"/>
      <c r="ARV799" s="215"/>
      <c r="ARW799" s="216"/>
      <c r="ARY799" s="11"/>
      <c r="ASC799" s="213"/>
      <c r="ASD799" s="52"/>
      <c r="ASE799" s="17"/>
      <c r="ASF799" s="38"/>
      <c r="ASG799" s="38"/>
      <c r="ASH799" s="22"/>
      <c r="ASI799" s="38"/>
      <c r="ASJ799" s="214"/>
      <c r="ASK799" s="215"/>
      <c r="ASL799" s="215"/>
      <c r="ASM799" s="216"/>
      <c r="ASO799" s="11"/>
      <c r="ASS799" s="213"/>
      <c r="AST799" s="52"/>
      <c r="ASU799" s="17"/>
      <c r="ASV799" s="38"/>
      <c r="ASW799" s="38"/>
      <c r="ASX799" s="22"/>
      <c r="ASY799" s="38"/>
      <c r="ASZ799" s="214"/>
      <c r="ATA799" s="215"/>
      <c r="ATB799" s="215"/>
      <c r="ATC799" s="216"/>
      <c r="ATE799" s="11"/>
      <c r="ATI799" s="213"/>
      <c r="ATJ799" s="52"/>
      <c r="ATK799" s="17"/>
      <c r="ATL799" s="38"/>
      <c r="ATM799" s="38"/>
      <c r="ATN799" s="22"/>
      <c r="ATO799" s="38"/>
      <c r="ATP799" s="214"/>
      <c r="ATQ799" s="215"/>
      <c r="ATR799" s="215"/>
      <c r="ATS799" s="216"/>
      <c r="ATU799" s="11"/>
      <c r="ATY799" s="213"/>
      <c r="ATZ799" s="52"/>
      <c r="AUA799" s="17"/>
      <c r="AUB799" s="38"/>
      <c r="AUC799" s="38"/>
      <c r="AUD799" s="22"/>
      <c r="AUE799" s="38"/>
      <c r="AUF799" s="214"/>
      <c r="AUG799" s="215"/>
      <c r="AUH799" s="215"/>
      <c r="AUI799" s="216"/>
      <c r="AUK799" s="11"/>
      <c r="AUO799" s="213"/>
      <c r="AUP799" s="52"/>
      <c r="AUQ799" s="17"/>
      <c r="AUR799" s="38"/>
      <c r="AUS799" s="38"/>
      <c r="AUT799" s="22"/>
      <c r="AUU799" s="38"/>
      <c r="AUV799" s="214"/>
      <c r="AUW799" s="215"/>
      <c r="AUX799" s="215"/>
      <c r="AUY799" s="216"/>
      <c r="AVA799" s="11"/>
      <c r="AVE799" s="213"/>
      <c r="AVF799" s="52"/>
      <c r="AVG799" s="17"/>
      <c r="AVH799" s="38"/>
      <c r="AVI799" s="38"/>
      <c r="AVJ799" s="22"/>
      <c r="AVK799" s="38"/>
      <c r="AVL799" s="214"/>
      <c r="AVM799" s="215"/>
      <c r="AVN799" s="215"/>
      <c r="AVO799" s="216"/>
      <c r="AVQ799" s="11"/>
      <c r="AVU799" s="213"/>
      <c r="AVV799" s="52"/>
      <c r="AVW799" s="17"/>
      <c r="AVX799" s="38"/>
      <c r="AVY799" s="38"/>
      <c r="AVZ799" s="22"/>
      <c r="AWA799" s="38"/>
      <c r="AWB799" s="214"/>
      <c r="AWC799" s="215"/>
      <c r="AWD799" s="215"/>
      <c r="AWE799" s="216"/>
      <c r="AWG799" s="11"/>
      <c r="AWK799" s="213"/>
      <c r="AWL799" s="52"/>
      <c r="AWM799" s="17"/>
      <c r="AWN799" s="38"/>
      <c r="AWO799" s="38"/>
      <c r="AWP799" s="22"/>
      <c r="AWQ799" s="38"/>
      <c r="AWR799" s="214"/>
      <c r="AWS799" s="215"/>
      <c r="AWT799" s="215"/>
      <c r="AWU799" s="216"/>
      <c r="AWW799" s="11"/>
      <c r="AXA799" s="213"/>
      <c r="AXB799" s="52"/>
      <c r="AXC799" s="17"/>
      <c r="AXD799" s="38"/>
      <c r="AXE799" s="38"/>
      <c r="AXF799" s="22"/>
      <c r="AXG799" s="38"/>
      <c r="AXH799" s="214"/>
      <c r="AXI799" s="215"/>
      <c r="AXJ799" s="215"/>
      <c r="AXK799" s="216"/>
      <c r="AXM799" s="11"/>
      <c r="AXQ799" s="213"/>
      <c r="AXR799" s="52"/>
      <c r="AXS799" s="17"/>
      <c r="AXT799" s="38"/>
      <c r="AXU799" s="38"/>
      <c r="AXV799" s="22"/>
      <c r="AXW799" s="38"/>
      <c r="AXX799" s="214"/>
      <c r="AXY799" s="215"/>
      <c r="AXZ799" s="215"/>
      <c r="AYA799" s="216"/>
      <c r="AYC799" s="11"/>
      <c r="AYG799" s="213"/>
      <c r="AYH799" s="52"/>
      <c r="AYI799" s="17"/>
      <c r="AYJ799" s="38"/>
      <c r="AYK799" s="38"/>
      <c r="AYL799" s="22"/>
      <c r="AYM799" s="38"/>
      <c r="AYN799" s="214"/>
      <c r="AYO799" s="215"/>
      <c r="AYP799" s="215"/>
      <c r="AYQ799" s="216"/>
      <c r="AYS799" s="11"/>
      <c r="AYW799" s="213"/>
      <c r="AYX799" s="52"/>
      <c r="AYY799" s="17"/>
      <c r="AYZ799" s="38"/>
      <c r="AZA799" s="38"/>
      <c r="AZB799" s="22"/>
      <c r="AZC799" s="38"/>
      <c r="AZD799" s="214"/>
      <c r="AZE799" s="215"/>
      <c r="AZF799" s="215"/>
      <c r="AZG799" s="216"/>
      <c r="AZI799" s="11"/>
      <c r="AZM799" s="213"/>
      <c r="AZN799" s="52"/>
      <c r="AZO799" s="17"/>
      <c r="AZP799" s="38"/>
      <c r="AZQ799" s="38"/>
      <c r="AZR799" s="22"/>
      <c r="AZS799" s="38"/>
      <c r="AZT799" s="214"/>
      <c r="AZU799" s="215"/>
      <c r="AZV799" s="215"/>
      <c r="AZW799" s="216"/>
      <c r="AZY799" s="11"/>
      <c r="BAC799" s="213"/>
      <c r="BAD799" s="52"/>
      <c r="BAE799" s="17"/>
      <c r="BAF799" s="38"/>
      <c r="BAG799" s="38"/>
      <c r="BAH799" s="22"/>
      <c r="BAI799" s="38"/>
      <c r="BAJ799" s="214"/>
      <c r="BAK799" s="215"/>
      <c r="BAL799" s="215"/>
      <c r="BAM799" s="216"/>
      <c r="BAO799" s="11"/>
      <c r="BAS799" s="213"/>
      <c r="BAT799" s="52"/>
      <c r="BAU799" s="17"/>
      <c r="BAV799" s="38"/>
      <c r="BAW799" s="38"/>
      <c r="BAX799" s="22"/>
      <c r="BAY799" s="38"/>
      <c r="BAZ799" s="214"/>
      <c r="BBA799" s="215"/>
      <c r="BBB799" s="215"/>
      <c r="BBC799" s="216"/>
      <c r="BBE799" s="11"/>
      <c r="BBI799" s="213"/>
      <c r="BBJ799" s="52"/>
      <c r="BBK799" s="17"/>
      <c r="BBL799" s="38"/>
      <c r="BBM799" s="38"/>
      <c r="BBN799" s="22"/>
      <c r="BBO799" s="38"/>
      <c r="BBP799" s="214"/>
      <c r="BBQ799" s="215"/>
      <c r="BBR799" s="215"/>
      <c r="BBS799" s="216"/>
      <c r="BBU799" s="11"/>
      <c r="BBY799" s="213"/>
      <c r="BBZ799" s="52"/>
      <c r="BCA799" s="17"/>
      <c r="BCB799" s="38"/>
      <c r="BCC799" s="38"/>
      <c r="BCD799" s="22"/>
      <c r="BCE799" s="38"/>
      <c r="BCF799" s="214"/>
      <c r="BCG799" s="215"/>
      <c r="BCH799" s="215"/>
      <c r="BCI799" s="216"/>
      <c r="BCK799" s="11"/>
      <c r="BCO799" s="213"/>
      <c r="BCP799" s="52"/>
      <c r="BCQ799" s="17"/>
      <c r="BCR799" s="38"/>
      <c r="BCS799" s="38"/>
      <c r="BCT799" s="22"/>
      <c r="BCU799" s="38"/>
      <c r="BCV799" s="214"/>
      <c r="BCW799" s="215"/>
      <c r="BCX799" s="215"/>
      <c r="BCY799" s="216"/>
      <c r="BDA799" s="11"/>
      <c r="BDE799" s="213"/>
      <c r="BDF799" s="52"/>
      <c r="BDG799" s="17"/>
      <c r="BDH799" s="38"/>
      <c r="BDI799" s="38"/>
      <c r="BDJ799" s="22"/>
      <c r="BDK799" s="38"/>
      <c r="BDL799" s="214"/>
      <c r="BDM799" s="215"/>
      <c r="BDN799" s="215"/>
      <c r="BDO799" s="216"/>
      <c r="BDQ799" s="11"/>
      <c r="BDU799" s="213"/>
      <c r="BDV799" s="52"/>
      <c r="BDW799" s="17"/>
      <c r="BDX799" s="38"/>
      <c r="BDY799" s="38"/>
      <c r="BDZ799" s="22"/>
      <c r="BEA799" s="38"/>
      <c r="BEB799" s="214"/>
      <c r="BEC799" s="215"/>
      <c r="BED799" s="215"/>
      <c r="BEE799" s="216"/>
      <c r="BEG799" s="11"/>
      <c r="BEK799" s="213"/>
      <c r="BEL799" s="52"/>
      <c r="BEM799" s="17"/>
      <c r="BEN799" s="38"/>
      <c r="BEO799" s="38"/>
      <c r="BEP799" s="22"/>
      <c r="BEQ799" s="38"/>
      <c r="BER799" s="214"/>
      <c r="BES799" s="215"/>
      <c r="BET799" s="215"/>
      <c r="BEU799" s="216"/>
      <c r="BEW799" s="11"/>
      <c r="BFA799" s="213"/>
      <c r="BFB799" s="52"/>
      <c r="BFC799" s="17"/>
      <c r="BFD799" s="38"/>
      <c r="BFE799" s="38"/>
      <c r="BFF799" s="22"/>
      <c r="BFG799" s="38"/>
      <c r="BFH799" s="214"/>
      <c r="BFI799" s="215"/>
      <c r="BFJ799" s="215"/>
      <c r="BFK799" s="216"/>
      <c r="BFM799" s="11"/>
      <c r="BFQ799" s="213"/>
      <c r="BFR799" s="52"/>
      <c r="BFS799" s="17"/>
      <c r="BFT799" s="38"/>
      <c r="BFU799" s="38"/>
      <c r="BFV799" s="22"/>
      <c r="BFW799" s="38"/>
      <c r="BFX799" s="214"/>
      <c r="BFY799" s="215"/>
      <c r="BFZ799" s="215"/>
      <c r="BGA799" s="216"/>
      <c r="BGC799" s="11"/>
      <c r="BGG799" s="213"/>
      <c r="BGH799" s="52"/>
      <c r="BGI799" s="17"/>
      <c r="BGJ799" s="38"/>
      <c r="BGK799" s="38"/>
      <c r="BGL799" s="22"/>
      <c r="BGM799" s="38"/>
      <c r="BGN799" s="214"/>
      <c r="BGO799" s="215"/>
      <c r="BGP799" s="215"/>
      <c r="BGQ799" s="216"/>
      <c r="BGS799" s="11"/>
      <c r="BGW799" s="213"/>
      <c r="BGX799" s="52"/>
      <c r="BGY799" s="17"/>
      <c r="BGZ799" s="38"/>
      <c r="BHA799" s="38"/>
      <c r="BHB799" s="22"/>
      <c r="BHC799" s="38"/>
      <c r="BHD799" s="214"/>
      <c r="BHE799" s="215"/>
      <c r="BHF799" s="215"/>
      <c r="BHG799" s="216"/>
      <c r="BHI799" s="11"/>
      <c r="BHM799" s="213"/>
      <c r="BHN799" s="52"/>
      <c r="BHO799" s="17"/>
      <c r="BHP799" s="38"/>
      <c r="BHQ799" s="38"/>
      <c r="BHR799" s="22"/>
      <c r="BHS799" s="38"/>
      <c r="BHT799" s="214"/>
      <c r="BHU799" s="215"/>
      <c r="BHV799" s="215"/>
      <c r="BHW799" s="216"/>
      <c r="BHY799" s="11"/>
      <c r="BIC799" s="213"/>
      <c r="BID799" s="52"/>
      <c r="BIE799" s="17"/>
      <c r="BIF799" s="38"/>
      <c r="BIG799" s="38"/>
      <c r="BIH799" s="22"/>
      <c r="BII799" s="38"/>
      <c r="BIJ799" s="214"/>
      <c r="BIK799" s="215"/>
      <c r="BIL799" s="215"/>
      <c r="BIM799" s="216"/>
      <c r="BIO799" s="11"/>
      <c r="BIS799" s="213"/>
      <c r="BIT799" s="52"/>
      <c r="BIU799" s="17"/>
      <c r="BIV799" s="38"/>
      <c r="BIW799" s="38"/>
      <c r="BIX799" s="22"/>
      <c r="BIY799" s="38"/>
      <c r="BIZ799" s="214"/>
      <c r="BJA799" s="215"/>
      <c r="BJB799" s="215"/>
      <c r="BJC799" s="216"/>
      <c r="BJE799" s="11"/>
      <c r="BJI799" s="213"/>
      <c r="BJJ799" s="52"/>
      <c r="BJK799" s="17"/>
      <c r="BJL799" s="38"/>
      <c r="BJM799" s="38"/>
      <c r="BJN799" s="22"/>
      <c r="BJO799" s="38"/>
      <c r="BJP799" s="214"/>
      <c r="BJQ799" s="215"/>
      <c r="BJR799" s="215"/>
      <c r="BJS799" s="216"/>
      <c r="BJU799" s="11"/>
      <c r="BJY799" s="213"/>
      <c r="BJZ799" s="52"/>
      <c r="BKA799" s="17"/>
      <c r="BKB799" s="38"/>
      <c r="BKC799" s="38"/>
      <c r="BKD799" s="22"/>
      <c r="BKE799" s="38"/>
      <c r="BKF799" s="214"/>
      <c r="BKG799" s="215"/>
      <c r="BKH799" s="215"/>
      <c r="BKI799" s="216"/>
      <c r="BKK799" s="11"/>
      <c r="BKO799" s="213"/>
      <c r="BKP799" s="52"/>
      <c r="BKQ799" s="17"/>
      <c r="BKR799" s="38"/>
      <c r="BKS799" s="38"/>
      <c r="BKT799" s="22"/>
      <c r="BKU799" s="38"/>
      <c r="BKV799" s="214"/>
      <c r="BKW799" s="215"/>
      <c r="BKX799" s="215"/>
      <c r="BKY799" s="216"/>
      <c r="BLA799" s="11"/>
      <c r="BLE799" s="213"/>
      <c r="BLF799" s="52"/>
      <c r="BLG799" s="17"/>
      <c r="BLH799" s="38"/>
      <c r="BLI799" s="38"/>
      <c r="BLJ799" s="22"/>
      <c r="BLK799" s="38"/>
      <c r="BLL799" s="214"/>
      <c r="BLM799" s="215"/>
      <c r="BLN799" s="215"/>
      <c r="BLO799" s="216"/>
      <c r="BLQ799" s="11"/>
      <c r="BLU799" s="213"/>
      <c r="BLV799" s="52"/>
      <c r="BLW799" s="17"/>
      <c r="BLX799" s="38"/>
      <c r="BLY799" s="38"/>
      <c r="BLZ799" s="22"/>
      <c r="BMA799" s="38"/>
      <c r="BMB799" s="214"/>
      <c r="BMC799" s="215"/>
      <c r="BMD799" s="215"/>
      <c r="BME799" s="216"/>
      <c r="BMG799" s="11"/>
      <c r="BMK799" s="213"/>
      <c r="BML799" s="52"/>
      <c r="BMM799" s="17"/>
      <c r="BMN799" s="38"/>
      <c r="BMO799" s="38"/>
      <c r="BMP799" s="22"/>
      <c r="BMQ799" s="38"/>
      <c r="BMR799" s="214"/>
      <c r="BMS799" s="215"/>
      <c r="BMT799" s="215"/>
      <c r="BMU799" s="216"/>
      <c r="BMW799" s="11"/>
      <c r="BNA799" s="213"/>
      <c r="BNB799" s="52"/>
      <c r="BNC799" s="17"/>
      <c r="BND799" s="38"/>
      <c r="BNE799" s="38"/>
      <c r="BNF799" s="22"/>
      <c r="BNG799" s="38"/>
      <c r="BNH799" s="214"/>
      <c r="BNI799" s="215"/>
      <c r="BNJ799" s="215"/>
      <c r="BNK799" s="216"/>
      <c r="BNM799" s="11"/>
      <c r="BNQ799" s="213"/>
      <c r="BNR799" s="52"/>
      <c r="BNS799" s="17"/>
      <c r="BNT799" s="38"/>
      <c r="BNU799" s="38"/>
      <c r="BNV799" s="22"/>
      <c r="BNW799" s="38"/>
      <c r="BNX799" s="214"/>
      <c r="BNY799" s="215"/>
      <c r="BNZ799" s="215"/>
      <c r="BOA799" s="216"/>
      <c r="BOC799" s="11"/>
      <c r="BOG799" s="213"/>
      <c r="BOH799" s="52"/>
      <c r="BOI799" s="17"/>
      <c r="BOJ799" s="38"/>
      <c r="BOK799" s="38"/>
      <c r="BOL799" s="22"/>
      <c r="BOM799" s="38"/>
      <c r="BON799" s="214"/>
      <c r="BOO799" s="215"/>
      <c r="BOP799" s="215"/>
      <c r="BOQ799" s="216"/>
      <c r="BOS799" s="11"/>
      <c r="BOW799" s="213"/>
      <c r="BOX799" s="52"/>
      <c r="BOY799" s="17"/>
      <c r="BOZ799" s="38"/>
      <c r="BPA799" s="38"/>
      <c r="BPB799" s="22"/>
      <c r="BPC799" s="38"/>
      <c r="BPD799" s="214"/>
      <c r="BPE799" s="215"/>
      <c r="BPF799" s="215"/>
      <c r="BPG799" s="216"/>
      <c r="BPI799" s="11"/>
      <c r="BPM799" s="213"/>
      <c r="BPN799" s="52"/>
      <c r="BPO799" s="17"/>
      <c r="BPP799" s="38"/>
      <c r="BPQ799" s="38"/>
      <c r="BPR799" s="22"/>
      <c r="BPS799" s="38"/>
      <c r="BPT799" s="214"/>
      <c r="BPU799" s="215"/>
      <c r="BPV799" s="215"/>
      <c r="BPW799" s="216"/>
      <c r="BPY799" s="11"/>
      <c r="BQC799" s="213"/>
      <c r="BQD799" s="52"/>
      <c r="BQE799" s="17"/>
      <c r="BQF799" s="38"/>
      <c r="BQG799" s="38"/>
      <c r="BQH799" s="22"/>
      <c r="BQI799" s="38"/>
      <c r="BQJ799" s="214"/>
      <c r="BQK799" s="215"/>
      <c r="BQL799" s="215"/>
      <c r="BQM799" s="216"/>
      <c r="BQO799" s="11"/>
      <c r="BQS799" s="213"/>
      <c r="BQT799" s="52"/>
      <c r="BQU799" s="17"/>
      <c r="BQV799" s="38"/>
      <c r="BQW799" s="38"/>
      <c r="BQX799" s="22"/>
      <c r="BQY799" s="38"/>
      <c r="BQZ799" s="214"/>
      <c r="BRA799" s="215"/>
      <c r="BRB799" s="215"/>
      <c r="BRC799" s="216"/>
      <c r="BRE799" s="11"/>
      <c r="BRI799" s="213"/>
      <c r="BRJ799" s="52"/>
      <c r="BRK799" s="17"/>
      <c r="BRL799" s="38"/>
      <c r="BRM799" s="38"/>
      <c r="BRN799" s="22"/>
      <c r="BRO799" s="38"/>
      <c r="BRP799" s="214"/>
      <c r="BRQ799" s="215"/>
      <c r="BRR799" s="215"/>
      <c r="BRS799" s="216"/>
      <c r="BRU799" s="11"/>
      <c r="BRY799" s="213"/>
      <c r="BRZ799" s="52"/>
      <c r="BSA799" s="17"/>
      <c r="BSB799" s="38"/>
      <c r="BSC799" s="38"/>
      <c r="BSD799" s="22"/>
      <c r="BSE799" s="38"/>
      <c r="BSF799" s="214"/>
      <c r="BSG799" s="215"/>
      <c r="BSH799" s="215"/>
      <c r="BSI799" s="216"/>
      <c r="BSK799" s="11"/>
      <c r="BSO799" s="213"/>
      <c r="BSP799" s="52"/>
      <c r="BSQ799" s="17"/>
      <c r="BSR799" s="38"/>
      <c r="BSS799" s="38"/>
      <c r="BST799" s="22"/>
      <c r="BSU799" s="38"/>
      <c r="BSV799" s="214"/>
      <c r="BSW799" s="215"/>
      <c r="BSX799" s="215"/>
      <c r="BSY799" s="216"/>
      <c r="BTA799" s="11"/>
      <c r="BTE799" s="213"/>
      <c r="BTF799" s="52"/>
      <c r="BTG799" s="17"/>
      <c r="BTH799" s="38"/>
      <c r="BTI799" s="38"/>
      <c r="BTJ799" s="22"/>
      <c r="BTK799" s="38"/>
      <c r="BTL799" s="214"/>
      <c r="BTM799" s="215"/>
      <c r="BTN799" s="215"/>
      <c r="BTO799" s="216"/>
      <c r="BTQ799" s="11"/>
      <c r="BTU799" s="213"/>
      <c r="BTV799" s="52"/>
      <c r="BTW799" s="17"/>
      <c r="BTX799" s="38"/>
      <c r="BTY799" s="38"/>
      <c r="BTZ799" s="22"/>
      <c r="BUA799" s="38"/>
      <c r="BUB799" s="214"/>
      <c r="BUC799" s="215"/>
      <c r="BUD799" s="215"/>
      <c r="BUE799" s="216"/>
      <c r="BUG799" s="11"/>
      <c r="BUK799" s="213"/>
      <c r="BUL799" s="52"/>
      <c r="BUM799" s="17"/>
      <c r="BUN799" s="38"/>
      <c r="BUO799" s="38"/>
      <c r="BUP799" s="22"/>
      <c r="BUQ799" s="38"/>
      <c r="BUR799" s="214"/>
      <c r="BUS799" s="215"/>
      <c r="BUT799" s="215"/>
      <c r="BUU799" s="216"/>
      <c r="BUW799" s="11"/>
      <c r="BVA799" s="213"/>
      <c r="BVB799" s="52"/>
      <c r="BVC799" s="17"/>
      <c r="BVD799" s="38"/>
      <c r="BVE799" s="38"/>
      <c r="BVF799" s="22"/>
      <c r="BVG799" s="38"/>
      <c r="BVH799" s="214"/>
      <c r="BVI799" s="215"/>
      <c r="BVJ799" s="215"/>
      <c r="BVK799" s="216"/>
      <c r="BVM799" s="11"/>
      <c r="BVQ799" s="213"/>
      <c r="BVR799" s="52"/>
      <c r="BVS799" s="17"/>
      <c r="BVT799" s="38"/>
      <c r="BVU799" s="38"/>
      <c r="BVV799" s="22"/>
      <c r="BVW799" s="38"/>
      <c r="BVX799" s="214"/>
      <c r="BVY799" s="215"/>
      <c r="BVZ799" s="215"/>
      <c r="BWA799" s="216"/>
      <c r="BWC799" s="11"/>
      <c r="BWG799" s="213"/>
      <c r="BWH799" s="52"/>
      <c r="BWI799" s="17"/>
      <c r="BWJ799" s="38"/>
      <c r="BWK799" s="38"/>
      <c r="BWL799" s="22"/>
      <c r="BWM799" s="38"/>
      <c r="BWN799" s="214"/>
      <c r="BWO799" s="215"/>
      <c r="BWP799" s="215"/>
      <c r="BWQ799" s="216"/>
      <c r="BWS799" s="11"/>
      <c r="BWW799" s="213"/>
      <c r="BWX799" s="52"/>
      <c r="BWY799" s="17"/>
      <c r="BWZ799" s="38"/>
      <c r="BXA799" s="38"/>
      <c r="BXB799" s="22"/>
      <c r="BXC799" s="38"/>
      <c r="BXD799" s="214"/>
      <c r="BXE799" s="215"/>
      <c r="BXF799" s="215"/>
      <c r="BXG799" s="216"/>
      <c r="BXI799" s="11"/>
      <c r="BXM799" s="213"/>
      <c r="BXN799" s="52"/>
      <c r="BXO799" s="17"/>
      <c r="BXP799" s="38"/>
      <c r="BXQ799" s="38"/>
      <c r="BXR799" s="22"/>
      <c r="BXS799" s="38"/>
      <c r="BXT799" s="214"/>
      <c r="BXU799" s="215"/>
      <c r="BXV799" s="215"/>
      <c r="BXW799" s="216"/>
      <c r="BXY799" s="11"/>
      <c r="BYC799" s="213"/>
      <c r="BYD799" s="52"/>
      <c r="BYE799" s="17"/>
      <c r="BYF799" s="38"/>
      <c r="BYG799" s="38"/>
      <c r="BYH799" s="22"/>
      <c r="BYI799" s="38"/>
      <c r="BYJ799" s="214"/>
      <c r="BYK799" s="215"/>
      <c r="BYL799" s="215"/>
      <c r="BYM799" s="216"/>
      <c r="BYO799" s="11"/>
      <c r="BYS799" s="213"/>
      <c r="BYT799" s="52"/>
      <c r="BYU799" s="17"/>
      <c r="BYV799" s="38"/>
      <c r="BYW799" s="38"/>
      <c r="BYX799" s="22"/>
      <c r="BYY799" s="38"/>
      <c r="BYZ799" s="214"/>
      <c r="BZA799" s="215"/>
      <c r="BZB799" s="215"/>
      <c r="BZC799" s="216"/>
      <c r="BZE799" s="11"/>
      <c r="BZI799" s="213"/>
      <c r="BZJ799" s="52"/>
      <c r="BZK799" s="17"/>
      <c r="BZL799" s="38"/>
      <c r="BZM799" s="38"/>
      <c r="BZN799" s="22"/>
      <c r="BZO799" s="38"/>
      <c r="BZP799" s="214"/>
      <c r="BZQ799" s="215"/>
      <c r="BZR799" s="215"/>
      <c r="BZS799" s="216"/>
      <c r="BZU799" s="11"/>
      <c r="BZY799" s="213"/>
      <c r="BZZ799" s="52"/>
      <c r="CAA799" s="17"/>
      <c r="CAB799" s="38"/>
      <c r="CAC799" s="38"/>
      <c r="CAD799" s="22"/>
      <c r="CAE799" s="38"/>
      <c r="CAF799" s="214"/>
      <c r="CAG799" s="215"/>
      <c r="CAH799" s="215"/>
      <c r="CAI799" s="216"/>
      <c r="CAK799" s="11"/>
      <c r="CAO799" s="213"/>
      <c r="CAP799" s="52"/>
      <c r="CAQ799" s="17"/>
      <c r="CAR799" s="38"/>
      <c r="CAS799" s="38"/>
      <c r="CAT799" s="22"/>
      <c r="CAU799" s="38"/>
      <c r="CAV799" s="214"/>
      <c r="CAW799" s="215"/>
      <c r="CAX799" s="215"/>
      <c r="CAY799" s="216"/>
      <c r="CBA799" s="11"/>
      <c r="CBE799" s="213"/>
      <c r="CBF799" s="52"/>
      <c r="CBG799" s="17"/>
      <c r="CBH799" s="38"/>
      <c r="CBI799" s="38"/>
      <c r="CBJ799" s="22"/>
      <c r="CBK799" s="38"/>
      <c r="CBL799" s="214"/>
      <c r="CBM799" s="215"/>
      <c r="CBN799" s="215"/>
      <c r="CBO799" s="216"/>
      <c r="CBQ799" s="11"/>
      <c r="CBU799" s="213"/>
      <c r="CBV799" s="52"/>
      <c r="CBW799" s="17"/>
      <c r="CBX799" s="38"/>
      <c r="CBY799" s="38"/>
      <c r="CBZ799" s="22"/>
      <c r="CCA799" s="38"/>
      <c r="CCB799" s="214"/>
      <c r="CCC799" s="215"/>
      <c r="CCD799" s="215"/>
      <c r="CCE799" s="216"/>
      <c r="CCG799" s="11"/>
      <c r="CCK799" s="213"/>
      <c r="CCL799" s="52"/>
      <c r="CCM799" s="17"/>
      <c r="CCN799" s="38"/>
      <c r="CCO799" s="38"/>
      <c r="CCP799" s="22"/>
      <c r="CCQ799" s="38"/>
      <c r="CCR799" s="214"/>
      <c r="CCS799" s="215"/>
      <c r="CCT799" s="215"/>
      <c r="CCU799" s="216"/>
      <c r="CCW799" s="11"/>
      <c r="CDA799" s="213"/>
      <c r="CDB799" s="52"/>
      <c r="CDC799" s="17"/>
      <c r="CDD799" s="38"/>
      <c r="CDE799" s="38"/>
      <c r="CDF799" s="22"/>
      <c r="CDG799" s="38"/>
      <c r="CDH799" s="214"/>
      <c r="CDI799" s="215"/>
      <c r="CDJ799" s="215"/>
      <c r="CDK799" s="216"/>
      <c r="CDM799" s="11"/>
      <c r="CDQ799" s="213"/>
      <c r="CDR799" s="52"/>
      <c r="CDS799" s="17"/>
      <c r="CDT799" s="38"/>
      <c r="CDU799" s="38"/>
      <c r="CDV799" s="22"/>
      <c r="CDW799" s="38"/>
      <c r="CDX799" s="214"/>
      <c r="CDY799" s="215"/>
      <c r="CDZ799" s="215"/>
      <c r="CEA799" s="216"/>
      <c r="CEC799" s="11"/>
      <c r="CEG799" s="213"/>
      <c r="CEH799" s="52"/>
      <c r="CEI799" s="17"/>
      <c r="CEJ799" s="38"/>
      <c r="CEK799" s="38"/>
      <c r="CEL799" s="22"/>
      <c r="CEM799" s="38"/>
      <c r="CEN799" s="214"/>
      <c r="CEO799" s="215"/>
      <c r="CEP799" s="215"/>
      <c r="CEQ799" s="216"/>
      <c r="CES799" s="11"/>
      <c r="CEW799" s="213"/>
      <c r="CEX799" s="52"/>
      <c r="CEY799" s="17"/>
      <c r="CEZ799" s="38"/>
      <c r="CFA799" s="38"/>
      <c r="CFB799" s="22"/>
      <c r="CFC799" s="38"/>
      <c r="CFD799" s="214"/>
      <c r="CFE799" s="215"/>
      <c r="CFF799" s="215"/>
      <c r="CFG799" s="216"/>
      <c r="CFI799" s="11"/>
      <c r="CFM799" s="213"/>
      <c r="CFN799" s="52"/>
      <c r="CFO799" s="17"/>
      <c r="CFP799" s="38"/>
      <c r="CFQ799" s="38"/>
      <c r="CFR799" s="22"/>
      <c r="CFS799" s="38"/>
      <c r="CFT799" s="214"/>
      <c r="CFU799" s="215"/>
      <c r="CFV799" s="215"/>
      <c r="CFW799" s="216"/>
      <c r="CFY799" s="11"/>
      <c r="CGC799" s="213"/>
      <c r="CGD799" s="52"/>
      <c r="CGE799" s="17"/>
      <c r="CGF799" s="38"/>
      <c r="CGG799" s="38"/>
      <c r="CGH799" s="22"/>
      <c r="CGI799" s="38"/>
      <c r="CGJ799" s="214"/>
      <c r="CGK799" s="215"/>
      <c r="CGL799" s="215"/>
      <c r="CGM799" s="216"/>
      <c r="CGO799" s="11"/>
      <c r="CGS799" s="213"/>
      <c r="CGT799" s="52"/>
      <c r="CGU799" s="17"/>
      <c r="CGV799" s="38"/>
      <c r="CGW799" s="38"/>
      <c r="CGX799" s="22"/>
      <c r="CGY799" s="38"/>
      <c r="CGZ799" s="214"/>
      <c r="CHA799" s="215"/>
      <c r="CHB799" s="215"/>
      <c r="CHC799" s="216"/>
      <c r="CHE799" s="11"/>
      <c r="CHI799" s="213"/>
      <c r="CHJ799" s="52"/>
      <c r="CHK799" s="17"/>
      <c r="CHL799" s="38"/>
      <c r="CHM799" s="38"/>
      <c r="CHN799" s="22"/>
      <c r="CHO799" s="38"/>
      <c r="CHP799" s="214"/>
      <c r="CHQ799" s="215"/>
      <c r="CHR799" s="215"/>
      <c r="CHS799" s="216"/>
      <c r="CHU799" s="11"/>
      <c r="CHY799" s="213"/>
      <c r="CHZ799" s="52"/>
      <c r="CIA799" s="17"/>
      <c r="CIB799" s="38"/>
      <c r="CIC799" s="38"/>
      <c r="CID799" s="22"/>
      <c r="CIE799" s="38"/>
      <c r="CIF799" s="214"/>
      <c r="CIG799" s="215"/>
      <c r="CIH799" s="215"/>
      <c r="CII799" s="216"/>
      <c r="CIK799" s="11"/>
      <c r="CIO799" s="213"/>
      <c r="CIP799" s="52"/>
      <c r="CIQ799" s="17"/>
      <c r="CIR799" s="38"/>
      <c r="CIS799" s="38"/>
      <c r="CIT799" s="22"/>
      <c r="CIU799" s="38"/>
      <c r="CIV799" s="214"/>
      <c r="CIW799" s="215"/>
      <c r="CIX799" s="215"/>
      <c r="CIY799" s="216"/>
      <c r="CJA799" s="11"/>
      <c r="CJE799" s="213"/>
      <c r="CJF799" s="52"/>
      <c r="CJG799" s="17"/>
      <c r="CJH799" s="38"/>
      <c r="CJI799" s="38"/>
      <c r="CJJ799" s="22"/>
      <c r="CJK799" s="38"/>
      <c r="CJL799" s="214"/>
      <c r="CJM799" s="215"/>
      <c r="CJN799" s="215"/>
      <c r="CJO799" s="216"/>
      <c r="CJQ799" s="11"/>
      <c r="CJU799" s="213"/>
      <c r="CJV799" s="52"/>
      <c r="CJW799" s="17"/>
      <c r="CJX799" s="38"/>
      <c r="CJY799" s="38"/>
      <c r="CJZ799" s="22"/>
      <c r="CKA799" s="38"/>
      <c r="CKB799" s="214"/>
      <c r="CKC799" s="215"/>
      <c r="CKD799" s="215"/>
      <c r="CKE799" s="216"/>
      <c r="CKG799" s="11"/>
      <c r="CKK799" s="213"/>
      <c r="CKL799" s="52"/>
      <c r="CKM799" s="17"/>
      <c r="CKN799" s="38"/>
      <c r="CKO799" s="38"/>
      <c r="CKP799" s="22"/>
      <c r="CKQ799" s="38"/>
      <c r="CKR799" s="214"/>
      <c r="CKS799" s="215"/>
      <c r="CKT799" s="215"/>
      <c r="CKU799" s="216"/>
      <c r="CKW799" s="11"/>
      <c r="CLA799" s="213"/>
      <c r="CLB799" s="52"/>
      <c r="CLC799" s="17"/>
      <c r="CLD799" s="38"/>
      <c r="CLE799" s="38"/>
      <c r="CLF799" s="22"/>
      <c r="CLG799" s="38"/>
      <c r="CLH799" s="214"/>
      <c r="CLI799" s="215"/>
      <c r="CLJ799" s="215"/>
      <c r="CLK799" s="216"/>
      <c r="CLM799" s="11"/>
      <c r="CLQ799" s="213"/>
      <c r="CLR799" s="52"/>
      <c r="CLS799" s="17"/>
      <c r="CLT799" s="38"/>
      <c r="CLU799" s="38"/>
      <c r="CLV799" s="22"/>
      <c r="CLW799" s="38"/>
      <c r="CLX799" s="214"/>
      <c r="CLY799" s="215"/>
      <c r="CLZ799" s="215"/>
      <c r="CMA799" s="216"/>
      <c r="CMC799" s="11"/>
      <c r="CMG799" s="213"/>
      <c r="CMH799" s="52"/>
      <c r="CMI799" s="17"/>
      <c r="CMJ799" s="38"/>
      <c r="CMK799" s="38"/>
      <c r="CML799" s="22"/>
      <c r="CMM799" s="38"/>
      <c r="CMN799" s="214"/>
      <c r="CMO799" s="215"/>
      <c r="CMP799" s="215"/>
      <c r="CMQ799" s="216"/>
      <c r="CMS799" s="11"/>
      <c r="CMW799" s="213"/>
      <c r="CMX799" s="52"/>
      <c r="CMY799" s="17"/>
      <c r="CMZ799" s="38"/>
      <c r="CNA799" s="38"/>
      <c r="CNB799" s="22"/>
      <c r="CNC799" s="38"/>
      <c r="CND799" s="214"/>
      <c r="CNE799" s="215"/>
      <c r="CNF799" s="215"/>
      <c r="CNG799" s="216"/>
      <c r="CNI799" s="11"/>
      <c r="CNM799" s="213"/>
      <c r="CNN799" s="52"/>
      <c r="CNO799" s="17"/>
      <c r="CNP799" s="38"/>
      <c r="CNQ799" s="38"/>
      <c r="CNR799" s="22"/>
      <c r="CNS799" s="38"/>
      <c r="CNT799" s="214"/>
      <c r="CNU799" s="215"/>
      <c r="CNV799" s="215"/>
      <c r="CNW799" s="216"/>
      <c r="CNY799" s="11"/>
      <c r="COC799" s="213"/>
      <c r="COD799" s="52"/>
      <c r="COE799" s="17"/>
      <c r="COF799" s="38"/>
      <c r="COG799" s="38"/>
      <c r="COH799" s="22"/>
      <c r="COI799" s="38"/>
      <c r="COJ799" s="214"/>
      <c r="COK799" s="215"/>
      <c r="COL799" s="215"/>
      <c r="COM799" s="216"/>
      <c r="COO799" s="11"/>
      <c r="COS799" s="213"/>
      <c r="COT799" s="52"/>
      <c r="COU799" s="17"/>
      <c r="COV799" s="38"/>
      <c r="COW799" s="38"/>
      <c r="COX799" s="22"/>
      <c r="COY799" s="38"/>
      <c r="COZ799" s="214"/>
      <c r="CPA799" s="215"/>
      <c r="CPB799" s="215"/>
      <c r="CPC799" s="216"/>
      <c r="CPE799" s="11"/>
      <c r="CPI799" s="213"/>
      <c r="CPJ799" s="52"/>
      <c r="CPK799" s="17"/>
      <c r="CPL799" s="38"/>
      <c r="CPM799" s="38"/>
      <c r="CPN799" s="22"/>
      <c r="CPO799" s="38"/>
      <c r="CPP799" s="214"/>
      <c r="CPQ799" s="215"/>
      <c r="CPR799" s="215"/>
      <c r="CPS799" s="216"/>
      <c r="CPU799" s="11"/>
      <c r="CPY799" s="213"/>
      <c r="CPZ799" s="52"/>
      <c r="CQA799" s="17"/>
      <c r="CQB799" s="38"/>
      <c r="CQC799" s="38"/>
      <c r="CQD799" s="22"/>
      <c r="CQE799" s="38"/>
      <c r="CQF799" s="214"/>
      <c r="CQG799" s="215"/>
      <c r="CQH799" s="215"/>
      <c r="CQI799" s="216"/>
      <c r="CQK799" s="11"/>
      <c r="CQO799" s="213"/>
      <c r="CQP799" s="52"/>
      <c r="CQQ799" s="17"/>
      <c r="CQR799" s="38"/>
      <c r="CQS799" s="38"/>
      <c r="CQT799" s="22"/>
      <c r="CQU799" s="38"/>
      <c r="CQV799" s="214"/>
      <c r="CQW799" s="215"/>
      <c r="CQX799" s="215"/>
      <c r="CQY799" s="216"/>
      <c r="CRA799" s="11"/>
      <c r="CRE799" s="213"/>
      <c r="CRF799" s="52"/>
      <c r="CRG799" s="17"/>
      <c r="CRH799" s="38"/>
      <c r="CRI799" s="38"/>
      <c r="CRJ799" s="22"/>
      <c r="CRK799" s="38"/>
      <c r="CRL799" s="214"/>
      <c r="CRM799" s="215"/>
      <c r="CRN799" s="215"/>
      <c r="CRO799" s="216"/>
      <c r="CRQ799" s="11"/>
      <c r="CRU799" s="213"/>
      <c r="CRV799" s="52"/>
      <c r="CRW799" s="17"/>
      <c r="CRX799" s="38"/>
      <c r="CRY799" s="38"/>
      <c r="CRZ799" s="22"/>
      <c r="CSA799" s="38"/>
      <c r="CSB799" s="214"/>
      <c r="CSC799" s="215"/>
      <c r="CSD799" s="215"/>
      <c r="CSE799" s="216"/>
      <c r="CSG799" s="11"/>
      <c r="CSK799" s="213"/>
      <c r="CSL799" s="52"/>
      <c r="CSM799" s="17"/>
      <c r="CSN799" s="38"/>
      <c r="CSO799" s="38"/>
      <c r="CSP799" s="22"/>
      <c r="CSQ799" s="38"/>
      <c r="CSR799" s="214"/>
      <c r="CSS799" s="215"/>
      <c r="CST799" s="215"/>
      <c r="CSU799" s="216"/>
      <c r="CSW799" s="11"/>
      <c r="CTA799" s="213"/>
      <c r="CTB799" s="52"/>
      <c r="CTC799" s="17"/>
      <c r="CTD799" s="38"/>
      <c r="CTE799" s="38"/>
      <c r="CTF799" s="22"/>
      <c r="CTG799" s="38"/>
      <c r="CTH799" s="214"/>
      <c r="CTI799" s="215"/>
      <c r="CTJ799" s="215"/>
      <c r="CTK799" s="216"/>
      <c r="CTM799" s="11"/>
      <c r="CTQ799" s="213"/>
      <c r="CTR799" s="52"/>
      <c r="CTS799" s="17"/>
      <c r="CTT799" s="38"/>
      <c r="CTU799" s="38"/>
      <c r="CTV799" s="22"/>
      <c r="CTW799" s="38"/>
      <c r="CTX799" s="214"/>
      <c r="CTY799" s="215"/>
      <c r="CTZ799" s="215"/>
      <c r="CUA799" s="216"/>
      <c r="CUC799" s="11"/>
      <c r="CUG799" s="213"/>
      <c r="CUH799" s="52"/>
      <c r="CUI799" s="17"/>
      <c r="CUJ799" s="38"/>
      <c r="CUK799" s="38"/>
      <c r="CUL799" s="22"/>
      <c r="CUM799" s="38"/>
      <c r="CUN799" s="214"/>
      <c r="CUO799" s="215"/>
      <c r="CUP799" s="215"/>
      <c r="CUQ799" s="216"/>
      <c r="CUS799" s="11"/>
      <c r="CUW799" s="213"/>
      <c r="CUX799" s="52"/>
      <c r="CUY799" s="17"/>
      <c r="CUZ799" s="38"/>
      <c r="CVA799" s="38"/>
      <c r="CVB799" s="22"/>
      <c r="CVC799" s="38"/>
      <c r="CVD799" s="214"/>
      <c r="CVE799" s="215"/>
      <c r="CVF799" s="215"/>
      <c r="CVG799" s="216"/>
      <c r="CVI799" s="11"/>
      <c r="CVM799" s="213"/>
      <c r="CVN799" s="52"/>
      <c r="CVO799" s="17"/>
      <c r="CVP799" s="38"/>
      <c r="CVQ799" s="38"/>
      <c r="CVR799" s="22"/>
      <c r="CVS799" s="38"/>
      <c r="CVT799" s="214"/>
      <c r="CVU799" s="215"/>
      <c r="CVV799" s="215"/>
      <c r="CVW799" s="216"/>
      <c r="CVY799" s="11"/>
      <c r="CWC799" s="213"/>
      <c r="CWD799" s="52"/>
      <c r="CWE799" s="17"/>
      <c r="CWF799" s="38"/>
      <c r="CWG799" s="38"/>
      <c r="CWH799" s="22"/>
      <c r="CWI799" s="38"/>
      <c r="CWJ799" s="214"/>
      <c r="CWK799" s="215"/>
      <c r="CWL799" s="215"/>
      <c r="CWM799" s="216"/>
      <c r="CWO799" s="11"/>
      <c r="CWS799" s="213"/>
      <c r="CWT799" s="52"/>
      <c r="CWU799" s="17"/>
      <c r="CWV799" s="38"/>
      <c r="CWW799" s="38"/>
      <c r="CWX799" s="22"/>
      <c r="CWY799" s="38"/>
      <c r="CWZ799" s="214"/>
      <c r="CXA799" s="215"/>
      <c r="CXB799" s="215"/>
      <c r="CXC799" s="216"/>
      <c r="CXE799" s="11"/>
      <c r="CXI799" s="213"/>
      <c r="CXJ799" s="52"/>
      <c r="CXK799" s="17"/>
      <c r="CXL799" s="38"/>
      <c r="CXM799" s="38"/>
      <c r="CXN799" s="22"/>
      <c r="CXO799" s="38"/>
      <c r="CXP799" s="214"/>
      <c r="CXQ799" s="215"/>
      <c r="CXR799" s="215"/>
      <c r="CXS799" s="216"/>
      <c r="CXU799" s="11"/>
      <c r="CXY799" s="213"/>
      <c r="CXZ799" s="52"/>
      <c r="CYA799" s="17"/>
      <c r="CYB799" s="38"/>
      <c r="CYC799" s="38"/>
      <c r="CYD799" s="22"/>
      <c r="CYE799" s="38"/>
      <c r="CYF799" s="214"/>
      <c r="CYG799" s="215"/>
      <c r="CYH799" s="215"/>
      <c r="CYI799" s="216"/>
      <c r="CYK799" s="11"/>
      <c r="CYO799" s="213"/>
      <c r="CYP799" s="52"/>
      <c r="CYQ799" s="17"/>
      <c r="CYR799" s="38"/>
      <c r="CYS799" s="38"/>
      <c r="CYT799" s="22"/>
      <c r="CYU799" s="38"/>
      <c r="CYV799" s="214"/>
      <c r="CYW799" s="215"/>
      <c r="CYX799" s="215"/>
      <c r="CYY799" s="216"/>
      <c r="CZA799" s="11"/>
      <c r="CZE799" s="213"/>
      <c r="CZF799" s="52"/>
      <c r="CZG799" s="17"/>
      <c r="CZH799" s="38"/>
      <c r="CZI799" s="38"/>
      <c r="CZJ799" s="22"/>
      <c r="CZK799" s="38"/>
      <c r="CZL799" s="214"/>
      <c r="CZM799" s="215"/>
      <c r="CZN799" s="215"/>
      <c r="CZO799" s="216"/>
      <c r="CZQ799" s="11"/>
      <c r="CZU799" s="213"/>
      <c r="CZV799" s="52"/>
      <c r="CZW799" s="17"/>
      <c r="CZX799" s="38"/>
      <c r="CZY799" s="38"/>
      <c r="CZZ799" s="22"/>
      <c r="DAA799" s="38"/>
      <c r="DAB799" s="214"/>
      <c r="DAC799" s="215"/>
      <c r="DAD799" s="215"/>
      <c r="DAE799" s="216"/>
      <c r="DAG799" s="11"/>
      <c r="DAK799" s="213"/>
      <c r="DAL799" s="52"/>
      <c r="DAM799" s="17"/>
      <c r="DAN799" s="38"/>
      <c r="DAO799" s="38"/>
      <c r="DAP799" s="22"/>
      <c r="DAQ799" s="38"/>
      <c r="DAR799" s="214"/>
      <c r="DAS799" s="215"/>
      <c r="DAT799" s="215"/>
      <c r="DAU799" s="216"/>
      <c r="DAW799" s="11"/>
      <c r="DBA799" s="213"/>
      <c r="DBB799" s="52"/>
      <c r="DBC799" s="17"/>
      <c r="DBD799" s="38"/>
      <c r="DBE799" s="38"/>
      <c r="DBF799" s="22"/>
      <c r="DBG799" s="38"/>
      <c r="DBH799" s="214"/>
      <c r="DBI799" s="215"/>
      <c r="DBJ799" s="215"/>
      <c r="DBK799" s="216"/>
      <c r="DBM799" s="11"/>
      <c r="DBQ799" s="213"/>
      <c r="DBR799" s="52"/>
      <c r="DBS799" s="17"/>
      <c r="DBT799" s="38"/>
      <c r="DBU799" s="38"/>
      <c r="DBV799" s="22"/>
      <c r="DBW799" s="38"/>
      <c r="DBX799" s="214"/>
      <c r="DBY799" s="215"/>
      <c r="DBZ799" s="215"/>
      <c r="DCA799" s="216"/>
      <c r="DCC799" s="11"/>
      <c r="DCG799" s="213"/>
      <c r="DCH799" s="52"/>
      <c r="DCI799" s="17"/>
      <c r="DCJ799" s="38"/>
      <c r="DCK799" s="38"/>
      <c r="DCL799" s="22"/>
      <c r="DCM799" s="38"/>
      <c r="DCN799" s="214"/>
      <c r="DCO799" s="215"/>
      <c r="DCP799" s="215"/>
      <c r="DCQ799" s="216"/>
      <c r="DCS799" s="11"/>
      <c r="DCW799" s="213"/>
      <c r="DCX799" s="52"/>
      <c r="DCY799" s="17"/>
      <c r="DCZ799" s="38"/>
      <c r="DDA799" s="38"/>
      <c r="DDB799" s="22"/>
      <c r="DDC799" s="38"/>
      <c r="DDD799" s="214"/>
      <c r="DDE799" s="215"/>
      <c r="DDF799" s="215"/>
      <c r="DDG799" s="216"/>
      <c r="DDI799" s="11"/>
      <c r="DDM799" s="213"/>
      <c r="DDN799" s="52"/>
      <c r="DDO799" s="17"/>
      <c r="DDP799" s="38"/>
      <c r="DDQ799" s="38"/>
      <c r="DDR799" s="22"/>
      <c r="DDS799" s="38"/>
      <c r="DDT799" s="214"/>
      <c r="DDU799" s="215"/>
      <c r="DDV799" s="215"/>
      <c r="DDW799" s="216"/>
      <c r="DDY799" s="11"/>
      <c r="DEC799" s="213"/>
      <c r="DED799" s="52"/>
      <c r="DEE799" s="17"/>
      <c r="DEF799" s="38"/>
      <c r="DEG799" s="38"/>
      <c r="DEH799" s="22"/>
      <c r="DEI799" s="38"/>
      <c r="DEJ799" s="214"/>
      <c r="DEK799" s="215"/>
      <c r="DEL799" s="215"/>
      <c r="DEM799" s="216"/>
      <c r="DEO799" s="11"/>
      <c r="DES799" s="213"/>
      <c r="DET799" s="52"/>
      <c r="DEU799" s="17"/>
      <c r="DEV799" s="38"/>
      <c r="DEW799" s="38"/>
      <c r="DEX799" s="22"/>
      <c r="DEY799" s="38"/>
      <c r="DEZ799" s="214"/>
      <c r="DFA799" s="215"/>
      <c r="DFB799" s="215"/>
      <c r="DFC799" s="216"/>
      <c r="DFE799" s="11"/>
      <c r="DFI799" s="213"/>
      <c r="DFJ799" s="52"/>
      <c r="DFK799" s="17"/>
      <c r="DFL799" s="38"/>
      <c r="DFM799" s="38"/>
      <c r="DFN799" s="22"/>
      <c r="DFO799" s="38"/>
      <c r="DFP799" s="214"/>
      <c r="DFQ799" s="215"/>
      <c r="DFR799" s="215"/>
      <c r="DFS799" s="216"/>
      <c r="DFU799" s="11"/>
      <c r="DFY799" s="213"/>
      <c r="DFZ799" s="52"/>
      <c r="DGA799" s="17"/>
      <c r="DGB799" s="38"/>
      <c r="DGC799" s="38"/>
      <c r="DGD799" s="22"/>
      <c r="DGE799" s="38"/>
      <c r="DGF799" s="214"/>
      <c r="DGG799" s="215"/>
      <c r="DGH799" s="215"/>
      <c r="DGI799" s="216"/>
      <c r="DGK799" s="11"/>
      <c r="DGO799" s="213"/>
      <c r="DGP799" s="52"/>
      <c r="DGQ799" s="17"/>
      <c r="DGR799" s="38"/>
      <c r="DGS799" s="38"/>
      <c r="DGT799" s="22"/>
      <c r="DGU799" s="38"/>
      <c r="DGV799" s="214"/>
      <c r="DGW799" s="215"/>
      <c r="DGX799" s="215"/>
      <c r="DGY799" s="216"/>
      <c r="DHA799" s="11"/>
      <c r="DHE799" s="213"/>
      <c r="DHF799" s="52"/>
      <c r="DHG799" s="17"/>
      <c r="DHH799" s="38"/>
      <c r="DHI799" s="38"/>
      <c r="DHJ799" s="22"/>
      <c r="DHK799" s="38"/>
      <c r="DHL799" s="214"/>
      <c r="DHM799" s="215"/>
      <c r="DHN799" s="215"/>
      <c r="DHO799" s="216"/>
      <c r="DHQ799" s="11"/>
      <c r="DHU799" s="213"/>
      <c r="DHV799" s="52"/>
      <c r="DHW799" s="17"/>
      <c r="DHX799" s="38"/>
      <c r="DHY799" s="38"/>
      <c r="DHZ799" s="22"/>
      <c r="DIA799" s="38"/>
      <c r="DIB799" s="214"/>
      <c r="DIC799" s="215"/>
      <c r="DID799" s="215"/>
      <c r="DIE799" s="216"/>
      <c r="DIG799" s="11"/>
      <c r="DIK799" s="213"/>
      <c r="DIL799" s="52"/>
      <c r="DIM799" s="17"/>
      <c r="DIN799" s="38"/>
      <c r="DIO799" s="38"/>
      <c r="DIP799" s="22"/>
      <c r="DIQ799" s="38"/>
      <c r="DIR799" s="214"/>
      <c r="DIS799" s="215"/>
      <c r="DIT799" s="215"/>
      <c r="DIU799" s="216"/>
      <c r="DIW799" s="11"/>
      <c r="DJA799" s="213"/>
      <c r="DJB799" s="52"/>
      <c r="DJC799" s="17"/>
      <c r="DJD799" s="38"/>
      <c r="DJE799" s="38"/>
      <c r="DJF799" s="22"/>
      <c r="DJG799" s="38"/>
      <c r="DJH799" s="214"/>
      <c r="DJI799" s="215"/>
      <c r="DJJ799" s="215"/>
      <c r="DJK799" s="216"/>
      <c r="DJM799" s="11"/>
      <c r="DJQ799" s="213"/>
      <c r="DJR799" s="52"/>
      <c r="DJS799" s="17"/>
      <c r="DJT799" s="38"/>
      <c r="DJU799" s="38"/>
      <c r="DJV799" s="22"/>
      <c r="DJW799" s="38"/>
      <c r="DJX799" s="214"/>
      <c r="DJY799" s="215"/>
      <c r="DJZ799" s="215"/>
      <c r="DKA799" s="216"/>
      <c r="DKC799" s="11"/>
      <c r="DKG799" s="213"/>
      <c r="DKH799" s="52"/>
      <c r="DKI799" s="17"/>
      <c r="DKJ799" s="38"/>
      <c r="DKK799" s="38"/>
      <c r="DKL799" s="22"/>
      <c r="DKM799" s="38"/>
      <c r="DKN799" s="214"/>
      <c r="DKO799" s="215"/>
      <c r="DKP799" s="215"/>
      <c r="DKQ799" s="216"/>
      <c r="DKS799" s="11"/>
      <c r="DKW799" s="213"/>
      <c r="DKX799" s="52"/>
      <c r="DKY799" s="17"/>
      <c r="DKZ799" s="38"/>
      <c r="DLA799" s="38"/>
      <c r="DLB799" s="22"/>
      <c r="DLC799" s="38"/>
      <c r="DLD799" s="214"/>
      <c r="DLE799" s="215"/>
      <c r="DLF799" s="215"/>
      <c r="DLG799" s="216"/>
      <c r="DLI799" s="11"/>
      <c r="DLM799" s="213"/>
      <c r="DLN799" s="52"/>
      <c r="DLO799" s="17"/>
      <c r="DLP799" s="38"/>
      <c r="DLQ799" s="38"/>
      <c r="DLR799" s="22"/>
      <c r="DLS799" s="38"/>
      <c r="DLT799" s="214"/>
      <c r="DLU799" s="215"/>
      <c r="DLV799" s="215"/>
      <c r="DLW799" s="216"/>
      <c r="DLY799" s="11"/>
      <c r="DMC799" s="213"/>
      <c r="DMD799" s="52"/>
      <c r="DME799" s="17"/>
      <c r="DMF799" s="38"/>
      <c r="DMG799" s="38"/>
      <c r="DMH799" s="22"/>
      <c r="DMI799" s="38"/>
      <c r="DMJ799" s="214"/>
      <c r="DMK799" s="215"/>
      <c r="DML799" s="215"/>
      <c r="DMM799" s="216"/>
      <c r="DMO799" s="11"/>
      <c r="DMS799" s="213"/>
      <c r="DMT799" s="52"/>
      <c r="DMU799" s="17"/>
      <c r="DMV799" s="38"/>
      <c r="DMW799" s="38"/>
      <c r="DMX799" s="22"/>
      <c r="DMY799" s="38"/>
      <c r="DMZ799" s="214"/>
      <c r="DNA799" s="215"/>
      <c r="DNB799" s="215"/>
      <c r="DNC799" s="216"/>
      <c r="DNE799" s="11"/>
      <c r="DNI799" s="213"/>
      <c r="DNJ799" s="52"/>
      <c r="DNK799" s="17"/>
      <c r="DNL799" s="38"/>
      <c r="DNM799" s="38"/>
      <c r="DNN799" s="22"/>
      <c r="DNO799" s="38"/>
      <c r="DNP799" s="214"/>
      <c r="DNQ799" s="215"/>
      <c r="DNR799" s="215"/>
      <c r="DNS799" s="216"/>
      <c r="DNU799" s="11"/>
      <c r="DNY799" s="213"/>
      <c r="DNZ799" s="52"/>
      <c r="DOA799" s="17"/>
      <c r="DOB799" s="38"/>
      <c r="DOC799" s="38"/>
      <c r="DOD799" s="22"/>
      <c r="DOE799" s="38"/>
      <c r="DOF799" s="214"/>
      <c r="DOG799" s="215"/>
      <c r="DOH799" s="215"/>
      <c r="DOI799" s="216"/>
      <c r="DOK799" s="11"/>
      <c r="DOO799" s="213"/>
      <c r="DOP799" s="52"/>
      <c r="DOQ799" s="17"/>
      <c r="DOR799" s="38"/>
      <c r="DOS799" s="38"/>
      <c r="DOT799" s="22"/>
      <c r="DOU799" s="38"/>
      <c r="DOV799" s="214"/>
      <c r="DOW799" s="215"/>
      <c r="DOX799" s="215"/>
      <c r="DOY799" s="216"/>
      <c r="DPA799" s="11"/>
      <c r="DPE799" s="213"/>
      <c r="DPF799" s="52"/>
      <c r="DPG799" s="17"/>
      <c r="DPH799" s="38"/>
      <c r="DPI799" s="38"/>
      <c r="DPJ799" s="22"/>
      <c r="DPK799" s="38"/>
      <c r="DPL799" s="214"/>
      <c r="DPM799" s="215"/>
      <c r="DPN799" s="215"/>
      <c r="DPO799" s="216"/>
      <c r="DPQ799" s="11"/>
      <c r="DPU799" s="213"/>
      <c r="DPV799" s="52"/>
      <c r="DPW799" s="17"/>
      <c r="DPX799" s="38"/>
      <c r="DPY799" s="38"/>
      <c r="DPZ799" s="22"/>
      <c r="DQA799" s="38"/>
      <c r="DQB799" s="214"/>
      <c r="DQC799" s="215"/>
      <c r="DQD799" s="215"/>
      <c r="DQE799" s="216"/>
      <c r="DQG799" s="11"/>
      <c r="DQK799" s="213"/>
      <c r="DQL799" s="52"/>
      <c r="DQM799" s="17"/>
      <c r="DQN799" s="38"/>
      <c r="DQO799" s="38"/>
      <c r="DQP799" s="22"/>
      <c r="DQQ799" s="38"/>
      <c r="DQR799" s="214"/>
      <c r="DQS799" s="215"/>
      <c r="DQT799" s="215"/>
      <c r="DQU799" s="216"/>
      <c r="DQW799" s="11"/>
      <c r="DRA799" s="213"/>
      <c r="DRB799" s="52"/>
      <c r="DRC799" s="17"/>
      <c r="DRD799" s="38"/>
      <c r="DRE799" s="38"/>
      <c r="DRF799" s="22"/>
      <c r="DRG799" s="38"/>
      <c r="DRH799" s="214"/>
      <c r="DRI799" s="215"/>
      <c r="DRJ799" s="215"/>
      <c r="DRK799" s="216"/>
      <c r="DRM799" s="11"/>
      <c r="DRQ799" s="213"/>
      <c r="DRR799" s="52"/>
      <c r="DRS799" s="17"/>
      <c r="DRT799" s="38"/>
      <c r="DRU799" s="38"/>
      <c r="DRV799" s="22"/>
      <c r="DRW799" s="38"/>
      <c r="DRX799" s="214"/>
      <c r="DRY799" s="215"/>
      <c r="DRZ799" s="215"/>
      <c r="DSA799" s="216"/>
      <c r="DSC799" s="11"/>
      <c r="DSG799" s="213"/>
      <c r="DSH799" s="52"/>
      <c r="DSI799" s="17"/>
      <c r="DSJ799" s="38"/>
      <c r="DSK799" s="38"/>
      <c r="DSL799" s="22"/>
      <c r="DSM799" s="38"/>
      <c r="DSN799" s="214"/>
      <c r="DSO799" s="215"/>
      <c r="DSP799" s="215"/>
      <c r="DSQ799" s="216"/>
      <c r="DSS799" s="11"/>
      <c r="DSW799" s="213"/>
      <c r="DSX799" s="52"/>
      <c r="DSY799" s="17"/>
      <c r="DSZ799" s="38"/>
      <c r="DTA799" s="38"/>
      <c r="DTB799" s="22"/>
      <c r="DTC799" s="38"/>
      <c r="DTD799" s="214"/>
      <c r="DTE799" s="215"/>
      <c r="DTF799" s="215"/>
      <c r="DTG799" s="216"/>
      <c r="DTI799" s="11"/>
      <c r="DTM799" s="213"/>
      <c r="DTN799" s="52"/>
      <c r="DTO799" s="17"/>
      <c r="DTP799" s="38"/>
      <c r="DTQ799" s="38"/>
      <c r="DTR799" s="22"/>
      <c r="DTS799" s="38"/>
      <c r="DTT799" s="214"/>
      <c r="DTU799" s="215"/>
      <c r="DTV799" s="215"/>
      <c r="DTW799" s="216"/>
      <c r="DTY799" s="11"/>
      <c r="DUC799" s="213"/>
      <c r="DUD799" s="52"/>
      <c r="DUE799" s="17"/>
      <c r="DUF799" s="38"/>
      <c r="DUG799" s="38"/>
      <c r="DUH799" s="22"/>
      <c r="DUI799" s="38"/>
      <c r="DUJ799" s="214"/>
      <c r="DUK799" s="215"/>
      <c r="DUL799" s="215"/>
      <c r="DUM799" s="216"/>
      <c r="DUO799" s="11"/>
      <c r="DUS799" s="213"/>
      <c r="DUT799" s="52"/>
      <c r="DUU799" s="17"/>
      <c r="DUV799" s="38"/>
      <c r="DUW799" s="38"/>
      <c r="DUX799" s="22"/>
      <c r="DUY799" s="38"/>
      <c r="DUZ799" s="214"/>
      <c r="DVA799" s="215"/>
      <c r="DVB799" s="215"/>
      <c r="DVC799" s="216"/>
      <c r="DVE799" s="11"/>
      <c r="DVI799" s="213"/>
      <c r="DVJ799" s="52"/>
      <c r="DVK799" s="17"/>
      <c r="DVL799" s="38"/>
      <c r="DVM799" s="38"/>
      <c r="DVN799" s="22"/>
      <c r="DVO799" s="38"/>
      <c r="DVP799" s="214"/>
      <c r="DVQ799" s="215"/>
      <c r="DVR799" s="215"/>
      <c r="DVS799" s="216"/>
      <c r="DVU799" s="11"/>
      <c r="DVY799" s="213"/>
      <c r="DVZ799" s="52"/>
      <c r="DWA799" s="17"/>
      <c r="DWB799" s="38"/>
      <c r="DWC799" s="38"/>
      <c r="DWD799" s="22"/>
      <c r="DWE799" s="38"/>
      <c r="DWF799" s="214"/>
      <c r="DWG799" s="215"/>
      <c r="DWH799" s="215"/>
      <c r="DWI799" s="216"/>
      <c r="DWK799" s="11"/>
      <c r="DWO799" s="213"/>
      <c r="DWP799" s="52"/>
      <c r="DWQ799" s="17"/>
      <c r="DWR799" s="38"/>
      <c r="DWS799" s="38"/>
      <c r="DWT799" s="22"/>
      <c r="DWU799" s="38"/>
      <c r="DWV799" s="214"/>
      <c r="DWW799" s="215"/>
      <c r="DWX799" s="215"/>
      <c r="DWY799" s="216"/>
      <c r="DXA799" s="11"/>
      <c r="DXE799" s="213"/>
      <c r="DXF799" s="52"/>
      <c r="DXG799" s="17"/>
      <c r="DXH799" s="38"/>
      <c r="DXI799" s="38"/>
      <c r="DXJ799" s="22"/>
      <c r="DXK799" s="38"/>
      <c r="DXL799" s="214"/>
      <c r="DXM799" s="215"/>
      <c r="DXN799" s="215"/>
      <c r="DXO799" s="216"/>
      <c r="DXQ799" s="11"/>
      <c r="DXU799" s="213"/>
      <c r="DXV799" s="52"/>
      <c r="DXW799" s="17"/>
      <c r="DXX799" s="38"/>
      <c r="DXY799" s="38"/>
      <c r="DXZ799" s="22"/>
      <c r="DYA799" s="38"/>
      <c r="DYB799" s="214"/>
      <c r="DYC799" s="215"/>
      <c r="DYD799" s="215"/>
      <c r="DYE799" s="216"/>
      <c r="DYG799" s="11"/>
      <c r="DYK799" s="213"/>
      <c r="DYL799" s="52"/>
      <c r="DYM799" s="17"/>
      <c r="DYN799" s="38"/>
      <c r="DYO799" s="38"/>
      <c r="DYP799" s="22"/>
      <c r="DYQ799" s="38"/>
      <c r="DYR799" s="214"/>
      <c r="DYS799" s="215"/>
      <c r="DYT799" s="215"/>
      <c r="DYU799" s="216"/>
      <c r="DYW799" s="11"/>
      <c r="DZA799" s="213"/>
      <c r="DZB799" s="52"/>
      <c r="DZC799" s="17"/>
      <c r="DZD799" s="38"/>
      <c r="DZE799" s="38"/>
      <c r="DZF799" s="22"/>
      <c r="DZG799" s="38"/>
      <c r="DZH799" s="214"/>
      <c r="DZI799" s="215"/>
      <c r="DZJ799" s="215"/>
      <c r="DZK799" s="216"/>
      <c r="DZM799" s="11"/>
      <c r="DZQ799" s="213"/>
      <c r="DZR799" s="52"/>
      <c r="DZS799" s="17"/>
      <c r="DZT799" s="38"/>
      <c r="DZU799" s="38"/>
      <c r="DZV799" s="22"/>
      <c r="DZW799" s="38"/>
      <c r="DZX799" s="214"/>
      <c r="DZY799" s="215"/>
      <c r="DZZ799" s="215"/>
      <c r="EAA799" s="216"/>
      <c r="EAC799" s="11"/>
      <c r="EAG799" s="213"/>
      <c r="EAH799" s="52"/>
      <c r="EAI799" s="17"/>
      <c r="EAJ799" s="38"/>
      <c r="EAK799" s="38"/>
      <c r="EAL799" s="22"/>
      <c r="EAM799" s="38"/>
      <c r="EAN799" s="214"/>
      <c r="EAO799" s="215"/>
      <c r="EAP799" s="215"/>
      <c r="EAQ799" s="216"/>
      <c r="EAS799" s="11"/>
      <c r="EAW799" s="213"/>
      <c r="EAX799" s="52"/>
      <c r="EAY799" s="17"/>
      <c r="EAZ799" s="38"/>
      <c r="EBA799" s="38"/>
      <c r="EBB799" s="22"/>
      <c r="EBC799" s="38"/>
      <c r="EBD799" s="214"/>
      <c r="EBE799" s="215"/>
      <c r="EBF799" s="215"/>
      <c r="EBG799" s="216"/>
      <c r="EBI799" s="11"/>
      <c r="EBM799" s="213"/>
      <c r="EBN799" s="52"/>
      <c r="EBO799" s="17"/>
      <c r="EBP799" s="38"/>
      <c r="EBQ799" s="38"/>
      <c r="EBR799" s="22"/>
      <c r="EBS799" s="38"/>
      <c r="EBT799" s="214"/>
      <c r="EBU799" s="215"/>
      <c r="EBV799" s="215"/>
      <c r="EBW799" s="216"/>
      <c r="EBY799" s="11"/>
      <c r="ECC799" s="213"/>
      <c r="ECD799" s="52"/>
      <c r="ECE799" s="17"/>
      <c r="ECF799" s="38"/>
      <c r="ECG799" s="38"/>
      <c r="ECH799" s="22"/>
      <c r="ECI799" s="38"/>
      <c r="ECJ799" s="214"/>
      <c r="ECK799" s="215"/>
      <c r="ECL799" s="215"/>
      <c r="ECM799" s="216"/>
      <c r="ECO799" s="11"/>
      <c r="ECS799" s="213"/>
      <c r="ECT799" s="52"/>
      <c r="ECU799" s="17"/>
      <c r="ECV799" s="38"/>
      <c r="ECW799" s="38"/>
      <c r="ECX799" s="22"/>
      <c r="ECY799" s="38"/>
      <c r="ECZ799" s="214"/>
      <c r="EDA799" s="215"/>
      <c r="EDB799" s="215"/>
      <c r="EDC799" s="216"/>
      <c r="EDE799" s="11"/>
      <c r="EDI799" s="213"/>
      <c r="EDJ799" s="52"/>
      <c r="EDK799" s="17"/>
      <c r="EDL799" s="38"/>
      <c r="EDM799" s="38"/>
      <c r="EDN799" s="22"/>
      <c r="EDO799" s="38"/>
      <c r="EDP799" s="214"/>
      <c r="EDQ799" s="215"/>
      <c r="EDR799" s="215"/>
      <c r="EDS799" s="216"/>
      <c r="EDU799" s="11"/>
      <c r="EDY799" s="213"/>
      <c r="EDZ799" s="52"/>
      <c r="EEA799" s="17"/>
      <c r="EEB799" s="38"/>
      <c r="EEC799" s="38"/>
      <c r="EED799" s="22"/>
      <c r="EEE799" s="38"/>
      <c r="EEF799" s="214"/>
      <c r="EEG799" s="215"/>
      <c r="EEH799" s="215"/>
      <c r="EEI799" s="216"/>
      <c r="EEK799" s="11"/>
      <c r="EEO799" s="213"/>
      <c r="EEP799" s="52"/>
      <c r="EEQ799" s="17"/>
      <c r="EER799" s="38"/>
      <c r="EES799" s="38"/>
      <c r="EET799" s="22"/>
      <c r="EEU799" s="38"/>
      <c r="EEV799" s="214"/>
      <c r="EEW799" s="215"/>
      <c r="EEX799" s="215"/>
      <c r="EEY799" s="216"/>
      <c r="EFA799" s="11"/>
      <c r="EFE799" s="213"/>
      <c r="EFF799" s="52"/>
      <c r="EFG799" s="17"/>
      <c r="EFH799" s="38"/>
      <c r="EFI799" s="38"/>
      <c r="EFJ799" s="22"/>
      <c r="EFK799" s="38"/>
      <c r="EFL799" s="214"/>
      <c r="EFM799" s="215"/>
      <c r="EFN799" s="215"/>
      <c r="EFO799" s="216"/>
      <c r="EFQ799" s="11"/>
      <c r="EFU799" s="213"/>
      <c r="EFV799" s="52"/>
      <c r="EFW799" s="17"/>
      <c r="EFX799" s="38"/>
      <c r="EFY799" s="38"/>
      <c r="EFZ799" s="22"/>
      <c r="EGA799" s="38"/>
      <c r="EGB799" s="214"/>
      <c r="EGC799" s="215"/>
      <c r="EGD799" s="215"/>
      <c r="EGE799" s="216"/>
      <c r="EGG799" s="11"/>
      <c r="EGK799" s="213"/>
      <c r="EGL799" s="52"/>
      <c r="EGM799" s="17"/>
      <c r="EGN799" s="38"/>
      <c r="EGO799" s="38"/>
      <c r="EGP799" s="22"/>
      <c r="EGQ799" s="38"/>
      <c r="EGR799" s="214"/>
      <c r="EGS799" s="215"/>
      <c r="EGT799" s="215"/>
      <c r="EGU799" s="216"/>
      <c r="EGW799" s="11"/>
      <c r="EHA799" s="213"/>
      <c r="EHB799" s="52"/>
      <c r="EHC799" s="17"/>
      <c r="EHD799" s="38"/>
      <c r="EHE799" s="38"/>
      <c r="EHF799" s="22"/>
      <c r="EHG799" s="38"/>
      <c r="EHH799" s="214"/>
      <c r="EHI799" s="215"/>
      <c r="EHJ799" s="215"/>
      <c r="EHK799" s="216"/>
      <c r="EHM799" s="11"/>
      <c r="EHQ799" s="213"/>
      <c r="EHR799" s="52"/>
      <c r="EHS799" s="17"/>
      <c r="EHT799" s="38"/>
      <c r="EHU799" s="38"/>
      <c r="EHV799" s="22"/>
      <c r="EHW799" s="38"/>
      <c r="EHX799" s="214"/>
      <c r="EHY799" s="215"/>
      <c r="EHZ799" s="215"/>
      <c r="EIA799" s="216"/>
      <c r="EIC799" s="11"/>
      <c r="EIG799" s="213"/>
      <c r="EIH799" s="52"/>
      <c r="EII799" s="17"/>
      <c r="EIJ799" s="38"/>
      <c r="EIK799" s="38"/>
      <c r="EIL799" s="22"/>
      <c r="EIM799" s="38"/>
      <c r="EIN799" s="214"/>
      <c r="EIO799" s="215"/>
      <c r="EIP799" s="215"/>
      <c r="EIQ799" s="216"/>
      <c r="EIS799" s="11"/>
      <c r="EIW799" s="213"/>
      <c r="EIX799" s="52"/>
      <c r="EIY799" s="17"/>
      <c r="EIZ799" s="38"/>
      <c r="EJA799" s="38"/>
      <c r="EJB799" s="22"/>
      <c r="EJC799" s="38"/>
      <c r="EJD799" s="214"/>
      <c r="EJE799" s="215"/>
      <c r="EJF799" s="215"/>
      <c r="EJG799" s="216"/>
      <c r="EJI799" s="11"/>
      <c r="EJM799" s="213"/>
      <c r="EJN799" s="52"/>
      <c r="EJO799" s="17"/>
      <c r="EJP799" s="38"/>
      <c r="EJQ799" s="38"/>
      <c r="EJR799" s="22"/>
      <c r="EJS799" s="38"/>
      <c r="EJT799" s="214"/>
      <c r="EJU799" s="215"/>
      <c r="EJV799" s="215"/>
      <c r="EJW799" s="216"/>
      <c r="EJY799" s="11"/>
      <c r="EKC799" s="213"/>
      <c r="EKD799" s="52"/>
      <c r="EKE799" s="17"/>
      <c r="EKF799" s="38"/>
      <c r="EKG799" s="38"/>
      <c r="EKH799" s="22"/>
      <c r="EKI799" s="38"/>
      <c r="EKJ799" s="214"/>
      <c r="EKK799" s="215"/>
      <c r="EKL799" s="215"/>
      <c r="EKM799" s="216"/>
      <c r="EKO799" s="11"/>
      <c r="EKS799" s="213"/>
      <c r="EKT799" s="52"/>
      <c r="EKU799" s="17"/>
      <c r="EKV799" s="38"/>
      <c r="EKW799" s="38"/>
      <c r="EKX799" s="22"/>
      <c r="EKY799" s="38"/>
      <c r="EKZ799" s="214"/>
      <c r="ELA799" s="215"/>
      <c r="ELB799" s="215"/>
      <c r="ELC799" s="216"/>
      <c r="ELE799" s="11"/>
      <c r="ELI799" s="213"/>
      <c r="ELJ799" s="52"/>
      <c r="ELK799" s="17"/>
      <c r="ELL799" s="38"/>
      <c r="ELM799" s="38"/>
      <c r="ELN799" s="22"/>
      <c r="ELO799" s="38"/>
      <c r="ELP799" s="214"/>
      <c r="ELQ799" s="215"/>
      <c r="ELR799" s="215"/>
      <c r="ELS799" s="216"/>
      <c r="ELU799" s="11"/>
      <c r="ELY799" s="213"/>
      <c r="ELZ799" s="52"/>
      <c r="EMA799" s="17"/>
      <c r="EMB799" s="38"/>
      <c r="EMC799" s="38"/>
      <c r="EMD799" s="22"/>
      <c r="EME799" s="38"/>
      <c r="EMF799" s="214"/>
      <c r="EMG799" s="215"/>
      <c r="EMH799" s="215"/>
      <c r="EMI799" s="216"/>
      <c r="EMK799" s="11"/>
      <c r="EMO799" s="213"/>
      <c r="EMP799" s="52"/>
      <c r="EMQ799" s="17"/>
      <c r="EMR799" s="38"/>
      <c r="EMS799" s="38"/>
      <c r="EMT799" s="22"/>
      <c r="EMU799" s="38"/>
      <c r="EMV799" s="214"/>
      <c r="EMW799" s="215"/>
      <c r="EMX799" s="215"/>
      <c r="EMY799" s="216"/>
      <c r="ENA799" s="11"/>
      <c r="ENE799" s="213"/>
      <c r="ENF799" s="52"/>
      <c r="ENG799" s="17"/>
      <c r="ENH799" s="38"/>
      <c r="ENI799" s="38"/>
      <c r="ENJ799" s="22"/>
      <c r="ENK799" s="38"/>
      <c r="ENL799" s="214"/>
      <c r="ENM799" s="215"/>
      <c r="ENN799" s="215"/>
      <c r="ENO799" s="216"/>
      <c r="ENQ799" s="11"/>
      <c r="ENU799" s="213"/>
      <c r="ENV799" s="52"/>
      <c r="ENW799" s="17"/>
      <c r="ENX799" s="38"/>
      <c r="ENY799" s="38"/>
      <c r="ENZ799" s="22"/>
      <c r="EOA799" s="38"/>
      <c r="EOB799" s="214"/>
      <c r="EOC799" s="215"/>
      <c r="EOD799" s="215"/>
      <c r="EOE799" s="216"/>
      <c r="EOG799" s="11"/>
      <c r="EOK799" s="213"/>
      <c r="EOL799" s="52"/>
      <c r="EOM799" s="17"/>
      <c r="EON799" s="38"/>
      <c r="EOO799" s="38"/>
      <c r="EOP799" s="22"/>
      <c r="EOQ799" s="38"/>
      <c r="EOR799" s="214"/>
      <c r="EOS799" s="215"/>
      <c r="EOT799" s="215"/>
      <c r="EOU799" s="216"/>
      <c r="EOW799" s="11"/>
      <c r="EPA799" s="213"/>
      <c r="EPB799" s="52"/>
      <c r="EPC799" s="17"/>
      <c r="EPD799" s="38"/>
      <c r="EPE799" s="38"/>
      <c r="EPF799" s="22"/>
      <c r="EPG799" s="38"/>
      <c r="EPH799" s="214"/>
      <c r="EPI799" s="215"/>
      <c r="EPJ799" s="215"/>
      <c r="EPK799" s="216"/>
      <c r="EPM799" s="11"/>
      <c r="EPQ799" s="213"/>
      <c r="EPR799" s="52"/>
      <c r="EPS799" s="17"/>
      <c r="EPT799" s="38"/>
      <c r="EPU799" s="38"/>
      <c r="EPV799" s="22"/>
      <c r="EPW799" s="38"/>
      <c r="EPX799" s="214"/>
      <c r="EPY799" s="215"/>
      <c r="EPZ799" s="215"/>
      <c r="EQA799" s="216"/>
      <c r="EQC799" s="11"/>
      <c r="EQG799" s="213"/>
      <c r="EQH799" s="52"/>
      <c r="EQI799" s="17"/>
      <c r="EQJ799" s="38"/>
      <c r="EQK799" s="38"/>
      <c r="EQL799" s="22"/>
      <c r="EQM799" s="38"/>
      <c r="EQN799" s="214"/>
      <c r="EQO799" s="215"/>
      <c r="EQP799" s="215"/>
      <c r="EQQ799" s="216"/>
      <c r="EQS799" s="11"/>
      <c r="EQW799" s="213"/>
      <c r="EQX799" s="52"/>
      <c r="EQY799" s="17"/>
      <c r="EQZ799" s="38"/>
      <c r="ERA799" s="38"/>
      <c r="ERB799" s="22"/>
      <c r="ERC799" s="38"/>
      <c r="ERD799" s="214"/>
      <c r="ERE799" s="215"/>
      <c r="ERF799" s="215"/>
      <c r="ERG799" s="216"/>
      <c r="ERI799" s="11"/>
      <c r="ERM799" s="213"/>
      <c r="ERN799" s="52"/>
      <c r="ERO799" s="17"/>
      <c r="ERP799" s="38"/>
      <c r="ERQ799" s="38"/>
      <c r="ERR799" s="22"/>
      <c r="ERS799" s="38"/>
      <c r="ERT799" s="214"/>
      <c r="ERU799" s="215"/>
      <c r="ERV799" s="215"/>
      <c r="ERW799" s="216"/>
      <c r="ERY799" s="11"/>
      <c r="ESC799" s="213"/>
      <c r="ESD799" s="52"/>
      <c r="ESE799" s="17"/>
      <c r="ESF799" s="38"/>
      <c r="ESG799" s="38"/>
      <c r="ESH799" s="22"/>
      <c r="ESI799" s="38"/>
      <c r="ESJ799" s="214"/>
      <c r="ESK799" s="215"/>
      <c r="ESL799" s="215"/>
      <c r="ESM799" s="216"/>
      <c r="ESO799" s="11"/>
      <c r="ESS799" s="213"/>
      <c r="EST799" s="52"/>
      <c r="ESU799" s="17"/>
      <c r="ESV799" s="38"/>
      <c r="ESW799" s="38"/>
      <c r="ESX799" s="22"/>
      <c r="ESY799" s="38"/>
      <c r="ESZ799" s="214"/>
      <c r="ETA799" s="215"/>
      <c r="ETB799" s="215"/>
      <c r="ETC799" s="216"/>
      <c r="ETE799" s="11"/>
      <c r="ETI799" s="213"/>
      <c r="ETJ799" s="52"/>
      <c r="ETK799" s="17"/>
      <c r="ETL799" s="38"/>
      <c r="ETM799" s="38"/>
      <c r="ETN799" s="22"/>
      <c r="ETO799" s="38"/>
      <c r="ETP799" s="214"/>
      <c r="ETQ799" s="215"/>
      <c r="ETR799" s="215"/>
      <c r="ETS799" s="216"/>
      <c r="ETU799" s="11"/>
      <c r="ETY799" s="213"/>
      <c r="ETZ799" s="52"/>
      <c r="EUA799" s="17"/>
      <c r="EUB799" s="38"/>
      <c r="EUC799" s="38"/>
      <c r="EUD799" s="22"/>
      <c r="EUE799" s="38"/>
      <c r="EUF799" s="214"/>
      <c r="EUG799" s="215"/>
      <c r="EUH799" s="215"/>
      <c r="EUI799" s="216"/>
      <c r="EUK799" s="11"/>
      <c r="EUO799" s="213"/>
      <c r="EUP799" s="52"/>
      <c r="EUQ799" s="17"/>
      <c r="EUR799" s="38"/>
      <c r="EUS799" s="38"/>
      <c r="EUT799" s="22"/>
      <c r="EUU799" s="38"/>
      <c r="EUV799" s="214"/>
      <c r="EUW799" s="215"/>
      <c r="EUX799" s="215"/>
      <c r="EUY799" s="216"/>
      <c r="EVA799" s="11"/>
      <c r="EVE799" s="213"/>
      <c r="EVF799" s="52"/>
      <c r="EVG799" s="17"/>
      <c r="EVH799" s="38"/>
      <c r="EVI799" s="38"/>
      <c r="EVJ799" s="22"/>
      <c r="EVK799" s="38"/>
      <c r="EVL799" s="214"/>
      <c r="EVM799" s="215"/>
      <c r="EVN799" s="215"/>
      <c r="EVO799" s="216"/>
      <c r="EVQ799" s="11"/>
      <c r="EVU799" s="213"/>
      <c r="EVV799" s="52"/>
      <c r="EVW799" s="17"/>
      <c r="EVX799" s="38"/>
      <c r="EVY799" s="38"/>
      <c r="EVZ799" s="22"/>
      <c r="EWA799" s="38"/>
      <c r="EWB799" s="214"/>
      <c r="EWC799" s="215"/>
      <c r="EWD799" s="215"/>
      <c r="EWE799" s="216"/>
      <c r="EWG799" s="11"/>
      <c r="EWK799" s="213"/>
      <c r="EWL799" s="52"/>
      <c r="EWM799" s="17"/>
      <c r="EWN799" s="38"/>
      <c r="EWO799" s="38"/>
      <c r="EWP799" s="22"/>
      <c r="EWQ799" s="38"/>
      <c r="EWR799" s="214"/>
      <c r="EWS799" s="215"/>
      <c r="EWT799" s="215"/>
      <c r="EWU799" s="216"/>
      <c r="EWW799" s="11"/>
      <c r="EXA799" s="213"/>
      <c r="EXB799" s="52"/>
      <c r="EXC799" s="17"/>
      <c r="EXD799" s="38"/>
      <c r="EXE799" s="38"/>
      <c r="EXF799" s="22"/>
      <c r="EXG799" s="38"/>
      <c r="EXH799" s="214"/>
      <c r="EXI799" s="215"/>
      <c r="EXJ799" s="215"/>
      <c r="EXK799" s="216"/>
      <c r="EXM799" s="11"/>
      <c r="EXQ799" s="213"/>
      <c r="EXR799" s="52"/>
      <c r="EXS799" s="17"/>
      <c r="EXT799" s="38"/>
      <c r="EXU799" s="38"/>
      <c r="EXV799" s="22"/>
      <c r="EXW799" s="38"/>
      <c r="EXX799" s="214"/>
      <c r="EXY799" s="215"/>
      <c r="EXZ799" s="215"/>
      <c r="EYA799" s="216"/>
      <c r="EYC799" s="11"/>
      <c r="EYG799" s="213"/>
      <c r="EYH799" s="52"/>
      <c r="EYI799" s="17"/>
      <c r="EYJ799" s="38"/>
      <c r="EYK799" s="38"/>
      <c r="EYL799" s="22"/>
      <c r="EYM799" s="38"/>
      <c r="EYN799" s="214"/>
      <c r="EYO799" s="215"/>
      <c r="EYP799" s="215"/>
      <c r="EYQ799" s="216"/>
      <c r="EYS799" s="11"/>
      <c r="EYW799" s="213"/>
      <c r="EYX799" s="52"/>
      <c r="EYY799" s="17"/>
      <c r="EYZ799" s="38"/>
      <c r="EZA799" s="38"/>
      <c r="EZB799" s="22"/>
      <c r="EZC799" s="38"/>
      <c r="EZD799" s="214"/>
      <c r="EZE799" s="215"/>
      <c r="EZF799" s="215"/>
      <c r="EZG799" s="216"/>
      <c r="EZI799" s="11"/>
      <c r="EZM799" s="213"/>
      <c r="EZN799" s="52"/>
      <c r="EZO799" s="17"/>
      <c r="EZP799" s="38"/>
      <c r="EZQ799" s="38"/>
      <c r="EZR799" s="22"/>
      <c r="EZS799" s="38"/>
      <c r="EZT799" s="214"/>
      <c r="EZU799" s="215"/>
      <c r="EZV799" s="215"/>
      <c r="EZW799" s="216"/>
      <c r="EZY799" s="11"/>
      <c r="FAC799" s="213"/>
      <c r="FAD799" s="52"/>
      <c r="FAE799" s="17"/>
      <c r="FAF799" s="38"/>
      <c r="FAG799" s="38"/>
      <c r="FAH799" s="22"/>
      <c r="FAI799" s="38"/>
      <c r="FAJ799" s="214"/>
      <c r="FAK799" s="215"/>
      <c r="FAL799" s="215"/>
      <c r="FAM799" s="216"/>
      <c r="FAO799" s="11"/>
      <c r="FAS799" s="213"/>
      <c r="FAT799" s="52"/>
      <c r="FAU799" s="17"/>
      <c r="FAV799" s="38"/>
      <c r="FAW799" s="38"/>
      <c r="FAX799" s="22"/>
      <c r="FAY799" s="38"/>
      <c r="FAZ799" s="214"/>
      <c r="FBA799" s="215"/>
      <c r="FBB799" s="215"/>
      <c r="FBC799" s="216"/>
      <c r="FBE799" s="11"/>
      <c r="FBI799" s="213"/>
      <c r="FBJ799" s="52"/>
      <c r="FBK799" s="17"/>
      <c r="FBL799" s="38"/>
      <c r="FBM799" s="38"/>
      <c r="FBN799" s="22"/>
      <c r="FBO799" s="38"/>
      <c r="FBP799" s="214"/>
      <c r="FBQ799" s="215"/>
      <c r="FBR799" s="215"/>
      <c r="FBS799" s="216"/>
      <c r="FBU799" s="11"/>
      <c r="FBY799" s="213"/>
      <c r="FBZ799" s="52"/>
      <c r="FCA799" s="17"/>
      <c r="FCB799" s="38"/>
      <c r="FCC799" s="38"/>
      <c r="FCD799" s="22"/>
      <c r="FCE799" s="38"/>
      <c r="FCF799" s="214"/>
      <c r="FCG799" s="215"/>
      <c r="FCH799" s="215"/>
      <c r="FCI799" s="216"/>
      <c r="FCK799" s="11"/>
      <c r="FCO799" s="213"/>
      <c r="FCP799" s="52"/>
      <c r="FCQ799" s="17"/>
      <c r="FCR799" s="38"/>
      <c r="FCS799" s="38"/>
      <c r="FCT799" s="22"/>
      <c r="FCU799" s="38"/>
      <c r="FCV799" s="214"/>
      <c r="FCW799" s="215"/>
      <c r="FCX799" s="215"/>
      <c r="FCY799" s="216"/>
      <c r="FDA799" s="11"/>
      <c r="FDE799" s="213"/>
      <c r="FDF799" s="52"/>
      <c r="FDG799" s="17"/>
      <c r="FDH799" s="38"/>
      <c r="FDI799" s="38"/>
      <c r="FDJ799" s="22"/>
      <c r="FDK799" s="38"/>
      <c r="FDL799" s="214"/>
      <c r="FDM799" s="215"/>
      <c r="FDN799" s="215"/>
      <c r="FDO799" s="216"/>
      <c r="FDQ799" s="11"/>
      <c r="FDU799" s="213"/>
      <c r="FDV799" s="52"/>
      <c r="FDW799" s="17"/>
      <c r="FDX799" s="38"/>
      <c r="FDY799" s="38"/>
      <c r="FDZ799" s="22"/>
      <c r="FEA799" s="38"/>
      <c r="FEB799" s="214"/>
      <c r="FEC799" s="215"/>
      <c r="FED799" s="215"/>
      <c r="FEE799" s="216"/>
      <c r="FEG799" s="11"/>
      <c r="FEK799" s="213"/>
      <c r="FEL799" s="52"/>
      <c r="FEM799" s="17"/>
      <c r="FEN799" s="38"/>
      <c r="FEO799" s="38"/>
      <c r="FEP799" s="22"/>
      <c r="FEQ799" s="38"/>
      <c r="FER799" s="214"/>
      <c r="FES799" s="215"/>
      <c r="FET799" s="215"/>
      <c r="FEU799" s="216"/>
      <c r="FEW799" s="11"/>
      <c r="FFA799" s="213"/>
      <c r="FFB799" s="52"/>
      <c r="FFC799" s="17"/>
      <c r="FFD799" s="38"/>
      <c r="FFE799" s="38"/>
      <c r="FFF799" s="22"/>
      <c r="FFG799" s="38"/>
      <c r="FFH799" s="214"/>
      <c r="FFI799" s="215"/>
      <c r="FFJ799" s="215"/>
      <c r="FFK799" s="216"/>
      <c r="FFM799" s="11"/>
      <c r="FFQ799" s="213"/>
      <c r="FFR799" s="52"/>
      <c r="FFS799" s="17"/>
      <c r="FFT799" s="38"/>
      <c r="FFU799" s="38"/>
      <c r="FFV799" s="22"/>
      <c r="FFW799" s="38"/>
      <c r="FFX799" s="214"/>
      <c r="FFY799" s="215"/>
      <c r="FFZ799" s="215"/>
      <c r="FGA799" s="216"/>
      <c r="FGC799" s="11"/>
      <c r="FGG799" s="213"/>
      <c r="FGH799" s="52"/>
      <c r="FGI799" s="17"/>
      <c r="FGJ799" s="38"/>
      <c r="FGK799" s="38"/>
      <c r="FGL799" s="22"/>
      <c r="FGM799" s="38"/>
      <c r="FGN799" s="214"/>
      <c r="FGO799" s="215"/>
      <c r="FGP799" s="215"/>
      <c r="FGQ799" s="216"/>
      <c r="FGS799" s="11"/>
      <c r="FGW799" s="213"/>
      <c r="FGX799" s="52"/>
      <c r="FGY799" s="17"/>
      <c r="FGZ799" s="38"/>
      <c r="FHA799" s="38"/>
      <c r="FHB799" s="22"/>
      <c r="FHC799" s="38"/>
      <c r="FHD799" s="214"/>
      <c r="FHE799" s="215"/>
      <c r="FHF799" s="215"/>
      <c r="FHG799" s="216"/>
      <c r="FHI799" s="11"/>
      <c r="FHM799" s="213"/>
      <c r="FHN799" s="52"/>
      <c r="FHO799" s="17"/>
      <c r="FHP799" s="38"/>
      <c r="FHQ799" s="38"/>
      <c r="FHR799" s="22"/>
      <c r="FHS799" s="38"/>
      <c r="FHT799" s="214"/>
      <c r="FHU799" s="215"/>
      <c r="FHV799" s="215"/>
      <c r="FHW799" s="216"/>
      <c r="FHY799" s="11"/>
      <c r="FIC799" s="213"/>
      <c r="FID799" s="52"/>
      <c r="FIE799" s="17"/>
      <c r="FIF799" s="38"/>
      <c r="FIG799" s="38"/>
      <c r="FIH799" s="22"/>
      <c r="FII799" s="38"/>
      <c r="FIJ799" s="214"/>
      <c r="FIK799" s="215"/>
      <c r="FIL799" s="215"/>
      <c r="FIM799" s="216"/>
      <c r="FIO799" s="11"/>
      <c r="FIS799" s="213"/>
      <c r="FIT799" s="52"/>
      <c r="FIU799" s="17"/>
      <c r="FIV799" s="38"/>
      <c r="FIW799" s="38"/>
      <c r="FIX799" s="22"/>
      <c r="FIY799" s="38"/>
      <c r="FIZ799" s="214"/>
      <c r="FJA799" s="215"/>
      <c r="FJB799" s="215"/>
      <c r="FJC799" s="216"/>
      <c r="FJE799" s="11"/>
      <c r="FJI799" s="213"/>
      <c r="FJJ799" s="52"/>
      <c r="FJK799" s="17"/>
      <c r="FJL799" s="38"/>
      <c r="FJM799" s="38"/>
      <c r="FJN799" s="22"/>
      <c r="FJO799" s="38"/>
      <c r="FJP799" s="214"/>
      <c r="FJQ799" s="215"/>
      <c r="FJR799" s="215"/>
      <c r="FJS799" s="216"/>
      <c r="FJU799" s="11"/>
      <c r="FJY799" s="213"/>
      <c r="FJZ799" s="52"/>
      <c r="FKA799" s="17"/>
      <c r="FKB799" s="38"/>
      <c r="FKC799" s="38"/>
      <c r="FKD799" s="22"/>
      <c r="FKE799" s="38"/>
      <c r="FKF799" s="214"/>
      <c r="FKG799" s="215"/>
      <c r="FKH799" s="215"/>
      <c r="FKI799" s="216"/>
      <c r="FKK799" s="11"/>
      <c r="FKO799" s="213"/>
      <c r="FKP799" s="52"/>
      <c r="FKQ799" s="17"/>
      <c r="FKR799" s="38"/>
      <c r="FKS799" s="38"/>
      <c r="FKT799" s="22"/>
      <c r="FKU799" s="38"/>
      <c r="FKV799" s="214"/>
      <c r="FKW799" s="215"/>
      <c r="FKX799" s="215"/>
      <c r="FKY799" s="216"/>
      <c r="FLA799" s="11"/>
      <c r="FLE799" s="213"/>
      <c r="FLF799" s="52"/>
      <c r="FLG799" s="17"/>
      <c r="FLH799" s="38"/>
      <c r="FLI799" s="38"/>
      <c r="FLJ799" s="22"/>
      <c r="FLK799" s="38"/>
      <c r="FLL799" s="214"/>
      <c r="FLM799" s="215"/>
      <c r="FLN799" s="215"/>
      <c r="FLO799" s="216"/>
      <c r="FLQ799" s="11"/>
      <c r="FLU799" s="213"/>
      <c r="FLV799" s="52"/>
      <c r="FLW799" s="17"/>
      <c r="FLX799" s="38"/>
      <c r="FLY799" s="38"/>
      <c r="FLZ799" s="22"/>
      <c r="FMA799" s="38"/>
      <c r="FMB799" s="214"/>
      <c r="FMC799" s="215"/>
      <c r="FMD799" s="215"/>
      <c r="FME799" s="216"/>
      <c r="FMG799" s="11"/>
      <c r="FMK799" s="213"/>
      <c r="FML799" s="52"/>
      <c r="FMM799" s="17"/>
      <c r="FMN799" s="38"/>
      <c r="FMO799" s="38"/>
      <c r="FMP799" s="22"/>
      <c r="FMQ799" s="38"/>
      <c r="FMR799" s="214"/>
      <c r="FMS799" s="215"/>
      <c r="FMT799" s="215"/>
      <c r="FMU799" s="216"/>
      <c r="FMW799" s="11"/>
      <c r="FNA799" s="213"/>
      <c r="FNB799" s="52"/>
      <c r="FNC799" s="17"/>
      <c r="FND799" s="38"/>
      <c r="FNE799" s="38"/>
      <c r="FNF799" s="22"/>
      <c r="FNG799" s="38"/>
      <c r="FNH799" s="214"/>
      <c r="FNI799" s="215"/>
      <c r="FNJ799" s="215"/>
      <c r="FNK799" s="216"/>
      <c r="FNM799" s="11"/>
      <c r="FNQ799" s="213"/>
      <c r="FNR799" s="52"/>
      <c r="FNS799" s="17"/>
      <c r="FNT799" s="38"/>
      <c r="FNU799" s="38"/>
      <c r="FNV799" s="22"/>
      <c r="FNW799" s="38"/>
      <c r="FNX799" s="214"/>
      <c r="FNY799" s="215"/>
      <c r="FNZ799" s="215"/>
      <c r="FOA799" s="216"/>
      <c r="FOC799" s="11"/>
      <c r="FOG799" s="213"/>
      <c r="FOH799" s="52"/>
      <c r="FOI799" s="17"/>
      <c r="FOJ799" s="38"/>
      <c r="FOK799" s="38"/>
      <c r="FOL799" s="22"/>
      <c r="FOM799" s="38"/>
      <c r="FON799" s="214"/>
      <c r="FOO799" s="215"/>
      <c r="FOP799" s="215"/>
      <c r="FOQ799" s="216"/>
      <c r="FOS799" s="11"/>
      <c r="FOW799" s="213"/>
      <c r="FOX799" s="52"/>
      <c r="FOY799" s="17"/>
      <c r="FOZ799" s="38"/>
      <c r="FPA799" s="38"/>
      <c r="FPB799" s="22"/>
      <c r="FPC799" s="38"/>
      <c r="FPD799" s="214"/>
      <c r="FPE799" s="215"/>
      <c r="FPF799" s="215"/>
      <c r="FPG799" s="216"/>
      <c r="FPI799" s="11"/>
      <c r="FPM799" s="213"/>
      <c r="FPN799" s="52"/>
      <c r="FPO799" s="17"/>
      <c r="FPP799" s="38"/>
      <c r="FPQ799" s="38"/>
      <c r="FPR799" s="22"/>
      <c r="FPS799" s="38"/>
      <c r="FPT799" s="214"/>
      <c r="FPU799" s="215"/>
      <c r="FPV799" s="215"/>
      <c r="FPW799" s="216"/>
      <c r="FPY799" s="11"/>
      <c r="FQC799" s="213"/>
      <c r="FQD799" s="52"/>
      <c r="FQE799" s="17"/>
      <c r="FQF799" s="38"/>
      <c r="FQG799" s="38"/>
      <c r="FQH799" s="22"/>
      <c r="FQI799" s="38"/>
      <c r="FQJ799" s="214"/>
      <c r="FQK799" s="215"/>
      <c r="FQL799" s="215"/>
      <c r="FQM799" s="216"/>
      <c r="FQO799" s="11"/>
      <c r="FQS799" s="213"/>
      <c r="FQT799" s="52"/>
      <c r="FQU799" s="17"/>
      <c r="FQV799" s="38"/>
      <c r="FQW799" s="38"/>
      <c r="FQX799" s="22"/>
      <c r="FQY799" s="38"/>
      <c r="FQZ799" s="214"/>
      <c r="FRA799" s="215"/>
      <c r="FRB799" s="215"/>
      <c r="FRC799" s="216"/>
      <c r="FRE799" s="11"/>
      <c r="FRI799" s="213"/>
      <c r="FRJ799" s="52"/>
      <c r="FRK799" s="17"/>
      <c r="FRL799" s="38"/>
      <c r="FRM799" s="38"/>
      <c r="FRN799" s="22"/>
      <c r="FRO799" s="38"/>
      <c r="FRP799" s="214"/>
      <c r="FRQ799" s="215"/>
      <c r="FRR799" s="215"/>
      <c r="FRS799" s="216"/>
      <c r="FRU799" s="11"/>
      <c r="FRY799" s="213"/>
      <c r="FRZ799" s="52"/>
      <c r="FSA799" s="17"/>
      <c r="FSB799" s="38"/>
      <c r="FSC799" s="38"/>
      <c r="FSD799" s="22"/>
      <c r="FSE799" s="38"/>
      <c r="FSF799" s="214"/>
      <c r="FSG799" s="215"/>
      <c r="FSH799" s="215"/>
      <c r="FSI799" s="216"/>
      <c r="FSK799" s="11"/>
      <c r="FSO799" s="213"/>
      <c r="FSP799" s="52"/>
      <c r="FSQ799" s="17"/>
      <c r="FSR799" s="38"/>
      <c r="FSS799" s="38"/>
      <c r="FST799" s="22"/>
      <c r="FSU799" s="38"/>
      <c r="FSV799" s="214"/>
      <c r="FSW799" s="215"/>
      <c r="FSX799" s="215"/>
      <c r="FSY799" s="216"/>
      <c r="FTA799" s="11"/>
      <c r="FTE799" s="213"/>
      <c r="FTF799" s="52"/>
      <c r="FTG799" s="17"/>
      <c r="FTH799" s="38"/>
      <c r="FTI799" s="38"/>
      <c r="FTJ799" s="22"/>
      <c r="FTK799" s="38"/>
      <c r="FTL799" s="214"/>
      <c r="FTM799" s="215"/>
      <c r="FTN799" s="215"/>
      <c r="FTO799" s="216"/>
      <c r="FTQ799" s="11"/>
      <c r="FTU799" s="213"/>
      <c r="FTV799" s="52"/>
      <c r="FTW799" s="17"/>
      <c r="FTX799" s="38"/>
      <c r="FTY799" s="38"/>
      <c r="FTZ799" s="22"/>
      <c r="FUA799" s="38"/>
      <c r="FUB799" s="214"/>
      <c r="FUC799" s="215"/>
      <c r="FUD799" s="215"/>
      <c r="FUE799" s="216"/>
      <c r="FUG799" s="11"/>
      <c r="FUK799" s="213"/>
      <c r="FUL799" s="52"/>
      <c r="FUM799" s="17"/>
      <c r="FUN799" s="38"/>
      <c r="FUO799" s="38"/>
      <c r="FUP799" s="22"/>
      <c r="FUQ799" s="38"/>
      <c r="FUR799" s="214"/>
      <c r="FUS799" s="215"/>
      <c r="FUT799" s="215"/>
      <c r="FUU799" s="216"/>
      <c r="FUW799" s="11"/>
      <c r="FVA799" s="213"/>
      <c r="FVB799" s="52"/>
      <c r="FVC799" s="17"/>
      <c r="FVD799" s="38"/>
      <c r="FVE799" s="38"/>
      <c r="FVF799" s="22"/>
      <c r="FVG799" s="38"/>
      <c r="FVH799" s="214"/>
      <c r="FVI799" s="215"/>
      <c r="FVJ799" s="215"/>
      <c r="FVK799" s="216"/>
      <c r="FVM799" s="11"/>
      <c r="FVQ799" s="213"/>
      <c r="FVR799" s="52"/>
      <c r="FVS799" s="17"/>
      <c r="FVT799" s="38"/>
      <c r="FVU799" s="38"/>
      <c r="FVV799" s="22"/>
      <c r="FVW799" s="38"/>
      <c r="FVX799" s="214"/>
      <c r="FVY799" s="215"/>
      <c r="FVZ799" s="215"/>
      <c r="FWA799" s="216"/>
      <c r="FWC799" s="11"/>
      <c r="FWG799" s="213"/>
      <c r="FWH799" s="52"/>
      <c r="FWI799" s="17"/>
      <c r="FWJ799" s="38"/>
      <c r="FWK799" s="38"/>
      <c r="FWL799" s="22"/>
      <c r="FWM799" s="38"/>
      <c r="FWN799" s="214"/>
      <c r="FWO799" s="215"/>
      <c r="FWP799" s="215"/>
      <c r="FWQ799" s="216"/>
      <c r="FWS799" s="11"/>
      <c r="FWW799" s="213"/>
      <c r="FWX799" s="52"/>
      <c r="FWY799" s="17"/>
      <c r="FWZ799" s="38"/>
      <c r="FXA799" s="38"/>
      <c r="FXB799" s="22"/>
      <c r="FXC799" s="38"/>
      <c r="FXD799" s="214"/>
      <c r="FXE799" s="215"/>
      <c r="FXF799" s="215"/>
      <c r="FXG799" s="216"/>
      <c r="FXI799" s="11"/>
      <c r="FXM799" s="213"/>
      <c r="FXN799" s="52"/>
      <c r="FXO799" s="17"/>
      <c r="FXP799" s="38"/>
      <c r="FXQ799" s="38"/>
      <c r="FXR799" s="22"/>
      <c r="FXS799" s="38"/>
      <c r="FXT799" s="214"/>
      <c r="FXU799" s="215"/>
      <c r="FXV799" s="215"/>
      <c r="FXW799" s="216"/>
      <c r="FXY799" s="11"/>
      <c r="FYC799" s="213"/>
      <c r="FYD799" s="52"/>
      <c r="FYE799" s="17"/>
      <c r="FYF799" s="38"/>
      <c r="FYG799" s="38"/>
      <c r="FYH799" s="22"/>
      <c r="FYI799" s="38"/>
      <c r="FYJ799" s="214"/>
      <c r="FYK799" s="215"/>
      <c r="FYL799" s="215"/>
      <c r="FYM799" s="216"/>
      <c r="FYO799" s="11"/>
      <c r="FYS799" s="213"/>
      <c r="FYT799" s="52"/>
      <c r="FYU799" s="17"/>
      <c r="FYV799" s="38"/>
      <c r="FYW799" s="38"/>
      <c r="FYX799" s="22"/>
      <c r="FYY799" s="38"/>
      <c r="FYZ799" s="214"/>
      <c r="FZA799" s="215"/>
      <c r="FZB799" s="215"/>
      <c r="FZC799" s="216"/>
      <c r="FZE799" s="11"/>
      <c r="FZI799" s="213"/>
      <c r="FZJ799" s="52"/>
      <c r="FZK799" s="17"/>
      <c r="FZL799" s="38"/>
      <c r="FZM799" s="38"/>
      <c r="FZN799" s="22"/>
      <c r="FZO799" s="38"/>
      <c r="FZP799" s="214"/>
      <c r="FZQ799" s="215"/>
      <c r="FZR799" s="215"/>
      <c r="FZS799" s="216"/>
      <c r="FZU799" s="11"/>
      <c r="FZY799" s="213"/>
      <c r="FZZ799" s="52"/>
      <c r="GAA799" s="17"/>
      <c r="GAB799" s="38"/>
      <c r="GAC799" s="38"/>
      <c r="GAD799" s="22"/>
      <c r="GAE799" s="38"/>
      <c r="GAF799" s="214"/>
      <c r="GAG799" s="215"/>
      <c r="GAH799" s="215"/>
      <c r="GAI799" s="216"/>
      <c r="GAK799" s="11"/>
      <c r="GAO799" s="213"/>
      <c r="GAP799" s="52"/>
      <c r="GAQ799" s="17"/>
      <c r="GAR799" s="38"/>
      <c r="GAS799" s="38"/>
      <c r="GAT799" s="22"/>
      <c r="GAU799" s="38"/>
      <c r="GAV799" s="214"/>
      <c r="GAW799" s="215"/>
      <c r="GAX799" s="215"/>
      <c r="GAY799" s="216"/>
      <c r="GBA799" s="11"/>
      <c r="GBE799" s="213"/>
      <c r="GBF799" s="52"/>
      <c r="GBG799" s="17"/>
      <c r="GBH799" s="38"/>
      <c r="GBI799" s="38"/>
      <c r="GBJ799" s="22"/>
      <c r="GBK799" s="38"/>
      <c r="GBL799" s="214"/>
      <c r="GBM799" s="215"/>
      <c r="GBN799" s="215"/>
      <c r="GBO799" s="216"/>
      <c r="GBQ799" s="11"/>
      <c r="GBU799" s="213"/>
      <c r="GBV799" s="52"/>
      <c r="GBW799" s="17"/>
      <c r="GBX799" s="38"/>
      <c r="GBY799" s="38"/>
      <c r="GBZ799" s="22"/>
      <c r="GCA799" s="38"/>
      <c r="GCB799" s="214"/>
      <c r="GCC799" s="215"/>
      <c r="GCD799" s="215"/>
      <c r="GCE799" s="216"/>
      <c r="GCG799" s="11"/>
      <c r="GCK799" s="213"/>
      <c r="GCL799" s="52"/>
      <c r="GCM799" s="17"/>
      <c r="GCN799" s="38"/>
      <c r="GCO799" s="38"/>
      <c r="GCP799" s="22"/>
      <c r="GCQ799" s="38"/>
      <c r="GCR799" s="214"/>
      <c r="GCS799" s="215"/>
      <c r="GCT799" s="215"/>
      <c r="GCU799" s="216"/>
      <c r="GCW799" s="11"/>
      <c r="GDA799" s="213"/>
      <c r="GDB799" s="52"/>
      <c r="GDC799" s="17"/>
      <c r="GDD799" s="38"/>
      <c r="GDE799" s="38"/>
      <c r="GDF799" s="22"/>
      <c r="GDG799" s="38"/>
      <c r="GDH799" s="214"/>
      <c r="GDI799" s="215"/>
      <c r="GDJ799" s="215"/>
      <c r="GDK799" s="216"/>
      <c r="GDM799" s="11"/>
      <c r="GDQ799" s="213"/>
      <c r="GDR799" s="52"/>
      <c r="GDS799" s="17"/>
      <c r="GDT799" s="38"/>
      <c r="GDU799" s="38"/>
      <c r="GDV799" s="22"/>
      <c r="GDW799" s="38"/>
      <c r="GDX799" s="214"/>
      <c r="GDY799" s="215"/>
      <c r="GDZ799" s="215"/>
      <c r="GEA799" s="216"/>
      <c r="GEC799" s="11"/>
      <c r="GEG799" s="213"/>
      <c r="GEH799" s="52"/>
      <c r="GEI799" s="17"/>
      <c r="GEJ799" s="38"/>
      <c r="GEK799" s="38"/>
      <c r="GEL799" s="22"/>
      <c r="GEM799" s="38"/>
      <c r="GEN799" s="214"/>
      <c r="GEO799" s="215"/>
      <c r="GEP799" s="215"/>
      <c r="GEQ799" s="216"/>
      <c r="GES799" s="11"/>
      <c r="GEW799" s="213"/>
      <c r="GEX799" s="52"/>
      <c r="GEY799" s="17"/>
      <c r="GEZ799" s="38"/>
      <c r="GFA799" s="38"/>
      <c r="GFB799" s="22"/>
      <c r="GFC799" s="38"/>
      <c r="GFD799" s="214"/>
      <c r="GFE799" s="215"/>
      <c r="GFF799" s="215"/>
      <c r="GFG799" s="216"/>
      <c r="GFI799" s="11"/>
      <c r="GFM799" s="213"/>
      <c r="GFN799" s="52"/>
      <c r="GFO799" s="17"/>
      <c r="GFP799" s="38"/>
      <c r="GFQ799" s="38"/>
      <c r="GFR799" s="22"/>
      <c r="GFS799" s="38"/>
      <c r="GFT799" s="214"/>
      <c r="GFU799" s="215"/>
      <c r="GFV799" s="215"/>
      <c r="GFW799" s="216"/>
      <c r="GFY799" s="11"/>
      <c r="GGC799" s="213"/>
      <c r="GGD799" s="52"/>
      <c r="GGE799" s="17"/>
      <c r="GGF799" s="38"/>
      <c r="GGG799" s="38"/>
      <c r="GGH799" s="22"/>
      <c r="GGI799" s="38"/>
      <c r="GGJ799" s="214"/>
      <c r="GGK799" s="215"/>
      <c r="GGL799" s="215"/>
      <c r="GGM799" s="216"/>
      <c r="GGO799" s="11"/>
      <c r="GGS799" s="213"/>
      <c r="GGT799" s="52"/>
      <c r="GGU799" s="17"/>
      <c r="GGV799" s="38"/>
      <c r="GGW799" s="38"/>
      <c r="GGX799" s="22"/>
      <c r="GGY799" s="38"/>
      <c r="GGZ799" s="214"/>
      <c r="GHA799" s="215"/>
      <c r="GHB799" s="215"/>
      <c r="GHC799" s="216"/>
      <c r="GHE799" s="11"/>
      <c r="GHI799" s="213"/>
      <c r="GHJ799" s="52"/>
      <c r="GHK799" s="17"/>
      <c r="GHL799" s="38"/>
      <c r="GHM799" s="38"/>
      <c r="GHN799" s="22"/>
      <c r="GHO799" s="38"/>
      <c r="GHP799" s="214"/>
      <c r="GHQ799" s="215"/>
      <c r="GHR799" s="215"/>
      <c r="GHS799" s="216"/>
      <c r="GHU799" s="11"/>
      <c r="GHY799" s="213"/>
      <c r="GHZ799" s="52"/>
      <c r="GIA799" s="17"/>
      <c r="GIB799" s="38"/>
      <c r="GIC799" s="38"/>
      <c r="GID799" s="22"/>
      <c r="GIE799" s="38"/>
      <c r="GIF799" s="214"/>
      <c r="GIG799" s="215"/>
      <c r="GIH799" s="215"/>
      <c r="GII799" s="216"/>
      <c r="GIK799" s="11"/>
      <c r="GIO799" s="213"/>
      <c r="GIP799" s="52"/>
      <c r="GIQ799" s="17"/>
      <c r="GIR799" s="38"/>
      <c r="GIS799" s="38"/>
      <c r="GIT799" s="22"/>
      <c r="GIU799" s="38"/>
      <c r="GIV799" s="214"/>
      <c r="GIW799" s="215"/>
      <c r="GIX799" s="215"/>
      <c r="GIY799" s="216"/>
      <c r="GJA799" s="11"/>
      <c r="GJE799" s="213"/>
      <c r="GJF799" s="52"/>
      <c r="GJG799" s="17"/>
      <c r="GJH799" s="38"/>
      <c r="GJI799" s="38"/>
      <c r="GJJ799" s="22"/>
      <c r="GJK799" s="38"/>
      <c r="GJL799" s="214"/>
      <c r="GJM799" s="215"/>
      <c r="GJN799" s="215"/>
      <c r="GJO799" s="216"/>
      <c r="GJQ799" s="11"/>
      <c r="GJU799" s="213"/>
      <c r="GJV799" s="52"/>
      <c r="GJW799" s="17"/>
      <c r="GJX799" s="38"/>
      <c r="GJY799" s="38"/>
      <c r="GJZ799" s="22"/>
      <c r="GKA799" s="38"/>
      <c r="GKB799" s="214"/>
      <c r="GKC799" s="215"/>
      <c r="GKD799" s="215"/>
      <c r="GKE799" s="216"/>
      <c r="GKG799" s="11"/>
      <c r="GKK799" s="213"/>
      <c r="GKL799" s="52"/>
      <c r="GKM799" s="17"/>
      <c r="GKN799" s="38"/>
      <c r="GKO799" s="38"/>
      <c r="GKP799" s="22"/>
      <c r="GKQ799" s="38"/>
      <c r="GKR799" s="214"/>
      <c r="GKS799" s="215"/>
      <c r="GKT799" s="215"/>
      <c r="GKU799" s="216"/>
      <c r="GKW799" s="11"/>
      <c r="GLA799" s="213"/>
      <c r="GLB799" s="52"/>
      <c r="GLC799" s="17"/>
      <c r="GLD799" s="38"/>
      <c r="GLE799" s="38"/>
      <c r="GLF799" s="22"/>
      <c r="GLG799" s="38"/>
      <c r="GLH799" s="214"/>
      <c r="GLI799" s="215"/>
      <c r="GLJ799" s="215"/>
      <c r="GLK799" s="216"/>
      <c r="GLM799" s="11"/>
      <c r="GLQ799" s="213"/>
      <c r="GLR799" s="52"/>
      <c r="GLS799" s="17"/>
      <c r="GLT799" s="38"/>
      <c r="GLU799" s="38"/>
      <c r="GLV799" s="22"/>
      <c r="GLW799" s="38"/>
      <c r="GLX799" s="214"/>
      <c r="GLY799" s="215"/>
      <c r="GLZ799" s="215"/>
      <c r="GMA799" s="216"/>
      <c r="GMC799" s="11"/>
      <c r="GMG799" s="213"/>
      <c r="GMH799" s="52"/>
      <c r="GMI799" s="17"/>
      <c r="GMJ799" s="38"/>
      <c r="GMK799" s="38"/>
      <c r="GML799" s="22"/>
      <c r="GMM799" s="38"/>
      <c r="GMN799" s="214"/>
      <c r="GMO799" s="215"/>
      <c r="GMP799" s="215"/>
      <c r="GMQ799" s="216"/>
      <c r="GMS799" s="11"/>
      <c r="GMW799" s="213"/>
      <c r="GMX799" s="52"/>
      <c r="GMY799" s="17"/>
      <c r="GMZ799" s="38"/>
      <c r="GNA799" s="38"/>
      <c r="GNB799" s="22"/>
      <c r="GNC799" s="38"/>
      <c r="GND799" s="214"/>
      <c r="GNE799" s="215"/>
      <c r="GNF799" s="215"/>
      <c r="GNG799" s="216"/>
      <c r="GNI799" s="11"/>
      <c r="GNM799" s="213"/>
      <c r="GNN799" s="52"/>
      <c r="GNO799" s="17"/>
      <c r="GNP799" s="38"/>
      <c r="GNQ799" s="38"/>
      <c r="GNR799" s="22"/>
      <c r="GNS799" s="38"/>
      <c r="GNT799" s="214"/>
      <c r="GNU799" s="215"/>
      <c r="GNV799" s="215"/>
      <c r="GNW799" s="216"/>
      <c r="GNY799" s="11"/>
      <c r="GOC799" s="213"/>
      <c r="GOD799" s="52"/>
      <c r="GOE799" s="17"/>
      <c r="GOF799" s="38"/>
      <c r="GOG799" s="38"/>
      <c r="GOH799" s="22"/>
      <c r="GOI799" s="38"/>
      <c r="GOJ799" s="214"/>
      <c r="GOK799" s="215"/>
      <c r="GOL799" s="215"/>
      <c r="GOM799" s="216"/>
      <c r="GOO799" s="11"/>
      <c r="GOS799" s="213"/>
      <c r="GOT799" s="52"/>
      <c r="GOU799" s="17"/>
      <c r="GOV799" s="38"/>
      <c r="GOW799" s="38"/>
      <c r="GOX799" s="22"/>
      <c r="GOY799" s="38"/>
      <c r="GOZ799" s="214"/>
      <c r="GPA799" s="215"/>
      <c r="GPB799" s="215"/>
      <c r="GPC799" s="216"/>
      <c r="GPE799" s="11"/>
      <c r="GPI799" s="213"/>
      <c r="GPJ799" s="52"/>
      <c r="GPK799" s="17"/>
      <c r="GPL799" s="38"/>
      <c r="GPM799" s="38"/>
      <c r="GPN799" s="22"/>
      <c r="GPO799" s="38"/>
      <c r="GPP799" s="214"/>
      <c r="GPQ799" s="215"/>
      <c r="GPR799" s="215"/>
      <c r="GPS799" s="216"/>
      <c r="GPU799" s="11"/>
      <c r="GPY799" s="213"/>
      <c r="GPZ799" s="52"/>
      <c r="GQA799" s="17"/>
      <c r="GQB799" s="38"/>
      <c r="GQC799" s="38"/>
      <c r="GQD799" s="22"/>
      <c r="GQE799" s="38"/>
      <c r="GQF799" s="214"/>
      <c r="GQG799" s="215"/>
      <c r="GQH799" s="215"/>
      <c r="GQI799" s="216"/>
      <c r="GQK799" s="11"/>
      <c r="GQO799" s="213"/>
      <c r="GQP799" s="52"/>
      <c r="GQQ799" s="17"/>
      <c r="GQR799" s="38"/>
      <c r="GQS799" s="38"/>
      <c r="GQT799" s="22"/>
      <c r="GQU799" s="38"/>
      <c r="GQV799" s="214"/>
      <c r="GQW799" s="215"/>
      <c r="GQX799" s="215"/>
      <c r="GQY799" s="216"/>
      <c r="GRA799" s="11"/>
      <c r="GRE799" s="213"/>
      <c r="GRF799" s="52"/>
      <c r="GRG799" s="17"/>
      <c r="GRH799" s="38"/>
      <c r="GRI799" s="38"/>
      <c r="GRJ799" s="22"/>
      <c r="GRK799" s="38"/>
      <c r="GRL799" s="214"/>
      <c r="GRM799" s="215"/>
      <c r="GRN799" s="215"/>
      <c r="GRO799" s="216"/>
      <c r="GRQ799" s="11"/>
      <c r="GRU799" s="213"/>
      <c r="GRV799" s="52"/>
      <c r="GRW799" s="17"/>
      <c r="GRX799" s="38"/>
      <c r="GRY799" s="38"/>
      <c r="GRZ799" s="22"/>
      <c r="GSA799" s="38"/>
      <c r="GSB799" s="214"/>
      <c r="GSC799" s="215"/>
      <c r="GSD799" s="215"/>
      <c r="GSE799" s="216"/>
      <c r="GSG799" s="11"/>
      <c r="GSK799" s="213"/>
      <c r="GSL799" s="52"/>
      <c r="GSM799" s="17"/>
      <c r="GSN799" s="38"/>
      <c r="GSO799" s="38"/>
      <c r="GSP799" s="22"/>
      <c r="GSQ799" s="38"/>
      <c r="GSR799" s="214"/>
      <c r="GSS799" s="215"/>
      <c r="GST799" s="215"/>
      <c r="GSU799" s="216"/>
      <c r="GSW799" s="11"/>
      <c r="GTA799" s="213"/>
      <c r="GTB799" s="52"/>
      <c r="GTC799" s="17"/>
      <c r="GTD799" s="38"/>
      <c r="GTE799" s="38"/>
      <c r="GTF799" s="22"/>
      <c r="GTG799" s="38"/>
      <c r="GTH799" s="214"/>
      <c r="GTI799" s="215"/>
      <c r="GTJ799" s="215"/>
      <c r="GTK799" s="216"/>
      <c r="GTM799" s="11"/>
      <c r="GTQ799" s="213"/>
      <c r="GTR799" s="52"/>
      <c r="GTS799" s="17"/>
      <c r="GTT799" s="38"/>
      <c r="GTU799" s="38"/>
      <c r="GTV799" s="22"/>
      <c r="GTW799" s="38"/>
      <c r="GTX799" s="214"/>
      <c r="GTY799" s="215"/>
      <c r="GTZ799" s="215"/>
      <c r="GUA799" s="216"/>
      <c r="GUC799" s="11"/>
      <c r="GUG799" s="213"/>
      <c r="GUH799" s="52"/>
      <c r="GUI799" s="17"/>
      <c r="GUJ799" s="38"/>
      <c r="GUK799" s="38"/>
      <c r="GUL799" s="22"/>
      <c r="GUM799" s="38"/>
      <c r="GUN799" s="214"/>
      <c r="GUO799" s="215"/>
      <c r="GUP799" s="215"/>
      <c r="GUQ799" s="216"/>
      <c r="GUS799" s="11"/>
      <c r="GUW799" s="213"/>
      <c r="GUX799" s="52"/>
      <c r="GUY799" s="17"/>
      <c r="GUZ799" s="38"/>
      <c r="GVA799" s="38"/>
      <c r="GVB799" s="22"/>
      <c r="GVC799" s="38"/>
      <c r="GVD799" s="214"/>
      <c r="GVE799" s="215"/>
      <c r="GVF799" s="215"/>
      <c r="GVG799" s="216"/>
      <c r="GVI799" s="11"/>
      <c r="GVM799" s="213"/>
      <c r="GVN799" s="52"/>
      <c r="GVO799" s="17"/>
      <c r="GVP799" s="38"/>
      <c r="GVQ799" s="38"/>
      <c r="GVR799" s="22"/>
      <c r="GVS799" s="38"/>
      <c r="GVT799" s="214"/>
      <c r="GVU799" s="215"/>
      <c r="GVV799" s="215"/>
      <c r="GVW799" s="216"/>
      <c r="GVY799" s="11"/>
      <c r="GWC799" s="213"/>
      <c r="GWD799" s="52"/>
      <c r="GWE799" s="17"/>
      <c r="GWF799" s="38"/>
      <c r="GWG799" s="38"/>
      <c r="GWH799" s="22"/>
      <c r="GWI799" s="38"/>
      <c r="GWJ799" s="214"/>
      <c r="GWK799" s="215"/>
      <c r="GWL799" s="215"/>
      <c r="GWM799" s="216"/>
      <c r="GWO799" s="11"/>
      <c r="GWS799" s="213"/>
      <c r="GWT799" s="52"/>
      <c r="GWU799" s="17"/>
      <c r="GWV799" s="38"/>
      <c r="GWW799" s="38"/>
      <c r="GWX799" s="22"/>
      <c r="GWY799" s="38"/>
      <c r="GWZ799" s="214"/>
      <c r="GXA799" s="215"/>
      <c r="GXB799" s="215"/>
      <c r="GXC799" s="216"/>
      <c r="GXE799" s="11"/>
      <c r="GXI799" s="213"/>
      <c r="GXJ799" s="52"/>
      <c r="GXK799" s="17"/>
      <c r="GXL799" s="38"/>
      <c r="GXM799" s="38"/>
      <c r="GXN799" s="22"/>
      <c r="GXO799" s="38"/>
      <c r="GXP799" s="214"/>
      <c r="GXQ799" s="215"/>
      <c r="GXR799" s="215"/>
      <c r="GXS799" s="216"/>
      <c r="GXU799" s="11"/>
      <c r="GXY799" s="213"/>
      <c r="GXZ799" s="52"/>
      <c r="GYA799" s="17"/>
      <c r="GYB799" s="38"/>
      <c r="GYC799" s="38"/>
      <c r="GYD799" s="22"/>
      <c r="GYE799" s="38"/>
      <c r="GYF799" s="214"/>
      <c r="GYG799" s="215"/>
      <c r="GYH799" s="215"/>
      <c r="GYI799" s="216"/>
      <c r="GYK799" s="11"/>
      <c r="GYO799" s="213"/>
      <c r="GYP799" s="52"/>
      <c r="GYQ799" s="17"/>
      <c r="GYR799" s="38"/>
      <c r="GYS799" s="38"/>
      <c r="GYT799" s="22"/>
      <c r="GYU799" s="38"/>
      <c r="GYV799" s="214"/>
      <c r="GYW799" s="215"/>
      <c r="GYX799" s="215"/>
      <c r="GYY799" s="216"/>
      <c r="GZA799" s="11"/>
      <c r="GZE799" s="213"/>
      <c r="GZF799" s="52"/>
      <c r="GZG799" s="17"/>
      <c r="GZH799" s="38"/>
      <c r="GZI799" s="38"/>
      <c r="GZJ799" s="22"/>
      <c r="GZK799" s="38"/>
      <c r="GZL799" s="214"/>
      <c r="GZM799" s="215"/>
      <c r="GZN799" s="215"/>
      <c r="GZO799" s="216"/>
      <c r="GZQ799" s="11"/>
      <c r="GZU799" s="213"/>
      <c r="GZV799" s="52"/>
      <c r="GZW799" s="17"/>
      <c r="GZX799" s="38"/>
      <c r="GZY799" s="38"/>
      <c r="GZZ799" s="22"/>
      <c r="HAA799" s="38"/>
      <c r="HAB799" s="214"/>
      <c r="HAC799" s="215"/>
      <c r="HAD799" s="215"/>
      <c r="HAE799" s="216"/>
      <c r="HAG799" s="11"/>
      <c r="HAK799" s="213"/>
      <c r="HAL799" s="52"/>
      <c r="HAM799" s="17"/>
      <c r="HAN799" s="38"/>
      <c r="HAO799" s="38"/>
      <c r="HAP799" s="22"/>
      <c r="HAQ799" s="38"/>
      <c r="HAR799" s="214"/>
      <c r="HAS799" s="215"/>
      <c r="HAT799" s="215"/>
      <c r="HAU799" s="216"/>
      <c r="HAW799" s="11"/>
      <c r="HBA799" s="213"/>
      <c r="HBB799" s="52"/>
      <c r="HBC799" s="17"/>
      <c r="HBD799" s="38"/>
      <c r="HBE799" s="38"/>
      <c r="HBF799" s="22"/>
      <c r="HBG799" s="38"/>
      <c r="HBH799" s="214"/>
      <c r="HBI799" s="215"/>
      <c r="HBJ799" s="215"/>
      <c r="HBK799" s="216"/>
      <c r="HBM799" s="11"/>
      <c r="HBQ799" s="213"/>
      <c r="HBR799" s="52"/>
      <c r="HBS799" s="17"/>
      <c r="HBT799" s="38"/>
      <c r="HBU799" s="38"/>
      <c r="HBV799" s="22"/>
      <c r="HBW799" s="38"/>
      <c r="HBX799" s="214"/>
      <c r="HBY799" s="215"/>
      <c r="HBZ799" s="215"/>
      <c r="HCA799" s="216"/>
      <c r="HCC799" s="11"/>
      <c r="HCG799" s="213"/>
      <c r="HCH799" s="52"/>
      <c r="HCI799" s="17"/>
      <c r="HCJ799" s="38"/>
      <c r="HCK799" s="38"/>
      <c r="HCL799" s="22"/>
      <c r="HCM799" s="38"/>
      <c r="HCN799" s="214"/>
      <c r="HCO799" s="215"/>
      <c r="HCP799" s="215"/>
      <c r="HCQ799" s="216"/>
      <c r="HCS799" s="11"/>
      <c r="HCW799" s="213"/>
      <c r="HCX799" s="52"/>
      <c r="HCY799" s="17"/>
      <c r="HCZ799" s="38"/>
      <c r="HDA799" s="38"/>
      <c r="HDB799" s="22"/>
      <c r="HDC799" s="38"/>
      <c r="HDD799" s="214"/>
      <c r="HDE799" s="215"/>
      <c r="HDF799" s="215"/>
      <c r="HDG799" s="216"/>
      <c r="HDI799" s="11"/>
      <c r="HDM799" s="213"/>
      <c r="HDN799" s="52"/>
      <c r="HDO799" s="17"/>
      <c r="HDP799" s="38"/>
      <c r="HDQ799" s="38"/>
      <c r="HDR799" s="22"/>
      <c r="HDS799" s="38"/>
      <c r="HDT799" s="214"/>
      <c r="HDU799" s="215"/>
      <c r="HDV799" s="215"/>
      <c r="HDW799" s="216"/>
      <c r="HDY799" s="11"/>
      <c r="HEC799" s="213"/>
      <c r="HED799" s="52"/>
      <c r="HEE799" s="17"/>
      <c r="HEF799" s="38"/>
      <c r="HEG799" s="38"/>
      <c r="HEH799" s="22"/>
      <c r="HEI799" s="38"/>
      <c r="HEJ799" s="214"/>
      <c r="HEK799" s="215"/>
      <c r="HEL799" s="215"/>
      <c r="HEM799" s="216"/>
      <c r="HEO799" s="11"/>
      <c r="HES799" s="213"/>
      <c r="HET799" s="52"/>
      <c r="HEU799" s="17"/>
      <c r="HEV799" s="38"/>
      <c r="HEW799" s="38"/>
      <c r="HEX799" s="22"/>
      <c r="HEY799" s="38"/>
      <c r="HEZ799" s="214"/>
      <c r="HFA799" s="215"/>
      <c r="HFB799" s="215"/>
      <c r="HFC799" s="216"/>
      <c r="HFE799" s="11"/>
      <c r="HFI799" s="213"/>
      <c r="HFJ799" s="52"/>
      <c r="HFK799" s="17"/>
      <c r="HFL799" s="38"/>
      <c r="HFM799" s="38"/>
      <c r="HFN799" s="22"/>
      <c r="HFO799" s="38"/>
      <c r="HFP799" s="214"/>
      <c r="HFQ799" s="215"/>
      <c r="HFR799" s="215"/>
      <c r="HFS799" s="216"/>
      <c r="HFU799" s="11"/>
      <c r="HFY799" s="213"/>
      <c r="HFZ799" s="52"/>
      <c r="HGA799" s="17"/>
      <c r="HGB799" s="38"/>
      <c r="HGC799" s="38"/>
      <c r="HGD799" s="22"/>
      <c r="HGE799" s="38"/>
      <c r="HGF799" s="214"/>
      <c r="HGG799" s="215"/>
      <c r="HGH799" s="215"/>
      <c r="HGI799" s="216"/>
      <c r="HGK799" s="11"/>
      <c r="HGO799" s="213"/>
      <c r="HGP799" s="52"/>
      <c r="HGQ799" s="17"/>
      <c r="HGR799" s="38"/>
      <c r="HGS799" s="38"/>
      <c r="HGT799" s="22"/>
      <c r="HGU799" s="38"/>
      <c r="HGV799" s="214"/>
      <c r="HGW799" s="215"/>
      <c r="HGX799" s="215"/>
      <c r="HGY799" s="216"/>
      <c r="HHA799" s="11"/>
      <c r="HHE799" s="213"/>
      <c r="HHF799" s="52"/>
      <c r="HHG799" s="17"/>
      <c r="HHH799" s="38"/>
      <c r="HHI799" s="38"/>
      <c r="HHJ799" s="22"/>
      <c r="HHK799" s="38"/>
      <c r="HHL799" s="214"/>
      <c r="HHM799" s="215"/>
      <c r="HHN799" s="215"/>
      <c r="HHO799" s="216"/>
      <c r="HHQ799" s="11"/>
      <c r="HHU799" s="213"/>
      <c r="HHV799" s="52"/>
      <c r="HHW799" s="17"/>
      <c r="HHX799" s="38"/>
      <c r="HHY799" s="38"/>
      <c r="HHZ799" s="22"/>
      <c r="HIA799" s="38"/>
      <c r="HIB799" s="214"/>
      <c r="HIC799" s="215"/>
      <c r="HID799" s="215"/>
      <c r="HIE799" s="216"/>
      <c r="HIG799" s="11"/>
      <c r="HIK799" s="213"/>
      <c r="HIL799" s="52"/>
      <c r="HIM799" s="17"/>
      <c r="HIN799" s="38"/>
      <c r="HIO799" s="38"/>
      <c r="HIP799" s="22"/>
      <c r="HIQ799" s="38"/>
      <c r="HIR799" s="214"/>
      <c r="HIS799" s="215"/>
      <c r="HIT799" s="215"/>
      <c r="HIU799" s="216"/>
      <c r="HIW799" s="11"/>
      <c r="HJA799" s="213"/>
      <c r="HJB799" s="52"/>
      <c r="HJC799" s="17"/>
      <c r="HJD799" s="38"/>
      <c r="HJE799" s="38"/>
      <c r="HJF799" s="22"/>
      <c r="HJG799" s="38"/>
      <c r="HJH799" s="214"/>
      <c r="HJI799" s="215"/>
      <c r="HJJ799" s="215"/>
      <c r="HJK799" s="216"/>
      <c r="HJM799" s="11"/>
      <c r="HJQ799" s="213"/>
      <c r="HJR799" s="52"/>
      <c r="HJS799" s="17"/>
      <c r="HJT799" s="38"/>
      <c r="HJU799" s="38"/>
      <c r="HJV799" s="22"/>
      <c r="HJW799" s="38"/>
      <c r="HJX799" s="214"/>
      <c r="HJY799" s="215"/>
      <c r="HJZ799" s="215"/>
      <c r="HKA799" s="216"/>
      <c r="HKC799" s="11"/>
      <c r="HKG799" s="213"/>
      <c r="HKH799" s="52"/>
      <c r="HKI799" s="17"/>
      <c r="HKJ799" s="38"/>
      <c r="HKK799" s="38"/>
      <c r="HKL799" s="22"/>
      <c r="HKM799" s="38"/>
      <c r="HKN799" s="214"/>
      <c r="HKO799" s="215"/>
      <c r="HKP799" s="215"/>
      <c r="HKQ799" s="216"/>
      <c r="HKS799" s="11"/>
      <c r="HKW799" s="213"/>
      <c r="HKX799" s="52"/>
      <c r="HKY799" s="17"/>
      <c r="HKZ799" s="38"/>
      <c r="HLA799" s="38"/>
      <c r="HLB799" s="22"/>
      <c r="HLC799" s="38"/>
      <c r="HLD799" s="214"/>
      <c r="HLE799" s="215"/>
      <c r="HLF799" s="215"/>
      <c r="HLG799" s="216"/>
      <c r="HLI799" s="11"/>
      <c r="HLM799" s="213"/>
      <c r="HLN799" s="52"/>
      <c r="HLO799" s="17"/>
      <c r="HLP799" s="38"/>
      <c r="HLQ799" s="38"/>
      <c r="HLR799" s="22"/>
      <c r="HLS799" s="38"/>
      <c r="HLT799" s="214"/>
      <c r="HLU799" s="215"/>
      <c r="HLV799" s="215"/>
      <c r="HLW799" s="216"/>
      <c r="HLY799" s="11"/>
      <c r="HMC799" s="213"/>
      <c r="HMD799" s="52"/>
      <c r="HME799" s="17"/>
      <c r="HMF799" s="38"/>
      <c r="HMG799" s="38"/>
      <c r="HMH799" s="22"/>
      <c r="HMI799" s="38"/>
      <c r="HMJ799" s="214"/>
      <c r="HMK799" s="215"/>
      <c r="HML799" s="215"/>
      <c r="HMM799" s="216"/>
      <c r="HMO799" s="11"/>
      <c r="HMS799" s="213"/>
      <c r="HMT799" s="52"/>
      <c r="HMU799" s="17"/>
      <c r="HMV799" s="38"/>
      <c r="HMW799" s="38"/>
      <c r="HMX799" s="22"/>
      <c r="HMY799" s="38"/>
      <c r="HMZ799" s="214"/>
      <c r="HNA799" s="215"/>
      <c r="HNB799" s="215"/>
      <c r="HNC799" s="216"/>
      <c r="HNE799" s="11"/>
      <c r="HNI799" s="213"/>
      <c r="HNJ799" s="52"/>
      <c r="HNK799" s="17"/>
      <c r="HNL799" s="38"/>
      <c r="HNM799" s="38"/>
      <c r="HNN799" s="22"/>
      <c r="HNO799" s="38"/>
      <c r="HNP799" s="214"/>
      <c r="HNQ799" s="215"/>
      <c r="HNR799" s="215"/>
      <c r="HNS799" s="216"/>
      <c r="HNU799" s="11"/>
      <c r="HNY799" s="213"/>
      <c r="HNZ799" s="52"/>
      <c r="HOA799" s="17"/>
      <c r="HOB799" s="38"/>
      <c r="HOC799" s="38"/>
      <c r="HOD799" s="22"/>
      <c r="HOE799" s="38"/>
      <c r="HOF799" s="214"/>
      <c r="HOG799" s="215"/>
      <c r="HOH799" s="215"/>
      <c r="HOI799" s="216"/>
      <c r="HOK799" s="11"/>
      <c r="HOO799" s="213"/>
      <c r="HOP799" s="52"/>
      <c r="HOQ799" s="17"/>
      <c r="HOR799" s="38"/>
      <c r="HOS799" s="38"/>
      <c r="HOT799" s="22"/>
      <c r="HOU799" s="38"/>
      <c r="HOV799" s="214"/>
      <c r="HOW799" s="215"/>
      <c r="HOX799" s="215"/>
      <c r="HOY799" s="216"/>
      <c r="HPA799" s="11"/>
      <c r="HPE799" s="213"/>
      <c r="HPF799" s="52"/>
      <c r="HPG799" s="17"/>
      <c r="HPH799" s="38"/>
      <c r="HPI799" s="38"/>
      <c r="HPJ799" s="22"/>
      <c r="HPK799" s="38"/>
      <c r="HPL799" s="214"/>
      <c r="HPM799" s="215"/>
      <c r="HPN799" s="215"/>
      <c r="HPO799" s="216"/>
      <c r="HPQ799" s="11"/>
      <c r="HPU799" s="213"/>
      <c r="HPV799" s="52"/>
      <c r="HPW799" s="17"/>
      <c r="HPX799" s="38"/>
      <c r="HPY799" s="38"/>
      <c r="HPZ799" s="22"/>
      <c r="HQA799" s="38"/>
      <c r="HQB799" s="214"/>
      <c r="HQC799" s="215"/>
      <c r="HQD799" s="215"/>
      <c r="HQE799" s="216"/>
      <c r="HQG799" s="11"/>
      <c r="HQK799" s="213"/>
      <c r="HQL799" s="52"/>
      <c r="HQM799" s="17"/>
      <c r="HQN799" s="38"/>
      <c r="HQO799" s="38"/>
      <c r="HQP799" s="22"/>
      <c r="HQQ799" s="38"/>
      <c r="HQR799" s="214"/>
      <c r="HQS799" s="215"/>
      <c r="HQT799" s="215"/>
      <c r="HQU799" s="216"/>
      <c r="HQW799" s="11"/>
      <c r="HRA799" s="213"/>
      <c r="HRB799" s="52"/>
      <c r="HRC799" s="17"/>
      <c r="HRD799" s="38"/>
      <c r="HRE799" s="38"/>
      <c r="HRF799" s="22"/>
      <c r="HRG799" s="38"/>
      <c r="HRH799" s="214"/>
      <c r="HRI799" s="215"/>
      <c r="HRJ799" s="215"/>
      <c r="HRK799" s="216"/>
      <c r="HRM799" s="11"/>
      <c r="HRQ799" s="213"/>
      <c r="HRR799" s="52"/>
      <c r="HRS799" s="17"/>
      <c r="HRT799" s="38"/>
      <c r="HRU799" s="38"/>
      <c r="HRV799" s="22"/>
      <c r="HRW799" s="38"/>
      <c r="HRX799" s="214"/>
      <c r="HRY799" s="215"/>
      <c r="HRZ799" s="215"/>
      <c r="HSA799" s="216"/>
      <c r="HSC799" s="11"/>
      <c r="HSG799" s="213"/>
      <c r="HSH799" s="52"/>
      <c r="HSI799" s="17"/>
      <c r="HSJ799" s="38"/>
      <c r="HSK799" s="38"/>
      <c r="HSL799" s="22"/>
      <c r="HSM799" s="38"/>
      <c r="HSN799" s="214"/>
      <c r="HSO799" s="215"/>
      <c r="HSP799" s="215"/>
      <c r="HSQ799" s="216"/>
      <c r="HSS799" s="11"/>
      <c r="HSW799" s="213"/>
      <c r="HSX799" s="52"/>
      <c r="HSY799" s="17"/>
      <c r="HSZ799" s="38"/>
      <c r="HTA799" s="38"/>
      <c r="HTB799" s="22"/>
      <c r="HTC799" s="38"/>
      <c r="HTD799" s="214"/>
      <c r="HTE799" s="215"/>
      <c r="HTF799" s="215"/>
      <c r="HTG799" s="216"/>
      <c r="HTI799" s="11"/>
      <c r="HTM799" s="213"/>
      <c r="HTN799" s="52"/>
      <c r="HTO799" s="17"/>
      <c r="HTP799" s="38"/>
      <c r="HTQ799" s="38"/>
      <c r="HTR799" s="22"/>
      <c r="HTS799" s="38"/>
      <c r="HTT799" s="214"/>
      <c r="HTU799" s="215"/>
      <c r="HTV799" s="215"/>
      <c r="HTW799" s="216"/>
      <c r="HTY799" s="11"/>
      <c r="HUC799" s="213"/>
      <c r="HUD799" s="52"/>
      <c r="HUE799" s="17"/>
      <c r="HUF799" s="38"/>
      <c r="HUG799" s="38"/>
      <c r="HUH799" s="22"/>
      <c r="HUI799" s="38"/>
      <c r="HUJ799" s="214"/>
      <c r="HUK799" s="215"/>
      <c r="HUL799" s="215"/>
      <c r="HUM799" s="216"/>
      <c r="HUO799" s="11"/>
      <c r="HUS799" s="213"/>
      <c r="HUT799" s="52"/>
      <c r="HUU799" s="17"/>
      <c r="HUV799" s="38"/>
      <c r="HUW799" s="38"/>
      <c r="HUX799" s="22"/>
      <c r="HUY799" s="38"/>
      <c r="HUZ799" s="214"/>
      <c r="HVA799" s="215"/>
      <c r="HVB799" s="215"/>
      <c r="HVC799" s="216"/>
      <c r="HVE799" s="11"/>
      <c r="HVI799" s="213"/>
      <c r="HVJ799" s="52"/>
      <c r="HVK799" s="17"/>
      <c r="HVL799" s="38"/>
      <c r="HVM799" s="38"/>
      <c r="HVN799" s="22"/>
      <c r="HVO799" s="38"/>
      <c r="HVP799" s="214"/>
      <c r="HVQ799" s="215"/>
      <c r="HVR799" s="215"/>
      <c r="HVS799" s="216"/>
      <c r="HVU799" s="11"/>
      <c r="HVY799" s="213"/>
      <c r="HVZ799" s="52"/>
      <c r="HWA799" s="17"/>
      <c r="HWB799" s="38"/>
      <c r="HWC799" s="38"/>
      <c r="HWD799" s="22"/>
      <c r="HWE799" s="38"/>
      <c r="HWF799" s="214"/>
      <c r="HWG799" s="215"/>
      <c r="HWH799" s="215"/>
      <c r="HWI799" s="216"/>
      <c r="HWK799" s="11"/>
      <c r="HWO799" s="213"/>
      <c r="HWP799" s="52"/>
      <c r="HWQ799" s="17"/>
      <c r="HWR799" s="38"/>
      <c r="HWS799" s="38"/>
      <c r="HWT799" s="22"/>
      <c r="HWU799" s="38"/>
      <c r="HWV799" s="214"/>
      <c r="HWW799" s="215"/>
      <c r="HWX799" s="215"/>
      <c r="HWY799" s="216"/>
      <c r="HXA799" s="11"/>
      <c r="HXE799" s="213"/>
      <c r="HXF799" s="52"/>
      <c r="HXG799" s="17"/>
      <c r="HXH799" s="38"/>
      <c r="HXI799" s="38"/>
      <c r="HXJ799" s="22"/>
      <c r="HXK799" s="38"/>
      <c r="HXL799" s="214"/>
      <c r="HXM799" s="215"/>
      <c r="HXN799" s="215"/>
      <c r="HXO799" s="216"/>
      <c r="HXQ799" s="11"/>
      <c r="HXU799" s="213"/>
      <c r="HXV799" s="52"/>
      <c r="HXW799" s="17"/>
      <c r="HXX799" s="38"/>
      <c r="HXY799" s="38"/>
      <c r="HXZ799" s="22"/>
      <c r="HYA799" s="38"/>
      <c r="HYB799" s="214"/>
      <c r="HYC799" s="215"/>
      <c r="HYD799" s="215"/>
      <c r="HYE799" s="216"/>
      <c r="HYG799" s="11"/>
      <c r="HYK799" s="213"/>
      <c r="HYL799" s="52"/>
      <c r="HYM799" s="17"/>
      <c r="HYN799" s="38"/>
      <c r="HYO799" s="38"/>
      <c r="HYP799" s="22"/>
      <c r="HYQ799" s="38"/>
      <c r="HYR799" s="214"/>
      <c r="HYS799" s="215"/>
      <c r="HYT799" s="215"/>
      <c r="HYU799" s="216"/>
      <c r="HYW799" s="11"/>
      <c r="HZA799" s="213"/>
      <c r="HZB799" s="52"/>
      <c r="HZC799" s="17"/>
      <c r="HZD799" s="38"/>
      <c r="HZE799" s="38"/>
      <c r="HZF799" s="22"/>
      <c r="HZG799" s="38"/>
      <c r="HZH799" s="214"/>
      <c r="HZI799" s="215"/>
      <c r="HZJ799" s="215"/>
      <c r="HZK799" s="216"/>
      <c r="HZM799" s="11"/>
      <c r="HZQ799" s="213"/>
      <c r="HZR799" s="52"/>
      <c r="HZS799" s="17"/>
      <c r="HZT799" s="38"/>
      <c r="HZU799" s="38"/>
      <c r="HZV799" s="22"/>
      <c r="HZW799" s="38"/>
      <c r="HZX799" s="214"/>
      <c r="HZY799" s="215"/>
      <c r="HZZ799" s="215"/>
      <c r="IAA799" s="216"/>
      <c r="IAC799" s="11"/>
      <c r="IAG799" s="213"/>
      <c r="IAH799" s="52"/>
      <c r="IAI799" s="17"/>
      <c r="IAJ799" s="38"/>
      <c r="IAK799" s="38"/>
      <c r="IAL799" s="22"/>
      <c r="IAM799" s="38"/>
      <c r="IAN799" s="214"/>
      <c r="IAO799" s="215"/>
      <c r="IAP799" s="215"/>
      <c r="IAQ799" s="216"/>
      <c r="IAS799" s="11"/>
      <c r="IAW799" s="213"/>
      <c r="IAX799" s="52"/>
      <c r="IAY799" s="17"/>
      <c r="IAZ799" s="38"/>
      <c r="IBA799" s="38"/>
      <c r="IBB799" s="22"/>
      <c r="IBC799" s="38"/>
      <c r="IBD799" s="214"/>
      <c r="IBE799" s="215"/>
      <c r="IBF799" s="215"/>
      <c r="IBG799" s="216"/>
      <c r="IBI799" s="11"/>
      <c r="IBM799" s="213"/>
      <c r="IBN799" s="52"/>
      <c r="IBO799" s="17"/>
      <c r="IBP799" s="38"/>
      <c r="IBQ799" s="38"/>
      <c r="IBR799" s="22"/>
      <c r="IBS799" s="38"/>
      <c r="IBT799" s="214"/>
      <c r="IBU799" s="215"/>
      <c r="IBV799" s="215"/>
      <c r="IBW799" s="216"/>
      <c r="IBY799" s="11"/>
      <c r="ICC799" s="213"/>
      <c r="ICD799" s="52"/>
      <c r="ICE799" s="17"/>
      <c r="ICF799" s="38"/>
      <c r="ICG799" s="38"/>
      <c r="ICH799" s="22"/>
      <c r="ICI799" s="38"/>
      <c r="ICJ799" s="214"/>
      <c r="ICK799" s="215"/>
      <c r="ICL799" s="215"/>
      <c r="ICM799" s="216"/>
      <c r="ICO799" s="11"/>
      <c r="ICS799" s="213"/>
      <c r="ICT799" s="52"/>
      <c r="ICU799" s="17"/>
      <c r="ICV799" s="38"/>
      <c r="ICW799" s="38"/>
      <c r="ICX799" s="22"/>
      <c r="ICY799" s="38"/>
      <c r="ICZ799" s="214"/>
      <c r="IDA799" s="215"/>
      <c r="IDB799" s="215"/>
      <c r="IDC799" s="216"/>
      <c r="IDE799" s="11"/>
      <c r="IDI799" s="213"/>
      <c r="IDJ799" s="52"/>
      <c r="IDK799" s="17"/>
      <c r="IDL799" s="38"/>
      <c r="IDM799" s="38"/>
      <c r="IDN799" s="22"/>
      <c r="IDO799" s="38"/>
      <c r="IDP799" s="214"/>
      <c r="IDQ799" s="215"/>
      <c r="IDR799" s="215"/>
      <c r="IDS799" s="216"/>
      <c r="IDU799" s="11"/>
      <c r="IDY799" s="213"/>
      <c r="IDZ799" s="52"/>
      <c r="IEA799" s="17"/>
      <c r="IEB799" s="38"/>
      <c r="IEC799" s="38"/>
      <c r="IED799" s="22"/>
      <c r="IEE799" s="38"/>
      <c r="IEF799" s="214"/>
      <c r="IEG799" s="215"/>
      <c r="IEH799" s="215"/>
      <c r="IEI799" s="216"/>
      <c r="IEK799" s="11"/>
      <c r="IEO799" s="213"/>
      <c r="IEP799" s="52"/>
      <c r="IEQ799" s="17"/>
      <c r="IER799" s="38"/>
      <c r="IES799" s="38"/>
      <c r="IET799" s="22"/>
      <c r="IEU799" s="38"/>
      <c r="IEV799" s="214"/>
      <c r="IEW799" s="215"/>
      <c r="IEX799" s="215"/>
      <c r="IEY799" s="216"/>
      <c r="IFA799" s="11"/>
      <c r="IFE799" s="213"/>
      <c r="IFF799" s="52"/>
      <c r="IFG799" s="17"/>
      <c r="IFH799" s="38"/>
      <c r="IFI799" s="38"/>
      <c r="IFJ799" s="22"/>
      <c r="IFK799" s="38"/>
      <c r="IFL799" s="214"/>
      <c r="IFM799" s="215"/>
      <c r="IFN799" s="215"/>
      <c r="IFO799" s="216"/>
      <c r="IFQ799" s="11"/>
      <c r="IFU799" s="213"/>
      <c r="IFV799" s="52"/>
      <c r="IFW799" s="17"/>
      <c r="IFX799" s="38"/>
      <c r="IFY799" s="38"/>
      <c r="IFZ799" s="22"/>
      <c r="IGA799" s="38"/>
      <c r="IGB799" s="214"/>
      <c r="IGC799" s="215"/>
      <c r="IGD799" s="215"/>
      <c r="IGE799" s="216"/>
      <c r="IGG799" s="11"/>
      <c r="IGK799" s="213"/>
      <c r="IGL799" s="52"/>
      <c r="IGM799" s="17"/>
      <c r="IGN799" s="38"/>
      <c r="IGO799" s="38"/>
      <c r="IGP799" s="22"/>
      <c r="IGQ799" s="38"/>
      <c r="IGR799" s="214"/>
      <c r="IGS799" s="215"/>
      <c r="IGT799" s="215"/>
      <c r="IGU799" s="216"/>
      <c r="IGW799" s="11"/>
      <c r="IHA799" s="213"/>
      <c r="IHB799" s="52"/>
      <c r="IHC799" s="17"/>
      <c r="IHD799" s="38"/>
      <c r="IHE799" s="38"/>
      <c r="IHF799" s="22"/>
      <c r="IHG799" s="38"/>
      <c r="IHH799" s="214"/>
      <c r="IHI799" s="215"/>
      <c r="IHJ799" s="215"/>
      <c r="IHK799" s="216"/>
      <c r="IHM799" s="11"/>
      <c r="IHQ799" s="213"/>
      <c r="IHR799" s="52"/>
      <c r="IHS799" s="17"/>
      <c r="IHT799" s="38"/>
      <c r="IHU799" s="38"/>
      <c r="IHV799" s="22"/>
      <c r="IHW799" s="38"/>
      <c r="IHX799" s="214"/>
      <c r="IHY799" s="215"/>
      <c r="IHZ799" s="215"/>
      <c r="IIA799" s="216"/>
      <c r="IIC799" s="11"/>
      <c r="IIG799" s="213"/>
      <c r="IIH799" s="52"/>
      <c r="III799" s="17"/>
      <c r="IIJ799" s="38"/>
      <c r="IIK799" s="38"/>
      <c r="IIL799" s="22"/>
      <c r="IIM799" s="38"/>
      <c r="IIN799" s="214"/>
      <c r="IIO799" s="215"/>
      <c r="IIP799" s="215"/>
      <c r="IIQ799" s="216"/>
      <c r="IIS799" s="11"/>
      <c r="IIW799" s="213"/>
      <c r="IIX799" s="52"/>
      <c r="IIY799" s="17"/>
      <c r="IIZ799" s="38"/>
      <c r="IJA799" s="38"/>
      <c r="IJB799" s="22"/>
      <c r="IJC799" s="38"/>
      <c r="IJD799" s="214"/>
      <c r="IJE799" s="215"/>
      <c r="IJF799" s="215"/>
      <c r="IJG799" s="216"/>
      <c r="IJI799" s="11"/>
      <c r="IJM799" s="213"/>
      <c r="IJN799" s="52"/>
      <c r="IJO799" s="17"/>
      <c r="IJP799" s="38"/>
      <c r="IJQ799" s="38"/>
      <c r="IJR799" s="22"/>
      <c r="IJS799" s="38"/>
      <c r="IJT799" s="214"/>
      <c r="IJU799" s="215"/>
      <c r="IJV799" s="215"/>
      <c r="IJW799" s="216"/>
      <c r="IJY799" s="11"/>
      <c r="IKC799" s="213"/>
      <c r="IKD799" s="52"/>
      <c r="IKE799" s="17"/>
      <c r="IKF799" s="38"/>
      <c r="IKG799" s="38"/>
      <c r="IKH799" s="22"/>
      <c r="IKI799" s="38"/>
      <c r="IKJ799" s="214"/>
      <c r="IKK799" s="215"/>
      <c r="IKL799" s="215"/>
      <c r="IKM799" s="216"/>
      <c r="IKO799" s="11"/>
      <c r="IKS799" s="213"/>
      <c r="IKT799" s="52"/>
      <c r="IKU799" s="17"/>
      <c r="IKV799" s="38"/>
      <c r="IKW799" s="38"/>
      <c r="IKX799" s="22"/>
      <c r="IKY799" s="38"/>
      <c r="IKZ799" s="214"/>
      <c r="ILA799" s="215"/>
      <c r="ILB799" s="215"/>
      <c r="ILC799" s="216"/>
      <c r="ILE799" s="11"/>
      <c r="ILI799" s="213"/>
      <c r="ILJ799" s="52"/>
      <c r="ILK799" s="17"/>
      <c r="ILL799" s="38"/>
      <c r="ILM799" s="38"/>
      <c r="ILN799" s="22"/>
      <c r="ILO799" s="38"/>
      <c r="ILP799" s="214"/>
      <c r="ILQ799" s="215"/>
      <c r="ILR799" s="215"/>
      <c r="ILS799" s="216"/>
      <c r="ILU799" s="11"/>
      <c r="ILY799" s="213"/>
      <c r="ILZ799" s="52"/>
      <c r="IMA799" s="17"/>
      <c r="IMB799" s="38"/>
      <c r="IMC799" s="38"/>
      <c r="IMD799" s="22"/>
      <c r="IME799" s="38"/>
      <c r="IMF799" s="214"/>
      <c r="IMG799" s="215"/>
      <c r="IMH799" s="215"/>
      <c r="IMI799" s="216"/>
      <c r="IMK799" s="11"/>
      <c r="IMO799" s="213"/>
      <c r="IMP799" s="52"/>
      <c r="IMQ799" s="17"/>
      <c r="IMR799" s="38"/>
      <c r="IMS799" s="38"/>
      <c r="IMT799" s="22"/>
      <c r="IMU799" s="38"/>
      <c r="IMV799" s="214"/>
      <c r="IMW799" s="215"/>
      <c r="IMX799" s="215"/>
      <c r="IMY799" s="216"/>
      <c r="INA799" s="11"/>
      <c r="INE799" s="213"/>
      <c r="INF799" s="52"/>
      <c r="ING799" s="17"/>
      <c r="INH799" s="38"/>
      <c r="INI799" s="38"/>
      <c r="INJ799" s="22"/>
      <c r="INK799" s="38"/>
      <c r="INL799" s="214"/>
      <c r="INM799" s="215"/>
      <c r="INN799" s="215"/>
      <c r="INO799" s="216"/>
      <c r="INQ799" s="11"/>
      <c r="INU799" s="213"/>
      <c r="INV799" s="52"/>
      <c r="INW799" s="17"/>
      <c r="INX799" s="38"/>
      <c r="INY799" s="38"/>
      <c r="INZ799" s="22"/>
      <c r="IOA799" s="38"/>
      <c r="IOB799" s="214"/>
      <c r="IOC799" s="215"/>
      <c r="IOD799" s="215"/>
      <c r="IOE799" s="216"/>
      <c r="IOG799" s="11"/>
      <c r="IOK799" s="213"/>
      <c r="IOL799" s="52"/>
      <c r="IOM799" s="17"/>
      <c r="ION799" s="38"/>
      <c r="IOO799" s="38"/>
      <c r="IOP799" s="22"/>
      <c r="IOQ799" s="38"/>
      <c r="IOR799" s="214"/>
      <c r="IOS799" s="215"/>
      <c r="IOT799" s="215"/>
      <c r="IOU799" s="216"/>
      <c r="IOW799" s="11"/>
      <c r="IPA799" s="213"/>
      <c r="IPB799" s="52"/>
      <c r="IPC799" s="17"/>
      <c r="IPD799" s="38"/>
      <c r="IPE799" s="38"/>
      <c r="IPF799" s="22"/>
      <c r="IPG799" s="38"/>
      <c r="IPH799" s="214"/>
      <c r="IPI799" s="215"/>
      <c r="IPJ799" s="215"/>
      <c r="IPK799" s="216"/>
      <c r="IPM799" s="11"/>
      <c r="IPQ799" s="213"/>
      <c r="IPR799" s="52"/>
      <c r="IPS799" s="17"/>
      <c r="IPT799" s="38"/>
      <c r="IPU799" s="38"/>
      <c r="IPV799" s="22"/>
      <c r="IPW799" s="38"/>
      <c r="IPX799" s="214"/>
      <c r="IPY799" s="215"/>
      <c r="IPZ799" s="215"/>
      <c r="IQA799" s="216"/>
      <c r="IQC799" s="11"/>
      <c r="IQG799" s="213"/>
      <c r="IQH799" s="52"/>
      <c r="IQI799" s="17"/>
      <c r="IQJ799" s="38"/>
      <c r="IQK799" s="38"/>
      <c r="IQL799" s="22"/>
      <c r="IQM799" s="38"/>
      <c r="IQN799" s="214"/>
      <c r="IQO799" s="215"/>
      <c r="IQP799" s="215"/>
      <c r="IQQ799" s="216"/>
      <c r="IQS799" s="11"/>
      <c r="IQW799" s="213"/>
      <c r="IQX799" s="52"/>
      <c r="IQY799" s="17"/>
      <c r="IQZ799" s="38"/>
      <c r="IRA799" s="38"/>
      <c r="IRB799" s="22"/>
      <c r="IRC799" s="38"/>
      <c r="IRD799" s="214"/>
      <c r="IRE799" s="215"/>
      <c r="IRF799" s="215"/>
      <c r="IRG799" s="216"/>
      <c r="IRI799" s="11"/>
      <c r="IRM799" s="213"/>
      <c r="IRN799" s="52"/>
      <c r="IRO799" s="17"/>
      <c r="IRP799" s="38"/>
      <c r="IRQ799" s="38"/>
      <c r="IRR799" s="22"/>
      <c r="IRS799" s="38"/>
      <c r="IRT799" s="214"/>
      <c r="IRU799" s="215"/>
      <c r="IRV799" s="215"/>
      <c r="IRW799" s="216"/>
      <c r="IRY799" s="11"/>
      <c r="ISC799" s="213"/>
      <c r="ISD799" s="52"/>
      <c r="ISE799" s="17"/>
      <c r="ISF799" s="38"/>
      <c r="ISG799" s="38"/>
      <c r="ISH799" s="22"/>
      <c r="ISI799" s="38"/>
      <c r="ISJ799" s="214"/>
      <c r="ISK799" s="215"/>
      <c r="ISL799" s="215"/>
      <c r="ISM799" s="216"/>
      <c r="ISO799" s="11"/>
      <c r="ISS799" s="213"/>
      <c r="IST799" s="52"/>
      <c r="ISU799" s="17"/>
      <c r="ISV799" s="38"/>
      <c r="ISW799" s="38"/>
      <c r="ISX799" s="22"/>
      <c r="ISY799" s="38"/>
      <c r="ISZ799" s="214"/>
      <c r="ITA799" s="215"/>
      <c r="ITB799" s="215"/>
      <c r="ITC799" s="216"/>
      <c r="ITE799" s="11"/>
      <c r="ITI799" s="213"/>
      <c r="ITJ799" s="52"/>
      <c r="ITK799" s="17"/>
      <c r="ITL799" s="38"/>
      <c r="ITM799" s="38"/>
      <c r="ITN799" s="22"/>
      <c r="ITO799" s="38"/>
      <c r="ITP799" s="214"/>
      <c r="ITQ799" s="215"/>
      <c r="ITR799" s="215"/>
      <c r="ITS799" s="216"/>
      <c r="ITU799" s="11"/>
      <c r="ITY799" s="213"/>
      <c r="ITZ799" s="52"/>
      <c r="IUA799" s="17"/>
      <c r="IUB799" s="38"/>
      <c r="IUC799" s="38"/>
      <c r="IUD799" s="22"/>
      <c r="IUE799" s="38"/>
      <c r="IUF799" s="214"/>
      <c r="IUG799" s="215"/>
      <c r="IUH799" s="215"/>
      <c r="IUI799" s="216"/>
      <c r="IUK799" s="11"/>
      <c r="IUO799" s="213"/>
      <c r="IUP799" s="52"/>
      <c r="IUQ799" s="17"/>
      <c r="IUR799" s="38"/>
      <c r="IUS799" s="38"/>
      <c r="IUT799" s="22"/>
      <c r="IUU799" s="38"/>
      <c r="IUV799" s="214"/>
      <c r="IUW799" s="215"/>
      <c r="IUX799" s="215"/>
      <c r="IUY799" s="216"/>
      <c r="IVA799" s="11"/>
      <c r="IVE799" s="213"/>
      <c r="IVF799" s="52"/>
      <c r="IVG799" s="17"/>
      <c r="IVH799" s="38"/>
      <c r="IVI799" s="38"/>
      <c r="IVJ799" s="22"/>
      <c r="IVK799" s="38"/>
      <c r="IVL799" s="214"/>
      <c r="IVM799" s="215"/>
      <c r="IVN799" s="215"/>
      <c r="IVO799" s="216"/>
      <c r="IVQ799" s="11"/>
      <c r="IVU799" s="213"/>
      <c r="IVV799" s="52"/>
      <c r="IVW799" s="17"/>
      <c r="IVX799" s="38"/>
      <c r="IVY799" s="38"/>
      <c r="IVZ799" s="22"/>
      <c r="IWA799" s="38"/>
      <c r="IWB799" s="214"/>
      <c r="IWC799" s="215"/>
      <c r="IWD799" s="215"/>
      <c r="IWE799" s="216"/>
      <c r="IWG799" s="11"/>
      <c r="IWK799" s="213"/>
      <c r="IWL799" s="52"/>
      <c r="IWM799" s="17"/>
      <c r="IWN799" s="38"/>
      <c r="IWO799" s="38"/>
      <c r="IWP799" s="22"/>
      <c r="IWQ799" s="38"/>
      <c r="IWR799" s="214"/>
      <c r="IWS799" s="215"/>
      <c r="IWT799" s="215"/>
      <c r="IWU799" s="216"/>
      <c r="IWW799" s="11"/>
      <c r="IXA799" s="213"/>
      <c r="IXB799" s="52"/>
      <c r="IXC799" s="17"/>
      <c r="IXD799" s="38"/>
      <c r="IXE799" s="38"/>
      <c r="IXF799" s="22"/>
      <c r="IXG799" s="38"/>
      <c r="IXH799" s="214"/>
      <c r="IXI799" s="215"/>
      <c r="IXJ799" s="215"/>
      <c r="IXK799" s="216"/>
      <c r="IXM799" s="11"/>
      <c r="IXQ799" s="213"/>
      <c r="IXR799" s="52"/>
      <c r="IXS799" s="17"/>
      <c r="IXT799" s="38"/>
      <c r="IXU799" s="38"/>
      <c r="IXV799" s="22"/>
      <c r="IXW799" s="38"/>
      <c r="IXX799" s="214"/>
      <c r="IXY799" s="215"/>
      <c r="IXZ799" s="215"/>
      <c r="IYA799" s="216"/>
      <c r="IYC799" s="11"/>
      <c r="IYG799" s="213"/>
      <c r="IYH799" s="52"/>
      <c r="IYI799" s="17"/>
      <c r="IYJ799" s="38"/>
      <c r="IYK799" s="38"/>
      <c r="IYL799" s="22"/>
      <c r="IYM799" s="38"/>
      <c r="IYN799" s="214"/>
      <c r="IYO799" s="215"/>
      <c r="IYP799" s="215"/>
      <c r="IYQ799" s="216"/>
      <c r="IYS799" s="11"/>
      <c r="IYW799" s="213"/>
      <c r="IYX799" s="52"/>
      <c r="IYY799" s="17"/>
      <c r="IYZ799" s="38"/>
      <c r="IZA799" s="38"/>
      <c r="IZB799" s="22"/>
      <c r="IZC799" s="38"/>
      <c r="IZD799" s="214"/>
      <c r="IZE799" s="215"/>
      <c r="IZF799" s="215"/>
      <c r="IZG799" s="216"/>
      <c r="IZI799" s="11"/>
      <c r="IZM799" s="213"/>
      <c r="IZN799" s="52"/>
      <c r="IZO799" s="17"/>
      <c r="IZP799" s="38"/>
      <c r="IZQ799" s="38"/>
      <c r="IZR799" s="22"/>
      <c r="IZS799" s="38"/>
      <c r="IZT799" s="214"/>
      <c r="IZU799" s="215"/>
      <c r="IZV799" s="215"/>
      <c r="IZW799" s="216"/>
      <c r="IZY799" s="11"/>
      <c r="JAC799" s="213"/>
      <c r="JAD799" s="52"/>
      <c r="JAE799" s="17"/>
      <c r="JAF799" s="38"/>
      <c r="JAG799" s="38"/>
      <c r="JAH799" s="22"/>
      <c r="JAI799" s="38"/>
      <c r="JAJ799" s="214"/>
      <c r="JAK799" s="215"/>
      <c r="JAL799" s="215"/>
      <c r="JAM799" s="216"/>
      <c r="JAO799" s="11"/>
      <c r="JAS799" s="213"/>
      <c r="JAT799" s="52"/>
      <c r="JAU799" s="17"/>
      <c r="JAV799" s="38"/>
      <c r="JAW799" s="38"/>
      <c r="JAX799" s="22"/>
      <c r="JAY799" s="38"/>
      <c r="JAZ799" s="214"/>
      <c r="JBA799" s="215"/>
      <c r="JBB799" s="215"/>
      <c r="JBC799" s="216"/>
      <c r="JBE799" s="11"/>
      <c r="JBI799" s="213"/>
      <c r="JBJ799" s="52"/>
      <c r="JBK799" s="17"/>
      <c r="JBL799" s="38"/>
      <c r="JBM799" s="38"/>
      <c r="JBN799" s="22"/>
      <c r="JBO799" s="38"/>
      <c r="JBP799" s="214"/>
      <c r="JBQ799" s="215"/>
      <c r="JBR799" s="215"/>
      <c r="JBS799" s="216"/>
      <c r="JBU799" s="11"/>
      <c r="JBY799" s="213"/>
      <c r="JBZ799" s="52"/>
      <c r="JCA799" s="17"/>
      <c r="JCB799" s="38"/>
      <c r="JCC799" s="38"/>
      <c r="JCD799" s="22"/>
      <c r="JCE799" s="38"/>
      <c r="JCF799" s="214"/>
      <c r="JCG799" s="215"/>
      <c r="JCH799" s="215"/>
      <c r="JCI799" s="216"/>
      <c r="JCK799" s="11"/>
      <c r="JCO799" s="213"/>
      <c r="JCP799" s="52"/>
      <c r="JCQ799" s="17"/>
      <c r="JCR799" s="38"/>
      <c r="JCS799" s="38"/>
      <c r="JCT799" s="22"/>
      <c r="JCU799" s="38"/>
      <c r="JCV799" s="214"/>
      <c r="JCW799" s="215"/>
      <c r="JCX799" s="215"/>
      <c r="JCY799" s="216"/>
      <c r="JDA799" s="11"/>
      <c r="JDE799" s="213"/>
      <c r="JDF799" s="52"/>
      <c r="JDG799" s="17"/>
      <c r="JDH799" s="38"/>
      <c r="JDI799" s="38"/>
      <c r="JDJ799" s="22"/>
      <c r="JDK799" s="38"/>
      <c r="JDL799" s="214"/>
      <c r="JDM799" s="215"/>
      <c r="JDN799" s="215"/>
      <c r="JDO799" s="216"/>
      <c r="JDQ799" s="11"/>
      <c r="JDU799" s="213"/>
      <c r="JDV799" s="52"/>
      <c r="JDW799" s="17"/>
      <c r="JDX799" s="38"/>
      <c r="JDY799" s="38"/>
      <c r="JDZ799" s="22"/>
      <c r="JEA799" s="38"/>
      <c r="JEB799" s="214"/>
      <c r="JEC799" s="215"/>
      <c r="JED799" s="215"/>
      <c r="JEE799" s="216"/>
      <c r="JEG799" s="11"/>
      <c r="JEK799" s="213"/>
      <c r="JEL799" s="52"/>
      <c r="JEM799" s="17"/>
      <c r="JEN799" s="38"/>
      <c r="JEO799" s="38"/>
      <c r="JEP799" s="22"/>
      <c r="JEQ799" s="38"/>
      <c r="JER799" s="214"/>
      <c r="JES799" s="215"/>
      <c r="JET799" s="215"/>
      <c r="JEU799" s="216"/>
      <c r="JEW799" s="11"/>
      <c r="JFA799" s="213"/>
      <c r="JFB799" s="52"/>
      <c r="JFC799" s="17"/>
      <c r="JFD799" s="38"/>
      <c r="JFE799" s="38"/>
      <c r="JFF799" s="22"/>
      <c r="JFG799" s="38"/>
      <c r="JFH799" s="214"/>
      <c r="JFI799" s="215"/>
      <c r="JFJ799" s="215"/>
      <c r="JFK799" s="216"/>
      <c r="JFM799" s="11"/>
      <c r="JFQ799" s="213"/>
      <c r="JFR799" s="52"/>
      <c r="JFS799" s="17"/>
      <c r="JFT799" s="38"/>
      <c r="JFU799" s="38"/>
      <c r="JFV799" s="22"/>
      <c r="JFW799" s="38"/>
      <c r="JFX799" s="214"/>
      <c r="JFY799" s="215"/>
      <c r="JFZ799" s="215"/>
      <c r="JGA799" s="216"/>
      <c r="JGC799" s="11"/>
      <c r="JGG799" s="213"/>
      <c r="JGH799" s="52"/>
      <c r="JGI799" s="17"/>
      <c r="JGJ799" s="38"/>
      <c r="JGK799" s="38"/>
      <c r="JGL799" s="22"/>
      <c r="JGM799" s="38"/>
      <c r="JGN799" s="214"/>
      <c r="JGO799" s="215"/>
      <c r="JGP799" s="215"/>
      <c r="JGQ799" s="216"/>
      <c r="JGS799" s="11"/>
      <c r="JGW799" s="213"/>
      <c r="JGX799" s="52"/>
      <c r="JGY799" s="17"/>
      <c r="JGZ799" s="38"/>
      <c r="JHA799" s="38"/>
      <c r="JHB799" s="22"/>
      <c r="JHC799" s="38"/>
      <c r="JHD799" s="214"/>
      <c r="JHE799" s="215"/>
      <c r="JHF799" s="215"/>
      <c r="JHG799" s="216"/>
      <c r="JHI799" s="11"/>
      <c r="JHM799" s="213"/>
      <c r="JHN799" s="52"/>
      <c r="JHO799" s="17"/>
      <c r="JHP799" s="38"/>
      <c r="JHQ799" s="38"/>
      <c r="JHR799" s="22"/>
      <c r="JHS799" s="38"/>
      <c r="JHT799" s="214"/>
      <c r="JHU799" s="215"/>
      <c r="JHV799" s="215"/>
      <c r="JHW799" s="216"/>
      <c r="JHY799" s="11"/>
      <c r="JIC799" s="213"/>
      <c r="JID799" s="52"/>
      <c r="JIE799" s="17"/>
      <c r="JIF799" s="38"/>
      <c r="JIG799" s="38"/>
      <c r="JIH799" s="22"/>
      <c r="JII799" s="38"/>
      <c r="JIJ799" s="214"/>
      <c r="JIK799" s="215"/>
      <c r="JIL799" s="215"/>
      <c r="JIM799" s="216"/>
      <c r="JIO799" s="11"/>
      <c r="JIS799" s="213"/>
      <c r="JIT799" s="52"/>
      <c r="JIU799" s="17"/>
      <c r="JIV799" s="38"/>
      <c r="JIW799" s="38"/>
      <c r="JIX799" s="22"/>
      <c r="JIY799" s="38"/>
      <c r="JIZ799" s="214"/>
      <c r="JJA799" s="215"/>
      <c r="JJB799" s="215"/>
      <c r="JJC799" s="216"/>
      <c r="JJE799" s="11"/>
      <c r="JJI799" s="213"/>
      <c r="JJJ799" s="52"/>
      <c r="JJK799" s="17"/>
      <c r="JJL799" s="38"/>
      <c r="JJM799" s="38"/>
      <c r="JJN799" s="22"/>
      <c r="JJO799" s="38"/>
      <c r="JJP799" s="214"/>
      <c r="JJQ799" s="215"/>
      <c r="JJR799" s="215"/>
      <c r="JJS799" s="216"/>
      <c r="JJU799" s="11"/>
      <c r="JJY799" s="213"/>
      <c r="JJZ799" s="52"/>
      <c r="JKA799" s="17"/>
      <c r="JKB799" s="38"/>
      <c r="JKC799" s="38"/>
      <c r="JKD799" s="22"/>
      <c r="JKE799" s="38"/>
      <c r="JKF799" s="214"/>
      <c r="JKG799" s="215"/>
      <c r="JKH799" s="215"/>
      <c r="JKI799" s="216"/>
      <c r="JKK799" s="11"/>
      <c r="JKO799" s="213"/>
      <c r="JKP799" s="52"/>
      <c r="JKQ799" s="17"/>
      <c r="JKR799" s="38"/>
      <c r="JKS799" s="38"/>
      <c r="JKT799" s="22"/>
      <c r="JKU799" s="38"/>
      <c r="JKV799" s="214"/>
      <c r="JKW799" s="215"/>
      <c r="JKX799" s="215"/>
      <c r="JKY799" s="216"/>
      <c r="JLA799" s="11"/>
      <c r="JLE799" s="213"/>
      <c r="JLF799" s="52"/>
      <c r="JLG799" s="17"/>
      <c r="JLH799" s="38"/>
      <c r="JLI799" s="38"/>
      <c r="JLJ799" s="22"/>
      <c r="JLK799" s="38"/>
      <c r="JLL799" s="214"/>
      <c r="JLM799" s="215"/>
      <c r="JLN799" s="215"/>
      <c r="JLO799" s="216"/>
      <c r="JLQ799" s="11"/>
      <c r="JLU799" s="213"/>
      <c r="JLV799" s="52"/>
      <c r="JLW799" s="17"/>
      <c r="JLX799" s="38"/>
      <c r="JLY799" s="38"/>
      <c r="JLZ799" s="22"/>
      <c r="JMA799" s="38"/>
      <c r="JMB799" s="214"/>
      <c r="JMC799" s="215"/>
      <c r="JMD799" s="215"/>
      <c r="JME799" s="216"/>
      <c r="JMG799" s="11"/>
      <c r="JMK799" s="213"/>
      <c r="JML799" s="52"/>
      <c r="JMM799" s="17"/>
      <c r="JMN799" s="38"/>
      <c r="JMO799" s="38"/>
      <c r="JMP799" s="22"/>
      <c r="JMQ799" s="38"/>
      <c r="JMR799" s="214"/>
      <c r="JMS799" s="215"/>
      <c r="JMT799" s="215"/>
      <c r="JMU799" s="216"/>
      <c r="JMW799" s="11"/>
      <c r="JNA799" s="213"/>
      <c r="JNB799" s="52"/>
      <c r="JNC799" s="17"/>
      <c r="JND799" s="38"/>
      <c r="JNE799" s="38"/>
      <c r="JNF799" s="22"/>
      <c r="JNG799" s="38"/>
      <c r="JNH799" s="214"/>
      <c r="JNI799" s="215"/>
      <c r="JNJ799" s="215"/>
      <c r="JNK799" s="216"/>
      <c r="JNM799" s="11"/>
      <c r="JNQ799" s="213"/>
      <c r="JNR799" s="52"/>
      <c r="JNS799" s="17"/>
      <c r="JNT799" s="38"/>
      <c r="JNU799" s="38"/>
      <c r="JNV799" s="22"/>
      <c r="JNW799" s="38"/>
      <c r="JNX799" s="214"/>
      <c r="JNY799" s="215"/>
      <c r="JNZ799" s="215"/>
      <c r="JOA799" s="216"/>
      <c r="JOC799" s="11"/>
      <c r="JOG799" s="213"/>
      <c r="JOH799" s="52"/>
      <c r="JOI799" s="17"/>
      <c r="JOJ799" s="38"/>
      <c r="JOK799" s="38"/>
      <c r="JOL799" s="22"/>
      <c r="JOM799" s="38"/>
      <c r="JON799" s="214"/>
      <c r="JOO799" s="215"/>
      <c r="JOP799" s="215"/>
      <c r="JOQ799" s="216"/>
      <c r="JOS799" s="11"/>
      <c r="JOW799" s="213"/>
      <c r="JOX799" s="52"/>
      <c r="JOY799" s="17"/>
      <c r="JOZ799" s="38"/>
      <c r="JPA799" s="38"/>
      <c r="JPB799" s="22"/>
      <c r="JPC799" s="38"/>
      <c r="JPD799" s="214"/>
      <c r="JPE799" s="215"/>
      <c r="JPF799" s="215"/>
      <c r="JPG799" s="216"/>
      <c r="JPI799" s="11"/>
      <c r="JPM799" s="213"/>
      <c r="JPN799" s="52"/>
      <c r="JPO799" s="17"/>
      <c r="JPP799" s="38"/>
      <c r="JPQ799" s="38"/>
      <c r="JPR799" s="22"/>
      <c r="JPS799" s="38"/>
      <c r="JPT799" s="214"/>
      <c r="JPU799" s="215"/>
      <c r="JPV799" s="215"/>
      <c r="JPW799" s="216"/>
      <c r="JPY799" s="11"/>
      <c r="JQC799" s="213"/>
      <c r="JQD799" s="52"/>
      <c r="JQE799" s="17"/>
      <c r="JQF799" s="38"/>
      <c r="JQG799" s="38"/>
      <c r="JQH799" s="22"/>
      <c r="JQI799" s="38"/>
      <c r="JQJ799" s="214"/>
      <c r="JQK799" s="215"/>
      <c r="JQL799" s="215"/>
      <c r="JQM799" s="216"/>
      <c r="JQO799" s="11"/>
      <c r="JQS799" s="213"/>
      <c r="JQT799" s="52"/>
      <c r="JQU799" s="17"/>
      <c r="JQV799" s="38"/>
      <c r="JQW799" s="38"/>
      <c r="JQX799" s="22"/>
      <c r="JQY799" s="38"/>
      <c r="JQZ799" s="214"/>
      <c r="JRA799" s="215"/>
      <c r="JRB799" s="215"/>
      <c r="JRC799" s="216"/>
      <c r="JRE799" s="11"/>
      <c r="JRI799" s="213"/>
      <c r="JRJ799" s="52"/>
      <c r="JRK799" s="17"/>
      <c r="JRL799" s="38"/>
      <c r="JRM799" s="38"/>
      <c r="JRN799" s="22"/>
      <c r="JRO799" s="38"/>
      <c r="JRP799" s="214"/>
      <c r="JRQ799" s="215"/>
      <c r="JRR799" s="215"/>
      <c r="JRS799" s="216"/>
      <c r="JRU799" s="11"/>
      <c r="JRY799" s="213"/>
      <c r="JRZ799" s="52"/>
      <c r="JSA799" s="17"/>
      <c r="JSB799" s="38"/>
      <c r="JSC799" s="38"/>
      <c r="JSD799" s="22"/>
      <c r="JSE799" s="38"/>
      <c r="JSF799" s="214"/>
      <c r="JSG799" s="215"/>
      <c r="JSH799" s="215"/>
      <c r="JSI799" s="216"/>
      <c r="JSK799" s="11"/>
      <c r="JSO799" s="213"/>
      <c r="JSP799" s="52"/>
      <c r="JSQ799" s="17"/>
      <c r="JSR799" s="38"/>
      <c r="JSS799" s="38"/>
      <c r="JST799" s="22"/>
      <c r="JSU799" s="38"/>
      <c r="JSV799" s="214"/>
      <c r="JSW799" s="215"/>
      <c r="JSX799" s="215"/>
      <c r="JSY799" s="216"/>
      <c r="JTA799" s="11"/>
      <c r="JTE799" s="213"/>
      <c r="JTF799" s="52"/>
      <c r="JTG799" s="17"/>
      <c r="JTH799" s="38"/>
      <c r="JTI799" s="38"/>
      <c r="JTJ799" s="22"/>
      <c r="JTK799" s="38"/>
      <c r="JTL799" s="214"/>
      <c r="JTM799" s="215"/>
      <c r="JTN799" s="215"/>
      <c r="JTO799" s="216"/>
      <c r="JTQ799" s="11"/>
      <c r="JTU799" s="213"/>
      <c r="JTV799" s="52"/>
      <c r="JTW799" s="17"/>
      <c r="JTX799" s="38"/>
      <c r="JTY799" s="38"/>
      <c r="JTZ799" s="22"/>
      <c r="JUA799" s="38"/>
      <c r="JUB799" s="214"/>
      <c r="JUC799" s="215"/>
      <c r="JUD799" s="215"/>
      <c r="JUE799" s="216"/>
      <c r="JUG799" s="11"/>
      <c r="JUK799" s="213"/>
      <c r="JUL799" s="52"/>
      <c r="JUM799" s="17"/>
      <c r="JUN799" s="38"/>
      <c r="JUO799" s="38"/>
      <c r="JUP799" s="22"/>
      <c r="JUQ799" s="38"/>
      <c r="JUR799" s="214"/>
      <c r="JUS799" s="215"/>
      <c r="JUT799" s="215"/>
      <c r="JUU799" s="216"/>
      <c r="JUW799" s="11"/>
      <c r="JVA799" s="213"/>
      <c r="JVB799" s="52"/>
      <c r="JVC799" s="17"/>
      <c r="JVD799" s="38"/>
      <c r="JVE799" s="38"/>
      <c r="JVF799" s="22"/>
      <c r="JVG799" s="38"/>
      <c r="JVH799" s="214"/>
      <c r="JVI799" s="215"/>
      <c r="JVJ799" s="215"/>
      <c r="JVK799" s="216"/>
      <c r="JVM799" s="11"/>
      <c r="JVQ799" s="213"/>
      <c r="JVR799" s="52"/>
      <c r="JVS799" s="17"/>
      <c r="JVT799" s="38"/>
      <c r="JVU799" s="38"/>
      <c r="JVV799" s="22"/>
      <c r="JVW799" s="38"/>
      <c r="JVX799" s="214"/>
      <c r="JVY799" s="215"/>
      <c r="JVZ799" s="215"/>
      <c r="JWA799" s="216"/>
      <c r="JWC799" s="11"/>
      <c r="JWG799" s="213"/>
      <c r="JWH799" s="52"/>
      <c r="JWI799" s="17"/>
      <c r="JWJ799" s="38"/>
      <c r="JWK799" s="38"/>
      <c r="JWL799" s="22"/>
      <c r="JWM799" s="38"/>
      <c r="JWN799" s="214"/>
      <c r="JWO799" s="215"/>
      <c r="JWP799" s="215"/>
      <c r="JWQ799" s="216"/>
      <c r="JWS799" s="11"/>
      <c r="JWW799" s="213"/>
      <c r="JWX799" s="52"/>
      <c r="JWY799" s="17"/>
      <c r="JWZ799" s="38"/>
      <c r="JXA799" s="38"/>
      <c r="JXB799" s="22"/>
      <c r="JXC799" s="38"/>
      <c r="JXD799" s="214"/>
      <c r="JXE799" s="215"/>
      <c r="JXF799" s="215"/>
      <c r="JXG799" s="216"/>
      <c r="JXI799" s="11"/>
      <c r="JXM799" s="213"/>
      <c r="JXN799" s="52"/>
      <c r="JXO799" s="17"/>
      <c r="JXP799" s="38"/>
      <c r="JXQ799" s="38"/>
      <c r="JXR799" s="22"/>
      <c r="JXS799" s="38"/>
      <c r="JXT799" s="214"/>
      <c r="JXU799" s="215"/>
      <c r="JXV799" s="215"/>
      <c r="JXW799" s="216"/>
      <c r="JXY799" s="11"/>
      <c r="JYC799" s="213"/>
      <c r="JYD799" s="52"/>
      <c r="JYE799" s="17"/>
      <c r="JYF799" s="38"/>
      <c r="JYG799" s="38"/>
      <c r="JYH799" s="22"/>
      <c r="JYI799" s="38"/>
      <c r="JYJ799" s="214"/>
      <c r="JYK799" s="215"/>
      <c r="JYL799" s="215"/>
      <c r="JYM799" s="216"/>
      <c r="JYO799" s="11"/>
      <c r="JYS799" s="213"/>
      <c r="JYT799" s="52"/>
      <c r="JYU799" s="17"/>
      <c r="JYV799" s="38"/>
      <c r="JYW799" s="38"/>
      <c r="JYX799" s="22"/>
      <c r="JYY799" s="38"/>
      <c r="JYZ799" s="214"/>
      <c r="JZA799" s="215"/>
      <c r="JZB799" s="215"/>
      <c r="JZC799" s="216"/>
      <c r="JZE799" s="11"/>
      <c r="JZI799" s="213"/>
      <c r="JZJ799" s="52"/>
      <c r="JZK799" s="17"/>
      <c r="JZL799" s="38"/>
      <c r="JZM799" s="38"/>
      <c r="JZN799" s="22"/>
      <c r="JZO799" s="38"/>
      <c r="JZP799" s="214"/>
      <c r="JZQ799" s="215"/>
      <c r="JZR799" s="215"/>
      <c r="JZS799" s="216"/>
      <c r="JZU799" s="11"/>
      <c r="JZY799" s="213"/>
      <c r="JZZ799" s="52"/>
      <c r="KAA799" s="17"/>
      <c r="KAB799" s="38"/>
      <c r="KAC799" s="38"/>
      <c r="KAD799" s="22"/>
      <c r="KAE799" s="38"/>
      <c r="KAF799" s="214"/>
      <c r="KAG799" s="215"/>
      <c r="KAH799" s="215"/>
      <c r="KAI799" s="216"/>
      <c r="KAK799" s="11"/>
      <c r="KAO799" s="213"/>
      <c r="KAP799" s="52"/>
      <c r="KAQ799" s="17"/>
      <c r="KAR799" s="38"/>
      <c r="KAS799" s="38"/>
      <c r="KAT799" s="22"/>
      <c r="KAU799" s="38"/>
      <c r="KAV799" s="214"/>
      <c r="KAW799" s="215"/>
      <c r="KAX799" s="215"/>
      <c r="KAY799" s="216"/>
      <c r="KBA799" s="11"/>
      <c r="KBE799" s="213"/>
      <c r="KBF799" s="52"/>
      <c r="KBG799" s="17"/>
      <c r="KBH799" s="38"/>
      <c r="KBI799" s="38"/>
      <c r="KBJ799" s="22"/>
      <c r="KBK799" s="38"/>
      <c r="KBL799" s="214"/>
      <c r="KBM799" s="215"/>
      <c r="KBN799" s="215"/>
      <c r="KBO799" s="216"/>
      <c r="KBQ799" s="11"/>
      <c r="KBU799" s="213"/>
      <c r="KBV799" s="52"/>
      <c r="KBW799" s="17"/>
      <c r="KBX799" s="38"/>
      <c r="KBY799" s="38"/>
      <c r="KBZ799" s="22"/>
      <c r="KCA799" s="38"/>
      <c r="KCB799" s="214"/>
      <c r="KCC799" s="215"/>
      <c r="KCD799" s="215"/>
      <c r="KCE799" s="216"/>
      <c r="KCG799" s="11"/>
      <c r="KCK799" s="213"/>
      <c r="KCL799" s="52"/>
      <c r="KCM799" s="17"/>
      <c r="KCN799" s="38"/>
      <c r="KCO799" s="38"/>
      <c r="KCP799" s="22"/>
      <c r="KCQ799" s="38"/>
      <c r="KCR799" s="214"/>
      <c r="KCS799" s="215"/>
      <c r="KCT799" s="215"/>
      <c r="KCU799" s="216"/>
      <c r="KCW799" s="11"/>
      <c r="KDA799" s="213"/>
      <c r="KDB799" s="52"/>
      <c r="KDC799" s="17"/>
      <c r="KDD799" s="38"/>
      <c r="KDE799" s="38"/>
      <c r="KDF799" s="22"/>
      <c r="KDG799" s="38"/>
      <c r="KDH799" s="214"/>
      <c r="KDI799" s="215"/>
      <c r="KDJ799" s="215"/>
      <c r="KDK799" s="216"/>
      <c r="KDM799" s="11"/>
      <c r="KDQ799" s="213"/>
      <c r="KDR799" s="52"/>
      <c r="KDS799" s="17"/>
      <c r="KDT799" s="38"/>
      <c r="KDU799" s="38"/>
      <c r="KDV799" s="22"/>
      <c r="KDW799" s="38"/>
      <c r="KDX799" s="214"/>
      <c r="KDY799" s="215"/>
      <c r="KDZ799" s="215"/>
      <c r="KEA799" s="216"/>
      <c r="KEC799" s="11"/>
      <c r="KEG799" s="213"/>
      <c r="KEH799" s="52"/>
      <c r="KEI799" s="17"/>
      <c r="KEJ799" s="38"/>
      <c r="KEK799" s="38"/>
      <c r="KEL799" s="22"/>
      <c r="KEM799" s="38"/>
      <c r="KEN799" s="214"/>
      <c r="KEO799" s="215"/>
      <c r="KEP799" s="215"/>
      <c r="KEQ799" s="216"/>
      <c r="KES799" s="11"/>
      <c r="KEW799" s="213"/>
      <c r="KEX799" s="52"/>
      <c r="KEY799" s="17"/>
      <c r="KEZ799" s="38"/>
      <c r="KFA799" s="38"/>
      <c r="KFB799" s="22"/>
      <c r="KFC799" s="38"/>
      <c r="KFD799" s="214"/>
      <c r="KFE799" s="215"/>
      <c r="KFF799" s="215"/>
      <c r="KFG799" s="216"/>
      <c r="KFI799" s="11"/>
      <c r="KFM799" s="213"/>
      <c r="KFN799" s="52"/>
      <c r="KFO799" s="17"/>
      <c r="KFP799" s="38"/>
      <c r="KFQ799" s="38"/>
      <c r="KFR799" s="22"/>
      <c r="KFS799" s="38"/>
      <c r="KFT799" s="214"/>
      <c r="KFU799" s="215"/>
      <c r="KFV799" s="215"/>
      <c r="KFW799" s="216"/>
      <c r="KFY799" s="11"/>
      <c r="KGC799" s="213"/>
      <c r="KGD799" s="52"/>
      <c r="KGE799" s="17"/>
      <c r="KGF799" s="38"/>
      <c r="KGG799" s="38"/>
      <c r="KGH799" s="22"/>
      <c r="KGI799" s="38"/>
      <c r="KGJ799" s="214"/>
      <c r="KGK799" s="215"/>
      <c r="KGL799" s="215"/>
      <c r="KGM799" s="216"/>
      <c r="KGO799" s="11"/>
      <c r="KGS799" s="213"/>
      <c r="KGT799" s="52"/>
      <c r="KGU799" s="17"/>
      <c r="KGV799" s="38"/>
      <c r="KGW799" s="38"/>
      <c r="KGX799" s="22"/>
      <c r="KGY799" s="38"/>
      <c r="KGZ799" s="214"/>
      <c r="KHA799" s="215"/>
      <c r="KHB799" s="215"/>
      <c r="KHC799" s="216"/>
      <c r="KHE799" s="11"/>
      <c r="KHI799" s="213"/>
      <c r="KHJ799" s="52"/>
      <c r="KHK799" s="17"/>
      <c r="KHL799" s="38"/>
      <c r="KHM799" s="38"/>
      <c r="KHN799" s="22"/>
      <c r="KHO799" s="38"/>
      <c r="KHP799" s="214"/>
      <c r="KHQ799" s="215"/>
      <c r="KHR799" s="215"/>
      <c r="KHS799" s="216"/>
      <c r="KHU799" s="11"/>
      <c r="KHY799" s="213"/>
      <c r="KHZ799" s="52"/>
      <c r="KIA799" s="17"/>
      <c r="KIB799" s="38"/>
      <c r="KIC799" s="38"/>
      <c r="KID799" s="22"/>
      <c r="KIE799" s="38"/>
      <c r="KIF799" s="214"/>
      <c r="KIG799" s="215"/>
      <c r="KIH799" s="215"/>
      <c r="KII799" s="216"/>
      <c r="KIK799" s="11"/>
      <c r="KIO799" s="213"/>
      <c r="KIP799" s="52"/>
      <c r="KIQ799" s="17"/>
      <c r="KIR799" s="38"/>
      <c r="KIS799" s="38"/>
      <c r="KIT799" s="22"/>
      <c r="KIU799" s="38"/>
      <c r="KIV799" s="214"/>
      <c r="KIW799" s="215"/>
      <c r="KIX799" s="215"/>
      <c r="KIY799" s="216"/>
      <c r="KJA799" s="11"/>
      <c r="KJE799" s="213"/>
      <c r="KJF799" s="52"/>
      <c r="KJG799" s="17"/>
      <c r="KJH799" s="38"/>
      <c r="KJI799" s="38"/>
      <c r="KJJ799" s="22"/>
      <c r="KJK799" s="38"/>
      <c r="KJL799" s="214"/>
      <c r="KJM799" s="215"/>
      <c r="KJN799" s="215"/>
      <c r="KJO799" s="216"/>
      <c r="KJQ799" s="11"/>
      <c r="KJU799" s="213"/>
      <c r="KJV799" s="52"/>
      <c r="KJW799" s="17"/>
      <c r="KJX799" s="38"/>
      <c r="KJY799" s="38"/>
      <c r="KJZ799" s="22"/>
      <c r="KKA799" s="38"/>
      <c r="KKB799" s="214"/>
      <c r="KKC799" s="215"/>
      <c r="KKD799" s="215"/>
      <c r="KKE799" s="216"/>
      <c r="KKG799" s="11"/>
      <c r="KKK799" s="213"/>
      <c r="KKL799" s="52"/>
      <c r="KKM799" s="17"/>
      <c r="KKN799" s="38"/>
      <c r="KKO799" s="38"/>
      <c r="KKP799" s="22"/>
      <c r="KKQ799" s="38"/>
      <c r="KKR799" s="214"/>
      <c r="KKS799" s="215"/>
      <c r="KKT799" s="215"/>
      <c r="KKU799" s="216"/>
      <c r="KKW799" s="11"/>
      <c r="KLA799" s="213"/>
      <c r="KLB799" s="52"/>
      <c r="KLC799" s="17"/>
      <c r="KLD799" s="38"/>
      <c r="KLE799" s="38"/>
      <c r="KLF799" s="22"/>
      <c r="KLG799" s="38"/>
      <c r="KLH799" s="214"/>
      <c r="KLI799" s="215"/>
      <c r="KLJ799" s="215"/>
      <c r="KLK799" s="216"/>
      <c r="KLM799" s="11"/>
      <c r="KLQ799" s="213"/>
      <c r="KLR799" s="52"/>
      <c r="KLS799" s="17"/>
      <c r="KLT799" s="38"/>
      <c r="KLU799" s="38"/>
      <c r="KLV799" s="22"/>
      <c r="KLW799" s="38"/>
      <c r="KLX799" s="214"/>
      <c r="KLY799" s="215"/>
      <c r="KLZ799" s="215"/>
      <c r="KMA799" s="216"/>
      <c r="KMC799" s="11"/>
      <c r="KMG799" s="213"/>
      <c r="KMH799" s="52"/>
      <c r="KMI799" s="17"/>
      <c r="KMJ799" s="38"/>
      <c r="KMK799" s="38"/>
      <c r="KML799" s="22"/>
      <c r="KMM799" s="38"/>
      <c r="KMN799" s="214"/>
      <c r="KMO799" s="215"/>
      <c r="KMP799" s="215"/>
      <c r="KMQ799" s="216"/>
      <c r="KMS799" s="11"/>
      <c r="KMW799" s="213"/>
      <c r="KMX799" s="52"/>
      <c r="KMY799" s="17"/>
      <c r="KMZ799" s="38"/>
      <c r="KNA799" s="38"/>
      <c r="KNB799" s="22"/>
      <c r="KNC799" s="38"/>
      <c r="KND799" s="214"/>
      <c r="KNE799" s="215"/>
      <c r="KNF799" s="215"/>
      <c r="KNG799" s="216"/>
      <c r="KNI799" s="11"/>
      <c r="KNM799" s="213"/>
      <c r="KNN799" s="52"/>
      <c r="KNO799" s="17"/>
      <c r="KNP799" s="38"/>
      <c r="KNQ799" s="38"/>
      <c r="KNR799" s="22"/>
      <c r="KNS799" s="38"/>
      <c r="KNT799" s="214"/>
      <c r="KNU799" s="215"/>
      <c r="KNV799" s="215"/>
      <c r="KNW799" s="216"/>
      <c r="KNY799" s="11"/>
      <c r="KOC799" s="213"/>
      <c r="KOD799" s="52"/>
      <c r="KOE799" s="17"/>
      <c r="KOF799" s="38"/>
      <c r="KOG799" s="38"/>
      <c r="KOH799" s="22"/>
      <c r="KOI799" s="38"/>
      <c r="KOJ799" s="214"/>
      <c r="KOK799" s="215"/>
      <c r="KOL799" s="215"/>
      <c r="KOM799" s="216"/>
      <c r="KOO799" s="11"/>
      <c r="KOS799" s="213"/>
      <c r="KOT799" s="52"/>
      <c r="KOU799" s="17"/>
      <c r="KOV799" s="38"/>
      <c r="KOW799" s="38"/>
      <c r="KOX799" s="22"/>
      <c r="KOY799" s="38"/>
      <c r="KOZ799" s="214"/>
      <c r="KPA799" s="215"/>
      <c r="KPB799" s="215"/>
      <c r="KPC799" s="216"/>
      <c r="KPE799" s="11"/>
      <c r="KPI799" s="213"/>
      <c r="KPJ799" s="52"/>
      <c r="KPK799" s="17"/>
      <c r="KPL799" s="38"/>
      <c r="KPM799" s="38"/>
      <c r="KPN799" s="22"/>
      <c r="KPO799" s="38"/>
      <c r="KPP799" s="214"/>
      <c r="KPQ799" s="215"/>
      <c r="KPR799" s="215"/>
      <c r="KPS799" s="216"/>
      <c r="KPU799" s="11"/>
      <c r="KPY799" s="213"/>
      <c r="KPZ799" s="52"/>
      <c r="KQA799" s="17"/>
      <c r="KQB799" s="38"/>
      <c r="KQC799" s="38"/>
      <c r="KQD799" s="22"/>
      <c r="KQE799" s="38"/>
      <c r="KQF799" s="214"/>
      <c r="KQG799" s="215"/>
      <c r="KQH799" s="215"/>
      <c r="KQI799" s="216"/>
      <c r="KQK799" s="11"/>
      <c r="KQO799" s="213"/>
      <c r="KQP799" s="52"/>
      <c r="KQQ799" s="17"/>
      <c r="KQR799" s="38"/>
      <c r="KQS799" s="38"/>
      <c r="KQT799" s="22"/>
      <c r="KQU799" s="38"/>
      <c r="KQV799" s="214"/>
      <c r="KQW799" s="215"/>
      <c r="KQX799" s="215"/>
      <c r="KQY799" s="216"/>
      <c r="KRA799" s="11"/>
      <c r="KRE799" s="213"/>
      <c r="KRF799" s="52"/>
      <c r="KRG799" s="17"/>
      <c r="KRH799" s="38"/>
      <c r="KRI799" s="38"/>
      <c r="KRJ799" s="22"/>
      <c r="KRK799" s="38"/>
      <c r="KRL799" s="214"/>
      <c r="KRM799" s="215"/>
      <c r="KRN799" s="215"/>
      <c r="KRO799" s="216"/>
      <c r="KRQ799" s="11"/>
      <c r="KRU799" s="213"/>
      <c r="KRV799" s="52"/>
      <c r="KRW799" s="17"/>
      <c r="KRX799" s="38"/>
      <c r="KRY799" s="38"/>
      <c r="KRZ799" s="22"/>
      <c r="KSA799" s="38"/>
      <c r="KSB799" s="214"/>
      <c r="KSC799" s="215"/>
      <c r="KSD799" s="215"/>
      <c r="KSE799" s="216"/>
      <c r="KSG799" s="11"/>
      <c r="KSK799" s="213"/>
      <c r="KSL799" s="52"/>
      <c r="KSM799" s="17"/>
      <c r="KSN799" s="38"/>
      <c r="KSO799" s="38"/>
      <c r="KSP799" s="22"/>
      <c r="KSQ799" s="38"/>
      <c r="KSR799" s="214"/>
      <c r="KSS799" s="215"/>
      <c r="KST799" s="215"/>
      <c r="KSU799" s="216"/>
      <c r="KSW799" s="11"/>
      <c r="KTA799" s="213"/>
      <c r="KTB799" s="52"/>
      <c r="KTC799" s="17"/>
      <c r="KTD799" s="38"/>
      <c r="KTE799" s="38"/>
      <c r="KTF799" s="22"/>
      <c r="KTG799" s="38"/>
      <c r="KTH799" s="214"/>
      <c r="KTI799" s="215"/>
      <c r="KTJ799" s="215"/>
      <c r="KTK799" s="216"/>
      <c r="KTM799" s="11"/>
      <c r="KTQ799" s="213"/>
      <c r="KTR799" s="52"/>
      <c r="KTS799" s="17"/>
      <c r="KTT799" s="38"/>
      <c r="KTU799" s="38"/>
      <c r="KTV799" s="22"/>
      <c r="KTW799" s="38"/>
      <c r="KTX799" s="214"/>
      <c r="KTY799" s="215"/>
      <c r="KTZ799" s="215"/>
      <c r="KUA799" s="216"/>
      <c r="KUC799" s="11"/>
      <c r="KUG799" s="213"/>
      <c r="KUH799" s="52"/>
      <c r="KUI799" s="17"/>
      <c r="KUJ799" s="38"/>
      <c r="KUK799" s="38"/>
      <c r="KUL799" s="22"/>
      <c r="KUM799" s="38"/>
      <c r="KUN799" s="214"/>
      <c r="KUO799" s="215"/>
      <c r="KUP799" s="215"/>
      <c r="KUQ799" s="216"/>
      <c r="KUS799" s="11"/>
      <c r="KUW799" s="213"/>
      <c r="KUX799" s="52"/>
      <c r="KUY799" s="17"/>
      <c r="KUZ799" s="38"/>
      <c r="KVA799" s="38"/>
      <c r="KVB799" s="22"/>
      <c r="KVC799" s="38"/>
      <c r="KVD799" s="214"/>
      <c r="KVE799" s="215"/>
      <c r="KVF799" s="215"/>
      <c r="KVG799" s="216"/>
      <c r="KVI799" s="11"/>
      <c r="KVM799" s="213"/>
      <c r="KVN799" s="52"/>
      <c r="KVO799" s="17"/>
      <c r="KVP799" s="38"/>
      <c r="KVQ799" s="38"/>
      <c r="KVR799" s="22"/>
      <c r="KVS799" s="38"/>
      <c r="KVT799" s="214"/>
      <c r="KVU799" s="215"/>
      <c r="KVV799" s="215"/>
      <c r="KVW799" s="216"/>
      <c r="KVY799" s="11"/>
      <c r="KWC799" s="213"/>
      <c r="KWD799" s="52"/>
      <c r="KWE799" s="17"/>
      <c r="KWF799" s="38"/>
      <c r="KWG799" s="38"/>
      <c r="KWH799" s="22"/>
      <c r="KWI799" s="38"/>
      <c r="KWJ799" s="214"/>
      <c r="KWK799" s="215"/>
      <c r="KWL799" s="215"/>
      <c r="KWM799" s="216"/>
      <c r="KWO799" s="11"/>
      <c r="KWS799" s="213"/>
      <c r="KWT799" s="52"/>
      <c r="KWU799" s="17"/>
      <c r="KWV799" s="38"/>
      <c r="KWW799" s="38"/>
      <c r="KWX799" s="22"/>
      <c r="KWY799" s="38"/>
      <c r="KWZ799" s="214"/>
      <c r="KXA799" s="215"/>
      <c r="KXB799" s="215"/>
      <c r="KXC799" s="216"/>
      <c r="KXE799" s="11"/>
      <c r="KXI799" s="213"/>
      <c r="KXJ799" s="52"/>
      <c r="KXK799" s="17"/>
      <c r="KXL799" s="38"/>
      <c r="KXM799" s="38"/>
      <c r="KXN799" s="22"/>
      <c r="KXO799" s="38"/>
      <c r="KXP799" s="214"/>
      <c r="KXQ799" s="215"/>
      <c r="KXR799" s="215"/>
      <c r="KXS799" s="216"/>
      <c r="KXU799" s="11"/>
      <c r="KXY799" s="213"/>
      <c r="KXZ799" s="52"/>
      <c r="KYA799" s="17"/>
      <c r="KYB799" s="38"/>
      <c r="KYC799" s="38"/>
      <c r="KYD799" s="22"/>
      <c r="KYE799" s="38"/>
      <c r="KYF799" s="214"/>
      <c r="KYG799" s="215"/>
      <c r="KYH799" s="215"/>
      <c r="KYI799" s="216"/>
      <c r="KYK799" s="11"/>
      <c r="KYO799" s="213"/>
      <c r="KYP799" s="52"/>
      <c r="KYQ799" s="17"/>
      <c r="KYR799" s="38"/>
      <c r="KYS799" s="38"/>
      <c r="KYT799" s="22"/>
      <c r="KYU799" s="38"/>
      <c r="KYV799" s="214"/>
      <c r="KYW799" s="215"/>
      <c r="KYX799" s="215"/>
      <c r="KYY799" s="216"/>
      <c r="KZA799" s="11"/>
      <c r="KZE799" s="213"/>
      <c r="KZF799" s="52"/>
      <c r="KZG799" s="17"/>
      <c r="KZH799" s="38"/>
      <c r="KZI799" s="38"/>
      <c r="KZJ799" s="22"/>
      <c r="KZK799" s="38"/>
      <c r="KZL799" s="214"/>
      <c r="KZM799" s="215"/>
      <c r="KZN799" s="215"/>
      <c r="KZO799" s="216"/>
      <c r="KZQ799" s="11"/>
      <c r="KZU799" s="213"/>
      <c r="KZV799" s="52"/>
      <c r="KZW799" s="17"/>
      <c r="KZX799" s="38"/>
      <c r="KZY799" s="38"/>
      <c r="KZZ799" s="22"/>
      <c r="LAA799" s="38"/>
      <c r="LAB799" s="214"/>
      <c r="LAC799" s="215"/>
      <c r="LAD799" s="215"/>
      <c r="LAE799" s="216"/>
      <c r="LAG799" s="11"/>
      <c r="LAK799" s="213"/>
      <c r="LAL799" s="52"/>
      <c r="LAM799" s="17"/>
      <c r="LAN799" s="38"/>
      <c r="LAO799" s="38"/>
      <c r="LAP799" s="22"/>
      <c r="LAQ799" s="38"/>
      <c r="LAR799" s="214"/>
      <c r="LAS799" s="215"/>
      <c r="LAT799" s="215"/>
      <c r="LAU799" s="216"/>
      <c r="LAW799" s="11"/>
      <c r="LBA799" s="213"/>
      <c r="LBB799" s="52"/>
      <c r="LBC799" s="17"/>
      <c r="LBD799" s="38"/>
      <c r="LBE799" s="38"/>
      <c r="LBF799" s="22"/>
      <c r="LBG799" s="38"/>
      <c r="LBH799" s="214"/>
      <c r="LBI799" s="215"/>
      <c r="LBJ799" s="215"/>
      <c r="LBK799" s="216"/>
      <c r="LBM799" s="11"/>
      <c r="LBQ799" s="213"/>
      <c r="LBR799" s="52"/>
      <c r="LBS799" s="17"/>
      <c r="LBT799" s="38"/>
      <c r="LBU799" s="38"/>
      <c r="LBV799" s="22"/>
      <c r="LBW799" s="38"/>
      <c r="LBX799" s="214"/>
      <c r="LBY799" s="215"/>
      <c r="LBZ799" s="215"/>
      <c r="LCA799" s="216"/>
      <c r="LCC799" s="11"/>
      <c r="LCG799" s="213"/>
      <c r="LCH799" s="52"/>
      <c r="LCI799" s="17"/>
      <c r="LCJ799" s="38"/>
      <c r="LCK799" s="38"/>
      <c r="LCL799" s="22"/>
      <c r="LCM799" s="38"/>
      <c r="LCN799" s="214"/>
      <c r="LCO799" s="215"/>
      <c r="LCP799" s="215"/>
      <c r="LCQ799" s="216"/>
      <c r="LCS799" s="11"/>
      <c r="LCW799" s="213"/>
      <c r="LCX799" s="52"/>
      <c r="LCY799" s="17"/>
      <c r="LCZ799" s="38"/>
      <c r="LDA799" s="38"/>
      <c r="LDB799" s="22"/>
      <c r="LDC799" s="38"/>
      <c r="LDD799" s="214"/>
      <c r="LDE799" s="215"/>
      <c r="LDF799" s="215"/>
      <c r="LDG799" s="216"/>
      <c r="LDI799" s="11"/>
      <c r="LDM799" s="213"/>
      <c r="LDN799" s="52"/>
      <c r="LDO799" s="17"/>
      <c r="LDP799" s="38"/>
      <c r="LDQ799" s="38"/>
      <c r="LDR799" s="22"/>
      <c r="LDS799" s="38"/>
      <c r="LDT799" s="214"/>
      <c r="LDU799" s="215"/>
      <c r="LDV799" s="215"/>
      <c r="LDW799" s="216"/>
      <c r="LDY799" s="11"/>
      <c r="LEC799" s="213"/>
      <c r="LED799" s="52"/>
      <c r="LEE799" s="17"/>
      <c r="LEF799" s="38"/>
      <c r="LEG799" s="38"/>
      <c r="LEH799" s="22"/>
      <c r="LEI799" s="38"/>
      <c r="LEJ799" s="214"/>
      <c r="LEK799" s="215"/>
      <c r="LEL799" s="215"/>
      <c r="LEM799" s="216"/>
      <c r="LEO799" s="11"/>
      <c r="LES799" s="213"/>
      <c r="LET799" s="52"/>
      <c r="LEU799" s="17"/>
      <c r="LEV799" s="38"/>
      <c r="LEW799" s="38"/>
      <c r="LEX799" s="22"/>
      <c r="LEY799" s="38"/>
      <c r="LEZ799" s="214"/>
      <c r="LFA799" s="215"/>
      <c r="LFB799" s="215"/>
      <c r="LFC799" s="216"/>
      <c r="LFE799" s="11"/>
      <c r="LFI799" s="213"/>
      <c r="LFJ799" s="52"/>
      <c r="LFK799" s="17"/>
      <c r="LFL799" s="38"/>
      <c r="LFM799" s="38"/>
      <c r="LFN799" s="22"/>
      <c r="LFO799" s="38"/>
      <c r="LFP799" s="214"/>
      <c r="LFQ799" s="215"/>
      <c r="LFR799" s="215"/>
      <c r="LFS799" s="216"/>
      <c r="LFU799" s="11"/>
      <c r="LFY799" s="213"/>
      <c r="LFZ799" s="52"/>
      <c r="LGA799" s="17"/>
      <c r="LGB799" s="38"/>
      <c r="LGC799" s="38"/>
      <c r="LGD799" s="22"/>
      <c r="LGE799" s="38"/>
      <c r="LGF799" s="214"/>
      <c r="LGG799" s="215"/>
      <c r="LGH799" s="215"/>
      <c r="LGI799" s="216"/>
      <c r="LGK799" s="11"/>
      <c r="LGO799" s="213"/>
      <c r="LGP799" s="52"/>
      <c r="LGQ799" s="17"/>
      <c r="LGR799" s="38"/>
      <c r="LGS799" s="38"/>
      <c r="LGT799" s="22"/>
      <c r="LGU799" s="38"/>
      <c r="LGV799" s="214"/>
      <c r="LGW799" s="215"/>
      <c r="LGX799" s="215"/>
      <c r="LGY799" s="216"/>
      <c r="LHA799" s="11"/>
      <c r="LHE799" s="213"/>
      <c r="LHF799" s="52"/>
      <c r="LHG799" s="17"/>
      <c r="LHH799" s="38"/>
      <c r="LHI799" s="38"/>
      <c r="LHJ799" s="22"/>
      <c r="LHK799" s="38"/>
      <c r="LHL799" s="214"/>
      <c r="LHM799" s="215"/>
      <c r="LHN799" s="215"/>
      <c r="LHO799" s="216"/>
      <c r="LHQ799" s="11"/>
      <c r="LHU799" s="213"/>
      <c r="LHV799" s="52"/>
      <c r="LHW799" s="17"/>
      <c r="LHX799" s="38"/>
      <c r="LHY799" s="38"/>
      <c r="LHZ799" s="22"/>
      <c r="LIA799" s="38"/>
      <c r="LIB799" s="214"/>
      <c r="LIC799" s="215"/>
      <c r="LID799" s="215"/>
      <c r="LIE799" s="216"/>
      <c r="LIG799" s="11"/>
      <c r="LIK799" s="213"/>
      <c r="LIL799" s="52"/>
      <c r="LIM799" s="17"/>
      <c r="LIN799" s="38"/>
      <c r="LIO799" s="38"/>
      <c r="LIP799" s="22"/>
      <c r="LIQ799" s="38"/>
      <c r="LIR799" s="214"/>
      <c r="LIS799" s="215"/>
      <c r="LIT799" s="215"/>
      <c r="LIU799" s="216"/>
      <c r="LIW799" s="11"/>
      <c r="LJA799" s="213"/>
      <c r="LJB799" s="52"/>
      <c r="LJC799" s="17"/>
      <c r="LJD799" s="38"/>
      <c r="LJE799" s="38"/>
      <c r="LJF799" s="22"/>
      <c r="LJG799" s="38"/>
      <c r="LJH799" s="214"/>
      <c r="LJI799" s="215"/>
      <c r="LJJ799" s="215"/>
      <c r="LJK799" s="216"/>
      <c r="LJM799" s="11"/>
      <c r="LJQ799" s="213"/>
      <c r="LJR799" s="52"/>
      <c r="LJS799" s="17"/>
      <c r="LJT799" s="38"/>
      <c r="LJU799" s="38"/>
      <c r="LJV799" s="22"/>
      <c r="LJW799" s="38"/>
      <c r="LJX799" s="214"/>
      <c r="LJY799" s="215"/>
      <c r="LJZ799" s="215"/>
      <c r="LKA799" s="216"/>
      <c r="LKC799" s="11"/>
      <c r="LKG799" s="213"/>
      <c r="LKH799" s="52"/>
      <c r="LKI799" s="17"/>
      <c r="LKJ799" s="38"/>
      <c r="LKK799" s="38"/>
      <c r="LKL799" s="22"/>
      <c r="LKM799" s="38"/>
      <c r="LKN799" s="214"/>
      <c r="LKO799" s="215"/>
      <c r="LKP799" s="215"/>
      <c r="LKQ799" s="216"/>
      <c r="LKS799" s="11"/>
      <c r="LKW799" s="213"/>
      <c r="LKX799" s="52"/>
      <c r="LKY799" s="17"/>
      <c r="LKZ799" s="38"/>
      <c r="LLA799" s="38"/>
      <c r="LLB799" s="22"/>
      <c r="LLC799" s="38"/>
      <c r="LLD799" s="214"/>
      <c r="LLE799" s="215"/>
      <c r="LLF799" s="215"/>
      <c r="LLG799" s="216"/>
      <c r="LLI799" s="11"/>
      <c r="LLM799" s="213"/>
      <c r="LLN799" s="52"/>
      <c r="LLO799" s="17"/>
      <c r="LLP799" s="38"/>
      <c r="LLQ799" s="38"/>
      <c r="LLR799" s="22"/>
      <c r="LLS799" s="38"/>
      <c r="LLT799" s="214"/>
      <c r="LLU799" s="215"/>
      <c r="LLV799" s="215"/>
      <c r="LLW799" s="216"/>
      <c r="LLY799" s="11"/>
      <c r="LMC799" s="213"/>
      <c r="LMD799" s="52"/>
      <c r="LME799" s="17"/>
      <c r="LMF799" s="38"/>
      <c r="LMG799" s="38"/>
      <c r="LMH799" s="22"/>
      <c r="LMI799" s="38"/>
      <c r="LMJ799" s="214"/>
      <c r="LMK799" s="215"/>
      <c r="LML799" s="215"/>
      <c r="LMM799" s="216"/>
      <c r="LMO799" s="11"/>
      <c r="LMS799" s="213"/>
      <c r="LMT799" s="52"/>
      <c r="LMU799" s="17"/>
      <c r="LMV799" s="38"/>
      <c r="LMW799" s="38"/>
      <c r="LMX799" s="22"/>
      <c r="LMY799" s="38"/>
      <c r="LMZ799" s="214"/>
      <c r="LNA799" s="215"/>
      <c r="LNB799" s="215"/>
      <c r="LNC799" s="216"/>
      <c r="LNE799" s="11"/>
      <c r="LNI799" s="213"/>
      <c r="LNJ799" s="52"/>
      <c r="LNK799" s="17"/>
      <c r="LNL799" s="38"/>
      <c r="LNM799" s="38"/>
      <c r="LNN799" s="22"/>
      <c r="LNO799" s="38"/>
      <c r="LNP799" s="214"/>
      <c r="LNQ799" s="215"/>
      <c r="LNR799" s="215"/>
      <c r="LNS799" s="216"/>
      <c r="LNU799" s="11"/>
      <c r="LNY799" s="213"/>
      <c r="LNZ799" s="52"/>
      <c r="LOA799" s="17"/>
      <c r="LOB799" s="38"/>
      <c r="LOC799" s="38"/>
      <c r="LOD799" s="22"/>
      <c r="LOE799" s="38"/>
      <c r="LOF799" s="214"/>
      <c r="LOG799" s="215"/>
      <c r="LOH799" s="215"/>
      <c r="LOI799" s="216"/>
      <c r="LOK799" s="11"/>
      <c r="LOO799" s="213"/>
      <c r="LOP799" s="52"/>
      <c r="LOQ799" s="17"/>
      <c r="LOR799" s="38"/>
      <c r="LOS799" s="38"/>
      <c r="LOT799" s="22"/>
      <c r="LOU799" s="38"/>
      <c r="LOV799" s="214"/>
      <c r="LOW799" s="215"/>
      <c r="LOX799" s="215"/>
      <c r="LOY799" s="216"/>
      <c r="LPA799" s="11"/>
      <c r="LPE799" s="213"/>
      <c r="LPF799" s="52"/>
      <c r="LPG799" s="17"/>
      <c r="LPH799" s="38"/>
      <c r="LPI799" s="38"/>
      <c r="LPJ799" s="22"/>
      <c r="LPK799" s="38"/>
      <c r="LPL799" s="214"/>
      <c r="LPM799" s="215"/>
      <c r="LPN799" s="215"/>
      <c r="LPO799" s="216"/>
      <c r="LPQ799" s="11"/>
      <c r="LPU799" s="213"/>
      <c r="LPV799" s="52"/>
      <c r="LPW799" s="17"/>
      <c r="LPX799" s="38"/>
      <c r="LPY799" s="38"/>
      <c r="LPZ799" s="22"/>
      <c r="LQA799" s="38"/>
      <c r="LQB799" s="214"/>
      <c r="LQC799" s="215"/>
      <c r="LQD799" s="215"/>
      <c r="LQE799" s="216"/>
      <c r="LQG799" s="11"/>
      <c r="LQK799" s="213"/>
      <c r="LQL799" s="52"/>
      <c r="LQM799" s="17"/>
      <c r="LQN799" s="38"/>
      <c r="LQO799" s="38"/>
      <c r="LQP799" s="22"/>
      <c r="LQQ799" s="38"/>
      <c r="LQR799" s="214"/>
      <c r="LQS799" s="215"/>
      <c r="LQT799" s="215"/>
      <c r="LQU799" s="216"/>
      <c r="LQW799" s="11"/>
      <c r="LRA799" s="213"/>
      <c r="LRB799" s="52"/>
      <c r="LRC799" s="17"/>
      <c r="LRD799" s="38"/>
      <c r="LRE799" s="38"/>
      <c r="LRF799" s="22"/>
      <c r="LRG799" s="38"/>
      <c r="LRH799" s="214"/>
      <c r="LRI799" s="215"/>
      <c r="LRJ799" s="215"/>
      <c r="LRK799" s="216"/>
      <c r="LRM799" s="11"/>
      <c r="LRQ799" s="213"/>
      <c r="LRR799" s="52"/>
      <c r="LRS799" s="17"/>
      <c r="LRT799" s="38"/>
      <c r="LRU799" s="38"/>
      <c r="LRV799" s="22"/>
      <c r="LRW799" s="38"/>
      <c r="LRX799" s="214"/>
      <c r="LRY799" s="215"/>
      <c r="LRZ799" s="215"/>
      <c r="LSA799" s="216"/>
      <c r="LSC799" s="11"/>
      <c r="LSG799" s="213"/>
      <c r="LSH799" s="52"/>
      <c r="LSI799" s="17"/>
      <c r="LSJ799" s="38"/>
      <c r="LSK799" s="38"/>
      <c r="LSL799" s="22"/>
      <c r="LSM799" s="38"/>
      <c r="LSN799" s="214"/>
      <c r="LSO799" s="215"/>
      <c r="LSP799" s="215"/>
      <c r="LSQ799" s="216"/>
      <c r="LSS799" s="11"/>
      <c r="LSW799" s="213"/>
      <c r="LSX799" s="52"/>
      <c r="LSY799" s="17"/>
      <c r="LSZ799" s="38"/>
      <c r="LTA799" s="38"/>
      <c r="LTB799" s="22"/>
      <c r="LTC799" s="38"/>
      <c r="LTD799" s="214"/>
      <c r="LTE799" s="215"/>
      <c r="LTF799" s="215"/>
      <c r="LTG799" s="216"/>
      <c r="LTI799" s="11"/>
      <c r="LTM799" s="213"/>
      <c r="LTN799" s="52"/>
      <c r="LTO799" s="17"/>
      <c r="LTP799" s="38"/>
      <c r="LTQ799" s="38"/>
      <c r="LTR799" s="22"/>
      <c r="LTS799" s="38"/>
      <c r="LTT799" s="214"/>
      <c r="LTU799" s="215"/>
      <c r="LTV799" s="215"/>
      <c r="LTW799" s="216"/>
      <c r="LTY799" s="11"/>
      <c r="LUC799" s="213"/>
      <c r="LUD799" s="52"/>
      <c r="LUE799" s="17"/>
      <c r="LUF799" s="38"/>
      <c r="LUG799" s="38"/>
      <c r="LUH799" s="22"/>
      <c r="LUI799" s="38"/>
      <c r="LUJ799" s="214"/>
      <c r="LUK799" s="215"/>
      <c r="LUL799" s="215"/>
      <c r="LUM799" s="216"/>
      <c r="LUO799" s="11"/>
      <c r="LUS799" s="213"/>
      <c r="LUT799" s="52"/>
      <c r="LUU799" s="17"/>
      <c r="LUV799" s="38"/>
      <c r="LUW799" s="38"/>
      <c r="LUX799" s="22"/>
      <c r="LUY799" s="38"/>
      <c r="LUZ799" s="214"/>
      <c r="LVA799" s="215"/>
      <c r="LVB799" s="215"/>
      <c r="LVC799" s="216"/>
      <c r="LVE799" s="11"/>
      <c r="LVI799" s="213"/>
      <c r="LVJ799" s="52"/>
      <c r="LVK799" s="17"/>
      <c r="LVL799" s="38"/>
      <c r="LVM799" s="38"/>
      <c r="LVN799" s="22"/>
      <c r="LVO799" s="38"/>
      <c r="LVP799" s="214"/>
      <c r="LVQ799" s="215"/>
      <c r="LVR799" s="215"/>
      <c r="LVS799" s="216"/>
      <c r="LVU799" s="11"/>
      <c r="LVY799" s="213"/>
      <c r="LVZ799" s="52"/>
      <c r="LWA799" s="17"/>
      <c r="LWB799" s="38"/>
      <c r="LWC799" s="38"/>
      <c r="LWD799" s="22"/>
      <c r="LWE799" s="38"/>
      <c r="LWF799" s="214"/>
      <c r="LWG799" s="215"/>
      <c r="LWH799" s="215"/>
      <c r="LWI799" s="216"/>
      <c r="LWK799" s="11"/>
      <c r="LWO799" s="213"/>
      <c r="LWP799" s="52"/>
      <c r="LWQ799" s="17"/>
      <c r="LWR799" s="38"/>
      <c r="LWS799" s="38"/>
      <c r="LWT799" s="22"/>
      <c r="LWU799" s="38"/>
      <c r="LWV799" s="214"/>
      <c r="LWW799" s="215"/>
      <c r="LWX799" s="215"/>
      <c r="LWY799" s="216"/>
      <c r="LXA799" s="11"/>
      <c r="LXE799" s="213"/>
      <c r="LXF799" s="52"/>
      <c r="LXG799" s="17"/>
      <c r="LXH799" s="38"/>
      <c r="LXI799" s="38"/>
      <c r="LXJ799" s="22"/>
      <c r="LXK799" s="38"/>
      <c r="LXL799" s="214"/>
      <c r="LXM799" s="215"/>
      <c r="LXN799" s="215"/>
      <c r="LXO799" s="216"/>
      <c r="LXQ799" s="11"/>
      <c r="LXU799" s="213"/>
      <c r="LXV799" s="52"/>
      <c r="LXW799" s="17"/>
      <c r="LXX799" s="38"/>
      <c r="LXY799" s="38"/>
      <c r="LXZ799" s="22"/>
      <c r="LYA799" s="38"/>
      <c r="LYB799" s="214"/>
      <c r="LYC799" s="215"/>
      <c r="LYD799" s="215"/>
      <c r="LYE799" s="216"/>
      <c r="LYG799" s="11"/>
      <c r="LYK799" s="213"/>
      <c r="LYL799" s="52"/>
      <c r="LYM799" s="17"/>
      <c r="LYN799" s="38"/>
      <c r="LYO799" s="38"/>
      <c r="LYP799" s="22"/>
      <c r="LYQ799" s="38"/>
      <c r="LYR799" s="214"/>
      <c r="LYS799" s="215"/>
      <c r="LYT799" s="215"/>
      <c r="LYU799" s="216"/>
      <c r="LYW799" s="11"/>
      <c r="LZA799" s="213"/>
      <c r="LZB799" s="52"/>
      <c r="LZC799" s="17"/>
      <c r="LZD799" s="38"/>
      <c r="LZE799" s="38"/>
      <c r="LZF799" s="22"/>
      <c r="LZG799" s="38"/>
      <c r="LZH799" s="214"/>
      <c r="LZI799" s="215"/>
      <c r="LZJ799" s="215"/>
      <c r="LZK799" s="216"/>
      <c r="LZM799" s="11"/>
      <c r="LZQ799" s="213"/>
      <c r="LZR799" s="52"/>
      <c r="LZS799" s="17"/>
      <c r="LZT799" s="38"/>
      <c r="LZU799" s="38"/>
      <c r="LZV799" s="22"/>
      <c r="LZW799" s="38"/>
      <c r="LZX799" s="214"/>
      <c r="LZY799" s="215"/>
      <c r="LZZ799" s="215"/>
      <c r="MAA799" s="216"/>
      <c r="MAC799" s="11"/>
      <c r="MAG799" s="213"/>
      <c r="MAH799" s="52"/>
      <c r="MAI799" s="17"/>
      <c r="MAJ799" s="38"/>
      <c r="MAK799" s="38"/>
      <c r="MAL799" s="22"/>
      <c r="MAM799" s="38"/>
      <c r="MAN799" s="214"/>
      <c r="MAO799" s="215"/>
      <c r="MAP799" s="215"/>
      <c r="MAQ799" s="216"/>
      <c r="MAS799" s="11"/>
      <c r="MAW799" s="213"/>
      <c r="MAX799" s="52"/>
      <c r="MAY799" s="17"/>
      <c r="MAZ799" s="38"/>
      <c r="MBA799" s="38"/>
      <c r="MBB799" s="22"/>
      <c r="MBC799" s="38"/>
      <c r="MBD799" s="214"/>
      <c r="MBE799" s="215"/>
      <c r="MBF799" s="215"/>
      <c r="MBG799" s="216"/>
      <c r="MBI799" s="11"/>
      <c r="MBM799" s="213"/>
      <c r="MBN799" s="52"/>
      <c r="MBO799" s="17"/>
      <c r="MBP799" s="38"/>
      <c r="MBQ799" s="38"/>
      <c r="MBR799" s="22"/>
      <c r="MBS799" s="38"/>
      <c r="MBT799" s="214"/>
      <c r="MBU799" s="215"/>
      <c r="MBV799" s="215"/>
      <c r="MBW799" s="216"/>
      <c r="MBY799" s="11"/>
      <c r="MCC799" s="213"/>
      <c r="MCD799" s="52"/>
      <c r="MCE799" s="17"/>
      <c r="MCF799" s="38"/>
      <c r="MCG799" s="38"/>
      <c r="MCH799" s="22"/>
      <c r="MCI799" s="38"/>
      <c r="MCJ799" s="214"/>
      <c r="MCK799" s="215"/>
      <c r="MCL799" s="215"/>
      <c r="MCM799" s="216"/>
      <c r="MCO799" s="11"/>
      <c r="MCS799" s="213"/>
      <c r="MCT799" s="52"/>
      <c r="MCU799" s="17"/>
      <c r="MCV799" s="38"/>
      <c r="MCW799" s="38"/>
      <c r="MCX799" s="22"/>
      <c r="MCY799" s="38"/>
      <c r="MCZ799" s="214"/>
      <c r="MDA799" s="215"/>
      <c r="MDB799" s="215"/>
      <c r="MDC799" s="216"/>
      <c r="MDE799" s="11"/>
      <c r="MDI799" s="213"/>
      <c r="MDJ799" s="52"/>
      <c r="MDK799" s="17"/>
      <c r="MDL799" s="38"/>
      <c r="MDM799" s="38"/>
      <c r="MDN799" s="22"/>
      <c r="MDO799" s="38"/>
      <c r="MDP799" s="214"/>
      <c r="MDQ799" s="215"/>
      <c r="MDR799" s="215"/>
      <c r="MDS799" s="216"/>
      <c r="MDU799" s="11"/>
      <c r="MDY799" s="213"/>
      <c r="MDZ799" s="52"/>
      <c r="MEA799" s="17"/>
      <c r="MEB799" s="38"/>
      <c r="MEC799" s="38"/>
      <c r="MED799" s="22"/>
      <c r="MEE799" s="38"/>
      <c r="MEF799" s="214"/>
      <c r="MEG799" s="215"/>
      <c r="MEH799" s="215"/>
      <c r="MEI799" s="216"/>
      <c r="MEK799" s="11"/>
      <c r="MEO799" s="213"/>
      <c r="MEP799" s="52"/>
      <c r="MEQ799" s="17"/>
      <c r="MER799" s="38"/>
      <c r="MES799" s="38"/>
      <c r="MET799" s="22"/>
      <c r="MEU799" s="38"/>
      <c r="MEV799" s="214"/>
      <c r="MEW799" s="215"/>
      <c r="MEX799" s="215"/>
      <c r="MEY799" s="216"/>
      <c r="MFA799" s="11"/>
      <c r="MFE799" s="213"/>
      <c r="MFF799" s="52"/>
      <c r="MFG799" s="17"/>
      <c r="MFH799" s="38"/>
      <c r="MFI799" s="38"/>
      <c r="MFJ799" s="22"/>
      <c r="MFK799" s="38"/>
      <c r="MFL799" s="214"/>
      <c r="MFM799" s="215"/>
      <c r="MFN799" s="215"/>
      <c r="MFO799" s="216"/>
      <c r="MFQ799" s="11"/>
      <c r="MFU799" s="213"/>
      <c r="MFV799" s="52"/>
      <c r="MFW799" s="17"/>
      <c r="MFX799" s="38"/>
      <c r="MFY799" s="38"/>
      <c r="MFZ799" s="22"/>
      <c r="MGA799" s="38"/>
      <c r="MGB799" s="214"/>
      <c r="MGC799" s="215"/>
      <c r="MGD799" s="215"/>
      <c r="MGE799" s="216"/>
      <c r="MGG799" s="11"/>
      <c r="MGK799" s="213"/>
      <c r="MGL799" s="52"/>
      <c r="MGM799" s="17"/>
      <c r="MGN799" s="38"/>
      <c r="MGO799" s="38"/>
      <c r="MGP799" s="22"/>
      <c r="MGQ799" s="38"/>
      <c r="MGR799" s="214"/>
      <c r="MGS799" s="215"/>
      <c r="MGT799" s="215"/>
      <c r="MGU799" s="216"/>
      <c r="MGW799" s="11"/>
      <c r="MHA799" s="213"/>
      <c r="MHB799" s="52"/>
      <c r="MHC799" s="17"/>
      <c r="MHD799" s="38"/>
      <c r="MHE799" s="38"/>
      <c r="MHF799" s="22"/>
      <c r="MHG799" s="38"/>
      <c r="MHH799" s="214"/>
      <c r="MHI799" s="215"/>
      <c r="MHJ799" s="215"/>
      <c r="MHK799" s="216"/>
      <c r="MHM799" s="11"/>
      <c r="MHQ799" s="213"/>
      <c r="MHR799" s="52"/>
      <c r="MHS799" s="17"/>
      <c r="MHT799" s="38"/>
      <c r="MHU799" s="38"/>
      <c r="MHV799" s="22"/>
      <c r="MHW799" s="38"/>
      <c r="MHX799" s="214"/>
      <c r="MHY799" s="215"/>
      <c r="MHZ799" s="215"/>
      <c r="MIA799" s="216"/>
      <c r="MIC799" s="11"/>
      <c r="MIG799" s="213"/>
      <c r="MIH799" s="52"/>
      <c r="MII799" s="17"/>
      <c r="MIJ799" s="38"/>
      <c r="MIK799" s="38"/>
      <c r="MIL799" s="22"/>
      <c r="MIM799" s="38"/>
      <c r="MIN799" s="214"/>
      <c r="MIO799" s="215"/>
      <c r="MIP799" s="215"/>
      <c r="MIQ799" s="216"/>
      <c r="MIS799" s="11"/>
      <c r="MIW799" s="213"/>
      <c r="MIX799" s="52"/>
      <c r="MIY799" s="17"/>
      <c r="MIZ799" s="38"/>
      <c r="MJA799" s="38"/>
      <c r="MJB799" s="22"/>
      <c r="MJC799" s="38"/>
      <c r="MJD799" s="214"/>
      <c r="MJE799" s="215"/>
      <c r="MJF799" s="215"/>
      <c r="MJG799" s="216"/>
      <c r="MJI799" s="11"/>
      <c r="MJM799" s="213"/>
      <c r="MJN799" s="52"/>
      <c r="MJO799" s="17"/>
      <c r="MJP799" s="38"/>
      <c r="MJQ799" s="38"/>
      <c r="MJR799" s="22"/>
      <c r="MJS799" s="38"/>
      <c r="MJT799" s="214"/>
      <c r="MJU799" s="215"/>
      <c r="MJV799" s="215"/>
      <c r="MJW799" s="216"/>
      <c r="MJY799" s="11"/>
      <c r="MKC799" s="213"/>
      <c r="MKD799" s="52"/>
      <c r="MKE799" s="17"/>
      <c r="MKF799" s="38"/>
      <c r="MKG799" s="38"/>
      <c r="MKH799" s="22"/>
      <c r="MKI799" s="38"/>
      <c r="MKJ799" s="214"/>
      <c r="MKK799" s="215"/>
      <c r="MKL799" s="215"/>
      <c r="MKM799" s="216"/>
      <c r="MKO799" s="11"/>
      <c r="MKS799" s="213"/>
      <c r="MKT799" s="52"/>
      <c r="MKU799" s="17"/>
      <c r="MKV799" s="38"/>
      <c r="MKW799" s="38"/>
      <c r="MKX799" s="22"/>
      <c r="MKY799" s="38"/>
      <c r="MKZ799" s="214"/>
      <c r="MLA799" s="215"/>
      <c r="MLB799" s="215"/>
      <c r="MLC799" s="216"/>
      <c r="MLE799" s="11"/>
      <c r="MLI799" s="213"/>
      <c r="MLJ799" s="52"/>
      <c r="MLK799" s="17"/>
      <c r="MLL799" s="38"/>
      <c r="MLM799" s="38"/>
      <c r="MLN799" s="22"/>
      <c r="MLO799" s="38"/>
      <c r="MLP799" s="214"/>
      <c r="MLQ799" s="215"/>
      <c r="MLR799" s="215"/>
      <c r="MLS799" s="216"/>
      <c r="MLU799" s="11"/>
      <c r="MLY799" s="213"/>
      <c r="MLZ799" s="52"/>
      <c r="MMA799" s="17"/>
      <c r="MMB799" s="38"/>
      <c r="MMC799" s="38"/>
      <c r="MMD799" s="22"/>
      <c r="MME799" s="38"/>
      <c r="MMF799" s="214"/>
      <c r="MMG799" s="215"/>
      <c r="MMH799" s="215"/>
      <c r="MMI799" s="216"/>
      <c r="MMK799" s="11"/>
      <c r="MMO799" s="213"/>
      <c r="MMP799" s="52"/>
      <c r="MMQ799" s="17"/>
      <c r="MMR799" s="38"/>
      <c r="MMS799" s="38"/>
      <c r="MMT799" s="22"/>
      <c r="MMU799" s="38"/>
      <c r="MMV799" s="214"/>
      <c r="MMW799" s="215"/>
      <c r="MMX799" s="215"/>
      <c r="MMY799" s="216"/>
      <c r="MNA799" s="11"/>
      <c r="MNE799" s="213"/>
      <c r="MNF799" s="52"/>
      <c r="MNG799" s="17"/>
      <c r="MNH799" s="38"/>
      <c r="MNI799" s="38"/>
      <c r="MNJ799" s="22"/>
      <c r="MNK799" s="38"/>
      <c r="MNL799" s="214"/>
      <c r="MNM799" s="215"/>
      <c r="MNN799" s="215"/>
      <c r="MNO799" s="216"/>
      <c r="MNQ799" s="11"/>
      <c r="MNU799" s="213"/>
      <c r="MNV799" s="52"/>
      <c r="MNW799" s="17"/>
      <c r="MNX799" s="38"/>
      <c r="MNY799" s="38"/>
      <c r="MNZ799" s="22"/>
      <c r="MOA799" s="38"/>
      <c r="MOB799" s="214"/>
      <c r="MOC799" s="215"/>
      <c r="MOD799" s="215"/>
      <c r="MOE799" s="216"/>
      <c r="MOG799" s="11"/>
      <c r="MOK799" s="213"/>
      <c r="MOL799" s="52"/>
      <c r="MOM799" s="17"/>
      <c r="MON799" s="38"/>
      <c r="MOO799" s="38"/>
      <c r="MOP799" s="22"/>
      <c r="MOQ799" s="38"/>
      <c r="MOR799" s="214"/>
      <c r="MOS799" s="215"/>
      <c r="MOT799" s="215"/>
      <c r="MOU799" s="216"/>
      <c r="MOW799" s="11"/>
      <c r="MPA799" s="213"/>
      <c r="MPB799" s="52"/>
      <c r="MPC799" s="17"/>
      <c r="MPD799" s="38"/>
      <c r="MPE799" s="38"/>
      <c r="MPF799" s="22"/>
      <c r="MPG799" s="38"/>
      <c r="MPH799" s="214"/>
      <c r="MPI799" s="215"/>
      <c r="MPJ799" s="215"/>
      <c r="MPK799" s="216"/>
      <c r="MPM799" s="11"/>
      <c r="MPQ799" s="213"/>
      <c r="MPR799" s="52"/>
      <c r="MPS799" s="17"/>
      <c r="MPT799" s="38"/>
      <c r="MPU799" s="38"/>
      <c r="MPV799" s="22"/>
      <c r="MPW799" s="38"/>
      <c r="MPX799" s="214"/>
      <c r="MPY799" s="215"/>
      <c r="MPZ799" s="215"/>
      <c r="MQA799" s="216"/>
      <c r="MQC799" s="11"/>
      <c r="MQG799" s="213"/>
      <c r="MQH799" s="52"/>
      <c r="MQI799" s="17"/>
      <c r="MQJ799" s="38"/>
      <c r="MQK799" s="38"/>
      <c r="MQL799" s="22"/>
      <c r="MQM799" s="38"/>
      <c r="MQN799" s="214"/>
      <c r="MQO799" s="215"/>
      <c r="MQP799" s="215"/>
      <c r="MQQ799" s="216"/>
      <c r="MQS799" s="11"/>
      <c r="MQW799" s="213"/>
      <c r="MQX799" s="52"/>
      <c r="MQY799" s="17"/>
      <c r="MQZ799" s="38"/>
      <c r="MRA799" s="38"/>
      <c r="MRB799" s="22"/>
      <c r="MRC799" s="38"/>
      <c r="MRD799" s="214"/>
      <c r="MRE799" s="215"/>
      <c r="MRF799" s="215"/>
      <c r="MRG799" s="216"/>
      <c r="MRI799" s="11"/>
      <c r="MRM799" s="213"/>
      <c r="MRN799" s="52"/>
      <c r="MRO799" s="17"/>
      <c r="MRP799" s="38"/>
      <c r="MRQ799" s="38"/>
      <c r="MRR799" s="22"/>
      <c r="MRS799" s="38"/>
      <c r="MRT799" s="214"/>
      <c r="MRU799" s="215"/>
      <c r="MRV799" s="215"/>
      <c r="MRW799" s="216"/>
      <c r="MRY799" s="11"/>
      <c r="MSC799" s="213"/>
      <c r="MSD799" s="52"/>
      <c r="MSE799" s="17"/>
      <c r="MSF799" s="38"/>
      <c r="MSG799" s="38"/>
      <c r="MSH799" s="22"/>
      <c r="MSI799" s="38"/>
      <c r="MSJ799" s="214"/>
      <c r="MSK799" s="215"/>
      <c r="MSL799" s="215"/>
      <c r="MSM799" s="216"/>
      <c r="MSO799" s="11"/>
      <c r="MSS799" s="213"/>
      <c r="MST799" s="52"/>
      <c r="MSU799" s="17"/>
      <c r="MSV799" s="38"/>
      <c r="MSW799" s="38"/>
      <c r="MSX799" s="22"/>
      <c r="MSY799" s="38"/>
      <c r="MSZ799" s="214"/>
      <c r="MTA799" s="215"/>
      <c r="MTB799" s="215"/>
      <c r="MTC799" s="216"/>
      <c r="MTE799" s="11"/>
      <c r="MTI799" s="213"/>
      <c r="MTJ799" s="52"/>
      <c r="MTK799" s="17"/>
      <c r="MTL799" s="38"/>
      <c r="MTM799" s="38"/>
      <c r="MTN799" s="22"/>
      <c r="MTO799" s="38"/>
      <c r="MTP799" s="214"/>
      <c r="MTQ799" s="215"/>
      <c r="MTR799" s="215"/>
      <c r="MTS799" s="216"/>
      <c r="MTU799" s="11"/>
      <c r="MTY799" s="213"/>
      <c r="MTZ799" s="52"/>
      <c r="MUA799" s="17"/>
      <c r="MUB799" s="38"/>
      <c r="MUC799" s="38"/>
      <c r="MUD799" s="22"/>
      <c r="MUE799" s="38"/>
      <c r="MUF799" s="214"/>
      <c r="MUG799" s="215"/>
      <c r="MUH799" s="215"/>
      <c r="MUI799" s="216"/>
      <c r="MUK799" s="11"/>
      <c r="MUO799" s="213"/>
      <c r="MUP799" s="52"/>
      <c r="MUQ799" s="17"/>
      <c r="MUR799" s="38"/>
      <c r="MUS799" s="38"/>
      <c r="MUT799" s="22"/>
      <c r="MUU799" s="38"/>
      <c r="MUV799" s="214"/>
      <c r="MUW799" s="215"/>
      <c r="MUX799" s="215"/>
      <c r="MUY799" s="216"/>
      <c r="MVA799" s="11"/>
      <c r="MVE799" s="213"/>
      <c r="MVF799" s="52"/>
      <c r="MVG799" s="17"/>
      <c r="MVH799" s="38"/>
      <c r="MVI799" s="38"/>
      <c r="MVJ799" s="22"/>
      <c r="MVK799" s="38"/>
      <c r="MVL799" s="214"/>
      <c r="MVM799" s="215"/>
      <c r="MVN799" s="215"/>
      <c r="MVO799" s="216"/>
      <c r="MVQ799" s="11"/>
      <c r="MVU799" s="213"/>
      <c r="MVV799" s="52"/>
      <c r="MVW799" s="17"/>
      <c r="MVX799" s="38"/>
      <c r="MVY799" s="38"/>
      <c r="MVZ799" s="22"/>
      <c r="MWA799" s="38"/>
      <c r="MWB799" s="214"/>
      <c r="MWC799" s="215"/>
      <c r="MWD799" s="215"/>
      <c r="MWE799" s="216"/>
      <c r="MWG799" s="11"/>
      <c r="MWK799" s="213"/>
      <c r="MWL799" s="52"/>
      <c r="MWM799" s="17"/>
      <c r="MWN799" s="38"/>
      <c r="MWO799" s="38"/>
      <c r="MWP799" s="22"/>
      <c r="MWQ799" s="38"/>
      <c r="MWR799" s="214"/>
      <c r="MWS799" s="215"/>
      <c r="MWT799" s="215"/>
      <c r="MWU799" s="216"/>
      <c r="MWW799" s="11"/>
      <c r="MXA799" s="213"/>
      <c r="MXB799" s="52"/>
      <c r="MXC799" s="17"/>
      <c r="MXD799" s="38"/>
      <c r="MXE799" s="38"/>
      <c r="MXF799" s="22"/>
      <c r="MXG799" s="38"/>
      <c r="MXH799" s="214"/>
      <c r="MXI799" s="215"/>
      <c r="MXJ799" s="215"/>
      <c r="MXK799" s="216"/>
      <c r="MXM799" s="11"/>
      <c r="MXQ799" s="213"/>
      <c r="MXR799" s="52"/>
      <c r="MXS799" s="17"/>
      <c r="MXT799" s="38"/>
      <c r="MXU799" s="38"/>
      <c r="MXV799" s="22"/>
      <c r="MXW799" s="38"/>
      <c r="MXX799" s="214"/>
      <c r="MXY799" s="215"/>
      <c r="MXZ799" s="215"/>
      <c r="MYA799" s="216"/>
      <c r="MYC799" s="11"/>
      <c r="MYG799" s="213"/>
      <c r="MYH799" s="52"/>
      <c r="MYI799" s="17"/>
      <c r="MYJ799" s="38"/>
      <c r="MYK799" s="38"/>
      <c r="MYL799" s="22"/>
      <c r="MYM799" s="38"/>
      <c r="MYN799" s="214"/>
      <c r="MYO799" s="215"/>
      <c r="MYP799" s="215"/>
      <c r="MYQ799" s="216"/>
      <c r="MYS799" s="11"/>
      <c r="MYW799" s="213"/>
      <c r="MYX799" s="52"/>
      <c r="MYY799" s="17"/>
      <c r="MYZ799" s="38"/>
      <c r="MZA799" s="38"/>
      <c r="MZB799" s="22"/>
      <c r="MZC799" s="38"/>
      <c r="MZD799" s="214"/>
      <c r="MZE799" s="215"/>
      <c r="MZF799" s="215"/>
      <c r="MZG799" s="216"/>
      <c r="MZI799" s="11"/>
      <c r="MZM799" s="213"/>
      <c r="MZN799" s="52"/>
      <c r="MZO799" s="17"/>
      <c r="MZP799" s="38"/>
      <c r="MZQ799" s="38"/>
      <c r="MZR799" s="22"/>
      <c r="MZS799" s="38"/>
      <c r="MZT799" s="214"/>
      <c r="MZU799" s="215"/>
      <c r="MZV799" s="215"/>
      <c r="MZW799" s="216"/>
      <c r="MZY799" s="11"/>
      <c r="NAC799" s="213"/>
      <c r="NAD799" s="52"/>
      <c r="NAE799" s="17"/>
      <c r="NAF799" s="38"/>
      <c r="NAG799" s="38"/>
      <c r="NAH799" s="22"/>
      <c r="NAI799" s="38"/>
      <c r="NAJ799" s="214"/>
      <c r="NAK799" s="215"/>
      <c r="NAL799" s="215"/>
      <c r="NAM799" s="216"/>
      <c r="NAO799" s="11"/>
      <c r="NAS799" s="213"/>
      <c r="NAT799" s="52"/>
      <c r="NAU799" s="17"/>
      <c r="NAV799" s="38"/>
      <c r="NAW799" s="38"/>
      <c r="NAX799" s="22"/>
      <c r="NAY799" s="38"/>
      <c r="NAZ799" s="214"/>
      <c r="NBA799" s="215"/>
      <c r="NBB799" s="215"/>
      <c r="NBC799" s="216"/>
      <c r="NBE799" s="11"/>
      <c r="NBI799" s="213"/>
      <c r="NBJ799" s="52"/>
      <c r="NBK799" s="17"/>
      <c r="NBL799" s="38"/>
      <c r="NBM799" s="38"/>
      <c r="NBN799" s="22"/>
      <c r="NBO799" s="38"/>
      <c r="NBP799" s="214"/>
      <c r="NBQ799" s="215"/>
      <c r="NBR799" s="215"/>
      <c r="NBS799" s="216"/>
      <c r="NBU799" s="11"/>
      <c r="NBY799" s="213"/>
      <c r="NBZ799" s="52"/>
      <c r="NCA799" s="17"/>
      <c r="NCB799" s="38"/>
      <c r="NCC799" s="38"/>
      <c r="NCD799" s="22"/>
      <c r="NCE799" s="38"/>
      <c r="NCF799" s="214"/>
      <c r="NCG799" s="215"/>
      <c r="NCH799" s="215"/>
      <c r="NCI799" s="216"/>
      <c r="NCK799" s="11"/>
      <c r="NCO799" s="213"/>
      <c r="NCP799" s="52"/>
      <c r="NCQ799" s="17"/>
      <c r="NCR799" s="38"/>
      <c r="NCS799" s="38"/>
      <c r="NCT799" s="22"/>
      <c r="NCU799" s="38"/>
      <c r="NCV799" s="214"/>
      <c r="NCW799" s="215"/>
      <c r="NCX799" s="215"/>
      <c r="NCY799" s="216"/>
      <c r="NDA799" s="11"/>
      <c r="NDE799" s="213"/>
      <c r="NDF799" s="52"/>
      <c r="NDG799" s="17"/>
      <c r="NDH799" s="38"/>
      <c r="NDI799" s="38"/>
      <c r="NDJ799" s="22"/>
      <c r="NDK799" s="38"/>
      <c r="NDL799" s="214"/>
      <c r="NDM799" s="215"/>
      <c r="NDN799" s="215"/>
      <c r="NDO799" s="216"/>
      <c r="NDQ799" s="11"/>
      <c r="NDU799" s="213"/>
      <c r="NDV799" s="52"/>
      <c r="NDW799" s="17"/>
      <c r="NDX799" s="38"/>
      <c r="NDY799" s="38"/>
      <c r="NDZ799" s="22"/>
      <c r="NEA799" s="38"/>
      <c r="NEB799" s="214"/>
      <c r="NEC799" s="215"/>
      <c r="NED799" s="215"/>
      <c r="NEE799" s="216"/>
      <c r="NEG799" s="11"/>
      <c r="NEK799" s="213"/>
      <c r="NEL799" s="52"/>
      <c r="NEM799" s="17"/>
      <c r="NEN799" s="38"/>
      <c r="NEO799" s="38"/>
      <c r="NEP799" s="22"/>
      <c r="NEQ799" s="38"/>
      <c r="NER799" s="214"/>
      <c r="NES799" s="215"/>
      <c r="NET799" s="215"/>
      <c r="NEU799" s="216"/>
      <c r="NEW799" s="11"/>
      <c r="NFA799" s="213"/>
      <c r="NFB799" s="52"/>
      <c r="NFC799" s="17"/>
      <c r="NFD799" s="38"/>
      <c r="NFE799" s="38"/>
      <c r="NFF799" s="22"/>
      <c r="NFG799" s="38"/>
      <c r="NFH799" s="214"/>
      <c r="NFI799" s="215"/>
      <c r="NFJ799" s="215"/>
      <c r="NFK799" s="216"/>
      <c r="NFM799" s="11"/>
      <c r="NFQ799" s="213"/>
      <c r="NFR799" s="52"/>
      <c r="NFS799" s="17"/>
      <c r="NFT799" s="38"/>
      <c r="NFU799" s="38"/>
      <c r="NFV799" s="22"/>
      <c r="NFW799" s="38"/>
      <c r="NFX799" s="214"/>
      <c r="NFY799" s="215"/>
      <c r="NFZ799" s="215"/>
      <c r="NGA799" s="216"/>
      <c r="NGC799" s="11"/>
      <c r="NGG799" s="213"/>
      <c r="NGH799" s="52"/>
      <c r="NGI799" s="17"/>
      <c r="NGJ799" s="38"/>
      <c r="NGK799" s="38"/>
      <c r="NGL799" s="22"/>
      <c r="NGM799" s="38"/>
      <c r="NGN799" s="214"/>
      <c r="NGO799" s="215"/>
      <c r="NGP799" s="215"/>
      <c r="NGQ799" s="216"/>
      <c r="NGS799" s="11"/>
      <c r="NGW799" s="213"/>
      <c r="NGX799" s="52"/>
      <c r="NGY799" s="17"/>
      <c r="NGZ799" s="38"/>
      <c r="NHA799" s="38"/>
      <c r="NHB799" s="22"/>
      <c r="NHC799" s="38"/>
      <c r="NHD799" s="214"/>
      <c r="NHE799" s="215"/>
      <c r="NHF799" s="215"/>
      <c r="NHG799" s="216"/>
      <c r="NHI799" s="11"/>
      <c r="NHM799" s="213"/>
      <c r="NHN799" s="52"/>
      <c r="NHO799" s="17"/>
      <c r="NHP799" s="38"/>
      <c r="NHQ799" s="38"/>
      <c r="NHR799" s="22"/>
      <c r="NHS799" s="38"/>
      <c r="NHT799" s="214"/>
      <c r="NHU799" s="215"/>
      <c r="NHV799" s="215"/>
      <c r="NHW799" s="216"/>
      <c r="NHY799" s="11"/>
      <c r="NIC799" s="213"/>
      <c r="NID799" s="52"/>
      <c r="NIE799" s="17"/>
      <c r="NIF799" s="38"/>
      <c r="NIG799" s="38"/>
      <c r="NIH799" s="22"/>
      <c r="NII799" s="38"/>
      <c r="NIJ799" s="214"/>
      <c r="NIK799" s="215"/>
      <c r="NIL799" s="215"/>
      <c r="NIM799" s="216"/>
      <c r="NIO799" s="11"/>
      <c r="NIS799" s="213"/>
      <c r="NIT799" s="52"/>
      <c r="NIU799" s="17"/>
      <c r="NIV799" s="38"/>
      <c r="NIW799" s="38"/>
      <c r="NIX799" s="22"/>
      <c r="NIY799" s="38"/>
      <c r="NIZ799" s="214"/>
      <c r="NJA799" s="215"/>
      <c r="NJB799" s="215"/>
      <c r="NJC799" s="216"/>
      <c r="NJE799" s="11"/>
      <c r="NJI799" s="213"/>
      <c r="NJJ799" s="52"/>
      <c r="NJK799" s="17"/>
      <c r="NJL799" s="38"/>
      <c r="NJM799" s="38"/>
      <c r="NJN799" s="22"/>
      <c r="NJO799" s="38"/>
      <c r="NJP799" s="214"/>
      <c r="NJQ799" s="215"/>
      <c r="NJR799" s="215"/>
      <c r="NJS799" s="216"/>
      <c r="NJU799" s="11"/>
      <c r="NJY799" s="213"/>
      <c r="NJZ799" s="52"/>
      <c r="NKA799" s="17"/>
      <c r="NKB799" s="38"/>
      <c r="NKC799" s="38"/>
      <c r="NKD799" s="22"/>
      <c r="NKE799" s="38"/>
      <c r="NKF799" s="214"/>
      <c r="NKG799" s="215"/>
      <c r="NKH799" s="215"/>
      <c r="NKI799" s="216"/>
      <c r="NKK799" s="11"/>
      <c r="NKO799" s="213"/>
      <c r="NKP799" s="52"/>
      <c r="NKQ799" s="17"/>
      <c r="NKR799" s="38"/>
      <c r="NKS799" s="38"/>
      <c r="NKT799" s="22"/>
      <c r="NKU799" s="38"/>
      <c r="NKV799" s="214"/>
      <c r="NKW799" s="215"/>
      <c r="NKX799" s="215"/>
      <c r="NKY799" s="216"/>
      <c r="NLA799" s="11"/>
      <c r="NLE799" s="213"/>
      <c r="NLF799" s="52"/>
      <c r="NLG799" s="17"/>
      <c r="NLH799" s="38"/>
      <c r="NLI799" s="38"/>
      <c r="NLJ799" s="22"/>
      <c r="NLK799" s="38"/>
      <c r="NLL799" s="214"/>
      <c r="NLM799" s="215"/>
      <c r="NLN799" s="215"/>
      <c r="NLO799" s="216"/>
      <c r="NLQ799" s="11"/>
      <c r="NLU799" s="213"/>
      <c r="NLV799" s="52"/>
      <c r="NLW799" s="17"/>
      <c r="NLX799" s="38"/>
      <c r="NLY799" s="38"/>
      <c r="NLZ799" s="22"/>
      <c r="NMA799" s="38"/>
      <c r="NMB799" s="214"/>
      <c r="NMC799" s="215"/>
      <c r="NMD799" s="215"/>
      <c r="NME799" s="216"/>
      <c r="NMG799" s="11"/>
      <c r="NMK799" s="213"/>
      <c r="NML799" s="52"/>
      <c r="NMM799" s="17"/>
      <c r="NMN799" s="38"/>
      <c r="NMO799" s="38"/>
      <c r="NMP799" s="22"/>
      <c r="NMQ799" s="38"/>
      <c r="NMR799" s="214"/>
      <c r="NMS799" s="215"/>
      <c r="NMT799" s="215"/>
      <c r="NMU799" s="216"/>
      <c r="NMW799" s="11"/>
      <c r="NNA799" s="213"/>
      <c r="NNB799" s="52"/>
      <c r="NNC799" s="17"/>
      <c r="NND799" s="38"/>
      <c r="NNE799" s="38"/>
      <c r="NNF799" s="22"/>
      <c r="NNG799" s="38"/>
      <c r="NNH799" s="214"/>
      <c r="NNI799" s="215"/>
      <c r="NNJ799" s="215"/>
      <c r="NNK799" s="216"/>
      <c r="NNM799" s="11"/>
      <c r="NNQ799" s="213"/>
      <c r="NNR799" s="52"/>
      <c r="NNS799" s="17"/>
      <c r="NNT799" s="38"/>
      <c r="NNU799" s="38"/>
      <c r="NNV799" s="22"/>
      <c r="NNW799" s="38"/>
      <c r="NNX799" s="214"/>
      <c r="NNY799" s="215"/>
      <c r="NNZ799" s="215"/>
      <c r="NOA799" s="216"/>
      <c r="NOC799" s="11"/>
      <c r="NOG799" s="213"/>
      <c r="NOH799" s="52"/>
      <c r="NOI799" s="17"/>
      <c r="NOJ799" s="38"/>
      <c r="NOK799" s="38"/>
      <c r="NOL799" s="22"/>
      <c r="NOM799" s="38"/>
      <c r="NON799" s="214"/>
      <c r="NOO799" s="215"/>
      <c r="NOP799" s="215"/>
      <c r="NOQ799" s="216"/>
      <c r="NOS799" s="11"/>
      <c r="NOW799" s="213"/>
      <c r="NOX799" s="52"/>
      <c r="NOY799" s="17"/>
      <c r="NOZ799" s="38"/>
      <c r="NPA799" s="38"/>
      <c r="NPB799" s="22"/>
      <c r="NPC799" s="38"/>
      <c r="NPD799" s="214"/>
      <c r="NPE799" s="215"/>
      <c r="NPF799" s="215"/>
      <c r="NPG799" s="216"/>
      <c r="NPI799" s="11"/>
      <c r="NPM799" s="213"/>
      <c r="NPN799" s="52"/>
      <c r="NPO799" s="17"/>
      <c r="NPP799" s="38"/>
      <c r="NPQ799" s="38"/>
      <c r="NPR799" s="22"/>
      <c r="NPS799" s="38"/>
      <c r="NPT799" s="214"/>
      <c r="NPU799" s="215"/>
      <c r="NPV799" s="215"/>
      <c r="NPW799" s="216"/>
      <c r="NPY799" s="11"/>
      <c r="NQC799" s="213"/>
      <c r="NQD799" s="52"/>
      <c r="NQE799" s="17"/>
      <c r="NQF799" s="38"/>
      <c r="NQG799" s="38"/>
      <c r="NQH799" s="22"/>
      <c r="NQI799" s="38"/>
      <c r="NQJ799" s="214"/>
      <c r="NQK799" s="215"/>
      <c r="NQL799" s="215"/>
      <c r="NQM799" s="216"/>
      <c r="NQO799" s="11"/>
      <c r="NQS799" s="213"/>
      <c r="NQT799" s="52"/>
      <c r="NQU799" s="17"/>
      <c r="NQV799" s="38"/>
      <c r="NQW799" s="38"/>
      <c r="NQX799" s="22"/>
      <c r="NQY799" s="38"/>
      <c r="NQZ799" s="214"/>
      <c r="NRA799" s="215"/>
      <c r="NRB799" s="215"/>
      <c r="NRC799" s="216"/>
      <c r="NRE799" s="11"/>
      <c r="NRI799" s="213"/>
      <c r="NRJ799" s="52"/>
      <c r="NRK799" s="17"/>
      <c r="NRL799" s="38"/>
      <c r="NRM799" s="38"/>
      <c r="NRN799" s="22"/>
      <c r="NRO799" s="38"/>
      <c r="NRP799" s="214"/>
      <c r="NRQ799" s="215"/>
      <c r="NRR799" s="215"/>
      <c r="NRS799" s="216"/>
      <c r="NRU799" s="11"/>
      <c r="NRY799" s="213"/>
      <c r="NRZ799" s="52"/>
      <c r="NSA799" s="17"/>
      <c r="NSB799" s="38"/>
      <c r="NSC799" s="38"/>
      <c r="NSD799" s="22"/>
      <c r="NSE799" s="38"/>
      <c r="NSF799" s="214"/>
      <c r="NSG799" s="215"/>
      <c r="NSH799" s="215"/>
      <c r="NSI799" s="216"/>
      <c r="NSK799" s="11"/>
      <c r="NSO799" s="213"/>
      <c r="NSP799" s="52"/>
      <c r="NSQ799" s="17"/>
      <c r="NSR799" s="38"/>
      <c r="NSS799" s="38"/>
      <c r="NST799" s="22"/>
      <c r="NSU799" s="38"/>
      <c r="NSV799" s="214"/>
      <c r="NSW799" s="215"/>
      <c r="NSX799" s="215"/>
      <c r="NSY799" s="216"/>
      <c r="NTA799" s="11"/>
      <c r="NTE799" s="213"/>
      <c r="NTF799" s="52"/>
      <c r="NTG799" s="17"/>
      <c r="NTH799" s="38"/>
      <c r="NTI799" s="38"/>
      <c r="NTJ799" s="22"/>
      <c r="NTK799" s="38"/>
      <c r="NTL799" s="214"/>
      <c r="NTM799" s="215"/>
      <c r="NTN799" s="215"/>
      <c r="NTO799" s="216"/>
      <c r="NTQ799" s="11"/>
      <c r="NTU799" s="213"/>
      <c r="NTV799" s="52"/>
      <c r="NTW799" s="17"/>
      <c r="NTX799" s="38"/>
      <c r="NTY799" s="38"/>
      <c r="NTZ799" s="22"/>
      <c r="NUA799" s="38"/>
      <c r="NUB799" s="214"/>
      <c r="NUC799" s="215"/>
      <c r="NUD799" s="215"/>
      <c r="NUE799" s="216"/>
      <c r="NUG799" s="11"/>
      <c r="NUK799" s="213"/>
      <c r="NUL799" s="52"/>
      <c r="NUM799" s="17"/>
      <c r="NUN799" s="38"/>
      <c r="NUO799" s="38"/>
      <c r="NUP799" s="22"/>
      <c r="NUQ799" s="38"/>
      <c r="NUR799" s="214"/>
      <c r="NUS799" s="215"/>
      <c r="NUT799" s="215"/>
      <c r="NUU799" s="216"/>
      <c r="NUW799" s="11"/>
      <c r="NVA799" s="213"/>
      <c r="NVB799" s="52"/>
      <c r="NVC799" s="17"/>
      <c r="NVD799" s="38"/>
      <c r="NVE799" s="38"/>
      <c r="NVF799" s="22"/>
      <c r="NVG799" s="38"/>
      <c r="NVH799" s="214"/>
      <c r="NVI799" s="215"/>
      <c r="NVJ799" s="215"/>
      <c r="NVK799" s="216"/>
      <c r="NVM799" s="11"/>
      <c r="NVQ799" s="213"/>
      <c r="NVR799" s="52"/>
      <c r="NVS799" s="17"/>
      <c r="NVT799" s="38"/>
      <c r="NVU799" s="38"/>
      <c r="NVV799" s="22"/>
      <c r="NVW799" s="38"/>
      <c r="NVX799" s="214"/>
      <c r="NVY799" s="215"/>
      <c r="NVZ799" s="215"/>
      <c r="NWA799" s="216"/>
      <c r="NWC799" s="11"/>
      <c r="NWG799" s="213"/>
      <c r="NWH799" s="52"/>
      <c r="NWI799" s="17"/>
      <c r="NWJ799" s="38"/>
      <c r="NWK799" s="38"/>
      <c r="NWL799" s="22"/>
      <c r="NWM799" s="38"/>
      <c r="NWN799" s="214"/>
      <c r="NWO799" s="215"/>
      <c r="NWP799" s="215"/>
      <c r="NWQ799" s="216"/>
      <c r="NWS799" s="11"/>
      <c r="NWW799" s="213"/>
      <c r="NWX799" s="52"/>
      <c r="NWY799" s="17"/>
      <c r="NWZ799" s="38"/>
      <c r="NXA799" s="38"/>
      <c r="NXB799" s="22"/>
      <c r="NXC799" s="38"/>
      <c r="NXD799" s="214"/>
      <c r="NXE799" s="215"/>
      <c r="NXF799" s="215"/>
      <c r="NXG799" s="216"/>
      <c r="NXI799" s="11"/>
      <c r="NXM799" s="213"/>
      <c r="NXN799" s="52"/>
      <c r="NXO799" s="17"/>
      <c r="NXP799" s="38"/>
      <c r="NXQ799" s="38"/>
      <c r="NXR799" s="22"/>
      <c r="NXS799" s="38"/>
      <c r="NXT799" s="214"/>
      <c r="NXU799" s="215"/>
      <c r="NXV799" s="215"/>
      <c r="NXW799" s="216"/>
      <c r="NXY799" s="11"/>
      <c r="NYC799" s="213"/>
      <c r="NYD799" s="52"/>
      <c r="NYE799" s="17"/>
      <c r="NYF799" s="38"/>
      <c r="NYG799" s="38"/>
      <c r="NYH799" s="22"/>
      <c r="NYI799" s="38"/>
      <c r="NYJ799" s="214"/>
      <c r="NYK799" s="215"/>
      <c r="NYL799" s="215"/>
      <c r="NYM799" s="216"/>
      <c r="NYO799" s="11"/>
      <c r="NYS799" s="213"/>
      <c r="NYT799" s="52"/>
      <c r="NYU799" s="17"/>
      <c r="NYV799" s="38"/>
      <c r="NYW799" s="38"/>
      <c r="NYX799" s="22"/>
      <c r="NYY799" s="38"/>
      <c r="NYZ799" s="214"/>
      <c r="NZA799" s="215"/>
      <c r="NZB799" s="215"/>
      <c r="NZC799" s="216"/>
      <c r="NZE799" s="11"/>
      <c r="NZI799" s="213"/>
      <c r="NZJ799" s="52"/>
      <c r="NZK799" s="17"/>
      <c r="NZL799" s="38"/>
      <c r="NZM799" s="38"/>
      <c r="NZN799" s="22"/>
      <c r="NZO799" s="38"/>
      <c r="NZP799" s="214"/>
      <c r="NZQ799" s="215"/>
      <c r="NZR799" s="215"/>
      <c r="NZS799" s="216"/>
      <c r="NZU799" s="11"/>
      <c r="NZY799" s="213"/>
      <c r="NZZ799" s="52"/>
      <c r="OAA799" s="17"/>
      <c r="OAB799" s="38"/>
      <c r="OAC799" s="38"/>
      <c r="OAD799" s="22"/>
      <c r="OAE799" s="38"/>
      <c r="OAF799" s="214"/>
      <c r="OAG799" s="215"/>
      <c r="OAH799" s="215"/>
      <c r="OAI799" s="216"/>
      <c r="OAK799" s="11"/>
      <c r="OAO799" s="213"/>
      <c r="OAP799" s="52"/>
      <c r="OAQ799" s="17"/>
      <c r="OAR799" s="38"/>
      <c r="OAS799" s="38"/>
      <c r="OAT799" s="22"/>
      <c r="OAU799" s="38"/>
      <c r="OAV799" s="214"/>
      <c r="OAW799" s="215"/>
      <c r="OAX799" s="215"/>
      <c r="OAY799" s="216"/>
      <c r="OBA799" s="11"/>
      <c r="OBE799" s="213"/>
      <c r="OBF799" s="52"/>
      <c r="OBG799" s="17"/>
      <c r="OBH799" s="38"/>
      <c r="OBI799" s="38"/>
      <c r="OBJ799" s="22"/>
      <c r="OBK799" s="38"/>
      <c r="OBL799" s="214"/>
      <c r="OBM799" s="215"/>
      <c r="OBN799" s="215"/>
      <c r="OBO799" s="216"/>
      <c r="OBQ799" s="11"/>
      <c r="OBU799" s="213"/>
      <c r="OBV799" s="52"/>
      <c r="OBW799" s="17"/>
      <c r="OBX799" s="38"/>
      <c r="OBY799" s="38"/>
      <c r="OBZ799" s="22"/>
      <c r="OCA799" s="38"/>
      <c r="OCB799" s="214"/>
      <c r="OCC799" s="215"/>
      <c r="OCD799" s="215"/>
      <c r="OCE799" s="216"/>
      <c r="OCG799" s="11"/>
      <c r="OCK799" s="213"/>
      <c r="OCL799" s="52"/>
      <c r="OCM799" s="17"/>
      <c r="OCN799" s="38"/>
      <c r="OCO799" s="38"/>
      <c r="OCP799" s="22"/>
      <c r="OCQ799" s="38"/>
      <c r="OCR799" s="214"/>
      <c r="OCS799" s="215"/>
      <c r="OCT799" s="215"/>
      <c r="OCU799" s="216"/>
      <c r="OCW799" s="11"/>
      <c r="ODA799" s="213"/>
      <c r="ODB799" s="52"/>
      <c r="ODC799" s="17"/>
      <c r="ODD799" s="38"/>
      <c r="ODE799" s="38"/>
      <c r="ODF799" s="22"/>
      <c r="ODG799" s="38"/>
      <c r="ODH799" s="214"/>
      <c r="ODI799" s="215"/>
      <c r="ODJ799" s="215"/>
      <c r="ODK799" s="216"/>
      <c r="ODM799" s="11"/>
      <c r="ODQ799" s="213"/>
      <c r="ODR799" s="52"/>
      <c r="ODS799" s="17"/>
      <c r="ODT799" s="38"/>
      <c r="ODU799" s="38"/>
      <c r="ODV799" s="22"/>
      <c r="ODW799" s="38"/>
      <c r="ODX799" s="214"/>
      <c r="ODY799" s="215"/>
      <c r="ODZ799" s="215"/>
      <c r="OEA799" s="216"/>
      <c r="OEC799" s="11"/>
      <c r="OEG799" s="213"/>
      <c r="OEH799" s="52"/>
      <c r="OEI799" s="17"/>
      <c r="OEJ799" s="38"/>
      <c r="OEK799" s="38"/>
      <c r="OEL799" s="22"/>
      <c r="OEM799" s="38"/>
      <c r="OEN799" s="214"/>
      <c r="OEO799" s="215"/>
      <c r="OEP799" s="215"/>
      <c r="OEQ799" s="216"/>
      <c r="OES799" s="11"/>
      <c r="OEW799" s="213"/>
      <c r="OEX799" s="52"/>
      <c r="OEY799" s="17"/>
      <c r="OEZ799" s="38"/>
      <c r="OFA799" s="38"/>
      <c r="OFB799" s="22"/>
      <c r="OFC799" s="38"/>
      <c r="OFD799" s="214"/>
      <c r="OFE799" s="215"/>
      <c r="OFF799" s="215"/>
      <c r="OFG799" s="216"/>
      <c r="OFI799" s="11"/>
      <c r="OFM799" s="213"/>
      <c r="OFN799" s="52"/>
      <c r="OFO799" s="17"/>
      <c r="OFP799" s="38"/>
      <c r="OFQ799" s="38"/>
      <c r="OFR799" s="22"/>
      <c r="OFS799" s="38"/>
      <c r="OFT799" s="214"/>
      <c r="OFU799" s="215"/>
      <c r="OFV799" s="215"/>
      <c r="OFW799" s="216"/>
      <c r="OFY799" s="11"/>
      <c r="OGC799" s="213"/>
      <c r="OGD799" s="52"/>
      <c r="OGE799" s="17"/>
      <c r="OGF799" s="38"/>
      <c r="OGG799" s="38"/>
      <c r="OGH799" s="22"/>
      <c r="OGI799" s="38"/>
      <c r="OGJ799" s="214"/>
      <c r="OGK799" s="215"/>
      <c r="OGL799" s="215"/>
      <c r="OGM799" s="216"/>
      <c r="OGO799" s="11"/>
      <c r="OGS799" s="213"/>
      <c r="OGT799" s="52"/>
      <c r="OGU799" s="17"/>
      <c r="OGV799" s="38"/>
      <c r="OGW799" s="38"/>
      <c r="OGX799" s="22"/>
      <c r="OGY799" s="38"/>
      <c r="OGZ799" s="214"/>
      <c r="OHA799" s="215"/>
      <c r="OHB799" s="215"/>
      <c r="OHC799" s="216"/>
      <c r="OHE799" s="11"/>
      <c r="OHI799" s="213"/>
      <c r="OHJ799" s="52"/>
      <c r="OHK799" s="17"/>
      <c r="OHL799" s="38"/>
      <c r="OHM799" s="38"/>
      <c r="OHN799" s="22"/>
      <c r="OHO799" s="38"/>
      <c r="OHP799" s="214"/>
      <c r="OHQ799" s="215"/>
      <c r="OHR799" s="215"/>
      <c r="OHS799" s="216"/>
      <c r="OHU799" s="11"/>
      <c r="OHY799" s="213"/>
      <c r="OHZ799" s="52"/>
      <c r="OIA799" s="17"/>
      <c r="OIB799" s="38"/>
      <c r="OIC799" s="38"/>
      <c r="OID799" s="22"/>
      <c r="OIE799" s="38"/>
      <c r="OIF799" s="214"/>
      <c r="OIG799" s="215"/>
      <c r="OIH799" s="215"/>
      <c r="OII799" s="216"/>
      <c r="OIK799" s="11"/>
      <c r="OIO799" s="213"/>
      <c r="OIP799" s="52"/>
      <c r="OIQ799" s="17"/>
      <c r="OIR799" s="38"/>
      <c r="OIS799" s="38"/>
      <c r="OIT799" s="22"/>
      <c r="OIU799" s="38"/>
      <c r="OIV799" s="214"/>
      <c r="OIW799" s="215"/>
      <c r="OIX799" s="215"/>
      <c r="OIY799" s="216"/>
      <c r="OJA799" s="11"/>
      <c r="OJE799" s="213"/>
      <c r="OJF799" s="52"/>
      <c r="OJG799" s="17"/>
      <c r="OJH799" s="38"/>
      <c r="OJI799" s="38"/>
      <c r="OJJ799" s="22"/>
      <c r="OJK799" s="38"/>
      <c r="OJL799" s="214"/>
      <c r="OJM799" s="215"/>
      <c r="OJN799" s="215"/>
      <c r="OJO799" s="216"/>
      <c r="OJQ799" s="11"/>
      <c r="OJU799" s="213"/>
      <c r="OJV799" s="52"/>
      <c r="OJW799" s="17"/>
      <c r="OJX799" s="38"/>
      <c r="OJY799" s="38"/>
      <c r="OJZ799" s="22"/>
      <c r="OKA799" s="38"/>
      <c r="OKB799" s="214"/>
      <c r="OKC799" s="215"/>
      <c r="OKD799" s="215"/>
      <c r="OKE799" s="216"/>
      <c r="OKG799" s="11"/>
      <c r="OKK799" s="213"/>
      <c r="OKL799" s="52"/>
      <c r="OKM799" s="17"/>
      <c r="OKN799" s="38"/>
      <c r="OKO799" s="38"/>
      <c r="OKP799" s="22"/>
      <c r="OKQ799" s="38"/>
      <c r="OKR799" s="214"/>
      <c r="OKS799" s="215"/>
      <c r="OKT799" s="215"/>
      <c r="OKU799" s="216"/>
      <c r="OKW799" s="11"/>
      <c r="OLA799" s="213"/>
      <c r="OLB799" s="52"/>
      <c r="OLC799" s="17"/>
      <c r="OLD799" s="38"/>
      <c r="OLE799" s="38"/>
      <c r="OLF799" s="22"/>
      <c r="OLG799" s="38"/>
      <c r="OLH799" s="214"/>
      <c r="OLI799" s="215"/>
      <c r="OLJ799" s="215"/>
      <c r="OLK799" s="216"/>
      <c r="OLM799" s="11"/>
      <c r="OLQ799" s="213"/>
      <c r="OLR799" s="52"/>
      <c r="OLS799" s="17"/>
      <c r="OLT799" s="38"/>
      <c r="OLU799" s="38"/>
      <c r="OLV799" s="22"/>
      <c r="OLW799" s="38"/>
      <c r="OLX799" s="214"/>
      <c r="OLY799" s="215"/>
      <c r="OLZ799" s="215"/>
      <c r="OMA799" s="216"/>
      <c r="OMC799" s="11"/>
      <c r="OMG799" s="213"/>
      <c r="OMH799" s="52"/>
      <c r="OMI799" s="17"/>
      <c r="OMJ799" s="38"/>
      <c r="OMK799" s="38"/>
      <c r="OML799" s="22"/>
      <c r="OMM799" s="38"/>
      <c r="OMN799" s="214"/>
      <c r="OMO799" s="215"/>
      <c r="OMP799" s="215"/>
      <c r="OMQ799" s="216"/>
      <c r="OMS799" s="11"/>
      <c r="OMW799" s="213"/>
      <c r="OMX799" s="52"/>
      <c r="OMY799" s="17"/>
      <c r="OMZ799" s="38"/>
      <c r="ONA799" s="38"/>
      <c r="ONB799" s="22"/>
      <c r="ONC799" s="38"/>
      <c r="OND799" s="214"/>
      <c r="ONE799" s="215"/>
      <c r="ONF799" s="215"/>
      <c r="ONG799" s="216"/>
      <c r="ONI799" s="11"/>
      <c r="ONM799" s="213"/>
      <c r="ONN799" s="52"/>
      <c r="ONO799" s="17"/>
      <c r="ONP799" s="38"/>
      <c r="ONQ799" s="38"/>
      <c r="ONR799" s="22"/>
      <c r="ONS799" s="38"/>
      <c r="ONT799" s="214"/>
      <c r="ONU799" s="215"/>
      <c r="ONV799" s="215"/>
      <c r="ONW799" s="216"/>
      <c r="ONY799" s="11"/>
      <c r="OOC799" s="213"/>
      <c r="OOD799" s="52"/>
      <c r="OOE799" s="17"/>
      <c r="OOF799" s="38"/>
      <c r="OOG799" s="38"/>
      <c r="OOH799" s="22"/>
      <c r="OOI799" s="38"/>
      <c r="OOJ799" s="214"/>
      <c r="OOK799" s="215"/>
      <c r="OOL799" s="215"/>
      <c r="OOM799" s="216"/>
      <c r="OOO799" s="11"/>
      <c r="OOS799" s="213"/>
      <c r="OOT799" s="52"/>
      <c r="OOU799" s="17"/>
      <c r="OOV799" s="38"/>
      <c r="OOW799" s="38"/>
      <c r="OOX799" s="22"/>
      <c r="OOY799" s="38"/>
      <c r="OOZ799" s="214"/>
      <c r="OPA799" s="215"/>
      <c r="OPB799" s="215"/>
      <c r="OPC799" s="216"/>
      <c r="OPE799" s="11"/>
      <c r="OPI799" s="213"/>
      <c r="OPJ799" s="52"/>
      <c r="OPK799" s="17"/>
      <c r="OPL799" s="38"/>
      <c r="OPM799" s="38"/>
      <c r="OPN799" s="22"/>
      <c r="OPO799" s="38"/>
      <c r="OPP799" s="214"/>
      <c r="OPQ799" s="215"/>
      <c r="OPR799" s="215"/>
      <c r="OPS799" s="216"/>
      <c r="OPU799" s="11"/>
      <c r="OPY799" s="213"/>
      <c r="OPZ799" s="52"/>
      <c r="OQA799" s="17"/>
      <c r="OQB799" s="38"/>
      <c r="OQC799" s="38"/>
      <c r="OQD799" s="22"/>
      <c r="OQE799" s="38"/>
      <c r="OQF799" s="214"/>
      <c r="OQG799" s="215"/>
      <c r="OQH799" s="215"/>
      <c r="OQI799" s="216"/>
      <c r="OQK799" s="11"/>
      <c r="OQO799" s="213"/>
      <c r="OQP799" s="52"/>
      <c r="OQQ799" s="17"/>
      <c r="OQR799" s="38"/>
      <c r="OQS799" s="38"/>
      <c r="OQT799" s="22"/>
      <c r="OQU799" s="38"/>
      <c r="OQV799" s="214"/>
      <c r="OQW799" s="215"/>
      <c r="OQX799" s="215"/>
      <c r="OQY799" s="216"/>
      <c r="ORA799" s="11"/>
      <c r="ORE799" s="213"/>
      <c r="ORF799" s="52"/>
      <c r="ORG799" s="17"/>
      <c r="ORH799" s="38"/>
      <c r="ORI799" s="38"/>
      <c r="ORJ799" s="22"/>
      <c r="ORK799" s="38"/>
      <c r="ORL799" s="214"/>
      <c r="ORM799" s="215"/>
      <c r="ORN799" s="215"/>
      <c r="ORO799" s="216"/>
      <c r="ORQ799" s="11"/>
      <c r="ORU799" s="213"/>
      <c r="ORV799" s="52"/>
      <c r="ORW799" s="17"/>
      <c r="ORX799" s="38"/>
      <c r="ORY799" s="38"/>
      <c r="ORZ799" s="22"/>
      <c r="OSA799" s="38"/>
      <c r="OSB799" s="214"/>
      <c r="OSC799" s="215"/>
      <c r="OSD799" s="215"/>
      <c r="OSE799" s="216"/>
      <c r="OSG799" s="11"/>
      <c r="OSK799" s="213"/>
      <c r="OSL799" s="52"/>
      <c r="OSM799" s="17"/>
      <c r="OSN799" s="38"/>
      <c r="OSO799" s="38"/>
      <c r="OSP799" s="22"/>
      <c r="OSQ799" s="38"/>
      <c r="OSR799" s="214"/>
      <c r="OSS799" s="215"/>
      <c r="OST799" s="215"/>
      <c r="OSU799" s="216"/>
      <c r="OSW799" s="11"/>
      <c r="OTA799" s="213"/>
      <c r="OTB799" s="52"/>
      <c r="OTC799" s="17"/>
      <c r="OTD799" s="38"/>
      <c r="OTE799" s="38"/>
      <c r="OTF799" s="22"/>
      <c r="OTG799" s="38"/>
      <c r="OTH799" s="214"/>
      <c r="OTI799" s="215"/>
      <c r="OTJ799" s="215"/>
      <c r="OTK799" s="216"/>
      <c r="OTM799" s="11"/>
      <c r="OTQ799" s="213"/>
      <c r="OTR799" s="52"/>
      <c r="OTS799" s="17"/>
      <c r="OTT799" s="38"/>
      <c r="OTU799" s="38"/>
      <c r="OTV799" s="22"/>
      <c r="OTW799" s="38"/>
      <c r="OTX799" s="214"/>
      <c r="OTY799" s="215"/>
      <c r="OTZ799" s="215"/>
      <c r="OUA799" s="216"/>
      <c r="OUC799" s="11"/>
      <c r="OUG799" s="213"/>
      <c r="OUH799" s="52"/>
      <c r="OUI799" s="17"/>
      <c r="OUJ799" s="38"/>
      <c r="OUK799" s="38"/>
      <c r="OUL799" s="22"/>
      <c r="OUM799" s="38"/>
      <c r="OUN799" s="214"/>
      <c r="OUO799" s="215"/>
      <c r="OUP799" s="215"/>
      <c r="OUQ799" s="216"/>
      <c r="OUS799" s="11"/>
      <c r="OUW799" s="213"/>
      <c r="OUX799" s="52"/>
      <c r="OUY799" s="17"/>
      <c r="OUZ799" s="38"/>
      <c r="OVA799" s="38"/>
      <c r="OVB799" s="22"/>
      <c r="OVC799" s="38"/>
      <c r="OVD799" s="214"/>
      <c r="OVE799" s="215"/>
      <c r="OVF799" s="215"/>
      <c r="OVG799" s="216"/>
      <c r="OVI799" s="11"/>
      <c r="OVM799" s="213"/>
      <c r="OVN799" s="52"/>
      <c r="OVO799" s="17"/>
      <c r="OVP799" s="38"/>
      <c r="OVQ799" s="38"/>
      <c r="OVR799" s="22"/>
      <c r="OVS799" s="38"/>
      <c r="OVT799" s="214"/>
      <c r="OVU799" s="215"/>
      <c r="OVV799" s="215"/>
      <c r="OVW799" s="216"/>
      <c r="OVY799" s="11"/>
      <c r="OWC799" s="213"/>
      <c r="OWD799" s="52"/>
      <c r="OWE799" s="17"/>
      <c r="OWF799" s="38"/>
      <c r="OWG799" s="38"/>
      <c r="OWH799" s="22"/>
      <c r="OWI799" s="38"/>
      <c r="OWJ799" s="214"/>
      <c r="OWK799" s="215"/>
      <c r="OWL799" s="215"/>
      <c r="OWM799" s="216"/>
      <c r="OWO799" s="11"/>
      <c r="OWS799" s="213"/>
      <c r="OWT799" s="52"/>
      <c r="OWU799" s="17"/>
      <c r="OWV799" s="38"/>
      <c r="OWW799" s="38"/>
      <c r="OWX799" s="22"/>
      <c r="OWY799" s="38"/>
      <c r="OWZ799" s="214"/>
      <c r="OXA799" s="215"/>
      <c r="OXB799" s="215"/>
      <c r="OXC799" s="216"/>
      <c r="OXE799" s="11"/>
      <c r="OXI799" s="213"/>
      <c r="OXJ799" s="52"/>
      <c r="OXK799" s="17"/>
      <c r="OXL799" s="38"/>
      <c r="OXM799" s="38"/>
      <c r="OXN799" s="22"/>
      <c r="OXO799" s="38"/>
      <c r="OXP799" s="214"/>
      <c r="OXQ799" s="215"/>
      <c r="OXR799" s="215"/>
      <c r="OXS799" s="216"/>
      <c r="OXU799" s="11"/>
      <c r="OXY799" s="213"/>
      <c r="OXZ799" s="52"/>
      <c r="OYA799" s="17"/>
      <c r="OYB799" s="38"/>
      <c r="OYC799" s="38"/>
      <c r="OYD799" s="22"/>
      <c r="OYE799" s="38"/>
      <c r="OYF799" s="214"/>
      <c r="OYG799" s="215"/>
      <c r="OYH799" s="215"/>
      <c r="OYI799" s="216"/>
      <c r="OYK799" s="11"/>
      <c r="OYO799" s="213"/>
      <c r="OYP799" s="52"/>
      <c r="OYQ799" s="17"/>
      <c r="OYR799" s="38"/>
      <c r="OYS799" s="38"/>
      <c r="OYT799" s="22"/>
      <c r="OYU799" s="38"/>
      <c r="OYV799" s="214"/>
      <c r="OYW799" s="215"/>
      <c r="OYX799" s="215"/>
      <c r="OYY799" s="216"/>
      <c r="OZA799" s="11"/>
      <c r="OZE799" s="213"/>
      <c r="OZF799" s="52"/>
      <c r="OZG799" s="17"/>
      <c r="OZH799" s="38"/>
      <c r="OZI799" s="38"/>
      <c r="OZJ799" s="22"/>
      <c r="OZK799" s="38"/>
      <c r="OZL799" s="214"/>
      <c r="OZM799" s="215"/>
      <c r="OZN799" s="215"/>
      <c r="OZO799" s="216"/>
      <c r="OZQ799" s="11"/>
      <c r="OZU799" s="213"/>
      <c r="OZV799" s="52"/>
      <c r="OZW799" s="17"/>
      <c r="OZX799" s="38"/>
      <c r="OZY799" s="38"/>
      <c r="OZZ799" s="22"/>
      <c r="PAA799" s="38"/>
      <c r="PAB799" s="214"/>
      <c r="PAC799" s="215"/>
      <c r="PAD799" s="215"/>
      <c r="PAE799" s="216"/>
      <c r="PAG799" s="11"/>
      <c r="PAK799" s="213"/>
      <c r="PAL799" s="52"/>
      <c r="PAM799" s="17"/>
      <c r="PAN799" s="38"/>
      <c r="PAO799" s="38"/>
      <c r="PAP799" s="22"/>
      <c r="PAQ799" s="38"/>
      <c r="PAR799" s="214"/>
      <c r="PAS799" s="215"/>
      <c r="PAT799" s="215"/>
      <c r="PAU799" s="216"/>
      <c r="PAW799" s="11"/>
      <c r="PBA799" s="213"/>
      <c r="PBB799" s="52"/>
      <c r="PBC799" s="17"/>
      <c r="PBD799" s="38"/>
      <c r="PBE799" s="38"/>
      <c r="PBF799" s="22"/>
      <c r="PBG799" s="38"/>
      <c r="PBH799" s="214"/>
      <c r="PBI799" s="215"/>
      <c r="PBJ799" s="215"/>
      <c r="PBK799" s="216"/>
      <c r="PBM799" s="11"/>
      <c r="PBQ799" s="213"/>
      <c r="PBR799" s="52"/>
      <c r="PBS799" s="17"/>
      <c r="PBT799" s="38"/>
      <c r="PBU799" s="38"/>
      <c r="PBV799" s="22"/>
      <c r="PBW799" s="38"/>
      <c r="PBX799" s="214"/>
      <c r="PBY799" s="215"/>
      <c r="PBZ799" s="215"/>
      <c r="PCA799" s="216"/>
      <c r="PCC799" s="11"/>
      <c r="PCG799" s="213"/>
      <c r="PCH799" s="52"/>
      <c r="PCI799" s="17"/>
      <c r="PCJ799" s="38"/>
      <c r="PCK799" s="38"/>
      <c r="PCL799" s="22"/>
      <c r="PCM799" s="38"/>
      <c r="PCN799" s="214"/>
      <c r="PCO799" s="215"/>
      <c r="PCP799" s="215"/>
      <c r="PCQ799" s="216"/>
      <c r="PCS799" s="11"/>
      <c r="PCW799" s="213"/>
      <c r="PCX799" s="52"/>
      <c r="PCY799" s="17"/>
      <c r="PCZ799" s="38"/>
      <c r="PDA799" s="38"/>
      <c r="PDB799" s="22"/>
      <c r="PDC799" s="38"/>
      <c r="PDD799" s="214"/>
      <c r="PDE799" s="215"/>
      <c r="PDF799" s="215"/>
      <c r="PDG799" s="216"/>
      <c r="PDI799" s="11"/>
      <c r="PDM799" s="213"/>
      <c r="PDN799" s="52"/>
      <c r="PDO799" s="17"/>
      <c r="PDP799" s="38"/>
      <c r="PDQ799" s="38"/>
      <c r="PDR799" s="22"/>
      <c r="PDS799" s="38"/>
      <c r="PDT799" s="214"/>
      <c r="PDU799" s="215"/>
      <c r="PDV799" s="215"/>
      <c r="PDW799" s="216"/>
      <c r="PDY799" s="11"/>
      <c r="PEC799" s="213"/>
      <c r="PED799" s="52"/>
      <c r="PEE799" s="17"/>
      <c r="PEF799" s="38"/>
      <c r="PEG799" s="38"/>
      <c r="PEH799" s="22"/>
      <c r="PEI799" s="38"/>
      <c r="PEJ799" s="214"/>
      <c r="PEK799" s="215"/>
      <c r="PEL799" s="215"/>
      <c r="PEM799" s="216"/>
      <c r="PEO799" s="11"/>
      <c r="PES799" s="213"/>
      <c r="PET799" s="52"/>
      <c r="PEU799" s="17"/>
      <c r="PEV799" s="38"/>
      <c r="PEW799" s="38"/>
      <c r="PEX799" s="22"/>
      <c r="PEY799" s="38"/>
      <c r="PEZ799" s="214"/>
      <c r="PFA799" s="215"/>
      <c r="PFB799" s="215"/>
      <c r="PFC799" s="216"/>
      <c r="PFE799" s="11"/>
      <c r="PFI799" s="213"/>
      <c r="PFJ799" s="52"/>
      <c r="PFK799" s="17"/>
      <c r="PFL799" s="38"/>
      <c r="PFM799" s="38"/>
      <c r="PFN799" s="22"/>
      <c r="PFO799" s="38"/>
      <c r="PFP799" s="214"/>
      <c r="PFQ799" s="215"/>
      <c r="PFR799" s="215"/>
      <c r="PFS799" s="216"/>
      <c r="PFU799" s="11"/>
      <c r="PFY799" s="213"/>
      <c r="PFZ799" s="52"/>
      <c r="PGA799" s="17"/>
      <c r="PGB799" s="38"/>
      <c r="PGC799" s="38"/>
      <c r="PGD799" s="22"/>
      <c r="PGE799" s="38"/>
      <c r="PGF799" s="214"/>
      <c r="PGG799" s="215"/>
      <c r="PGH799" s="215"/>
      <c r="PGI799" s="216"/>
      <c r="PGK799" s="11"/>
      <c r="PGO799" s="213"/>
      <c r="PGP799" s="52"/>
      <c r="PGQ799" s="17"/>
      <c r="PGR799" s="38"/>
      <c r="PGS799" s="38"/>
      <c r="PGT799" s="22"/>
      <c r="PGU799" s="38"/>
      <c r="PGV799" s="214"/>
      <c r="PGW799" s="215"/>
      <c r="PGX799" s="215"/>
      <c r="PGY799" s="216"/>
      <c r="PHA799" s="11"/>
      <c r="PHE799" s="213"/>
      <c r="PHF799" s="52"/>
      <c r="PHG799" s="17"/>
      <c r="PHH799" s="38"/>
      <c r="PHI799" s="38"/>
      <c r="PHJ799" s="22"/>
      <c r="PHK799" s="38"/>
      <c r="PHL799" s="214"/>
      <c r="PHM799" s="215"/>
      <c r="PHN799" s="215"/>
      <c r="PHO799" s="216"/>
      <c r="PHQ799" s="11"/>
      <c r="PHU799" s="213"/>
      <c r="PHV799" s="52"/>
      <c r="PHW799" s="17"/>
      <c r="PHX799" s="38"/>
      <c r="PHY799" s="38"/>
      <c r="PHZ799" s="22"/>
      <c r="PIA799" s="38"/>
      <c r="PIB799" s="214"/>
      <c r="PIC799" s="215"/>
      <c r="PID799" s="215"/>
      <c r="PIE799" s="216"/>
      <c r="PIG799" s="11"/>
      <c r="PIK799" s="213"/>
      <c r="PIL799" s="52"/>
      <c r="PIM799" s="17"/>
      <c r="PIN799" s="38"/>
      <c r="PIO799" s="38"/>
      <c r="PIP799" s="22"/>
      <c r="PIQ799" s="38"/>
      <c r="PIR799" s="214"/>
      <c r="PIS799" s="215"/>
      <c r="PIT799" s="215"/>
      <c r="PIU799" s="216"/>
      <c r="PIW799" s="11"/>
      <c r="PJA799" s="213"/>
      <c r="PJB799" s="52"/>
      <c r="PJC799" s="17"/>
      <c r="PJD799" s="38"/>
      <c r="PJE799" s="38"/>
      <c r="PJF799" s="22"/>
      <c r="PJG799" s="38"/>
      <c r="PJH799" s="214"/>
      <c r="PJI799" s="215"/>
      <c r="PJJ799" s="215"/>
      <c r="PJK799" s="216"/>
      <c r="PJM799" s="11"/>
      <c r="PJQ799" s="213"/>
      <c r="PJR799" s="52"/>
      <c r="PJS799" s="17"/>
      <c r="PJT799" s="38"/>
      <c r="PJU799" s="38"/>
      <c r="PJV799" s="22"/>
      <c r="PJW799" s="38"/>
      <c r="PJX799" s="214"/>
      <c r="PJY799" s="215"/>
      <c r="PJZ799" s="215"/>
      <c r="PKA799" s="216"/>
      <c r="PKC799" s="11"/>
      <c r="PKG799" s="213"/>
      <c r="PKH799" s="52"/>
      <c r="PKI799" s="17"/>
      <c r="PKJ799" s="38"/>
      <c r="PKK799" s="38"/>
      <c r="PKL799" s="22"/>
      <c r="PKM799" s="38"/>
      <c r="PKN799" s="214"/>
      <c r="PKO799" s="215"/>
      <c r="PKP799" s="215"/>
      <c r="PKQ799" s="216"/>
      <c r="PKS799" s="11"/>
      <c r="PKW799" s="213"/>
      <c r="PKX799" s="52"/>
      <c r="PKY799" s="17"/>
      <c r="PKZ799" s="38"/>
      <c r="PLA799" s="38"/>
      <c r="PLB799" s="22"/>
      <c r="PLC799" s="38"/>
      <c r="PLD799" s="214"/>
      <c r="PLE799" s="215"/>
      <c r="PLF799" s="215"/>
      <c r="PLG799" s="216"/>
      <c r="PLI799" s="11"/>
      <c r="PLM799" s="213"/>
      <c r="PLN799" s="52"/>
      <c r="PLO799" s="17"/>
      <c r="PLP799" s="38"/>
      <c r="PLQ799" s="38"/>
      <c r="PLR799" s="22"/>
      <c r="PLS799" s="38"/>
      <c r="PLT799" s="214"/>
      <c r="PLU799" s="215"/>
      <c r="PLV799" s="215"/>
      <c r="PLW799" s="216"/>
      <c r="PLY799" s="11"/>
      <c r="PMC799" s="213"/>
      <c r="PMD799" s="52"/>
      <c r="PME799" s="17"/>
      <c r="PMF799" s="38"/>
      <c r="PMG799" s="38"/>
      <c r="PMH799" s="22"/>
      <c r="PMI799" s="38"/>
      <c r="PMJ799" s="214"/>
      <c r="PMK799" s="215"/>
      <c r="PML799" s="215"/>
      <c r="PMM799" s="216"/>
      <c r="PMO799" s="11"/>
      <c r="PMS799" s="213"/>
      <c r="PMT799" s="52"/>
      <c r="PMU799" s="17"/>
      <c r="PMV799" s="38"/>
      <c r="PMW799" s="38"/>
      <c r="PMX799" s="22"/>
      <c r="PMY799" s="38"/>
      <c r="PMZ799" s="214"/>
      <c r="PNA799" s="215"/>
      <c r="PNB799" s="215"/>
      <c r="PNC799" s="216"/>
      <c r="PNE799" s="11"/>
      <c r="PNI799" s="213"/>
      <c r="PNJ799" s="52"/>
      <c r="PNK799" s="17"/>
      <c r="PNL799" s="38"/>
      <c r="PNM799" s="38"/>
      <c r="PNN799" s="22"/>
      <c r="PNO799" s="38"/>
      <c r="PNP799" s="214"/>
      <c r="PNQ799" s="215"/>
      <c r="PNR799" s="215"/>
      <c r="PNS799" s="216"/>
      <c r="PNU799" s="11"/>
      <c r="PNY799" s="213"/>
      <c r="PNZ799" s="52"/>
      <c r="POA799" s="17"/>
      <c r="POB799" s="38"/>
      <c r="POC799" s="38"/>
      <c r="POD799" s="22"/>
      <c r="POE799" s="38"/>
      <c r="POF799" s="214"/>
      <c r="POG799" s="215"/>
      <c r="POH799" s="215"/>
      <c r="POI799" s="216"/>
      <c r="POK799" s="11"/>
      <c r="POO799" s="213"/>
      <c r="POP799" s="52"/>
      <c r="POQ799" s="17"/>
      <c r="POR799" s="38"/>
      <c r="POS799" s="38"/>
      <c r="POT799" s="22"/>
      <c r="POU799" s="38"/>
      <c r="POV799" s="214"/>
      <c r="POW799" s="215"/>
      <c r="POX799" s="215"/>
      <c r="POY799" s="216"/>
      <c r="PPA799" s="11"/>
      <c r="PPE799" s="213"/>
      <c r="PPF799" s="52"/>
      <c r="PPG799" s="17"/>
      <c r="PPH799" s="38"/>
      <c r="PPI799" s="38"/>
      <c r="PPJ799" s="22"/>
      <c r="PPK799" s="38"/>
      <c r="PPL799" s="214"/>
      <c r="PPM799" s="215"/>
      <c r="PPN799" s="215"/>
      <c r="PPO799" s="216"/>
      <c r="PPQ799" s="11"/>
      <c r="PPU799" s="213"/>
      <c r="PPV799" s="52"/>
      <c r="PPW799" s="17"/>
      <c r="PPX799" s="38"/>
      <c r="PPY799" s="38"/>
      <c r="PPZ799" s="22"/>
      <c r="PQA799" s="38"/>
      <c r="PQB799" s="214"/>
      <c r="PQC799" s="215"/>
      <c r="PQD799" s="215"/>
      <c r="PQE799" s="216"/>
      <c r="PQG799" s="11"/>
      <c r="PQK799" s="213"/>
      <c r="PQL799" s="52"/>
      <c r="PQM799" s="17"/>
      <c r="PQN799" s="38"/>
      <c r="PQO799" s="38"/>
      <c r="PQP799" s="22"/>
      <c r="PQQ799" s="38"/>
      <c r="PQR799" s="214"/>
      <c r="PQS799" s="215"/>
      <c r="PQT799" s="215"/>
      <c r="PQU799" s="216"/>
      <c r="PQW799" s="11"/>
      <c r="PRA799" s="213"/>
      <c r="PRB799" s="52"/>
      <c r="PRC799" s="17"/>
      <c r="PRD799" s="38"/>
      <c r="PRE799" s="38"/>
      <c r="PRF799" s="22"/>
      <c r="PRG799" s="38"/>
      <c r="PRH799" s="214"/>
      <c r="PRI799" s="215"/>
      <c r="PRJ799" s="215"/>
      <c r="PRK799" s="216"/>
      <c r="PRM799" s="11"/>
      <c r="PRQ799" s="213"/>
      <c r="PRR799" s="52"/>
      <c r="PRS799" s="17"/>
      <c r="PRT799" s="38"/>
      <c r="PRU799" s="38"/>
      <c r="PRV799" s="22"/>
      <c r="PRW799" s="38"/>
      <c r="PRX799" s="214"/>
      <c r="PRY799" s="215"/>
      <c r="PRZ799" s="215"/>
      <c r="PSA799" s="216"/>
      <c r="PSC799" s="11"/>
      <c r="PSG799" s="213"/>
      <c r="PSH799" s="52"/>
      <c r="PSI799" s="17"/>
      <c r="PSJ799" s="38"/>
      <c r="PSK799" s="38"/>
      <c r="PSL799" s="22"/>
      <c r="PSM799" s="38"/>
      <c r="PSN799" s="214"/>
      <c r="PSO799" s="215"/>
      <c r="PSP799" s="215"/>
      <c r="PSQ799" s="216"/>
      <c r="PSS799" s="11"/>
      <c r="PSW799" s="213"/>
      <c r="PSX799" s="52"/>
      <c r="PSY799" s="17"/>
      <c r="PSZ799" s="38"/>
      <c r="PTA799" s="38"/>
      <c r="PTB799" s="22"/>
      <c r="PTC799" s="38"/>
      <c r="PTD799" s="214"/>
      <c r="PTE799" s="215"/>
      <c r="PTF799" s="215"/>
      <c r="PTG799" s="216"/>
      <c r="PTI799" s="11"/>
      <c r="PTM799" s="213"/>
      <c r="PTN799" s="52"/>
      <c r="PTO799" s="17"/>
      <c r="PTP799" s="38"/>
      <c r="PTQ799" s="38"/>
      <c r="PTR799" s="22"/>
      <c r="PTS799" s="38"/>
      <c r="PTT799" s="214"/>
      <c r="PTU799" s="215"/>
      <c r="PTV799" s="215"/>
      <c r="PTW799" s="216"/>
      <c r="PTY799" s="11"/>
      <c r="PUC799" s="213"/>
      <c r="PUD799" s="52"/>
      <c r="PUE799" s="17"/>
      <c r="PUF799" s="38"/>
      <c r="PUG799" s="38"/>
      <c r="PUH799" s="22"/>
      <c r="PUI799" s="38"/>
      <c r="PUJ799" s="214"/>
      <c r="PUK799" s="215"/>
      <c r="PUL799" s="215"/>
      <c r="PUM799" s="216"/>
      <c r="PUO799" s="11"/>
      <c r="PUS799" s="213"/>
      <c r="PUT799" s="52"/>
      <c r="PUU799" s="17"/>
      <c r="PUV799" s="38"/>
      <c r="PUW799" s="38"/>
      <c r="PUX799" s="22"/>
      <c r="PUY799" s="38"/>
      <c r="PUZ799" s="214"/>
      <c r="PVA799" s="215"/>
      <c r="PVB799" s="215"/>
      <c r="PVC799" s="216"/>
      <c r="PVE799" s="11"/>
      <c r="PVI799" s="213"/>
      <c r="PVJ799" s="52"/>
      <c r="PVK799" s="17"/>
      <c r="PVL799" s="38"/>
      <c r="PVM799" s="38"/>
      <c r="PVN799" s="22"/>
      <c r="PVO799" s="38"/>
      <c r="PVP799" s="214"/>
      <c r="PVQ799" s="215"/>
      <c r="PVR799" s="215"/>
      <c r="PVS799" s="216"/>
      <c r="PVU799" s="11"/>
      <c r="PVY799" s="213"/>
      <c r="PVZ799" s="52"/>
      <c r="PWA799" s="17"/>
      <c r="PWB799" s="38"/>
      <c r="PWC799" s="38"/>
      <c r="PWD799" s="22"/>
      <c r="PWE799" s="38"/>
      <c r="PWF799" s="214"/>
      <c r="PWG799" s="215"/>
      <c r="PWH799" s="215"/>
      <c r="PWI799" s="216"/>
      <c r="PWK799" s="11"/>
      <c r="PWO799" s="213"/>
      <c r="PWP799" s="52"/>
      <c r="PWQ799" s="17"/>
      <c r="PWR799" s="38"/>
      <c r="PWS799" s="38"/>
      <c r="PWT799" s="22"/>
      <c r="PWU799" s="38"/>
      <c r="PWV799" s="214"/>
      <c r="PWW799" s="215"/>
      <c r="PWX799" s="215"/>
      <c r="PWY799" s="216"/>
      <c r="PXA799" s="11"/>
      <c r="PXE799" s="213"/>
      <c r="PXF799" s="52"/>
      <c r="PXG799" s="17"/>
      <c r="PXH799" s="38"/>
      <c r="PXI799" s="38"/>
      <c r="PXJ799" s="22"/>
      <c r="PXK799" s="38"/>
      <c r="PXL799" s="214"/>
      <c r="PXM799" s="215"/>
      <c r="PXN799" s="215"/>
      <c r="PXO799" s="216"/>
      <c r="PXQ799" s="11"/>
      <c r="PXU799" s="213"/>
      <c r="PXV799" s="52"/>
      <c r="PXW799" s="17"/>
      <c r="PXX799" s="38"/>
      <c r="PXY799" s="38"/>
      <c r="PXZ799" s="22"/>
      <c r="PYA799" s="38"/>
      <c r="PYB799" s="214"/>
      <c r="PYC799" s="215"/>
      <c r="PYD799" s="215"/>
      <c r="PYE799" s="216"/>
      <c r="PYG799" s="11"/>
      <c r="PYK799" s="213"/>
      <c r="PYL799" s="52"/>
      <c r="PYM799" s="17"/>
      <c r="PYN799" s="38"/>
      <c r="PYO799" s="38"/>
      <c r="PYP799" s="22"/>
      <c r="PYQ799" s="38"/>
      <c r="PYR799" s="214"/>
      <c r="PYS799" s="215"/>
      <c r="PYT799" s="215"/>
      <c r="PYU799" s="216"/>
      <c r="PYW799" s="11"/>
      <c r="PZA799" s="213"/>
      <c r="PZB799" s="52"/>
      <c r="PZC799" s="17"/>
      <c r="PZD799" s="38"/>
      <c r="PZE799" s="38"/>
      <c r="PZF799" s="22"/>
      <c r="PZG799" s="38"/>
      <c r="PZH799" s="214"/>
      <c r="PZI799" s="215"/>
      <c r="PZJ799" s="215"/>
      <c r="PZK799" s="216"/>
      <c r="PZM799" s="11"/>
      <c r="PZQ799" s="213"/>
      <c r="PZR799" s="52"/>
      <c r="PZS799" s="17"/>
      <c r="PZT799" s="38"/>
      <c r="PZU799" s="38"/>
      <c r="PZV799" s="22"/>
      <c r="PZW799" s="38"/>
      <c r="PZX799" s="214"/>
      <c r="PZY799" s="215"/>
      <c r="PZZ799" s="215"/>
      <c r="QAA799" s="216"/>
      <c r="QAC799" s="11"/>
      <c r="QAG799" s="213"/>
      <c r="QAH799" s="52"/>
      <c r="QAI799" s="17"/>
      <c r="QAJ799" s="38"/>
      <c r="QAK799" s="38"/>
      <c r="QAL799" s="22"/>
      <c r="QAM799" s="38"/>
      <c r="QAN799" s="214"/>
      <c r="QAO799" s="215"/>
      <c r="QAP799" s="215"/>
      <c r="QAQ799" s="216"/>
      <c r="QAS799" s="11"/>
      <c r="QAW799" s="213"/>
      <c r="QAX799" s="52"/>
      <c r="QAY799" s="17"/>
      <c r="QAZ799" s="38"/>
      <c r="QBA799" s="38"/>
      <c r="QBB799" s="22"/>
      <c r="QBC799" s="38"/>
      <c r="QBD799" s="214"/>
      <c r="QBE799" s="215"/>
      <c r="QBF799" s="215"/>
      <c r="QBG799" s="216"/>
      <c r="QBI799" s="11"/>
      <c r="QBM799" s="213"/>
      <c r="QBN799" s="52"/>
      <c r="QBO799" s="17"/>
      <c r="QBP799" s="38"/>
      <c r="QBQ799" s="38"/>
      <c r="QBR799" s="22"/>
      <c r="QBS799" s="38"/>
      <c r="QBT799" s="214"/>
      <c r="QBU799" s="215"/>
      <c r="QBV799" s="215"/>
      <c r="QBW799" s="216"/>
      <c r="QBY799" s="11"/>
      <c r="QCC799" s="213"/>
      <c r="QCD799" s="52"/>
      <c r="QCE799" s="17"/>
      <c r="QCF799" s="38"/>
      <c r="QCG799" s="38"/>
      <c r="QCH799" s="22"/>
      <c r="QCI799" s="38"/>
      <c r="QCJ799" s="214"/>
      <c r="QCK799" s="215"/>
      <c r="QCL799" s="215"/>
      <c r="QCM799" s="216"/>
      <c r="QCO799" s="11"/>
      <c r="QCS799" s="213"/>
      <c r="QCT799" s="52"/>
      <c r="QCU799" s="17"/>
      <c r="QCV799" s="38"/>
      <c r="QCW799" s="38"/>
      <c r="QCX799" s="22"/>
      <c r="QCY799" s="38"/>
      <c r="QCZ799" s="214"/>
      <c r="QDA799" s="215"/>
      <c r="QDB799" s="215"/>
      <c r="QDC799" s="216"/>
      <c r="QDE799" s="11"/>
      <c r="QDI799" s="213"/>
      <c r="QDJ799" s="52"/>
      <c r="QDK799" s="17"/>
      <c r="QDL799" s="38"/>
      <c r="QDM799" s="38"/>
      <c r="QDN799" s="22"/>
      <c r="QDO799" s="38"/>
      <c r="QDP799" s="214"/>
      <c r="QDQ799" s="215"/>
      <c r="QDR799" s="215"/>
      <c r="QDS799" s="216"/>
      <c r="QDU799" s="11"/>
      <c r="QDY799" s="213"/>
      <c r="QDZ799" s="52"/>
      <c r="QEA799" s="17"/>
      <c r="QEB799" s="38"/>
      <c r="QEC799" s="38"/>
      <c r="QED799" s="22"/>
      <c r="QEE799" s="38"/>
      <c r="QEF799" s="214"/>
      <c r="QEG799" s="215"/>
      <c r="QEH799" s="215"/>
      <c r="QEI799" s="216"/>
      <c r="QEK799" s="11"/>
      <c r="QEO799" s="213"/>
      <c r="QEP799" s="52"/>
      <c r="QEQ799" s="17"/>
      <c r="QER799" s="38"/>
      <c r="QES799" s="38"/>
      <c r="QET799" s="22"/>
      <c r="QEU799" s="38"/>
      <c r="QEV799" s="214"/>
      <c r="QEW799" s="215"/>
      <c r="QEX799" s="215"/>
      <c r="QEY799" s="216"/>
      <c r="QFA799" s="11"/>
      <c r="QFE799" s="213"/>
      <c r="QFF799" s="52"/>
      <c r="QFG799" s="17"/>
      <c r="QFH799" s="38"/>
      <c r="QFI799" s="38"/>
      <c r="QFJ799" s="22"/>
      <c r="QFK799" s="38"/>
      <c r="QFL799" s="214"/>
      <c r="QFM799" s="215"/>
      <c r="QFN799" s="215"/>
      <c r="QFO799" s="216"/>
      <c r="QFQ799" s="11"/>
      <c r="QFU799" s="213"/>
      <c r="QFV799" s="52"/>
      <c r="QFW799" s="17"/>
      <c r="QFX799" s="38"/>
      <c r="QFY799" s="38"/>
      <c r="QFZ799" s="22"/>
      <c r="QGA799" s="38"/>
      <c r="QGB799" s="214"/>
      <c r="QGC799" s="215"/>
      <c r="QGD799" s="215"/>
      <c r="QGE799" s="216"/>
      <c r="QGG799" s="11"/>
      <c r="QGK799" s="213"/>
      <c r="QGL799" s="52"/>
      <c r="QGM799" s="17"/>
      <c r="QGN799" s="38"/>
      <c r="QGO799" s="38"/>
      <c r="QGP799" s="22"/>
      <c r="QGQ799" s="38"/>
      <c r="QGR799" s="214"/>
      <c r="QGS799" s="215"/>
      <c r="QGT799" s="215"/>
      <c r="QGU799" s="216"/>
      <c r="QGW799" s="11"/>
      <c r="QHA799" s="213"/>
      <c r="QHB799" s="52"/>
      <c r="QHC799" s="17"/>
      <c r="QHD799" s="38"/>
      <c r="QHE799" s="38"/>
      <c r="QHF799" s="22"/>
      <c r="QHG799" s="38"/>
      <c r="QHH799" s="214"/>
      <c r="QHI799" s="215"/>
      <c r="QHJ799" s="215"/>
      <c r="QHK799" s="216"/>
      <c r="QHM799" s="11"/>
      <c r="QHQ799" s="213"/>
      <c r="QHR799" s="52"/>
      <c r="QHS799" s="17"/>
      <c r="QHT799" s="38"/>
      <c r="QHU799" s="38"/>
      <c r="QHV799" s="22"/>
      <c r="QHW799" s="38"/>
      <c r="QHX799" s="214"/>
      <c r="QHY799" s="215"/>
      <c r="QHZ799" s="215"/>
      <c r="QIA799" s="216"/>
      <c r="QIC799" s="11"/>
      <c r="QIG799" s="213"/>
      <c r="QIH799" s="52"/>
      <c r="QII799" s="17"/>
      <c r="QIJ799" s="38"/>
      <c r="QIK799" s="38"/>
      <c r="QIL799" s="22"/>
      <c r="QIM799" s="38"/>
      <c r="QIN799" s="214"/>
      <c r="QIO799" s="215"/>
      <c r="QIP799" s="215"/>
      <c r="QIQ799" s="216"/>
      <c r="QIS799" s="11"/>
      <c r="QIW799" s="213"/>
      <c r="QIX799" s="52"/>
      <c r="QIY799" s="17"/>
      <c r="QIZ799" s="38"/>
      <c r="QJA799" s="38"/>
      <c r="QJB799" s="22"/>
      <c r="QJC799" s="38"/>
      <c r="QJD799" s="214"/>
      <c r="QJE799" s="215"/>
      <c r="QJF799" s="215"/>
      <c r="QJG799" s="216"/>
      <c r="QJI799" s="11"/>
      <c r="QJM799" s="213"/>
      <c r="QJN799" s="52"/>
      <c r="QJO799" s="17"/>
      <c r="QJP799" s="38"/>
      <c r="QJQ799" s="38"/>
      <c r="QJR799" s="22"/>
      <c r="QJS799" s="38"/>
      <c r="QJT799" s="214"/>
      <c r="QJU799" s="215"/>
      <c r="QJV799" s="215"/>
      <c r="QJW799" s="216"/>
      <c r="QJY799" s="11"/>
      <c r="QKC799" s="213"/>
      <c r="QKD799" s="52"/>
      <c r="QKE799" s="17"/>
      <c r="QKF799" s="38"/>
      <c r="QKG799" s="38"/>
      <c r="QKH799" s="22"/>
      <c r="QKI799" s="38"/>
      <c r="QKJ799" s="214"/>
      <c r="QKK799" s="215"/>
      <c r="QKL799" s="215"/>
      <c r="QKM799" s="216"/>
      <c r="QKO799" s="11"/>
      <c r="QKS799" s="213"/>
      <c r="QKT799" s="52"/>
      <c r="QKU799" s="17"/>
      <c r="QKV799" s="38"/>
      <c r="QKW799" s="38"/>
      <c r="QKX799" s="22"/>
      <c r="QKY799" s="38"/>
      <c r="QKZ799" s="214"/>
      <c r="QLA799" s="215"/>
      <c r="QLB799" s="215"/>
      <c r="QLC799" s="216"/>
      <c r="QLE799" s="11"/>
      <c r="QLI799" s="213"/>
      <c r="QLJ799" s="52"/>
      <c r="QLK799" s="17"/>
      <c r="QLL799" s="38"/>
      <c r="QLM799" s="38"/>
      <c r="QLN799" s="22"/>
      <c r="QLO799" s="38"/>
      <c r="QLP799" s="214"/>
      <c r="QLQ799" s="215"/>
      <c r="QLR799" s="215"/>
      <c r="QLS799" s="216"/>
      <c r="QLU799" s="11"/>
      <c r="QLY799" s="213"/>
      <c r="QLZ799" s="52"/>
      <c r="QMA799" s="17"/>
      <c r="QMB799" s="38"/>
      <c r="QMC799" s="38"/>
      <c r="QMD799" s="22"/>
      <c r="QME799" s="38"/>
      <c r="QMF799" s="214"/>
      <c r="QMG799" s="215"/>
      <c r="QMH799" s="215"/>
      <c r="QMI799" s="216"/>
      <c r="QMK799" s="11"/>
      <c r="QMO799" s="213"/>
      <c r="QMP799" s="52"/>
      <c r="QMQ799" s="17"/>
      <c r="QMR799" s="38"/>
      <c r="QMS799" s="38"/>
      <c r="QMT799" s="22"/>
      <c r="QMU799" s="38"/>
      <c r="QMV799" s="214"/>
      <c r="QMW799" s="215"/>
      <c r="QMX799" s="215"/>
      <c r="QMY799" s="216"/>
      <c r="QNA799" s="11"/>
      <c r="QNE799" s="213"/>
      <c r="QNF799" s="52"/>
      <c r="QNG799" s="17"/>
      <c r="QNH799" s="38"/>
      <c r="QNI799" s="38"/>
      <c r="QNJ799" s="22"/>
      <c r="QNK799" s="38"/>
      <c r="QNL799" s="214"/>
      <c r="QNM799" s="215"/>
      <c r="QNN799" s="215"/>
      <c r="QNO799" s="216"/>
      <c r="QNQ799" s="11"/>
      <c r="QNU799" s="213"/>
      <c r="QNV799" s="52"/>
      <c r="QNW799" s="17"/>
      <c r="QNX799" s="38"/>
      <c r="QNY799" s="38"/>
      <c r="QNZ799" s="22"/>
      <c r="QOA799" s="38"/>
      <c r="QOB799" s="214"/>
      <c r="QOC799" s="215"/>
      <c r="QOD799" s="215"/>
      <c r="QOE799" s="216"/>
      <c r="QOG799" s="11"/>
      <c r="QOK799" s="213"/>
      <c r="QOL799" s="52"/>
      <c r="QOM799" s="17"/>
      <c r="QON799" s="38"/>
      <c r="QOO799" s="38"/>
      <c r="QOP799" s="22"/>
      <c r="QOQ799" s="38"/>
      <c r="QOR799" s="214"/>
      <c r="QOS799" s="215"/>
      <c r="QOT799" s="215"/>
      <c r="QOU799" s="216"/>
      <c r="QOW799" s="11"/>
      <c r="QPA799" s="213"/>
      <c r="QPB799" s="52"/>
      <c r="QPC799" s="17"/>
      <c r="QPD799" s="38"/>
      <c r="QPE799" s="38"/>
      <c r="QPF799" s="22"/>
      <c r="QPG799" s="38"/>
      <c r="QPH799" s="214"/>
      <c r="QPI799" s="215"/>
      <c r="QPJ799" s="215"/>
      <c r="QPK799" s="216"/>
      <c r="QPM799" s="11"/>
      <c r="QPQ799" s="213"/>
      <c r="QPR799" s="52"/>
      <c r="QPS799" s="17"/>
      <c r="QPT799" s="38"/>
      <c r="QPU799" s="38"/>
      <c r="QPV799" s="22"/>
      <c r="QPW799" s="38"/>
      <c r="QPX799" s="214"/>
      <c r="QPY799" s="215"/>
      <c r="QPZ799" s="215"/>
      <c r="QQA799" s="216"/>
      <c r="QQC799" s="11"/>
      <c r="QQG799" s="213"/>
      <c r="QQH799" s="52"/>
      <c r="QQI799" s="17"/>
      <c r="QQJ799" s="38"/>
      <c r="QQK799" s="38"/>
      <c r="QQL799" s="22"/>
      <c r="QQM799" s="38"/>
      <c r="QQN799" s="214"/>
      <c r="QQO799" s="215"/>
      <c r="QQP799" s="215"/>
      <c r="QQQ799" s="216"/>
      <c r="QQS799" s="11"/>
      <c r="QQW799" s="213"/>
      <c r="QQX799" s="52"/>
      <c r="QQY799" s="17"/>
      <c r="QQZ799" s="38"/>
      <c r="QRA799" s="38"/>
      <c r="QRB799" s="22"/>
      <c r="QRC799" s="38"/>
      <c r="QRD799" s="214"/>
      <c r="QRE799" s="215"/>
      <c r="QRF799" s="215"/>
      <c r="QRG799" s="216"/>
      <c r="QRI799" s="11"/>
      <c r="QRM799" s="213"/>
      <c r="QRN799" s="52"/>
      <c r="QRO799" s="17"/>
      <c r="QRP799" s="38"/>
      <c r="QRQ799" s="38"/>
      <c r="QRR799" s="22"/>
      <c r="QRS799" s="38"/>
      <c r="QRT799" s="214"/>
      <c r="QRU799" s="215"/>
      <c r="QRV799" s="215"/>
      <c r="QRW799" s="216"/>
      <c r="QRY799" s="11"/>
      <c r="QSC799" s="213"/>
      <c r="QSD799" s="52"/>
      <c r="QSE799" s="17"/>
      <c r="QSF799" s="38"/>
      <c r="QSG799" s="38"/>
      <c r="QSH799" s="22"/>
      <c r="QSI799" s="38"/>
      <c r="QSJ799" s="214"/>
      <c r="QSK799" s="215"/>
      <c r="QSL799" s="215"/>
      <c r="QSM799" s="216"/>
      <c r="QSO799" s="11"/>
      <c r="QSS799" s="213"/>
      <c r="QST799" s="52"/>
      <c r="QSU799" s="17"/>
      <c r="QSV799" s="38"/>
      <c r="QSW799" s="38"/>
      <c r="QSX799" s="22"/>
      <c r="QSY799" s="38"/>
      <c r="QSZ799" s="214"/>
      <c r="QTA799" s="215"/>
      <c r="QTB799" s="215"/>
      <c r="QTC799" s="216"/>
      <c r="QTE799" s="11"/>
      <c r="QTI799" s="213"/>
      <c r="QTJ799" s="52"/>
      <c r="QTK799" s="17"/>
      <c r="QTL799" s="38"/>
      <c r="QTM799" s="38"/>
      <c r="QTN799" s="22"/>
      <c r="QTO799" s="38"/>
      <c r="QTP799" s="214"/>
      <c r="QTQ799" s="215"/>
      <c r="QTR799" s="215"/>
      <c r="QTS799" s="216"/>
      <c r="QTU799" s="11"/>
      <c r="QTY799" s="213"/>
      <c r="QTZ799" s="52"/>
      <c r="QUA799" s="17"/>
      <c r="QUB799" s="38"/>
      <c r="QUC799" s="38"/>
      <c r="QUD799" s="22"/>
      <c r="QUE799" s="38"/>
      <c r="QUF799" s="214"/>
      <c r="QUG799" s="215"/>
      <c r="QUH799" s="215"/>
      <c r="QUI799" s="216"/>
      <c r="QUK799" s="11"/>
      <c r="QUO799" s="213"/>
      <c r="QUP799" s="52"/>
      <c r="QUQ799" s="17"/>
      <c r="QUR799" s="38"/>
      <c r="QUS799" s="38"/>
      <c r="QUT799" s="22"/>
      <c r="QUU799" s="38"/>
      <c r="QUV799" s="214"/>
      <c r="QUW799" s="215"/>
      <c r="QUX799" s="215"/>
      <c r="QUY799" s="216"/>
      <c r="QVA799" s="11"/>
      <c r="QVE799" s="213"/>
      <c r="QVF799" s="52"/>
      <c r="QVG799" s="17"/>
      <c r="QVH799" s="38"/>
      <c r="QVI799" s="38"/>
      <c r="QVJ799" s="22"/>
      <c r="QVK799" s="38"/>
      <c r="QVL799" s="214"/>
      <c r="QVM799" s="215"/>
      <c r="QVN799" s="215"/>
      <c r="QVO799" s="216"/>
      <c r="QVQ799" s="11"/>
      <c r="QVU799" s="213"/>
      <c r="QVV799" s="52"/>
      <c r="QVW799" s="17"/>
      <c r="QVX799" s="38"/>
      <c r="QVY799" s="38"/>
      <c r="QVZ799" s="22"/>
      <c r="QWA799" s="38"/>
      <c r="QWB799" s="214"/>
      <c r="QWC799" s="215"/>
      <c r="QWD799" s="215"/>
      <c r="QWE799" s="216"/>
      <c r="QWG799" s="11"/>
      <c r="QWK799" s="213"/>
      <c r="QWL799" s="52"/>
      <c r="QWM799" s="17"/>
      <c r="QWN799" s="38"/>
      <c r="QWO799" s="38"/>
      <c r="QWP799" s="22"/>
      <c r="QWQ799" s="38"/>
      <c r="QWR799" s="214"/>
      <c r="QWS799" s="215"/>
      <c r="QWT799" s="215"/>
      <c r="QWU799" s="216"/>
      <c r="QWW799" s="11"/>
      <c r="QXA799" s="213"/>
      <c r="QXB799" s="52"/>
      <c r="QXC799" s="17"/>
      <c r="QXD799" s="38"/>
      <c r="QXE799" s="38"/>
      <c r="QXF799" s="22"/>
      <c r="QXG799" s="38"/>
      <c r="QXH799" s="214"/>
      <c r="QXI799" s="215"/>
      <c r="QXJ799" s="215"/>
      <c r="QXK799" s="216"/>
      <c r="QXM799" s="11"/>
      <c r="QXQ799" s="213"/>
      <c r="QXR799" s="52"/>
      <c r="QXS799" s="17"/>
      <c r="QXT799" s="38"/>
      <c r="QXU799" s="38"/>
      <c r="QXV799" s="22"/>
      <c r="QXW799" s="38"/>
      <c r="QXX799" s="214"/>
      <c r="QXY799" s="215"/>
      <c r="QXZ799" s="215"/>
      <c r="QYA799" s="216"/>
      <c r="QYC799" s="11"/>
      <c r="QYG799" s="213"/>
      <c r="QYH799" s="52"/>
      <c r="QYI799" s="17"/>
      <c r="QYJ799" s="38"/>
      <c r="QYK799" s="38"/>
      <c r="QYL799" s="22"/>
      <c r="QYM799" s="38"/>
      <c r="QYN799" s="214"/>
      <c r="QYO799" s="215"/>
      <c r="QYP799" s="215"/>
      <c r="QYQ799" s="216"/>
      <c r="QYS799" s="11"/>
      <c r="QYW799" s="213"/>
      <c r="QYX799" s="52"/>
      <c r="QYY799" s="17"/>
      <c r="QYZ799" s="38"/>
      <c r="QZA799" s="38"/>
      <c r="QZB799" s="22"/>
      <c r="QZC799" s="38"/>
      <c r="QZD799" s="214"/>
      <c r="QZE799" s="215"/>
      <c r="QZF799" s="215"/>
      <c r="QZG799" s="216"/>
      <c r="QZI799" s="11"/>
      <c r="QZM799" s="213"/>
      <c r="QZN799" s="52"/>
      <c r="QZO799" s="17"/>
      <c r="QZP799" s="38"/>
      <c r="QZQ799" s="38"/>
      <c r="QZR799" s="22"/>
      <c r="QZS799" s="38"/>
      <c r="QZT799" s="214"/>
      <c r="QZU799" s="215"/>
      <c r="QZV799" s="215"/>
      <c r="QZW799" s="216"/>
      <c r="QZY799" s="11"/>
      <c r="RAC799" s="213"/>
      <c r="RAD799" s="52"/>
      <c r="RAE799" s="17"/>
      <c r="RAF799" s="38"/>
      <c r="RAG799" s="38"/>
      <c r="RAH799" s="22"/>
      <c r="RAI799" s="38"/>
      <c r="RAJ799" s="214"/>
      <c r="RAK799" s="215"/>
      <c r="RAL799" s="215"/>
      <c r="RAM799" s="216"/>
      <c r="RAO799" s="11"/>
      <c r="RAS799" s="213"/>
      <c r="RAT799" s="52"/>
      <c r="RAU799" s="17"/>
      <c r="RAV799" s="38"/>
      <c r="RAW799" s="38"/>
      <c r="RAX799" s="22"/>
      <c r="RAY799" s="38"/>
      <c r="RAZ799" s="214"/>
      <c r="RBA799" s="215"/>
      <c r="RBB799" s="215"/>
      <c r="RBC799" s="216"/>
      <c r="RBE799" s="11"/>
      <c r="RBI799" s="213"/>
      <c r="RBJ799" s="52"/>
      <c r="RBK799" s="17"/>
      <c r="RBL799" s="38"/>
      <c r="RBM799" s="38"/>
      <c r="RBN799" s="22"/>
      <c r="RBO799" s="38"/>
      <c r="RBP799" s="214"/>
      <c r="RBQ799" s="215"/>
      <c r="RBR799" s="215"/>
      <c r="RBS799" s="216"/>
      <c r="RBU799" s="11"/>
      <c r="RBY799" s="213"/>
      <c r="RBZ799" s="52"/>
      <c r="RCA799" s="17"/>
      <c r="RCB799" s="38"/>
      <c r="RCC799" s="38"/>
      <c r="RCD799" s="22"/>
      <c r="RCE799" s="38"/>
      <c r="RCF799" s="214"/>
      <c r="RCG799" s="215"/>
      <c r="RCH799" s="215"/>
      <c r="RCI799" s="216"/>
      <c r="RCK799" s="11"/>
      <c r="RCO799" s="213"/>
      <c r="RCP799" s="52"/>
      <c r="RCQ799" s="17"/>
      <c r="RCR799" s="38"/>
      <c r="RCS799" s="38"/>
      <c r="RCT799" s="22"/>
      <c r="RCU799" s="38"/>
      <c r="RCV799" s="214"/>
      <c r="RCW799" s="215"/>
      <c r="RCX799" s="215"/>
      <c r="RCY799" s="216"/>
      <c r="RDA799" s="11"/>
      <c r="RDE799" s="213"/>
      <c r="RDF799" s="52"/>
      <c r="RDG799" s="17"/>
      <c r="RDH799" s="38"/>
      <c r="RDI799" s="38"/>
      <c r="RDJ799" s="22"/>
      <c r="RDK799" s="38"/>
      <c r="RDL799" s="214"/>
      <c r="RDM799" s="215"/>
      <c r="RDN799" s="215"/>
      <c r="RDO799" s="216"/>
      <c r="RDQ799" s="11"/>
      <c r="RDU799" s="213"/>
      <c r="RDV799" s="52"/>
      <c r="RDW799" s="17"/>
      <c r="RDX799" s="38"/>
      <c r="RDY799" s="38"/>
      <c r="RDZ799" s="22"/>
      <c r="REA799" s="38"/>
      <c r="REB799" s="214"/>
      <c r="REC799" s="215"/>
      <c r="RED799" s="215"/>
      <c r="REE799" s="216"/>
      <c r="REG799" s="11"/>
      <c r="REK799" s="213"/>
      <c r="REL799" s="52"/>
      <c r="REM799" s="17"/>
      <c r="REN799" s="38"/>
      <c r="REO799" s="38"/>
      <c r="REP799" s="22"/>
      <c r="REQ799" s="38"/>
      <c r="RER799" s="214"/>
      <c r="RES799" s="215"/>
      <c r="RET799" s="215"/>
      <c r="REU799" s="216"/>
      <c r="REW799" s="11"/>
      <c r="RFA799" s="213"/>
      <c r="RFB799" s="52"/>
      <c r="RFC799" s="17"/>
      <c r="RFD799" s="38"/>
      <c r="RFE799" s="38"/>
      <c r="RFF799" s="22"/>
      <c r="RFG799" s="38"/>
      <c r="RFH799" s="214"/>
      <c r="RFI799" s="215"/>
      <c r="RFJ799" s="215"/>
      <c r="RFK799" s="216"/>
      <c r="RFM799" s="11"/>
      <c r="RFQ799" s="213"/>
      <c r="RFR799" s="52"/>
      <c r="RFS799" s="17"/>
      <c r="RFT799" s="38"/>
      <c r="RFU799" s="38"/>
      <c r="RFV799" s="22"/>
      <c r="RFW799" s="38"/>
      <c r="RFX799" s="214"/>
      <c r="RFY799" s="215"/>
      <c r="RFZ799" s="215"/>
      <c r="RGA799" s="216"/>
      <c r="RGC799" s="11"/>
      <c r="RGG799" s="213"/>
      <c r="RGH799" s="52"/>
      <c r="RGI799" s="17"/>
      <c r="RGJ799" s="38"/>
      <c r="RGK799" s="38"/>
      <c r="RGL799" s="22"/>
      <c r="RGM799" s="38"/>
      <c r="RGN799" s="214"/>
      <c r="RGO799" s="215"/>
      <c r="RGP799" s="215"/>
      <c r="RGQ799" s="216"/>
      <c r="RGS799" s="11"/>
      <c r="RGW799" s="213"/>
      <c r="RGX799" s="52"/>
      <c r="RGY799" s="17"/>
      <c r="RGZ799" s="38"/>
      <c r="RHA799" s="38"/>
      <c r="RHB799" s="22"/>
      <c r="RHC799" s="38"/>
      <c r="RHD799" s="214"/>
      <c r="RHE799" s="215"/>
      <c r="RHF799" s="215"/>
      <c r="RHG799" s="216"/>
      <c r="RHI799" s="11"/>
      <c r="RHM799" s="213"/>
      <c r="RHN799" s="52"/>
      <c r="RHO799" s="17"/>
      <c r="RHP799" s="38"/>
      <c r="RHQ799" s="38"/>
      <c r="RHR799" s="22"/>
      <c r="RHS799" s="38"/>
      <c r="RHT799" s="214"/>
      <c r="RHU799" s="215"/>
      <c r="RHV799" s="215"/>
      <c r="RHW799" s="216"/>
      <c r="RHY799" s="11"/>
      <c r="RIC799" s="213"/>
      <c r="RID799" s="52"/>
      <c r="RIE799" s="17"/>
      <c r="RIF799" s="38"/>
      <c r="RIG799" s="38"/>
      <c r="RIH799" s="22"/>
      <c r="RII799" s="38"/>
      <c r="RIJ799" s="214"/>
      <c r="RIK799" s="215"/>
      <c r="RIL799" s="215"/>
      <c r="RIM799" s="216"/>
      <c r="RIO799" s="11"/>
      <c r="RIS799" s="213"/>
      <c r="RIT799" s="52"/>
      <c r="RIU799" s="17"/>
      <c r="RIV799" s="38"/>
      <c r="RIW799" s="38"/>
      <c r="RIX799" s="22"/>
      <c r="RIY799" s="38"/>
      <c r="RIZ799" s="214"/>
      <c r="RJA799" s="215"/>
      <c r="RJB799" s="215"/>
      <c r="RJC799" s="216"/>
      <c r="RJE799" s="11"/>
      <c r="RJI799" s="213"/>
      <c r="RJJ799" s="52"/>
      <c r="RJK799" s="17"/>
      <c r="RJL799" s="38"/>
      <c r="RJM799" s="38"/>
      <c r="RJN799" s="22"/>
      <c r="RJO799" s="38"/>
      <c r="RJP799" s="214"/>
      <c r="RJQ799" s="215"/>
      <c r="RJR799" s="215"/>
      <c r="RJS799" s="216"/>
      <c r="RJU799" s="11"/>
      <c r="RJY799" s="213"/>
      <c r="RJZ799" s="52"/>
      <c r="RKA799" s="17"/>
      <c r="RKB799" s="38"/>
      <c r="RKC799" s="38"/>
      <c r="RKD799" s="22"/>
      <c r="RKE799" s="38"/>
      <c r="RKF799" s="214"/>
      <c r="RKG799" s="215"/>
      <c r="RKH799" s="215"/>
      <c r="RKI799" s="216"/>
      <c r="RKK799" s="11"/>
      <c r="RKO799" s="213"/>
      <c r="RKP799" s="52"/>
      <c r="RKQ799" s="17"/>
      <c r="RKR799" s="38"/>
      <c r="RKS799" s="38"/>
      <c r="RKT799" s="22"/>
      <c r="RKU799" s="38"/>
      <c r="RKV799" s="214"/>
      <c r="RKW799" s="215"/>
      <c r="RKX799" s="215"/>
      <c r="RKY799" s="216"/>
      <c r="RLA799" s="11"/>
      <c r="RLE799" s="213"/>
      <c r="RLF799" s="52"/>
      <c r="RLG799" s="17"/>
      <c r="RLH799" s="38"/>
      <c r="RLI799" s="38"/>
      <c r="RLJ799" s="22"/>
      <c r="RLK799" s="38"/>
      <c r="RLL799" s="214"/>
      <c r="RLM799" s="215"/>
      <c r="RLN799" s="215"/>
      <c r="RLO799" s="216"/>
      <c r="RLQ799" s="11"/>
      <c r="RLU799" s="213"/>
      <c r="RLV799" s="52"/>
      <c r="RLW799" s="17"/>
      <c r="RLX799" s="38"/>
      <c r="RLY799" s="38"/>
      <c r="RLZ799" s="22"/>
      <c r="RMA799" s="38"/>
      <c r="RMB799" s="214"/>
      <c r="RMC799" s="215"/>
      <c r="RMD799" s="215"/>
      <c r="RME799" s="216"/>
      <c r="RMG799" s="11"/>
      <c r="RMK799" s="213"/>
      <c r="RML799" s="52"/>
      <c r="RMM799" s="17"/>
      <c r="RMN799" s="38"/>
      <c r="RMO799" s="38"/>
      <c r="RMP799" s="22"/>
      <c r="RMQ799" s="38"/>
      <c r="RMR799" s="214"/>
      <c r="RMS799" s="215"/>
      <c r="RMT799" s="215"/>
      <c r="RMU799" s="216"/>
      <c r="RMW799" s="11"/>
      <c r="RNA799" s="213"/>
      <c r="RNB799" s="52"/>
      <c r="RNC799" s="17"/>
      <c r="RND799" s="38"/>
      <c r="RNE799" s="38"/>
      <c r="RNF799" s="22"/>
      <c r="RNG799" s="38"/>
      <c r="RNH799" s="214"/>
      <c r="RNI799" s="215"/>
      <c r="RNJ799" s="215"/>
      <c r="RNK799" s="216"/>
      <c r="RNM799" s="11"/>
      <c r="RNQ799" s="213"/>
      <c r="RNR799" s="52"/>
      <c r="RNS799" s="17"/>
      <c r="RNT799" s="38"/>
      <c r="RNU799" s="38"/>
      <c r="RNV799" s="22"/>
      <c r="RNW799" s="38"/>
      <c r="RNX799" s="214"/>
      <c r="RNY799" s="215"/>
      <c r="RNZ799" s="215"/>
      <c r="ROA799" s="216"/>
      <c r="ROC799" s="11"/>
      <c r="ROG799" s="213"/>
      <c r="ROH799" s="52"/>
      <c r="ROI799" s="17"/>
      <c r="ROJ799" s="38"/>
      <c r="ROK799" s="38"/>
      <c r="ROL799" s="22"/>
      <c r="ROM799" s="38"/>
      <c r="RON799" s="214"/>
      <c r="ROO799" s="215"/>
      <c r="ROP799" s="215"/>
      <c r="ROQ799" s="216"/>
      <c r="ROS799" s="11"/>
      <c r="ROW799" s="213"/>
      <c r="ROX799" s="52"/>
      <c r="ROY799" s="17"/>
      <c r="ROZ799" s="38"/>
      <c r="RPA799" s="38"/>
      <c r="RPB799" s="22"/>
      <c r="RPC799" s="38"/>
      <c r="RPD799" s="214"/>
      <c r="RPE799" s="215"/>
      <c r="RPF799" s="215"/>
      <c r="RPG799" s="216"/>
      <c r="RPI799" s="11"/>
      <c r="RPM799" s="213"/>
      <c r="RPN799" s="52"/>
      <c r="RPO799" s="17"/>
      <c r="RPP799" s="38"/>
      <c r="RPQ799" s="38"/>
      <c r="RPR799" s="22"/>
      <c r="RPS799" s="38"/>
      <c r="RPT799" s="214"/>
      <c r="RPU799" s="215"/>
      <c r="RPV799" s="215"/>
      <c r="RPW799" s="216"/>
      <c r="RPY799" s="11"/>
      <c r="RQC799" s="213"/>
      <c r="RQD799" s="52"/>
      <c r="RQE799" s="17"/>
      <c r="RQF799" s="38"/>
      <c r="RQG799" s="38"/>
      <c r="RQH799" s="22"/>
      <c r="RQI799" s="38"/>
      <c r="RQJ799" s="214"/>
      <c r="RQK799" s="215"/>
      <c r="RQL799" s="215"/>
      <c r="RQM799" s="216"/>
      <c r="RQO799" s="11"/>
      <c r="RQS799" s="213"/>
      <c r="RQT799" s="52"/>
      <c r="RQU799" s="17"/>
      <c r="RQV799" s="38"/>
      <c r="RQW799" s="38"/>
      <c r="RQX799" s="22"/>
      <c r="RQY799" s="38"/>
      <c r="RQZ799" s="214"/>
      <c r="RRA799" s="215"/>
      <c r="RRB799" s="215"/>
      <c r="RRC799" s="216"/>
      <c r="RRE799" s="11"/>
      <c r="RRI799" s="213"/>
      <c r="RRJ799" s="52"/>
      <c r="RRK799" s="17"/>
      <c r="RRL799" s="38"/>
      <c r="RRM799" s="38"/>
      <c r="RRN799" s="22"/>
      <c r="RRO799" s="38"/>
      <c r="RRP799" s="214"/>
      <c r="RRQ799" s="215"/>
      <c r="RRR799" s="215"/>
      <c r="RRS799" s="216"/>
      <c r="RRU799" s="11"/>
      <c r="RRY799" s="213"/>
      <c r="RRZ799" s="52"/>
      <c r="RSA799" s="17"/>
      <c r="RSB799" s="38"/>
      <c r="RSC799" s="38"/>
      <c r="RSD799" s="22"/>
      <c r="RSE799" s="38"/>
      <c r="RSF799" s="214"/>
      <c r="RSG799" s="215"/>
      <c r="RSH799" s="215"/>
      <c r="RSI799" s="216"/>
      <c r="RSK799" s="11"/>
      <c r="RSO799" s="213"/>
      <c r="RSP799" s="52"/>
      <c r="RSQ799" s="17"/>
      <c r="RSR799" s="38"/>
      <c r="RSS799" s="38"/>
      <c r="RST799" s="22"/>
      <c r="RSU799" s="38"/>
      <c r="RSV799" s="214"/>
      <c r="RSW799" s="215"/>
      <c r="RSX799" s="215"/>
      <c r="RSY799" s="216"/>
      <c r="RTA799" s="11"/>
      <c r="RTE799" s="213"/>
      <c r="RTF799" s="52"/>
      <c r="RTG799" s="17"/>
      <c r="RTH799" s="38"/>
      <c r="RTI799" s="38"/>
      <c r="RTJ799" s="22"/>
      <c r="RTK799" s="38"/>
      <c r="RTL799" s="214"/>
      <c r="RTM799" s="215"/>
      <c r="RTN799" s="215"/>
      <c r="RTO799" s="216"/>
      <c r="RTQ799" s="11"/>
      <c r="RTU799" s="213"/>
      <c r="RTV799" s="52"/>
      <c r="RTW799" s="17"/>
      <c r="RTX799" s="38"/>
      <c r="RTY799" s="38"/>
      <c r="RTZ799" s="22"/>
      <c r="RUA799" s="38"/>
      <c r="RUB799" s="214"/>
      <c r="RUC799" s="215"/>
      <c r="RUD799" s="215"/>
      <c r="RUE799" s="216"/>
      <c r="RUG799" s="11"/>
      <c r="RUK799" s="213"/>
      <c r="RUL799" s="52"/>
      <c r="RUM799" s="17"/>
      <c r="RUN799" s="38"/>
      <c r="RUO799" s="38"/>
      <c r="RUP799" s="22"/>
      <c r="RUQ799" s="38"/>
      <c r="RUR799" s="214"/>
      <c r="RUS799" s="215"/>
      <c r="RUT799" s="215"/>
      <c r="RUU799" s="216"/>
      <c r="RUW799" s="11"/>
      <c r="RVA799" s="213"/>
      <c r="RVB799" s="52"/>
      <c r="RVC799" s="17"/>
      <c r="RVD799" s="38"/>
      <c r="RVE799" s="38"/>
      <c r="RVF799" s="22"/>
      <c r="RVG799" s="38"/>
      <c r="RVH799" s="214"/>
      <c r="RVI799" s="215"/>
      <c r="RVJ799" s="215"/>
      <c r="RVK799" s="216"/>
      <c r="RVM799" s="11"/>
      <c r="RVQ799" s="213"/>
      <c r="RVR799" s="52"/>
      <c r="RVS799" s="17"/>
      <c r="RVT799" s="38"/>
      <c r="RVU799" s="38"/>
      <c r="RVV799" s="22"/>
      <c r="RVW799" s="38"/>
      <c r="RVX799" s="214"/>
      <c r="RVY799" s="215"/>
      <c r="RVZ799" s="215"/>
      <c r="RWA799" s="216"/>
      <c r="RWC799" s="11"/>
      <c r="RWG799" s="213"/>
      <c r="RWH799" s="52"/>
      <c r="RWI799" s="17"/>
      <c r="RWJ799" s="38"/>
      <c r="RWK799" s="38"/>
      <c r="RWL799" s="22"/>
      <c r="RWM799" s="38"/>
      <c r="RWN799" s="214"/>
      <c r="RWO799" s="215"/>
      <c r="RWP799" s="215"/>
      <c r="RWQ799" s="216"/>
      <c r="RWS799" s="11"/>
      <c r="RWW799" s="213"/>
      <c r="RWX799" s="52"/>
      <c r="RWY799" s="17"/>
      <c r="RWZ799" s="38"/>
      <c r="RXA799" s="38"/>
      <c r="RXB799" s="22"/>
      <c r="RXC799" s="38"/>
      <c r="RXD799" s="214"/>
      <c r="RXE799" s="215"/>
      <c r="RXF799" s="215"/>
      <c r="RXG799" s="216"/>
      <c r="RXI799" s="11"/>
      <c r="RXM799" s="213"/>
      <c r="RXN799" s="52"/>
      <c r="RXO799" s="17"/>
      <c r="RXP799" s="38"/>
      <c r="RXQ799" s="38"/>
      <c r="RXR799" s="22"/>
      <c r="RXS799" s="38"/>
      <c r="RXT799" s="214"/>
      <c r="RXU799" s="215"/>
      <c r="RXV799" s="215"/>
      <c r="RXW799" s="216"/>
      <c r="RXY799" s="11"/>
      <c r="RYC799" s="213"/>
      <c r="RYD799" s="52"/>
      <c r="RYE799" s="17"/>
      <c r="RYF799" s="38"/>
      <c r="RYG799" s="38"/>
      <c r="RYH799" s="22"/>
      <c r="RYI799" s="38"/>
      <c r="RYJ799" s="214"/>
      <c r="RYK799" s="215"/>
      <c r="RYL799" s="215"/>
      <c r="RYM799" s="216"/>
      <c r="RYO799" s="11"/>
      <c r="RYS799" s="213"/>
      <c r="RYT799" s="52"/>
      <c r="RYU799" s="17"/>
      <c r="RYV799" s="38"/>
      <c r="RYW799" s="38"/>
      <c r="RYX799" s="22"/>
      <c r="RYY799" s="38"/>
      <c r="RYZ799" s="214"/>
      <c r="RZA799" s="215"/>
      <c r="RZB799" s="215"/>
      <c r="RZC799" s="216"/>
      <c r="RZE799" s="11"/>
      <c r="RZI799" s="213"/>
      <c r="RZJ799" s="52"/>
      <c r="RZK799" s="17"/>
      <c r="RZL799" s="38"/>
      <c r="RZM799" s="38"/>
      <c r="RZN799" s="22"/>
      <c r="RZO799" s="38"/>
      <c r="RZP799" s="214"/>
      <c r="RZQ799" s="215"/>
      <c r="RZR799" s="215"/>
      <c r="RZS799" s="216"/>
      <c r="RZU799" s="11"/>
      <c r="RZY799" s="213"/>
      <c r="RZZ799" s="52"/>
      <c r="SAA799" s="17"/>
      <c r="SAB799" s="38"/>
      <c r="SAC799" s="38"/>
      <c r="SAD799" s="22"/>
      <c r="SAE799" s="38"/>
      <c r="SAF799" s="214"/>
      <c r="SAG799" s="215"/>
      <c r="SAH799" s="215"/>
      <c r="SAI799" s="216"/>
      <c r="SAK799" s="11"/>
      <c r="SAO799" s="213"/>
      <c r="SAP799" s="52"/>
      <c r="SAQ799" s="17"/>
      <c r="SAR799" s="38"/>
      <c r="SAS799" s="38"/>
      <c r="SAT799" s="22"/>
      <c r="SAU799" s="38"/>
      <c r="SAV799" s="214"/>
      <c r="SAW799" s="215"/>
      <c r="SAX799" s="215"/>
      <c r="SAY799" s="216"/>
      <c r="SBA799" s="11"/>
      <c r="SBE799" s="213"/>
      <c r="SBF799" s="52"/>
      <c r="SBG799" s="17"/>
      <c r="SBH799" s="38"/>
      <c r="SBI799" s="38"/>
      <c r="SBJ799" s="22"/>
      <c r="SBK799" s="38"/>
      <c r="SBL799" s="214"/>
      <c r="SBM799" s="215"/>
      <c r="SBN799" s="215"/>
      <c r="SBO799" s="216"/>
      <c r="SBQ799" s="11"/>
      <c r="SBU799" s="213"/>
      <c r="SBV799" s="52"/>
      <c r="SBW799" s="17"/>
      <c r="SBX799" s="38"/>
      <c r="SBY799" s="38"/>
      <c r="SBZ799" s="22"/>
      <c r="SCA799" s="38"/>
      <c r="SCB799" s="214"/>
      <c r="SCC799" s="215"/>
      <c r="SCD799" s="215"/>
      <c r="SCE799" s="216"/>
      <c r="SCG799" s="11"/>
      <c r="SCK799" s="213"/>
      <c r="SCL799" s="52"/>
      <c r="SCM799" s="17"/>
      <c r="SCN799" s="38"/>
      <c r="SCO799" s="38"/>
      <c r="SCP799" s="22"/>
      <c r="SCQ799" s="38"/>
      <c r="SCR799" s="214"/>
      <c r="SCS799" s="215"/>
      <c r="SCT799" s="215"/>
      <c r="SCU799" s="216"/>
      <c r="SCW799" s="11"/>
      <c r="SDA799" s="213"/>
      <c r="SDB799" s="52"/>
      <c r="SDC799" s="17"/>
      <c r="SDD799" s="38"/>
      <c r="SDE799" s="38"/>
      <c r="SDF799" s="22"/>
      <c r="SDG799" s="38"/>
      <c r="SDH799" s="214"/>
      <c r="SDI799" s="215"/>
      <c r="SDJ799" s="215"/>
      <c r="SDK799" s="216"/>
      <c r="SDM799" s="11"/>
      <c r="SDQ799" s="213"/>
      <c r="SDR799" s="52"/>
      <c r="SDS799" s="17"/>
      <c r="SDT799" s="38"/>
      <c r="SDU799" s="38"/>
      <c r="SDV799" s="22"/>
      <c r="SDW799" s="38"/>
      <c r="SDX799" s="214"/>
      <c r="SDY799" s="215"/>
      <c r="SDZ799" s="215"/>
      <c r="SEA799" s="216"/>
      <c r="SEC799" s="11"/>
      <c r="SEG799" s="213"/>
      <c r="SEH799" s="52"/>
      <c r="SEI799" s="17"/>
      <c r="SEJ799" s="38"/>
      <c r="SEK799" s="38"/>
      <c r="SEL799" s="22"/>
      <c r="SEM799" s="38"/>
      <c r="SEN799" s="214"/>
      <c r="SEO799" s="215"/>
      <c r="SEP799" s="215"/>
      <c r="SEQ799" s="216"/>
      <c r="SES799" s="11"/>
      <c r="SEW799" s="213"/>
      <c r="SEX799" s="52"/>
      <c r="SEY799" s="17"/>
      <c r="SEZ799" s="38"/>
      <c r="SFA799" s="38"/>
      <c r="SFB799" s="22"/>
      <c r="SFC799" s="38"/>
      <c r="SFD799" s="214"/>
      <c r="SFE799" s="215"/>
      <c r="SFF799" s="215"/>
      <c r="SFG799" s="216"/>
      <c r="SFI799" s="11"/>
      <c r="SFM799" s="213"/>
      <c r="SFN799" s="52"/>
      <c r="SFO799" s="17"/>
      <c r="SFP799" s="38"/>
      <c r="SFQ799" s="38"/>
      <c r="SFR799" s="22"/>
      <c r="SFS799" s="38"/>
      <c r="SFT799" s="214"/>
      <c r="SFU799" s="215"/>
      <c r="SFV799" s="215"/>
      <c r="SFW799" s="216"/>
      <c r="SFY799" s="11"/>
      <c r="SGC799" s="213"/>
      <c r="SGD799" s="52"/>
      <c r="SGE799" s="17"/>
      <c r="SGF799" s="38"/>
      <c r="SGG799" s="38"/>
      <c r="SGH799" s="22"/>
      <c r="SGI799" s="38"/>
      <c r="SGJ799" s="214"/>
      <c r="SGK799" s="215"/>
      <c r="SGL799" s="215"/>
      <c r="SGM799" s="216"/>
      <c r="SGO799" s="11"/>
      <c r="SGS799" s="213"/>
      <c r="SGT799" s="52"/>
      <c r="SGU799" s="17"/>
      <c r="SGV799" s="38"/>
      <c r="SGW799" s="38"/>
      <c r="SGX799" s="22"/>
      <c r="SGY799" s="38"/>
      <c r="SGZ799" s="214"/>
      <c r="SHA799" s="215"/>
      <c r="SHB799" s="215"/>
      <c r="SHC799" s="216"/>
      <c r="SHE799" s="11"/>
      <c r="SHI799" s="213"/>
      <c r="SHJ799" s="52"/>
      <c r="SHK799" s="17"/>
      <c r="SHL799" s="38"/>
      <c r="SHM799" s="38"/>
      <c r="SHN799" s="22"/>
      <c r="SHO799" s="38"/>
      <c r="SHP799" s="214"/>
      <c r="SHQ799" s="215"/>
      <c r="SHR799" s="215"/>
      <c r="SHS799" s="216"/>
      <c r="SHU799" s="11"/>
      <c r="SHY799" s="213"/>
      <c r="SHZ799" s="52"/>
      <c r="SIA799" s="17"/>
      <c r="SIB799" s="38"/>
      <c r="SIC799" s="38"/>
      <c r="SID799" s="22"/>
      <c r="SIE799" s="38"/>
      <c r="SIF799" s="214"/>
      <c r="SIG799" s="215"/>
      <c r="SIH799" s="215"/>
      <c r="SII799" s="216"/>
      <c r="SIK799" s="11"/>
      <c r="SIO799" s="213"/>
      <c r="SIP799" s="52"/>
      <c r="SIQ799" s="17"/>
      <c r="SIR799" s="38"/>
      <c r="SIS799" s="38"/>
      <c r="SIT799" s="22"/>
      <c r="SIU799" s="38"/>
      <c r="SIV799" s="214"/>
      <c r="SIW799" s="215"/>
      <c r="SIX799" s="215"/>
      <c r="SIY799" s="216"/>
      <c r="SJA799" s="11"/>
      <c r="SJE799" s="213"/>
      <c r="SJF799" s="52"/>
      <c r="SJG799" s="17"/>
      <c r="SJH799" s="38"/>
      <c r="SJI799" s="38"/>
      <c r="SJJ799" s="22"/>
      <c r="SJK799" s="38"/>
      <c r="SJL799" s="214"/>
      <c r="SJM799" s="215"/>
      <c r="SJN799" s="215"/>
      <c r="SJO799" s="216"/>
      <c r="SJQ799" s="11"/>
      <c r="SJU799" s="213"/>
      <c r="SJV799" s="52"/>
      <c r="SJW799" s="17"/>
      <c r="SJX799" s="38"/>
      <c r="SJY799" s="38"/>
      <c r="SJZ799" s="22"/>
      <c r="SKA799" s="38"/>
      <c r="SKB799" s="214"/>
      <c r="SKC799" s="215"/>
      <c r="SKD799" s="215"/>
      <c r="SKE799" s="216"/>
      <c r="SKG799" s="11"/>
      <c r="SKK799" s="213"/>
      <c r="SKL799" s="52"/>
      <c r="SKM799" s="17"/>
      <c r="SKN799" s="38"/>
      <c r="SKO799" s="38"/>
      <c r="SKP799" s="22"/>
      <c r="SKQ799" s="38"/>
      <c r="SKR799" s="214"/>
      <c r="SKS799" s="215"/>
      <c r="SKT799" s="215"/>
      <c r="SKU799" s="216"/>
      <c r="SKW799" s="11"/>
      <c r="SLA799" s="213"/>
      <c r="SLB799" s="52"/>
      <c r="SLC799" s="17"/>
      <c r="SLD799" s="38"/>
      <c r="SLE799" s="38"/>
      <c r="SLF799" s="22"/>
      <c r="SLG799" s="38"/>
      <c r="SLH799" s="214"/>
      <c r="SLI799" s="215"/>
      <c r="SLJ799" s="215"/>
      <c r="SLK799" s="216"/>
      <c r="SLM799" s="11"/>
      <c r="SLQ799" s="213"/>
      <c r="SLR799" s="52"/>
      <c r="SLS799" s="17"/>
      <c r="SLT799" s="38"/>
      <c r="SLU799" s="38"/>
      <c r="SLV799" s="22"/>
      <c r="SLW799" s="38"/>
      <c r="SLX799" s="214"/>
      <c r="SLY799" s="215"/>
      <c r="SLZ799" s="215"/>
      <c r="SMA799" s="216"/>
      <c r="SMC799" s="11"/>
      <c r="SMG799" s="213"/>
      <c r="SMH799" s="52"/>
      <c r="SMI799" s="17"/>
      <c r="SMJ799" s="38"/>
      <c r="SMK799" s="38"/>
      <c r="SML799" s="22"/>
      <c r="SMM799" s="38"/>
      <c r="SMN799" s="214"/>
      <c r="SMO799" s="215"/>
      <c r="SMP799" s="215"/>
      <c r="SMQ799" s="216"/>
      <c r="SMS799" s="11"/>
      <c r="SMW799" s="213"/>
      <c r="SMX799" s="52"/>
      <c r="SMY799" s="17"/>
      <c r="SMZ799" s="38"/>
      <c r="SNA799" s="38"/>
      <c r="SNB799" s="22"/>
      <c r="SNC799" s="38"/>
      <c r="SND799" s="214"/>
      <c r="SNE799" s="215"/>
      <c r="SNF799" s="215"/>
      <c r="SNG799" s="216"/>
      <c r="SNI799" s="11"/>
      <c r="SNM799" s="213"/>
      <c r="SNN799" s="52"/>
      <c r="SNO799" s="17"/>
      <c r="SNP799" s="38"/>
      <c r="SNQ799" s="38"/>
      <c r="SNR799" s="22"/>
      <c r="SNS799" s="38"/>
      <c r="SNT799" s="214"/>
      <c r="SNU799" s="215"/>
      <c r="SNV799" s="215"/>
      <c r="SNW799" s="216"/>
      <c r="SNY799" s="11"/>
      <c r="SOC799" s="213"/>
      <c r="SOD799" s="52"/>
      <c r="SOE799" s="17"/>
      <c r="SOF799" s="38"/>
      <c r="SOG799" s="38"/>
      <c r="SOH799" s="22"/>
      <c r="SOI799" s="38"/>
      <c r="SOJ799" s="214"/>
      <c r="SOK799" s="215"/>
      <c r="SOL799" s="215"/>
      <c r="SOM799" s="216"/>
      <c r="SOO799" s="11"/>
      <c r="SOS799" s="213"/>
      <c r="SOT799" s="52"/>
      <c r="SOU799" s="17"/>
      <c r="SOV799" s="38"/>
      <c r="SOW799" s="38"/>
      <c r="SOX799" s="22"/>
      <c r="SOY799" s="38"/>
      <c r="SOZ799" s="214"/>
      <c r="SPA799" s="215"/>
      <c r="SPB799" s="215"/>
      <c r="SPC799" s="216"/>
      <c r="SPE799" s="11"/>
      <c r="SPI799" s="213"/>
      <c r="SPJ799" s="52"/>
      <c r="SPK799" s="17"/>
      <c r="SPL799" s="38"/>
      <c r="SPM799" s="38"/>
      <c r="SPN799" s="22"/>
      <c r="SPO799" s="38"/>
      <c r="SPP799" s="214"/>
      <c r="SPQ799" s="215"/>
      <c r="SPR799" s="215"/>
      <c r="SPS799" s="216"/>
      <c r="SPU799" s="11"/>
      <c r="SPY799" s="213"/>
      <c r="SPZ799" s="52"/>
      <c r="SQA799" s="17"/>
      <c r="SQB799" s="38"/>
      <c r="SQC799" s="38"/>
      <c r="SQD799" s="22"/>
      <c r="SQE799" s="38"/>
      <c r="SQF799" s="214"/>
      <c r="SQG799" s="215"/>
      <c r="SQH799" s="215"/>
      <c r="SQI799" s="216"/>
      <c r="SQK799" s="11"/>
      <c r="SQO799" s="213"/>
      <c r="SQP799" s="52"/>
      <c r="SQQ799" s="17"/>
      <c r="SQR799" s="38"/>
      <c r="SQS799" s="38"/>
      <c r="SQT799" s="22"/>
      <c r="SQU799" s="38"/>
      <c r="SQV799" s="214"/>
      <c r="SQW799" s="215"/>
      <c r="SQX799" s="215"/>
      <c r="SQY799" s="216"/>
      <c r="SRA799" s="11"/>
      <c r="SRE799" s="213"/>
      <c r="SRF799" s="52"/>
      <c r="SRG799" s="17"/>
      <c r="SRH799" s="38"/>
      <c r="SRI799" s="38"/>
      <c r="SRJ799" s="22"/>
      <c r="SRK799" s="38"/>
      <c r="SRL799" s="214"/>
      <c r="SRM799" s="215"/>
      <c r="SRN799" s="215"/>
      <c r="SRO799" s="216"/>
      <c r="SRQ799" s="11"/>
      <c r="SRU799" s="213"/>
      <c r="SRV799" s="52"/>
      <c r="SRW799" s="17"/>
      <c r="SRX799" s="38"/>
      <c r="SRY799" s="38"/>
      <c r="SRZ799" s="22"/>
      <c r="SSA799" s="38"/>
      <c r="SSB799" s="214"/>
      <c r="SSC799" s="215"/>
      <c r="SSD799" s="215"/>
      <c r="SSE799" s="216"/>
      <c r="SSG799" s="11"/>
      <c r="SSK799" s="213"/>
      <c r="SSL799" s="52"/>
      <c r="SSM799" s="17"/>
      <c r="SSN799" s="38"/>
      <c r="SSO799" s="38"/>
      <c r="SSP799" s="22"/>
      <c r="SSQ799" s="38"/>
      <c r="SSR799" s="214"/>
      <c r="SSS799" s="215"/>
      <c r="SST799" s="215"/>
      <c r="SSU799" s="216"/>
      <c r="SSW799" s="11"/>
      <c r="STA799" s="213"/>
      <c r="STB799" s="52"/>
      <c r="STC799" s="17"/>
      <c r="STD799" s="38"/>
      <c r="STE799" s="38"/>
      <c r="STF799" s="22"/>
      <c r="STG799" s="38"/>
      <c r="STH799" s="214"/>
      <c r="STI799" s="215"/>
      <c r="STJ799" s="215"/>
      <c r="STK799" s="216"/>
      <c r="STM799" s="11"/>
      <c r="STQ799" s="213"/>
      <c r="STR799" s="52"/>
      <c r="STS799" s="17"/>
      <c r="STT799" s="38"/>
      <c r="STU799" s="38"/>
      <c r="STV799" s="22"/>
      <c r="STW799" s="38"/>
      <c r="STX799" s="214"/>
      <c r="STY799" s="215"/>
      <c r="STZ799" s="215"/>
      <c r="SUA799" s="216"/>
      <c r="SUC799" s="11"/>
      <c r="SUG799" s="213"/>
      <c r="SUH799" s="52"/>
      <c r="SUI799" s="17"/>
      <c r="SUJ799" s="38"/>
      <c r="SUK799" s="38"/>
      <c r="SUL799" s="22"/>
      <c r="SUM799" s="38"/>
      <c r="SUN799" s="214"/>
      <c r="SUO799" s="215"/>
      <c r="SUP799" s="215"/>
      <c r="SUQ799" s="216"/>
      <c r="SUS799" s="11"/>
      <c r="SUW799" s="213"/>
      <c r="SUX799" s="52"/>
      <c r="SUY799" s="17"/>
      <c r="SUZ799" s="38"/>
      <c r="SVA799" s="38"/>
      <c r="SVB799" s="22"/>
      <c r="SVC799" s="38"/>
      <c r="SVD799" s="214"/>
      <c r="SVE799" s="215"/>
      <c r="SVF799" s="215"/>
      <c r="SVG799" s="216"/>
      <c r="SVI799" s="11"/>
      <c r="SVM799" s="213"/>
      <c r="SVN799" s="52"/>
      <c r="SVO799" s="17"/>
      <c r="SVP799" s="38"/>
      <c r="SVQ799" s="38"/>
      <c r="SVR799" s="22"/>
      <c r="SVS799" s="38"/>
      <c r="SVT799" s="214"/>
      <c r="SVU799" s="215"/>
      <c r="SVV799" s="215"/>
      <c r="SVW799" s="216"/>
      <c r="SVY799" s="11"/>
      <c r="SWC799" s="213"/>
      <c r="SWD799" s="52"/>
      <c r="SWE799" s="17"/>
      <c r="SWF799" s="38"/>
      <c r="SWG799" s="38"/>
      <c r="SWH799" s="22"/>
      <c r="SWI799" s="38"/>
      <c r="SWJ799" s="214"/>
      <c r="SWK799" s="215"/>
      <c r="SWL799" s="215"/>
      <c r="SWM799" s="216"/>
      <c r="SWO799" s="11"/>
      <c r="SWS799" s="213"/>
      <c r="SWT799" s="52"/>
      <c r="SWU799" s="17"/>
      <c r="SWV799" s="38"/>
      <c r="SWW799" s="38"/>
      <c r="SWX799" s="22"/>
      <c r="SWY799" s="38"/>
      <c r="SWZ799" s="214"/>
      <c r="SXA799" s="215"/>
      <c r="SXB799" s="215"/>
      <c r="SXC799" s="216"/>
      <c r="SXE799" s="11"/>
      <c r="SXI799" s="213"/>
      <c r="SXJ799" s="52"/>
      <c r="SXK799" s="17"/>
      <c r="SXL799" s="38"/>
      <c r="SXM799" s="38"/>
      <c r="SXN799" s="22"/>
      <c r="SXO799" s="38"/>
      <c r="SXP799" s="214"/>
      <c r="SXQ799" s="215"/>
      <c r="SXR799" s="215"/>
      <c r="SXS799" s="216"/>
      <c r="SXU799" s="11"/>
      <c r="SXY799" s="213"/>
      <c r="SXZ799" s="52"/>
      <c r="SYA799" s="17"/>
      <c r="SYB799" s="38"/>
      <c r="SYC799" s="38"/>
      <c r="SYD799" s="22"/>
      <c r="SYE799" s="38"/>
      <c r="SYF799" s="214"/>
      <c r="SYG799" s="215"/>
      <c r="SYH799" s="215"/>
      <c r="SYI799" s="216"/>
      <c r="SYK799" s="11"/>
      <c r="SYO799" s="213"/>
      <c r="SYP799" s="52"/>
      <c r="SYQ799" s="17"/>
      <c r="SYR799" s="38"/>
      <c r="SYS799" s="38"/>
      <c r="SYT799" s="22"/>
      <c r="SYU799" s="38"/>
      <c r="SYV799" s="214"/>
      <c r="SYW799" s="215"/>
      <c r="SYX799" s="215"/>
      <c r="SYY799" s="216"/>
      <c r="SZA799" s="11"/>
      <c r="SZE799" s="213"/>
      <c r="SZF799" s="52"/>
      <c r="SZG799" s="17"/>
      <c r="SZH799" s="38"/>
      <c r="SZI799" s="38"/>
      <c r="SZJ799" s="22"/>
      <c r="SZK799" s="38"/>
      <c r="SZL799" s="214"/>
      <c r="SZM799" s="215"/>
      <c r="SZN799" s="215"/>
      <c r="SZO799" s="216"/>
      <c r="SZQ799" s="11"/>
      <c r="SZU799" s="213"/>
      <c r="SZV799" s="52"/>
      <c r="SZW799" s="17"/>
      <c r="SZX799" s="38"/>
      <c r="SZY799" s="38"/>
      <c r="SZZ799" s="22"/>
      <c r="TAA799" s="38"/>
      <c r="TAB799" s="214"/>
      <c r="TAC799" s="215"/>
      <c r="TAD799" s="215"/>
      <c r="TAE799" s="216"/>
      <c r="TAG799" s="11"/>
      <c r="TAK799" s="213"/>
      <c r="TAL799" s="52"/>
      <c r="TAM799" s="17"/>
      <c r="TAN799" s="38"/>
      <c r="TAO799" s="38"/>
      <c r="TAP799" s="22"/>
      <c r="TAQ799" s="38"/>
      <c r="TAR799" s="214"/>
      <c r="TAS799" s="215"/>
      <c r="TAT799" s="215"/>
      <c r="TAU799" s="216"/>
      <c r="TAW799" s="11"/>
      <c r="TBA799" s="213"/>
      <c r="TBB799" s="52"/>
      <c r="TBC799" s="17"/>
      <c r="TBD799" s="38"/>
      <c r="TBE799" s="38"/>
      <c r="TBF799" s="22"/>
      <c r="TBG799" s="38"/>
      <c r="TBH799" s="214"/>
      <c r="TBI799" s="215"/>
      <c r="TBJ799" s="215"/>
      <c r="TBK799" s="216"/>
      <c r="TBM799" s="11"/>
      <c r="TBQ799" s="213"/>
      <c r="TBR799" s="52"/>
      <c r="TBS799" s="17"/>
      <c r="TBT799" s="38"/>
      <c r="TBU799" s="38"/>
      <c r="TBV799" s="22"/>
      <c r="TBW799" s="38"/>
      <c r="TBX799" s="214"/>
      <c r="TBY799" s="215"/>
      <c r="TBZ799" s="215"/>
      <c r="TCA799" s="216"/>
      <c r="TCC799" s="11"/>
      <c r="TCG799" s="213"/>
      <c r="TCH799" s="52"/>
      <c r="TCI799" s="17"/>
      <c r="TCJ799" s="38"/>
      <c r="TCK799" s="38"/>
      <c r="TCL799" s="22"/>
      <c r="TCM799" s="38"/>
      <c r="TCN799" s="214"/>
      <c r="TCO799" s="215"/>
      <c r="TCP799" s="215"/>
      <c r="TCQ799" s="216"/>
      <c r="TCS799" s="11"/>
      <c r="TCW799" s="213"/>
      <c r="TCX799" s="52"/>
      <c r="TCY799" s="17"/>
      <c r="TCZ799" s="38"/>
      <c r="TDA799" s="38"/>
      <c r="TDB799" s="22"/>
      <c r="TDC799" s="38"/>
      <c r="TDD799" s="214"/>
      <c r="TDE799" s="215"/>
      <c r="TDF799" s="215"/>
      <c r="TDG799" s="216"/>
      <c r="TDI799" s="11"/>
      <c r="TDM799" s="213"/>
      <c r="TDN799" s="52"/>
      <c r="TDO799" s="17"/>
      <c r="TDP799" s="38"/>
      <c r="TDQ799" s="38"/>
      <c r="TDR799" s="22"/>
      <c r="TDS799" s="38"/>
      <c r="TDT799" s="214"/>
      <c r="TDU799" s="215"/>
      <c r="TDV799" s="215"/>
      <c r="TDW799" s="216"/>
      <c r="TDY799" s="11"/>
      <c r="TEC799" s="213"/>
      <c r="TED799" s="52"/>
      <c r="TEE799" s="17"/>
      <c r="TEF799" s="38"/>
      <c r="TEG799" s="38"/>
      <c r="TEH799" s="22"/>
      <c r="TEI799" s="38"/>
      <c r="TEJ799" s="214"/>
      <c r="TEK799" s="215"/>
      <c r="TEL799" s="215"/>
      <c r="TEM799" s="216"/>
      <c r="TEO799" s="11"/>
      <c r="TES799" s="213"/>
      <c r="TET799" s="52"/>
      <c r="TEU799" s="17"/>
      <c r="TEV799" s="38"/>
      <c r="TEW799" s="38"/>
      <c r="TEX799" s="22"/>
      <c r="TEY799" s="38"/>
      <c r="TEZ799" s="214"/>
      <c r="TFA799" s="215"/>
      <c r="TFB799" s="215"/>
      <c r="TFC799" s="216"/>
      <c r="TFE799" s="11"/>
      <c r="TFI799" s="213"/>
      <c r="TFJ799" s="52"/>
      <c r="TFK799" s="17"/>
      <c r="TFL799" s="38"/>
      <c r="TFM799" s="38"/>
      <c r="TFN799" s="22"/>
      <c r="TFO799" s="38"/>
      <c r="TFP799" s="214"/>
      <c r="TFQ799" s="215"/>
      <c r="TFR799" s="215"/>
      <c r="TFS799" s="216"/>
      <c r="TFU799" s="11"/>
      <c r="TFY799" s="213"/>
      <c r="TFZ799" s="52"/>
      <c r="TGA799" s="17"/>
      <c r="TGB799" s="38"/>
      <c r="TGC799" s="38"/>
      <c r="TGD799" s="22"/>
      <c r="TGE799" s="38"/>
      <c r="TGF799" s="214"/>
      <c r="TGG799" s="215"/>
      <c r="TGH799" s="215"/>
      <c r="TGI799" s="216"/>
      <c r="TGK799" s="11"/>
      <c r="TGO799" s="213"/>
      <c r="TGP799" s="52"/>
      <c r="TGQ799" s="17"/>
      <c r="TGR799" s="38"/>
      <c r="TGS799" s="38"/>
      <c r="TGT799" s="22"/>
      <c r="TGU799" s="38"/>
      <c r="TGV799" s="214"/>
      <c r="TGW799" s="215"/>
      <c r="TGX799" s="215"/>
      <c r="TGY799" s="216"/>
      <c r="THA799" s="11"/>
      <c r="THE799" s="213"/>
      <c r="THF799" s="52"/>
      <c r="THG799" s="17"/>
      <c r="THH799" s="38"/>
      <c r="THI799" s="38"/>
      <c r="THJ799" s="22"/>
      <c r="THK799" s="38"/>
      <c r="THL799" s="214"/>
      <c r="THM799" s="215"/>
      <c r="THN799" s="215"/>
      <c r="THO799" s="216"/>
      <c r="THQ799" s="11"/>
      <c r="THU799" s="213"/>
      <c r="THV799" s="52"/>
      <c r="THW799" s="17"/>
      <c r="THX799" s="38"/>
      <c r="THY799" s="38"/>
      <c r="THZ799" s="22"/>
      <c r="TIA799" s="38"/>
      <c r="TIB799" s="214"/>
      <c r="TIC799" s="215"/>
      <c r="TID799" s="215"/>
      <c r="TIE799" s="216"/>
      <c r="TIG799" s="11"/>
      <c r="TIK799" s="213"/>
      <c r="TIL799" s="52"/>
      <c r="TIM799" s="17"/>
      <c r="TIN799" s="38"/>
      <c r="TIO799" s="38"/>
      <c r="TIP799" s="22"/>
      <c r="TIQ799" s="38"/>
      <c r="TIR799" s="214"/>
      <c r="TIS799" s="215"/>
      <c r="TIT799" s="215"/>
      <c r="TIU799" s="216"/>
      <c r="TIW799" s="11"/>
      <c r="TJA799" s="213"/>
      <c r="TJB799" s="52"/>
      <c r="TJC799" s="17"/>
      <c r="TJD799" s="38"/>
      <c r="TJE799" s="38"/>
      <c r="TJF799" s="22"/>
      <c r="TJG799" s="38"/>
      <c r="TJH799" s="214"/>
      <c r="TJI799" s="215"/>
      <c r="TJJ799" s="215"/>
      <c r="TJK799" s="216"/>
      <c r="TJM799" s="11"/>
      <c r="TJQ799" s="213"/>
      <c r="TJR799" s="52"/>
      <c r="TJS799" s="17"/>
      <c r="TJT799" s="38"/>
      <c r="TJU799" s="38"/>
      <c r="TJV799" s="22"/>
      <c r="TJW799" s="38"/>
      <c r="TJX799" s="214"/>
      <c r="TJY799" s="215"/>
      <c r="TJZ799" s="215"/>
      <c r="TKA799" s="216"/>
      <c r="TKC799" s="11"/>
      <c r="TKG799" s="213"/>
      <c r="TKH799" s="52"/>
      <c r="TKI799" s="17"/>
      <c r="TKJ799" s="38"/>
      <c r="TKK799" s="38"/>
      <c r="TKL799" s="22"/>
      <c r="TKM799" s="38"/>
      <c r="TKN799" s="214"/>
      <c r="TKO799" s="215"/>
      <c r="TKP799" s="215"/>
      <c r="TKQ799" s="216"/>
      <c r="TKS799" s="11"/>
      <c r="TKW799" s="213"/>
      <c r="TKX799" s="52"/>
      <c r="TKY799" s="17"/>
      <c r="TKZ799" s="38"/>
      <c r="TLA799" s="38"/>
      <c r="TLB799" s="22"/>
      <c r="TLC799" s="38"/>
      <c r="TLD799" s="214"/>
      <c r="TLE799" s="215"/>
      <c r="TLF799" s="215"/>
      <c r="TLG799" s="216"/>
      <c r="TLI799" s="11"/>
      <c r="TLM799" s="213"/>
      <c r="TLN799" s="52"/>
      <c r="TLO799" s="17"/>
      <c r="TLP799" s="38"/>
      <c r="TLQ799" s="38"/>
      <c r="TLR799" s="22"/>
      <c r="TLS799" s="38"/>
      <c r="TLT799" s="214"/>
      <c r="TLU799" s="215"/>
      <c r="TLV799" s="215"/>
      <c r="TLW799" s="216"/>
      <c r="TLY799" s="11"/>
      <c r="TMC799" s="213"/>
      <c r="TMD799" s="52"/>
      <c r="TME799" s="17"/>
      <c r="TMF799" s="38"/>
      <c r="TMG799" s="38"/>
      <c r="TMH799" s="22"/>
      <c r="TMI799" s="38"/>
      <c r="TMJ799" s="214"/>
      <c r="TMK799" s="215"/>
      <c r="TML799" s="215"/>
      <c r="TMM799" s="216"/>
      <c r="TMO799" s="11"/>
      <c r="TMS799" s="213"/>
      <c r="TMT799" s="52"/>
      <c r="TMU799" s="17"/>
      <c r="TMV799" s="38"/>
      <c r="TMW799" s="38"/>
      <c r="TMX799" s="22"/>
      <c r="TMY799" s="38"/>
      <c r="TMZ799" s="214"/>
      <c r="TNA799" s="215"/>
      <c r="TNB799" s="215"/>
      <c r="TNC799" s="216"/>
      <c r="TNE799" s="11"/>
      <c r="TNI799" s="213"/>
      <c r="TNJ799" s="52"/>
      <c r="TNK799" s="17"/>
      <c r="TNL799" s="38"/>
      <c r="TNM799" s="38"/>
      <c r="TNN799" s="22"/>
      <c r="TNO799" s="38"/>
      <c r="TNP799" s="214"/>
      <c r="TNQ799" s="215"/>
      <c r="TNR799" s="215"/>
      <c r="TNS799" s="216"/>
      <c r="TNU799" s="11"/>
      <c r="TNY799" s="213"/>
      <c r="TNZ799" s="52"/>
      <c r="TOA799" s="17"/>
      <c r="TOB799" s="38"/>
      <c r="TOC799" s="38"/>
      <c r="TOD799" s="22"/>
      <c r="TOE799" s="38"/>
      <c r="TOF799" s="214"/>
      <c r="TOG799" s="215"/>
      <c r="TOH799" s="215"/>
      <c r="TOI799" s="216"/>
      <c r="TOK799" s="11"/>
      <c r="TOO799" s="213"/>
      <c r="TOP799" s="52"/>
      <c r="TOQ799" s="17"/>
      <c r="TOR799" s="38"/>
      <c r="TOS799" s="38"/>
      <c r="TOT799" s="22"/>
      <c r="TOU799" s="38"/>
      <c r="TOV799" s="214"/>
      <c r="TOW799" s="215"/>
      <c r="TOX799" s="215"/>
      <c r="TOY799" s="216"/>
      <c r="TPA799" s="11"/>
      <c r="TPE799" s="213"/>
      <c r="TPF799" s="52"/>
      <c r="TPG799" s="17"/>
      <c r="TPH799" s="38"/>
      <c r="TPI799" s="38"/>
      <c r="TPJ799" s="22"/>
      <c r="TPK799" s="38"/>
      <c r="TPL799" s="214"/>
      <c r="TPM799" s="215"/>
      <c r="TPN799" s="215"/>
      <c r="TPO799" s="216"/>
      <c r="TPQ799" s="11"/>
      <c r="TPU799" s="213"/>
      <c r="TPV799" s="52"/>
      <c r="TPW799" s="17"/>
      <c r="TPX799" s="38"/>
      <c r="TPY799" s="38"/>
      <c r="TPZ799" s="22"/>
      <c r="TQA799" s="38"/>
      <c r="TQB799" s="214"/>
      <c r="TQC799" s="215"/>
      <c r="TQD799" s="215"/>
      <c r="TQE799" s="216"/>
      <c r="TQG799" s="11"/>
      <c r="TQK799" s="213"/>
      <c r="TQL799" s="52"/>
      <c r="TQM799" s="17"/>
      <c r="TQN799" s="38"/>
      <c r="TQO799" s="38"/>
      <c r="TQP799" s="22"/>
      <c r="TQQ799" s="38"/>
      <c r="TQR799" s="214"/>
      <c r="TQS799" s="215"/>
      <c r="TQT799" s="215"/>
      <c r="TQU799" s="216"/>
      <c r="TQW799" s="11"/>
      <c r="TRA799" s="213"/>
      <c r="TRB799" s="52"/>
      <c r="TRC799" s="17"/>
      <c r="TRD799" s="38"/>
      <c r="TRE799" s="38"/>
      <c r="TRF799" s="22"/>
      <c r="TRG799" s="38"/>
      <c r="TRH799" s="214"/>
      <c r="TRI799" s="215"/>
      <c r="TRJ799" s="215"/>
      <c r="TRK799" s="216"/>
      <c r="TRM799" s="11"/>
      <c r="TRQ799" s="213"/>
      <c r="TRR799" s="52"/>
      <c r="TRS799" s="17"/>
      <c r="TRT799" s="38"/>
      <c r="TRU799" s="38"/>
      <c r="TRV799" s="22"/>
      <c r="TRW799" s="38"/>
      <c r="TRX799" s="214"/>
      <c r="TRY799" s="215"/>
      <c r="TRZ799" s="215"/>
      <c r="TSA799" s="216"/>
      <c r="TSC799" s="11"/>
      <c r="TSG799" s="213"/>
      <c r="TSH799" s="52"/>
      <c r="TSI799" s="17"/>
      <c r="TSJ799" s="38"/>
      <c r="TSK799" s="38"/>
      <c r="TSL799" s="22"/>
      <c r="TSM799" s="38"/>
      <c r="TSN799" s="214"/>
      <c r="TSO799" s="215"/>
      <c r="TSP799" s="215"/>
      <c r="TSQ799" s="216"/>
      <c r="TSS799" s="11"/>
      <c r="TSW799" s="213"/>
      <c r="TSX799" s="52"/>
      <c r="TSY799" s="17"/>
      <c r="TSZ799" s="38"/>
      <c r="TTA799" s="38"/>
      <c r="TTB799" s="22"/>
      <c r="TTC799" s="38"/>
      <c r="TTD799" s="214"/>
      <c r="TTE799" s="215"/>
      <c r="TTF799" s="215"/>
      <c r="TTG799" s="216"/>
      <c r="TTI799" s="11"/>
      <c r="TTM799" s="213"/>
      <c r="TTN799" s="52"/>
      <c r="TTO799" s="17"/>
      <c r="TTP799" s="38"/>
      <c r="TTQ799" s="38"/>
      <c r="TTR799" s="22"/>
      <c r="TTS799" s="38"/>
      <c r="TTT799" s="214"/>
      <c r="TTU799" s="215"/>
      <c r="TTV799" s="215"/>
      <c r="TTW799" s="216"/>
      <c r="TTY799" s="11"/>
      <c r="TUC799" s="213"/>
      <c r="TUD799" s="52"/>
      <c r="TUE799" s="17"/>
      <c r="TUF799" s="38"/>
      <c r="TUG799" s="38"/>
      <c r="TUH799" s="22"/>
      <c r="TUI799" s="38"/>
      <c r="TUJ799" s="214"/>
      <c r="TUK799" s="215"/>
      <c r="TUL799" s="215"/>
      <c r="TUM799" s="216"/>
      <c r="TUO799" s="11"/>
      <c r="TUS799" s="213"/>
      <c r="TUT799" s="52"/>
      <c r="TUU799" s="17"/>
      <c r="TUV799" s="38"/>
      <c r="TUW799" s="38"/>
      <c r="TUX799" s="22"/>
      <c r="TUY799" s="38"/>
      <c r="TUZ799" s="214"/>
      <c r="TVA799" s="215"/>
      <c r="TVB799" s="215"/>
      <c r="TVC799" s="216"/>
      <c r="TVE799" s="11"/>
      <c r="TVI799" s="213"/>
      <c r="TVJ799" s="52"/>
      <c r="TVK799" s="17"/>
      <c r="TVL799" s="38"/>
      <c r="TVM799" s="38"/>
      <c r="TVN799" s="22"/>
      <c r="TVO799" s="38"/>
      <c r="TVP799" s="214"/>
      <c r="TVQ799" s="215"/>
      <c r="TVR799" s="215"/>
      <c r="TVS799" s="216"/>
      <c r="TVU799" s="11"/>
      <c r="TVY799" s="213"/>
      <c r="TVZ799" s="52"/>
      <c r="TWA799" s="17"/>
      <c r="TWB799" s="38"/>
      <c r="TWC799" s="38"/>
      <c r="TWD799" s="22"/>
      <c r="TWE799" s="38"/>
      <c r="TWF799" s="214"/>
      <c r="TWG799" s="215"/>
      <c r="TWH799" s="215"/>
      <c r="TWI799" s="216"/>
      <c r="TWK799" s="11"/>
      <c r="TWO799" s="213"/>
      <c r="TWP799" s="52"/>
      <c r="TWQ799" s="17"/>
      <c r="TWR799" s="38"/>
      <c r="TWS799" s="38"/>
      <c r="TWT799" s="22"/>
      <c r="TWU799" s="38"/>
      <c r="TWV799" s="214"/>
      <c r="TWW799" s="215"/>
      <c r="TWX799" s="215"/>
      <c r="TWY799" s="216"/>
      <c r="TXA799" s="11"/>
      <c r="TXE799" s="213"/>
      <c r="TXF799" s="52"/>
      <c r="TXG799" s="17"/>
      <c r="TXH799" s="38"/>
      <c r="TXI799" s="38"/>
      <c r="TXJ799" s="22"/>
      <c r="TXK799" s="38"/>
      <c r="TXL799" s="214"/>
      <c r="TXM799" s="215"/>
      <c r="TXN799" s="215"/>
      <c r="TXO799" s="216"/>
      <c r="TXQ799" s="11"/>
      <c r="TXU799" s="213"/>
      <c r="TXV799" s="52"/>
      <c r="TXW799" s="17"/>
      <c r="TXX799" s="38"/>
      <c r="TXY799" s="38"/>
      <c r="TXZ799" s="22"/>
      <c r="TYA799" s="38"/>
      <c r="TYB799" s="214"/>
      <c r="TYC799" s="215"/>
      <c r="TYD799" s="215"/>
      <c r="TYE799" s="216"/>
      <c r="TYG799" s="11"/>
      <c r="TYK799" s="213"/>
      <c r="TYL799" s="52"/>
      <c r="TYM799" s="17"/>
      <c r="TYN799" s="38"/>
      <c r="TYO799" s="38"/>
      <c r="TYP799" s="22"/>
      <c r="TYQ799" s="38"/>
      <c r="TYR799" s="214"/>
      <c r="TYS799" s="215"/>
      <c r="TYT799" s="215"/>
      <c r="TYU799" s="216"/>
      <c r="TYW799" s="11"/>
      <c r="TZA799" s="213"/>
      <c r="TZB799" s="52"/>
      <c r="TZC799" s="17"/>
      <c r="TZD799" s="38"/>
      <c r="TZE799" s="38"/>
      <c r="TZF799" s="22"/>
      <c r="TZG799" s="38"/>
      <c r="TZH799" s="214"/>
      <c r="TZI799" s="215"/>
      <c r="TZJ799" s="215"/>
      <c r="TZK799" s="216"/>
      <c r="TZM799" s="11"/>
      <c r="TZQ799" s="213"/>
      <c r="TZR799" s="52"/>
      <c r="TZS799" s="17"/>
      <c r="TZT799" s="38"/>
      <c r="TZU799" s="38"/>
      <c r="TZV799" s="22"/>
      <c r="TZW799" s="38"/>
      <c r="TZX799" s="214"/>
      <c r="TZY799" s="215"/>
      <c r="TZZ799" s="215"/>
      <c r="UAA799" s="216"/>
      <c r="UAC799" s="11"/>
      <c r="UAG799" s="213"/>
      <c r="UAH799" s="52"/>
      <c r="UAI799" s="17"/>
      <c r="UAJ799" s="38"/>
      <c r="UAK799" s="38"/>
      <c r="UAL799" s="22"/>
      <c r="UAM799" s="38"/>
      <c r="UAN799" s="214"/>
      <c r="UAO799" s="215"/>
      <c r="UAP799" s="215"/>
      <c r="UAQ799" s="216"/>
      <c r="UAS799" s="11"/>
      <c r="UAW799" s="213"/>
      <c r="UAX799" s="52"/>
      <c r="UAY799" s="17"/>
      <c r="UAZ799" s="38"/>
      <c r="UBA799" s="38"/>
      <c r="UBB799" s="22"/>
      <c r="UBC799" s="38"/>
      <c r="UBD799" s="214"/>
      <c r="UBE799" s="215"/>
      <c r="UBF799" s="215"/>
      <c r="UBG799" s="216"/>
      <c r="UBI799" s="11"/>
      <c r="UBM799" s="213"/>
      <c r="UBN799" s="52"/>
      <c r="UBO799" s="17"/>
      <c r="UBP799" s="38"/>
      <c r="UBQ799" s="38"/>
      <c r="UBR799" s="22"/>
      <c r="UBS799" s="38"/>
      <c r="UBT799" s="214"/>
      <c r="UBU799" s="215"/>
      <c r="UBV799" s="215"/>
      <c r="UBW799" s="216"/>
      <c r="UBY799" s="11"/>
      <c r="UCC799" s="213"/>
      <c r="UCD799" s="52"/>
      <c r="UCE799" s="17"/>
      <c r="UCF799" s="38"/>
      <c r="UCG799" s="38"/>
      <c r="UCH799" s="22"/>
      <c r="UCI799" s="38"/>
      <c r="UCJ799" s="214"/>
      <c r="UCK799" s="215"/>
      <c r="UCL799" s="215"/>
      <c r="UCM799" s="216"/>
      <c r="UCO799" s="11"/>
      <c r="UCS799" s="213"/>
      <c r="UCT799" s="52"/>
      <c r="UCU799" s="17"/>
      <c r="UCV799" s="38"/>
      <c r="UCW799" s="38"/>
      <c r="UCX799" s="22"/>
      <c r="UCY799" s="38"/>
      <c r="UCZ799" s="214"/>
      <c r="UDA799" s="215"/>
      <c r="UDB799" s="215"/>
      <c r="UDC799" s="216"/>
      <c r="UDE799" s="11"/>
      <c r="UDI799" s="213"/>
      <c r="UDJ799" s="52"/>
      <c r="UDK799" s="17"/>
      <c r="UDL799" s="38"/>
      <c r="UDM799" s="38"/>
      <c r="UDN799" s="22"/>
      <c r="UDO799" s="38"/>
      <c r="UDP799" s="214"/>
      <c r="UDQ799" s="215"/>
      <c r="UDR799" s="215"/>
      <c r="UDS799" s="216"/>
      <c r="UDU799" s="11"/>
      <c r="UDY799" s="213"/>
      <c r="UDZ799" s="52"/>
      <c r="UEA799" s="17"/>
      <c r="UEB799" s="38"/>
      <c r="UEC799" s="38"/>
      <c r="UED799" s="22"/>
      <c r="UEE799" s="38"/>
      <c r="UEF799" s="214"/>
      <c r="UEG799" s="215"/>
      <c r="UEH799" s="215"/>
      <c r="UEI799" s="216"/>
      <c r="UEK799" s="11"/>
      <c r="UEO799" s="213"/>
      <c r="UEP799" s="52"/>
      <c r="UEQ799" s="17"/>
      <c r="UER799" s="38"/>
      <c r="UES799" s="38"/>
      <c r="UET799" s="22"/>
      <c r="UEU799" s="38"/>
      <c r="UEV799" s="214"/>
      <c r="UEW799" s="215"/>
      <c r="UEX799" s="215"/>
      <c r="UEY799" s="216"/>
      <c r="UFA799" s="11"/>
      <c r="UFE799" s="213"/>
      <c r="UFF799" s="52"/>
      <c r="UFG799" s="17"/>
      <c r="UFH799" s="38"/>
      <c r="UFI799" s="38"/>
      <c r="UFJ799" s="22"/>
      <c r="UFK799" s="38"/>
      <c r="UFL799" s="214"/>
      <c r="UFM799" s="215"/>
      <c r="UFN799" s="215"/>
      <c r="UFO799" s="216"/>
      <c r="UFQ799" s="11"/>
      <c r="UFU799" s="213"/>
      <c r="UFV799" s="52"/>
      <c r="UFW799" s="17"/>
      <c r="UFX799" s="38"/>
      <c r="UFY799" s="38"/>
      <c r="UFZ799" s="22"/>
      <c r="UGA799" s="38"/>
      <c r="UGB799" s="214"/>
      <c r="UGC799" s="215"/>
      <c r="UGD799" s="215"/>
      <c r="UGE799" s="216"/>
      <c r="UGG799" s="11"/>
      <c r="UGK799" s="213"/>
      <c r="UGL799" s="52"/>
      <c r="UGM799" s="17"/>
      <c r="UGN799" s="38"/>
      <c r="UGO799" s="38"/>
      <c r="UGP799" s="22"/>
      <c r="UGQ799" s="38"/>
      <c r="UGR799" s="214"/>
      <c r="UGS799" s="215"/>
      <c r="UGT799" s="215"/>
      <c r="UGU799" s="216"/>
      <c r="UGW799" s="11"/>
      <c r="UHA799" s="213"/>
      <c r="UHB799" s="52"/>
      <c r="UHC799" s="17"/>
      <c r="UHD799" s="38"/>
      <c r="UHE799" s="38"/>
      <c r="UHF799" s="22"/>
      <c r="UHG799" s="38"/>
      <c r="UHH799" s="214"/>
      <c r="UHI799" s="215"/>
      <c r="UHJ799" s="215"/>
      <c r="UHK799" s="216"/>
      <c r="UHM799" s="11"/>
      <c r="UHQ799" s="213"/>
      <c r="UHR799" s="52"/>
      <c r="UHS799" s="17"/>
      <c r="UHT799" s="38"/>
      <c r="UHU799" s="38"/>
      <c r="UHV799" s="22"/>
      <c r="UHW799" s="38"/>
      <c r="UHX799" s="214"/>
      <c r="UHY799" s="215"/>
      <c r="UHZ799" s="215"/>
      <c r="UIA799" s="216"/>
      <c r="UIC799" s="11"/>
      <c r="UIG799" s="213"/>
      <c r="UIH799" s="52"/>
      <c r="UII799" s="17"/>
      <c r="UIJ799" s="38"/>
      <c r="UIK799" s="38"/>
      <c r="UIL799" s="22"/>
      <c r="UIM799" s="38"/>
      <c r="UIN799" s="214"/>
      <c r="UIO799" s="215"/>
      <c r="UIP799" s="215"/>
      <c r="UIQ799" s="216"/>
      <c r="UIS799" s="11"/>
      <c r="UIW799" s="213"/>
      <c r="UIX799" s="52"/>
      <c r="UIY799" s="17"/>
      <c r="UIZ799" s="38"/>
      <c r="UJA799" s="38"/>
      <c r="UJB799" s="22"/>
      <c r="UJC799" s="38"/>
      <c r="UJD799" s="214"/>
      <c r="UJE799" s="215"/>
      <c r="UJF799" s="215"/>
      <c r="UJG799" s="216"/>
      <c r="UJI799" s="11"/>
      <c r="UJM799" s="213"/>
      <c r="UJN799" s="52"/>
      <c r="UJO799" s="17"/>
      <c r="UJP799" s="38"/>
      <c r="UJQ799" s="38"/>
      <c r="UJR799" s="22"/>
      <c r="UJS799" s="38"/>
      <c r="UJT799" s="214"/>
      <c r="UJU799" s="215"/>
      <c r="UJV799" s="215"/>
      <c r="UJW799" s="216"/>
      <c r="UJY799" s="11"/>
      <c r="UKC799" s="213"/>
      <c r="UKD799" s="52"/>
      <c r="UKE799" s="17"/>
      <c r="UKF799" s="38"/>
      <c r="UKG799" s="38"/>
      <c r="UKH799" s="22"/>
      <c r="UKI799" s="38"/>
      <c r="UKJ799" s="214"/>
      <c r="UKK799" s="215"/>
      <c r="UKL799" s="215"/>
      <c r="UKM799" s="216"/>
      <c r="UKO799" s="11"/>
      <c r="UKS799" s="213"/>
      <c r="UKT799" s="52"/>
      <c r="UKU799" s="17"/>
      <c r="UKV799" s="38"/>
      <c r="UKW799" s="38"/>
      <c r="UKX799" s="22"/>
      <c r="UKY799" s="38"/>
      <c r="UKZ799" s="214"/>
      <c r="ULA799" s="215"/>
      <c r="ULB799" s="215"/>
      <c r="ULC799" s="216"/>
      <c r="ULE799" s="11"/>
      <c r="ULI799" s="213"/>
      <c r="ULJ799" s="52"/>
      <c r="ULK799" s="17"/>
      <c r="ULL799" s="38"/>
      <c r="ULM799" s="38"/>
      <c r="ULN799" s="22"/>
      <c r="ULO799" s="38"/>
      <c r="ULP799" s="214"/>
      <c r="ULQ799" s="215"/>
      <c r="ULR799" s="215"/>
      <c r="ULS799" s="216"/>
      <c r="ULU799" s="11"/>
      <c r="ULY799" s="213"/>
      <c r="ULZ799" s="52"/>
      <c r="UMA799" s="17"/>
      <c r="UMB799" s="38"/>
      <c r="UMC799" s="38"/>
      <c r="UMD799" s="22"/>
      <c r="UME799" s="38"/>
      <c r="UMF799" s="214"/>
      <c r="UMG799" s="215"/>
      <c r="UMH799" s="215"/>
      <c r="UMI799" s="216"/>
      <c r="UMK799" s="11"/>
      <c r="UMO799" s="213"/>
      <c r="UMP799" s="52"/>
      <c r="UMQ799" s="17"/>
      <c r="UMR799" s="38"/>
      <c r="UMS799" s="38"/>
      <c r="UMT799" s="22"/>
      <c r="UMU799" s="38"/>
      <c r="UMV799" s="214"/>
      <c r="UMW799" s="215"/>
      <c r="UMX799" s="215"/>
      <c r="UMY799" s="216"/>
      <c r="UNA799" s="11"/>
      <c r="UNE799" s="213"/>
      <c r="UNF799" s="52"/>
      <c r="UNG799" s="17"/>
      <c r="UNH799" s="38"/>
      <c r="UNI799" s="38"/>
      <c r="UNJ799" s="22"/>
      <c r="UNK799" s="38"/>
      <c r="UNL799" s="214"/>
      <c r="UNM799" s="215"/>
      <c r="UNN799" s="215"/>
      <c r="UNO799" s="216"/>
      <c r="UNQ799" s="11"/>
      <c r="UNU799" s="213"/>
      <c r="UNV799" s="52"/>
      <c r="UNW799" s="17"/>
      <c r="UNX799" s="38"/>
      <c r="UNY799" s="38"/>
      <c r="UNZ799" s="22"/>
      <c r="UOA799" s="38"/>
      <c r="UOB799" s="214"/>
      <c r="UOC799" s="215"/>
      <c r="UOD799" s="215"/>
      <c r="UOE799" s="216"/>
      <c r="UOG799" s="11"/>
      <c r="UOK799" s="213"/>
      <c r="UOL799" s="52"/>
      <c r="UOM799" s="17"/>
      <c r="UON799" s="38"/>
      <c r="UOO799" s="38"/>
      <c r="UOP799" s="22"/>
      <c r="UOQ799" s="38"/>
      <c r="UOR799" s="214"/>
      <c r="UOS799" s="215"/>
      <c r="UOT799" s="215"/>
      <c r="UOU799" s="216"/>
      <c r="UOW799" s="11"/>
      <c r="UPA799" s="213"/>
      <c r="UPB799" s="52"/>
      <c r="UPC799" s="17"/>
      <c r="UPD799" s="38"/>
      <c r="UPE799" s="38"/>
      <c r="UPF799" s="22"/>
      <c r="UPG799" s="38"/>
      <c r="UPH799" s="214"/>
      <c r="UPI799" s="215"/>
      <c r="UPJ799" s="215"/>
      <c r="UPK799" s="216"/>
      <c r="UPM799" s="11"/>
      <c r="UPQ799" s="213"/>
      <c r="UPR799" s="52"/>
      <c r="UPS799" s="17"/>
      <c r="UPT799" s="38"/>
      <c r="UPU799" s="38"/>
      <c r="UPV799" s="22"/>
      <c r="UPW799" s="38"/>
      <c r="UPX799" s="214"/>
      <c r="UPY799" s="215"/>
      <c r="UPZ799" s="215"/>
      <c r="UQA799" s="216"/>
      <c r="UQC799" s="11"/>
      <c r="UQG799" s="213"/>
      <c r="UQH799" s="52"/>
      <c r="UQI799" s="17"/>
      <c r="UQJ799" s="38"/>
      <c r="UQK799" s="38"/>
      <c r="UQL799" s="22"/>
      <c r="UQM799" s="38"/>
      <c r="UQN799" s="214"/>
      <c r="UQO799" s="215"/>
      <c r="UQP799" s="215"/>
      <c r="UQQ799" s="216"/>
      <c r="UQS799" s="11"/>
      <c r="UQW799" s="213"/>
      <c r="UQX799" s="52"/>
      <c r="UQY799" s="17"/>
      <c r="UQZ799" s="38"/>
      <c r="URA799" s="38"/>
      <c r="URB799" s="22"/>
      <c r="URC799" s="38"/>
      <c r="URD799" s="214"/>
      <c r="URE799" s="215"/>
      <c r="URF799" s="215"/>
      <c r="URG799" s="216"/>
      <c r="URI799" s="11"/>
      <c r="URM799" s="213"/>
      <c r="URN799" s="52"/>
      <c r="URO799" s="17"/>
      <c r="URP799" s="38"/>
      <c r="URQ799" s="38"/>
      <c r="URR799" s="22"/>
      <c r="URS799" s="38"/>
      <c r="URT799" s="214"/>
      <c r="URU799" s="215"/>
      <c r="URV799" s="215"/>
      <c r="URW799" s="216"/>
      <c r="URY799" s="11"/>
      <c r="USC799" s="213"/>
      <c r="USD799" s="52"/>
      <c r="USE799" s="17"/>
      <c r="USF799" s="38"/>
      <c r="USG799" s="38"/>
      <c r="USH799" s="22"/>
      <c r="USI799" s="38"/>
      <c r="USJ799" s="214"/>
      <c r="USK799" s="215"/>
      <c r="USL799" s="215"/>
      <c r="USM799" s="216"/>
      <c r="USO799" s="11"/>
      <c r="USS799" s="213"/>
      <c r="UST799" s="52"/>
      <c r="USU799" s="17"/>
      <c r="USV799" s="38"/>
      <c r="USW799" s="38"/>
      <c r="USX799" s="22"/>
      <c r="USY799" s="38"/>
      <c r="USZ799" s="214"/>
      <c r="UTA799" s="215"/>
      <c r="UTB799" s="215"/>
      <c r="UTC799" s="216"/>
      <c r="UTE799" s="11"/>
      <c r="UTI799" s="213"/>
      <c r="UTJ799" s="52"/>
      <c r="UTK799" s="17"/>
      <c r="UTL799" s="38"/>
      <c r="UTM799" s="38"/>
      <c r="UTN799" s="22"/>
      <c r="UTO799" s="38"/>
      <c r="UTP799" s="214"/>
      <c r="UTQ799" s="215"/>
      <c r="UTR799" s="215"/>
      <c r="UTS799" s="216"/>
      <c r="UTU799" s="11"/>
      <c r="UTY799" s="213"/>
      <c r="UTZ799" s="52"/>
      <c r="UUA799" s="17"/>
      <c r="UUB799" s="38"/>
      <c r="UUC799" s="38"/>
      <c r="UUD799" s="22"/>
      <c r="UUE799" s="38"/>
      <c r="UUF799" s="214"/>
      <c r="UUG799" s="215"/>
      <c r="UUH799" s="215"/>
      <c r="UUI799" s="216"/>
      <c r="UUK799" s="11"/>
      <c r="UUO799" s="213"/>
      <c r="UUP799" s="52"/>
      <c r="UUQ799" s="17"/>
      <c r="UUR799" s="38"/>
      <c r="UUS799" s="38"/>
      <c r="UUT799" s="22"/>
      <c r="UUU799" s="38"/>
      <c r="UUV799" s="214"/>
      <c r="UUW799" s="215"/>
      <c r="UUX799" s="215"/>
      <c r="UUY799" s="216"/>
      <c r="UVA799" s="11"/>
      <c r="UVE799" s="213"/>
      <c r="UVF799" s="52"/>
      <c r="UVG799" s="17"/>
      <c r="UVH799" s="38"/>
      <c r="UVI799" s="38"/>
      <c r="UVJ799" s="22"/>
      <c r="UVK799" s="38"/>
      <c r="UVL799" s="214"/>
      <c r="UVM799" s="215"/>
      <c r="UVN799" s="215"/>
      <c r="UVO799" s="216"/>
      <c r="UVQ799" s="11"/>
      <c r="UVU799" s="213"/>
      <c r="UVV799" s="52"/>
      <c r="UVW799" s="17"/>
      <c r="UVX799" s="38"/>
      <c r="UVY799" s="38"/>
      <c r="UVZ799" s="22"/>
      <c r="UWA799" s="38"/>
      <c r="UWB799" s="214"/>
      <c r="UWC799" s="215"/>
      <c r="UWD799" s="215"/>
      <c r="UWE799" s="216"/>
      <c r="UWG799" s="11"/>
      <c r="UWK799" s="213"/>
      <c r="UWL799" s="52"/>
      <c r="UWM799" s="17"/>
      <c r="UWN799" s="38"/>
      <c r="UWO799" s="38"/>
      <c r="UWP799" s="22"/>
      <c r="UWQ799" s="38"/>
      <c r="UWR799" s="214"/>
      <c r="UWS799" s="215"/>
      <c r="UWT799" s="215"/>
      <c r="UWU799" s="216"/>
      <c r="UWW799" s="11"/>
      <c r="UXA799" s="213"/>
      <c r="UXB799" s="52"/>
      <c r="UXC799" s="17"/>
      <c r="UXD799" s="38"/>
      <c r="UXE799" s="38"/>
      <c r="UXF799" s="22"/>
      <c r="UXG799" s="38"/>
      <c r="UXH799" s="214"/>
      <c r="UXI799" s="215"/>
      <c r="UXJ799" s="215"/>
      <c r="UXK799" s="216"/>
      <c r="UXM799" s="11"/>
      <c r="UXQ799" s="213"/>
      <c r="UXR799" s="52"/>
      <c r="UXS799" s="17"/>
      <c r="UXT799" s="38"/>
      <c r="UXU799" s="38"/>
      <c r="UXV799" s="22"/>
      <c r="UXW799" s="38"/>
      <c r="UXX799" s="214"/>
      <c r="UXY799" s="215"/>
      <c r="UXZ799" s="215"/>
      <c r="UYA799" s="216"/>
      <c r="UYC799" s="11"/>
      <c r="UYG799" s="213"/>
      <c r="UYH799" s="52"/>
      <c r="UYI799" s="17"/>
      <c r="UYJ799" s="38"/>
      <c r="UYK799" s="38"/>
      <c r="UYL799" s="22"/>
      <c r="UYM799" s="38"/>
      <c r="UYN799" s="214"/>
      <c r="UYO799" s="215"/>
      <c r="UYP799" s="215"/>
      <c r="UYQ799" s="216"/>
      <c r="UYS799" s="11"/>
      <c r="UYW799" s="213"/>
      <c r="UYX799" s="52"/>
      <c r="UYY799" s="17"/>
      <c r="UYZ799" s="38"/>
      <c r="UZA799" s="38"/>
      <c r="UZB799" s="22"/>
      <c r="UZC799" s="38"/>
      <c r="UZD799" s="214"/>
      <c r="UZE799" s="215"/>
      <c r="UZF799" s="215"/>
      <c r="UZG799" s="216"/>
      <c r="UZI799" s="11"/>
      <c r="UZM799" s="213"/>
      <c r="UZN799" s="52"/>
      <c r="UZO799" s="17"/>
      <c r="UZP799" s="38"/>
      <c r="UZQ799" s="38"/>
      <c r="UZR799" s="22"/>
      <c r="UZS799" s="38"/>
      <c r="UZT799" s="214"/>
      <c r="UZU799" s="215"/>
      <c r="UZV799" s="215"/>
      <c r="UZW799" s="216"/>
      <c r="UZY799" s="11"/>
      <c r="VAC799" s="213"/>
      <c r="VAD799" s="52"/>
      <c r="VAE799" s="17"/>
      <c r="VAF799" s="38"/>
      <c r="VAG799" s="38"/>
      <c r="VAH799" s="22"/>
      <c r="VAI799" s="38"/>
      <c r="VAJ799" s="214"/>
      <c r="VAK799" s="215"/>
      <c r="VAL799" s="215"/>
      <c r="VAM799" s="216"/>
      <c r="VAO799" s="11"/>
      <c r="VAS799" s="213"/>
      <c r="VAT799" s="52"/>
      <c r="VAU799" s="17"/>
      <c r="VAV799" s="38"/>
      <c r="VAW799" s="38"/>
      <c r="VAX799" s="22"/>
      <c r="VAY799" s="38"/>
      <c r="VAZ799" s="214"/>
      <c r="VBA799" s="215"/>
      <c r="VBB799" s="215"/>
      <c r="VBC799" s="216"/>
      <c r="VBE799" s="11"/>
      <c r="VBI799" s="213"/>
      <c r="VBJ799" s="52"/>
      <c r="VBK799" s="17"/>
      <c r="VBL799" s="38"/>
      <c r="VBM799" s="38"/>
      <c r="VBN799" s="22"/>
      <c r="VBO799" s="38"/>
      <c r="VBP799" s="214"/>
      <c r="VBQ799" s="215"/>
      <c r="VBR799" s="215"/>
      <c r="VBS799" s="216"/>
      <c r="VBU799" s="11"/>
      <c r="VBY799" s="213"/>
      <c r="VBZ799" s="52"/>
      <c r="VCA799" s="17"/>
      <c r="VCB799" s="38"/>
      <c r="VCC799" s="38"/>
      <c r="VCD799" s="22"/>
      <c r="VCE799" s="38"/>
      <c r="VCF799" s="214"/>
      <c r="VCG799" s="215"/>
      <c r="VCH799" s="215"/>
      <c r="VCI799" s="216"/>
      <c r="VCK799" s="11"/>
      <c r="VCO799" s="213"/>
      <c r="VCP799" s="52"/>
      <c r="VCQ799" s="17"/>
      <c r="VCR799" s="38"/>
      <c r="VCS799" s="38"/>
      <c r="VCT799" s="22"/>
      <c r="VCU799" s="38"/>
      <c r="VCV799" s="214"/>
      <c r="VCW799" s="215"/>
      <c r="VCX799" s="215"/>
      <c r="VCY799" s="216"/>
      <c r="VDA799" s="11"/>
      <c r="VDE799" s="213"/>
      <c r="VDF799" s="52"/>
      <c r="VDG799" s="17"/>
      <c r="VDH799" s="38"/>
      <c r="VDI799" s="38"/>
      <c r="VDJ799" s="22"/>
      <c r="VDK799" s="38"/>
      <c r="VDL799" s="214"/>
      <c r="VDM799" s="215"/>
      <c r="VDN799" s="215"/>
      <c r="VDO799" s="216"/>
      <c r="VDQ799" s="11"/>
      <c r="VDU799" s="213"/>
      <c r="VDV799" s="52"/>
      <c r="VDW799" s="17"/>
      <c r="VDX799" s="38"/>
      <c r="VDY799" s="38"/>
      <c r="VDZ799" s="22"/>
      <c r="VEA799" s="38"/>
      <c r="VEB799" s="214"/>
      <c r="VEC799" s="215"/>
      <c r="VED799" s="215"/>
      <c r="VEE799" s="216"/>
      <c r="VEG799" s="11"/>
      <c r="VEK799" s="213"/>
      <c r="VEL799" s="52"/>
      <c r="VEM799" s="17"/>
      <c r="VEN799" s="38"/>
      <c r="VEO799" s="38"/>
      <c r="VEP799" s="22"/>
      <c r="VEQ799" s="38"/>
      <c r="VER799" s="214"/>
      <c r="VES799" s="215"/>
      <c r="VET799" s="215"/>
      <c r="VEU799" s="216"/>
      <c r="VEW799" s="11"/>
      <c r="VFA799" s="213"/>
      <c r="VFB799" s="52"/>
      <c r="VFC799" s="17"/>
      <c r="VFD799" s="38"/>
      <c r="VFE799" s="38"/>
      <c r="VFF799" s="22"/>
      <c r="VFG799" s="38"/>
      <c r="VFH799" s="214"/>
      <c r="VFI799" s="215"/>
      <c r="VFJ799" s="215"/>
      <c r="VFK799" s="216"/>
      <c r="VFM799" s="11"/>
      <c r="VFQ799" s="213"/>
      <c r="VFR799" s="52"/>
      <c r="VFS799" s="17"/>
      <c r="VFT799" s="38"/>
      <c r="VFU799" s="38"/>
      <c r="VFV799" s="22"/>
      <c r="VFW799" s="38"/>
      <c r="VFX799" s="214"/>
      <c r="VFY799" s="215"/>
      <c r="VFZ799" s="215"/>
      <c r="VGA799" s="216"/>
      <c r="VGC799" s="11"/>
      <c r="VGG799" s="213"/>
      <c r="VGH799" s="52"/>
      <c r="VGI799" s="17"/>
      <c r="VGJ799" s="38"/>
      <c r="VGK799" s="38"/>
      <c r="VGL799" s="22"/>
      <c r="VGM799" s="38"/>
      <c r="VGN799" s="214"/>
      <c r="VGO799" s="215"/>
      <c r="VGP799" s="215"/>
      <c r="VGQ799" s="216"/>
      <c r="VGS799" s="11"/>
      <c r="VGW799" s="213"/>
      <c r="VGX799" s="52"/>
      <c r="VGY799" s="17"/>
      <c r="VGZ799" s="38"/>
      <c r="VHA799" s="38"/>
      <c r="VHB799" s="22"/>
      <c r="VHC799" s="38"/>
      <c r="VHD799" s="214"/>
      <c r="VHE799" s="215"/>
      <c r="VHF799" s="215"/>
      <c r="VHG799" s="216"/>
      <c r="VHI799" s="11"/>
      <c r="VHM799" s="213"/>
      <c r="VHN799" s="52"/>
      <c r="VHO799" s="17"/>
      <c r="VHP799" s="38"/>
      <c r="VHQ799" s="38"/>
      <c r="VHR799" s="22"/>
      <c r="VHS799" s="38"/>
      <c r="VHT799" s="214"/>
      <c r="VHU799" s="215"/>
      <c r="VHV799" s="215"/>
      <c r="VHW799" s="216"/>
      <c r="VHY799" s="11"/>
      <c r="VIC799" s="213"/>
      <c r="VID799" s="52"/>
      <c r="VIE799" s="17"/>
      <c r="VIF799" s="38"/>
      <c r="VIG799" s="38"/>
      <c r="VIH799" s="22"/>
      <c r="VII799" s="38"/>
      <c r="VIJ799" s="214"/>
      <c r="VIK799" s="215"/>
      <c r="VIL799" s="215"/>
      <c r="VIM799" s="216"/>
      <c r="VIO799" s="11"/>
      <c r="VIS799" s="213"/>
      <c r="VIT799" s="52"/>
      <c r="VIU799" s="17"/>
      <c r="VIV799" s="38"/>
      <c r="VIW799" s="38"/>
      <c r="VIX799" s="22"/>
      <c r="VIY799" s="38"/>
      <c r="VIZ799" s="214"/>
      <c r="VJA799" s="215"/>
      <c r="VJB799" s="215"/>
      <c r="VJC799" s="216"/>
      <c r="VJE799" s="11"/>
      <c r="VJI799" s="213"/>
      <c r="VJJ799" s="52"/>
      <c r="VJK799" s="17"/>
      <c r="VJL799" s="38"/>
      <c r="VJM799" s="38"/>
      <c r="VJN799" s="22"/>
      <c r="VJO799" s="38"/>
      <c r="VJP799" s="214"/>
      <c r="VJQ799" s="215"/>
      <c r="VJR799" s="215"/>
      <c r="VJS799" s="216"/>
      <c r="VJU799" s="11"/>
      <c r="VJY799" s="213"/>
      <c r="VJZ799" s="52"/>
      <c r="VKA799" s="17"/>
      <c r="VKB799" s="38"/>
      <c r="VKC799" s="38"/>
      <c r="VKD799" s="22"/>
      <c r="VKE799" s="38"/>
      <c r="VKF799" s="214"/>
      <c r="VKG799" s="215"/>
      <c r="VKH799" s="215"/>
      <c r="VKI799" s="216"/>
      <c r="VKK799" s="11"/>
      <c r="VKO799" s="213"/>
      <c r="VKP799" s="52"/>
      <c r="VKQ799" s="17"/>
      <c r="VKR799" s="38"/>
      <c r="VKS799" s="38"/>
      <c r="VKT799" s="22"/>
      <c r="VKU799" s="38"/>
      <c r="VKV799" s="214"/>
      <c r="VKW799" s="215"/>
      <c r="VKX799" s="215"/>
      <c r="VKY799" s="216"/>
      <c r="VLA799" s="11"/>
      <c r="VLE799" s="213"/>
      <c r="VLF799" s="52"/>
      <c r="VLG799" s="17"/>
      <c r="VLH799" s="38"/>
      <c r="VLI799" s="38"/>
      <c r="VLJ799" s="22"/>
      <c r="VLK799" s="38"/>
      <c r="VLL799" s="214"/>
      <c r="VLM799" s="215"/>
      <c r="VLN799" s="215"/>
      <c r="VLO799" s="216"/>
      <c r="VLQ799" s="11"/>
      <c r="VLU799" s="213"/>
      <c r="VLV799" s="52"/>
      <c r="VLW799" s="17"/>
      <c r="VLX799" s="38"/>
      <c r="VLY799" s="38"/>
      <c r="VLZ799" s="22"/>
      <c r="VMA799" s="38"/>
      <c r="VMB799" s="214"/>
      <c r="VMC799" s="215"/>
      <c r="VMD799" s="215"/>
      <c r="VME799" s="216"/>
      <c r="VMG799" s="11"/>
      <c r="VMK799" s="213"/>
      <c r="VML799" s="52"/>
      <c r="VMM799" s="17"/>
      <c r="VMN799" s="38"/>
      <c r="VMO799" s="38"/>
      <c r="VMP799" s="22"/>
      <c r="VMQ799" s="38"/>
      <c r="VMR799" s="214"/>
      <c r="VMS799" s="215"/>
      <c r="VMT799" s="215"/>
      <c r="VMU799" s="216"/>
      <c r="VMW799" s="11"/>
      <c r="VNA799" s="213"/>
      <c r="VNB799" s="52"/>
      <c r="VNC799" s="17"/>
      <c r="VND799" s="38"/>
      <c r="VNE799" s="38"/>
      <c r="VNF799" s="22"/>
      <c r="VNG799" s="38"/>
      <c r="VNH799" s="214"/>
      <c r="VNI799" s="215"/>
      <c r="VNJ799" s="215"/>
      <c r="VNK799" s="216"/>
      <c r="VNM799" s="11"/>
      <c r="VNQ799" s="213"/>
      <c r="VNR799" s="52"/>
      <c r="VNS799" s="17"/>
      <c r="VNT799" s="38"/>
      <c r="VNU799" s="38"/>
      <c r="VNV799" s="22"/>
      <c r="VNW799" s="38"/>
      <c r="VNX799" s="214"/>
      <c r="VNY799" s="215"/>
      <c r="VNZ799" s="215"/>
      <c r="VOA799" s="216"/>
      <c r="VOC799" s="11"/>
      <c r="VOG799" s="213"/>
      <c r="VOH799" s="52"/>
      <c r="VOI799" s="17"/>
      <c r="VOJ799" s="38"/>
      <c r="VOK799" s="38"/>
      <c r="VOL799" s="22"/>
      <c r="VOM799" s="38"/>
      <c r="VON799" s="214"/>
      <c r="VOO799" s="215"/>
      <c r="VOP799" s="215"/>
      <c r="VOQ799" s="216"/>
      <c r="VOS799" s="11"/>
      <c r="VOW799" s="213"/>
      <c r="VOX799" s="52"/>
      <c r="VOY799" s="17"/>
      <c r="VOZ799" s="38"/>
      <c r="VPA799" s="38"/>
      <c r="VPB799" s="22"/>
      <c r="VPC799" s="38"/>
      <c r="VPD799" s="214"/>
      <c r="VPE799" s="215"/>
      <c r="VPF799" s="215"/>
      <c r="VPG799" s="216"/>
      <c r="VPI799" s="11"/>
      <c r="VPM799" s="213"/>
      <c r="VPN799" s="52"/>
      <c r="VPO799" s="17"/>
      <c r="VPP799" s="38"/>
      <c r="VPQ799" s="38"/>
      <c r="VPR799" s="22"/>
      <c r="VPS799" s="38"/>
      <c r="VPT799" s="214"/>
      <c r="VPU799" s="215"/>
      <c r="VPV799" s="215"/>
      <c r="VPW799" s="216"/>
      <c r="VPY799" s="11"/>
      <c r="VQC799" s="213"/>
      <c r="VQD799" s="52"/>
      <c r="VQE799" s="17"/>
      <c r="VQF799" s="38"/>
      <c r="VQG799" s="38"/>
      <c r="VQH799" s="22"/>
      <c r="VQI799" s="38"/>
      <c r="VQJ799" s="214"/>
      <c r="VQK799" s="215"/>
      <c r="VQL799" s="215"/>
      <c r="VQM799" s="216"/>
      <c r="VQO799" s="11"/>
      <c r="VQS799" s="213"/>
      <c r="VQT799" s="52"/>
      <c r="VQU799" s="17"/>
      <c r="VQV799" s="38"/>
      <c r="VQW799" s="38"/>
      <c r="VQX799" s="22"/>
      <c r="VQY799" s="38"/>
      <c r="VQZ799" s="214"/>
      <c r="VRA799" s="215"/>
      <c r="VRB799" s="215"/>
      <c r="VRC799" s="216"/>
      <c r="VRE799" s="11"/>
      <c r="VRI799" s="213"/>
      <c r="VRJ799" s="52"/>
      <c r="VRK799" s="17"/>
      <c r="VRL799" s="38"/>
      <c r="VRM799" s="38"/>
      <c r="VRN799" s="22"/>
      <c r="VRO799" s="38"/>
      <c r="VRP799" s="214"/>
      <c r="VRQ799" s="215"/>
      <c r="VRR799" s="215"/>
      <c r="VRS799" s="216"/>
      <c r="VRU799" s="11"/>
      <c r="VRY799" s="213"/>
      <c r="VRZ799" s="52"/>
      <c r="VSA799" s="17"/>
      <c r="VSB799" s="38"/>
      <c r="VSC799" s="38"/>
      <c r="VSD799" s="22"/>
      <c r="VSE799" s="38"/>
      <c r="VSF799" s="214"/>
      <c r="VSG799" s="215"/>
      <c r="VSH799" s="215"/>
      <c r="VSI799" s="216"/>
      <c r="VSK799" s="11"/>
      <c r="VSO799" s="213"/>
      <c r="VSP799" s="52"/>
      <c r="VSQ799" s="17"/>
      <c r="VSR799" s="38"/>
      <c r="VSS799" s="38"/>
      <c r="VST799" s="22"/>
      <c r="VSU799" s="38"/>
      <c r="VSV799" s="214"/>
      <c r="VSW799" s="215"/>
      <c r="VSX799" s="215"/>
      <c r="VSY799" s="216"/>
      <c r="VTA799" s="11"/>
      <c r="VTE799" s="213"/>
      <c r="VTF799" s="52"/>
      <c r="VTG799" s="17"/>
      <c r="VTH799" s="38"/>
      <c r="VTI799" s="38"/>
      <c r="VTJ799" s="22"/>
      <c r="VTK799" s="38"/>
      <c r="VTL799" s="214"/>
      <c r="VTM799" s="215"/>
      <c r="VTN799" s="215"/>
      <c r="VTO799" s="216"/>
      <c r="VTQ799" s="11"/>
      <c r="VTU799" s="213"/>
      <c r="VTV799" s="52"/>
      <c r="VTW799" s="17"/>
      <c r="VTX799" s="38"/>
      <c r="VTY799" s="38"/>
      <c r="VTZ799" s="22"/>
      <c r="VUA799" s="38"/>
      <c r="VUB799" s="214"/>
      <c r="VUC799" s="215"/>
      <c r="VUD799" s="215"/>
      <c r="VUE799" s="216"/>
      <c r="VUG799" s="11"/>
      <c r="VUK799" s="213"/>
      <c r="VUL799" s="52"/>
      <c r="VUM799" s="17"/>
      <c r="VUN799" s="38"/>
      <c r="VUO799" s="38"/>
      <c r="VUP799" s="22"/>
      <c r="VUQ799" s="38"/>
      <c r="VUR799" s="214"/>
      <c r="VUS799" s="215"/>
      <c r="VUT799" s="215"/>
      <c r="VUU799" s="216"/>
      <c r="VUW799" s="11"/>
      <c r="VVA799" s="213"/>
      <c r="VVB799" s="52"/>
      <c r="VVC799" s="17"/>
      <c r="VVD799" s="38"/>
      <c r="VVE799" s="38"/>
      <c r="VVF799" s="22"/>
      <c r="VVG799" s="38"/>
      <c r="VVH799" s="214"/>
      <c r="VVI799" s="215"/>
      <c r="VVJ799" s="215"/>
      <c r="VVK799" s="216"/>
      <c r="VVM799" s="11"/>
      <c r="VVQ799" s="213"/>
      <c r="VVR799" s="52"/>
      <c r="VVS799" s="17"/>
      <c r="VVT799" s="38"/>
      <c r="VVU799" s="38"/>
      <c r="VVV799" s="22"/>
      <c r="VVW799" s="38"/>
      <c r="VVX799" s="214"/>
      <c r="VVY799" s="215"/>
      <c r="VVZ799" s="215"/>
      <c r="VWA799" s="216"/>
      <c r="VWC799" s="11"/>
      <c r="VWG799" s="213"/>
      <c r="VWH799" s="52"/>
      <c r="VWI799" s="17"/>
      <c r="VWJ799" s="38"/>
      <c r="VWK799" s="38"/>
      <c r="VWL799" s="22"/>
      <c r="VWM799" s="38"/>
      <c r="VWN799" s="214"/>
      <c r="VWO799" s="215"/>
      <c r="VWP799" s="215"/>
      <c r="VWQ799" s="216"/>
      <c r="VWS799" s="11"/>
      <c r="VWW799" s="213"/>
      <c r="VWX799" s="52"/>
      <c r="VWY799" s="17"/>
      <c r="VWZ799" s="38"/>
      <c r="VXA799" s="38"/>
      <c r="VXB799" s="22"/>
      <c r="VXC799" s="38"/>
      <c r="VXD799" s="214"/>
      <c r="VXE799" s="215"/>
      <c r="VXF799" s="215"/>
      <c r="VXG799" s="216"/>
      <c r="VXI799" s="11"/>
      <c r="VXM799" s="213"/>
      <c r="VXN799" s="52"/>
      <c r="VXO799" s="17"/>
      <c r="VXP799" s="38"/>
      <c r="VXQ799" s="38"/>
      <c r="VXR799" s="22"/>
      <c r="VXS799" s="38"/>
      <c r="VXT799" s="214"/>
      <c r="VXU799" s="215"/>
      <c r="VXV799" s="215"/>
      <c r="VXW799" s="216"/>
      <c r="VXY799" s="11"/>
      <c r="VYC799" s="213"/>
      <c r="VYD799" s="52"/>
      <c r="VYE799" s="17"/>
      <c r="VYF799" s="38"/>
      <c r="VYG799" s="38"/>
      <c r="VYH799" s="22"/>
      <c r="VYI799" s="38"/>
      <c r="VYJ799" s="214"/>
      <c r="VYK799" s="215"/>
      <c r="VYL799" s="215"/>
      <c r="VYM799" s="216"/>
      <c r="VYO799" s="11"/>
      <c r="VYS799" s="213"/>
      <c r="VYT799" s="52"/>
      <c r="VYU799" s="17"/>
      <c r="VYV799" s="38"/>
      <c r="VYW799" s="38"/>
      <c r="VYX799" s="22"/>
      <c r="VYY799" s="38"/>
      <c r="VYZ799" s="214"/>
      <c r="VZA799" s="215"/>
      <c r="VZB799" s="215"/>
      <c r="VZC799" s="216"/>
      <c r="VZE799" s="11"/>
      <c r="VZI799" s="213"/>
      <c r="VZJ799" s="52"/>
      <c r="VZK799" s="17"/>
      <c r="VZL799" s="38"/>
      <c r="VZM799" s="38"/>
      <c r="VZN799" s="22"/>
      <c r="VZO799" s="38"/>
      <c r="VZP799" s="214"/>
      <c r="VZQ799" s="215"/>
      <c r="VZR799" s="215"/>
      <c r="VZS799" s="216"/>
      <c r="VZU799" s="11"/>
      <c r="VZY799" s="213"/>
      <c r="VZZ799" s="52"/>
      <c r="WAA799" s="17"/>
      <c r="WAB799" s="38"/>
      <c r="WAC799" s="38"/>
      <c r="WAD799" s="22"/>
      <c r="WAE799" s="38"/>
      <c r="WAF799" s="214"/>
      <c r="WAG799" s="215"/>
      <c r="WAH799" s="215"/>
      <c r="WAI799" s="216"/>
      <c r="WAK799" s="11"/>
      <c r="WAO799" s="213"/>
      <c r="WAP799" s="52"/>
      <c r="WAQ799" s="17"/>
      <c r="WAR799" s="38"/>
      <c r="WAS799" s="38"/>
      <c r="WAT799" s="22"/>
      <c r="WAU799" s="38"/>
      <c r="WAV799" s="214"/>
      <c r="WAW799" s="215"/>
      <c r="WAX799" s="215"/>
      <c r="WAY799" s="216"/>
      <c r="WBA799" s="11"/>
      <c r="WBE799" s="213"/>
      <c r="WBF799" s="52"/>
      <c r="WBG799" s="17"/>
      <c r="WBH799" s="38"/>
      <c r="WBI799" s="38"/>
      <c r="WBJ799" s="22"/>
      <c r="WBK799" s="38"/>
      <c r="WBL799" s="214"/>
      <c r="WBM799" s="215"/>
      <c r="WBN799" s="215"/>
      <c r="WBO799" s="216"/>
      <c r="WBQ799" s="11"/>
      <c r="WBU799" s="213"/>
      <c r="WBV799" s="52"/>
      <c r="WBW799" s="17"/>
      <c r="WBX799" s="38"/>
      <c r="WBY799" s="38"/>
      <c r="WBZ799" s="22"/>
      <c r="WCA799" s="38"/>
      <c r="WCB799" s="214"/>
      <c r="WCC799" s="215"/>
      <c r="WCD799" s="215"/>
      <c r="WCE799" s="216"/>
      <c r="WCG799" s="11"/>
      <c r="WCK799" s="213"/>
      <c r="WCL799" s="52"/>
      <c r="WCM799" s="17"/>
      <c r="WCN799" s="38"/>
      <c r="WCO799" s="38"/>
      <c r="WCP799" s="22"/>
      <c r="WCQ799" s="38"/>
      <c r="WCR799" s="214"/>
      <c r="WCS799" s="215"/>
      <c r="WCT799" s="215"/>
      <c r="WCU799" s="216"/>
      <c r="WCW799" s="11"/>
      <c r="WDA799" s="213"/>
      <c r="WDB799" s="52"/>
      <c r="WDC799" s="17"/>
      <c r="WDD799" s="38"/>
      <c r="WDE799" s="38"/>
      <c r="WDF799" s="22"/>
      <c r="WDG799" s="38"/>
      <c r="WDH799" s="214"/>
      <c r="WDI799" s="215"/>
      <c r="WDJ799" s="215"/>
      <c r="WDK799" s="216"/>
      <c r="WDM799" s="11"/>
      <c r="WDQ799" s="213"/>
      <c r="WDR799" s="52"/>
      <c r="WDS799" s="17"/>
      <c r="WDT799" s="38"/>
      <c r="WDU799" s="38"/>
      <c r="WDV799" s="22"/>
      <c r="WDW799" s="38"/>
      <c r="WDX799" s="214"/>
      <c r="WDY799" s="215"/>
      <c r="WDZ799" s="215"/>
      <c r="WEA799" s="216"/>
      <c r="WEC799" s="11"/>
      <c r="WEG799" s="213"/>
      <c r="WEH799" s="52"/>
      <c r="WEI799" s="17"/>
      <c r="WEJ799" s="38"/>
      <c r="WEK799" s="38"/>
      <c r="WEL799" s="22"/>
      <c r="WEM799" s="38"/>
      <c r="WEN799" s="214"/>
      <c r="WEO799" s="215"/>
      <c r="WEP799" s="215"/>
      <c r="WEQ799" s="216"/>
      <c r="WES799" s="11"/>
      <c r="WEW799" s="213"/>
      <c r="WEX799" s="52"/>
      <c r="WEY799" s="17"/>
      <c r="WEZ799" s="38"/>
      <c r="WFA799" s="38"/>
      <c r="WFB799" s="22"/>
      <c r="WFC799" s="38"/>
      <c r="WFD799" s="214"/>
      <c r="WFE799" s="215"/>
      <c r="WFF799" s="215"/>
      <c r="WFG799" s="216"/>
      <c r="WFI799" s="11"/>
      <c r="WFM799" s="213"/>
      <c r="WFN799" s="52"/>
      <c r="WFO799" s="17"/>
      <c r="WFP799" s="38"/>
      <c r="WFQ799" s="38"/>
      <c r="WFR799" s="22"/>
      <c r="WFS799" s="38"/>
      <c r="WFT799" s="214"/>
      <c r="WFU799" s="215"/>
      <c r="WFV799" s="215"/>
      <c r="WFW799" s="216"/>
      <c r="WFY799" s="11"/>
      <c r="WGC799" s="213"/>
      <c r="WGD799" s="52"/>
      <c r="WGE799" s="17"/>
      <c r="WGF799" s="38"/>
      <c r="WGG799" s="38"/>
      <c r="WGH799" s="22"/>
      <c r="WGI799" s="38"/>
      <c r="WGJ799" s="214"/>
      <c r="WGK799" s="215"/>
      <c r="WGL799" s="215"/>
      <c r="WGM799" s="216"/>
      <c r="WGO799" s="11"/>
      <c r="WGS799" s="213"/>
      <c r="WGT799" s="52"/>
      <c r="WGU799" s="17"/>
      <c r="WGV799" s="38"/>
      <c r="WGW799" s="38"/>
      <c r="WGX799" s="22"/>
      <c r="WGY799" s="38"/>
      <c r="WGZ799" s="214"/>
      <c r="WHA799" s="215"/>
      <c r="WHB799" s="215"/>
      <c r="WHC799" s="216"/>
      <c r="WHE799" s="11"/>
      <c r="WHI799" s="213"/>
      <c r="WHJ799" s="52"/>
      <c r="WHK799" s="17"/>
      <c r="WHL799" s="38"/>
      <c r="WHM799" s="38"/>
      <c r="WHN799" s="22"/>
      <c r="WHO799" s="38"/>
      <c r="WHP799" s="214"/>
      <c r="WHQ799" s="215"/>
      <c r="WHR799" s="215"/>
      <c r="WHS799" s="216"/>
      <c r="WHU799" s="11"/>
      <c r="WHY799" s="213"/>
      <c r="WHZ799" s="52"/>
      <c r="WIA799" s="17"/>
      <c r="WIB799" s="38"/>
      <c r="WIC799" s="38"/>
      <c r="WID799" s="22"/>
      <c r="WIE799" s="38"/>
      <c r="WIF799" s="214"/>
      <c r="WIG799" s="215"/>
      <c r="WIH799" s="215"/>
      <c r="WII799" s="216"/>
      <c r="WIK799" s="11"/>
      <c r="WIO799" s="213"/>
      <c r="WIP799" s="52"/>
      <c r="WIQ799" s="17"/>
      <c r="WIR799" s="38"/>
      <c r="WIS799" s="38"/>
      <c r="WIT799" s="22"/>
      <c r="WIU799" s="38"/>
      <c r="WIV799" s="214"/>
      <c r="WIW799" s="215"/>
      <c r="WIX799" s="215"/>
      <c r="WIY799" s="216"/>
      <c r="WJA799" s="11"/>
      <c r="WJE799" s="213"/>
      <c r="WJF799" s="52"/>
      <c r="WJG799" s="17"/>
      <c r="WJH799" s="38"/>
      <c r="WJI799" s="38"/>
      <c r="WJJ799" s="22"/>
      <c r="WJK799" s="38"/>
      <c r="WJL799" s="214"/>
      <c r="WJM799" s="215"/>
      <c r="WJN799" s="215"/>
      <c r="WJO799" s="216"/>
      <c r="WJQ799" s="11"/>
      <c r="WJU799" s="213"/>
      <c r="WJV799" s="52"/>
      <c r="WJW799" s="17"/>
      <c r="WJX799" s="38"/>
      <c r="WJY799" s="38"/>
      <c r="WJZ799" s="22"/>
      <c r="WKA799" s="38"/>
      <c r="WKB799" s="214"/>
      <c r="WKC799" s="215"/>
      <c r="WKD799" s="215"/>
      <c r="WKE799" s="216"/>
      <c r="WKG799" s="11"/>
      <c r="WKK799" s="213"/>
      <c r="WKL799" s="52"/>
      <c r="WKM799" s="17"/>
      <c r="WKN799" s="38"/>
      <c r="WKO799" s="38"/>
      <c r="WKP799" s="22"/>
      <c r="WKQ799" s="38"/>
      <c r="WKR799" s="214"/>
      <c r="WKS799" s="215"/>
      <c r="WKT799" s="215"/>
      <c r="WKU799" s="216"/>
      <c r="WKW799" s="11"/>
      <c r="WLA799" s="213"/>
      <c r="WLB799" s="52"/>
      <c r="WLC799" s="17"/>
      <c r="WLD799" s="38"/>
      <c r="WLE799" s="38"/>
      <c r="WLF799" s="22"/>
      <c r="WLG799" s="38"/>
      <c r="WLH799" s="214"/>
      <c r="WLI799" s="215"/>
      <c r="WLJ799" s="215"/>
      <c r="WLK799" s="216"/>
      <c r="WLM799" s="11"/>
      <c r="WLQ799" s="213"/>
      <c r="WLR799" s="52"/>
      <c r="WLS799" s="17"/>
      <c r="WLT799" s="38"/>
      <c r="WLU799" s="38"/>
      <c r="WLV799" s="22"/>
      <c r="WLW799" s="38"/>
      <c r="WLX799" s="214"/>
      <c r="WLY799" s="215"/>
      <c r="WLZ799" s="215"/>
      <c r="WMA799" s="216"/>
      <c r="WMC799" s="11"/>
      <c r="WMG799" s="213"/>
      <c r="WMH799" s="52"/>
      <c r="WMI799" s="17"/>
      <c r="WMJ799" s="38"/>
      <c r="WMK799" s="38"/>
      <c r="WML799" s="22"/>
      <c r="WMM799" s="38"/>
      <c r="WMN799" s="214"/>
      <c r="WMO799" s="215"/>
      <c r="WMP799" s="215"/>
      <c r="WMQ799" s="216"/>
      <c r="WMS799" s="11"/>
      <c r="WMW799" s="213"/>
      <c r="WMX799" s="52"/>
      <c r="WMY799" s="17"/>
      <c r="WMZ799" s="38"/>
      <c r="WNA799" s="38"/>
      <c r="WNB799" s="22"/>
      <c r="WNC799" s="38"/>
      <c r="WND799" s="214"/>
      <c r="WNE799" s="215"/>
      <c r="WNF799" s="215"/>
      <c r="WNG799" s="216"/>
      <c r="WNI799" s="11"/>
      <c r="WNM799" s="213"/>
      <c r="WNN799" s="52"/>
      <c r="WNO799" s="17"/>
      <c r="WNP799" s="38"/>
      <c r="WNQ799" s="38"/>
      <c r="WNR799" s="22"/>
      <c r="WNS799" s="38"/>
      <c r="WNT799" s="214"/>
      <c r="WNU799" s="215"/>
      <c r="WNV799" s="215"/>
      <c r="WNW799" s="216"/>
      <c r="WNY799" s="11"/>
      <c r="WOC799" s="213"/>
      <c r="WOD799" s="52"/>
      <c r="WOE799" s="17"/>
      <c r="WOF799" s="38"/>
      <c r="WOG799" s="38"/>
      <c r="WOH799" s="22"/>
      <c r="WOI799" s="38"/>
      <c r="WOJ799" s="214"/>
      <c r="WOK799" s="215"/>
      <c r="WOL799" s="215"/>
      <c r="WOM799" s="216"/>
      <c r="WOO799" s="11"/>
      <c r="WOS799" s="213"/>
      <c r="WOT799" s="52"/>
      <c r="WOU799" s="17"/>
      <c r="WOV799" s="38"/>
      <c r="WOW799" s="38"/>
      <c r="WOX799" s="22"/>
      <c r="WOY799" s="38"/>
      <c r="WOZ799" s="214"/>
      <c r="WPA799" s="215"/>
      <c r="WPB799" s="215"/>
      <c r="WPC799" s="216"/>
      <c r="WPE799" s="11"/>
      <c r="WPI799" s="213"/>
      <c r="WPJ799" s="52"/>
      <c r="WPK799" s="17"/>
      <c r="WPL799" s="38"/>
      <c r="WPM799" s="38"/>
      <c r="WPN799" s="22"/>
      <c r="WPO799" s="38"/>
      <c r="WPP799" s="214"/>
      <c r="WPQ799" s="215"/>
      <c r="WPR799" s="215"/>
      <c r="WPS799" s="216"/>
      <c r="WPU799" s="11"/>
      <c r="WPY799" s="213"/>
      <c r="WPZ799" s="52"/>
      <c r="WQA799" s="17"/>
      <c r="WQB799" s="38"/>
      <c r="WQC799" s="38"/>
      <c r="WQD799" s="22"/>
      <c r="WQE799" s="38"/>
      <c r="WQF799" s="214"/>
      <c r="WQG799" s="215"/>
      <c r="WQH799" s="215"/>
      <c r="WQI799" s="216"/>
      <c r="WQK799" s="11"/>
      <c r="WQO799" s="213"/>
      <c r="WQP799" s="52"/>
      <c r="WQQ799" s="17"/>
      <c r="WQR799" s="38"/>
      <c r="WQS799" s="38"/>
      <c r="WQT799" s="22"/>
      <c r="WQU799" s="38"/>
      <c r="WQV799" s="214"/>
      <c r="WQW799" s="215"/>
      <c r="WQX799" s="215"/>
      <c r="WQY799" s="216"/>
      <c r="WRA799" s="11"/>
      <c r="WRE799" s="213"/>
      <c r="WRF799" s="52"/>
      <c r="WRG799" s="17"/>
      <c r="WRH799" s="38"/>
      <c r="WRI799" s="38"/>
      <c r="WRJ799" s="22"/>
      <c r="WRK799" s="38"/>
      <c r="WRL799" s="214"/>
      <c r="WRM799" s="215"/>
      <c r="WRN799" s="215"/>
      <c r="WRO799" s="216"/>
      <c r="WRQ799" s="11"/>
      <c r="WRU799" s="213"/>
      <c r="WRV799" s="52"/>
      <c r="WRW799" s="17"/>
      <c r="WRX799" s="38"/>
      <c r="WRY799" s="38"/>
      <c r="WRZ799" s="22"/>
      <c r="WSA799" s="38"/>
      <c r="WSB799" s="214"/>
      <c r="WSC799" s="215"/>
      <c r="WSD799" s="215"/>
      <c r="WSE799" s="216"/>
      <c r="WSG799" s="11"/>
      <c r="WSK799" s="213"/>
      <c r="WSL799" s="52"/>
      <c r="WSM799" s="17"/>
      <c r="WSN799" s="38"/>
      <c r="WSO799" s="38"/>
      <c r="WSP799" s="22"/>
      <c r="WSQ799" s="38"/>
      <c r="WSR799" s="214"/>
      <c r="WSS799" s="215"/>
      <c r="WST799" s="215"/>
      <c r="WSU799" s="216"/>
      <c r="WSW799" s="11"/>
      <c r="WTA799" s="213"/>
      <c r="WTB799" s="52"/>
      <c r="WTC799" s="17"/>
      <c r="WTD799" s="38"/>
      <c r="WTE799" s="38"/>
      <c r="WTF799" s="22"/>
      <c r="WTG799" s="38"/>
      <c r="WTH799" s="214"/>
      <c r="WTI799" s="215"/>
      <c r="WTJ799" s="215"/>
      <c r="WTK799" s="216"/>
      <c r="WTM799" s="11"/>
      <c r="WTQ799" s="213"/>
      <c r="WTR799" s="52"/>
      <c r="WTS799" s="17"/>
      <c r="WTT799" s="38"/>
      <c r="WTU799" s="38"/>
      <c r="WTV799" s="22"/>
      <c r="WTW799" s="38"/>
      <c r="WTX799" s="214"/>
      <c r="WTY799" s="215"/>
      <c r="WTZ799" s="215"/>
      <c r="WUA799" s="216"/>
      <c r="WUC799" s="11"/>
      <c r="WUG799" s="213"/>
      <c r="WUH799" s="52"/>
      <c r="WUI799" s="17"/>
      <c r="WUJ799" s="38"/>
      <c r="WUK799" s="38"/>
      <c r="WUL799" s="22"/>
      <c r="WUM799" s="38"/>
      <c r="WUN799" s="214"/>
      <c r="WUO799" s="215"/>
      <c r="WUP799" s="215"/>
      <c r="WUQ799" s="216"/>
      <c r="WUS799" s="11"/>
      <c r="WUW799" s="213"/>
      <c r="WUX799" s="52"/>
      <c r="WUY799" s="17"/>
      <c r="WUZ799" s="38"/>
      <c r="WVA799" s="38"/>
      <c r="WVB799" s="22"/>
      <c r="WVC799" s="38"/>
      <c r="WVD799" s="214"/>
      <c r="WVE799" s="215"/>
      <c r="WVF799" s="215"/>
      <c r="WVG799" s="216"/>
      <c r="WVI799" s="11"/>
      <c r="WVM799" s="213"/>
      <c r="WVN799" s="52"/>
      <c r="WVO799" s="17"/>
      <c r="WVP799" s="38"/>
      <c r="WVQ799" s="38"/>
      <c r="WVR799" s="22"/>
      <c r="WVS799" s="38"/>
      <c r="WVT799" s="214"/>
      <c r="WVU799" s="215"/>
      <c r="WVV799" s="215"/>
      <c r="WVW799" s="216"/>
      <c r="WVY799" s="11"/>
      <c r="WWC799" s="213"/>
      <c r="WWD799" s="52"/>
      <c r="WWE799" s="17"/>
      <c r="WWF799" s="38"/>
      <c r="WWG799" s="38"/>
      <c r="WWH799" s="22"/>
      <c r="WWI799" s="38"/>
      <c r="WWJ799" s="214"/>
      <c r="WWK799" s="215"/>
      <c r="WWL799" s="215"/>
      <c r="WWM799" s="216"/>
      <c r="WWO799" s="11"/>
      <c r="WWS799" s="213"/>
      <c r="WWT799" s="52"/>
      <c r="WWU799" s="17"/>
      <c r="WWV799" s="38"/>
      <c r="WWW799" s="38"/>
      <c r="WWX799" s="22"/>
      <c r="WWY799" s="38"/>
      <c r="WWZ799" s="214"/>
      <c r="WXA799" s="215"/>
      <c r="WXB799" s="215"/>
      <c r="WXC799" s="216"/>
      <c r="WXE799" s="11"/>
      <c r="WXI799" s="213"/>
      <c r="WXJ799" s="52"/>
      <c r="WXK799" s="17"/>
      <c r="WXL799" s="38"/>
      <c r="WXM799" s="38"/>
      <c r="WXN799" s="22"/>
      <c r="WXO799" s="38"/>
      <c r="WXP799" s="214"/>
      <c r="WXQ799" s="215"/>
      <c r="WXR799" s="215"/>
      <c r="WXS799" s="216"/>
      <c r="WXU799" s="11"/>
      <c r="WXY799" s="213"/>
      <c r="WXZ799" s="52"/>
      <c r="WYA799" s="17"/>
      <c r="WYB799" s="38"/>
      <c r="WYC799" s="38"/>
      <c r="WYD799" s="22"/>
      <c r="WYE799" s="38"/>
      <c r="WYF799" s="214"/>
      <c r="WYG799" s="215"/>
      <c r="WYH799" s="215"/>
      <c r="WYI799" s="216"/>
      <c r="WYK799" s="11"/>
      <c r="WYO799" s="213"/>
      <c r="WYP799" s="52"/>
      <c r="WYQ799" s="17"/>
      <c r="WYR799" s="38"/>
      <c r="WYS799" s="38"/>
      <c r="WYT799" s="22"/>
      <c r="WYU799" s="38"/>
      <c r="WYV799" s="214"/>
      <c r="WYW799" s="215"/>
      <c r="WYX799" s="215"/>
      <c r="WYY799" s="216"/>
      <c r="WZA799" s="11"/>
      <c r="WZE799" s="213"/>
      <c r="WZF799" s="52"/>
      <c r="WZG799" s="17"/>
      <c r="WZH799" s="38"/>
      <c r="WZI799" s="38"/>
      <c r="WZJ799" s="22"/>
      <c r="WZK799" s="38"/>
      <c r="WZL799" s="214"/>
      <c r="WZM799" s="215"/>
      <c r="WZN799" s="215"/>
      <c r="WZO799" s="216"/>
      <c r="WZQ799" s="11"/>
      <c r="WZU799" s="213"/>
      <c r="WZV799" s="52"/>
      <c r="WZW799" s="17"/>
      <c r="WZX799" s="38"/>
      <c r="WZY799" s="38"/>
      <c r="WZZ799" s="22"/>
      <c r="XAA799" s="38"/>
      <c r="XAB799" s="214"/>
      <c r="XAC799" s="215"/>
      <c r="XAD799" s="215"/>
      <c r="XAE799" s="216"/>
      <c r="XAG799" s="11"/>
      <c r="XAK799" s="213"/>
      <c r="XAL799" s="52"/>
      <c r="XAM799" s="17"/>
      <c r="XAN799" s="38"/>
      <c r="XAO799" s="38"/>
      <c r="XAP799" s="22"/>
      <c r="XAQ799" s="38"/>
      <c r="XAR799" s="214"/>
      <c r="XAS799" s="215"/>
      <c r="XAT799" s="215"/>
      <c r="XAU799" s="216"/>
      <c r="XAW799" s="11"/>
      <c r="XBA799" s="213"/>
      <c r="XBB799" s="52"/>
      <c r="XBC799" s="17"/>
      <c r="XBD799" s="38"/>
      <c r="XBE799" s="38"/>
      <c r="XBF799" s="22"/>
      <c r="XBG799" s="38"/>
      <c r="XBH799" s="214"/>
      <c r="XBI799" s="215"/>
      <c r="XBJ799" s="215"/>
      <c r="XBK799" s="216"/>
      <c r="XBM799" s="11"/>
      <c r="XBQ799" s="213"/>
      <c r="XBR799" s="52"/>
      <c r="XBS799" s="17"/>
      <c r="XBT799" s="38"/>
      <c r="XBU799" s="38"/>
      <c r="XBV799" s="22"/>
      <c r="XBW799" s="38"/>
      <c r="XBX799" s="214"/>
      <c r="XBY799" s="215"/>
      <c r="XBZ799" s="215"/>
      <c r="XCA799" s="216"/>
      <c r="XCC799" s="11"/>
      <c r="XCG799" s="213"/>
      <c r="XCH799" s="52"/>
      <c r="XCI799" s="17"/>
      <c r="XCJ799" s="38"/>
      <c r="XCK799" s="38"/>
      <c r="XCL799" s="22"/>
      <c r="XCM799" s="38"/>
      <c r="XCN799" s="214"/>
      <c r="XCO799" s="215"/>
      <c r="XCP799" s="215"/>
      <c r="XCQ799" s="216"/>
      <c r="XCS799" s="11"/>
      <c r="XCW799" s="213"/>
      <c r="XCX799" s="52"/>
      <c r="XCY799" s="17"/>
      <c r="XCZ799" s="38"/>
      <c r="XDA799" s="38"/>
      <c r="XDB799" s="22"/>
      <c r="XDC799" s="38"/>
      <c r="XDD799" s="214"/>
      <c r="XDE799" s="215"/>
      <c r="XDF799" s="215"/>
      <c r="XDG799" s="216"/>
      <c r="XDI799" s="11"/>
      <c r="XDM799" s="213"/>
      <c r="XDN799" s="52"/>
      <c r="XDO799" s="17"/>
      <c r="XDP799" s="38"/>
      <c r="XDQ799" s="38"/>
      <c r="XDR799" s="22"/>
      <c r="XDS799" s="38"/>
      <c r="XDT799" s="214"/>
      <c r="XDU799" s="215"/>
      <c r="XDV799" s="215"/>
      <c r="XDW799" s="216"/>
      <c r="XDY799" s="11"/>
      <c r="XEC799" s="213"/>
      <c r="XED799" s="52"/>
      <c r="XEE799" s="17"/>
      <c r="XEF799" s="38"/>
      <c r="XEG799" s="38"/>
      <c r="XEH799" s="22"/>
      <c r="XEI799" s="38"/>
      <c r="XEJ799" s="214"/>
      <c r="XEK799" s="215"/>
      <c r="XEL799" s="215"/>
      <c r="XEM799" s="216"/>
      <c r="XEO799" s="11"/>
      <c r="XES799" s="213"/>
      <c r="XET799" s="52"/>
      <c r="XEU799" s="17"/>
      <c r="XEV799" s="38"/>
      <c r="XEW799" s="38"/>
      <c r="XEX799" s="22"/>
      <c r="XEY799" s="38"/>
      <c r="XEZ799" s="214"/>
      <c r="XFA799" s="215"/>
      <c r="XFB799" s="215"/>
      <c r="XFC799" s="216"/>
    </row>
    <row r="800" spans="1:16384" ht="23.25" x14ac:dyDescent="0.35">
      <c r="A800" t="e">
        <f>'Comm Input'!#REF!</f>
        <v>#REF!</v>
      </c>
      <c r="B800" t="e">
        <f>'Comm Input'!#REF!</f>
        <v>#REF!</v>
      </c>
      <c r="C800" t="e">
        <f>'Comm Input'!#REF!</f>
        <v>#REF!</v>
      </c>
      <c r="D800" s="90" t="e">
        <f>'Comm Input'!#REF!</f>
        <v>#REF!</v>
      </c>
      <c r="E800" s="36" t="e">
        <f>'Comm Input'!#REF!</f>
        <v>#REF!</v>
      </c>
      <c r="F800" s="23" t="e">
        <f>'Comm Input'!#REF!</f>
        <v>#REF!</v>
      </c>
      <c r="G800" s="36" t="e">
        <f>'Comm Input'!#REF!</f>
        <v>#REF!</v>
      </c>
      <c r="H800" s="36" t="e">
        <f>'Comm Input'!#REF!</f>
        <v>#REF!</v>
      </c>
      <c r="I800" t="e">
        <f>'Comm Input'!#REF!</f>
        <v>#REF!</v>
      </c>
      <c r="J800" s="23" t="e">
        <f>'Comm Input'!#REF!</f>
        <v>#REF!</v>
      </c>
      <c r="K800" s="22" t="e">
        <f>'Comm Input'!#REF!</f>
        <v>#REF!</v>
      </c>
      <c r="L800" s="23" t="e">
        <f>'Comm Input'!#REF!</f>
        <v>#REF!</v>
      </c>
      <c r="M800" s="23" t="e">
        <f>'Comm Input'!#REF!</f>
        <v>#REF!</v>
      </c>
      <c r="N800" s="23" t="e">
        <f>'Comm Input'!#REF!</f>
        <v>#REF!</v>
      </c>
      <c r="O800" t="e">
        <f>'Comm Input'!#REF!</f>
        <v>#REF!</v>
      </c>
      <c r="P800" s="62"/>
      <c r="Q800" s="62"/>
      <c r="R800" s="62"/>
      <c r="S800" s="62"/>
      <c r="T800" s="62"/>
      <c r="U800" s="63"/>
      <c r="V800" s="64"/>
      <c r="W800" s="64"/>
      <c r="X800" s="65"/>
      <c r="Y800" s="64"/>
      <c r="Z800" s="65"/>
      <c r="AA800" s="66"/>
      <c r="AB800" s="67"/>
      <c r="AC800" s="97"/>
      <c r="AD800" s="97"/>
      <c r="AE800" s="62"/>
      <c r="AF800" s="62"/>
      <c r="AG800" s="62"/>
      <c r="AH800" s="62"/>
      <c r="AI800" s="62"/>
      <c r="AJ800" s="62"/>
      <c r="AK800" s="63"/>
      <c r="AL800" s="64"/>
      <c r="AM800" s="64"/>
      <c r="AN800" s="65"/>
      <c r="AO800" s="64"/>
      <c r="AP800" s="65"/>
      <c r="AQ800" s="66"/>
      <c r="AR800" s="67"/>
      <c r="AS800" s="97"/>
      <c r="AT800" s="97"/>
      <c r="AU800" s="62"/>
      <c r="AV800" s="62"/>
      <c r="AW800" s="62"/>
      <c r="AX800" s="62"/>
      <c r="AY800" s="62"/>
      <c r="AZ800" s="62"/>
      <c r="BA800" s="63"/>
      <c r="BB800" s="64"/>
      <c r="BC800" s="64"/>
      <c r="BD800" s="65"/>
      <c r="BE800" s="64"/>
      <c r="BF800" s="65"/>
      <c r="BG800" s="66"/>
      <c r="BH800" s="67"/>
      <c r="BI800" s="97"/>
      <c r="BJ800" s="97"/>
      <c r="BK800" s="62"/>
      <c r="BL800" s="62"/>
      <c r="BM800" s="62"/>
      <c r="BN800" s="62"/>
      <c r="BO800" s="62"/>
      <c r="BP800" s="62"/>
      <c r="BQ800" s="63"/>
      <c r="BR800" s="64"/>
      <c r="BS800" s="64"/>
      <c r="BT800" s="65"/>
      <c r="BU800" s="64"/>
      <c r="BV800" s="65"/>
      <c r="BW800" s="66"/>
      <c r="BX800" s="67"/>
      <c r="BY800" s="97"/>
      <c r="BZ800" s="97"/>
      <c r="CA800" s="62"/>
      <c r="CB800" s="62"/>
      <c r="CC800" s="62"/>
      <c r="CD800" s="62"/>
      <c r="CE800" s="62"/>
      <c r="CF800" s="62"/>
      <c r="CG800" s="63"/>
      <c r="CH800" s="64"/>
      <c r="CI800" s="64"/>
      <c r="CJ800" s="65"/>
      <c r="CK800" s="64"/>
      <c r="CL800" s="65"/>
      <c r="CM800" s="66"/>
      <c r="CN800" s="67"/>
      <c r="CO800" s="97"/>
      <c r="CP800" s="97"/>
      <c r="CQ800" s="62"/>
      <c r="CR800" s="62"/>
      <c r="CS800" s="62"/>
      <c r="CT800" s="62"/>
      <c r="CU800" s="62"/>
      <c r="CV800" s="62"/>
      <c r="CW800" s="63"/>
      <c r="CX800" s="64"/>
      <c r="CY800" s="64"/>
      <c r="CZ800" s="65"/>
      <c r="DA800" s="64"/>
      <c r="DB800" s="65"/>
      <c r="DC800" s="66"/>
      <c r="DD800" s="67"/>
      <c r="DE800" s="97"/>
      <c r="DF800" s="97"/>
      <c r="DG800" s="62"/>
      <c r="DH800" s="62"/>
      <c r="DI800" s="62"/>
      <c r="DJ800" s="62"/>
      <c r="DK800" s="62"/>
      <c r="DL800" s="62"/>
      <c r="DM800" s="63"/>
      <c r="DN800" s="64"/>
      <c r="DO800" s="64"/>
      <c r="DP800" s="65"/>
      <c r="DQ800" s="64"/>
      <c r="DR800" s="65"/>
      <c r="DS800" s="66"/>
      <c r="DT800" s="67"/>
      <c r="DU800" s="97"/>
      <c r="DV800" s="97"/>
      <c r="DW800" s="62"/>
      <c r="DX800" s="62"/>
      <c r="DY800" s="62"/>
      <c r="DZ800" s="62"/>
      <c r="EA800" s="62"/>
      <c r="EB800" s="62"/>
      <c r="EC800" s="63"/>
      <c r="ED800" s="64"/>
      <c r="EE800" s="64"/>
      <c r="EF800" s="65"/>
      <c r="EG800" s="64"/>
      <c r="EH800" s="65"/>
      <c r="EI800" s="66"/>
      <c r="EJ800" s="67"/>
      <c r="EK800" s="97"/>
      <c r="EL800" s="97"/>
      <c r="EM800" s="62"/>
      <c r="EN800" s="62"/>
      <c r="EO800" s="62"/>
      <c r="EP800" s="62"/>
      <c r="EQ800" s="62"/>
      <c r="ER800" s="62"/>
      <c r="ES800" s="63"/>
      <c r="ET800" s="64"/>
      <c r="EU800" s="64"/>
      <c r="EV800" s="65"/>
      <c r="EW800" s="64"/>
      <c r="EX800" s="65"/>
      <c r="EY800" s="66"/>
      <c r="EZ800" s="67"/>
      <c r="FA800" s="97"/>
      <c r="FB800" s="97"/>
      <c r="FC800" s="62"/>
      <c r="FD800" s="62"/>
      <c r="FE800" s="62"/>
      <c r="FF800" s="62"/>
      <c r="FG800" s="62"/>
      <c r="FH800" s="62"/>
      <c r="FI800" s="63"/>
      <c r="FJ800" s="64"/>
      <c r="FK800" s="64"/>
      <c r="FL800" s="65"/>
      <c r="FM800" s="64"/>
      <c r="FN800" s="65"/>
      <c r="FO800" s="66"/>
      <c r="FP800" s="67"/>
      <c r="FQ800" s="97"/>
      <c r="FR800" s="97"/>
      <c r="FS800" s="62"/>
      <c r="FT800" s="62"/>
      <c r="FU800" s="62"/>
      <c r="FV800" s="62"/>
      <c r="FW800" s="62"/>
      <c r="FX800" s="62"/>
      <c r="FY800" s="63"/>
      <c r="FZ800" s="64"/>
      <c r="GA800" s="64"/>
      <c r="GB800" s="65"/>
      <c r="GC800" s="64"/>
      <c r="GD800" s="65"/>
      <c r="GE800" s="66"/>
      <c r="GF800" s="67"/>
      <c r="GG800" s="97"/>
      <c r="GH800" s="97"/>
      <c r="GI800" s="62"/>
      <c r="GJ800" s="62"/>
      <c r="GK800" s="62"/>
      <c r="GL800" s="62"/>
      <c r="GM800" s="62"/>
      <c r="GN800" s="62"/>
      <c r="GO800" s="63"/>
      <c r="GP800" s="64"/>
      <c r="GQ800" s="64"/>
      <c r="GR800" s="65"/>
      <c r="GS800" s="64"/>
      <c r="GT800" s="65"/>
      <c r="GU800" s="66"/>
      <c r="GV800" s="67"/>
      <c r="GW800" s="97"/>
      <c r="GX800" s="97"/>
      <c r="GY800" s="62"/>
      <c r="GZ800" s="62"/>
      <c r="HA800" s="62"/>
      <c r="HB800" s="62"/>
      <c r="HC800" s="62"/>
      <c r="HD800" s="62"/>
      <c r="HE800" s="63"/>
      <c r="HF800" s="64"/>
      <c r="HG800" s="64"/>
      <c r="HH800" s="65"/>
      <c r="HI800" s="64"/>
      <c r="HJ800" s="65"/>
      <c r="HK800" s="66"/>
      <c r="HL800" s="67"/>
      <c r="HM800" s="97"/>
      <c r="HN800" s="97"/>
      <c r="HO800" s="62"/>
      <c r="HP800" s="62"/>
      <c r="HQ800" s="62"/>
      <c r="HR800" s="62"/>
      <c r="HS800" s="62"/>
      <c r="HT800" s="62"/>
      <c r="HU800" s="63"/>
      <c r="HV800" s="64"/>
      <c r="HW800" s="64"/>
      <c r="HX800" s="65"/>
      <c r="HY800" s="64"/>
      <c r="HZ800" s="65"/>
      <c r="IA800" s="66"/>
      <c r="IB800" s="67"/>
      <c r="IC800" s="97"/>
      <c r="ID800" s="97"/>
      <c r="IE800" s="62"/>
      <c r="IF800" s="62"/>
      <c r="IG800" s="62"/>
      <c r="IH800" s="62"/>
      <c r="II800" s="62"/>
      <c r="IJ800" s="62"/>
      <c r="IK800" s="63"/>
      <c r="IL800" s="64"/>
      <c r="IM800" s="64"/>
      <c r="IN800" s="65"/>
      <c r="IO800" s="64"/>
      <c r="IP800" s="65"/>
      <c r="IQ800" s="66"/>
      <c r="IR800" s="67"/>
      <c r="IS800" s="97"/>
      <c r="IT800" s="97"/>
      <c r="IU800" s="62"/>
      <c r="IV800" s="62"/>
      <c r="IW800" s="62"/>
      <c r="IX800" s="62"/>
      <c r="IY800" s="62"/>
      <c r="IZ800" s="62"/>
      <c r="JA800" s="63"/>
      <c r="JB800" s="64"/>
      <c r="JC800" s="64"/>
      <c r="JD800" s="65"/>
      <c r="JE800" s="64"/>
      <c r="JF800" s="65"/>
      <c r="JG800" s="66"/>
      <c r="JH800" s="67"/>
      <c r="JI800" s="97"/>
      <c r="JJ800" s="97"/>
      <c r="JK800" s="62"/>
      <c r="JL800" s="62"/>
      <c r="JM800" s="62"/>
      <c r="JN800" s="62"/>
      <c r="JO800" s="62"/>
      <c r="JP800" s="62"/>
      <c r="JQ800" s="63"/>
      <c r="JR800" s="64"/>
      <c r="JS800" s="64"/>
      <c r="JT800" s="65"/>
      <c r="JU800" s="64"/>
      <c r="JV800" s="65"/>
      <c r="JW800" s="66"/>
      <c r="JX800" s="67"/>
      <c r="JY800" s="97"/>
      <c r="JZ800" s="97"/>
      <c r="KA800" s="62"/>
      <c r="KB800" s="62"/>
      <c r="KC800" s="62"/>
      <c r="KD800" s="62"/>
      <c r="KE800" s="62"/>
      <c r="KF800" s="62"/>
      <c r="KG800" s="63"/>
      <c r="KH800" s="64"/>
      <c r="KI800" s="64"/>
      <c r="KJ800" s="65"/>
      <c r="KK800" s="64"/>
      <c r="KL800" s="65"/>
      <c r="KM800" s="66"/>
      <c r="KN800" s="67"/>
      <c r="KO800" s="97"/>
      <c r="KP800" s="97"/>
      <c r="KQ800" s="62"/>
      <c r="KR800" s="62"/>
      <c r="KS800" s="62"/>
      <c r="KT800" s="62"/>
      <c r="KU800" s="62"/>
      <c r="KV800" s="62"/>
      <c r="KW800" s="63"/>
      <c r="KX800" s="64"/>
      <c r="KY800" s="64"/>
      <c r="KZ800" s="65"/>
      <c r="LA800" s="64"/>
      <c r="LB800" s="65"/>
      <c r="LC800" s="66"/>
      <c r="LD800" s="67"/>
      <c r="LE800" s="97"/>
      <c r="LF800" s="97"/>
      <c r="LG800" s="62"/>
      <c r="LH800" s="62"/>
      <c r="LI800" s="62"/>
      <c r="LJ800" s="62"/>
      <c r="LK800" s="62"/>
      <c r="LL800" s="62"/>
      <c r="LM800" s="63"/>
      <c r="LN800" s="64"/>
      <c r="LO800" s="64"/>
      <c r="LP800" s="65"/>
      <c r="LQ800" s="64"/>
      <c r="LR800" s="65"/>
      <c r="LS800" s="66"/>
      <c r="LT800" s="67"/>
      <c r="LU800" s="97"/>
      <c r="LV800" s="97"/>
      <c r="LW800" s="62"/>
      <c r="LX800" s="62"/>
      <c r="LY800" s="62"/>
      <c r="LZ800" s="62"/>
      <c r="MA800" s="62"/>
      <c r="MB800" s="62"/>
      <c r="MC800" s="63"/>
      <c r="MD800" s="64"/>
      <c r="ME800" s="64"/>
      <c r="MF800" s="65"/>
      <c r="MG800" s="64"/>
      <c r="MH800" s="65"/>
      <c r="MI800" s="66"/>
      <c r="MJ800" s="67"/>
      <c r="MK800" s="97"/>
      <c r="ML800" s="97"/>
      <c r="MM800" s="62"/>
      <c r="MN800" s="62"/>
      <c r="MO800" s="62"/>
      <c r="MP800" s="62"/>
      <c r="MQ800" s="62"/>
      <c r="MR800" s="62"/>
      <c r="MS800" s="63"/>
      <c r="MT800" s="64"/>
      <c r="MU800" s="64"/>
      <c r="MV800" s="65"/>
      <c r="MW800" s="64"/>
      <c r="MX800" s="65"/>
      <c r="MY800" s="66"/>
      <c r="MZ800" s="67"/>
      <c r="NA800" s="97"/>
      <c r="NB800" s="97"/>
      <c r="NC800" s="62"/>
      <c r="ND800" s="62"/>
      <c r="NE800" s="62"/>
      <c r="NF800" s="62"/>
      <c r="NG800" s="62"/>
      <c r="NH800" s="62"/>
      <c r="NI800" s="63"/>
      <c r="NJ800" s="64"/>
      <c r="NK800" s="64"/>
      <c r="NL800" s="65"/>
      <c r="NM800" s="64"/>
      <c r="NN800" s="65"/>
      <c r="NO800" s="66"/>
      <c r="NP800" s="67"/>
      <c r="NQ800" s="97"/>
      <c r="NR800" s="97"/>
      <c r="NS800" s="62"/>
      <c r="NT800" s="62"/>
      <c r="NU800" s="62"/>
      <c r="NV800" s="62"/>
      <c r="NW800" s="62"/>
      <c r="NX800" s="62"/>
      <c r="NY800" s="63"/>
      <c r="NZ800" s="64"/>
      <c r="OA800" s="64"/>
      <c r="OB800" s="65"/>
      <c r="OC800" s="64"/>
      <c r="OD800" s="65"/>
      <c r="OE800" s="66"/>
      <c r="OF800" s="67"/>
      <c r="OG800" s="97"/>
      <c r="OH800" s="97"/>
      <c r="OI800" s="62"/>
      <c r="OJ800" s="62"/>
      <c r="OK800" s="62"/>
      <c r="OL800" s="62"/>
      <c r="OM800" s="62"/>
      <c r="ON800" s="62"/>
      <c r="OO800" s="63"/>
      <c r="OP800" s="64"/>
      <c r="OQ800" s="64"/>
      <c r="OR800" s="65"/>
      <c r="OS800" s="64"/>
      <c r="OT800" s="65"/>
      <c r="OU800" s="66"/>
      <c r="OV800" s="67"/>
      <c r="OW800" s="97"/>
      <c r="OX800" s="97"/>
      <c r="OY800" s="62"/>
      <c r="OZ800" s="62"/>
      <c r="PA800" s="62"/>
      <c r="PB800" s="62"/>
      <c r="PC800" s="62"/>
      <c r="PD800" s="62"/>
      <c r="PE800" s="63"/>
      <c r="PF800" s="64"/>
      <c r="PG800" s="64"/>
      <c r="PH800" s="65"/>
      <c r="PI800" s="64"/>
      <c r="PJ800" s="65"/>
      <c r="PK800" s="66"/>
      <c r="PL800" s="67"/>
      <c r="PM800" s="97"/>
      <c r="PN800" s="97"/>
      <c r="PO800" s="62"/>
      <c r="PP800" s="62"/>
      <c r="PQ800" s="62"/>
      <c r="PR800" s="62"/>
      <c r="PS800" s="62"/>
      <c r="PT800" s="62"/>
      <c r="PU800" s="63"/>
      <c r="PV800" s="64"/>
      <c r="PW800" s="64"/>
      <c r="PX800" s="65"/>
      <c r="PY800" s="64"/>
      <c r="PZ800" s="65"/>
      <c r="QA800" s="66"/>
      <c r="QB800" s="67"/>
      <c r="QC800" s="97"/>
      <c r="QD800" s="97"/>
      <c r="QE800" s="62"/>
      <c r="QF800" s="62"/>
      <c r="QG800" s="62"/>
      <c r="QH800" s="62"/>
      <c r="QI800" s="62"/>
      <c r="QJ800" s="62"/>
      <c r="QK800" s="63"/>
      <c r="QL800" s="64"/>
      <c r="QM800" s="64"/>
      <c r="QN800" s="65"/>
      <c r="QO800" s="64"/>
      <c r="QP800" s="65"/>
      <c r="QQ800" s="66"/>
      <c r="QR800" s="67"/>
      <c r="QS800" s="97"/>
      <c r="QT800" s="97"/>
      <c r="QU800" s="62"/>
      <c r="QV800" s="62"/>
      <c r="QW800" s="62"/>
      <c r="QX800" s="62"/>
      <c r="QY800" s="62"/>
      <c r="QZ800" s="62"/>
      <c r="RA800" s="63"/>
      <c r="RB800" s="64"/>
      <c r="RC800" s="64"/>
      <c r="RD800" s="65"/>
      <c r="RE800" s="64"/>
      <c r="RF800" s="65"/>
      <c r="RG800" s="66"/>
      <c r="RH800" s="67"/>
      <c r="RI800" s="97"/>
      <c r="RJ800" s="97"/>
      <c r="RK800" s="62"/>
      <c r="RL800" s="62"/>
      <c r="RM800" s="62"/>
      <c r="RN800" s="62"/>
      <c r="RO800" s="62"/>
      <c r="RP800" s="62"/>
      <c r="RQ800" s="63"/>
      <c r="RR800" s="64"/>
      <c r="RS800" s="64"/>
      <c r="RT800" s="65"/>
      <c r="RU800" s="64"/>
      <c r="RV800" s="65"/>
      <c r="RW800" s="66"/>
      <c r="RX800" s="67"/>
      <c r="RY800" s="97"/>
      <c r="RZ800" s="97"/>
      <c r="SA800" s="62"/>
      <c r="SB800" s="62"/>
      <c r="SC800" s="62"/>
      <c r="SD800" s="62"/>
      <c r="SE800" s="62"/>
      <c r="SF800" s="62"/>
      <c r="SG800" s="63"/>
      <c r="SH800" s="64"/>
      <c r="SI800" s="64"/>
      <c r="SJ800" s="65"/>
      <c r="SK800" s="64"/>
      <c r="SL800" s="65"/>
      <c r="SM800" s="66"/>
      <c r="SN800" s="67"/>
      <c r="SO800" s="97"/>
      <c r="SP800" s="97"/>
      <c r="SQ800" s="62"/>
      <c r="SR800" s="62"/>
      <c r="SS800" s="62"/>
      <c r="ST800" s="62"/>
      <c r="SU800" s="62"/>
      <c r="SV800" s="62"/>
      <c r="SW800" s="63"/>
      <c r="SX800" s="64"/>
      <c r="SY800" s="64"/>
      <c r="SZ800" s="65"/>
      <c r="TA800" s="64"/>
      <c r="TB800" s="65"/>
      <c r="TC800" s="66"/>
      <c r="TD800" s="67"/>
      <c r="TE800" s="97"/>
      <c r="TF800" s="97"/>
      <c r="TG800" s="62"/>
      <c r="TH800" s="62"/>
      <c r="TI800" s="62"/>
      <c r="TJ800" s="62"/>
      <c r="TK800" s="62"/>
      <c r="TL800" s="62"/>
      <c r="TM800" s="63"/>
      <c r="TN800" s="64"/>
      <c r="TO800" s="64"/>
      <c r="TP800" s="65"/>
      <c r="TQ800" s="64"/>
      <c r="TR800" s="65"/>
      <c r="TS800" s="66"/>
      <c r="TT800" s="67"/>
      <c r="TU800" s="97"/>
      <c r="TV800" s="97"/>
      <c r="TW800" s="62"/>
      <c r="TX800" s="62"/>
      <c r="TY800" s="62"/>
      <c r="TZ800" s="62"/>
      <c r="UA800" s="62"/>
      <c r="UB800" s="62"/>
      <c r="UC800" s="63"/>
      <c r="UD800" s="64"/>
      <c r="UE800" s="64"/>
      <c r="UF800" s="65"/>
      <c r="UG800" s="64"/>
      <c r="UH800" s="65"/>
      <c r="UI800" s="66"/>
      <c r="UJ800" s="67"/>
      <c r="UK800" s="97"/>
      <c r="UL800" s="97"/>
      <c r="UM800" s="62"/>
      <c r="UN800" s="62"/>
      <c r="UO800" s="62"/>
      <c r="UP800" s="62"/>
      <c r="UQ800" s="62"/>
      <c r="UR800" s="62"/>
      <c r="US800" s="63"/>
      <c r="UT800" s="64"/>
      <c r="UU800" s="64"/>
      <c r="UV800" s="65"/>
      <c r="UW800" s="64"/>
      <c r="UX800" s="65"/>
      <c r="UY800" s="66"/>
      <c r="UZ800" s="67"/>
      <c r="VA800" s="97"/>
      <c r="VB800" s="97"/>
      <c r="VC800" s="62"/>
      <c r="VD800" s="62"/>
      <c r="VE800" s="62"/>
      <c r="VF800" s="62"/>
      <c r="VG800" s="62"/>
      <c r="VH800" s="62"/>
      <c r="VI800" s="63"/>
      <c r="VJ800" s="64"/>
      <c r="VK800" s="64"/>
      <c r="VL800" s="65"/>
      <c r="VM800" s="64"/>
      <c r="VN800" s="65"/>
      <c r="VO800" s="66"/>
      <c r="VP800" s="67"/>
      <c r="VQ800" s="97"/>
      <c r="VR800" s="97"/>
      <c r="VS800" s="62"/>
      <c r="VT800" s="62"/>
      <c r="VU800" s="62"/>
      <c r="VV800" s="62"/>
      <c r="VW800" s="62"/>
      <c r="VX800" s="62"/>
      <c r="VY800" s="63"/>
      <c r="VZ800" s="64"/>
      <c r="WA800" s="64"/>
      <c r="WB800" s="65"/>
      <c r="WC800" s="64"/>
      <c r="WD800" s="65"/>
      <c r="WE800" s="66"/>
      <c r="WF800" s="67"/>
      <c r="WG800" s="97"/>
      <c r="WH800" s="97"/>
      <c r="WI800" s="62"/>
      <c r="WJ800" s="62"/>
      <c r="WK800" s="62"/>
      <c r="WL800" s="62"/>
      <c r="WM800" s="62"/>
      <c r="WN800" s="62"/>
      <c r="WO800" s="63"/>
      <c r="WP800" s="64"/>
      <c r="WQ800" s="64"/>
      <c r="WR800" s="65"/>
      <c r="WS800" s="64"/>
      <c r="WT800" s="65"/>
      <c r="WU800" s="66"/>
      <c r="WV800" s="67"/>
      <c r="WW800" s="97"/>
      <c r="WX800" s="97"/>
      <c r="WY800" s="62"/>
      <c r="WZ800" s="62"/>
      <c r="XA800" s="62"/>
      <c r="XB800" s="62"/>
      <c r="XC800" s="62"/>
      <c r="XD800" s="62"/>
      <c r="XE800" s="63"/>
      <c r="XF800" s="64"/>
      <c r="XG800" s="64"/>
      <c r="XH800" s="65"/>
      <c r="XI800" s="64"/>
      <c r="XJ800" s="65"/>
      <c r="XK800" s="66"/>
      <c r="XL800" s="67"/>
      <c r="XM800" s="97"/>
      <c r="XN800" s="97"/>
      <c r="XO800" s="62"/>
      <c r="XP800" s="62"/>
      <c r="XQ800" s="62"/>
      <c r="XR800" s="62"/>
      <c r="XS800" s="62"/>
      <c r="XT800" s="62"/>
      <c r="XU800" s="63"/>
      <c r="XV800" s="64"/>
      <c r="XW800" s="64"/>
      <c r="XX800" s="65"/>
      <c r="XY800" s="64"/>
      <c r="XZ800" s="65"/>
      <c r="YA800" s="66"/>
      <c r="YB800" s="67"/>
      <c r="YC800" s="97"/>
      <c r="YD800" s="97"/>
      <c r="YE800" s="62"/>
      <c r="YF800" s="62"/>
      <c r="YG800" s="62"/>
      <c r="YH800" s="62"/>
      <c r="YI800" s="62"/>
      <c r="YJ800" s="62"/>
      <c r="YK800" s="63"/>
      <c r="YL800" s="64"/>
      <c r="YM800" s="64"/>
      <c r="YN800" s="65"/>
      <c r="YO800" s="64"/>
      <c r="YP800" s="65"/>
      <c r="YQ800" s="66"/>
      <c r="YR800" s="67"/>
      <c r="YS800" s="97"/>
      <c r="YT800" s="97"/>
      <c r="YU800" s="62"/>
      <c r="YV800" s="62"/>
      <c r="YW800" s="62"/>
      <c r="YX800" s="62"/>
      <c r="YY800" s="62"/>
      <c r="YZ800" s="62"/>
      <c r="ZA800" s="63"/>
      <c r="ZB800" s="64"/>
      <c r="ZC800" s="64"/>
      <c r="ZD800" s="65"/>
      <c r="ZE800" s="64"/>
      <c r="ZF800" s="65"/>
      <c r="ZG800" s="66"/>
      <c r="ZH800" s="67"/>
      <c r="ZI800" s="97"/>
      <c r="ZJ800" s="97"/>
      <c r="ZK800" s="62"/>
      <c r="ZL800" s="62"/>
      <c r="ZM800" s="62"/>
      <c r="ZN800" s="62"/>
      <c r="ZO800" s="62"/>
      <c r="ZP800" s="62"/>
      <c r="ZQ800" s="63"/>
      <c r="ZR800" s="64"/>
      <c r="ZS800" s="64"/>
      <c r="ZT800" s="65"/>
      <c r="ZU800" s="64"/>
      <c r="ZV800" s="65"/>
      <c r="ZW800" s="66"/>
      <c r="ZX800" s="67"/>
      <c r="ZY800" s="97"/>
      <c r="ZZ800" s="97"/>
      <c r="AAA800" s="62"/>
      <c r="AAB800" s="62"/>
      <c r="AAC800" s="62"/>
      <c r="AAD800" s="62"/>
      <c r="AAE800" s="62"/>
      <c r="AAF800" s="62"/>
      <c r="AAG800" s="63"/>
      <c r="AAH800" s="64"/>
      <c r="AAI800" s="64"/>
      <c r="AAJ800" s="65"/>
      <c r="AAK800" s="64"/>
      <c r="AAL800" s="65"/>
      <c r="AAM800" s="66"/>
      <c r="AAN800" s="67"/>
      <c r="AAO800" s="97"/>
      <c r="AAP800" s="97"/>
      <c r="AAQ800" s="62"/>
      <c r="AAR800" s="62"/>
      <c r="AAS800" s="62"/>
      <c r="AAT800" s="62"/>
      <c r="AAU800" s="62"/>
      <c r="AAV800" s="62"/>
      <c r="AAW800" s="63"/>
      <c r="AAX800" s="64"/>
      <c r="AAY800" s="64"/>
      <c r="AAZ800" s="65"/>
      <c r="ABA800" s="64"/>
      <c r="ABB800" s="65"/>
      <c r="ABC800" s="66"/>
      <c r="ABD800" s="67"/>
      <c r="ABE800" s="97"/>
      <c r="ABF800" s="97"/>
      <c r="ABG800" s="62"/>
      <c r="ABH800" s="62"/>
      <c r="ABI800" s="62"/>
      <c r="ABJ800" s="62"/>
      <c r="ABK800" s="62"/>
      <c r="ABL800" s="62"/>
      <c r="ABM800" s="63"/>
      <c r="ABN800" s="64"/>
      <c r="ABO800" s="64"/>
      <c r="ABP800" s="65"/>
      <c r="ABQ800" s="64"/>
      <c r="ABR800" s="65"/>
      <c r="ABS800" s="66"/>
      <c r="ABT800" s="67"/>
      <c r="ABU800" s="97"/>
      <c r="ABV800" s="97"/>
      <c r="ABW800" s="62"/>
      <c r="ABX800" s="62"/>
      <c r="ABY800" s="62"/>
      <c r="ABZ800" s="62"/>
      <c r="ACA800" s="62"/>
      <c r="ACB800" s="62"/>
      <c r="ACC800" s="63"/>
      <c r="ACD800" s="64"/>
      <c r="ACE800" s="64"/>
      <c r="ACF800" s="65"/>
      <c r="ACG800" s="64"/>
      <c r="ACH800" s="65"/>
      <c r="ACI800" s="66"/>
      <c r="ACJ800" s="67"/>
      <c r="ACK800" s="97"/>
      <c r="ACL800" s="97"/>
      <c r="ACM800" s="62"/>
      <c r="ACN800" s="62"/>
      <c r="ACO800" s="62"/>
      <c r="ACP800" s="62"/>
      <c r="ACQ800" s="62"/>
      <c r="ACR800" s="62"/>
      <c r="ACS800" s="63"/>
      <c r="ACT800" s="64"/>
      <c r="ACU800" s="64"/>
      <c r="ACV800" s="65"/>
      <c r="ACW800" s="64"/>
      <c r="ACX800" s="65"/>
      <c r="ACY800" s="66"/>
      <c r="ACZ800" s="67"/>
      <c r="ADA800" s="97"/>
      <c r="ADB800" s="97"/>
      <c r="ADC800" s="62"/>
      <c r="ADD800" s="62"/>
      <c r="ADE800" s="62"/>
      <c r="ADF800" s="62"/>
      <c r="ADG800" s="62"/>
      <c r="ADH800" s="62"/>
      <c r="ADI800" s="63"/>
      <c r="ADJ800" s="64"/>
      <c r="ADK800" s="64"/>
      <c r="ADL800" s="65"/>
      <c r="ADM800" s="64"/>
      <c r="ADN800" s="65"/>
      <c r="ADO800" s="66"/>
      <c r="ADP800" s="67"/>
      <c r="ADQ800" s="97"/>
      <c r="ADR800" s="97"/>
      <c r="ADS800" s="62"/>
      <c r="ADT800" s="62"/>
      <c r="ADU800" s="62"/>
      <c r="ADV800" s="62"/>
      <c r="ADW800" s="62"/>
      <c r="ADX800" s="62"/>
      <c r="ADY800" s="63"/>
      <c r="ADZ800" s="64"/>
      <c r="AEA800" s="64"/>
      <c r="AEB800" s="65"/>
      <c r="AEC800" s="64"/>
      <c r="AED800" s="65"/>
      <c r="AEE800" s="66"/>
      <c r="AEF800" s="67"/>
      <c r="AEG800" s="97"/>
      <c r="AEH800" s="97"/>
      <c r="AEI800" s="62"/>
      <c r="AEJ800" s="62"/>
      <c r="AEK800" s="62"/>
      <c r="AEL800" s="62"/>
      <c r="AEM800" s="62"/>
      <c r="AEN800" s="62"/>
      <c r="AEO800" s="63"/>
      <c r="AEP800" s="64"/>
      <c r="AEQ800" s="64"/>
      <c r="AER800" s="65"/>
      <c r="AES800" s="64"/>
      <c r="AET800" s="65"/>
      <c r="AEU800" s="66"/>
      <c r="AEV800" s="67"/>
      <c r="AEW800" s="97"/>
      <c r="AEX800" s="97"/>
      <c r="AEY800" s="62"/>
      <c r="AEZ800" s="62"/>
      <c r="AFA800" s="62"/>
      <c r="AFB800" s="62"/>
      <c r="AFC800" s="62"/>
      <c r="AFD800" s="62"/>
      <c r="AFE800" s="63"/>
      <c r="AFF800" s="64"/>
      <c r="AFG800" s="64"/>
      <c r="AFH800" s="65"/>
      <c r="AFI800" s="64"/>
      <c r="AFJ800" s="65"/>
      <c r="AFK800" s="66"/>
      <c r="AFL800" s="67"/>
      <c r="AFM800" s="97"/>
      <c r="AFN800" s="97"/>
      <c r="AFO800" s="62"/>
      <c r="AFP800" s="62"/>
      <c r="AFQ800" s="62"/>
      <c r="AFR800" s="62"/>
      <c r="AFS800" s="62"/>
      <c r="AFT800" s="62"/>
      <c r="AFU800" s="63"/>
      <c r="AFV800" s="64"/>
      <c r="AFW800" s="64"/>
      <c r="AFX800" s="65"/>
      <c r="AFY800" s="64"/>
      <c r="AFZ800" s="65"/>
      <c r="AGA800" s="66"/>
      <c r="AGB800" s="67"/>
      <c r="AGC800" s="97"/>
      <c r="AGD800" s="97"/>
      <c r="AGE800" s="62"/>
      <c r="AGF800" s="62"/>
      <c r="AGG800" s="62"/>
      <c r="AGH800" s="62"/>
      <c r="AGI800" s="62"/>
      <c r="AGJ800" s="62"/>
      <c r="AGK800" s="63"/>
      <c r="AGL800" s="64"/>
      <c r="AGM800" s="64"/>
      <c r="AGN800" s="65"/>
      <c r="AGO800" s="64"/>
      <c r="AGP800" s="65"/>
      <c r="AGQ800" s="66"/>
      <c r="AGR800" s="67"/>
      <c r="AGS800" s="97"/>
      <c r="AGT800" s="97"/>
      <c r="AGU800" s="62"/>
      <c r="AGV800" s="62"/>
      <c r="AGW800" s="62"/>
      <c r="AGX800" s="62"/>
      <c r="AGY800" s="62"/>
      <c r="AGZ800" s="62"/>
      <c r="AHA800" s="63"/>
      <c r="AHB800" s="64"/>
      <c r="AHC800" s="64"/>
      <c r="AHD800" s="65"/>
      <c r="AHE800" s="64"/>
      <c r="AHF800" s="65"/>
      <c r="AHG800" s="66"/>
      <c r="AHH800" s="67"/>
      <c r="AHI800" s="97"/>
      <c r="AHJ800" s="97"/>
      <c r="AHK800" s="62"/>
      <c r="AHL800" s="62"/>
      <c r="AHM800" s="62"/>
      <c r="AHN800" s="62"/>
      <c r="AHO800" s="62"/>
      <c r="AHP800" s="62"/>
      <c r="AHQ800" s="63"/>
      <c r="AHR800" s="64"/>
      <c r="AHS800" s="64"/>
      <c r="AHT800" s="65"/>
      <c r="AHU800" s="64"/>
      <c r="AHV800" s="65"/>
      <c r="AHW800" s="66"/>
      <c r="AHX800" s="67"/>
      <c r="AHY800" s="97"/>
      <c r="AHZ800" s="97"/>
      <c r="AIA800" s="62"/>
      <c r="AIB800" s="62"/>
      <c r="AIC800" s="62"/>
      <c r="AID800" s="62"/>
      <c r="AIE800" s="62"/>
      <c r="AIF800" s="62"/>
      <c r="AIG800" s="63"/>
      <c r="AIH800" s="64"/>
      <c r="AII800" s="64"/>
      <c r="AIJ800" s="65"/>
      <c r="AIK800" s="64"/>
      <c r="AIL800" s="65"/>
      <c r="AIM800" s="66"/>
      <c r="AIN800" s="67"/>
      <c r="AIO800" s="97"/>
      <c r="AIP800" s="97"/>
      <c r="AIQ800" s="62"/>
      <c r="AIR800" s="62"/>
      <c r="AIS800" s="62"/>
      <c r="AIT800" s="62"/>
      <c r="AIU800" s="62"/>
      <c r="AIV800" s="62"/>
      <c r="AIW800" s="63"/>
      <c r="AIX800" s="64"/>
      <c r="AIY800" s="64"/>
      <c r="AIZ800" s="65"/>
      <c r="AJA800" s="64"/>
      <c r="AJB800" s="65"/>
      <c r="AJC800" s="66"/>
      <c r="AJD800" s="67"/>
      <c r="AJE800" s="97"/>
      <c r="AJF800" s="97"/>
      <c r="AJG800" s="62"/>
      <c r="AJH800" s="62"/>
      <c r="AJI800" s="62"/>
      <c r="AJJ800" s="62"/>
      <c r="AJK800" s="62"/>
      <c r="AJL800" s="62"/>
      <c r="AJM800" s="63"/>
      <c r="AJN800" s="64"/>
      <c r="AJO800" s="64"/>
      <c r="AJP800" s="65"/>
      <c r="AJQ800" s="64"/>
      <c r="AJR800" s="65"/>
      <c r="AJS800" s="66"/>
      <c r="AJT800" s="67"/>
      <c r="AJU800" s="97"/>
      <c r="AJV800" s="97"/>
      <c r="AJW800" s="62"/>
      <c r="AJX800" s="62"/>
      <c r="AJY800" s="62"/>
      <c r="AJZ800" s="62"/>
      <c r="AKA800" s="62"/>
      <c r="AKB800" s="62"/>
      <c r="AKC800" s="63"/>
      <c r="AKD800" s="64"/>
      <c r="AKE800" s="64"/>
      <c r="AKF800" s="65"/>
      <c r="AKG800" s="64"/>
      <c r="AKH800" s="65"/>
      <c r="AKI800" s="66"/>
      <c r="AKJ800" s="67"/>
      <c r="AKK800" s="97"/>
      <c r="AKL800" s="97"/>
      <c r="AKM800" s="62"/>
      <c r="AKN800" s="62"/>
      <c r="AKO800" s="62"/>
      <c r="AKP800" s="62"/>
      <c r="AKQ800" s="62"/>
      <c r="AKR800" s="62"/>
      <c r="AKS800" s="63"/>
      <c r="AKT800" s="64"/>
      <c r="AKU800" s="64"/>
      <c r="AKV800" s="65"/>
      <c r="AKW800" s="64"/>
      <c r="AKX800" s="65"/>
      <c r="AKY800" s="66"/>
      <c r="AKZ800" s="67"/>
      <c r="ALA800" s="97"/>
      <c r="ALB800" s="97"/>
      <c r="ALC800" s="62"/>
      <c r="ALD800" s="62"/>
      <c r="ALE800" s="62"/>
      <c r="ALF800" s="62"/>
      <c r="ALG800" s="62"/>
      <c r="ALH800" s="62"/>
      <c r="ALI800" s="63"/>
      <c r="ALJ800" s="64"/>
      <c r="ALK800" s="64"/>
      <c r="ALL800" s="65"/>
      <c r="ALM800" s="64"/>
      <c r="ALN800" s="65"/>
      <c r="ALO800" s="66"/>
      <c r="ALP800" s="67"/>
      <c r="ALQ800" s="97"/>
      <c r="ALR800" s="97"/>
      <c r="ALS800" s="62"/>
      <c r="ALT800" s="62"/>
      <c r="ALU800" s="62"/>
      <c r="ALV800" s="62"/>
      <c r="ALW800" s="62"/>
      <c r="ALX800" s="62"/>
      <c r="ALY800" s="63"/>
      <c r="ALZ800" s="64"/>
      <c r="AMA800" s="64"/>
      <c r="AMB800" s="65"/>
      <c r="AMC800" s="64"/>
      <c r="AMD800" s="65"/>
      <c r="AME800" s="66"/>
      <c r="AMF800" s="67"/>
      <c r="AMG800" s="97"/>
      <c r="AMH800" s="97"/>
      <c r="AMI800" s="62"/>
      <c r="AMJ800" s="62"/>
      <c r="AMK800" s="62"/>
      <c r="AML800" s="62"/>
      <c r="AMM800" s="62"/>
      <c r="AMN800" s="62"/>
      <c r="AMO800" s="63"/>
      <c r="AMP800" s="64"/>
      <c r="AMQ800" s="64"/>
      <c r="AMR800" s="65"/>
      <c r="AMS800" s="64"/>
      <c r="AMT800" s="65"/>
      <c r="AMU800" s="66"/>
      <c r="AMV800" s="67"/>
      <c r="AMW800" s="97"/>
      <c r="AMX800" s="97"/>
      <c r="AMY800" s="62"/>
      <c r="AMZ800" s="62"/>
      <c r="ANA800" s="62"/>
      <c r="ANB800" s="62"/>
      <c r="ANC800" s="62"/>
      <c r="AND800" s="62"/>
      <c r="ANE800" s="63"/>
      <c r="ANF800" s="64"/>
      <c r="ANG800" s="64"/>
      <c r="ANH800" s="65"/>
      <c r="ANI800" s="64"/>
      <c r="ANJ800" s="65"/>
      <c r="ANK800" s="66"/>
      <c r="ANL800" s="67"/>
      <c r="ANM800" s="97"/>
      <c r="ANN800" s="97"/>
      <c r="ANO800" s="62"/>
      <c r="ANP800" s="62"/>
      <c r="ANQ800" s="62"/>
      <c r="ANR800" s="62"/>
      <c r="ANS800" s="62"/>
      <c r="ANT800" s="62"/>
      <c r="ANU800" s="63"/>
      <c r="ANV800" s="64"/>
      <c r="ANW800" s="64"/>
      <c r="ANX800" s="65"/>
      <c r="ANY800" s="64"/>
      <c r="ANZ800" s="65"/>
      <c r="AOA800" s="66"/>
      <c r="AOB800" s="67"/>
      <c r="AOC800" s="97"/>
      <c r="AOD800" s="97"/>
      <c r="AOE800" s="62"/>
      <c r="AOF800" s="62"/>
      <c r="AOG800" s="62"/>
      <c r="AOH800" s="62"/>
      <c r="AOI800" s="62"/>
      <c r="AOJ800" s="62"/>
      <c r="AOK800" s="63"/>
      <c r="AOL800" s="64"/>
      <c r="AOM800" s="64"/>
      <c r="AON800" s="65"/>
      <c r="AOO800" s="64"/>
      <c r="AOP800" s="65"/>
      <c r="AOQ800" s="66"/>
      <c r="AOR800" s="67"/>
      <c r="AOS800" s="97"/>
      <c r="AOT800" s="97"/>
      <c r="AOU800" s="62"/>
      <c r="AOV800" s="62"/>
      <c r="AOW800" s="62"/>
      <c r="AOX800" s="62"/>
      <c r="AOY800" s="62"/>
      <c r="AOZ800" s="62"/>
      <c r="APA800" s="63"/>
      <c r="APB800" s="64"/>
      <c r="APC800" s="64"/>
      <c r="APD800" s="65"/>
      <c r="APE800" s="64"/>
      <c r="APF800" s="65"/>
      <c r="APG800" s="66"/>
      <c r="APH800" s="67"/>
      <c r="API800" s="97"/>
      <c r="APJ800" s="97"/>
      <c r="APK800" s="62"/>
      <c r="APL800" s="62"/>
      <c r="APM800" s="62"/>
      <c r="APN800" s="62"/>
      <c r="APO800" s="62"/>
      <c r="APP800" s="62"/>
      <c r="APQ800" s="63"/>
      <c r="APR800" s="64"/>
      <c r="APS800" s="64"/>
      <c r="APT800" s="65"/>
      <c r="APU800" s="64"/>
      <c r="APV800" s="65"/>
      <c r="APW800" s="66"/>
      <c r="APX800" s="67"/>
      <c r="APY800" s="97"/>
      <c r="APZ800" s="97"/>
      <c r="AQA800" s="62"/>
      <c r="AQB800" s="62"/>
      <c r="AQC800" s="62"/>
      <c r="AQD800" s="62"/>
      <c r="AQE800" s="62"/>
      <c r="AQF800" s="62"/>
      <c r="AQG800" s="63"/>
      <c r="AQH800" s="64"/>
      <c r="AQI800" s="64"/>
      <c r="AQJ800" s="65"/>
      <c r="AQK800" s="64"/>
      <c r="AQL800" s="65"/>
      <c r="AQM800" s="66"/>
      <c r="AQN800" s="67"/>
      <c r="AQO800" s="97"/>
      <c r="AQP800" s="97"/>
      <c r="AQQ800" s="62"/>
      <c r="AQR800" s="62"/>
      <c r="AQS800" s="62"/>
      <c r="AQT800" s="62"/>
      <c r="AQU800" s="62"/>
      <c r="AQV800" s="62"/>
      <c r="AQW800" s="63"/>
      <c r="AQX800" s="64"/>
      <c r="AQY800" s="64"/>
      <c r="AQZ800" s="65"/>
      <c r="ARA800" s="64"/>
      <c r="ARB800" s="65"/>
      <c r="ARC800" s="66"/>
      <c r="ARD800" s="67"/>
      <c r="ARE800" s="97"/>
      <c r="ARF800" s="97"/>
      <c r="ARG800" s="62"/>
      <c r="ARH800" s="62"/>
      <c r="ARI800" s="62"/>
      <c r="ARJ800" s="62"/>
      <c r="ARK800" s="62"/>
      <c r="ARL800" s="62"/>
      <c r="ARM800" s="63"/>
      <c r="ARN800" s="64"/>
      <c r="ARO800" s="64"/>
      <c r="ARP800" s="65"/>
      <c r="ARQ800" s="64"/>
      <c r="ARR800" s="65"/>
      <c r="ARS800" s="66"/>
      <c r="ART800" s="67"/>
      <c r="ARU800" s="97"/>
      <c r="ARV800" s="97"/>
      <c r="ARW800" s="62"/>
      <c r="ARX800" s="62"/>
      <c r="ARY800" s="62"/>
      <c r="ARZ800" s="62"/>
      <c r="ASA800" s="62"/>
      <c r="ASB800" s="62"/>
      <c r="ASC800" s="63"/>
      <c r="ASD800" s="64"/>
      <c r="ASE800" s="64"/>
      <c r="ASF800" s="65"/>
      <c r="ASG800" s="64"/>
      <c r="ASH800" s="65"/>
      <c r="ASI800" s="66"/>
      <c r="ASJ800" s="67"/>
      <c r="ASK800" s="97"/>
      <c r="ASL800" s="97"/>
      <c r="ASM800" s="62"/>
      <c r="ASN800" s="62"/>
      <c r="ASO800" s="62"/>
      <c r="ASP800" s="62"/>
      <c r="ASQ800" s="62"/>
      <c r="ASR800" s="62"/>
      <c r="ASS800" s="63"/>
      <c r="AST800" s="64"/>
      <c r="ASU800" s="64"/>
      <c r="ASV800" s="65"/>
      <c r="ASW800" s="64"/>
      <c r="ASX800" s="65"/>
      <c r="ASY800" s="66"/>
      <c r="ASZ800" s="67"/>
      <c r="ATA800" s="97"/>
      <c r="ATB800" s="97"/>
      <c r="ATC800" s="62"/>
      <c r="ATD800" s="62"/>
      <c r="ATE800" s="62"/>
      <c r="ATF800" s="62"/>
      <c r="ATG800" s="62"/>
      <c r="ATH800" s="62"/>
      <c r="ATI800" s="63"/>
      <c r="ATJ800" s="64"/>
      <c r="ATK800" s="64"/>
      <c r="ATL800" s="65"/>
      <c r="ATM800" s="64"/>
      <c r="ATN800" s="65"/>
      <c r="ATO800" s="66"/>
      <c r="ATP800" s="67"/>
      <c r="ATQ800" s="97"/>
      <c r="ATR800" s="97"/>
      <c r="ATS800" s="62"/>
      <c r="ATT800" s="62"/>
      <c r="ATU800" s="62"/>
      <c r="ATV800" s="62"/>
      <c r="ATW800" s="62"/>
      <c r="ATX800" s="62"/>
      <c r="ATY800" s="63"/>
      <c r="ATZ800" s="64"/>
      <c r="AUA800" s="64"/>
      <c r="AUB800" s="65"/>
      <c r="AUC800" s="64"/>
      <c r="AUD800" s="65"/>
      <c r="AUE800" s="66"/>
      <c r="AUF800" s="67"/>
      <c r="AUG800" s="97"/>
      <c r="AUH800" s="97"/>
      <c r="AUI800" s="62"/>
      <c r="AUJ800" s="62"/>
      <c r="AUK800" s="62"/>
      <c r="AUL800" s="62"/>
      <c r="AUM800" s="62"/>
      <c r="AUN800" s="62"/>
      <c r="AUO800" s="63"/>
      <c r="AUP800" s="64"/>
      <c r="AUQ800" s="64"/>
      <c r="AUR800" s="65"/>
      <c r="AUS800" s="64"/>
      <c r="AUT800" s="65"/>
      <c r="AUU800" s="66"/>
      <c r="AUV800" s="67"/>
      <c r="AUW800" s="97"/>
      <c r="AUX800" s="97"/>
      <c r="AUY800" s="62"/>
      <c r="AUZ800" s="62"/>
      <c r="AVA800" s="62"/>
      <c r="AVB800" s="62"/>
      <c r="AVC800" s="62"/>
      <c r="AVD800" s="62"/>
      <c r="AVE800" s="63"/>
      <c r="AVF800" s="64"/>
      <c r="AVG800" s="64"/>
      <c r="AVH800" s="65"/>
      <c r="AVI800" s="64"/>
      <c r="AVJ800" s="65"/>
      <c r="AVK800" s="66"/>
      <c r="AVL800" s="67"/>
      <c r="AVM800" s="97"/>
      <c r="AVN800" s="97"/>
      <c r="AVO800" s="62"/>
      <c r="AVP800" s="62"/>
      <c r="AVQ800" s="62"/>
      <c r="AVR800" s="62"/>
      <c r="AVS800" s="62"/>
      <c r="AVT800" s="62"/>
      <c r="AVU800" s="63"/>
      <c r="AVV800" s="64"/>
      <c r="AVW800" s="64"/>
      <c r="AVX800" s="65"/>
      <c r="AVY800" s="64"/>
      <c r="AVZ800" s="65"/>
      <c r="AWA800" s="66"/>
      <c r="AWB800" s="67"/>
      <c r="AWC800" s="97"/>
      <c r="AWD800" s="97"/>
      <c r="AWE800" s="62"/>
      <c r="AWF800" s="62"/>
      <c r="AWG800" s="62"/>
      <c r="AWH800" s="62"/>
      <c r="AWI800" s="62"/>
      <c r="AWJ800" s="62"/>
      <c r="AWK800" s="63"/>
      <c r="AWL800" s="64"/>
      <c r="AWM800" s="64"/>
      <c r="AWN800" s="65"/>
      <c r="AWO800" s="64"/>
      <c r="AWP800" s="65"/>
      <c r="AWQ800" s="66"/>
      <c r="AWR800" s="67"/>
      <c r="AWS800" s="97"/>
      <c r="AWT800" s="97"/>
      <c r="AWU800" s="62"/>
      <c r="AWV800" s="62"/>
      <c r="AWW800" s="62"/>
      <c r="AWX800" s="62"/>
      <c r="AWY800" s="62"/>
      <c r="AWZ800" s="62"/>
      <c r="AXA800" s="63"/>
      <c r="AXB800" s="64"/>
      <c r="AXC800" s="64"/>
      <c r="AXD800" s="65"/>
      <c r="AXE800" s="64"/>
      <c r="AXF800" s="65"/>
      <c r="AXG800" s="66"/>
      <c r="AXH800" s="67"/>
      <c r="AXI800" s="97"/>
      <c r="AXJ800" s="97"/>
      <c r="AXK800" s="62"/>
      <c r="AXL800" s="62"/>
      <c r="AXM800" s="62"/>
      <c r="AXN800" s="62"/>
      <c r="AXO800" s="62"/>
      <c r="AXP800" s="62"/>
      <c r="AXQ800" s="63"/>
      <c r="AXR800" s="64"/>
      <c r="AXS800" s="64"/>
      <c r="AXT800" s="65"/>
      <c r="AXU800" s="64"/>
      <c r="AXV800" s="65"/>
      <c r="AXW800" s="66"/>
      <c r="AXX800" s="67"/>
      <c r="AXY800" s="97"/>
      <c r="AXZ800" s="97"/>
      <c r="AYA800" s="62"/>
      <c r="AYB800" s="62"/>
      <c r="AYC800" s="62"/>
      <c r="AYD800" s="62"/>
      <c r="AYE800" s="62"/>
      <c r="AYF800" s="62"/>
      <c r="AYG800" s="63"/>
      <c r="AYH800" s="64"/>
      <c r="AYI800" s="64"/>
      <c r="AYJ800" s="65"/>
      <c r="AYK800" s="64"/>
      <c r="AYL800" s="65"/>
      <c r="AYM800" s="66"/>
      <c r="AYN800" s="67"/>
      <c r="AYO800" s="97"/>
      <c r="AYP800" s="97"/>
      <c r="AYQ800" s="62"/>
      <c r="AYR800" s="62"/>
      <c r="AYS800" s="62"/>
      <c r="AYT800" s="62"/>
      <c r="AYU800" s="62"/>
      <c r="AYV800" s="62"/>
      <c r="AYW800" s="63"/>
      <c r="AYX800" s="64"/>
      <c r="AYY800" s="64"/>
      <c r="AYZ800" s="65"/>
      <c r="AZA800" s="64"/>
      <c r="AZB800" s="65"/>
      <c r="AZC800" s="66"/>
      <c r="AZD800" s="67"/>
      <c r="AZE800" s="97"/>
      <c r="AZF800" s="97"/>
      <c r="AZG800" s="62"/>
      <c r="AZH800" s="62"/>
      <c r="AZI800" s="62"/>
      <c r="AZJ800" s="62"/>
      <c r="AZK800" s="62"/>
      <c r="AZL800" s="62"/>
      <c r="AZM800" s="63"/>
      <c r="AZN800" s="64"/>
      <c r="AZO800" s="64"/>
      <c r="AZP800" s="65"/>
      <c r="AZQ800" s="64"/>
      <c r="AZR800" s="65"/>
      <c r="AZS800" s="66"/>
      <c r="AZT800" s="67"/>
      <c r="AZU800" s="97"/>
      <c r="AZV800" s="97"/>
      <c r="AZW800" s="62"/>
      <c r="AZX800" s="62"/>
      <c r="AZY800" s="62"/>
      <c r="AZZ800" s="62"/>
      <c r="BAA800" s="62"/>
      <c r="BAB800" s="62"/>
      <c r="BAC800" s="63"/>
      <c r="BAD800" s="64"/>
      <c r="BAE800" s="64"/>
      <c r="BAF800" s="65"/>
      <c r="BAG800" s="64"/>
      <c r="BAH800" s="65"/>
      <c r="BAI800" s="66"/>
      <c r="BAJ800" s="67"/>
      <c r="BAK800" s="97"/>
      <c r="BAL800" s="97"/>
      <c r="BAM800" s="62"/>
      <c r="BAN800" s="62"/>
      <c r="BAO800" s="62"/>
      <c r="BAP800" s="62"/>
      <c r="BAQ800" s="62"/>
      <c r="BAR800" s="62"/>
      <c r="BAS800" s="63"/>
      <c r="BAT800" s="64"/>
      <c r="BAU800" s="64"/>
      <c r="BAV800" s="65"/>
      <c r="BAW800" s="64"/>
      <c r="BAX800" s="65"/>
      <c r="BAY800" s="66"/>
      <c r="BAZ800" s="67"/>
      <c r="BBA800" s="97"/>
      <c r="BBB800" s="97"/>
      <c r="BBC800" s="62"/>
      <c r="BBD800" s="62"/>
      <c r="BBE800" s="62"/>
      <c r="BBF800" s="62"/>
      <c r="BBG800" s="62"/>
      <c r="BBH800" s="62"/>
      <c r="BBI800" s="63"/>
      <c r="BBJ800" s="64"/>
      <c r="BBK800" s="64"/>
      <c r="BBL800" s="65"/>
      <c r="BBM800" s="64"/>
      <c r="BBN800" s="65"/>
      <c r="BBO800" s="66"/>
      <c r="BBP800" s="67"/>
      <c r="BBQ800" s="97"/>
      <c r="BBR800" s="97"/>
      <c r="BBS800" s="62"/>
      <c r="BBT800" s="62"/>
      <c r="BBU800" s="62"/>
      <c r="BBV800" s="62"/>
      <c r="BBW800" s="62"/>
      <c r="BBX800" s="62"/>
      <c r="BBY800" s="63"/>
      <c r="BBZ800" s="64"/>
      <c r="BCA800" s="64"/>
      <c r="BCB800" s="65"/>
      <c r="BCC800" s="64"/>
      <c r="BCD800" s="65"/>
      <c r="BCE800" s="66"/>
      <c r="BCF800" s="67"/>
      <c r="BCG800" s="97"/>
      <c r="BCH800" s="97"/>
      <c r="BCI800" s="62"/>
      <c r="BCJ800" s="62"/>
      <c r="BCK800" s="62"/>
      <c r="BCL800" s="62"/>
      <c r="BCM800" s="62"/>
      <c r="BCN800" s="62"/>
      <c r="BCO800" s="63"/>
      <c r="BCP800" s="64"/>
      <c r="BCQ800" s="64"/>
      <c r="BCR800" s="65"/>
      <c r="BCS800" s="64"/>
      <c r="BCT800" s="65"/>
      <c r="BCU800" s="66"/>
      <c r="BCV800" s="67"/>
      <c r="BCW800" s="97"/>
      <c r="BCX800" s="97"/>
      <c r="BCY800" s="62"/>
      <c r="BCZ800" s="62"/>
      <c r="BDA800" s="62"/>
      <c r="BDB800" s="62"/>
      <c r="BDC800" s="62"/>
      <c r="BDD800" s="62"/>
      <c r="BDE800" s="63"/>
      <c r="BDF800" s="64"/>
      <c r="BDG800" s="64"/>
      <c r="BDH800" s="65"/>
      <c r="BDI800" s="64"/>
      <c r="BDJ800" s="65"/>
      <c r="BDK800" s="66"/>
      <c r="BDL800" s="67"/>
      <c r="BDM800" s="97"/>
      <c r="BDN800" s="97"/>
      <c r="BDO800" s="62"/>
      <c r="BDP800" s="62"/>
      <c r="BDQ800" s="62"/>
      <c r="BDR800" s="62"/>
      <c r="BDS800" s="62"/>
      <c r="BDT800" s="62"/>
      <c r="BDU800" s="63"/>
      <c r="BDV800" s="64"/>
      <c r="BDW800" s="64"/>
      <c r="BDX800" s="65"/>
      <c r="BDY800" s="64"/>
      <c r="BDZ800" s="65"/>
      <c r="BEA800" s="66"/>
      <c r="BEB800" s="67"/>
      <c r="BEC800" s="97"/>
      <c r="BED800" s="97"/>
      <c r="BEE800" s="62"/>
      <c r="BEF800" s="62"/>
      <c r="BEG800" s="62"/>
      <c r="BEH800" s="62"/>
      <c r="BEI800" s="62"/>
      <c r="BEJ800" s="62"/>
      <c r="BEK800" s="63"/>
      <c r="BEL800" s="64"/>
      <c r="BEM800" s="64"/>
      <c r="BEN800" s="65"/>
      <c r="BEO800" s="64"/>
      <c r="BEP800" s="65"/>
      <c r="BEQ800" s="66"/>
      <c r="BER800" s="67"/>
      <c r="BES800" s="97"/>
      <c r="BET800" s="97"/>
      <c r="BEU800" s="62"/>
      <c r="BEV800" s="62"/>
      <c r="BEW800" s="62"/>
      <c r="BEX800" s="62"/>
      <c r="BEY800" s="62"/>
      <c r="BEZ800" s="62"/>
      <c r="BFA800" s="63"/>
      <c r="BFB800" s="64"/>
      <c r="BFC800" s="64"/>
      <c r="BFD800" s="65"/>
      <c r="BFE800" s="64"/>
      <c r="BFF800" s="65"/>
      <c r="BFG800" s="66"/>
      <c r="BFH800" s="67"/>
      <c r="BFI800" s="97"/>
      <c r="BFJ800" s="97"/>
      <c r="BFK800" s="62"/>
      <c r="BFL800" s="62"/>
      <c r="BFM800" s="62"/>
      <c r="BFN800" s="62"/>
      <c r="BFO800" s="62"/>
      <c r="BFP800" s="62"/>
      <c r="BFQ800" s="63"/>
      <c r="BFR800" s="64"/>
      <c r="BFS800" s="64"/>
      <c r="BFT800" s="65"/>
      <c r="BFU800" s="64"/>
      <c r="BFV800" s="65"/>
      <c r="BFW800" s="66"/>
      <c r="BFX800" s="67"/>
      <c r="BFY800" s="97"/>
      <c r="BFZ800" s="97"/>
      <c r="BGA800" s="62"/>
      <c r="BGB800" s="62"/>
      <c r="BGC800" s="62"/>
      <c r="BGD800" s="62"/>
      <c r="BGE800" s="62"/>
      <c r="BGF800" s="62"/>
      <c r="BGG800" s="63"/>
      <c r="BGH800" s="64"/>
      <c r="BGI800" s="64"/>
      <c r="BGJ800" s="65"/>
      <c r="BGK800" s="64"/>
      <c r="BGL800" s="65"/>
      <c r="BGM800" s="66"/>
      <c r="BGN800" s="67"/>
      <c r="BGO800" s="97"/>
      <c r="BGP800" s="97"/>
      <c r="BGQ800" s="62"/>
      <c r="BGR800" s="62"/>
      <c r="BGS800" s="62"/>
      <c r="BGT800" s="62"/>
      <c r="BGU800" s="62"/>
      <c r="BGV800" s="62"/>
      <c r="BGW800" s="63"/>
      <c r="BGX800" s="64"/>
      <c r="BGY800" s="64"/>
      <c r="BGZ800" s="65"/>
      <c r="BHA800" s="64"/>
      <c r="BHB800" s="65"/>
      <c r="BHC800" s="66"/>
      <c r="BHD800" s="67"/>
      <c r="BHE800" s="97"/>
      <c r="BHF800" s="97"/>
      <c r="BHG800" s="62"/>
      <c r="BHH800" s="62"/>
      <c r="BHI800" s="62"/>
      <c r="BHJ800" s="62"/>
      <c r="BHK800" s="62"/>
      <c r="BHL800" s="62"/>
      <c r="BHM800" s="63"/>
      <c r="BHN800" s="64"/>
      <c r="BHO800" s="64"/>
      <c r="BHP800" s="65"/>
      <c r="BHQ800" s="64"/>
      <c r="BHR800" s="65"/>
      <c r="BHS800" s="66"/>
      <c r="BHT800" s="67"/>
      <c r="BHU800" s="97"/>
      <c r="BHV800" s="97"/>
      <c r="BHW800" s="62"/>
      <c r="BHX800" s="62"/>
      <c r="BHY800" s="62"/>
      <c r="BHZ800" s="62"/>
      <c r="BIA800" s="62"/>
      <c r="BIB800" s="62"/>
      <c r="BIC800" s="63"/>
      <c r="BID800" s="64"/>
      <c r="BIE800" s="64"/>
      <c r="BIF800" s="65"/>
      <c r="BIG800" s="64"/>
      <c r="BIH800" s="65"/>
      <c r="BII800" s="66"/>
      <c r="BIJ800" s="67"/>
      <c r="BIK800" s="97"/>
      <c r="BIL800" s="97"/>
      <c r="BIM800" s="62"/>
      <c r="BIN800" s="62"/>
      <c r="BIO800" s="62"/>
      <c r="BIP800" s="62"/>
      <c r="BIQ800" s="62"/>
      <c r="BIR800" s="62"/>
      <c r="BIS800" s="63"/>
      <c r="BIT800" s="64"/>
      <c r="BIU800" s="64"/>
      <c r="BIV800" s="65"/>
      <c r="BIW800" s="64"/>
      <c r="BIX800" s="65"/>
      <c r="BIY800" s="66"/>
      <c r="BIZ800" s="67"/>
      <c r="BJA800" s="97"/>
      <c r="BJB800" s="97"/>
      <c r="BJC800" s="62"/>
      <c r="BJD800" s="62"/>
      <c r="BJE800" s="62"/>
      <c r="BJF800" s="62"/>
      <c r="BJG800" s="62"/>
      <c r="BJH800" s="62"/>
      <c r="BJI800" s="63"/>
      <c r="BJJ800" s="64"/>
      <c r="BJK800" s="64"/>
      <c r="BJL800" s="65"/>
      <c r="BJM800" s="64"/>
      <c r="BJN800" s="65"/>
      <c r="BJO800" s="66"/>
      <c r="BJP800" s="67"/>
      <c r="BJQ800" s="97"/>
      <c r="BJR800" s="97"/>
      <c r="BJS800" s="62"/>
      <c r="BJT800" s="62"/>
      <c r="BJU800" s="62"/>
      <c r="BJV800" s="62"/>
      <c r="BJW800" s="62"/>
      <c r="BJX800" s="62"/>
      <c r="BJY800" s="63"/>
      <c r="BJZ800" s="64"/>
      <c r="BKA800" s="64"/>
      <c r="BKB800" s="65"/>
      <c r="BKC800" s="64"/>
      <c r="BKD800" s="65"/>
      <c r="BKE800" s="66"/>
      <c r="BKF800" s="67"/>
      <c r="BKG800" s="97"/>
      <c r="BKH800" s="97"/>
      <c r="BKI800" s="62"/>
      <c r="BKJ800" s="62"/>
      <c r="BKK800" s="62"/>
      <c r="BKL800" s="62"/>
      <c r="BKM800" s="62"/>
      <c r="BKN800" s="62"/>
      <c r="BKO800" s="63"/>
      <c r="BKP800" s="64"/>
      <c r="BKQ800" s="64"/>
      <c r="BKR800" s="65"/>
      <c r="BKS800" s="64"/>
      <c r="BKT800" s="65"/>
      <c r="BKU800" s="66"/>
      <c r="BKV800" s="67"/>
      <c r="BKW800" s="97"/>
      <c r="BKX800" s="97"/>
      <c r="BKY800" s="62"/>
      <c r="BKZ800" s="62"/>
      <c r="BLA800" s="62"/>
      <c r="BLB800" s="62"/>
      <c r="BLC800" s="62"/>
      <c r="BLD800" s="62"/>
      <c r="BLE800" s="63"/>
      <c r="BLF800" s="64"/>
      <c r="BLG800" s="64"/>
      <c r="BLH800" s="65"/>
      <c r="BLI800" s="64"/>
      <c r="BLJ800" s="65"/>
      <c r="BLK800" s="66"/>
      <c r="BLL800" s="67"/>
      <c r="BLM800" s="97"/>
      <c r="BLN800" s="97"/>
      <c r="BLO800" s="62"/>
      <c r="BLP800" s="62"/>
      <c r="BLQ800" s="62"/>
      <c r="BLR800" s="62"/>
      <c r="BLS800" s="62"/>
      <c r="BLT800" s="62"/>
      <c r="BLU800" s="63"/>
      <c r="BLV800" s="64"/>
      <c r="BLW800" s="64"/>
      <c r="BLX800" s="65"/>
      <c r="BLY800" s="64"/>
      <c r="BLZ800" s="65"/>
      <c r="BMA800" s="66"/>
      <c r="BMB800" s="67"/>
      <c r="BMC800" s="97"/>
      <c r="BMD800" s="97"/>
      <c r="BME800" s="62"/>
      <c r="BMF800" s="62"/>
      <c r="BMG800" s="62"/>
      <c r="BMH800" s="62"/>
      <c r="BMI800" s="62"/>
      <c r="BMJ800" s="62"/>
      <c r="BMK800" s="63"/>
      <c r="BML800" s="64"/>
      <c r="BMM800" s="64"/>
      <c r="BMN800" s="65"/>
      <c r="BMO800" s="64"/>
      <c r="BMP800" s="65"/>
      <c r="BMQ800" s="66"/>
      <c r="BMR800" s="67"/>
      <c r="BMS800" s="97"/>
      <c r="BMT800" s="97"/>
      <c r="BMU800" s="62"/>
      <c r="BMV800" s="62"/>
      <c r="BMW800" s="62"/>
      <c r="BMX800" s="62"/>
      <c r="BMY800" s="62"/>
      <c r="BMZ800" s="62"/>
      <c r="BNA800" s="63"/>
      <c r="BNB800" s="64"/>
      <c r="BNC800" s="64"/>
      <c r="BND800" s="65"/>
      <c r="BNE800" s="64"/>
      <c r="BNF800" s="65"/>
      <c r="BNG800" s="66"/>
      <c r="BNH800" s="67"/>
      <c r="BNI800" s="97"/>
      <c r="BNJ800" s="97"/>
      <c r="BNK800" s="62"/>
      <c r="BNL800" s="62"/>
      <c r="BNM800" s="62"/>
      <c r="BNN800" s="62"/>
      <c r="BNO800" s="62"/>
      <c r="BNP800" s="62"/>
      <c r="BNQ800" s="63"/>
      <c r="BNR800" s="64"/>
      <c r="BNS800" s="64"/>
      <c r="BNT800" s="65"/>
      <c r="BNU800" s="64"/>
      <c r="BNV800" s="65"/>
      <c r="BNW800" s="66"/>
      <c r="BNX800" s="67"/>
      <c r="BNY800" s="97"/>
      <c r="BNZ800" s="97"/>
      <c r="BOA800" s="62"/>
      <c r="BOB800" s="62"/>
      <c r="BOC800" s="62"/>
      <c r="BOD800" s="62"/>
      <c r="BOE800" s="62"/>
      <c r="BOF800" s="62"/>
      <c r="BOG800" s="63"/>
      <c r="BOH800" s="64"/>
      <c r="BOI800" s="64"/>
      <c r="BOJ800" s="65"/>
      <c r="BOK800" s="64"/>
      <c r="BOL800" s="65"/>
      <c r="BOM800" s="66"/>
      <c r="BON800" s="67"/>
      <c r="BOO800" s="97"/>
      <c r="BOP800" s="97"/>
      <c r="BOQ800" s="62"/>
      <c r="BOR800" s="62"/>
      <c r="BOS800" s="62"/>
      <c r="BOT800" s="62"/>
      <c r="BOU800" s="62"/>
      <c r="BOV800" s="62"/>
      <c r="BOW800" s="63"/>
      <c r="BOX800" s="64"/>
      <c r="BOY800" s="64"/>
      <c r="BOZ800" s="65"/>
      <c r="BPA800" s="64"/>
      <c r="BPB800" s="65"/>
      <c r="BPC800" s="66"/>
      <c r="BPD800" s="67"/>
      <c r="BPE800" s="97"/>
      <c r="BPF800" s="97"/>
      <c r="BPG800" s="62"/>
      <c r="BPH800" s="62"/>
      <c r="BPI800" s="62"/>
      <c r="BPJ800" s="62"/>
      <c r="BPK800" s="62"/>
      <c r="BPL800" s="62"/>
      <c r="BPM800" s="63"/>
      <c r="BPN800" s="64"/>
      <c r="BPO800" s="64"/>
      <c r="BPP800" s="65"/>
      <c r="BPQ800" s="64"/>
      <c r="BPR800" s="65"/>
      <c r="BPS800" s="66"/>
      <c r="BPT800" s="67"/>
      <c r="BPU800" s="97"/>
      <c r="BPV800" s="97"/>
      <c r="BPW800" s="62"/>
      <c r="BPX800" s="62"/>
      <c r="BPY800" s="62"/>
      <c r="BPZ800" s="62"/>
      <c r="BQA800" s="62"/>
      <c r="BQB800" s="62"/>
      <c r="BQC800" s="63"/>
      <c r="BQD800" s="64"/>
      <c r="BQE800" s="64"/>
      <c r="BQF800" s="65"/>
      <c r="BQG800" s="64"/>
      <c r="BQH800" s="65"/>
      <c r="BQI800" s="66"/>
      <c r="BQJ800" s="67"/>
      <c r="BQK800" s="97"/>
      <c r="BQL800" s="97"/>
      <c r="BQM800" s="62"/>
      <c r="BQN800" s="62"/>
      <c r="BQO800" s="62"/>
      <c r="BQP800" s="62"/>
      <c r="BQQ800" s="62"/>
      <c r="BQR800" s="62"/>
      <c r="BQS800" s="63"/>
      <c r="BQT800" s="64"/>
      <c r="BQU800" s="64"/>
      <c r="BQV800" s="65"/>
      <c r="BQW800" s="64"/>
      <c r="BQX800" s="65"/>
      <c r="BQY800" s="66"/>
      <c r="BQZ800" s="67"/>
      <c r="BRA800" s="97"/>
      <c r="BRB800" s="97"/>
      <c r="BRC800" s="62"/>
      <c r="BRD800" s="62"/>
      <c r="BRE800" s="62"/>
      <c r="BRF800" s="62"/>
      <c r="BRG800" s="62"/>
      <c r="BRH800" s="62"/>
      <c r="BRI800" s="63"/>
      <c r="BRJ800" s="64"/>
      <c r="BRK800" s="64"/>
      <c r="BRL800" s="65"/>
      <c r="BRM800" s="64"/>
      <c r="BRN800" s="65"/>
      <c r="BRO800" s="66"/>
      <c r="BRP800" s="67"/>
      <c r="BRQ800" s="97"/>
      <c r="BRR800" s="97"/>
      <c r="BRS800" s="62"/>
      <c r="BRT800" s="62"/>
      <c r="BRU800" s="62"/>
      <c r="BRV800" s="62"/>
      <c r="BRW800" s="62"/>
      <c r="BRX800" s="62"/>
      <c r="BRY800" s="63"/>
      <c r="BRZ800" s="64"/>
      <c r="BSA800" s="64"/>
      <c r="BSB800" s="65"/>
      <c r="BSC800" s="64"/>
      <c r="BSD800" s="65"/>
      <c r="BSE800" s="66"/>
      <c r="BSF800" s="67"/>
      <c r="BSG800" s="97"/>
      <c r="BSH800" s="97"/>
      <c r="BSI800" s="62"/>
      <c r="BSJ800" s="62"/>
      <c r="BSK800" s="62"/>
      <c r="BSL800" s="62"/>
      <c r="BSM800" s="62"/>
      <c r="BSN800" s="62"/>
      <c r="BSO800" s="63"/>
      <c r="BSP800" s="64"/>
      <c r="BSQ800" s="64"/>
      <c r="BSR800" s="65"/>
      <c r="BSS800" s="64"/>
      <c r="BST800" s="65"/>
      <c r="BSU800" s="66"/>
      <c r="BSV800" s="67"/>
      <c r="BSW800" s="97"/>
      <c r="BSX800" s="97"/>
      <c r="BSY800" s="62"/>
      <c r="BSZ800" s="62"/>
      <c r="BTA800" s="62"/>
      <c r="BTB800" s="62"/>
      <c r="BTC800" s="62"/>
      <c r="BTD800" s="62"/>
      <c r="BTE800" s="63"/>
      <c r="BTF800" s="64"/>
      <c r="BTG800" s="64"/>
      <c r="BTH800" s="65"/>
      <c r="BTI800" s="64"/>
      <c r="BTJ800" s="65"/>
      <c r="BTK800" s="66"/>
      <c r="BTL800" s="67"/>
      <c r="BTM800" s="97"/>
      <c r="BTN800" s="97"/>
      <c r="BTO800" s="62"/>
      <c r="BTP800" s="62"/>
      <c r="BTQ800" s="62"/>
      <c r="BTR800" s="62"/>
      <c r="BTS800" s="62"/>
      <c r="BTT800" s="62"/>
      <c r="BTU800" s="63"/>
      <c r="BTV800" s="64"/>
      <c r="BTW800" s="64"/>
      <c r="BTX800" s="65"/>
      <c r="BTY800" s="64"/>
      <c r="BTZ800" s="65"/>
      <c r="BUA800" s="66"/>
      <c r="BUB800" s="67"/>
      <c r="BUC800" s="97"/>
      <c r="BUD800" s="97"/>
      <c r="BUE800" s="62"/>
      <c r="BUF800" s="62"/>
      <c r="BUG800" s="62"/>
      <c r="BUH800" s="62"/>
      <c r="BUI800" s="62"/>
      <c r="BUJ800" s="62"/>
      <c r="BUK800" s="63"/>
      <c r="BUL800" s="64"/>
      <c r="BUM800" s="64"/>
      <c r="BUN800" s="65"/>
      <c r="BUO800" s="64"/>
      <c r="BUP800" s="65"/>
      <c r="BUQ800" s="66"/>
      <c r="BUR800" s="67"/>
      <c r="BUS800" s="97"/>
      <c r="BUT800" s="97"/>
      <c r="BUU800" s="62"/>
      <c r="BUV800" s="62"/>
      <c r="BUW800" s="62"/>
      <c r="BUX800" s="62"/>
      <c r="BUY800" s="62"/>
      <c r="BUZ800" s="62"/>
      <c r="BVA800" s="63"/>
      <c r="BVB800" s="64"/>
      <c r="BVC800" s="64"/>
      <c r="BVD800" s="65"/>
      <c r="BVE800" s="64"/>
      <c r="BVF800" s="65"/>
      <c r="BVG800" s="66"/>
      <c r="BVH800" s="67"/>
      <c r="BVI800" s="97"/>
      <c r="BVJ800" s="97"/>
      <c r="BVK800" s="62"/>
      <c r="BVL800" s="62"/>
      <c r="BVM800" s="62"/>
      <c r="BVN800" s="62"/>
      <c r="BVO800" s="62"/>
      <c r="BVP800" s="62"/>
      <c r="BVQ800" s="63"/>
      <c r="BVR800" s="64"/>
      <c r="BVS800" s="64"/>
      <c r="BVT800" s="65"/>
      <c r="BVU800" s="64"/>
      <c r="BVV800" s="65"/>
      <c r="BVW800" s="66"/>
      <c r="BVX800" s="67"/>
      <c r="BVY800" s="97"/>
      <c r="BVZ800" s="97"/>
      <c r="BWA800" s="62"/>
      <c r="BWB800" s="62"/>
      <c r="BWC800" s="62"/>
      <c r="BWD800" s="62"/>
      <c r="BWE800" s="62"/>
      <c r="BWF800" s="62"/>
      <c r="BWG800" s="63"/>
      <c r="BWH800" s="64"/>
      <c r="BWI800" s="64"/>
      <c r="BWJ800" s="65"/>
      <c r="BWK800" s="64"/>
      <c r="BWL800" s="65"/>
      <c r="BWM800" s="66"/>
      <c r="BWN800" s="67"/>
      <c r="BWO800" s="97"/>
      <c r="BWP800" s="97"/>
      <c r="BWQ800" s="62"/>
      <c r="BWR800" s="62"/>
      <c r="BWS800" s="62"/>
      <c r="BWT800" s="62"/>
      <c r="BWU800" s="62"/>
      <c r="BWV800" s="62"/>
      <c r="BWW800" s="63"/>
      <c r="BWX800" s="64"/>
      <c r="BWY800" s="64"/>
      <c r="BWZ800" s="65"/>
      <c r="BXA800" s="64"/>
      <c r="BXB800" s="65"/>
      <c r="BXC800" s="66"/>
      <c r="BXD800" s="67"/>
      <c r="BXE800" s="97"/>
      <c r="BXF800" s="97"/>
      <c r="BXG800" s="62"/>
      <c r="BXH800" s="62"/>
      <c r="BXI800" s="62"/>
      <c r="BXJ800" s="62"/>
      <c r="BXK800" s="62"/>
      <c r="BXL800" s="62"/>
      <c r="BXM800" s="63"/>
      <c r="BXN800" s="64"/>
      <c r="BXO800" s="64"/>
      <c r="BXP800" s="65"/>
      <c r="BXQ800" s="64"/>
      <c r="BXR800" s="65"/>
      <c r="BXS800" s="66"/>
      <c r="BXT800" s="67"/>
      <c r="BXU800" s="97"/>
      <c r="BXV800" s="97"/>
      <c r="BXW800" s="62"/>
      <c r="BXX800" s="62"/>
      <c r="BXY800" s="62"/>
      <c r="BXZ800" s="62"/>
      <c r="BYA800" s="62"/>
      <c r="BYB800" s="62"/>
      <c r="BYC800" s="63"/>
      <c r="BYD800" s="64"/>
      <c r="BYE800" s="64"/>
      <c r="BYF800" s="65"/>
      <c r="BYG800" s="64"/>
      <c r="BYH800" s="65"/>
      <c r="BYI800" s="66"/>
      <c r="BYJ800" s="67"/>
      <c r="BYK800" s="97"/>
      <c r="BYL800" s="97"/>
      <c r="BYM800" s="62"/>
      <c r="BYN800" s="62"/>
      <c r="BYO800" s="62"/>
      <c r="BYP800" s="62"/>
      <c r="BYQ800" s="62"/>
      <c r="BYR800" s="62"/>
      <c r="BYS800" s="63"/>
      <c r="BYT800" s="64"/>
      <c r="BYU800" s="64"/>
      <c r="BYV800" s="65"/>
      <c r="BYW800" s="64"/>
      <c r="BYX800" s="65"/>
      <c r="BYY800" s="66"/>
      <c r="BYZ800" s="67"/>
      <c r="BZA800" s="97"/>
      <c r="BZB800" s="97"/>
      <c r="BZC800" s="62"/>
      <c r="BZD800" s="62"/>
      <c r="BZE800" s="62"/>
      <c r="BZF800" s="62"/>
      <c r="BZG800" s="62"/>
      <c r="BZH800" s="62"/>
      <c r="BZI800" s="63"/>
      <c r="BZJ800" s="64"/>
      <c r="BZK800" s="64"/>
      <c r="BZL800" s="65"/>
      <c r="BZM800" s="64"/>
      <c r="BZN800" s="65"/>
      <c r="BZO800" s="66"/>
      <c r="BZP800" s="67"/>
      <c r="BZQ800" s="97"/>
      <c r="BZR800" s="97"/>
      <c r="BZS800" s="62"/>
      <c r="BZT800" s="62"/>
      <c r="BZU800" s="62"/>
      <c r="BZV800" s="62"/>
      <c r="BZW800" s="62"/>
      <c r="BZX800" s="62"/>
      <c r="BZY800" s="63"/>
      <c r="BZZ800" s="64"/>
      <c r="CAA800" s="64"/>
      <c r="CAB800" s="65"/>
      <c r="CAC800" s="64"/>
      <c r="CAD800" s="65"/>
      <c r="CAE800" s="66"/>
      <c r="CAF800" s="67"/>
      <c r="CAG800" s="97"/>
      <c r="CAH800" s="97"/>
      <c r="CAI800" s="62"/>
      <c r="CAJ800" s="62"/>
      <c r="CAK800" s="62"/>
      <c r="CAL800" s="62"/>
      <c r="CAM800" s="62"/>
      <c r="CAN800" s="62"/>
      <c r="CAO800" s="63"/>
      <c r="CAP800" s="64"/>
      <c r="CAQ800" s="64"/>
      <c r="CAR800" s="65"/>
      <c r="CAS800" s="64"/>
      <c r="CAT800" s="65"/>
      <c r="CAU800" s="66"/>
      <c r="CAV800" s="67"/>
      <c r="CAW800" s="97"/>
      <c r="CAX800" s="97"/>
      <c r="CAY800" s="62"/>
      <c r="CAZ800" s="62"/>
      <c r="CBA800" s="62"/>
      <c r="CBB800" s="62"/>
      <c r="CBC800" s="62"/>
      <c r="CBD800" s="62"/>
      <c r="CBE800" s="63"/>
      <c r="CBF800" s="64"/>
      <c r="CBG800" s="64"/>
      <c r="CBH800" s="65"/>
      <c r="CBI800" s="64"/>
      <c r="CBJ800" s="65"/>
      <c r="CBK800" s="66"/>
      <c r="CBL800" s="67"/>
      <c r="CBM800" s="97"/>
      <c r="CBN800" s="97"/>
      <c r="CBO800" s="62"/>
      <c r="CBP800" s="62"/>
      <c r="CBQ800" s="62"/>
      <c r="CBR800" s="62"/>
      <c r="CBS800" s="62"/>
      <c r="CBT800" s="62"/>
      <c r="CBU800" s="63"/>
      <c r="CBV800" s="64"/>
      <c r="CBW800" s="64"/>
      <c r="CBX800" s="65"/>
      <c r="CBY800" s="64"/>
      <c r="CBZ800" s="65"/>
      <c r="CCA800" s="66"/>
      <c r="CCB800" s="67"/>
      <c r="CCC800" s="97"/>
      <c r="CCD800" s="97"/>
      <c r="CCE800" s="62"/>
      <c r="CCF800" s="62"/>
      <c r="CCG800" s="62"/>
      <c r="CCH800" s="62"/>
      <c r="CCI800" s="62"/>
      <c r="CCJ800" s="62"/>
      <c r="CCK800" s="63"/>
      <c r="CCL800" s="64"/>
      <c r="CCM800" s="64"/>
      <c r="CCN800" s="65"/>
      <c r="CCO800" s="64"/>
      <c r="CCP800" s="65"/>
      <c r="CCQ800" s="66"/>
      <c r="CCR800" s="67"/>
      <c r="CCS800" s="97"/>
      <c r="CCT800" s="97"/>
      <c r="CCU800" s="62"/>
      <c r="CCV800" s="62"/>
      <c r="CCW800" s="62"/>
      <c r="CCX800" s="62"/>
      <c r="CCY800" s="62"/>
      <c r="CCZ800" s="62"/>
      <c r="CDA800" s="63"/>
      <c r="CDB800" s="64"/>
      <c r="CDC800" s="64"/>
      <c r="CDD800" s="65"/>
      <c r="CDE800" s="64"/>
      <c r="CDF800" s="65"/>
      <c r="CDG800" s="66"/>
      <c r="CDH800" s="67"/>
      <c r="CDI800" s="97"/>
      <c r="CDJ800" s="97"/>
      <c r="CDK800" s="62"/>
      <c r="CDL800" s="62"/>
      <c r="CDM800" s="62"/>
      <c r="CDN800" s="62"/>
      <c r="CDO800" s="62"/>
      <c r="CDP800" s="62"/>
      <c r="CDQ800" s="63"/>
      <c r="CDR800" s="64"/>
      <c r="CDS800" s="64"/>
      <c r="CDT800" s="65"/>
      <c r="CDU800" s="64"/>
      <c r="CDV800" s="65"/>
      <c r="CDW800" s="66"/>
      <c r="CDX800" s="67"/>
      <c r="CDY800" s="97"/>
      <c r="CDZ800" s="97"/>
      <c r="CEA800" s="62"/>
      <c r="CEB800" s="62"/>
      <c r="CEC800" s="62"/>
      <c r="CED800" s="62"/>
      <c r="CEE800" s="62"/>
      <c r="CEF800" s="62"/>
      <c r="CEG800" s="63"/>
      <c r="CEH800" s="64"/>
      <c r="CEI800" s="64"/>
      <c r="CEJ800" s="65"/>
      <c r="CEK800" s="64"/>
      <c r="CEL800" s="65"/>
      <c r="CEM800" s="66"/>
      <c r="CEN800" s="67"/>
      <c r="CEO800" s="97"/>
      <c r="CEP800" s="97"/>
      <c r="CEQ800" s="62"/>
      <c r="CER800" s="62"/>
      <c r="CES800" s="62"/>
      <c r="CET800" s="62"/>
      <c r="CEU800" s="62"/>
      <c r="CEV800" s="62"/>
      <c r="CEW800" s="63"/>
      <c r="CEX800" s="64"/>
      <c r="CEY800" s="64"/>
      <c r="CEZ800" s="65"/>
      <c r="CFA800" s="64"/>
      <c r="CFB800" s="65"/>
      <c r="CFC800" s="66"/>
      <c r="CFD800" s="67"/>
      <c r="CFE800" s="97"/>
      <c r="CFF800" s="97"/>
      <c r="CFG800" s="62"/>
      <c r="CFH800" s="62"/>
      <c r="CFI800" s="62"/>
      <c r="CFJ800" s="62"/>
      <c r="CFK800" s="62"/>
      <c r="CFL800" s="62"/>
      <c r="CFM800" s="63"/>
      <c r="CFN800" s="64"/>
      <c r="CFO800" s="64"/>
      <c r="CFP800" s="65"/>
      <c r="CFQ800" s="64"/>
      <c r="CFR800" s="65"/>
      <c r="CFS800" s="66"/>
      <c r="CFT800" s="67"/>
      <c r="CFU800" s="97"/>
      <c r="CFV800" s="97"/>
      <c r="CFW800" s="62"/>
      <c r="CFX800" s="62"/>
      <c r="CFY800" s="62"/>
      <c r="CFZ800" s="62"/>
      <c r="CGA800" s="62"/>
      <c r="CGB800" s="62"/>
      <c r="CGC800" s="63"/>
      <c r="CGD800" s="64"/>
      <c r="CGE800" s="64"/>
      <c r="CGF800" s="65"/>
      <c r="CGG800" s="64"/>
      <c r="CGH800" s="65"/>
      <c r="CGI800" s="66"/>
      <c r="CGJ800" s="67"/>
      <c r="CGK800" s="97"/>
      <c r="CGL800" s="97"/>
      <c r="CGM800" s="62"/>
      <c r="CGN800" s="62"/>
      <c r="CGO800" s="62"/>
      <c r="CGP800" s="62"/>
      <c r="CGQ800" s="62"/>
      <c r="CGR800" s="62"/>
      <c r="CGS800" s="63"/>
      <c r="CGT800" s="64"/>
      <c r="CGU800" s="64"/>
      <c r="CGV800" s="65"/>
      <c r="CGW800" s="64"/>
      <c r="CGX800" s="65"/>
      <c r="CGY800" s="66"/>
      <c r="CGZ800" s="67"/>
      <c r="CHA800" s="97"/>
      <c r="CHB800" s="97"/>
      <c r="CHC800" s="62"/>
      <c r="CHD800" s="62"/>
      <c r="CHE800" s="62"/>
      <c r="CHF800" s="62"/>
      <c r="CHG800" s="62"/>
      <c r="CHH800" s="62"/>
      <c r="CHI800" s="63"/>
      <c r="CHJ800" s="64"/>
      <c r="CHK800" s="64"/>
      <c r="CHL800" s="65"/>
      <c r="CHM800" s="64"/>
      <c r="CHN800" s="65"/>
      <c r="CHO800" s="66"/>
      <c r="CHP800" s="67"/>
      <c r="CHQ800" s="97"/>
      <c r="CHR800" s="97"/>
      <c r="CHS800" s="62"/>
      <c r="CHT800" s="62"/>
      <c r="CHU800" s="62"/>
      <c r="CHV800" s="62"/>
      <c r="CHW800" s="62"/>
      <c r="CHX800" s="62"/>
      <c r="CHY800" s="63"/>
      <c r="CHZ800" s="64"/>
      <c r="CIA800" s="64"/>
      <c r="CIB800" s="65"/>
      <c r="CIC800" s="64"/>
      <c r="CID800" s="65"/>
      <c r="CIE800" s="66"/>
      <c r="CIF800" s="67"/>
      <c r="CIG800" s="97"/>
      <c r="CIH800" s="97"/>
      <c r="CII800" s="62"/>
      <c r="CIJ800" s="62"/>
      <c r="CIK800" s="62"/>
      <c r="CIL800" s="62"/>
      <c r="CIM800" s="62"/>
      <c r="CIN800" s="62"/>
      <c r="CIO800" s="63"/>
      <c r="CIP800" s="64"/>
      <c r="CIQ800" s="64"/>
      <c r="CIR800" s="65"/>
      <c r="CIS800" s="64"/>
      <c r="CIT800" s="65"/>
      <c r="CIU800" s="66"/>
      <c r="CIV800" s="67"/>
      <c r="CIW800" s="97"/>
      <c r="CIX800" s="97"/>
      <c r="CIY800" s="62"/>
      <c r="CIZ800" s="62"/>
      <c r="CJA800" s="62"/>
      <c r="CJB800" s="62"/>
      <c r="CJC800" s="62"/>
      <c r="CJD800" s="62"/>
      <c r="CJE800" s="63"/>
      <c r="CJF800" s="64"/>
      <c r="CJG800" s="64"/>
      <c r="CJH800" s="65"/>
      <c r="CJI800" s="64"/>
      <c r="CJJ800" s="65"/>
      <c r="CJK800" s="66"/>
      <c r="CJL800" s="67"/>
      <c r="CJM800" s="97"/>
      <c r="CJN800" s="97"/>
      <c r="CJO800" s="62"/>
      <c r="CJP800" s="62"/>
      <c r="CJQ800" s="62"/>
      <c r="CJR800" s="62"/>
      <c r="CJS800" s="62"/>
      <c r="CJT800" s="62"/>
      <c r="CJU800" s="63"/>
      <c r="CJV800" s="64"/>
      <c r="CJW800" s="64"/>
      <c r="CJX800" s="65"/>
      <c r="CJY800" s="64"/>
      <c r="CJZ800" s="65"/>
      <c r="CKA800" s="66"/>
      <c r="CKB800" s="67"/>
      <c r="CKC800" s="97"/>
      <c r="CKD800" s="97"/>
      <c r="CKE800" s="62"/>
      <c r="CKF800" s="62"/>
      <c r="CKG800" s="62"/>
      <c r="CKH800" s="62"/>
      <c r="CKI800" s="62"/>
      <c r="CKJ800" s="62"/>
      <c r="CKK800" s="63"/>
      <c r="CKL800" s="64"/>
      <c r="CKM800" s="64"/>
      <c r="CKN800" s="65"/>
      <c r="CKO800" s="64"/>
      <c r="CKP800" s="65"/>
      <c r="CKQ800" s="66"/>
      <c r="CKR800" s="67"/>
      <c r="CKS800" s="97"/>
      <c r="CKT800" s="97"/>
      <c r="CKU800" s="62"/>
      <c r="CKV800" s="62"/>
      <c r="CKW800" s="62"/>
      <c r="CKX800" s="62"/>
      <c r="CKY800" s="62"/>
      <c r="CKZ800" s="62"/>
      <c r="CLA800" s="63"/>
      <c r="CLB800" s="64"/>
      <c r="CLC800" s="64"/>
      <c r="CLD800" s="65"/>
      <c r="CLE800" s="64"/>
      <c r="CLF800" s="65"/>
      <c r="CLG800" s="66"/>
      <c r="CLH800" s="67"/>
      <c r="CLI800" s="97"/>
      <c r="CLJ800" s="97"/>
      <c r="CLK800" s="62"/>
      <c r="CLL800" s="62"/>
      <c r="CLM800" s="62"/>
      <c r="CLN800" s="62"/>
      <c r="CLO800" s="62"/>
      <c r="CLP800" s="62"/>
      <c r="CLQ800" s="63"/>
      <c r="CLR800" s="64"/>
      <c r="CLS800" s="64"/>
      <c r="CLT800" s="65"/>
      <c r="CLU800" s="64"/>
      <c r="CLV800" s="65"/>
      <c r="CLW800" s="66"/>
      <c r="CLX800" s="67"/>
      <c r="CLY800" s="97"/>
      <c r="CLZ800" s="97"/>
      <c r="CMA800" s="62"/>
      <c r="CMB800" s="62"/>
      <c r="CMC800" s="62"/>
      <c r="CMD800" s="62"/>
      <c r="CME800" s="62"/>
      <c r="CMF800" s="62"/>
      <c r="CMG800" s="63"/>
      <c r="CMH800" s="64"/>
      <c r="CMI800" s="64"/>
      <c r="CMJ800" s="65"/>
      <c r="CMK800" s="64"/>
      <c r="CML800" s="65"/>
      <c r="CMM800" s="66"/>
      <c r="CMN800" s="67"/>
      <c r="CMO800" s="97"/>
      <c r="CMP800" s="97"/>
      <c r="CMQ800" s="62"/>
      <c r="CMR800" s="62"/>
      <c r="CMS800" s="62"/>
      <c r="CMT800" s="62"/>
      <c r="CMU800" s="62"/>
      <c r="CMV800" s="62"/>
      <c r="CMW800" s="63"/>
      <c r="CMX800" s="64"/>
      <c r="CMY800" s="64"/>
      <c r="CMZ800" s="65"/>
      <c r="CNA800" s="64"/>
      <c r="CNB800" s="65"/>
      <c r="CNC800" s="66"/>
      <c r="CND800" s="67"/>
      <c r="CNE800" s="97"/>
      <c r="CNF800" s="97"/>
      <c r="CNG800" s="62"/>
      <c r="CNH800" s="62"/>
      <c r="CNI800" s="62"/>
      <c r="CNJ800" s="62"/>
      <c r="CNK800" s="62"/>
      <c r="CNL800" s="62"/>
      <c r="CNM800" s="63"/>
      <c r="CNN800" s="64"/>
      <c r="CNO800" s="64"/>
      <c r="CNP800" s="65"/>
      <c r="CNQ800" s="64"/>
      <c r="CNR800" s="65"/>
      <c r="CNS800" s="66"/>
      <c r="CNT800" s="67"/>
      <c r="CNU800" s="97"/>
      <c r="CNV800" s="97"/>
      <c r="CNW800" s="62"/>
      <c r="CNX800" s="62"/>
      <c r="CNY800" s="62"/>
      <c r="CNZ800" s="62"/>
      <c r="COA800" s="62"/>
      <c r="COB800" s="62"/>
      <c r="COC800" s="63"/>
      <c r="COD800" s="64"/>
      <c r="COE800" s="64"/>
      <c r="COF800" s="65"/>
      <c r="COG800" s="64"/>
      <c r="COH800" s="65"/>
      <c r="COI800" s="66"/>
      <c r="COJ800" s="67"/>
      <c r="COK800" s="97"/>
      <c r="COL800" s="97"/>
      <c r="COM800" s="62"/>
      <c r="CON800" s="62"/>
      <c r="COO800" s="62"/>
      <c r="COP800" s="62"/>
      <c r="COQ800" s="62"/>
      <c r="COR800" s="62"/>
      <c r="COS800" s="63"/>
      <c r="COT800" s="64"/>
      <c r="COU800" s="64"/>
      <c r="COV800" s="65"/>
      <c r="COW800" s="64"/>
      <c r="COX800" s="65"/>
      <c r="COY800" s="66"/>
      <c r="COZ800" s="67"/>
      <c r="CPA800" s="97"/>
      <c r="CPB800" s="97"/>
      <c r="CPC800" s="62"/>
      <c r="CPD800" s="62"/>
      <c r="CPE800" s="62"/>
      <c r="CPF800" s="62"/>
      <c r="CPG800" s="62"/>
      <c r="CPH800" s="62"/>
      <c r="CPI800" s="63"/>
      <c r="CPJ800" s="64"/>
      <c r="CPK800" s="64"/>
      <c r="CPL800" s="65"/>
      <c r="CPM800" s="64"/>
      <c r="CPN800" s="65"/>
      <c r="CPO800" s="66"/>
      <c r="CPP800" s="67"/>
      <c r="CPQ800" s="97"/>
      <c r="CPR800" s="97"/>
      <c r="CPS800" s="62"/>
      <c r="CPT800" s="62"/>
      <c r="CPU800" s="62"/>
      <c r="CPV800" s="62"/>
      <c r="CPW800" s="62"/>
      <c r="CPX800" s="62"/>
      <c r="CPY800" s="63"/>
      <c r="CPZ800" s="64"/>
      <c r="CQA800" s="64"/>
      <c r="CQB800" s="65"/>
      <c r="CQC800" s="64"/>
      <c r="CQD800" s="65"/>
      <c r="CQE800" s="66"/>
      <c r="CQF800" s="67"/>
      <c r="CQG800" s="97"/>
      <c r="CQH800" s="97"/>
      <c r="CQI800" s="62"/>
      <c r="CQJ800" s="62"/>
      <c r="CQK800" s="62"/>
      <c r="CQL800" s="62"/>
      <c r="CQM800" s="62"/>
      <c r="CQN800" s="62"/>
      <c r="CQO800" s="63"/>
      <c r="CQP800" s="64"/>
      <c r="CQQ800" s="64"/>
      <c r="CQR800" s="65"/>
      <c r="CQS800" s="64"/>
      <c r="CQT800" s="65"/>
      <c r="CQU800" s="66"/>
      <c r="CQV800" s="67"/>
      <c r="CQW800" s="97"/>
      <c r="CQX800" s="97"/>
      <c r="CQY800" s="62"/>
      <c r="CQZ800" s="62"/>
      <c r="CRA800" s="62"/>
      <c r="CRB800" s="62"/>
      <c r="CRC800" s="62"/>
      <c r="CRD800" s="62"/>
      <c r="CRE800" s="63"/>
      <c r="CRF800" s="64"/>
      <c r="CRG800" s="64"/>
      <c r="CRH800" s="65"/>
      <c r="CRI800" s="64"/>
      <c r="CRJ800" s="65"/>
      <c r="CRK800" s="66"/>
      <c r="CRL800" s="67"/>
      <c r="CRM800" s="97"/>
      <c r="CRN800" s="97"/>
      <c r="CRO800" s="62"/>
      <c r="CRP800" s="62"/>
      <c r="CRQ800" s="62"/>
      <c r="CRR800" s="62"/>
      <c r="CRS800" s="62"/>
      <c r="CRT800" s="62"/>
      <c r="CRU800" s="63"/>
      <c r="CRV800" s="64"/>
      <c r="CRW800" s="64"/>
      <c r="CRX800" s="65"/>
      <c r="CRY800" s="64"/>
      <c r="CRZ800" s="65"/>
      <c r="CSA800" s="66"/>
      <c r="CSB800" s="67"/>
      <c r="CSC800" s="97"/>
      <c r="CSD800" s="97"/>
      <c r="CSE800" s="62"/>
      <c r="CSF800" s="62"/>
      <c r="CSG800" s="62"/>
      <c r="CSH800" s="62"/>
      <c r="CSI800" s="62"/>
      <c r="CSJ800" s="62"/>
      <c r="CSK800" s="63"/>
      <c r="CSL800" s="64"/>
      <c r="CSM800" s="64"/>
      <c r="CSN800" s="65"/>
      <c r="CSO800" s="64"/>
      <c r="CSP800" s="65"/>
      <c r="CSQ800" s="66"/>
      <c r="CSR800" s="67"/>
      <c r="CSS800" s="97"/>
      <c r="CST800" s="97"/>
      <c r="CSU800" s="62"/>
      <c r="CSV800" s="62"/>
      <c r="CSW800" s="62"/>
      <c r="CSX800" s="62"/>
      <c r="CSY800" s="62"/>
      <c r="CSZ800" s="62"/>
      <c r="CTA800" s="63"/>
      <c r="CTB800" s="64"/>
      <c r="CTC800" s="64"/>
      <c r="CTD800" s="65"/>
      <c r="CTE800" s="64"/>
      <c r="CTF800" s="65"/>
      <c r="CTG800" s="66"/>
      <c r="CTH800" s="67"/>
      <c r="CTI800" s="97"/>
      <c r="CTJ800" s="97"/>
      <c r="CTK800" s="62"/>
      <c r="CTL800" s="62"/>
      <c r="CTM800" s="62"/>
      <c r="CTN800" s="62"/>
      <c r="CTO800" s="62"/>
      <c r="CTP800" s="62"/>
      <c r="CTQ800" s="63"/>
      <c r="CTR800" s="64"/>
      <c r="CTS800" s="64"/>
      <c r="CTT800" s="65"/>
      <c r="CTU800" s="64"/>
      <c r="CTV800" s="65"/>
      <c r="CTW800" s="66"/>
      <c r="CTX800" s="67"/>
      <c r="CTY800" s="97"/>
      <c r="CTZ800" s="97"/>
      <c r="CUA800" s="62"/>
      <c r="CUB800" s="62"/>
      <c r="CUC800" s="62"/>
      <c r="CUD800" s="62"/>
      <c r="CUE800" s="62"/>
      <c r="CUF800" s="62"/>
      <c r="CUG800" s="63"/>
      <c r="CUH800" s="64"/>
      <c r="CUI800" s="64"/>
      <c r="CUJ800" s="65"/>
      <c r="CUK800" s="64"/>
      <c r="CUL800" s="65"/>
      <c r="CUM800" s="66"/>
      <c r="CUN800" s="67"/>
      <c r="CUO800" s="97"/>
      <c r="CUP800" s="97"/>
      <c r="CUQ800" s="62"/>
      <c r="CUR800" s="62"/>
      <c r="CUS800" s="62"/>
      <c r="CUT800" s="62"/>
      <c r="CUU800" s="62"/>
      <c r="CUV800" s="62"/>
      <c r="CUW800" s="63"/>
      <c r="CUX800" s="64"/>
      <c r="CUY800" s="64"/>
      <c r="CUZ800" s="65"/>
      <c r="CVA800" s="64"/>
      <c r="CVB800" s="65"/>
      <c r="CVC800" s="66"/>
      <c r="CVD800" s="67"/>
      <c r="CVE800" s="97"/>
      <c r="CVF800" s="97"/>
      <c r="CVG800" s="62"/>
      <c r="CVH800" s="62"/>
      <c r="CVI800" s="62"/>
      <c r="CVJ800" s="62"/>
      <c r="CVK800" s="62"/>
      <c r="CVL800" s="62"/>
      <c r="CVM800" s="63"/>
      <c r="CVN800" s="64"/>
      <c r="CVO800" s="64"/>
      <c r="CVP800" s="65"/>
      <c r="CVQ800" s="64"/>
      <c r="CVR800" s="65"/>
      <c r="CVS800" s="66"/>
      <c r="CVT800" s="67"/>
      <c r="CVU800" s="97"/>
      <c r="CVV800" s="97"/>
      <c r="CVW800" s="62"/>
      <c r="CVX800" s="62"/>
      <c r="CVY800" s="62"/>
      <c r="CVZ800" s="62"/>
      <c r="CWA800" s="62"/>
      <c r="CWB800" s="62"/>
      <c r="CWC800" s="63"/>
      <c r="CWD800" s="64"/>
      <c r="CWE800" s="64"/>
      <c r="CWF800" s="65"/>
      <c r="CWG800" s="64"/>
      <c r="CWH800" s="65"/>
      <c r="CWI800" s="66"/>
      <c r="CWJ800" s="67"/>
      <c r="CWK800" s="97"/>
      <c r="CWL800" s="97"/>
      <c r="CWM800" s="62"/>
      <c r="CWN800" s="62"/>
      <c r="CWO800" s="62"/>
      <c r="CWP800" s="62"/>
      <c r="CWQ800" s="62"/>
      <c r="CWR800" s="62"/>
      <c r="CWS800" s="63"/>
      <c r="CWT800" s="64"/>
      <c r="CWU800" s="64"/>
      <c r="CWV800" s="65"/>
      <c r="CWW800" s="64"/>
      <c r="CWX800" s="65"/>
      <c r="CWY800" s="66"/>
      <c r="CWZ800" s="67"/>
      <c r="CXA800" s="97"/>
      <c r="CXB800" s="97"/>
      <c r="CXC800" s="62"/>
      <c r="CXD800" s="62"/>
      <c r="CXE800" s="62"/>
      <c r="CXF800" s="62"/>
      <c r="CXG800" s="62"/>
      <c r="CXH800" s="62"/>
      <c r="CXI800" s="63"/>
      <c r="CXJ800" s="64"/>
      <c r="CXK800" s="64"/>
      <c r="CXL800" s="65"/>
      <c r="CXM800" s="64"/>
      <c r="CXN800" s="65"/>
      <c r="CXO800" s="66"/>
      <c r="CXP800" s="67"/>
      <c r="CXQ800" s="97"/>
      <c r="CXR800" s="97"/>
      <c r="CXS800" s="62"/>
      <c r="CXT800" s="62"/>
      <c r="CXU800" s="62"/>
      <c r="CXV800" s="62"/>
      <c r="CXW800" s="62"/>
      <c r="CXX800" s="62"/>
      <c r="CXY800" s="63"/>
      <c r="CXZ800" s="64"/>
      <c r="CYA800" s="64"/>
      <c r="CYB800" s="65"/>
      <c r="CYC800" s="64"/>
      <c r="CYD800" s="65"/>
      <c r="CYE800" s="66"/>
      <c r="CYF800" s="67"/>
      <c r="CYG800" s="97"/>
      <c r="CYH800" s="97"/>
      <c r="CYI800" s="62"/>
      <c r="CYJ800" s="62"/>
      <c r="CYK800" s="62"/>
      <c r="CYL800" s="62"/>
      <c r="CYM800" s="62"/>
      <c r="CYN800" s="62"/>
      <c r="CYO800" s="63"/>
      <c r="CYP800" s="64"/>
      <c r="CYQ800" s="64"/>
      <c r="CYR800" s="65"/>
      <c r="CYS800" s="64"/>
      <c r="CYT800" s="65"/>
      <c r="CYU800" s="66"/>
      <c r="CYV800" s="67"/>
      <c r="CYW800" s="97"/>
      <c r="CYX800" s="97"/>
      <c r="CYY800" s="62"/>
      <c r="CYZ800" s="62"/>
      <c r="CZA800" s="62"/>
      <c r="CZB800" s="62"/>
      <c r="CZC800" s="62"/>
      <c r="CZD800" s="62"/>
      <c r="CZE800" s="63"/>
      <c r="CZF800" s="64"/>
      <c r="CZG800" s="64"/>
      <c r="CZH800" s="65"/>
      <c r="CZI800" s="64"/>
      <c r="CZJ800" s="65"/>
      <c r="CZK800" s="66"/>
      <c r="CZL800" s="67"/>
      <c r="CZM800" s="97"/>
      <c r="CZN800" s="97"/>
      <c r="CZO800" s="62"/>
      <c r="CZP800" s="62"/>
      <c r="CZQ800" s="62"/>
      <c r="CZR800" s="62"/>
      <c r="CZS800" s="62"/>
      <c r="CZT800" s="62"/>
      <c r="CZU800" s="63"/>
      <c r="CZV800" s="64"/>
      <c r="CZW800" s="64"/>
      <c r="CZX800" s="65"/>
      <c r="CZY800" s="64"/>
      <c r="CZZ800" s="65"/>
      <c r="DAA800" s="66"/>
      <c r="DAB800" s="67"/>
      <c r="DAC800" s="97"/>
      <c r="DAD800" s="97"/>
      <c r="DAE800" s="62"/>
      <c r="DAF800" s="62"/>
      <c r="DAG800" s="62"/>
      <c r="DAH800" s="62"/>
      <c r="DAI800" s="62"/>
      <c r="DAJ800" s="62"/>
      <c r="DAK800" s="63"/>
      <c r="DAL800" s="64"/>
      <c r="DAM800" s="64"/>
      <c r="DAN800" s="65"/>
      <c r="DAO800" s="64"/>
      <c r="DAP800" s="65"/>
      <c r="DAQ800" s="66"/>
      <c r="DAR800" s="67"/>
      <c r="DAS800" s="97"/>
      <c r="DAT800" s="97"/>
      <c r="DAU800" s="62"/>
      <c r="DAV800" s="62"/>
      <c r="DAW800" s="62"/>
      <c r="DAX800" s="62"/>
      <c r="DAY800" s="62"/>
      <c r="DAZ800" s="62"/>
      <c r="DBA800" s="63"/>
      <c r="DBB800" s="64"/>
      <c r="DBC800" s="64"/>
      <c r="DBD800" s="65"/>
      <c r="DBE800" s="64"/>
      <c r="DBF800" s="65"/>
      <c r="DBG800" s="66"/>
      <c r="DBH800" s="67"/>
      <c r="DBI800" s="97"/>
      <c r="DBJ800" s="97"/>
      <c r="DBK800" s="62"/>
      <c r="DBL800" s="62"/>
      <c r="DBM800" s="62"/>
      <c r="DBN800" s="62"/>
      <c r="DBO800" s="62"/>
      <c r="DBP800" s="62"/>
      <c r="DBQ800" s="63"/>
      <c r="DBR800" s="64"/>
      <c r="DBS800" s="64"/>
      <c r="DBT800" s="65"/>
      <c r="DBU800" s="64"/>
      <c r="DBV800" s="65"/>
      <c r="DBW800" s="66"/>
      <c r="DBX800" s="67"/>
      <c r="DBY800" s="97"/>
      <c r="DBZ800" s="97"/>
      <c r="DCA800" s="62"/>
      <c r="DCB800" s="62"/>
      <c r="DCC800" s="62"/>
      <c r="DCD800" s="62"/>
      <c r="DCE800" s="62"/>
      <c r="DCF800" s="62"/>
      <c r="DCG800" s="63"/>
      <c r="DCH800" s="64"/>
      <c r="DCI800" s="64"/>
      <c r="DCJ800" s="65"/>
      <c r="DCK800" s="64"/>
      <c r="DCL800" s="65"/>
      <c r="DCM800" s="66"/>
      <c r="DCN800" s="67"/>
      <c r="DCO800" s="97"/>
      <c r="DCP800" s="97"/>
      <c r="DCQ800" s="62"/>
      <c r="DCR800" s="62"/>
      <c r="DCS800" s="62"/>
      <c r="DCT800" s="62"/>
      <c r="DCU800" s="62"/>
      <c r="DCV800" s="62"/>
      <c r="DCW800" s="63"/>
      <c r="DCX800" s="64"/>
      <c r="DCY800" s="64"/>
      <c r="DCZ800" s="65"/>
      <c r="DDA800" s="64"/>
      <c r="DDB800" s="65"/>
      <c r="DDC800" s="66"/>
      <c r="DDD800" s="67"/>
      <c r="DDE800" s="97"/>
      <c r="DDF800" s="97"/>
      <c r="DDG800" s="62"/>
      <c r="DDH800" s="62"/>
      <c r="DDI800" s="62"/>
      <c r="DDJ800" s="62"/>
      <c r="DDK800" s="62"/>
      <c r="DDL800" s="62"/>
      <c r="DDM800" s="63"/>
      <c r="DDN800" s="64"/>
      <c r="DDO800" s="64"/>
      <c r="DDP800" s="65"/>
      <c r="DDQ800" s="64"/>
      <c r="DDR800" s="65"/>
      <c r="DDS800" s="66"/>
      <c r="DDT800" s="67"/>
      <c r="DDU800" s="97"/>
      <c r="DDV800" s="97"/>
      <c r="DDW800" s="62"/>
      <c r="DDX800" s="62"/>
      <c r="DDY800" s="62"/>
      <c r="DDZ800" s="62"/>
      <c r="DEA800" s="62"/>
      <c r="DEB800" s="62"/>
      <c r="DEC800" s="63"/>
      <c r="DED800" s="64"/>
      <c r="DEE800" s="64"/>
      <c r="DEF800" s="65"/>
      <c r="DEG800" s="64"/>
      <c r="DEH800" s="65"/>
      <c r="DEI800" s="66"/>
      <c r="DEJ800" s="67"/>
      <c r="DEK800" s="97"/>
      <c r="DEL800" s="97"/>
      <c r="DEM800" s="62"/>
      <c r="DEN800" s="62"/>
      <c r="DEO800" s="62"/>
      <c r="DEP800" s="62"/>
      <c r="DEQ800" s="62"/>
      <c r="DER800" s="62"/>
      <c r="DES800" s="63"/>
      <c r="DET800" s="64"/>
      <c r="DEU800" s="64"/>
      <c r="DEV800" s="65"/>
      <c r="DEW800" s="64"/>
      <c r="DEX800" s="65"/>
      <c r="DEY800" s="66"/>
      <c r="DEZ800" s="67"/>
      <c r="DFA800" s="97"/>
      <c r="DFB800" s="97"/>
      <c r="DFC800" s="62"/>
      <c r="DFD800" s="62"/>
      <c r="DFE800" s="62"/>
      <c r="DFF800" s="62"/>
      <c r="DFG800" s="62"/>
      <c r="DFH800" s="62"/>
      <c r="DFI800" s="63"/>
      <c r="DFJ800" s="64"/>
      <c r="DFK800" s="64"/>
      <c r="DFL800" s="65"/>
      <c r="DFM800" s="64"/>
      <c r="DFN800" s="65"/>
      <c r="DFO800" s="66"/>
      <c r="DFP800" s="67"/>
      <c r="DFQ800" s="97"/>
      <c r="DFR800" s="97"/>
      <c r="DFS800" s="62"/>
      <c r="DFT800" s="62"/>
      <c r="DFU800" s="62"/>
      <c r="DFV800" s="62"/>
      <c r="DFW800" s="62"/>
      <c r="DFX800" s="62"/>
      <c r="DFY800" s="63"/>
      <c r="DFZ800" s="64"/>
      <c r="DGA800" s="64"/>
      <c r="DGB800" s="65"/>
      <c r="DGC800" s="64"/>
      <c r="DGD800" s="65"/>
      <c r="DGE800" s="66"/>
      <c r="DGF800" s="67"/>
      <c r="DGG800" s="97"/>
      <c r="DGH800" s="97"/>
      <c r="DGI800" s="62"/>
      <c r="DGJ800" s="62"/>
      <c r="DGK800" s="62"/>
      <c r="DGL800" s="62"/>
      <c r="DGM800" s="62"/>
      <c r="DGN800" s="62"/>
      <c r="DGO800" s="63"/>
      <c r="DGP800" s="64"/>
      <c r="DGQ800" s="64"/>
      <c r="DGR800" s="65"/>
      <c r="DGS800" s="64"/>
      <c r="DGT800" s="65"/>
      <c r="DGU800" s="66"/>
      <c r="DGV800" s="67"/>
      <c r="DGW800" s="97"/>
      <c r="DGX800" s="97"/>
      <c r="DGY800" s="62"/>
      <c r="DGZ800" s="62"/>
      <c r="DHA800" s="62"/>
      <c r="DHB800" s="62"/>
      <c r="DHC800" s="62"/>
      <c r="DHD800" s="62"/>
      <c r="DHE800" s="63"/>
      <c r="DHF800" s="64"/>
      <c r="DHG800" s="64"/>
      <c r="DHH800" s="65"/>
      <c r="DHI800" s="64"/>
      <c r="DHJ800" s="65"/>
      <c r="DHK800" s="66"/>
      <c r="DHL800" s="67"/>
      <c r="DHM800" s="97"/>
      <c r="DHN800" s="97"/>
      <c r="DHO800" s="62"/>
      <c r="DHP800" s="62"/>
      <c r="DHQ800" s="62"/>
      <c r="DHR800" s="62"/>
      <c r="DHS800" s="62"/>
      <c r="DHT800" s="62"/>
      <c r="DHU800" s="63"/>
      <c r="DHV800" s="64"/>
      <c r="DHW800" s="64"/>
      <c r="DHX800" s="65"/>
      <c r="DHY800" s="64"/>
      <c r="DHZ800" s="65"/>
      <c r="DIA800" s="66"/>
      <c r="DIB800" s="67"/>
      <c r="DIC800" s="97"/>
      <c r="DID800" s="97"/>
      <c r="DIE800" s="62"/>
      <c r="DIF800" s="62"/>
      <c r="DIG800" s="62"/>
      <c r="DIH800" s="62"/>
      <c r="DII800" s="62"/>
      <c r="DIJ800" s="62"/>
      <c r="DIK800" s="63"/>
      <c r="DIL800" s="64"/>
      <c r="DIM800" s="64"/>
      <c r="DIN800" s="65"/>
      <c r="DIO800" s="64"/>
      <c r="DIP800" s="65"/>
      <c r="DIQ800" s="66"/>
      <c r="DIR800" s="67"/>
      <c r="DIS800" s="97"/>
      <c r="DIT800" s="97"/>
      <c r="DIU800" s="62"/>
      <c r="DIV800" s="62"/>
      <c r="DIW800" s="62"/>
      <c r="DIX800" s="62"/>
      <c r="DIY800" s="62"/>
      <c r="DIZ800" s="62"/>
      <c r="DJA800" s="63"/>
      <c r="DJB800" s="64"/>
      <c r="DJC800" s="64"/>
      <c r="DJD800" s="65"/>
      <c r="DJE800" s="64"/>
      <c r="DJF800" s="65"/>
      <c r="DJG800" s="66"/>
      <c r="DJH800" s="67"/>
      <c r="DJI800" s="97"/>
      <c r="DJJ800" s="97"/>
      <c r="DJK800" s="62"/>
      <c r="DJL800" s="62"/>
      <c r="DJM800" s="62"/>
      <c r="DJN800" s="62"/>
      <c r="DJO800" s="62"/>
      <c r="DJP800" s="62"/>
      <c r="DJQ800" s="63"/>
      <c r="DJR800" s="64"/>
      <c r="DJS800" s="64"/>
      <c r="DJT800" s="65"/>
      <c r="DJU800" s="64"/>
      <c r="DJV800" s="65"/>
      <c r="DJW800" s="66"/>
      <c r="DJX800" s="67"/>
      <c r="DJY800" s="97"/>
      <c r="DJZ800" s="97"/>
      <c r="DKA800" s="62"/>
      <c r="DKB800" s="62"/>
      <c r="DKC800" s="62"/>
      <c r="DKD800" s="62"/>
      <c r="DKE800" s="62"/>
      <c r="DKF800" s="62"/>
      <c r="DKG800" s="63"/>
      <c r="DKH800" s="64"/>
      <c r="DKI800" s="64"/>
      <c r="DKJ800" s="65"/>
      <c r="DKK800" s="64"/>
      <c r="DKL800" s="65"/>
      <c r="DKM800" s="66"/>
      <c r="DKN800" s="67"/>
      <c r="DKO800" s="97"/>
      <c r="DKP800" s="97"/>
      <c r="DKQ800" s="62"/>
      <c r="DKR800" s="62"/>
      <c r="DKS800" s="62"/>
      <c r="DKT800" s="62"/>
      <c r="DKU800" s="62"/>
      <c r="DKV800" s="62"/>
      <c r="DKW800" s="63"/>
      <c r="DKX800" s="64"/>
      <c r="DKY800" s="64"/>
      <c r="DKZ800" s="65"/>
      <c r="DLA800" s="64"/>
      <c r="DLB800" s="65"/>
      <c r="DLC800" s="66"/>
      <c r="DLD800" s="67"/>
      <c r="DLE800" s="97"/>
      <c r="DLF800" s="97"/>
      <c r="DLG800" s="62"/>
      <c r="DLH800" s="62"/>
      <c r="DLI800" s="62"/>
      <c r="DLJ800" s="62"/>
      <c r="DLK800" s="62"/>
      <c r="DLL800" s="62"/>
      <c r="DLM800" s="63"/>
      <c r="DLN800" s="64"/>
      <c r="DLO800" s="64"/>
      <c r="DLP800" s="65"/>
      <c r="DLQ800" s="64"/>
      <c r="DLR800" s="65"/>
      <c r="DLS800" s="66"/>
      <c r="DLT800" s="67"/>
      <c r="DLU800" s="97"/>
      <c r="DLV800" s="97"/>
      <c r="DLW800" s="62"/>
      <c r="DLX800" s="62"/>
      <c r="DLY800" s="62"/>
      <c r="DLZ800" s="62"/>
      <c r="DMA800" s="62"/>
      <c r="DMB800" s="62"/>
      <c r="DMC800" s="63"/>
      <c r="DMD800" s="64"/>
      <c r="DME800" s="64"/>
      <c r="DMF800" s="65"/>
      <c r="DMG800" s="64"/>
      <c r="DMH800" s="65"/>
      <c r="DMI800" s="66"/>
      <c r="DMJ800" s="67"/>
      <c r="DMK800" s="97"/>
      <c r="DML800" s="97"/>
      <c r="DMM800" s="62"/>
      <c r="DMN800" s="62"/>
      <c r="DMO800" s="62"/>
      <c r="DMP800" s="62"/>
      <c r="DMQ800" s="62"/>
      <c r="DMR800" s="62"/>
      <c r="DMS800" s="63"/>
      <c r="DMT800" s="64"/>
      <c r="DMU800" s="64"/>
      <c r="DMV800" s="65"/>
      <c r="DMW800" s="64"/>
      <c r="DMX800" s="65"/>
      <c r="DMY800" s="66"/>
      <c r="DMZ800" s="67"/>
      <c r="DNA800" s="97"/>
      <c r="DNB800" s="97"/>
      <c r="DNC800" s="62"/>
      <c r="DND800" s="62"/>
      <c r="DNE800" s="62"/>
      <c r="DNF800" s="62"/>
      <c r="DNG800" s="62"/>
      <c r="DNH800" s="62"/>
      <c r="DNI800" s="63"/>
      <c r="DNJ800" s="64"/>
      <c r="DNK800" s="64"/>
      <c r="DNL800" s="65"/>
      <c r="DNM800" s="64"/>
      <c r="DNN800" s="65"/>
      <c r="DNO800" s="66"/>
      <c r="DNP800" s="67"/>
      <c r="DNQ800" s="97"/>
      <c r="DNR800" s="97"/>
      <c r="DNS800" s="62"/>
      <c r="DNT800" s="62"/>
      <c r="DNU800" s="62"/>
      <c r="DNV800" s="62"/>
      <c r="DNW800" s="62"/>
      <c r="DNX800" s="62"/>
      <c r="DNY800" s="63"/>
      <c r="DNZ800" s="64"/>
      <c r="DOA800" s="64"/>
      <c r="DOB800" s="65"/>
      <c r="DOC800" s="64"/>
      <c r="DOD800" s="65"/>
      <c r="DOE800" s="66"/>
      <c r="DOF800" s="67"/>
      <c r="DOG800" s="97"/>
      <c r="DOH800" s="97"/>
      <c r="DOI800" s="62"/>
      <c r="DOJ800" s="62"/>
      <c r="DOK800" s="62"/>
      <c r="DOL800" s="62"/>
      <c r="DOM800" s="62"/>
      <c r="DON800" s="62"/>
      <c r="DOO800" s="63"/>
      <c r="DOP800" s="64"/>
      <c r="DOQ800" s="64"/>
      <c r="DOR800" s="65"/>
      <c r="DOS800" s="64"/>
      <c r="DOT800" s="65"/>
      <c r="DOU800" s="66"/>
      <c r="DOV800" s="67"/>
      <c r="DOW800" s="97"/>
      <c r="DOX800" s="97"/>
      <c r="DOY800" s="62"/>
      <c r="DOZ800" s="62"/>
      <c r="DPA800" s="62"/>
      <c r="DPB800" s="62"/>
      <c r="DPC800" s="62"/>
      <c r="DPD800" s="62"/>
      <c r="DPE800" s="63"/>
      <c r="DPF800" s="64"/>
      <c r="DPG800" s="64"/>
      <c r="DPH800" s="65"/>
      <c r="DPI800" s="64"/>
      <c r="DPJ800" s="65"/>
      <c r="DPK800" s="66"/>
      <c r="DPL800" s="67"/>
      <c r="DPM800" s="97"/>
      <c r="DPN800" s="97"/>
      <c r="DPO800" s="62"/>
      <c r="DPP800" s="62"/>
      <c r="DPQ800" s="62"/>
      <c r="DPR800" s="62"/>
      <c r="DPS800" s="62"/>
      <c r="DPT800" s="62"/>
      <c r="DPU800" s="63"/>
      <c r="DPV800" s="64"/>
      <c r="DPW800" s="64"/>
      <c r="DPX800" s="65"/>
      <c r="DPY800" s="64"/>
      <c r="DPZ800" s="65"/>
      <c r="DQA800" s="66"/>
      <c r="DQB800" s="67"/>
      <c r="DQC800" s="97"/>
      <c r="DQD800" s="97"/>
      <c r="DQE800" s="62"/>
      <c r="DQF800" s="62"/>
      <c r="DQG800" s="62"/>
      <c r="DQH800" s="62"/>
      <c r="DQI800" s="62"/>
      <c r="DQJ800" s="62"/>
      <c r="DQK800" s="63"/>
      <c r="DQL800" s="64"/>
      <c r="DQM800" s="64"/>
      <c r="DQN800" s="65"/>
      <c r="DQO800" s="64"/>
      <c r="DQP800" s="65"/>
      <c r="DQQ800" s="66"/>
      <c r="DQR800" s="67"/>
      <c r="DQS800" s="97"/>
      <c r="DQT800" s="97"/>
      <c r="DQU800" s="62"/>
      <c r="DQV800" s="62"/>
      <c r="DQW800" s="62"/>
      <c r="DQX800" s="62"/>
      <c r="DQY800" s="62"/>
      <c r="DQZ800" s="62"/>
      <c r="DRA800" s="63"/>
      <c r="DRB800" s="64"/>
      <c r="DRC800" s="64"/>
      <c r="DRD800" s="65"/>
      <c r="DRE800" s="64"/>
      <c r="DRF800" s="65"/>
      <c r="DRG800" s="66"/>
      <c r="DRH800" s="67"/>
      <c r="DRI800" s="97"/>
      <c r="DRJ800" s="97"/>
      <c r="DRK800" s="62"/>
      <c r="DRL800" s="62"/>
      <c r="DRM800" s="62"/>
      <c r="DRN800" s="62"/>
      <c r="DRO800" s="62"/>
      <c r="DRP800" s="62"/>
      <c r="DRQ800" s="63"/>
      <c r="DRR800" s="64"/>
      <c r="DRS800" s="64"/>
      <c r="DRT800" s="65"/>
      <c r="DRU800" s="64"/>
      <c r="DRV800" s="65"/>
      <c r="DRW800" s="66"/>
      <c r="DRX800" s="67"/>
      <c r="DRY800" s="97"/>
      <c r="DRZ800" s="97"/>
      <c r="DSA800" s="62"/>
      <c r="DSB800" s="62"/>
      <c r="DSC800" s="62"/>
      <c r="DSD800" s="62"/>
      <c r="DSE800" s="62"/>
      <c r="DSF800" s="62"/>
      <c r="DSG800" s="63"/>
      <c r="DSH800" s="64"/>
      <c r="DSI800" s="64"/>
      <c r="DSJ800" s="65"/>
      <c r="DSK800" s="64"/>
      <c r="DSL800" s="65"/>
      <c r="DSM800" s="66"/>
      <c r="DSN800" s="67"/>
      <c r="DSO800" s="97"/>
      <c r="DSP800" s="97"/>
      <c r="DSQ800" s="62"/>
      <c r="DSR800" s="62"/>
      <c r="DSS800" s="62"/>
      <c r="DST800" s="62"/>
      <c r="DSU800" s="62"/>
      <c r="DSV800" s="62"/>
      <c r="DSW800" s="63"/>
      <c r="DSX800" s="64"/>
      <c r="DSY800" s="64"/>
      <c r="DSZ800" s="65"/>
      <c r="DTA800" s="64"/>
      <c r="DTB800" s="65"/>
      <c r="DTC800" s="66"/>
      <c r="DTD800" s="67"/>
      <c r="DTE800" s="97"/>
      <c r="DTF800" s="97"/>
      <c r="DTG800" s="62"/>
      <c r="DTH800" s="62"/>
      <c r="DTI800" s="62"/>
      <c r="DTJ800" s="62"/>
      <c r="DTK800" s="62"/>
      <c r="DTL800" s="62"/>
      <c r="DTM800" s="63"/>
      <c r="DTN800" s="64"/>
      <c r="DTO800" s="64"/>
      <c r="DTP800" s="65"/>
      <c r="DTQ800" s="64"/>
      <c r="DTR800" s="65"/>
      <c r="DTS800" s="66"/>
      <c r="DTT800" s="67"/>
      <c r="DTU800" s="97"/>
      <c r="DTV800" s="97"/>
      <c r="DTW800" s="62"/>
      <c r="DTX800" s="62"/>
      <c r="DTY800" s="62"/>
      <c r="DTZ800" s="62"/>
      <c r="DUA800" s="62"/>
      <c r="DUB800" s="62"/>
      <c r="DUC800" s="63"/>
      <c r="DUD800" s="64"/>
      <c r="DUE800" s="64"/>
      <c r="DUF800" s="65"/>
      <c r="DUG800" s="64"/>
      <c r="DUH800" s="65"/>
      <c r="DUI800" s="66"/>
      <c r="DUJ800" s="67"/>
      <c r="DUK800" s="97"/>
      <c r="DUL800" s="97"/>
      <c r="DUM800" s="62"/>
      <c r="DUN800" s="62"/>
      <c r="DUO800" s="62"/>
      <c r="DUP800" s="62"/>
      <c r="DUQ800" s="62"/>
      <c r="DUR800" s="62"/>
      <c r="DUS800" s="63"/>
      <c r="DUT800" s="64"/>
      <c r="DUU800" s="64"/>
      <c r="DUV800" s="65"/>
      <c r="DUW800" s="64"/>
      <c r="DUX800" s="65"/>
      <c r="DUY800" s="66"/>
      <c r="DUZ800" s="67"/>
      <c r="DVA800" s="97"/>
      <c r="DVB800" s="97"/>
      <c r="DVC800" s="62"/>
      <c r="DVD800" s="62"/>
      <c r="DVE800" s="62"/>
      <c r="DVF800" s="62"/>
      <c r="DVG800" s="62"/>
      <c r="DVH800" s="62"/>
      <c r="DVI800" s="63"/>
      <c r="DVJ800" s="64"/>
      <c r="DVK800" s="64"/>
      <c r="DVL800" s="65"/>
      <c r="DVM800" s="64"/>
      <c r="DVN800" s="65"/>
      <c r="DVO800" s="66"/>
      <c r="DVP800" s="67"/>
      <c r="DVQ800" s="97"/>
      <c r="DVR800" s="97"/>
      <c r="DVS800" s="62"/>
      <c r="DVT800" s="62"/>
      <c r="DVU800" s="62"/>
      <c r="DVV800" s="62"/>
      <c r="DVW800" s="62"/>
      <c r="DVX800" s="62"/>
      <c r="DVY800" s="63"/>
      <c r="DVZ800" s="64"/>
      <c r="DWA800" s="64"/>
      <c r="DWB800" s="65"/>
      <c r="DWC800" s="64"/>
      <c r="DWD800" s="65"/>
      <c r="DWE800" s="66"/>
      <c r="DWF800" s="67"/>
      <c r="DWG800" s="97"/>
      <c r="DWH800" s="97"/>
      <c r="DWI800" s="62"/>
      <c r="DWJ800" s="62"/>
      <c r="DWK800" s="62"/>
      <c r="DWL800" s="62"/>
      <c r="DWM800" s="62"/>
      <c r="DWN800" s="62"/>
      <c r="DWO800" s="63"/>
      <c r="DWP800" s="64"/>
      <c r="DWQ800" s="64"/>
      <c r="DWR800" s="65"/>
      <c r="DWS800" s="64"/>
      <c r="DWT800" s="65"/>
      <c r="DWU800" s="66"/>
      <c r="DWV800" s="67"/>
      <c r="DWW800" s="97"/>
      <c r="DWX800" s="97"/>
      <c r="DWY800" s="62"/>
      <c r="DWZ800" s="62"/>
      <c r="DXA800" s="62"/>
      <c r="DXB800" s="62"/>
      <c r="DXC800" s="62"/>
      <c r="DXD800" s="62"/>
      <c r="DXE800" s="63"/>
      <c r="DXF800" s="64"/>
      <c r="DXG800" s="64"/>
      <c r="DXH800" s="65"/>
      <c r="DXI800" s="64"/>
      <c r="DXJ800" s="65"/>
      <c r="DXK800" s="66"/>
      <c r="DXL800" s="67"/>
      <c r="DXM800" s="97"/>
      <c r="DXN800" s="97"/>
      <c r="DXO800" s="62"/>
      <c r="DXP800" s="62"/>
      <c r="DXQ800" s="62"/>
      <c r="DXR800" s="62"/>
      <c r="DXS800" s="62"/>
      <c r="DXT800" s="62"/>
      <c r="DXU800" s="63"/>
      <c r="DXV800" s="64"/>
      <c r="DXW800" s="64"/>
      <c r="DXX800" s="65"/>
      <c r="DXY800" s="64"/>
      <c r="DXZ800" s="65"/>
      <c r="DYA800" s="66"/>
      <c r="DYB800" s="67"/>
      <c r="DYC800" s="97"/>
      <c r="DYD800" s="97"/>
      <c r="DYE800" s="62"/>
      <c r="DYF800" s="62"/>
      <c r="DYG800" s="62"/>
      <c r="DYH800" s="62"/>
      <c r="DYI800" s="62"/>
      <c r="DYJ800" s="62"/>
      <c r="DYK800" s="63"/>
      <c r="DYL800" s="64"/>
      <c r="DYM800" s="64"/>
      <c r="DYN800" s="65"/>
      <c r="DYO800" s="64"/>
      <c r="DYP800" s="65"/>
      <c r="DYQ800" s="66"/>
      <c r="DYR800" s="67"/>
      <c r="DYS800" s="97"/>
      <c r="DYT800" s="97"/>
      <c r="DYU800" s="62"/>
      <c r="DYV800" s="62"/>
      <c r="DYW800" s="62"/>
      <c r="DYX800" s="62"/>
      <c r="DYY800" s="62"/>
      <c r="DYZ800" s="62"/>
      <c r="DZA800" s="63"/>
      <c r="DZB800" s="64"/>
      <c r="DZC800" s="64"/>
      <c r="DZD800" s="65"/>
      <c r="DZE800" s="64"/>
      <c r="DZF800" s="65"/>
      <c r="DZG800" s="66"/>
      <c r="DZH800" s="67"/>
      <c r="DZI800" s="97"/>
      <c r="DZJ800" s="97"/>
      <c r="DZK800" s="62"/>
      <c r="DZL800" s="62"/>
      <c r="DZM800" s="62"/>
      <c r="DZN800" s="62"/>
      <c r="DZO800" s="62"/>
      <c r="DZP800" s="62"/>
      <c r="DZQ800" s="63"/>
      <c r="DZR800" s="64"/>
      <c r="DZS800" s="64"/>
      <c r="DZT800" s="65"/>
      <c r="DZU800" s="64"/>
      <c r="DZV800" s="65"/>
      <c r="DZW800" s="66"/>
      <c r="DZX800" s="67"/>
      <c r="DZY800" s="97"/>
      <c r="DZZ800" s="97"/>
      <c r="EAA800" s="62"/>
      <c r="EAB800" s="62"/>
      <c r="EAC800" s="62"/>
      <c r="EAD800" s="62"/>
      <c r="EAE800" s="62"/>
      <c r="EAF800" s="62"/>
      <c r="EAG800" s="63"/>
      <c r="EAH800" s="64"/>
      <c r="EAI800" s="64"/>
      <c r="EAJ800" s="65"/>
      <c r="EAK800" s="64"/>
      <c r="EAL800" s="65"/>
      <c r="EAM800" s="66"/>
      <c r="EAN800" s="67"/>
      <c r="EAO800" s="97"/>
      <c r="EAP800" s="97"/>
      <c r="EAQ800" s="62"/>
      <c r="EAR800" s="62"/>
      <c r="EAS800" s="62"/>
      <c r="EAT800" s="62"/>
      <c r="EAU800" s="62"/>
      <c r="EAV800" s="62"/>
      <c r="EAW800" s="63"/>
      <c r="EAX800" s="64"/>
      <c r="EAY800" s="64"/>
      <c r="EAZ800" s="65"/>
      <c r="EBA800" s="64"/>
      <c r="EBB800" s="65"/>
      <c r="EBC800" s="66"/>
      <c r="EBD800" s="67"/>
      <c r="EBE800" s="97"/>
      <c r="EBF800" s="97"/>
      <c r="EBG800" s="62"/>
      <c r="EBH800" s="62"/>
      <c r="EBI800" s="62"/>
      <c r="EBJ800" s="62"/>
      <c r="EBK800" s="62"/>
      <c r="EBL800" s="62"/>
      <c r="EBM800" s="63"/>
      <c r="EBN800" s="64"/>
      <c r="EBO800" s="64"/>
      <c r="EBP800" s="65"/>
      <c r="EBQ800" s="64"/>
      <c r="EBR800" s="65"/>
      <c r="EBS800" s="66"/>
      <c r="EBT800" s="67"/>
      <c r="EBU800" s="97"/>
      <c r="EBV800" s="97"/>
      <c r="EBW800" s="62"/>
      <c r="EBX800" s="62"/>
      <c r="EBY800" s="62"/>
      <c r="EBZ800" s="62"/>
      <c r="ECA800" s="62"/>
      <c r="ECB800" s="62"/>
      <c r="ECC800" s="63"/>
      <c r="ECD800" s="64"/>
      <c r="ECE800" s="64"/>
      <c r="ECF800" s="65"/>
      <c r="ECG800" s="64"/>
      <c r="ECH800" s="65"/>
      <c r="ECI800" s="66"/>
      <c r="ECJ800" s="67"/>
      <c r="ECK800" s="97"/>
      <c r="ECL800" s="97"/>
      <c r="ECM800" s="62"/>
      <c r="ECN800" s="62"/>
      <c r="ECO800" s="62"/>
      <c r="ECP800" s="62"/>
      <c r="ECQ800" s="62"/>
      <c r="ECR800" s="62"/>
      <c r="ECS800" s="63"/>
      <c r="ECT800" s="64"/>
      <c r="ECU800" s="64"/>
      <c r="ECV800" s="65"/>
      <c r="ECW800" s="64"/>
      <c r="ECX800" s="65"/>
      <c r="ECY800" s="66"/>
      <c r="ECZ800" s="67"/>
      <c r="EDA800" s="97"/>
      <c r="EDB800" s="97"/>
      <c r="EDC800" s="62"/>
      <c r="EDD800" s="62"/>
      <c r="EDE800" s="62"/>
      <c r="EDF800" s="62"/>
      <c r="EDG800" s="62"/>
      <c r="EDH800" s="62"/>
      <c r="EDI800" s="63"/>
      <c r="EDJ800" s="64"/>
      <c r="EDK800" s="64"/>
      <c r="EDL800" s="65"/>
      <c r="EDM800" s="64"/>
      <c r="EDN800" s="65"/>
      <c r="EDO800" s="66"/>
      <c r="EDP800" s="67"/>
      <c r="EDQ800" s="97"/>
      <c r="EDR800" s="97"/>
      <c r="EDS800" s="62"/>
      <c r="EDT800" s="62"/>
      <c r="EDU800" s="62"/>
      <c r="EDV800" s="62"/>
      <c r="EDW800" s="62"/>
      <c r="EDX800" s="62"/>
      <c r="EDY800" s="63"/>
      <c r="EDZ800" s="64"/>
      <c r="EEA800" s="64"/>
      <c r="EEB800" s="65"/>
      <c r="EEC800" s="64"/>
      <c r="EED800" s="65"/>
      <c r="EEE800" s="66"/>
      <c r="EEF800" s="67"/>
      <c r="EEG800" s="97"/>
      <c r="EEH800" s="97"/>
      <c r="EEI800" s="62"/>
      <c r="EEJ800" s="62"/>
      <c r="EEK800" s="62"/>
      <c r="EEL800" s="62"/>
      <c r="EEM800" s="62"/>
      <c r="EEN800" s="62"/>
      <c r="EEO800" s="63"/>
      <c r="EEP800" s="64"/>
      <c r="EEQ800" s="64"/>
      <c r="EER800" s="65"/>
      <c r="EES800" s="64"/>
      <c r="EET800" s="65"/>
      <c r="EEU800" s="66"/>
      <c r="EEV800" s="67"/>
      <c r="EEW800" s="97"/>
      <c r="EEX800" s="97"/>
      <c r="EEY800" s="62"/>
      <c r="EEZ800" s="62"/>
      <c r="EFA800" s="62"/>
      <c r="EFB800" s="62"/>
      <c r="EFC800" s="62"/>
      <c r="EFD800" s="62"/>
      <c r="EFE800" s="63"/>
      <c r="EFF800" s="64"/>
      <c r="EFG800" s="64"/>
      <c r="EFH800" s="65"/>
      <c r="EFI800" s="64"/>
      <c r="EFJ800" s="65"/>
      <c r="EFK800" s="66"/>
      <c r="EFL800" s="67"/>
      <c r="EFM800" s="97"/>
      <c r="EFN800" s="97"/>
      <c r="EFO800" s="62"/>
      <c r="EFP800" s="62"/>
      <c r="EFQ800" s="62"/>
      <c r="EFR800" s="62"/>
      <c r="EFS800" s="62"/>
      <c r="EFT800" s="62"/>
      <c r="EFU800" s="63"/>
      <c r="EFV800" s="64"/>
      <c r="EFW800" s="64"/>
      <c r="EFX800" s="65"/>
      <c r="EFY800" s="64"/>
      <c r="EFZ800" s="65"/>
      <c r="EGA800" s="66"/>
      <c r="EGB800" s="67"/>
      <c r="EGC800" s="97"/>
      <c r="EGD800" s="97"/>
      <c r="EGE800" s="62"/>
      <c r="EGF800" s="62"/>
      <c r="EGG800" s="62"/>
      <c r="EGH800" s="62"/>
      <c r="EGI800" s="62"/>
      <c r="EGJ800" s="62"/>
      <c r="EGK800" s="63"/>
      <c r="EGL800" s="64"/>
      <c r="EGM800" s="64"/>
      <c r="EGN800" s="65"/>
      <c r="EGO800" s="64"/>
      <c r="EGP800" s="65"/>
      <c r="EGQ800" s="66"/>
      <c r="EGR800" s="67"/>
      <c r="EGS800" s="97"/>
      <c r="EGT800" s="97"/>
      <c r="EGU800" s="62"/>
      <c r="EGV800" s="62"/>
      <c r="EGW800" s="62"/>
      <c r="EGX800" s="62"/>
      <c r="EGY800" s="62"/>
      <c r="EGZ800" s="62"/>
      <c r="EHA800" s="63"/>
      <c r="EHB800" s="64"/>
      <c r="EHC800" s="64"/>
      <c r="EHD800" s="65"/>
      <c r="EHE800" s="64"/>
      <c r="EHF800" s="65"/>
      <c r="EHG800" s="66"/>
      <c r="EHH800" s="67"/>
      <c r="EHI800" s="97"/>
      <c r="EHJ800" s="97"/>
      <c r="EHK800" s="62"/>
      <c r="EHL800" s="62"/>
      <c r="EHM800" s="62"/>
      <c r="EHN800" s="62"/>
      <c r="EHO800" s="62"/>
      <c r="EHP800" s="62"/>
      <c r="EHQ800" s="63"/>
      <c r="EHR800" s="64"/>
      <c r="EHS800" s="64"/>
      <c r="EHT800" s="65"/>
      <c r="EHU800" s="64"/>
      <c r="EHV800" s="65"/>
      <c r="EHW800" s="66"/>
      <c r="EHX800" s="67"/>
      <c r="EHY800" s="97"/>
      <c r="EHZ800" s="97"/>
      <c r="EIA800" s="62"/>
      <c r="EIB800" s="62"/>
      <c r="EIC800" s="62"/>
      <c r="EID800" s="62"/>
      <c r="EIE800" s="62"/>
      <c r="EIF800" s="62"/>
      <c r="EIG800" s="63"/>
      <c r="EIH800" s="64"/>
      <c r="EII800" s="64"/>
      <c r="EIJ800" s="65"/>
      <c r="EIK800" s="64"/>
      <c r="EIL800" s="65"/>
      <c r="EIM800" s="66"/>
      <c r="EIN800" s="67"/>
      <c r="EIO800" s="97"/>
      <c r="EIP800" s="97"/>
      <c r="EIQ800" s="62"/>
      <c r="EIR800" s="62"/>
      <c r="EIS800" s="62"/>
      <c r="EIT800" s="62"/>
      <c r="EIU800" s="62"/>
      <c r="EIV800" s="62"/>
      <c r="EIW800" s="63"/>
      <c r="EIX800" s="64"/>
      <c r="EIY800" s="64"/>
      <c r="EIZ800" s="65"/>
      <c r="EJA800" s="64"/>
      <c r="EJB800" s="65"/>
      <c r="EJC800" s="66"/>
      <c r="EJD800" s="67"/>
      <c r="EJE800" s="97"/>
      <c r="EJF800" s="97"/>
      <c r="EJG800" s="62"/>
      <c r="EJH800" s="62"/>
      <c r="EJI800" s="62"/>
      <c r="EJJ800" s="62"/>
      <c r="EJK800" s="62"/>
      <c r="EJL800" s="62"/>
      <c r="EJM800" s="63"/>
      <c r="EJN800" s="64"/>
      <c r="EJO800" s="64"/>
      <c r="EJP800" s="65"/>
      <c r="EJQ800" s="64"/>
      <c r="EJR800" s="65"/>
      <c r="EJS800" s="66"/>
      <c r="EJT800" s="67"/>
      <c r="EJU800" s="97"/>
      <c r="EJV800" s="97"/>
      <c r="EJW800" s="62"/>
      <c r="EJX800" s="62"/>
      <c r="EJY800" s="62"/>
      <c r="EJZ800" s="62"/>
      <c r="EKA800" s="62"/>
      <c r="EKB800" s="62"/>
      <c r="EKC800" s="63"/>
      <c r="EKD800" s="64"/>
      <c r="EKE800" s="64"/>
      <c r="EKF800" s="65"/>
      <c r="EKG800" s="64"/>
      <c r="EKH800" s="65"/>
      <c r="EKI800" s="66"/>
      <c r="EKJ800" s="67"/>
      <c r="EKK800" s="97"/>
      <c r="EKL800" s="97"/>
      <c r="EKM800" s="62"/>
      <c r="EKN800" s="62"/>
      <c r="EKO800" s="62"/>
      <c r="EKP800" s="62"/>
      <c r="EKQ800" s="62"/>
      <c r="EKR800" s="62"/>
      <c r="EKS800" s="63"/>
      <c r="EKT800" s="64"/>
      <c r="EKU800" s="64"/>
      <c r="EKV800" s="65"/>
      <c r="EKW800" s="64"/>
      <c r="EKX800" s="65"/>
      <c r="EKY800" s="66"/>
      <c r="EKZ800" s="67"/>
      <c r="ELA800" s="97"/>
      <c r="ELB800" s="97"/>
      <c r="ELC800" s="62"/>
      <c r="ELD800" s="62"/>
      <c r="ELE800" s="62"/>
      <c r="ELF800" s="62"/>
      <c r="ELG800" s="62"/>
      <c r="ELH800" s="62"/>
      <c r="ELI800" s="63"/>
      <c r="ELJ800" s="64"/>
      <c r="ELK800" s="64"/>
      <c r="ELL800" s="65"/>
      <c r="ELM800" s="64"/>
      <c r="ELN800" s="65"/>
      <c r="ELO800" s="66"/>
      <c r="ELP800" s="67"/>
      <c r="ELQ800" s="97"/>
      <c r="ELR800" s="97"/>
      <c r="ELS800" s="62"/>
      <c r="ELT800" s="62"/>
      <c r="ELU800" s="62"/>
      <c r="ELV800" s="62"/>
      <c r="ELW800" s="62"/>
      <c r="ELX800" s="62"/>
      <c r="ELY800" s="63"/>
      <c r="ELZ800" s="64"/>
      <c r="EMA800" s="64"/>
      <c r="EMB800" s="65"/>
      <c r="EMC800" s="64"/>
      <c r="EMD800" s="65"/>
      <c r="EME800" s="66"/>
      <c r="EMF800" s="67"/>
      <c r="EMG800" s="97"/>
      <c r="EMH800" s="97"/>
      <c r="EMI800" s="62"/>
      <c r="EMJ800" s="62"/>
      <c r="EMK800" s="62"/>
      <c r="EML800" s="62"/>
      <c r="EMM800" s="62"/>
      <c r="EMN800" s="62"/>
      <c r="EMO800" s="63"/>
      <c r="EMP800" s="64"/>
      <c r="EMQ800" s="64"/>
      <c r="EMR800" s="65"/>
      <c r="EMS800" s="64"/>
      <c r="EMT800" s="65"/>
      <c r="EMU800" s="66"/>
      <c r="EMV800" s="67"/>
      <c r="EMW800" s="97"/>
      <c r="EMX800" s="97"/>
      <c r="EMY800" s="62"/>
      <c r="EMZ800" s="62"/>
      <c r="ENA800" s="62"/>
      <c r="ENB800" s="62"/>
      <c r="ENC800" s="62"/>
      <c r="END800" s="62"/>
      <c r="ENE800" s="63"/>
      <c r="ENF800" s="64"/>
      <c r="ENG800" s="64"/>
      <c r="ENH800" s="65"/>
      <c r="ENI800" s="64"/>
      <c r="ENJ800" s="65"/>
      <c r="ENK800" s="66"/>
      <c r="ENL800" s="67"/>
      <c r="ENM800" s="97"/>
      <c r="ENN800" s="97"/>
      <c r="ENO800" s="62"/>
      <c r="ENP800" s="62"/>
      <c r="ENQ800" s="62"/>
      <c r="ENR800" s="62"/>
      <c r="ENS800" s="62"/>
      <c r="ENT800" s="62"/>
      <c r="ENU800" s="63"/>
      <c r="ENV800" s="64"/>
      <c r="ENW800" s="64"/>
      <c r="ENX800" s="65"/>
      <c r="ENY800" s="64"/>
      <c r="ENZ800" s="65"/>
      <c r="EOA800" s="66"/>
      <c r="EOB800" s="67"/>
      <c r="EOC800" s="97"/>
      <c r="EOD800" s="97"/>
      <c r="EOE800" s="62"/>
      <c r="EOF800" s="62"/>
      <c r="EOG800" s="62"/>
      <c r="EOH800" s="62"/>
      <c r="EOI800" s="62"/>
      <c r="EOJ800" s="62"/>
      <c r="EOK800" s="63"/>
      <c r="EOL800" s="64"/>
      <c r="EOM800" s="64"/>
      <c r="EON800" s="65"/>
      <c r="EOO800" s="64"/>
      <c r="EOP800" s="65"/>
      <c r="EOQ800" s="66"/>
      <c r="EOR800" s="67"/>
      <c r="EOS800" s="97"/>
      <c r="EOT800" s="97"/>
      <c r="EOU800" s="62"/>
      <c r="EOV800" s="62"/>
      <c r="EOW800" s="62"/>
      <c r="EOX800" s="62"/>
      <c r="EOY800" s="62"/>
      <c r="EOZ800" s="62"/>
      <c r="EPA800" s="63"/>
      <c r="EPB800" s="64"/>
      <c r="EPC800" s="64"/>
      <c r="EPD800" s="65"/>
      <c r="EPE800" s="64"/>
      <c r="EPF800" s="65"/>
      <c r="EPG800" s="66"/>
      <c r="EPH800" s="67"/>
      <c r="EPI800" s="97"/>
      <c r="EPJ800" s="97"/>
      <c r="EPK800" s="62"/>
      <c r="EPL800" s="62"/>
      <c r="EPM800" s="62"/>
      <c r="EPN800" s="62"/>
      <c r="EPO800" s="62"/>
      <c r="EPP800" s="62"/>
      <c r="EPQ800" s="63"/>
      <c r="EPR800" s="64"/>
      <c r="EPS800" s="64"/>
      <c r="EPT800" s="65"/>
      <c r="EPU800" s="64"/>
      <c r="EPV800" s="65"/>
      <c r="EPW800" s="66"/>
      <c r="EPX800" s="67"/>
      <c r="EPY800" s="97"/>
      <c r="EPZ800" s="97"/>
      <c r="EQA800" s="62"/>
      <c r="EQB800" s="62"/>
      <c r="EQC800" s="62"/>
      <c r="EQD800" s="62"/>
      <c r="EQE800" s="62"/>
      <c r="EQF800" s="62"/>
      <c r="EQG800" s="63"/>
      <c r="EQH800" s="64"/>
      <c r="EQI800" s="64"/>
      <c r="EQJ800" s="65"/>
      <c r="EQK800" s="64"/>
      <c r="EQL800" s="65"/>
      <c r="EQM800" s="66"/>
      <c r="EQN800" s="67"/>
      <c r="EQO800" s="97"/>
      <c r="EQP800" s="97"/>
      <c r="EQQ800" s="62"/>
      <c r="EQR800" s="62"/>
      <c r="EQS800" s="62"/>
      <c r="EQT800" s="62"/>
      <c r="EQU800" s="62"/>
      <c r="EQV800" s="62"/>
      <c r="EQW800" s="63"/>
      <c r="EQX800" s="64"/>
      <c r="EQY800" s="64"/>
      <c r="EQZ800" s="65"/>
      <c r="ERA800" s="64"/>
      <c r="ERB800" s="65"/>
      <c r="ERC800" s="66"/>
      <c r="ERD800" s="67"/>
      <c r="ERE800" s="97"/>
      <c r="ERF800" s="97"/>
      <c r="ERG800" s="62"/>
      <c r="ERH800" s="62"/>
      <c r="ERI800" s="62"/>
      <c r="ERJ800" s="62"/>
      <c r="ERK800" s="62"/>
      <c r="ERL800" s="62"/>
      <c r="ERM800" s="63"/>
      <c r="ERN800" s="64"/>
      <c r="ERO800" s="64"/>
      <c r="ERP800" s="65"/>
      <c r="ERQ800" s="64"/>
      <c r="ERR800" s="65"/>
      <c r="ERS800" s="66"/>
      <c r="ERT800" s="67"/>
      <c r="ERU800" s="97"/>
      <c r="ERV800" s="97"/>
      <c r="ERW800" s="62"/>
      <c r="ERX800" s="62"/>
      <c r="ERY800" s="62"/>
      <c r="ERZ800" s="62"/>
      <c r="ESA800" s="62"/>
      <c r="ESB800" s="62"/>
      <c r="ESC800" s="63"/>
      <c r="ESD800" s="64"/>
      <c r="ESE800" s="64"/>
      <c r="ESF800" s="65"/>
      <c r="ESG800" s="64"/>
      <c r="ESH800" s="65"/>
      <c r="ESI800" s="66"/>
      <c r="ESJ800" s="67"/>
      <c r="ESK800" s="97"/>
      <c r="ESL800" s="97"/>
      <c r="ESM800" s="62"/>
      <c r="ESN800" s="62"/>
      <c r="ESO800" s="62"/>
      <c r="ESP800" s="62"/>
      <c r="ESQ800" s="62"/>
      <c r="ESR800" s="62"/>
      <c r="ESS800" s="63"/>
      <c r="EST800" s="64"/>
      <c r="ESU800" s="64"/>
      <c r="ESV800" s="65"/>
      <c r="ESW800" s="64"/>
      <c r="ESX800" s="65"/>
      <c r="ESY800" s="66"/>
      <c r="ESZ800" s="67"/>
      <c r="ETA800" s="97"/>
      <c r="ETB800" s="97"/>
      <c r="ETC800" s="62"/>
      <c r="ETD800" s="62"/>
      <c r="ETE800" s="62"/>
      <c r="ETF800" s="62"/>
      <c r="ETG800" s="62"/>
      <c r="ETH800" s="62"/>
      <c r="ETI800" s="63"/>
      <c r="ETJ800" s="64"/>
      <c r="ETK800" s="64"/>
      <c r="ETL800" s="65"/>
      <c r="ETM800" s="64"/>
      <c r="ETN800" s="65"/>
      <c r="ETO800" s="66"/>
      <c r="ETP800" s="67"/>
      <c r="ETQ800" s="97"/>
      <c r="ETR800" s="97"/>
      <c r="ETS800" s="62"/>
      <c r="ETT800" s="62"/>
      <c r="ETU800" s="62"/>
      <c r="ETV800" s="62"/>
      <c r="ETW800" s="62"/>
      <c r="ETX800" s="62"/>
      <c r="ETY800" s="63"/>
      <c r="ETZ800" s="64"/>
      <c r="EUA800" s="64"/>
      <c r="EUB800" s="65"/>
      <c r="EUC800" s="64"/>
      <c r="EUD800" s="65"/>
      <c r="EUE800" s="66"/>
      <c r="EUF800" s="67"/>
      <c r="EUG800" s="97"/>
      <c r="EUH800" s="97"/>
      <c r="EUI800" s="62"/>
      <c r="EUJ800" s="62"/>
      <c r="EUK800" s="62"/>
      <c r="EUL800" s="62"/>
      <c r="EUM800" s="62"/>
      <c r="EUN800" s="62"/>
      <c r="EUO800" s="63"/>
      <c r="EUP800" s="64"/>
      <c r="EUQ800" s="64"/>
      <c r="EUR800" s="65"/>
      <c r="EUS800" s="64"/>
      <c r="EUT800" s="65"/>
      <c r="EUU800" s="66"/>
      <c r="EUV800" s="67"/>
      <c r="EUW800" s="97"/>
      <c r="EUX800" s="97"/>
      <c r="EUY800" s="62"/>
      <c r="EUZ800" s="62"/>
      <c r="EVA800" s="62"/>
      <c r="EVB800" s="62"/>
      <c r="EVC800" s="62"/>
      <c r="EVD800" s="62"/>
      <c r="EVE800" s="63"/>
      <c r="EVF800" s="64"/>
      <c r="EVG800" s="64"/>
      <c r="EVH800" s="65"/>
      <c r="EVI800" s="64"/>
      <c r="EVJ800" s="65"/>
      <c r="EVK800" s="66"/>
      <c r="EVL800" s="67"/>
      <c r="EVM800" s="97"/>
      <c r="EVN800" s="97"/>
      <c r="EVO800" s="62"/>
      <c r="EVP800" s="62"/>
      <c r="EVQ800" s="62"/>
      <c r="EVR800" s="62"/>
      <c r="EVS800" s="62"/>
      <c r="EVT800" s="62"/>
      <c r="EVU800" s="63"/>
      <c r="EVV800" s="64"/>
      <c r="EVW800" s="64"/>
      <c r="EVX800" s="65"/>
      <c r="EVY800" s="64"/>
      <c r="EVZ800" s="65"/>
      <c r="EWA800" s="66"/>
      <c r="EWB800" s="67"/>
      <c r="EWC800" s="97"/>
      <c r="EWD800" s="97"/>
      <c r="EWE800" s="62"/>
      <c r="EWF800" s="62"/>
      <c r="EWG800" s="62"/>
      <c r="EWH800" s="62"/>
      <c r="EWI800" s="62"/>
      <c r="EWJ800" s="62"/>
      <c r="EWK800" s="63"/>
      <c r="EWL800" s="64"/>
      <c r="EWM800" s="64"/>
      <c r="EWN800" s="65"/>
      <c r="EWO800" s="64"/>
      <c r="EWP800" s="65"/>
      <c r="EWQ800" s="66"/>
      <c r="EWR800" s="67"/>
      <c r="EWS800" s="97"/>
      <c r="EWT800" s="97"/>
      <c r="EWU800" s="62"/>
      <c r="EWV800" s="62"/>
      <c r="EWW800" s="62"/>
      <c r="EWX800" s="62"/>
      <c r="EWY800" s="62"/>
      <c r="EWZ800" s="62"/>
      <c r="EXA800" s="63"/>
      <c r="EXB800" s="64"/>
      <c r="EXC800" s="64"/>
      <c r="EXD800" s="65"/>
      <c r="EXE800" s="64"/>
      <c r="EXF800" s="65"/>
      <c r="EXG800" s="66"/>
      <c r="EXH800" s="67"/>
      <c r="EXI800" s="97"/>
      <c r="EXJ800" s="97"/>
      <c r="EXK800" s="62"/>
      <c r="EXL800" s="62"/>
      <c r="EXM800" s="62"/>
      <c r="EXN800" s="62"/>
      <c r="EXO800" s="62"/>
      <c r="EXP800" s="62"/>
      <c r="EXQ800" s="63"/>
      <c r="EXR800" s="64"/>
      <c r="EXS800" s="64"/>
      <c r="EXT800" s="65"/>
      <c r="EXU800" s="64"/>
      <c r="EXV800" s="65"/>
      <c r="EXW800" s="66"/>
      <c r="EXX800" s="67"/>
      <c r="EXY800" s="97"/>
      <c r="EXZ800" s="97"/>
      <c r="EYA800" s="62"/>
      <c r="EYB800" s="62"/>
      <c r="EYC800" s="62"/>
      <c r="EYD800" s="62"/>
      <c r="EYE800" s="62"/>
      <c r="EYF800" s="62"/>
      <c r="EYG800" s="63"/>
      <c r="EYH800" s="64"/>
      <c r="EYI800" s="64"/>
      <c r="EYJ800" s="65"/>
      <c r="EYK800" s="64"/>
      <c r="EYL800" s="65"/>
      <c r="EYM800" s="66"/>
      <c r="EYN800" s="67"/>
      <c r="EYO800" s="97"/>
      <c r="EYP800" s="97"/>
      <c r="EYQ800" s="62"/>
      <c r="EYR800" s="62"/>
      <c r="EYS800" s="62"/>
      <c r="EYT800" s="62"/>
      <c r="EYU800" s="62"/>
      <c r="EYV800" s="62"/>
      <c r="EYW800" s="63"/>
      <c r="EYX800" s="64"/>
      <c r="EYY800" s="64"/>
      <c r="EYZ800" s="65"/>
      <c r="EZA800" s="64"/>
      <c r="EZB800" s="65"/>
      <c r="EZC800" s="66"/>
      <c r="EZD800" s="67"/>
      <c r="EZE800" s="97"/>
      <c r="EZF800" s="97"/>
      <c r="EZG800" s="62"/>
      <c r="EZH800" s="62"/>
      <c r="EZI800" s="62"/>
      <c r="EZJ800" s="62"/>
      <c r="EZK800" s="62"/>
      <c r="EZL800" s="62"/>
      <c r="EZM800" s="63"/>
      <c r="EZN800" s="64"/>
      <c r="EZO800" s="64"/>
      <c r="EZP800" s="65"/>
      <c r="EZQ800" s="64"/>
      <c r="EZR800" s="65"/>
      <c r="EZS800" s="66"/>
      <c r="EZT800" s="67"/>
      <c r="EZU800" s="97"/>
      <c r="EZV800" s="97"/>
      <c r="EZW800" s="62"/>
      <c r="EZX800" s="62"/>
      <c r="EZY800" s="62"/>
      <c r="EZZ800" s="62"/>
      <c r="FAA800" s="62"/>
      <c r="FAB800" s="62"/>
      <c r="FAC800" s="63"/>
      <c r="FAD800" s="64"/>
      <c r="FAE800" s="64"/>
      <c r="FAF800" s="65"/>
      <c r="FAG800" s="64"/>
      <c r="FAH800" s="65"/>
      <c r="FAI800" s="66"/>
      <c r="FAJ800" s="67"/>
      <c r="FAK800" s="97"/>
      <c r="FAL800" s="97"/>
      <c r="FAM800" s="62"/>
      <c r="FAN800" s="62"/>
      <c r="FAO800" s="62"/>
      <c r="FAP800" s="62"/>
      <c r="FAQ800" s="62"/>
      <c r="FAR800" s="62"/>
      <c r="FAS800" s="63"/>
      <c r="FAT800" s="64"/>
      <c r="FAU800" s="64"/>
      <c r="FAV800" s="65"/>
      <c r="FAW800" s="64"/>
      <c r="FAX800" s="65"/>
      <c r="FAY800" s="66"/>
      <c r="FAZ800" s="67"/>
      <c r="FBA800" s="97"/>
      <c r="FBB800" s="97"/>
      <c r="FBC800" s="62"/>
      <c r="FBD800" s="62"/>
      <c r="FBE800" s="62"/>
      <c r="FBF800" s="62"/>
      <c r="FBG800" s="62"/>
      <c r="FBH800" s="62"/>
      <c r="FBI800" s="63"/>
      <c r="FBJ800" s="64"/>
      <c r="FBK800" s="64"/>
      <c r="FBL800" s="65"/>
      <c r="FBM800" s="64"/>
      <c r="FBN800" s="65"/>
      <c r="FBO800" s="66"/>
      <c r="FBP800" s="67"/>
      <c r="FBQ800" s="97"/>
      <c r="FBR800" s="97"/>
      <c r="FBS800" s="62"/>
      <c r="FBT800" s="62"/>
      <c r="FBU800" s="62"/>
      <c r="FBV800" s="62"/>
      <c r="FBW800" s="62"/>
      <c r="FBX800" s="62"/>
      <c r="FBY800" s="63"/>
      <c r="FBZ800" s="64"/>
      <c r="FCA800" s="64"/>
      <c r="FCB800" s="65"/>
      <c r="FCC800" s="64"/>
      <c r="FCD800" s="65"/>
      <c r="FCE800" s="66"/>
      <c r="FCF800" s="67"/>
      <c r="FCG800" s="97"/>
      <c r="FCH800" s="97"/>
      <c r="FCI800" s="62"/>
      <c r="FCJ800" s="62"/>
      <c r="FCK800" s="62"/>
      <c r="FCL800" s="62"/>
      <c r="FCM800" s="62"/>
      <c r="FCN800" s="62"/>
      <c r="FCO800" s="63"/>
      <c r="FCP800" s="64"/>
      <c r="FCQ800" s="64"/>
      <c r="FCR800" s="65"/>
      <c r="FCS800" s="64"/>
      <c r="FCT800" s="65"/>
      <c r="FCU800" s="66"/>
      <c r="FCV800" s="67"/>
      <c r="FCW800" s="97"/>
      <c r="FCX800" s="97"/>
      <c r="FCY800" s="62"/>
      <c r="FCZ800" s="62"/>
      <c r="FDA800" s="62"/>
      <c r="FDB800" s="62"/>
      <c r="FDC800" s="62"/>
      <c r="FDD800" s="62"/>
      <c r="FDE800" s="63"/>
      <c r="FDF800" s="64"/>
      <c r="FDG800" s="64"/>
      <c r="FDH800" s="65"/>
      <c r="FDI800" s="64"/>
      <c r="FDJ800" s="65"/>
      <c r="FDK800" s="66"/>
      <c r="FDL800" s="67"/>
      <c r="FDM800" s="97"/>
      <c r="FDN800" s="97"/>
      <c r="FDO800" s="62"/>
      <c r="FDP800" s="62"/>
      <c r="FDQ800" s="62"/>
      <c r="FDR800" s="62"/>
      <c r="FDS800" s="62"/>
      <c r="FDT800" s="62"/>
      <c r="FDU800" s="63"/>
      <c r="FDV800" s="64"/>
      <c r="FDW800" s="64"/>
      <c r="FDX800" s="65"/>
      <c r="FDY800" s="64"/>
      <c r="FDZ800" s="65"/>
      <c r="FEA800" s="66"/>
      <c r="FEB800" s="67"/>
      <c r="FEC800" s="97"/>
      <c r="FED800" s="97"/>
      <c r="FEE800" s="62"/>
      <c r="FEF800" s="62"/>
      <c r="FEG800" s="62"/>
      <c r="FEH800" s="62"/>
      <c r="FEI800" s="62"/>
      <c r="FEJ800" s="62"/>
      <c r="FEK800" s="63"/>
      <c r="FEL800" s="64"/>
      <c r="FEM800" s="64"/>
      <c r="FEN800" s="65"/>
      <c r="FEO800" s="64"/>
      <c r="FEP800" s="65"/>
      <c r="FEQ800" s="66"/>
      <c r="FER800" s="67"/>
      <c r="FES800" s="97"/>
      <c r="FET800" s="97"/>
      <c r="FEU800" s="62"/>
      <c r="FEV800" s="62"/>
      <c r="FEW800" s="62"/>
      <c r="FEX800" s="62"/>
      <c r="FEY800" s="62"/>
      <c r="FEZ800" s="62"/>
      <c r="FFA800" s="63"/>
      <c r="FFB800" s="64"/>
      <c r="FFC800" s="64"/>
      <c r="FFD800" s="65"/>
      <c r="FFE800" s="64"/>
      <c r="FFF800" s="65"/>
      <c r="FFG800" s="66"/>
      <c r="FFH800" s="67"/>
      <c r="FFI800" s="97"/>
      <c r="FFJ800" s="97"/>
      <c r="FFK800" s="62"/>
      <c r="FFL800" s="62"/>
      <c r="FFM800" s="62"/>
      <c r="FFN800" s="62"/>
      <c r="FFO800" s="62"/>
      <c r="FFP800" s="62"/>
      <c r="FFQ800" s="63"/>
      <c r="FFR800" s="64"/>
      <c r="FFS800" s="64"/>
      <c r="FFT800" s="65"/>
      <c r="FFU800" s="64"/>
      <c r="FFV800" s="65"/>
      <c r="FFW800" s="66"/>
      <c r="FFX800" s="67"/>
      <c r="FFY800" s="97"/>
      <c r="FFZ800" s="97"/>
      <c r="FGA800" s="62"/>
      <c r="FGB800" s="62"/>
      <c r="FGC800" s="62"/>
      <c r="FGD800" s="62"/>
      <c r="FGE800" s="62"/>
      <c r="FGF800" s="62"/>
      <c r="FGG800" s="63"/>
      <c r="FGH800" s="64"/>
      <c r="FGI800" s="64"/>
      <c r="FGJ800" s="65"/>
      <c r="FGK800" s="64"/>
      <c r="FGL800" s="65"/>
      <c r="FGM800" s="66"/>
      <c r="FGN800" s="67"/>
      <c r="FGO800" s="97"/>
      <c r="FGP800" s="97"/>
      <c r="FGQ800" s="62"/>
      <c r="FGR800" s="62"/>
      <c r="FGS800" s="62"/>
      <c r="FGT800" s="62"/>
      <c r="FGU800" s="62"/>
      <c r="FGV800" s="62"/>
      <c r="FGW800" s="63"/>
      <c r="FGX800" s="64"/>
      <c r="FGY800" s="64"/>
      <c r="FGZ800" s="65"/>
      <c r="FHA800" s="64"/>
      <c r="FHB800" s="65"/>
      <c r="FHC800" s="66"/>
      <c r="FHD800" s="67"/>
      <c r="FHE800" s="97"/>
      <c r="FHF800" s="97"/>
      <c r="FHG800" s="62"/>
      <c r="FHH800" s="62"/>
      <c r="FHI800" s="62"/>
      <c r="FHJ800" s="62"/>
      <c r="FHK800" s="62"/>
      <c r="FHL800" s="62"/>
      <c r="FHM800" s="63"/>
      <c r="FHN800" s="64"/>
      <c r="FHO800" s="64"/>
      <c r="FHP800" s="65"/>
      <c r="FHQ800" s="64"/>
      <c r="FHR800" s="65"/>
      <c r="FHS800" s="66"/>
      <c r="FHT800" s="67"/>
      <c r="FHU800" s="97"/>
      <c r="FHV800" s="97"/>
      <c r="FHW800" s="62"/>
      <c r="FHX800" s="62"/>
      <c r="FHY800" s="62"/>
      <c r="FHZ800" s="62"/>
      <c r="FIA800" s="62"/>
      <c r="FIB800" s="62"/>
      <c r="FIC800" s="63"/>
      <c r="FID800" s="64"/>
      <c r="FIE800" s="64"/>
      <c r="FIF800" s="65"/>
      <c r="FIG800" s="64"/>
      <c r="FIH800" s="65"/>
      <c r="FII800" s="66"/>
      <c r="FIJ800" s="67"/>
      <c r="FIK800" s="97"/>
      <c r="FIL800" s="97"/>
      <c r="FIM800" s="62"/>
      <c r="FIN800" s="62"/>
      <c r="FIO800" s="62"/>
      <c r="FIP800" s="62"/>
      <c r="FIQ800" s="62"/>
      <c r="FIR800" s="62"/>
      <c r="FIS800" s="63"/>
      <c r="FIT800" s="64"/>
      <c r="FIU800" s="64"/>
      <c r="FIV800" s="65"/>
      <c r="FIW800" s="64"/>
      <c r="FIX800" s="65"/>
      <c r="FIY800" s="66"/>
      <c r="FIZ800" s="67"/>
      <c r="FJA800" s="97"/>
      <c r="FJB800" s="97"/>
      <c r="FJC800" s="62"/>
      <c r="FJD800" s="62"/>
      <c r="FJE800" s="62"/>
      <c r="FJF800" s="62"/>
      <c r="FJG800" s="62"/>
      <c r="FJH800" s="62"/>
      <c r="FJI800" s="63"/>
      <c r="FJJ800" s="64"/>
      <c r="FJK800" s="64"/>
      <c r="FJL800" s="65"/>
      <c r="FJM800" s="64"/>
      <c r="FJN800" s="65"/>
      <c r="FJO800" s="66"/>
      <c r="FJP800" s="67"/>
      <c r="FJQ800" s="97"/>
      <c r="FJR800" s="97"/>
      <c r="FJS800" s="62"/>
      <c r="FJT800" s="62"/>
      <c r="FJU800" s="62"/>
      <c r="FJV800" s="62"/>
      <c r="FJW800" s="62"/>
      <c r="FJX800" s="62"/>
      <c r="FJY800" s="63"/>
      <c r="FJZ800" s="64"/>
      <c r="FKA800" s="64"/>
      <c r="FKB800" s="65"/>
      <c r="FKC800" s="64"/>
      <c r="FKD800" s="65"/>
      <c r="FKE800" s="66"/>
      <c r="FKF800" s="67"/>
      <c r="FKG800" s="97"/>
      <c r="FKH800" s="97"/>
      <c r="FKI800" s="62"/>
      <c r="FKJ800" s="62"/>
      <c r="FKK800" s="62"/>
      <c r="FKL800" s="62"/>
      <c r="FKM800" s="62"/>
      <c r="FKN800" s="62"/>
      <c r="FKO800" s="63"/>
      <c r="FKP800" s="64"/>
      <c r="FKQ800" s="64"/>
      <c r="FKR800" s="65"/>
      <c r="FKS800" s="64"/>
      <c r="FKT800" s="65"/>
      <c r="FKU800" s="66"/>
      <c r="FKV800" s="67"/>
      <c r="FKW800" s="97"/>
      <c r="FKX800" s="97"/>
      <c r="FKY800" s="62"/>
      <c r="FKZ800" s="62"/>
      <c r="FLA800" s="62"/>
      <c r="FLB800" s="62"/>
      <c r="FLC800" s="62"/>
      <c r="FLD800" s="62"/>
      <c r="FLE800" s="63"/>
      <c r="FLF800" s="64"/>
      <c r="FLG800" s="64"/>
      <c r="FLH800" s="65"/>
      <c r="FLI800" s="64"/>
      <c r="FLJ800" s="65"/>
      <c r="FLK800" s="66"/>
      <c r="FLL800" s="67"/>
      <c r="FLM800" s="97"/>
      <c r="FLN800" s="97"/>
      <c r="FLO800" s="62"/>
      <c r="FLP800" s="62"/>
      <c r="FLQ800" s="62"/>
      <c r="FLR800" s="62"/>
      <c r="FLS800" s="62"/>
      <c r="FLT800" s="62"/>
      <c r="FLU800" s="63"/>
      <c r="FLV800" s="64"/>
      <c r="FLW800" s="64"/>
      <c r="FLX800" s="65"/>
      <c r="FLY800" s="64"/>
      <c r="FLZ800" s="65"/>
      <c r="FMA800" s="66"/>
      <c r="FMB800" s="67"/>
      <c r="FMC800" s="97"/>
      <c r="FMD800" s="97"/>
      <c r="FME800" s="62"/>
      <c r="FMF800" s="62"/>
      <c r="FMG800" s="62"/>
      <c r="FMH800" s="62"/>
      <c r="FMI800" s="62"/>
      <c r="FMJ800" s="62"/>
      <c r="FMK800" s="63"/>
      <c r="FML800" s="64"/>
      <c r="FMM800" s="64"/>
      <c r="FMN800" s="65"/>
      <c r="FMO800" s="64"/>
      <c r="FMP800" s="65"/>
      <c r="FMQ800" s="66"/>
      <c r="FMR800" s="67"/>
      <c r="FMS800" s="97"/>
      <c r="FMT800" s="97"/>
      <c r="FMU800" s="62"/>
      <c r="FMV800" s="62"/>
      <c r="FMW800" s="62"/>
      <c r="FMX800" s="62"/>
      <c r="FMY800" s="62"/>
      <c r="FMZ800" s="62"/>
      <c r="FNA800" s="63"/>
      <c r="FNB800" s="64"/>
      <c r="FNC800" s="64"/>
      <c r="FND800" s="65"/>
      <c r="FNE800" s="64"/>
      <c r="FNF800" s="65"/>
      <c r="FNG800" s="66"/>
      <c r="FNH800" s="67"/>
      <c r="FNI800" s="97"/>
      <c r="FNJ800" s="97"/>
      <c r="FNK800" s="62"/>
      <c r="FNL800" s="62"/>
      <c r="FNM800" s="62"/>
      <c r="FNN800" s="62"/>
      <c r="FNO800" s="62"/>
      <c r="FNP800" s="62"/>
      <c r="FNQ800" s="63"/>
      <c r="FNR800" s="64"/>
      <c r="FNS800" s="64"/>
      <c r="FNT800" s="65"/>
      <c r="FNU800" s="64"/>
      <c r="FNV800" s="65"/>
      <c r="FNW800" s="66"/>
      <c r="FNX800" s="67"/>
      <c r="FNY800" s="97"/>
      <c r="FNZ800" s="97"/>
      <c r="FOA800" s="62"/>
      <c r="FOB800" s="62"/>
      <c r="FOC800" s="62"/>
      <c r="FOD800" s="62"/>
      <c r="FOE800" s="62"/>
      <c r="FOF800" s="62"/>
      <c r="FOG800" s="63"/>
      <c r="FOH800" s="64"/>
      <c r="FOI800" s="64"/>
      <c r="FOJ800" s="65"/>
      <c r="FOK800" s="64"/>
      <c r="FOL800" s="65"/>
      <c r="FOM800" s="66"/>
      <c r="FON800" s="67"/>
      <c r="FOO800" s="97"/>
      <c r="FOP800" s="97"/>
      <c r="FOQ800" s="62"/>
      <c r="FOR800" s="62"/>
      <c r="FOS800" s="62"/>
      <c r="FOT800" s="62"/>
      <c r="FOU800" s="62"/>
      <c r="FOV800" s="62"/>
      <c r="FOW800" s="63"/>
      <c r="FOX800" s="64"/>
      <c r="FOY800" s="64"/>
      <c r="FOZ800" s="65"/>
      <c r="FPA800" s="64"/>
      <c r="FPB800" s="65"/>
      <c r="FPC800" s="66"/>
      <c r="FPD800" s="67"/>
      <c r="FPE800" s="97"/>
      <c r="FPF800" s="97"/>
      <c r="FPG800" s="62"/>
      <c r="FPH800" s="62"/>
      <c r="FPI800" s="62"/>
      <c r="FPJ800" s="62"/>
      <c r="FPK800" s="62"/>
      <c r="FPL800" s="62"/>
      <c r="FPM800" s="63"/>
      <c r="FPN800" s="64"/>
      <c r="FPO800" s="64"/>
      <c r="FPP800" s="65"/>
      <c r="FPQ800" s="64"/>
      <c r="FPR800" s="65"/>
      <c r="FPS800" s="66"/>
      <c r="FPT800" s="67"/>
      <c r="FPU800" s="97"/>
      <c r="FPV800" s="97"/>
      <c r="FPW800" s="62"/>
      <c r="FPX800" s="62"/>
      <c r="FPY800" s="62"/>
      <c r="FPZ800" s="62"/>
      <c r="FQA800" s="62"/>
      <c r="FQB800" s="62"/>
      <c r="FQC800" s="63"/>
      <c r="FQD800" s="64"/>
      <c r="FQE800" s="64"/>
      <c r="FQF800" s="65"/>
      <c r="FQG800" s="64"/>
      <c r="FQH800" s="65"/>
      <c r="FQI800" s="66"/>
      <c r="FQJ800" s="67"/>
      <c r="FQK800" s="97"/>
      <c r="FQL800" s="97"/>
      <c r="FQM800" s="62"/>
      <c r="FQN800" s="62"/>
      <c r="FQO800" s="62"/>
      <c r="FQP800" s="62"/>
      <c r="FQQ800" s="62"/>
      <c r="FQR800" s="62"/>
      <c r="FQS800" s="63"/>
      <c r="FQT800" s="64"/>
      <c r="FQU800" s="64"/>
      <c r="FQV800" s="65"/>
      <c r="FQW800" s="64"/>
      <c r="FQX800" s="65"/>
      <c r="FQY800" s="66"/>
      <c r="FQZ800" s="67"/>
      <c r="FRA800" s="97"/>
      <c r="FRB800" s="97"/>
      <c r="FRC800" s="62"/>
      <c r="FRD800" s="62"/>
      <c r="FRE800" s="62"/>
      <c r="FRF800" s="62"/>
      <c r="FRG800" s="62"/>
      <c r="FRH800" s="62"/>
      <c r="FRI800" s="63"/>
      <c r="FRJ800" s="64"/>
      <c r="FRK800" s="64"/>
      <c r="FRL800" s="65"/>
      <c r="FRM800" s="64"/>
      <c r="FRN800" s="65"/>
      <c r="FRO800" s="66"/>
      <c r="FRP800" s="67"/>
      <c r="FRQ800" s="97"/>
      <c r="FRR800" s="97"/>
      <c r="FRS800" s="62"/>
      <c r="FRT800" s="62"/>
      <c r="FRU800" s="62"/>
      <c r="FRV800" s="62"/>
      <c r="FRW800" s="62"/>
      <c r="FRX800" s="62"/>
      <c r="FRY800" s="63"/>
      <c r="FRZ800" s="64"/>
      <c r="FSA800" s="64"/>
      <c r="FSB800" s="65"/>
      <c r="FSC800" s="64"/>
      <c r="FSD800" s="65"/>
      <c r="FSE800" s="66"/>
      <c r="FSF800" s="67"/>
      <c r="FSG800" s="97"/>
      <c r="FSH800" s="97"/>
      <c r="FSI800" s="62"/>
      <c r="FSJ800" s="62"/>
      <c r="FSK800" s="62"/>
      <c r="FSL800" s="62"/>
      <c r="FSM800" s="62"/>
      <c r="FSN800" s="62"/>
      <c r="FSO800" s="63"/>
      <c r="FSP800" s="64"/>
      <c r="FSQ800" s="64"/>
      <c r="FSR800" s="65"/>
      <c r="FSS800" s="64"/>
      <c r="FST800" s="65"/>
      <c r="FSU800" s="66"/>
      <c r="FSV800" s="67"/>
      <c r="FSW800" s="97"/>
      <c r="FSX800" s="97"/>
      <c r="FSY800" s="62"/>
      <c r="FSZ800" s="62"/>
      <c r="FTA800" s="62"/>
      <c r="FTB800" s="62"/>
      <c r="FTC800" s="62"/>
      <c r="FTD800" s="62"/>
      <c r="FTE800" s="63"/>
      <c r="FTF800" s="64"/>
      <c r="FTG800" s="64"/>
      <c r="FTH800" s="65"/>
      <c r="FTI800" s="64"/>
      <c r="FTJ800" s="65"/>
      <c r="FTK800" s="66"/>
      <c r="FTL800" s="67"/>
      <c r="FTM800" s="97"/>
      <c r="FTN800" s="97"/>
      <c r="FTO800" s="62"/>
      <c r="FTP800" s="62"/>
      <c r="FTQ800" s="62"/>
      <c r="FTR800" s="62"/>
      <c r="FTS800" s="62"/>
      <c r="FTT800" s="62"/>
      <c r="FTU800" s="63"/>
      <c r="FTV800" s="64"/>
      <c r="FTW800" s="64"/>
      <c r="FTX800" s="65"/>
      <c r="FTY800" s="64"/>
      <c r="FTZ800" s="65"/>
      <c r="FUA800" s="66"/>
      <c r="FUB800" s="67"/>
      <c r="FUC800" s="97"/>
      <c r="FUD800" s="97"/>
      <c r="FUE800" s="62"/>
      <c r="FUF800" s="62"/>
      <c r="FUG800" s="62"/>
      <c r="FUH800" s="62"/>
      <c r="FUI800" s="62"/>
      <c r="FUJ800" s="62"/>
      <c r="FUK800" s="63"/>
      <c r="FUL800" s="64"/>
      <c r="FUM800" s="64"/>
      <c r="FUN800" s="65"/>
      <c r="FUO800" s="64"/>
      <c r="FUP800" s="65"/>
      <c r="FUQ800" s="66"/>
      <c r="FUR800" s="67"/>
      <c r="FUS800" s="97"/>
      <c r="FUT800" s="97"/>
      <c r="FUU800" s="62"/>
      <c r="FUV800" s="62"/>
      <c r="FUW800" s="62"/>
      <c r="FUX800" s="62"/>
      <c r="FUY800" s="62"/>
      <c r="FUZ800" s="62"/>
      <c r="FVA800" s="63"/>
      <c r="FVB800" s="64"/>
      <c r="FVC800" s="64"/>
      <c r="FVD800" s="65"/>
      <c r="FVE800" s="64"/>
      <c r="FVF800" s="65"/>
      <c r="FVG800" s="66"/>
      <c r="FVH800" s="67"/>
      <c r="FVI800" s="97"/>
      <c r="FVJ800" s="97"/>
      <c r="FVK800" s="62"/>
      <c r="FVL800" s="62"/>
      <c r="FVM800" s="62"/>
      <c r="FVN800" s="62"/>
      <c r="FVO800" s="62"/>
      <c r="FVP800" s="62"/>
      <c r="FVQ800" s="63"/>
      <c r="FVR800" s="64"/>
      <c r="FVS800" s="64"/>
      <c r="FVT800" s="65"/>
      <c r="FVU800" s="64"/>
      <c r="FVV800" s="65"/>
      <c r="FVW800" s="66"/>
      <c r="FVX800" s="67"/>
      <c r="FVY800" s="97"/>
      <c r="FVZ800" s="97"/>
      <c r="FWA800" s="62"/>
      <c r="FWB800" s="62"/>
      <c r="FWC800" s="62"/>
      <c r="FWD800" s="62"/>
      <c r="FWE800" s="62"/>
      <c r="FWF800" s="62"/>
      <c r="FWG800" s="63"/>
      <c r="FWH800" s="64"/>
      <c r="FWI800" s="64"/>
      <c r="FWJ800" s="65"/>
      <c r="FWK800" s="64"/>
      <c r="FWL800" s="65"/>
      <c r="FWM800" s="66"/>
      <c r="FWN800" s="67"/>
      <c r="FWO800" s="97"/>
      <c r="FWP800" s="97"/>
      <c r="FWQ800" s="62"/>
      <c r="FWR800" s="62"/>
      <c r="FWS800" s="62"/>
      <c r="FWT800" s="62"/>
      <c r="FWU800" s="62"/>
      <c r="FWV800" s="62"/>
      <c r="FWW800" s="63"/>
      <c r="FWX800" s="64"/>
      <c r="FWY800" s="64"/>
      <c r="FWZ800" s="65"/>
      <c r="FXA800" s="64"/>
      <c r="FXB800" s="65"/>
      <c r="FXC800" s="66"/>
      <c r="FXD800" s="67"/>
      <c r="FXE800" s="97"/>
      <c r="FXF800" s="97"/>
      <c r="FXG800" s="62"/>
      <c r="FXH800" s="62"/>
      <c r="FXI800" s="62"/>
      <c r="FXJ800" s="62"/>
      <c r="FXK800" s="62"/>
      <c r="FXL800" s="62"/>
      <c r="FXM800" s="63"/>
      <c r="FXN800" s="64"/>
      <c r="FXO800" s="64"/>
      <c r="FXP800" s="65"/>
      <c r="FXQ800" s="64"/>
      <c r="FXR800" s="65"/>
      <c r="FXS800" s="66"/>
      <c r="FXT800" s="67"/>
      <c r="FXU800" s="97"/>
      <c r="FXV800" s="97"/>
      <c r="FXW800" s="62"/>
      <c r="FXX800" s="62"/>
      <c r="FXY800" s="62"/>
      <c r="FXZ800" s="62"/>
      <c r="FYA800" s="62"/>
      <c r="FYB800" s="62"/>
      <c r="FYC800" s="63"/>
      <c r="FYD800" s="64"/>
      <c r="FYE800" s="64"/>
      <c r="FYF800" s="65"/>
      <c r="FYG800" s="64"/>
      <c r="FYH800" s="65"/>
      <c r="FYI800" s="66"/>
      <c r="FYJ800" s="67"/>
      <c r="FYK800" s="97"/>
      <c r="FYL800" s="97"/>
      <c r="FYM800" s="62"/>
      <c r="FYN800" s="62"/>
      <c r="FYO800" s="62"/>
      <c r="FYP800" s="62"/>
      <c r="FYQ800" s="62"/>
      <c r="FYR800" s="62"/>
      <c r="FYS800" s="63"/>
      <c r="FYT800" s="64"/>
      <c r="FYU800" s="64"/>
      <c r="FYV800" s="65"/>
      <c r="FYW800" s="64"/>
      <c r="FYX800" s="65"/>
      <c r="FYY800" s="66"/>
      <c r="FYZ800" s="67"/>
      <c r="FZA800" s="97"/>
      <c r="FZB800" s="97"/>
      <c r="FZC800" s="62"/>
      <c r="FZD800" s="62"/>
      <c r="FZE800" s="62"/>
      <c r="FZF800" s="62"/>
      <c r="FZG800" s="62"/>
      <c r="FZH800" s="62"/>
      <c r="FZI800" s="63"/>
      <c r="FZJ800" s="64"/>
      <c r="FZK800" s="64"/>
      <c r="FZL800" s="65"/>
      <c r="FZM800" s="64"/>
      <c r="FZN800" s="65"/>
      <c r="FZO800" s="66"/>
      <c r="FZP800" s="67"/>
      <c r="FZQ800" s="97"/>
      <c r="FZR800" s="97"/>
      <c r="FZS800" s="62"/>
      <c r="FZT800" s="62"/>
      <c r="FZU800" s="62"/>
      <c r="FZV800" s="62"/>
      <c r="FZW800" s="62"/>
      <c r="FZX800" s="62"/>
      <c r="FZY800" s="63"/>
      <c r="FZZ800" s="64"/>
      <c r="GAA800" s="64"/>
      <c r="GAB800" s="65"/>
      <c r="GAC800" s="64"/>
      <c r="GAD800" s="65"/>
      <c r="GAE800" s="66"/>
      <c r="GAF800" s="67"/>
      <c r="GAG800" s="97"/>
      <c r="GAH800" s="97"/>
      <c r="GAI800" s="62"/>
      <c r="GAJ800" s="62"/>
      <c r="GAK800" s="62"/>
      <c r="GAL800" s="62"/>
      <c r="GAM800" s="62"/>
      <c r="GAN800" s="62"/>
      <c r="GAO800" s="63"/>
      <c r="GAP800" s="64"/>
      <c r="GAQ800" s="64"/>
      <c r="GAR800" s="65"/>
      <c r="GAS800" s="64"/>
      <c r="GAT800" s="65"/>
      <c r="GAU800" s="66"/>
      <c r="GAV800" s="67"/>
      <c r="GAW800" s="97"/>
      <c r="GAX800" s="97"/>
      <c r="GAY800" s="62"/>
      <c r="GAZ800" s="62"/>
      <c r="GBA800" s="62"/>
      <c r="GBB800" s="62"/>
      <c r="GBC800" s="62"/>
      <c r="GBD800" s="62"/>
      <c r="GBE800" s="63"/>
      <c r="GBF800" s="64"/>
      <c r="GBG800" s="64"/>
      <c r="GBH800" s="65"/>
      <c r="GBI800" s="64"/>
      <c r="GBJ800" s="65"/>
      <c r="GBK800" s="66"/>
      <c r="GBL800" s="67"/>
      <c r="GBM800" s="97"/>
      <c r="GBN800" s="97"/>
      <c r="GBO800" s="62"/>
      <c r="GBP800" s="62"/>
      <c r="GBQ800" s="62"/>
      <c r="GBR800" s="62"/>
      <c r="GBS800" s="62"/>
      <c r="GBT800" s="62"/>
      <c r="GBU800" s="63"/>
      <c r="GBV800" s="64"/>
      <c r="GBW800" s="64"/>
      <c r="GBX800" s="65"/>
      <c r="GBY800" s="64"/>
      <c r="GBZ800" s="65"/>
      <c r="GCA800" s="66"/>
      <c r="GCB800" s="67"/>
      <c r="GCC800" s="97"/>
      <c r="GCD800" s="97"/>
      <c r="GCE800" s="62"/>
      <c r="GCF800" s="62"/>
      <c r="GCG800" s="62"/>
      <c r="GCH800" s="62"/>
      <c r="GCI800" s="62"/>
      <c r="GCJ800" s="62"/>
      <c r="GCK800" s="63"/>
      <c r="GCL800" s="64"/>
      <c r="GCM800" s="64"/>
      <c r="GCN800" s="65"/>
      <c r="GCO800" s="64"/>
      <c r="GCP800" s="65"/>
      <c r="GCQ800" s="66"/>
      <c r="GCR800" s="67"/>
      <c r="GCS800" s="97"/>
      <c r="GCT800" s="97"/>
      <c r="GCU800" s="62"/>
      <c r="GCV800" s="62"/>
      <c r="GCW800" s="62"/>
      <c r="GCX800" s="62"/>
      <c r="GCY800" s="62"/>
      <c r="GCZ800" s="62"/>
      <c r="GDA800" s="63"/>
      <c r="GDB800" s="64"/>
      <c r="GDC800" s="64"/>
      <c r="GDD800" s="65"/>
      <c r="GDE800" s="64"/>
      <c r="GDF800" s="65"/>
      <c r="GDG800" s="66"/>
      <c r="GDH800" s="67"/>
      <c r="GDI800" s="97"/>
      <c r="GDJ800" s="97"/>
      <c r="GDK800" s="62"/>
      <c r="GDL800" s="62"/>
      <c r="GDM800" s="62"/>
      <c r="GDN800" s="62"/>
      <c r="GDO800" s="62"/>
      <c r="GDP800" s="62"/>
      <c r="GDQ800" s="63"/>
      <c r="GDR800" s="64"/>
      <c r="GDS800" s="64"/>
      <c r="GDT800" s="65"/>
      <c r="GDU800" s="64"/>
      <c r="GDV800" s="65"/>
      <c r="GDW800" s="66"/>
      <c r="GDX800" s="67"/>
      <c r="GDY800" s="97"/>
      <c r="GDZ800" s="97"/>
      <c r="GEA800" s="62"/>
      <c r="GEB800" s="62"/>
      <c r="GEC800" s="62"/>
      <c r="GED800" s="62"/>
      <c r="GEE800" s="62"/>
      <c r="GEF800" s="62"/>
      <c r="GEG800" s="63"/>
      <c r="GEH800" s="64"/>
      <c r="GEI800" s="64"/>
      <c r="GEJ800" s="65"/>
      <c r="GEK800" s="64"/>
      <c r="GEL800" s="65"/>
      <c r="GEM800" s="66"/>
      <c r="GEN800" s="67"/>
      <c r="GEO800" s="97"/>
      <c r="GEP800" s="97"/>
      <c r="GEQ800" s="62"/>
      <c r="GER800" s="62"/>
      <c r="GES800" s="62"/>
      <c r="GET800" s="62"/>
      <c r="GEU800" s="62"/>
      <c r="GEV800" s="62"/>
      <c r="GEW800" s="63"/>
      <c r="GEX800" s="64"/>
      <c r="GEY800" s="64"/>
      <c r="GEZ800" s="65"/>
      <c r="GFA800" s="64"/>
      <c r="GFB800" s="65"/>
      <c r="GFC800" s="66"/>
      <c r="GFD800" s="67"/>
      <c r="GFE800" s="97"/>
      <c r="GFF800" s="97"/>
      <c r="GFG800" s="62"/>
      <c r="GFH800" s="62"/>
      <c r="GFI800" s="62"/>
      <c r="GFJ800" s="62"/>
      <c r="GFK800" s="62"/>
      <c r="GFL800" s="62"/>
      <c r="GFM800" s="63"/>
      <c r="GFN800" s="64"/>
      <c r="GFO800" s="64"/>
      <c r="GFP800" s="65"/>
      <c r="GFQ800" s="64"/>
      <c r="GFR800" s="65"/>
      <c r="GFS800" s="66"/>
      <c r="GFT800" s="67"/>
      <c r="GFU800" s="97"/>
      <c r="GFV800" s="97"/>
      <c r="GFW800" s="62"/>
      <c r="GFX800" s="62"/>
      <c r="GFY800" s="62"/>
      <c r="GFZ800" s="62"/>
      <c r="GGA800" s="62"/>
      <c r="GGB800" s="62"/>
      <c r="GGC800" s="63"/>
      <c r="GGD800" s="64"/>
      <c r="GGE800" s="64"/>
      <c r="GGF800" s="65"/>
      <c r="GGG800" s="64"/>
      <c r="GGH800" s="65"/>
      <c r="GGI800" s="66"/>
      <c r="GGJ800" s="67"/>
      <c r="GGK800" s="97"/>
      <c r="GGL800" s="97"/>
      <c r="GGM800" s="62"/>
      <c r="GGN800" s="62"/>
      <c r="GGO800" s="62"/>
      <c r="GGP800" s="62"/>
      <c r="GGQ800" s="62"/>
      <c r="GGR800" s="62"/>
      <c r="GGS800" s="63"/>
      <c r="GGT800" s="64"/>
      <c r="GGU800" s="64"/>
      <c r="GGV800" s="65"/>
      <c r="GGW800" s="64"/>
      <c r="GGX800" s="65"/>
      <c r="GGY800" s="66"/>
      <c r="GGZ800" s="67"/>
      <c r="GHA800" s="97"/>
      <c r="GHB800" s="97"/>
      <c r="GHC800" s="62"/>
      <c r="GHD800" s="62"/>
      <c r="GHE800" s="62"/>
      <c r="GHF800" s="62"/>
      <c r="GHG800" s="62"/>
      <c r="GHH800" s="62"/>
      <c r="GHI800" s="63"/>
      <c r="GHJ800" s="64"/>
      <c r="GHK800" s="64"/>
      <c r="GHL800" s="65"/>
      <c r="GHM800" s="64"/>
      <c r="GHN800" s="65"/>
      <c r="GHO800" s="66"/>
      <c r="GHP800" s="67"/>
      <c r="GHQ800" s="97"/>
      <c r="GHR800" s="97"/>
      <c r="GHS800" s="62"/>
      <c r="GHT800" s="62"/>
      <c r="GHU800" s="62"/>
      <c r="GHV800" s="62"/>
      <c r="GHW800" s="62"/>
      <c r="GHX800" s="62"/>
      <c r="GHY800" s="63"/>
      <c r="GHZ800" s="64"/>
      <c r="GIA800" s="64"/>
      <c r="GIB800" s="65"/>
      <c r="GIC800" s="64"/>
      <c r="GID800" s="65"/>
      <c r="GIE800" s="66"/>
      <c r="GIF800" s="67"/>
      <c r="GIG800" s="97"/>
      <c r="GIH800" s="97"/>
      <c r="GII800" s="62"/>
      <c r="GIJ800" s="62"/>
      <c r="GIK800" s="62"/>
      <c r="GIL800" s="62"/>
      <c r="GIM800" s="62"/>
      <c r="GIN800" s="62"/>
      <c r="GIO800" s="63"/>
      <c r="GIP800" s="64"/>
      <c r="GIQ800" s="64"/>
      <c r="GIR800" s="65"/>
      <c r="GIS800" s="64"/>
      <c r="GIT800" s="65"/>
      <c r="GIU800" s="66"/>
      <c r="GIV800" s="67"/>
      <c r="GIW800" s="97"/>
      <c r="GIX800" s="97"/>
      <c r="GIY800" s="62"/>
      <c r="GIZ800" s="62"/>
      <c r="GJA800" s="62"/>
      <c r="GJB800" s="62"/>
      <c r="GJC800" s="62"/>
      <c r="GJD800" s="62"/>
      <c r="GJE800" s="63"/>
      <c r="GJF800" s="64"/>
      <c r="GJG800" s="64"/>
      <c r="GJH800" s="65"/>
      <c r="GJI800" s="64"/>
      <c r="GJJ800" s="65"/>
      <c r="GJK800" s="66"/>
      <c r="GJL800" s="67"/>
      <c r="GJM800" s="97"/>
      <c r="GJN800" s="97"/>
      <c r="GJO800" s="62"/>
      <c r="GJP800" s="62"/>
      <c r="GJQ800" s="62"/>
      <c r="GJR800" s="62"/>
      <c r="GJS800" s="62"/>
      <c r="GJT800" s="62"/>
      <c r="GJU800" s="63"/>
      <c r="GJV800" s="64"/>
      <c r="GJW800" s="64"/>
      <c r="GJX800" s="65"/>
      <c r="GJY800" s="64"/>
      <c r="GJZ800" s="65"/>
      <c r="GKA800" s="66"/>
      <c r="GKB800" s="67"/>
      <c r="GKC800" s="97"/>
      <c r="GKD800" s="97"/>
      <c r="GKE800" s="62"/>
      <c r="GKF800" s="62"/>
      <c r="GKG800" s="62"/>
      <c r="GKH800" s="62"/>
      <c r="GKI800" s="62"/>
      <c r="GKJ800" s="62"/>
      <c r="GKK800" s="63"/>
      <c r="GKL800" s="64"/>
      <c r="GKM800" s="64"/>
      <c r="GKN800" s="65"/>
      <c r="GKO800" s="64"/>
      <c r="GKP800" s="65"/>
      <c r="GKQ800" s="66"/>
      <c r="GKR800" s="67"/>
      <c r="GKS800" s="97"/>
      <c r="GKT800" s="97"/>
      <c r="GKU800" s="62"/>
      <c r="GKV800" s="62"/>
      <c r="GKW800" s="62"/>
      <c r="GKX800" s="62"/>
      <c r="GKY800" s="62"/>
      <c r="GKZ800" s="62"/>
      <c r="GLA800" s="63"/>
      <c r="GLB800" s="64"/>
      <c r="GLC800" s="64"/>
      <c r="GLD800" s="65"/>
      <c r="GLE800" s="64"/>
      <c r="GLF800" s="65"/>
      <c r="GLG800" s="66"/>
      <c r="GLH800" s="67"/>
      <c r="GLI800" s="97"/>
      <c r="GLJ800" s="97"/>
      <c r="GLK800" s="62"/>
      <c r="GLL800" s="62"/>
      <c r="GLM800" s="62"/>
      <c r="GLN800" s="62"/>
      <c r="GLO800" s="62"/>
      <c r="GLP800" s="62"/>
      <c r="GLQ800" s="63"/>
      <c r="GLR800" s="64"/>
      <c r="GLS800" s="64"/>
      <c r="GLT800" s="65"/>
      <c r="GLU800" s="64"/>
      <c r="GLV800" s="65"/>
      <c r="GLW800" s="66"/>
      <c r="GLX800" s="67"/>
      <c r="GLY800" s="97"/>
      <c r="GLZ800" s="97"/>
      <c r="GMA800" s="62"/>
      <c r="GMB800" s="62"/>
      <c r="GMC800" s="62"/>
      <c r="GMD800" s="62"/>
      <c r="GME800" s="62"/>
      <c r="GMF800" s="62"/>
      <c r="GMG800" s="63"/>
      <c r="GMH800" s="64"/>
      <c r="GMI800" s="64"/>
      <c r="GMJ800" s="65"/>
      <c r="GMK800" s="64"/>
      <c r="GML800" s="65"/>
      <c r="GMM800" s="66"/>
      <c r="GMN800" s="67"/>
      <c r="GMO800" s="97"/>
      <c r="GMP800" s="97"/>
      <c r="GMQ800" s="62"/>
      <c r="GMR800" s="62"/>
      <c r="GMS800" s="62"/>
      <c r="GMT800" s="62"/>
      <c r="GMU800" s="62"/>
      <c r="GMV800" s="62"/>
      <c r="GMW800" s="63"/>
      <c r="GMX800" s="64"/>
      <c r="GMY800" s="64"/>
      <c r="GMZ800" s="65"/>
      <c r="GNA800" s="64"/>
      <c r="GNB800" s="65"/>
      <c r="GNC800" s="66"/>
      <c r="GND800" s="67"/>
      <c r="GNE800" s="97"/>
      <c r="GNF800" s="97"/>
      <c r="GNG800" s="62"/>
      <c r="GNH800" s="62"/>
      <c r="GNI800" s="62"/>
      <c r="GNJ800" s="62"/>
      <c r="GNK800" s="62"/>
      <c r="GNL800" s="62"/>
      <c r="GNM800" s="63"/>
      <c r="GNN800" s="64"/>
      <c r="GNO800" s="64"/>
      <c r="GNP800" s="65"/>
      <c r="GNQ800" s="64"/>
      <c r="GNR800" s="65"/>
      <c r="GNS800" s="66"/>
      <c r="GNT800" s="67"/>
      <c r="GNU800" s="97"/>
      <c r="GNV800" s="97"/>
      <c r="GNW800" s="62"/>
      <c r="GNX800" s="62"/>
      <c r="GNY800" s="62"/>
      <c r="GNZ800" s="62"/>
      <c r="GOA800" s="62"/>
      <c r="GOB800" s="62"/>
      <c r="GOC800" s="63"/>
      <c r="GOD800" s="64"/>
      <c r="GOE800" s="64"/>
      <c r="GOF800" s="65"/>
      <c r="GOG800" s="64"/>
      <c r="GOH800" s="65"/>
      <c r="GOI800" s="66"/>
      <c r="GOJ800" s="67"/>
      <c r="GOK800" s="97"/>
      <c r="GOL800" s="97"/>
      <c r="GOM800" s="62"/>
      <c r="GON800" s="62"/>
      <c r="GOO800" s="62"/>
      <c r="GOP800" s="62"/>
      <c r="GOQ800" s="62"/>
      <c r="GOR800" s="62"/>
      <c r="GOS800" s="63"/>
      <c r="GOT800" s="64"/>
      <c r="GOU800" s="64"/>
      <c r="GOV800" s="65"/>
      <c r="GOW800" s="64"/>
      <c r="GOX800" s="65"/>
      <c r="GOY800" s="66"/>
      <c r="GOZ800" s="67"/>
      <c r="GPA800" s="97"/>
      <c r="GPB800" s="97"/>
      <c r="GPC800" s="62"/>
      <c r="GPD800" s="62"/>
      <c r="GPE800" s="62"/>
      <c r="GPF800" s="62"/>
      <c r="GPG800" s="62"/>
      <c r="GPH800" s="62"/>
      <c r="GPI800" s="63"/>
      <c r="GPJ800" s="64"/>
      <c r="GPK800" s="64"/>
      <c r="GPL800" s="65"/>
      <c r="GPM800" s="64"/>
      <c r="GPN800" s="65"/>
      <c r="GPO800" s="66"/>
      <c r="GPP800" s="67"/>
      <c r="GPQ800" s="97"/>
      <c r="GPR800" s="97"/>
      <c r="GPS800" s="62"/>
      <c r="GPT800" s="62"/>
      <c r="GPU800" s="62"/>
      <c r="GPV800" s="62"/>
      <c r="GPW800" s="62"/>
      <c r="GPX800" s="62"/>
      <c r="GPY800" s="63"/>
      <c r="GPZ800" s="64"/>
      <c r="GQA800" s="64"/>
      <c r="GQB800" s="65"/>
      <c r="GQC800" s="64"/>
      <c r="GQD800" s="65"/>
      <c r="GQE800" s="66"/>
      <c r="GQF800" s="67"/>
      <c r="GQG800" s="97"/>
      <c r="GQH800" s="97"/>
      <c r="GQI800" s="62"/>
      <c r="GQJ800" s="62"/>
      <c r="GQK800" s="62"/>
      <c r="GQL800" s="62"/>
      <c r="GQM800" s="62"/>
      <c r="GQN800" s="62"/>
      <c r="GQO800" s="63"/>
      <c r="GQP800" s="64"/>
      <c r="GQQ800" s="64"/>
      <c r="GQR800" s="65"/>
      <c r="GQS800" s="64"/>
      <c r="GQT800" s="65"/>
      <c r="GQU800" s="66"/>
      <c r="GQV800" s="67"/>
      <c r="GQW800" s="97"/>
      <c r="GQX800" s="97"/>
      <c r="GQY800" s="62"/>
      <c r="GQZ800" s="62"/>
      <c r="GRA800" s="62"/>
      <c r="GRB800" s="62"/>
      <c r="GRC800" s="62"/>
      <c r="GRD800" s="62"/>
      <c r="GRE800" s="63"/>
      <c r="GRF800" s="64"/>
      <c r="GRG800" s="64"/>
      <c r="GRH800" s="65"/>
      <c r="GRI800" s="64"/>
      <c r="GRJ800" s="65"/>
      <c r="GRK800" s="66"/>
      <c r="GRL800" s="67"/>
      <c r="GRM800" s="97"/>
      <c r="GRN800" s="97"/>
      <c r="GRO800" s="62"/>
      <c r="GRP800" s="62"/>
      <c r="GRQ800" s="62"/>
      <c r="GRR800" s="62"/>
      <c r="GRS800" s="62"/>
      <c r="GRT800" s="62"/>
      <c r="GRU800" s="63"/>
      <c r="GRV800" s="64"/>
      <c r="GRW800" s="64"/>
      <c r="GRX800" s="65"/>
      <c r="GRY800" s="64"/>
      <c r="GRZ800" s="65"/>
      <c r="GSA800" s="66"/>
      <c r="GSB800" s="67"/>
      <c r="GSC800" s="97"/>
      <c r="GSD800" s="97"/>
      <c r="GSE800" s="62"/>
      <c r="GSF800" s="62"/>
      <c r="GSG800" s="62"/>
      <c r="GSH800" s="62"/>
      <c r="GSI800" s="62"/>
      <c r="GSJ800" s="62"/>
      <c r="GSK800" s="63"/>
      <c r="GSL800" s="64"/>
      <c r="GSM800" s="64"/>
      <c r="GSN800" s="65"/>
      <c r="GSO800" s="64"/>
      <c r="GSP800" s="65"/>
      <c r="GSQ800" s="66"/>
      <c r="GSR800" s="67"/>
      <c r="GSS800" s="97"/>
      <c r="GST800" s="97"/>
      <c r="GSU800" s="62"/>
      <c r="GSV800" s="62"/>
      <c r="GSW800" s="62"/>
      <c r="GSX800" s="62"/>
      <c r="GSY800" s="62"/>
      <c r="GSZ800" s="62"/>
      <c r="GTA800" s="63"/>
      <c r="GTB800" s="64"/>
      <c r="GTC800" s="64"/>
      <c r="GTD800" s="65"/>
      <c r="GTE800" s="64"/>
      <c r="GTF800" s="65"/>
      <c r="GTG800" s="66"/>
      <c r="GTH800" s="67"/>
      <c r="GTI800" s="97"/>
      <c r="GTJ800" s="97"/>
      <c r="GTK800" s="62"/>
      <c r="GTL800" s="62"/>
      <c r="GTM800" s="62"/>
      <c r="GTN800" s="62"/>
      <c r="GTO800" s="62"/>
      <c r="GTP800" s="62"/>
      <c r="GTQ800" s="63"/>
      <c r="GTR800" s="64"/>
      <c r="GTS800" s="64"/>
      <c r="GTT800" s="65"/>
      <c r="GTU800" s="64"/>
      <c r="GTV800" s="65"/>
      <c r="GTW800" s="66"/>
      <c r="GTX800" s="67"/>
      <c r="GTY800" s="97"/>
      <c r="GTZ800" s="97"/>
      <c r="GUA800" s="62"/>
      <c r="GUB800" s="62"/>
      <c r="GUC800" s="62"/>
      <c r="GUD800" s="62"/>
      <c r="GUE800" s="62"/>
      <c r="GUF800" s="62"/>
      <c r="GUG800" s="63"/>
      <c r="GUH800" s="64"/>
      <c r="GUI800" s="64"/>
      <c r="GUJ800" s="65"/>
      <c r="GUK800" s="64"/>
      <c r="GUL800" s="65"/>
      <c r="GUM800" s="66"/>
      <c r="GUN800" s="67"/>
      <c r="GUO800" s="97"/>
      <c r="GUP800" s="97"/>
      <c r="GUQ800" s="62"/>
      <c r="GUR800" s="62"/>
      <c r="GUS800" s="62"/>
      <c r="GUT800" s="62"/>
      <c r="GUU800" s="62"/>
      <c r="GUV800" s="62"/>
      <c r="GUW800" s="63"/>
      <c r="GUX800" s="64"/>
      <c r="GUY800" s="64"/>
      <c r="GUZ800" s="65"/>
      <c r="GVA800" s="64"/>
      <c r="GVB800" s="65"/>
      <c r="GVC800" s="66"/>
      <c r="GVD800" s="67"/>
      <c r="GVE800" s="97"/>
      <c r="GVF800" s="97"/>
      <c r="GVG800" s="62"/>
      <c r="GVH800" s="62"/>
      <c r="GVI800" s="62"/>
      <c r="GVJ800" s="62"/>
      <c r="GVK800" s="62"/>
      <c r="GVL800" s="62"/>
      <c r="GVM800" s="63"/>
      <c r="GVN800" s="64"/>
      <c r="GVO800" s="64"/>
      <c r="GVP800" s="65"/>
      <c r="GVQ800" s="64"/>
      <c r="GVR800" s="65"/>
      <c r="GVS800" s="66"/>
      <c r="GVT800" s="67"/>
      <c r="GVU800" s="97"/>
      <c r="GVV800" s="97"/>
      <c r="GVW800" s="62"/>
      <c r="GVX800" s="62"/>
      <c r="GVY800" s="62"/>
      <c r="GVZ800" s="62"/>
      <c r="GWA800" s="62"/>
      <c r="GWB800" s="62"/>
      <c r="GWC800" s="63"/>
      <c r="GWD800" s="64"/>
      <c r="GWE800" s="64"/>
      <c r="GWF800" s="65"/>
      <c r="GWG800" s="64"/>
      <c r="GWH800" s="65"/>
      <c r="GWI800" s="66"/>
      <c r="GWJ800" s="67"/>
      <c r="GWK800" s="97"/>
      <c r="GWL800" s="97"/>
      <c r="GWM800" s="62"/>
      <c r="GWN800" s="62"/>
      <c r="GWO800" s="62"/>
      <c r="GWP800" s="62"/>
      <c r="GWQ800" s="62"/>
      <c r="GWR800" s="62"/>
      <c r="GWS800" s="63"/>
      <c r="GWT800" s="64"/>
      <c r="GWU800" s="64"/>
      <c r="GWV800" s="65"/>
      <c r="GWW800" s="64"/>
      <c r="GWX800" s="65"/>
      <c r="GWY800" s="66"/>
      <c r="GWZ800" s="67"/>
      <c r="GXA800" s="97"/>
      <c r="GXB800" s="97"/>
      <c r="GXC800" s="62"/>
      <c r="GXD800" s="62"/>
      <c r="GXE800" s="62"/>
      <c r="GXF800" s="62"/>
      <c r="GXG800" s="62"/>
      <c r="GXH800" s="62"/>
      <c r="GXI800" s="63"/>
      <c r="GXJ800" s="64"/>
      <c r="GXK800" s="64"/>
      <c r="GXL800" s="65"/>
      <c r="GXM800" s="64"/>
      <c r="GXN800" s="65"/>
      <c r="GXO800" s="66"/>
      <c r="GXP800" s="67"/>
      <c r="GXQ800" s="97"/>
      <c r="GXR800" s="97"/>
      <c r="GXS800" s="62"/>
      <c r="GXT800" s="62"/>
      <c r="GXU800" s="62"/>
      <c r="GXV800" s="62"/>
      <c r="GXW800" s="62"/>
      <c r="GXX800" s="62"/>
      <c r="GXY800" s="63"/>
      <c r="GXZ800" s="64"/>
      <c r="GYA800" s="64"/>
      <c r="GYB800" s="65"/>
      <c r="GYC800" s="64"/>
      <c r="GYD800" s="65"/>
      <c r="GYE800" s="66"/>
      <c r="GYF800" s="67"/>
      <c r="GYG800" s="97"/>
      <c r="GYH800" s="97"/>
      <c r="GYI800" s="62"/>
      <c r="GYJ800" s="62"/>
      <c r="GYK800" s="62"/>
      <c r="GYL800" s="62"/>
      <c r="GYM800" s="62"/>
      <c r="GYN800" s="62"/>
      <c r="GYO800" s="63"/>
      <c r="GYP800" s="64"/>
      <c r="GYQ800" s="64"/>
      <c r="GYR800" s="65"/>
      <c r="GYS800" s="64"/>
      <c r="GYT800" s="65"/>
      <c r="GYU800" s="66"/>
      <c r="GYV800" s="67"/>
      <c r="GYW800" s="97"/>
      <c r="GYX800" s="97"/>
      <c r="GYY800" s="62"/>
      <c r="GYZ800" s="62"/>
      <c r="GZA800" s="62"/>
      <c r="GZB800" s="62"/>
      <c r="GZC800" s="62"/>
      <c r="GZD800" s="62"/>
      <c r="GZE800" s="63"/>
      <c r="GZF800" s="64"/>
      <c r="GZG800" s="64"/>
      <c r="GZH800" s="65"/>
      <c r="GZI800" s="64"/>
      <c r="GZJ800" s="65"/>
      <c r="GZK800" s="66"/>
      <c r="GZL800" s="67"/>
      <c r="GZM800" s="97"/>
      <c r="GZN800" s="97"/>
      <c r="GZO800" s="62"/>
      <c r="GZP800" s="62"/>
      <c r="GZQ800" s="62"/>
      <c r="GZR800" s="62"/>
      <c r="GZS800" s="62"/>
      <c r="GZT800" s="62"/>
      <c r="GZU800" s="63"/>
      <c r="GZV800" s="64"/>
      <c r="GZW800" s="64"/>
      <c r="GZX800" s="65"/>
      <c r="GZY800" s="64"/>
      <c r="GZZ800" s="65"/>
      <c r="HAA800" s="66"/>
      <c r="HAB800" s="67"/>
      <c r="HAC800" s="97"/>
      <c r="HAD800" s="97"/>
      <c r="HAE800" s="62"/>
      <c r="HAF800" s="62"/>
      <c r="HAG800" s="62"/>
      <c r="HAH800" s="62"/>
      <c r="HAI800" s="62"/>
      <c r="HAJ800" s="62"/>
      <c r="HAK800" s="63"/>
      <c r="HAL800" s="64"/>
      <c r="HAM800" s="64"/>
      <c r="HAN800" s="65"/>
      <c r="HAO800" s="64"/>
      <c r="HAP800" s="65"/>
      <c r="HAQ800" s="66"/>
      <c r="HAR800" s="67"/>
      <c r="HAS800" s="97"/>
      <c r="HAT800" s="97"/>
      <c r="HAU800" s="62"/>
      <c r="HAV800" s="62"/>
      <c r="HAW800" s="62"/>
      <c r="HAX800" s="62"/>
      <c r="HAY800" s="62"/>
      <c r="HAZ800" s="62"/>
      <c r="HBA800" s="63"/>
      <c r="HBB800" s="64"/>
      <c r="HBC800" s="64"/>
      <c r="HBD800" s="65"/>
      <c r="HBE800" s="64"/>
      <c r="HBF800" s="65"/>
      <c r="HBG800" s="66"/>
      <c r="HBH800" s="67"/>
      <c r="HBI800" s="97"/>
      <c r="HBJ800" s="97"/>
      <c r="HBK800" s="62"/>
      <c r="HBL800" s="62"/>
      <c r="HBM800" s="62"/>
      <c r="HBN800" s="62"/>
      <c r="HBO800" s="62"/>
      <c r="HBP800" s="62"/>
      <c r="HBQ800" s="63"/>
      <c r="HBR800" s="64"/>
      <c r="HBS800" s="64"/>
      <c r="HBT800" s="65"/>
      <c r="HBU800" s="64"/>
      <c r="HBV800" s="65"/>
      <c r="HBW800" s="66"/>
      <c r="HBX800" s="67"/>
      <c r="HBY800" s="97"/>
      <c r="HBZ800" s="97"/>
      <c r="HCA800" s="62"/>
      <c r="HCB800" s="62"/>
      <c r="HCC800" s="62"/>
      <c r="HCD800" s="62"/>
      <c r="HCE800" s="62"/>
      <c r="HCF800" s="62"/>
      <c r="HCG800" s="63"/>
      <c r="HCH800" s="64"/>
      <c r="HCI800" s="64"/>
      <c r="HCJ800" s="65"/>
      <c r="HCK800" s="64"/>
      <c r="HCL800" s="65"/>
      <c r="HCM800" s="66"/>
      <c r="HCN800" s="67"/>
      <c r="HCO800" s="97"/>
      <c r="HCP800" s="97"/>
      <c r="HCQ800" s="62"/>
      <c r="HCR800" s="62"/>
      <c r="HCS800" s="62"/>
      <c r="HCT800" s="62"/>
      <c r="HCU800" s="62"/>
      <c r="HCV800" s="62"/>
      <c r="HCW800" s="63"/>
      <c r="HCX800" s="64"/>
      <c r="HCY800" s="64"/>
      <c r="HCZ800" s="65"/>
      <c r="HDA800" s="64"/>
      <c r="HDB800" s="65"/>
      <c r="HDC800" s="66"/>
      <c r="HDD800" s="67"/>
      <c r="HDE800" s="97"/>
      <c r="HDF800" s="97"/>
      <c r="HDG800" s="62"/>
      <c r="HDH800" s="62"/>
      <c r="HDI800" s="62"/>
      <c r="HDJ800" s="62"/>
      <c r="HDK800" s="62"/>
      <c r="HDL800" s="62"/>
      <c r="HDM800" s="63"/>
      <c r="HDN800" s="64"/>
      <c r="HDO800" s="64"/>
      <c r="HDP800" s="65"/>
      <c r="HDQ800" s="64"/>
      <c r="HDR800" s="65"/>
      <c r="HDS800" s="66"/>
      <c r="HDT800" s="67"/>
      <c r="HDU800" s="97"/>
      <c r="HDV800" s="97"/>
      <c r="HDW800" s="62"/>
      <c r="HDX800" s="62"/>
      <c r="HDY800" s="62"/>
      <c r="HDZ800" s="62"/>
      <c r="HEA800" s="62"/>
      <c r="HEB800" s="62"/>
      <c r="HEC800" s="63"/>
      <c r="HED800" s="64"/>
      <c r="HEE800" s="64"/>
      <c r="HEF800" s="65"/>
      <c r="HEG800" s="64"/>
      <c r="HEH800" s="65"/>
      <c r="HEI800" s="66"/>
      <c r="HEJ800" s="67"/>
      <c r="HEK800" s="97"/>
      <c r="HEL800" s="97"/>
      <c r="HEM800" s="62"/>
      <c r="HEN800" s="62"/>
      <c r="HEO800" s="62"/>
      <c r="HEP800" s="62"/>
      <c r="HEQ800" s="62"/>
      <c r="HER800" s="62"/>
      <c r="HES800" s="63"/>
      <c r="HET800" s="64"/>
      <c r="HEU800" s="64"/>
      <c r="HEV800" s="65"/>
      <c r="HEW800" s="64"/>
      <c r="HEX800" s="65"/>
      <c r="HEY800" s="66"/>
      <c r="HEZ800" s="67"/>
      <c r="HFA800" s="97"/>
      <c r="HFB800" s="97"/>
      <c r="HFC800" s="62"/>
      <c r="HFD800" s="62"/>
      <c r="HFE800" s="62"/>
      <c r="HFF800" s="62"/>
      <c r="HFG800" s="62"/>
      <c r="HFH800" s="62"/>
      <c r="HFI800" s="63"/>
      <c r="HFJ800" s="64"/>
      <c r="HFK800" s="64"/>
      <c r="HFL800" s="65"/>
      <c r="HFM800" s="64"/>
      <c r="HFN800" s="65"/>
      <c r="HFO800" s="66"/>
      <c r="HFP800" s="67"/>
      <c r="HFQ800" s="97"/>
      <c r="HFR800" s="97"/>
      <c r="HFS800" s="62"/>
      <c r="HFT800" s="62"/>
      <c r="HFU800" s="62"/>
      <c r="HFV800" s="62"/>
      <c r="HFW800" s="62"/>
      <c r="HFX800" s="62"/>
      <c r="HFY800" s="63"/>
      <c r="HFZ800" s="64"/>
      <c r="HGA800" s="64"/>
      <c r="HGB800" s="65"/>
      <c r="HGC800" s="64"/>
      <c r="HGD800" s="65"/>
      <c r="HGE800" s="66"/>
      <c r="HGF800" s="67"/>
      <c r="HGG800" s="97"/>
      <c r="HGH800" s="97"/>
      <c r="HGI800" s="62"/>
      <c r="HGJ800" s="62"/>
      <c r="HGK800" s="62"/>
      <c r="HGL800" s="62"/>
      <c r="HGM800" s="62"/>
      <c r="HGN800" s="62"/>
      <c r="HGO800" s="63"/>
      <c r="HGP800" s="64"/>
      <c r="HGQ800" s="64"/>
      <c r="HGR800" s="65"/>
      <c r="HGS800" s="64"/>
      <c r="HGT800" s="65"/>
      <c r="HGU800" s="66"/>
      <c r="HGV800" s="67"/>
      <c r="HGW800" s="97"/>
      <c r="HGX800" s="97"/>
      <c r="HGY800" s="62"/>
      <c r="HGZ800" s="62"/>
      <c r="HHA800" s="62"/>
      <c r="HHB800" s="62"/>
      <c r="HHC800" s="62"/>
      <c r="HHD800" s="62"/>
      <c r="HHE800" s="63"/>
      <c r="HHF800" s="64"/>
      <c r="HHG800" s="64"/>
      <c r="HHH800" s="65"/>
      <c r="HHI800" s="64"/>
      <c r="HHJ800" s="65"/>
      <c r="HHK800" s="66"/>
      <c r="HHL800" s="67"/>
      <c r="HHM800" s="97"/>
      <c r="HHN800" s="97"/>
      <c r="HHO800" s="62"/>
      <c r="HHP800" s="62"/>
      <c r="HHQ800" s="62"/>
      <c r="HHR800" s="62"/>
      <c r="HHS800" s="62"/>
      <c r="HHT800" s="62"/>
      <c r="HHU800" s="63"/>
      <c r="HHV800" s="64"/>
      <c r="HHW800" s="64"/>
      <c r="HHX800" s="65"/>
      <c r="HHY800" s="64"/>
      <c r="HHZ800" s="65"/>
      <c r="HIA800" s="66"/>
      <c r="HIB800" s="67"/>
      <c r="HIC800" s="97"/>
      <c r="HID800" s="97"/>
      <c r="HIE800" s="62"/>
      <c r="HIF800" s="62"/>
      <c r="HIG800" s="62"/>
      <c r="HIH800" s="62"/>
      <c r="HII800" s="62"/>
      <c r="HIJ800" s="62"/>
      <c r="HIK800" s="63"/>
      <c r="HIL800" s="64"/>
      <c r="HIM800" s="64"/>
      <c r="HIN800" s="65"/>
      <c r="HIO800" s="64"/>
      <c r="HIP800" s="65"/>
      <c r="HIQ800" s="66"/>
      <c r="HIR800" s="67"/>
      <c r="HIS800" s="97"/>
      <c r="HIT800" s="97"/>
      <c r="HIU800" s="62"/>
      <c r="HIV800" s="62"/>
      <c r="HIW800" s="62"/>
      <c r="HIX800" s="62"/>
      <c r="HIY800" s="62"/>
      <c r="HIZ800" s="62"/>
      <c r="HJA800" s="63"/>
      <c r="HJB800" s="64"/>
      <c r="HJC800" s="64"/>
      <c r="HJD800" s="65"/>
      <c r="HJE800" s="64"/>
      <c r="HJF800" s="65"/>
      <c r="HJG800" s="66"/>
      <c r="HJH800" s="67"/>
      <c r="HJI800" s="97"/>
      <c r="HJJ800" s="97"/>
      <c r="HJK800" s="62"/>
      <c r="HJL800" s="62"/>
      <c r="HJM800" s="62"/>
      <c r="HJN800" s="62"/>
      <c r="HJO800" s="62"/>
      <c r="HJP800" s="62"/>
      <c r="HJQ800" s="63"/>
      <c r="HJR800" s="64"/>
      <c r="HJS800" s="64"/>
      <c r="HJT800" s="65"/>
      <c r="HJU800" s="64"/>
      <c r="HJV800" s="65"/>
      <c r="HJW800" s="66"/>
      <c r="HJX800" s="67"/>
      <c r="HJY800" s="97"/>
      <c r="HJZ800" s="97"/>
      <c r="HKA800" s="62"/>
      <c r="HKB800" s="62"/>
      <c r="HKC800" s="62"/>
      <c r="HKD800" s="62"/>
      <c r="HKE800" s="62"/>
      <c r="HKF800" s="62"/>
      <c r="HKG800" s="63"/>
      <c r="HKH800" s="64"/>
      <c r="HKI800" s="64"/>
      <c r="HKJ800" s="65"/>
      <c r="HKK800" s="64"/>
      <c r="HKL800" s="65"/>
      <c r="HKM800" s="66"/>
      <c r="HKN800" s="67"/>
      <c r="HKO800" s="97"/>
      <c r="HKP800" s="97"/>
      <c r="HKQ800" s="62"/>
      <c r="HKR800" s="62"/>
      <c r="HKS800" s="62"/>
      <c r="HKT800" s="62"/>
      <c r="HKU800" s="62"/>
      <c r="HKV800" s="62"/>
      <c r="HKW800" s="63"/>
      <c r="HKX800" s="64"/>
      <c r="HKY800" s="64"/>
      <c r="HKZ800" s="65"/>
      <c r="HLA800" s="64"/>
      <c r="HLB800" s="65"/>
      <c r="HLC800" s="66"/>
      <c r="HLD800" s="67"/>
      <c r="HLE800" s="97"/>
      <c r="HLF800" s="97"/>
      <c r="HLG800" s="62"/>
      <c r="HLH800" s="62"/>
      <c r="HLI800" s="62"/>
      <c r="HLJ800" s="62"/>
      <c r="HLK800" s="62"/>
      <c r="HLL800" s="62"/>
      <c r="HLM800" s="63"/>
      <c r="HLN800" s="64"/>
      <c r="HLO800" s="64"/>
      <c r="HLP800" s="65"/>
      <c r="HLQ800" s="64"/>
      <c r="HLR800" s="65"/>
      <c r="HLS800" s="66"/>
      <c r="HLT800" s="67"/>
      <c r="HLU800" s="97"/>
      <c r="HLV800" s="97"/>
      <c r="HLW800" s="62"/>
      <c r="HLX800" s="62"/>
      <c r="HLY800" s="62"/>
      <c r="HLZ800" s="62"/>
      <c r="HMA800" s="62"/>
      <c r="HMB800" s="62"/>
      <c r="HMC800" s="63"/>
      <c r="HMD800" s="64"/>
      <c r="HME800" s="64"/>
      <c r="HMF800" s="65"/>
      <c r="HMG800" s="64"/>
      <c r="HMH800" s="65"/>
      <c r="HMI800" s="66"/>
      <c r="HMJ800" s="67"/>
      <c r="HMK800" s="97"/>
      <c r="HML800" s="97"/>
      <c r="HMM800" s="62"/>
      <c r="HMN800" s="62"/>
      <c r="HMO800" s="62"/>
      <c r="HMP800" s="62"/>
      <c r="HMQ800" s="62"/>
      <c r="HMR800" s="62"/>
      <c r="HMS800" s="63"/>
      <c r="HMT800" s="64"/>
      <c r="HMU800" s="64"/>
      <c r="HMV800" s="65"/>
      <c r="HMW800" s="64"/>
      <c r="HMX800" s="65"/>
      <c r="HMY800" s="66"/>
      <c r="HMZ800" s="67"/>
      <c r="HNA800" s="97"/>
      <c r="HNB800" s="97"/>
      <c r="HNC800" s="62"/>
      <c r="HND800" s="62"/>
      <c r="HNE800" s="62"/>
      <c r="HNF800" s="62"/>
      <c r="HNG800" s="62"/>
      <c r="HNH800" s="62"/>
      <c r="HNI800" s="63"/>
      <c r="HNJ800" s="64"/>
      <c r="HNK800" s="64"/>
      <c r="HNL800" s="65"/>
      <c r="HNM800" s="64"/>
      <c r="HNN800" s="65"/>
      <c r="HNO800" s="66"/>
      <c r="HNP800" s="67"/>
      <c r="HNQ800" s="97"/>
      <c r="HNR800" s="97"/>
      <c r="HNS800" s="62"/>
      <c r="HNT800" s="62"/>
      <c r="HNU800" s="62"/>
      <c r="HNV800" s="62"/>
      <c r="HNW800" s="62"/>
      <c r="HNX800" s="62"/>
      <c r="HNY800" s="63"/>
      <c r="HNZ800" s="64"/>
      <c r="HOA800" s="64"/>
      <c r="HOB800" s="65"/>
      <c r="HOC800" s="64"/>
      <c r="HOD800" s="65"/>
      <c r="HOE800" s="66"/>
      <c r="HOF800" s="67"/>
      <c r="HOG800" s="97"/>
      <c r="HOH800" s="97"/>
      <c r="HOI800" s="62"/>
      <c r="HOJ800" s="62"/>
      <c r="HOK800" s="62"/>
      <c r="HOL800" s="62"/>
      <c r="HOM800" s="62"/>
      <c r="HON800" s="62"/>
      <c r="HOO800" s="63"/>
      <c r="HOP800" s="64"/>
      <c r="HOQ800" s="64"/>
      <c r="HOR800" s="65"/>
      <c r="HOS800" s="64"/>
      <c r="HOT800" s="65"/>
      <c r="HOU800" s="66"/>
      <c r="HOV800" s="67"/>
      <c r="HOW800" s="97"/>
      <c r="HOX800" s="97"/>
      <c r="HOY800" s="62"/>
      <c r="HOZ800" s="62"/>
      <c r="HPA800" s="62"/>
      <c r="HPB800" s="62"/>
      <c r="HPC800" s="62"/>
      <c r="HPD800" s="62"/>
      <c r="HPE800" s="63"/>
      <c r="HPF800" s="64"/>
      <c r="HPG800" s="64"/>
      <c r="HPH800" s="65"/>
      <c r="HPI800" s="64"/>
      <c r="HPJ800" s="65"/>
      <c r="HPK800" s="66"/>
      <c r="HPL800" s="67"/>
      <c r="HPM800" s="97"/>
      <c r="HPN800" s="97"/>
      <c r="HPO800" s="62"/>
      <c r="HPP800" s="62"/>
      <c r="HPQ800" s="62"/>
      <c r="HPR800" s="62"/>
      <c r="HPS800" s="62"/>
      <c r="HPT800" s="62"/>
      <c r="HPU800" s="63"/>
      <c r="HPV800" s="64"/>
      <c r="HPW800" s="64"/>
      <c r="HPX800" s="65"/>
      <c r="HPY800" s="64"/>
      <c r="HPZ800" s="65"/>
      <c r="HQA800" s="66"/>
      <c r="HQB800" s="67"/>
      <c r="HQC800" s="97"/>
      <c r="HQD800" s="97"/>
      <c r="HQE800" s="62"/>
      <c r="HQF800" s="62"/>
      <c r="HQG800" s="62"/>
      <c r="HQH800" s="62"/>
      <c r="HQI800" s="62"/>
      <c r="HQJ800" s="62"/>
      <c r="HQK800" s="63"/>
      <c r="HQL800" s="64"/>
      <c r="HQM800" s="64"/>
      <c r="HQN800" s="65"/>
      <c r="HQO800" s="64"/>
      <c r="HQP800" s="65"/>
      <c r="HQQ800" s="66"/>
      <c r="HQR800" s="67"/>
      <c r="HQS800" s="97"/>
      <c r="HQT800" s="97"/>
      <c r="HQU800" s="62"/>
      <c r="HQV800" s="62"/>
      <c r="HQW800" s="62"/>
      <c r="HQX800" s="62"/>
      <c r="HQY800" s="62"/>
      <c r="HQZ800" s="62"/>
      <c r="HRA800" s="63"/>
      <c r="HRB800" s="64"/>
      <c r="HRC800" s="64"/>
      <c r="HRD800" s="65"/>
      <c r="HRE800" s="64"/>
      <c r="HRF800" s="65"/>
      <c r="HRG800" s="66"/>
      <c r="HRH800" s="67"/>
      <c r="HRI800" s="97"/>
      <c r="HRJ800" s="97"/>
      <c r="HRK800" s="62"/>
      <c r="HRL800" s="62"/>
      <c r="HRM800" s="62"/>
      <c r="HRN800" s="62"/>
      <c r="HRO800" s="62"/>
      <c r="HRP800" s="62"/>
      <c r="HRQ800" s="63"/>
      <c r="HRR800" s="64"/>
      <c r="HRS800" s="64"/>
      <c r="HRT800" s="65"/>
      <c r="HRU800" s="64"/>
      <c r="HRV800" s="65"/>
      <c r="HRW800" s="66"/>
      <c r="HRX800" s="67"/>
      <c r="HRY800" s="97"/>
      <c r="HRZ800" s="97"/>
      <c r="HSA800" s="62"/>
      <c r="HSB800" s="62"/>
      <c r="HSC800" s="62"/>
      <c r="HSD800" s="62"/>
      <c r="HSE800" s="62"/>
      <c r="HSF800" s="62"/>
      <c r="HSG800" s="63"/>
      <c r="HSH800" s="64"/>
      <c r="HSI800" s="64"/>
      <c r="HSJ800" s="65"/>
      <c r="HSK800" s="64"/>
      <c r="HSL800" s="65"/>
      <c r="HSM800" s="66"/>
      <c r="HSN800" s="67"/>
      <c r="HSO800" s="97"/>
      <c r="HSP800" s="97"/>
      <c r="HSQ800" s="62"/>
      <c r="HSR800" s="62"/>
      <c r="HSS800" s="62"/>
      <c r="HST800" s="62"/>
      <c r="HSU800" s="62"/>
      <c r="HSV800" s="62"/>
      <c r="HSW800" s="63"/>
      <c r="HSX800" s="64"/>
      <c r="HSY800" s="64"/>
      <c r="HSZ800" s="65"/>
      <c r="HTA800" s="64"/>
      <c r="HTB800" s="65"/>
      <c r="HTC800" s="66"/>
      <c r="HTD800" s="67"/>
      <c r="HTE800" s="97"/>
      <c r="HTF800" s="97"/>
      <c r="HTG800" s="62"/>
      <c r="HTH800" s="62"/>
      <c r="HTI800" s="62"/>
      <c r="HTJ800" s="62"/>
      <c r="HTK800" s="62"/>
      <c r="HTL800" s="62"/>
      <c r="HTM800" s="63"/>
      <c r="HTN800" s="64"/>
      <c r="HTO800" s="64"/>
      <c r="HTP800" s="65"/>
      <c r="HTQ800" s="64"/>
      <c r="HTR800" s="65"/>
      <c r="HTS800" s="66"/>
      <c r="HTT800" s="67"/>
      <c r="HTU800" s="97"/>
      <c r="HTV800" s="97"/>
      <c r="HTW800" s="62"/>
      <c r="HTX800" s="62"/>
      <c r="HTY800" s="62"/>
      <c r="HTZ800" s="62"/>
      <c r="HUA800" s="62"/>
      <c r="HUB800" s="62"/>
      <c r="HUC800" s="63"/>
      <c r="HUD800" s="64"/>
      <c r="HUE800" s="64"/>
      <c r="HUF800" s="65"/>
      <c r="HUG800" s="64"/>
      <c r="HUH800" s="65"/>
      <c r="HUI800" s="66"/>
      <c r="HUJ800" s="67"/>
      <c r="HUK800" s="97"/>
      <c r="HUL800" s="97"/>
      <c r="HUM800" s="62"/>
      <c r="HUN800" s="62"/>
      <c r="HUO800" s="62"/>
      <c r="HUP800" s="62"/>
      <c r="HUQ800" s="62"/>
      <c r="HUR800" s="62"/>
      <c r="HUS800" s="63"/>
      <c r="HUT800" s="64"/>
      <c r="HUU800" s="64"/>
      <c r="HUV800" s="65"/>
      <c r="HUW800" s="64"/>
      <c r="HUX800" s="65"/>
      <c r="HUY800" s="66"/>
      <c r="HUZ800" s="67"/>
      <c r="HVA800" s="97"/>
      <c r="HVB800" s="97"/>
      <c r="HVC800" s="62"/>
      <c r="HVD800" s="62"/>
      <c r="HVE800" s="62"/>
      <c r="HVF800" s="62"/>
      <c r="HVG800" s="62"/>
      <c r="HVH800" s="62"/>
      <c r="HVI800" s="63"/>
      <c r="HVJ800" s="64"/>
      <c r="HVK800" s="64"/>
      <c r="HVL800" s="65"/>
      <c r="HVM800" s="64"/>
      <c r="HVN800" s="65"/>
      <c r="HVO800" s="66"/>
      <c r="HVP800" s="67"/>
      <c r="HVQ800" s="97"/>
      <c r="HVR800" s="97"/>
      <c r="HVS800" s="62"/>
      <c r="HVT800" s="62"/>
      <c r="HVU800" s="62"/>
      <c r="HVV800" s="62"/>
      <c r="HVW800" s="62"/>
      <c r="HVX800" s="62"/>
      <c r="HVY800" s="63"/>
      <c r="HVZ800" s="64"/>
      <c r="HWA800" s="64"/>
      <c r="HWB800" s="65"/>
      <c r="HWC800" s="64"/>
      <c r="HWD800" s="65"/>
      <c r="HWE800" s="66"/>
      <c r="HWF800" s="67"/>
      <c r="HWG800" s="97"/>
      <c r="HWH800" s="97"/>
      <c r="HWI800" s="62"/>
      <c r="HWJ800" s="62"/>
      <c r="HWK800" s="62"/>
      <c r="HWL800" s="62"/>
      <c r="HWM800" s="62"/>
      <c r="HWN800" s="62"/>
      <c r="HWO800" s="63"/>
      <c r="HWP800" s="64"/>
      <c r="HWQ800" s="64"/>
      <c r="HWR800" s="65"/>
      <c r="HWS800" s="64"/>
      <c r="HWT800" s="65"/>
      <c r="HWU800" s="66"/>
      <c r="HWV800" s="67"/>
      <c r="HWW800" s="97"/>
      <c r="HWX800" s="97"/>
      <c r="HWY800" s="62"/>
      <c r="HWZ800" s="62"/>
      <c r="HXA800" s="62"/>
      <c r="HXB800" s="62"/>
      <c r="HXC800" s="62"/>
      <c r="HXD800" s="62"/>
      <c r="HXE800" s="63"/>
      <c r="HXF800" s="64"/>
      <c r="HXG800" s="64"/>
      <c r="HXH800" s="65"/>
      <c r="HXI800" s="64"/>
      <c r="HXJ800" s="65"/>
      <c r="HXK800" s="66"/>
      <c r="HXL800" s="67"/>
      <c r="HXM800" s="97"/>
      <c r="HXN800" s="97"/>
      <c r="HXO800" s="62"/>
      <c r="HXP800" s="62"/>
      <c r="HXQ800" s="62"/>
      <c r="HXR800" s="62"/>
      <c r="HXS800" s="62"/>
      <c r="HXT800" s="62"/>
      <c r="HXU800" s="63"/>
      <c r="HXV800" s="64"/>
      <c r="HXW800" s="64"/>
      <c r="HXX800" s="65"/>
      <c r="HXY800" s="64"/>
      <c r="HXZ800" s="65"/>
      <c r="HYA800" s="66"/>
      <c r="HYB800" s="67"/>
      <c r="HYC800" s="97"/>
      <c r="HYD800" s="97"/>
      <c r="HYE800" s="62"/>
      <c r="HYF800" s="62"/>
      <c r="HYG800" s="62"/>
      <c r="HYH800" s="62"/>
      <c r="HYI800" s="62"/>
      <c r="HYJ800" s="62"/>
      <c r="HYK800" s="63"/>
      <c r="HYL800" s="64"/>
      <c r="HYM800" s="64"/>
      <c r="HYN800" s="65"/>
      <c r="HYO800" s="64"/>
      <c r="HYP800" s="65"/>
      <c r="HYQ800" s="66"/>
      <c r="HYR800" s="67"/>
      <c r="HYS800" s="97"/>
      <c r="HYT800" s="97"/>
      <c r="HYU800" s="62"/>
      <c r="HYV800" s="62"/>
      <c r="HYW800" s="62"/>
      <c r="HYX800" s="62"/>
      <c r="HYY800" s="62"/>
      <c r="HYZ800" s="62"/>
      <c r="HZA800" s="63"/>
      <c r="HZB800" s="64"/>
      <c r="HZC800" s="64"/>
      <c r="HZD800" s="65"/>
      <c r="HZE800" s="64"/>
      <c r="HZF800" s="65"/>
      <c r="HZG800" s="66"/>
      <c r="HZH800" s="67"/>
      <c r="HZI800" s="97"/>
      <c r="HZJ800" s="97"/>
      <c r="HZK800" s="62"/>
      <c r="HZL800" s="62"/>
      <c r="HZM800" s="62"/>
      <c r="HZN800" s="62"/>
      <c r="HZO800" s="62"/>
      <c r="HZP800" s="62"/>
      <c r="HZQ800" s="63"/>
      <c r="HZR800" s="64"/>
      <c r="HZS800" s="64"/>
      <c r="HZT800" s="65"/>
      <c r="HZU800" s="64"/>
      <c r="HZV800" s="65"/>
      <c r="HZW800" s="66"/>
      <c r="HZX800" s="67"/>
      <c r="HZY800" s="97"/>
      <c r="HZZ800" s="97"/>
      <c r="IAA800" s="62"/>
      <c r="IAB800" s="62"/>
      <c r="IAC800" s="62"/>
      <c r="IAD800" s="62"/>
      <c r="IAE800" s="62"/>
      <c r="IAF800" s="62"/>
      <c r="IAG800" s="63"/>
      <c r="IAH800" s="64"/>
      <c r="IAI800" s="64"/>
      <c r="IAJ800" s="65"/>
      <c r="IAK800" s="64"/>
      <c r="IAL800" s="65"/>
      <c r="IAM800" s="66"/>
      <c r="IAN800" s="67"/>
      <c r="IAO800" s="97"/>
      <c r="IAP800" s="97"/>
      <c r="IAQ800" s="62"/>
      <c r="IAR800" s="62"/>
      <c r="IAS800" s="62"/>
      <c r="IAT800" s="62"/>
      <c r="IAU800" s="62"/>
      <c r="IAV800" s="62"/>
      <c r="IAW800" s="63"/>
      <c r="IAX800" s="64"/>
      <c r="IAY800" s="64"/>
      <c r="IAZ800" s="65"/>
      <c r="IBA800" s="64"/>
      <c r="IBB800" s="65"/>
      <c r="IBC800" s="66"/>
      <c r="IBD800" s="67"/>
      <c r="IBE800" s="97"/>
      <c r="IBF800" s="97"/>
      <c r="IBG800" s="62"/>
      <c r="IBH800" s="62"/>
      <c r="IBI800" s="62"/>
      <c r="IBJ800" s="62"/>
      <c r="IBK800" s="62"/>
      <c r="IBL800" s="62"/>
      <c r="IBM800" s="63"/>
      <c r="IBN800" s="64"/>
      <c r="IBO800" s="64"/>
      <c r="IBP800" s="65"/>
      <c r="IBQ800" s="64"/>
      <c r="IBR800" s="65"/>
      <c r="IBS800" s="66"/>
      <c r="IBT800" s="67"/>
      <c r="IBU800" s="97"/>
      <c r="IBV800" s="97"/>
      <c r="IBW800" s="62"/>
      <c r="IBX800" s="62"/>
      <c r="IBY800" s="62"/>
      <c r="IBZ800" s="62"/>
      <c r="ICA800" s="62"/>
      <c r="ICB800" s="62"/>
      <c r="ICC800" s="63"/>
      <c r="ICD800" s="64"/>
      <c r="ICE800" s="64"/>
      <c r="ICF800" s="65"/>
      <c r="ICG800" s="64"/>
      <c r="ICH800" s="65"/>
      <c r="ICI800" s="66"/>
      <c r="ICJ800" s="67"/>
      <c r="ICK800" s="97"/>
      <c r="ICL800" s="97"/>
      <c r="ICM800" s="62"/>
      <c r="ICN800" s="62"/>
      <c r="ICO800" s="62"/>
      <c r="ICP800" s="62"/>
      <c r="ICQ800" s="62"/>
      <c r="ICR800" s="62"/>
      <c r="ICS800" s="63"/>
      <c r="ICT800" s="64"/>
      <c r="ICU800" s="64"/>
      <c r="ICV800" s="65"/>
      <c r="ICW800" s="64"/>
      <c r="ICX800" s="65"/>
      <c r="ICY800" s="66"/>
      <c r="ICZ800" s="67"/>
      <c r="IDA800" s="97"/>
      <c r="IDB800" s="97"/>
      <c r="IDC800" s="62"/>
      <c r="IDD800" s="62"/>
      <c r="IDE800" s="62"/>
      <c r="IDF800" s="62"/>
      <c r="IDG800" s="62"/>
      <c r="IDH800" s="62"/>
      <c r="IDI800" s="63"/>
      <c r="IDJ800" s="64"/>
      <c r="IDK800" s="64"/>
      <c r="IDL800" s="65"/>
      <c r="IDM800" s="64"/>
      <c r="IDN800" s="65"/>
      <c r="IDO800" s="66"/>
      <c r="IDP800" s="67"/>
      <c r="IDQ800" s="97"/>
      <c r="IDR800" s="97"/>
      <c r="IDS800" s="62"/>
      <c r="IDT800" s="62"/>
      <c r="IDU800" s="62"/>
      <c r="IDV800" s="62"/>
      <c r="IDW800" s="62"/>
      <c r="IDX800" s="62"/>
      <c r="IDY800" s="63"/>
      <c r="IDZ800" s="64"/>
      <c r="IEA800" s="64"/>
      <c r="IEB800" s="65"/>
      <c r="IEC800" s="64"/>
      <c r="IED800" s="65"/>
      <c r="IEE800" s="66"/>
      <c r="IEF800" s="67"/>
      <c r="IEG800" s="97"/>
      <c r="IEH800" s="97"/>
      <c r="IEI800" s="62"/>
      <c r="IEJ800" s="62"/>
      <c r="IEK800" s="62"/>
      <c r="IEL800" s="62"/>
      <c r="IEM800" s="62"/>
      <c r="IEN800" s="62"/>
      <c r="IEO800" s="63"/>
      <c r="IEP800" s="64"/>
      <c r="IEQ800" s="64"/>
      <c r="IER800" s="65"/>
      <c r="IES800" s="64"/>
      <c r="IET800" s="65"/>
      <c r="IEU800" s="66"/>
      <c r="IEV800" s="67"/>
      <c r="IEW800" s="97"/>
      <c r="IEX800" s="97"/>
      <c r="IEY800" s="62"/>
      <c r="IEZ800" s="62"/>
      <c r="IFA800" s="62"/>
      <c r="IFB800" s="62"/>
      <c r="IFC800" s="62"/>
      <c r="IFD800" s="62"/>
      <c r="IFE800" s="63"/>
      <c r="IFF800" s="64"/>
      <c r="IFG800" s="64"/>
      <c r="IFH800" s="65"/>
      <c r="IFI800" s="64"/>
      <c r="IFJ800" s="65"/>
      <c r="IFK800" s="66"/>
      <c r="IFL800" s="67"/>
      <c r="IFM800" s="97"/>
      <c r="IFN800" s="97"/>
      <c r="IFO800" s="62"/>
      <c r="IFP800" s="62"/>
      <c r="IFQ800" s="62"/>
      <c r="IFR800" s="62"/>
      <c r="IFS800" s="62"/>
      <c r="IFT800" s="62"/>
      <c r="IFU800" s="63"/>
      <c r="IFV800" s="64"/>
      <c r="IFW800" s="64"/>
      <c r="IFX800" s="65"/>
      <c r="IFY800" s="64"/>
      <c r="IFZ800" s="65"/>
      <c r="IGA800" s="66"/>
      <c r="IGB800" s="67"/>
      <c r="IGC800" s="97"/>
      <c r="IGD800" s="97"/>
      <c r="IGE800" s="62"/>
      <c r="IGF800" s="62"/>
      <c r="IGG800" s="62"/>
      <c r="IGH800" s="62"/>
      <c r="IGI800" s="62"/>
      <c r="IGJ800" s="62"/>
      <c r="IGK800" s="63"/>
      <c r="IGL800" s="64"/>
      <c r="IGM800" s="64"/>
      <c r="IGN800" s="65"/>
      <c r="IGO800" s="64"/>
      <c r="IGP800" s="65"/>
      <c r="IGQ800" s="66"/>
      <c r="IGR800" s="67"/>
      <c r="IGS800" s="97"/>
      <c r="IGT800" s="97"/>
      <c r="IGU800" s="62"/>
      <c r="IGV800" s="62"/>
      <c r="IGW800" s="62"/>
      <c r="IGX800" s="62"/>
      <c r="IGY800" s="62"/>
      <c r="IGZ800" s="62"/>
      <c r="IHA800" s="63"/>
      <c r="IHB800" s="64"/>
      <c r="IHC800" s="64"/>
      <c r="IHD800" s="65"/>
      <c r="IHE800" s="64"/>
      <c r="IHF800" s="65"/>
      <c r="IHG800" s="66"/>
      <c r="IHH800" s="67"/>
      <c r="IHI800" s="97"/>
      <c r="IHJ800" s="97"/>
      <c r="IHK800" s="62"/>
      <c r="IHL800" s="62"/>
      <c r="IHM800" s="62"/>
      <c r="IHN800" s="62"/>
      <c r="IHO800" s="62"/>
      <c r="IHP800" s="62"/>
      <c r="IHQ800" s="63"/>
      <c r="IHR800" s="64"/>
      <c r="IHS800" s="64"/>
      <c r="IHT800" s="65"/>
      <c r="IHU800" s="64"/>
      <c r="IHV800" s="65"/>
      <c r="IHW800" s="66"/>
      <c r="IHX800" s="67"/>
      <c r="IHY800" s="97"/>
      <c r="IHZ800" s="97"/>
      <c r="IIA800" s="62"/>
      <c r="IIB800" s="62"/>
      <c r="IIC800" s="62"/>
      <c r="IID800" s="62"/>
      <c r="IIE800" s="62"/>
      <c r="IIF800" s="62"/>
      <c r="IIG800" s="63"/>
      <c r="IIH800" s="64"/>
      <c r="III800" s="64"/>
      <c r="IIJ800" s="65"/>
      <c r="IIK800" s="64"/>
      <c r="IIL800" s="65"/>
      <c r="IIM800" s="66"/>
      <c r="IIN800" s="67"/>
      <c r="IIO800" s="97"/>
      <c r="IIP800" s="97"/>
      <c r="IIQ800" s="62"/>
      <c r="IIR800" s="62"/>
      <c r="IIS800" s="62"/>
      <c r="IIT800" s="62"/>
      <c r="IIU800" s="62"/>
      <c r="IIV800" s="62"/>
      <c r="IIW800" s="63"/>
      <c r="IIX800" s="64"/>
      <c r="IIY800" s="64"/>
      <c r="IIZ800" s="65"/>
      <c r="IJA800" s="64"/>
      <c r="IJB800" s="65"/>
      <c r="IJC800" s="66"/>
      <c r="IJD800" s="67"/>
      <c r="IJE800" s="97"/>
      <c r="IJF800" s="97"/>
      <c r="IJG800" s="62"/>
      <c r="IJH800" s="62"/>
      <c r="IJI800" s="62"/>
      <c r="IJJ800" s="62"/>
      <c r="IJK800" s="62"/>
      <c r="IJL800" s="62"/>
      <c r="IJM800" s="63"/>
      <c r="IJN800" s="64"/>
      <c r="IJO800" s="64"/>
      <c r="IJP800" s="65"/>
      <c r="IJQ800" s="64"/>
      <c r="IJR800" s="65"/>
      <c r="IJS800" s="66"/>
      <c r="IJT800" s="67"/>
      <c r="IJU800" s="97"/>
      <c r="IJV800" s="97"/>
      <c r="IJW800" s="62"/>
      <c r="IJX800" s="62"/>
      <c r="IJY800" s="62"/>
      <c r="IJZ800" s="62"/>
      <c r="IKA800" s="62"/>
      <c r="IKB800" s="62"/>
      <c r="IKC800" s="63"/>
      <c r="IKD800" s="64"/>
      <c r="IKE800" s="64"/>
      <c r="IKF800" s="65"/>
      <c r="IKG800" s="64"/>
      <c r="IKH800" s="65"/>
      <c r="IKI800" s="66"/>
      <c r="IKJ800" s="67"/>
      <c r="IKK800" s="97"/>
      <c r="IKL800" s="97"/>
      <c r="IKM800" s="62"/>
      <c r="IKN800" s="62"/>
      <c r="IKO800" s="62"/>
      <c r="IKP800" s="62"/>
      <c r="IKQ800" s="62"/>
      <c r="IKR800" s="62"/>
      <c r="IKS800" s="63"/>
      <c r="IKT800" s="64"/>
      <c r="IKU800" s="64"/>
      <c r="IKV800" s="65"/>
      <c r="IKW800" s="64"/>
      <c r="IKX800" s="65"/>
      <c r="IKY800" s="66"/>
      <c r="IKZ800" s="67"/>
      <c r="ILA800" s="97"/>
      <c r="ILB800" s="97"/>
      <c r="ILC800" s="62"/>
      <c r="ILD800" s="62"/>
      <c r="ILE800" s="62"/>
      <c r="ILF800" s="62"/>
      <c r="ILG800" s="62"/>
      <c r="ILH800" s="62"/>
      <c r="ILI800" s="63"/>
      <c r="ILJ800" s="64"/>
      <c r="ILK800" s="64"/>
      <c r="ILL800" s="65"/>
      <c r="ILM800" s="64"/>
      <c r="ILN800" s="65"/>
      <c r="ILO800" s="66"/>
      <c r="ILP800" s="67"/>
      <c r="ILQ800" s="97"/>
      <c r="ILR800" s="97"/>
      <c r="ILS800" s="62"/>
      <c r="ILT800" s="62"/>
      <c r="ILU800" s="62"/>
      <c r="ILV800" s="62"/>
      <c r="ILW800" s="62"/>
      <c r="ILX800" s="62"/>
      <c r="ILY800" s="63"/>
      <c r="ILZ800" s="64"/>
      <c r="IMA800" s="64"/>
      <c r="IMB800" s="65"/>
      <c r="IMC800" s="64"/>
      <c r="IMD800" s="65"/>
      <c r="IME800" s="66"/>
      <c r="IMF800" s="67"/>
      <c r="IMG800" s="97"/>
      <c r="IMH800" s="97"/>
      <c r="IMI800" s="62"/>
      <c r="IMJ800" s="62"/>
      <c r="IMK800" s="62"/>
      <c r="IML800" s="62"/>
      <c r="IMM800" s="62"/>
      <c r="IMN800" s="62"/>
      <c r="IMO800" s="63"/>
      <c r="IMP800" s="64"/>
      <c r="IMQ800" s="64"/>
      <c r="IMR800" s="65"/>
      <c r="IMS800" s="64"/>
      <c r="IMT800" s="65"/>
      <c r="IMU800" s="66"/>
      <c r="IMV800" s="67"/>
      <c r="IMW800" s="97"/>
      <c r="IMX800" s="97"/>
      <c r="IMY800" s="62"/>
      <c r="IMZ800" s="62"/>
      <c r="INA800" s="62"/>
      <c r="INB800" s="62"/>
      <c r="INC800" s="62"/>
      <c r="IND800" s="62"/>
      <c r="INE800" s="63"/>
      <c r="INF800" s="64"/>
      <c r="ING800" s="64"/>
      <c r="INH800" s="65"/>
      <c r="INI800" s="64"/>
      <c r="INJ800" s="65"/>
      <c r="INK800" s="66"/>
      <c r="INL800" s="67"/>
      <c r="INM800" s="97"/>
      <c r="INN800" s="97"/>
      <c r="INO800" s="62"/>
      <c r="INP800" s="62"/>
      <c r="INQ800" s="62"/>
      <c r="INR800" s="62"/>
      <c r="INS800" s="62"/>
      <c r="INT800" s="62"/>
      <c r="INU800" s="63"/>
      <c r="INV800" s="64"/>
      <c r="INW800" s="64"/>
      <c r="INX800" s="65"/>
      <c r="INY800" s="64"/>
      <c r="INZ800" s="65"/>
      <c r="IOA800" s="66"/>
      <c r="IOB800" s="67"/>
      <c r="IOC800" s="97"/>
      <c r="IOD800" s="97"/>
      <c r="IOE800" s="62"/>
      <c r="IOF800" s="62"/>
      <c r="IOG800" s="62"/>
      <c r="IOH800" s="62"/>
      <c r="IOI800" s="62"/>
      <c r="IOJ800" s="62"/>
      <c r="IOK800" s="63"/>
      <c r="IOL800" s="64"/>
      <c r="IOM800" s="64"/>
      <c r="ION800" s="65"/>
      <c r="IOO800" s="64"/>
      <c r="IOP800" s="65"/>
      <c r="IOQ800" s="66"/>
      <c r="IOR800" s="67"/>
      <c r="IOS800" s="97"/>
      <c r="IOT800" s="97"/>
      <c r="IOU800" s="62"/>
      <c r="IOV800" s="62"/>
      <c r="IOW800" s="62"/>
      <c r="IOX800" s="62"/>
      <c r="IOY800" s="62"/>
      <c r="IOZ800" s="62"/>
      <c r="IPA800" s="63"/>
      <c r="IPB800" s="64"/>
      <c r="IPC800" s="64"/>
      <c r="IPD800" s="65"/>
      <c r="IPE800" s="64"/>
      <c r="IPF800" s="65"/>
      <c r="IPG800" s="66"/>
      <c r="IPH800" s="67"/>
      <c r="IPI800" s="97"/>
      <c r="IPJ800" s="97"/>
      <c r="IPK800" s="62"/>
      <c r="IPL800" s="62"/>
      <c r="IPM800" s="62"/>
      <c r="IPN800" s="62"/>
      <c r="IPO800" s="62"/>
      <c r="IPP800" s="62"/>
      <c r="IPQ800" s="63"/>
      <c r="IPR800" s="64"/>
      <c r="IPS800" s="64"/>
      <c r="IPT800" s="65"/>
      <c r="IPU800" s="64"/>
      <c r="IPV800" s="65"/>
      <c r="IPW800" s="66"/>
      <c r="IPX800" s="67"/>
      <c r="IPY800" s="97"/>
      <c r="IPZ800" s="97"/>
      <c r="IQA800" s="62"/>
      <c r="IQB800" s="62"/>
      <c r="IQC800" s="62"/>
      <c r="IQD800" s="62"/>
      <c r="IQE800" s="62"/>
      <c r="IQF800" s="62"/>
      <c r="IQG800" s="63"/>
      <c r="IQH800" s="64"/>
      <c r="IQI800" s="64"/>
      <c r="IQJ800" s="65"/>
      <c r="IQK800" s="64"/>
      <c r="IQL800" s="65"/>
      <c r="IQM800" s="66"/>
      <c r="IQN800" s="67"/>
      <c r="IQO800" s="97"/>
      <c r="IQP800" s="97"/>
      <c r="IQQ800" s="62"/>
      <c r="IQR800" s="62"/>
      <c r="IQS800" s="62"/>
      <c r="IQT800" s="62"/>
      <c r="IQU800" s="62"/>
      <c r="IQV800" s="62"/>
      <c r="IQW800" s="63"/>
      <c r="IQX800" s="64"/>
      <c r="IQY800" s="64"/>
      <c r="IQZ800" s="65"/>
      <c r="IRA800" s="64"/>
      <c r="IRB800" s="65"/>
      <c r="IRC800" s="66"/>
      <c r="IRD800" s="67"/>
      <c r="IRE800" s="97"/>
      <c r="IRF800" s="97"/>
      <c r="IRG800" s="62"/>
      <c r="IRH800" s="62"/>
      <c r="IRI800" s="62"/>
      <c r="IRJ800" s="62"/>
      <c r="IRK800" s="62"/>
      <c r="IRL800" s="62"/>
      <c r="IRM800" s="63"/>
      <c r="IRN800" s="64"/>
      <c r="IRO800" s="64"/>
      <c r="IRP800" s="65"/>
      <c r="IRQ800" s="64"/>
      <c r="IRR800" s="65"/>
      <c r="IRS800" s="66"/>
      <c r="IRT800" s="67"/>
      <c r="IRU800" s="97"/>
      <c r="IRV800" s="97"/>
      <c r="IRW800" s="62"/>
      <c r="IRX800" s="62"/>
      <c r="IRY800" s="62"/>
      <c r="IRZ800" s="62"/>
      <c r="ISA800" s="62"/>
      <c r="ISB800" s="62"/>
      <c r="ISC800" s="63"/>
      <c r="ISD800" s="64"/>
      <c r="ISE800" s="64"/>
      <c r="ISF800" s="65"/>
      <c r="ISG800" s="64"/>
      <c r="ISH800" s="65"/>
      <c r="ISI800" s="66"/>
      <c r="ISJ800" s="67"/>
      <c r="ISK800" s="97"/>
      <c r="ISL800" s="97"/>
      <c r="ISM800" s="62"/>
      <c r="ISN800" s="62"/>
      <c r="ISO800" s="62"/>
      <c r="ISP800" s="62"/>
      <c r="ISQ800" s="62"/>
      <c r="ISR800" s="62"/>
      <c r="ISS800" s="63"/>
      <c r="IST800" s="64"/>
      <c r="ISU800" s="64"/>
      <c r="ISV800" s="65"/>
      <c r="ISW800" s="64"/>
      <c r="ISX800" s="65"/>
      <c r="ISY800" s="66"/>
      <c r="ISZ800" s="67"/>
      <c r="ITA800" s="97"/>
      <c r="ITB800" s="97"/>
      <c r="ITC800" s="62"/>
      <c r="ITD800" s="62"/>
      <c r="ITE800" s="62"/>
      <c r="ITF800" s="62"/>
      <c r="ITG800" s="62"/>
      <c r="ITH800" s="62"/>
      <c r="ITI800" s="63"/>
      <c r="ITJ800" s="64"/>
      <c r="ITK800" s="64"/>
      <c r="ITL800" s="65"/>
      <c r="ITM800" s="64"/>
      <c r="ITN800" s="65"/>
      <c r="ITO800" s="66"/>
      <c r="ITP800" s="67"/>
      <c r="ITQ800" s="97"/>
      <c r="ITR800" s="97"/>
      <c r="ITS800" s="62"/>
      <c r="ITT800" s="62"/>
      <c r="ITU800" s="62"/>
      <c r="ITV800" s="62"/>
      <c r="ITW800" s="62"/>
      <c r="ITX800" s="62"/>
      <c r="ITY800" s="63"/>
      <c r="ITZ800" s="64"/>
      <c r="IUA800" s="64"/>
      <c r="IUB800" s="65"/>
      <c r="IUC800" s="64"/>
      <c r="IUD800" s="65"/>
      <c r="IUE800" s="66"/>
      <c r="IUF800" s="67"/>
      <c r="IUG800" s="97"/>
      <c r="IUH800" s="97"/>
      <c r="IUI800" s="62"/>
      <c r="IUJ800" s="62"/>
      <c r="IUK800" s="62"/>
      <c r="IUL800" s="62"/>
      <c r="IUM800" s="62"/>
      <c r="IUN800" s="62"/>
      <c r="IUO800" s="63"/>
      <c r="IUP800" s="64"/>
      <c r="IUQ800" s="64"/>
      <c r="IUR800" s="65"/>
      <c r="IUS800" s="64"/>
      <c r="IUT800" s="65"/>
      <c r="IUU800" s="66"/>
      <c r="IUV800" s="67"/>
      <c r="IUW800" s="97"/>
      <c r="IUX800" s="97"/>
      <c r="IUY800" s="62"/>
      <c r="IUZ800" s="62"/>
      <c r="IVA800" s="62"/>
      <c r="IVB800" s="62"/>
      <c r="IVC800" s="62"/>
      <c r="IVD800" s="62"/>
      <c r="IVE800" s="63"/>
      <c r="IVF800" s="64"/>
      <c r="IVG800" s="64"/>
      <c r="IVH800" s="65"/>
      <c r="IVI800" s="64"/>
      <c r="IVJ800" s="65"/>
      <c r="IVK800" s="66"/>
      <c r="IVL800" s="67"/>
      <c r="IVM800" s="97"/>
      <c r="IVN800" s="97"/>
      <c r="IVO800" s="62"/>
      <c r="IVP800" s="62"/>
      <c r="IVQ800" s="62"/>
      <c r="IVR800" s="62"/>
      <c r="IVS800" s="62"/>
      <c r="IVT800" s="62"/>
      <c r="IVU800" s="63"/>
      <c r="IVV800" s="64"/>
      <c r="IVW800" s="64"/>
      <c r="IVX800" s="65"/>
      <c r="IVY800" s="64"/>
      <c r="IVZ800" s="65"/>
      <c r="IWA800" s="66"/>
      <c r="IWB800" s="67"/>
      <c r="IWC800" s="97"/>
      <c r="IWD800" s="97"/>
      <c r="IWE800" s="62"/>
      <c r="IWF800" s="62"/>
      <c r="IWG800" s="62"/>
      <c r="IWH800" s="62"/>
      <c r="IWI800" s="62"/>
      <c r="IWJ800" s="62"/>
      <c r="IWK800" s="63"/>
      <c r="IWL800" s="64"/>
      <c r="IWM800" s="64"/>
      <c r="IWN800" s="65"/>
      <c r="IWO800" s="64"/>
      <c r="IWP800" s="65"/>
      <c r="IWQ800" s="66"/>
      <c r="IWR800" s="67"/>
      <c r="IWS800" s="97"/>
      <c r="IWT800" s="97"/>
      <c r="IWU800" s="62"/>
      <c r="IWV800" s="62"/>
      <c r="IWW800" s="62"/>
      <c r="IWX800" s="62"/>
      <c r="IWY800" s="62"/>
      <c r="IWZ800" s="62"/>
      <c r="IXA800" s="63"/>
      <c r="IXB800" s="64"/>
      <c r="IXC800" s="64"/>
      <c r="IXD800" s="65"/>
      <c r="IXE800" s="64"/>
      <c r="IXF800" s="65"/>
      <c r="IXG800" s="66"/>
      <c r="IXH800" s="67"/>
      <c r="IXI800" s="97"/>
      <c r="IXJ800" s="97"/>
      <c r="IXK800" s="62"/>
      <c r="IXL800" s="62"/>
      <c r="IXM800" s="62"/>
      <c r="IXN800" s="62"/>
      <c r="IXO800" s="62"/>
      <c r="IXP800" s="62"/>
      <c r="IXQ800" s="63"/>
      <c r="IXR800" s="64"/>
      <c r="IXS800" s="64"/>
      <c r="IXT800" s="65"/>
      <c r="IXU800" s="64"/>
      <c r="IXV800" s="65"/>
      <c r="IXW800" s="66"/>
      <c r="IXX800" s="67"/>
      <c r="IXY800" s="97"/>
      <c r="IXZ800" s="97"/>
      <c r="IYA800" s="62"/>
      <c r="IYB800" s="62"/>
      <c r="IYC800" s="62"/>
      <c r="IYD800" s="62"/>
      <c r="IYE800" s="62"/>
      <c r="IYF800" s="62"/>
      <c r="IYG800" s="63"/>
      <c r="IYH800" s="64"/>
      <c r="IYI800" s="64"/>
      <c r="IYJ800" s="65"/>
      <c r="IYK800" s="64"/>
      <c r="IYL800" s="65"/>
      <c r="IYM800" s="66"/>
      <c r="IYN800" s="67"/>
      <c r="IYO800" s="97"/>
      <c r="IYP800" s="97"/>
      <c r="IYQ800" s="62"/>
      <c r="IYR800" s="62"/>
      <c r="IYS800" s="62"/>
      <c r="IYT800" s="62"/>
      <c r="IYU800" s="62"/>
      <c r="IYV800" s="62"/>
      <c r="IYW800" s="63"/>
      <c r="IYX800" s="64"/>
      <c r="IYY800" s="64"/>
      <c r="IYZ800" s="65"/>
      <c r="IZA800" s="64"/>
      <c r="IZB800" s="65"/>
      <c r="IZC800" s="66"/>
      <c r="IZD800" s="67"/>
      <c r="IZE800" s="97"/>
      <c r="IZF800" s="97"/>
      <c r="IZG800" s="62"/>
      <c r="IZH800" s="62"/>
      <c r="IZI800" s="62"/>
      <c r="IZJ800" s="62"/>
      <c r="IZK800" s="62"/>
      <c r="IZL800" s="62"/>
      <c r="IZM800" s="63"/>
      <c r="IZN800" s="64"/>
      <c r="IZO800" s="64"/>
      <c r="IZP800" s="65"/>
      <c r="IZQ800" s="64"/>
      <c r="IZR800" s="65"/>
      <c r="IZS800" s="66"/>
      <c r="IZT800" s="67"/>
      <c r="IZU800" s="97"/>
      <c r="IZV800" s="97"/>
      <c r="IZW800" s="62"/>
      <c r="IZX800" s="62"/>
      <c r="IZY800" s="62"/>
      <c r="IZZ800" s="62"/>
      <c r="JAA800" s="62"/>
      <c r="JAB800" s="62"/>
      <c r="JAC800" s="63"/>
      <c r="JAD800" s="64"/>
      <c r="JAE800" s="64"/>
      <c r="JAF800" s="65"/>
      <c r="JAG800" s="64"/>
      <c r="JAH800" s="65"/>
      <c r="JAI800" s="66"/>
      <c r="JAJ800" s="67"/>
      <c r="JAK800" s="97"/>
      <c r="JAL800" s="97"/>
      <c r="JAM800" s="62"/>
      <c r="JAN800" s="62"/>
      <c r="JAO800" s="62"/>
      <c r="JAP800" s="62"/>
      <c r="JAQ800" s="62"/>
      <c r="JAR800" s="62"/>
      <c r="JAS800" s="63"/>
      <c r="JAT800" s="64"/>
      <c r="JAU800" s="64"/>
      <c r="JAV800" s="65"/>
      <c r="JAW800" s="64"/>
      <c r="JAX800" s="65"/>
      <c r="JAY800" s="66"/>
      <c r="JAZ800" s="67"/>
      <c r="JBA800" s="97"/>
      <c r="JBB800" s="97"/>
      <c r="JBC800" s="62"/>
      <c r="JBD800" s="62"/>
      <c r="JBE800" s="62"/>
      <c r="JBF800" s="62"/>
      <c r="JBG800" s="62"/>
      <c r="JBH800" s="62"/>
      <c r="JBI800" s="63"/>
      <c r="JBJ800" s="64"/>
      <c r="JBK800" s="64"/>
      <c r="JBL800" s="65"/>
      <c r="JBM800" s="64"/>
      <c r="JBN800" s="65"/>
      <c r="JBO800" s="66"/>
      <c r="JBP800" s="67"/>
      <c r="JBQ800" s="97"/>
      <c r="JBR800" s="97"/>
      <c r="JBS800" s="62"/>
      <c r="JBT800" s="62"/>
      <c r="JBU800" s="62"/>
      <c r="JBV800" s="62"/>
      <c r="JBW800" s="62"/>
      <c r="JBX800" s="62"/>
      <c r="JBY800" s="63"/>
      <c r="JBZ800" s="64"/>
      <c r="JCA800" s="64"/>
      <c r="JCB800" s="65"/>
      <c r="JCC800" s="64"/>
      <c r="JCD800" s="65"/>
      <c r="JCE800" s="66"/>
      <c r="JCF800" s="67"/>
      <c r="JCG800" s="97"/>
      <c r="JCH800" s="97"/>
      <c r="JCI800" s="62"/>
      <c r="JCJ800" s="62"/>
      <c r="JCK800" s="62"/>
      <c r="JCL800" s="62"/>
      <c r="JCM800" s="62"/>
      <c r="JCN800" s="62"/>
      <c r="JCO800" s="63"/>
      <c r="JCP800" s="64"/>
      <c r="JCQ800" s="64"/>
      <c r="JCR800" s="65"/>
      <c r="JCS800" s="64"/>
      <c r="JCT800" s="65"/>
      <c r="JCU800" s="66"/>
      <c r="JCV800" s="67"/>
      <c r="JCW800" s="97"/>
      <c r="JCX800" s="97"/>
      <c r="JCY800" s="62"/>
      <c r="JCZ800" s="62"/>
      <c r="JDA800" s="62"/>
      <c r="JDB800" s="62"/>
      <c r="JDC800" s="62"/>
      <c r="JDD800" s="62"/>
      <c r="JDE800" s="63"/>
      <c r="JDF800" s="64"/>
      <c r="JDG800" s="64"/>
      <c r="JDH800" s="65"/>
      <c r="JDI800" s="64"/>
      <c r="JDJ800" s="65"/>
      <c r="JDK800" s="66"/>
      <c r="JDL800" s="67"/>
      <c r="JDM800" s="97"/>
      <c r="JDN800" s="97"/>
      <c r="JDO800" s="62"/>
      <c r="JDP800" s="62"/>
      <c r="JDQ800" s="62"/>
      <c r="JDR800" s="62"/>
      <c r="JDS800" s="62"/>
      <c r="JDT800" s="62"/>
      <c r="JDU800" s="63"/>
      <c r="JDV800" s="64"/>
      <c r="JDW800" s="64"/>
      <c r="JDX800" s="65"/>
      <c r="JDY800" s="64"/>
      <c r="JDZ800" s="65"/>
      <c r="JEA800" s="66"/>
      <c r="JEB800" s="67"/>
      <c r="JEC800" s="97"/>
      <c r="JED800" s="97"/>
      <c r="JEE800" s="62"/>
      <c r="JEF800" s="62"/>
      <c r="JEG800" s="62"/>
      <c r="JEH800" s="62"/>
      <c r="JEI800" s="62"/>
      <c r="JEJ800" s="62"/>
      <c r="JEK800" s="63"/>
      <c r="JEL800" s="64"/>
      <c r="JEM800" s="64"/>
      <c r="JEN800" s="65"/>
      <c r="JEO800" s="64"/>
      <c r="JEP800" s="65"/>
      <c r="JEQ800" s="66"/>
      <c r="JER800" s="67"/>
      <c r="JES800" s="97"/>
      <c r="JET800" s="97"/>
      <c r="JEU800" s="62"/>
      <c r="JEV800" s="62"/>
      <c r="JEW800" s="62"/>
      <c r="JEX800" s="62"/>
      <c r="JEY800" s="62"/>
      <c r="JEZ800" s="62"/>
      <c r="JFA800" s="63"/>
      <c r="JFB800" s="64"/>
      <c r="JFC800" s="64"/>
      <c r="JFD800" s="65"/>
      <c r="JFE800" s="64"/>
      <c r="JFF800" s="65"/>
      <c r="JFG800" s="66"/>
      <c r="JFH800" s="67"/>
      <c r="JFI800" s="97"/>
      <c r="JFJ800" s="97"/>
      <c r="JFK800" s="62"/>
      <c r="JFL800" s="62"/>
      <c r="JFM800" s="62"/>
      <c r="JFN800" s="62"/>
      <c r="JFO800" s="62"/>
      <c r="JFP800" s="62"/>
      <c r="JFQ800" s="63"/>
      <c r="JFR800" s="64"/>
      <c r="JFS800" s="64"/>
      <c r="JFT800" s="65"/>
      <c r="JFU800" s="64"/>
      <c r="JFV800" s="65"/>
      <c r="JFW800" s="66"/>
      <c r="JFX800" s="67"/>
      <c r="JFY800" s="97"/>
      <c r="JFZ800" s="97"/>
      <c r="JGA800" s="62"/>
      <c r="JGB800" s="62"/>
      <c r="JGC800" s="62"/>
      <c r="JGD800" s="62"/>
      <c r="JGE800" s="62"/>
      <c r="JGF800" s="62"/>
      <c r="JGG800" s="63"/>
      <c r="JGH800" s="64"/>
      <c r="JGI800" s="64"/>
      <c r="JGJ800" s="65"/>
      <c r="JGK800" s="64"/>
      <c r="JGL800" s="65"/>
      <c r="JGM800" s="66"/>
      <c r="JGN800" s="67"/>
      <c r="JGO800" s="97"/>
      <c r="JGP800" s="97"/>
      <c r="JGQ800" s="62"/>
      <c r="JGR800" s="62"/>
      <c r="JGS800" s="62"/>
      <c r="JGT800" s="62"/>
      <c r="JGU800" s="62"/>
      <c r="JGV800" s="62"/>
      <c r="JGW800" s="63"/>
      <c r="JGX800" s="64"/>
      <c r="JGY800" s="64"/>
      <c r="JGZ800" s="65"/>
      <c r="JHA800" s="64"/>
      <c r="JHB800" s="65"/>
      <c r="JHC800" s="66"/>
      <c r="JHD800" s="67"/>
      <c r="JHE800" s="97"/>
      <c r="JHF800" s="97"/>
      <c r="JHG800" s="62"/>
      <c r="JHH800" s="62"/>
      <c r="JHI800" s="62"/>
      <c r="JHJ800" s="62"/>
      <c r="JHK800" s="62"/>
      <c r="JHL800" s="62"/>
      <c r="JHM800" s="63"/>
      <c r="JHN800" s="64"/>
      <c r="JHO800" s="64"/>
      <c r="JHP800" s="65"/>
      <c r="JHQ800" s="64"/>
      <c r="JHR800" s="65"/>
      <c r="JHS800" s="66"/>
      <c r="JHT800" s="67"/>
      <c r="JHU800" s="97"/>
      <c r="JHV800" s="97"/>
      <c r="JHW800" s="62"/>
      <c r="JHX800" s="62"/>
      <c r="JHY800" s="62"/>
      <c r="JHZ800" s="62"/>
      <c r="JIA800" s="62"/>
      <c r="JIB800" s="62"/>
      <c r="JIC800" s="63"/>
      <c r="JID800" s="64"/>
      <c r="JIE800" s="64"/>
      <c r="JIF800" s="65"/>
      <c r="JIG800" s="64"/>
      <c r="JIH800" s="65"/>
      <c r="JII800" s="66"/>
      <c r="JIJ800" s="67"/>
      <c r="JIK800" s="97"/>
      <c r="JIL800" s="97"/>
      <c r="JIM800" s="62"/>
      <c r="JIN800" s="62"/>
      <c r="JIO800" s="62"/>
      <c r="JIP800" s="62"/>
      <c r="JIQ800" s="62"/>
      <c r="JIR800" s="62"/>
      <c r="JIS800" s="63"/>
      <c r="JIT800" s="64"/>
      <c r="JIU800" s="64"/>
      <c r="JIV800" s="65"/>
      <c r="JIW800" s="64"/>
      <c r="JIX800" s="65"/>
      <c r="JIY800" s="66"/>
      <c r="JIZ800" s="67"/>
      <c r="JJA800" s="97"/>
      <c r="JJB800" s="97"/>
      <c r="JJC800" s="62"/>
      <c r="JJD800" s="62"/>
      <c r="JJE800" s="62"/>
      <c r="JJF800" s="62"/>
      <c r="JJG800" s="62"/>
      <c r="JJH800" s="62"/>
      <c r="JJI800" s="63"/>
      <c r="JJJ800" s="64"/>
      <c r="JJK800" s="64"/>
      <c r="JJL800" s="65"/>
      <c r="JJM800" s="64"/>
      <c r="JJN800" s="65"/>
      <c r="JJO800" s="66"/>
      <c r="JJP800" s="67"/>
      <c r="JJQ800" s="97"/>
      <c r="JJR800" s="97"/>
      <c r="JJS800" s="62"/>
      <c r="JJT800" s="62"/>
      <c r="JJU800" s="62"/>
      <c r="JJV800" s="62"/>
      <c r="JJW800" s="62"/>
      <c r="JJX800" s="62"/>
      <c r="JJY800" s="63"/>
      <c r="JJZ800" s="64"/>
      <c r="JKA800" s="64"/>
      <c r="JKB800" s="65"/>
      <c r="JKC800" s="64"/>
      <c r="JKD800" s="65"/>
      <c r="JKE800" s="66"/>
      <c r="JKF800" s="67"/>
      <c r="JKG800" s="97"/>
      <c r="JKH800" s="97"/>
      <c r="JKI800" s="62"/>
      <c r="JKJ800" s="62"/>
      <c r="JKK800" s="62"/>
      <c r="JKL800" s="62"/>
      <c r="JKM800" s="62"/>
      <c r="JKN800" s="62"/>
      <c r="JKO800" s="63"/>
      <c r="JKP800" s="64"/>
      <c r="JKQ800" s="64"/>
      <c r="JKR800" s="65"/>
      <c r="JKS800" s="64"/>
      <c r="JKT800" s="65"/>
      <c r="JKU800" s="66"/>
      <c r="JKV800" s="67"/>
      <c r="JKW800" s="97"/>
      <c r="JKX800" s="97"/>
      <c r="JKY800" s="62"/>
      <c r="JKZ800" s="62"/>
      <c r="JLA800" s="62"/>
      <c r="JLB800" s="62"/>
      <c r="JLC800" s="62"/>
      <c r="JLD800" s="62"/>
      <c r="JLE800" s="63"/>
      <c r="JLF800" s="64"/>
      <c r="JLG800" s="64"/>
      <c r="JLH800" s="65"/>
      <c r="JLI800" s="64"/>
      <c r="JLJ800" s="65"/>
      <c r="JLK800" s="66"/>
      <c r="JLL800" s="67"/>
      <c r="JLM800" s="97"/>
      <c r="JLN800" s="97"/>
      <c r="JLO800" s="62"/>
      <c r="JLP800" s="62"/>
      <c r="JLQ800" s="62"/>
      <c r="JLR800" s="62"/>
      <c r="JLS800" s="62"/>
      <c r="JLT800" s="62"/>
      <c r="JLU800" s="63"/>
      <c r="JLV800" s="64"/>
      <c r="JLW800" s="64"/>
      <c r="JLX800" s="65"/>
      <c r="JLY800" s="64"/>
      <c r="JLZ800" s="65"/>
      <c r="JMA800" s="66"/>
      <c r="JMB800" s="67"/>
      <c r="JMC800" s="97"/>
      <c r="JMD800" s="97"/>
      <c r="JME800" s="62"/>
      <c r="JMF800" s="62"/>
      <c r="JMG800" s="62"/>
      <c r="JMH800" s="62"/>
      <c r="JMI800" s="62"/>
      <c r="JMJ800" s="62"/>
      <c r="JMK800" s="63"/>
      <c r="JML800" s="64"/>
      <c r="JMM800" s="64"/>
      <c r="JMN800" s="65"/>
      <c r="JMO800" s="64"/>
      <c r="JMP800" s="65"/>
      <c r="JMQ800" s="66"/>
      <c r="JMR800" s="67"/>
      <c r="JMS800" s="97"/>
      <c r="JMT800" s="97"/>
      <c r="JMU800" s="62"/>
      <c r="JMV800" s="62"/>
      <c r="JMW800" s="62"/>
      <c r="JMX800" s="62"/>
      <c r="JMY800" s="62"/>
      <c r="JMZ800" s="62"/>
      <c r="JNA800" s="63"/>
      <c r="JNB800" s="64"/>
      <c r="JNC800" s="64"/>
      <c r="JND800" s="65"/>
      <c r="JNE800" s="64"/>
      <c r="JNF800" s="65"/>
      <c r="JNG800" s="66"/>
      <c r="JNH800" s="67"/>
      <c r="JNI800" s="97"/>
      <c r="JNJ800" s="97"/>
      <c r="JNK800" s="62"/>
      <c r="JNL800" s="62"/>
      <c r="JNM800" s="62"/>
      <c r="JNN800" s="62"/>
      <c r="JNO800" s="62"/>
      <c r="JNP800" s="62"/>
      <c r="JNQ800" s="63"/>
      <c r="JNR800" s="64"/>
      <c r="JNS800" s="64"/>
      <c r="JNT800" s="65"/>
      <c r="JNU800" s="64"/>
      <c r="JNV800" s="65"/>
      <c r="JNW800" s="66"/>
      <c r="JNX800" s="67"/>
      <c r="JNY800" s="97"/>
      <c r="JNZ800" s="97"/>
      <c r="JOA800" s="62"/>
      <c r="JOB800" s="62"/>
      <c r="JOC800" s="62"/>
      <c r="JOD800" s="62"/>
      <c r="JOE800" s="62"/>
      <c r="JOF800" s="62"/>
      <c r="JOG800" s="63"/>
      <c r="JOH800" s="64"/>
      <c r="JOI800" s="64"/>
      <c r="JOJ800" s="65"/>
      <c r="JOK800" s="64"/>
      <c r="JOL800" s="65"/>
      <c r="JOM800" s="66"/>
      <c r="JON800" s="67"/>
      <c r="JOO800" s="97"/>
      <c r="JOP800" s="97"/>
      <c r="JOQ800" s="62"/>
      <c r="JOR800" s="62"/>
      <c r="JOS800" s="62"/>
      <c r="JOT800" s="62"/>
      <c r="JOU800" s="62"/>
      <c r="JOV800" s="62"/>
      <c r="JOW800" s="63"/>
      <c r="JOX800" s="64"/>
      <c r="JOY800" s="64"/>
      <c r="JOZ800" s="65"/>
      <c r="JPA800" s="64"/>
      <c r="JPB800" s="65"/>
      <c r="JPC800" s="66"/>
      <c r="JPD800" s="67"/>
      <c r="JPE800" s="97"/>
      <c r="JPF800" s="97"/>
      <c r="JPG800" s="62"/>
      <c r="JPH800" s="62"/>
      <c r="JPI800" s="62"/>
      <c r="JPJ800" s="62"/>
      <c r="JPK800" s="62"/>
      <c r="JPL800" s="62"/>
      <c r="JPM800" s="63"/>
      <c r="JPN800" s="64"/>
      <c r="JPO800" s="64"/>
      <c r="JPP800" s="65"/>
      <c r="JPQ800" s="64"/>
      <c r="JPR800" s="65"/>
      <c r="JPS800" s="66"/>
      <c r="JPT800" s="67"/>
      <c r="JPU800" s="97"/>
      <c r="JPV800" s="97"/>
      <c r="JPW800" s="62"/>
      <c r="JPX800" s="62"/>
      <c r="JPY800" s="62"/>
      <c r="JPZ800" s="62"/>
      <c r="JQA800" s="62"/>
      <c r="JQB800" s="62"/>
      <c r="JQC800" s="63"/>
      <c r="JQD800" s="64"/>
      <c r="JQE800" s="64"/>
      <c r="JQF800" s="65"/>
      <c r="JQG800" s="64"/>
      <c r="JQH800" s="65"/>
      <c r="JQI800" s="66"/>
      <c r="JQJ800" s="67"/>
      <c r="JQK800" s="97"/>
      <c r="JQL800" s="97"/>
      <c r="JQM800" s="62"/>
      <c r="JQN800" s="62"/>
      <c r="JQO800" s="62"/>
      <c r="JQP800" s="62"/>
      <c r="JQQ800" s="62"/>
      <c r="JQR800" s="62"/>
      <c r="JQS800" s="63"/>
      <c r="JQT800" s="64"/>
      <c r="JQU800" s="64"/>
      <c r="JQV800" s="65"/>
      <c r="JQW800" s="64"/>
      <c r="JQX800" s="65"/>
      <c r="JQY800" s="66"/>
      <c r="JQZ800" s="67"/>
      <c r="JRA800" s="97"/>
      <c r="JRB800" s="97"/>
      <c r="JRC800" s="62"/>
      <c r="JRD800" s="62"/>
      <c r="JRE800" s="62"/>
      <c r="JRF800" s="62"/>
      <c r="JRG800" s="62"/>
      <c r="JRH800" s="62"/>
      <c r="JRI800" s="63"/>
      <c r="JRJ800" s="64"/>
      <c r="JRK800" s="64"/>
      <c r="JRL800" s="65"/>
      <c r="JRM800" s="64"/>
      <c r="JRN800" s="65"/>
      <c r="JRO800" s="66"/>
      <c r="JRP800" s="67"/>
      <c r="JRQ800" s="97"/>
      <c r="JRR800" s="97"/>
      <c r="JRS800" s="62"/>
      <c r="JRT800" s="62"/>
      <c r="JRU800" s="62"/>
      <c r="JRV800" s="62"/>
      <c r="JRW800" s="62"/>
      <c r="JRX800" s="62"/>
      <c r="JRY800" s="63"/>
      <c r="JRZ800" s="64"/>
      <c r="JSA800" s="64"/>
      <c r="JSB800" s="65"/>
      <c r="JSC800" s="64"/>
      <c r="JSD800" s="65"/>
      <c r="JSE800" s="66"/>
      <c r="JSF800" s="67"/>
      <c r="JSG800" s="97"/>
      <c r="JSH800" s="97"/>
      <c r="JSI800" s="62"/>
      <c r="JSJ800" s="62"/>
      <c r="JSK800" s="62"/>
      <c r="JSL800" s="62"/>
      <c r="JSM800" s="62"/>
      <c r="JSN800" s="62"/>
      <c r="JSO800" s="63"/>
      <c r="JSP800" s="64"/>
      <c r="JSQ800" s="64"/>
      <c r="JSR800" s="65"/>
      <c r="JSS800" s="64"/>
      <c r="JST800" s="65"/>
      <c r="JSU800" s="66"/>
      <c r="JSV800" s="67"/>
      <c r="JSW800" s="97"/>
      <c r="JSX800" s="97"/>
      <c r="JSY800" s="62"/>
      <c r="JSZ800" s="62"/>
      <c r="JTA800" s="62"/>
      <c r="JTB800" s="62"/>
      <c r="JTC800" s="62"/>
      <c r="JTD800" s="62"/>
      <c r="JTE800" s="63"/>
      <c r="JTF800" s="64"/>
      <c r="JTG800" s="64"/>
      <c r="JTH800" s="65"/>
      <c r="JTI800" s="64"/>
      <c r="JTJ800" s="65"/>
      <c r="JTK800" s="66"/>
      <c r="JTL800" s="67"/>
      <c r="JTM800" s="97"/>
      <c r="JTN800" s="97"/>
      <c r="JTO800" s="62"/>
      <c r="JTP800" s="62"/>
      <c r="JTQ800" s="62"/>
      <c r="JTR800" s="62"/>
      <c r="JTS800" s="62"/>
      <c r="JTT800" s="62"/>
      <c r="JTU800" s="63"/>
      <c r="JTV800" s="64"/>
      <c r="JTW800" s="64"/>
      <c r="JTX800" s="65"/>
      <c r="JTY800" s="64"/>
      <c r="JTZ800" s="65"/>
      <c r="JUA800" s="66"/>
      <c r="JUB800" s="67"/>
      <c r="JUC800" s="97"/>
      <c r="JUD800" s="97"/>
      <c r="JUE800" s="62"/>
      <c r="JUF800" s="62"/>
      <c r="JUG800" s="62"/>
      <c r="JUH800" s="62"/>
      <c r="JUI800" s="62"/>
      <c r="JUJ800" s="62"/>
      <c r="JUK800" s="63"/>
      <c r="JUL800" s="64"/>
      <c r="JUM800" s="64"/>
      <c r="JUN800" s="65"/>
      <c r="JUO800" s="64"/>
      <c r="JUP800" s="65"/>
      <c r="JUQ800" s="66"/>
      <c r="JUR800" s="67"/>
      <c r="JUS800" s="97"/>
      <c r="JUT800" s="97"/>
      <c r="JUU800" s="62"/>
      <c r="JUV800" s="62"/>
      <c r="JUW800" s="62"/>
      <c r="JUX800" s="62"/>
      <c r="JUY800" s="62"/>
      <c r="JUZ800" s="62"/>
      <c r="JVA800" s="63"/>
      <c r="JVB800" s="64"/>
      <c r="JVC800" s="64"/>
      <c r="JVD800" s="65"/>
      <c r="JVE800" s="64"/>
      <c r="JVF800" s="65"/>
      <c r="JVG800" s="66"/>
      <c r="JVH800" s="67"/>
      <c r="JVI800" s="97"/>
      <c r="JVJ800" s="97"/>
      <c r="JVK800" s="62"/>
      <c r="JVL800" s="62"/>
      <c r="JVM800" s="62"/>
      <c r="JVN800" s="62"/>
      <c r="JVO800" s="62"/>
      <c r="JVP800" s="62"/>
      <c r="JVQ800" s="63"/>
      <c r="JVR800" s="64"/>
      <c r="JVS800" s="64"/>
      <c r="JVT800" s="65"/>
      <c r="JVU800" s="64"/>
      <c r="JVV800" s="65"/>
      <c r="JVW800" s="66"/>
      <c r="JVX800" s="67"/>
      <c r="JVY800" s="97"/>
      <c r="JVZ800" s="97"/>
      <c r="JWA800" s="62"/>
      <c r="JWB800" s="62"/>
      <c r="JWC800" s="62"/>
      <c r="JWD800" s="62"/>
      <c r="JWE800" s="62"/>
      <c r="JWF800" s="62"/>
      <c r="JWG800" s="63"/>
      <c r="JWH800" s="64"/>
      <c r="JWI800" s="64"/>
      <c r="JWJ800" s="65"/>
      <c r="JWK800" s="64"/>
      <c r="JWL800" s="65"/>
      <c r="JWM800" s="66"/>
      <c r="JWN800" s="67"/>
      <c r="JWO800" s="97"/>
      <c r="JWP800" s="97"/>
      <c r="JWQ800" s="62"/>
      <c r="JWR800" s="62"/>
      <c r="JWS800" s="62"/>
      <c r="JWT800" s="62"/>
      <c r="JWU800" s="62"/>
      <c r="JWV800" s="62"/>
      <c r="JWW800" s="63"/>
      <c r="JWX800" s="64"/>
      <c r="JWY800" s="64"/>
      <c r="JWZ800" s="65"/>
      <c r="JXA800" s="64"/>
      <c r="JXB800" s="65"/>
      <c r="JXC800" s="66"/>
      <c r="JXD800" s="67"/>
      <c r="JXE800" s="97"/>
      <c r="JXF800" s="97"/>
      <c r="JXG800" s="62"/>
      <c r="JXH800" s="62"/>
      <c r="JXI800" s="62"/>
      <c r="JXJ800" s="62"/>
      <c r="JXK800" s="62"/>
      <c r="JXL800" s="62"/>
      <c r="JXM800" s="63"/>
      <c r="JXN800" s="64"/>
      <c r="JXO800" s="64"/>
      <c r="JXP800" s="65"/>
      <c r="JXQ800" s="64"/>
      <c r="JXR800" s="65"/>
      <c r="JXS800" s="66"/>
      <c r="JXT800" s="67"/>
      <c r="JXU800" s="97"/>
      <c r="JXV800" s="97"/>
      <c r="JXW800" s="62"/>
      <c r="JXX800" s="62"/>
      <c r="JXY800" s="62"/>
      <c r="JXZ800" s="62"/>
      <c r="JYA800" s="62"/>
      <c r="JYB800" s="62"/>
      <c r="JYC800" s="63"/>
      <c r="JYD800" s="64"/>
      <c r="JYE800" s="64"/>
      <c r="JYF800" s="65"/>
      <c r="JYG800" s="64"/>
      <c r="JYH800" s="65"/>
      <c r="JYI800" s="66"/>
      <c r="JYJ800" s="67"/>
      <c r="JYK800" s="97"/>
      <c r="JYL800" s="97"/>
      <c r="JYM800" s="62"/>
      <c r="JYN800" s="62"/>
      <c r="JYO800" s="62"/>
      <c r="JYP800" s="62"/>
      <c r="JYQ800" s="62"/>
      <c r="JYR800" s="62"/>
      <c r="JYS800" s="63"/>
      <c r="JYT800" s="64"/>
      <c r="JYU800" s="64"/>
      <c r="JYV800" s="65"/>
      <c r="JYW800" s="64"/>
      <c r="JYX800" s="65"/>
      <c r="JYY800" s="66"/>
      <c r="JYZ800" s="67"/>
      <c r="JZA800" s="97"/>
      <c r="JZB800" s="97"/>
      <c r="JZC800" s="62"/>
      <c r="JZD800" s="62"/>
      <c r="JZE800" s="62"/>
      <c r="JZF800" s="62"/>
      <c r="JZG800" s="62"/>
      <c r="JZH800" s="62"/>
      <c r="JZI800" s="63"/>
      <c r="JZJ800" s="64"/>
      <c r="JZK800" s="64"/>
      <c r="JZL800" s="65"/>
      <c r="JZM800" s="64"/>
      <c r="JZN800" s="65"/>
      <c r="JZO800" s="66"/>
      <c r="JZP800" s="67"/>
      <c r="JZQ800" s="97"/>
      <c r="JZR800" s="97"/>
      <c r="JZS800" s="62"/>
      <c r="JZT800" s="62"/>
      <c r="JZU800" s="62"/>
      <c r="JZV800" s="62"/>
      <c r="JZW800" s="62"/>
      <c r="JZX800" s="62"/>
      <c r="JZY800" s="63"/>
      <c r="JZZ800" s="64"/>
      <c r="KAA800" s="64"/>
      <c r="KAB800" s="65"/>
      <c r="KAC800" s="64"/>
      <c r="KAD800" s="65"/>
      <c r="KAE800" s="66"/>
      <c r="KAF800" s="67"/>
      <c r="KAG800" s="97"/>
      <c r="KAH800" s="97"/>
      <c r="KAI800" s="62"/>
      <c r="KAJ800" s="62"/>
      <c r="KAK800" s="62"/>
      <c r="KAL800" s="62"/>
      <c r="KAM800" s="62"/>
      <c r="KAN800" s="62"/>
      <c r="KAO800" s="63"/>
      <c r="KAP800" s="64"/>
      <c r="KAQ800" s="64"/>
      <c r="KAR800" s="65"/>
      <c r="KAS800" s="64"/>
      <c r="KAT800" s="65"/>
      <c r="KAU800" s="66"/>
      <c r="KAV800" s="67"/>
      <c r="KAW800" s="97"/>
      <c r="KAX800" s="97"/>
      <c r="KAY800" s="62"/>
      <c r="KAZ800" s="62"/>
      <c r="KBA800" s="62"/>
      <c r="KBB800" s="62"/>
      <c r="KBC800" s="62"/>
      <c r="KBD800" s="62"/>
      <c r="KBE800" s="63"/>
      <c r="KBF800" s="64"/>
      <c r="KBG800" s="64"/>
      <c r="KBH800" s="65"/>
      <c r="KBI800" s="64"/>
      <c r="KBJ800" s="65"/>
      <c r="KBK800" s="66"/>
      <c r="KBL800" s="67"/>
      <c r="KBM800" s="97"/>
      <c r="KBN800" s="97"/>
      <c r="KBO800" s="62"/>
      <c r="KBP800" s="62"/>
      <c r="KBQ800" s="62"/>
      <c r="KBR800" s="62"/>
      <c r="KBS800" s="62"/>
      <c r="KBT800" s="62"/>
      <c r="KBU800" s="63"/>
      <c r="KBV800" s="64"/>
      <c r="KBW800" s="64"/>
      <c r="KBX800" s="65"/>
      <c r="KBY800" s="64"/>
      <c r="KBZ800" s="65"/>
      <c r="KCA800" s="66"/>
      <c r="KCB800" s="67"/>
      <c r="KCC800" s="97"/>
      <c r="KCD800" s="97"/>
      <c r="KCE800" s="62"/>
      <c r="KCF800" s="62"/>
      <c r="KCG800" s="62"/>
      <c r="KCH800" s="62"/>
      <c r="KCI800" s="62"/>
      <c r="KCJ800" s="62"/>
      <c r="KCK800" s="63"/>
      <c r="KCL800" s="64"/>
      <c r="KCM800" s="64"/>
      <c r="KCN800" s="65"/>
      <c r="KCO800" s="64"/>
      <c r="KCP800" s="65"/>
      <c r="KCQ800" s="66"/>
      <c r="KCR800" s="67"/>
      <c r="KCS800" s="97"/>
      <c r="KCT800" s="97"/>
      <c r="KCU800" s="62"/>
      <c r="KCV800" s="62"/>
      <c r="KCW800" s="62"/>
      <c r="KCX800" s="62"/>
      <c r="KCY800" s="62"/>
      <c r="KCZ800" s="62"/>
      <c r="KDA800" s="63"/>
      <c r="KDB800" s="64"/>
      <c r="KDC800" s="64"/>
      <c r="KDD800" s="65"/>
      <c r="KDE800" s="64"/>
      <c r="KDF800" s="65"/>
      <c r="KDG800" s="66"/>
      <c r="KDH800" s="67"/>
      <c r="KDI800" s="97"/>
      <c r="KDJ800" s="97"/>
      <c r="KDK800" s="62"/>
      <c r="KDL800" s="62"/>
      <c r="KDM800" s="62"/>
      <c r="KDN800" s="62"/>
      <c r="KDO800" s="62"/>
      <c r="KDP800" s="62"/>
      <c r="KDQ800" s="63"/>
      <c r="KDR800" s="64"/>
      <c r="KDS800" s="64"/>
      <c r="KDT800" s="65"/>
      <c r="KDU800" s="64"/>
      <c r="KDV800" s="65"/>
      <c r="KDW800" s="66"/>
      <c r="KDX800" s="67"/>
      <c r="KDY800" s="97"/>
      <c r="KDZ800" s="97"/>
      <c r="KEA800" s="62"/>
      <c r="KEB800" s="62"/>
      <c r="KEC800" s="62"/>
      <c r="KED800" s="62"/>
      <c r="KEE800" s="62"/>
      <c r="KEF800" s="62"/>
      <c r="KEG800" s="63"/>
      <c r="KEH800" s="64"/>
      <c r="KEI800" s="64"/>
      <c r="KEJ800" s="65"/>
      <c r="KEK800" s="64"/>
      <c r="KEL800" s="65"/>
      <c r="KEM800" s="66"/>
      <c r="KEN800" s="67"/>
      <c r="KEO800" s="97"/>
      <c r="KEP800" s="97"/>
      <c r="KEQ800" s="62"/>
      <c r="KER800" s="62"/>
      <c r="KES800" s="62"/>
      <c r="KET800" s="62"/>
      <c r="KEU800" s="62"/>
      <c r="KEV800" s="62"/>
      <c r="KEW800" s="63"/>
      <c r="KEX800" s="64"/>
      <c r="KEY800" s="64"/>
      <c r="KEZ800" s="65"/>
      <c r="KFA800" s="64"/>
      <c r="KFB800" s="65"/>
      <c r="KFC800" s="66"/>
      <c r="KFD800" s="67"/>
      <c r="KFE800" s="97"/>
      <c r="KFF800" s="97"/>
      <c r="KFG800" s="62"/>
      <c r="KFH800" s="62"/>
      <c r="KFI800" s="62"/>
      <c r="KFJ800" s="62"/>
      <c r="KFK800" s="62"/>
      <c r="KFL800" s="62"/>
      <c r="KFM800" s="63"/>
      <c r="KFN800" s="64"/>
      <c r="KFO800" s="64"/>
      <c r="KFP800" s="65"/>
      <c r="KFQ800" s="64"/>
      <c r="KFR800" s="65"/>
      <c r="KFS800" s="66"/>
      <c r="KFT800" s="67"/>
      <c r="KFU800" s="97"/>
      <c r="KFV800" s="97"/>
      <c r="KFW800" s="62"/>
      <c r="KFX800" s="62"/>
      <c r="KFY800" s="62"/>
      <c r="KFZ800" s="62"/>
      <c r="KGA800" s="62"/>
      <c r="KGB800" s="62"/>
      <c r="KGC800" s="63"/>
      <c r="KGD800" s="64"/>
      <c r="KGE800" s="64"/>
      <c r="KGF800" s="65"/>
      <c r="KGG800" s="64"/>
      <c r="KGH800" s="65"/>
      <c r="KGI800" s="66"/>
      <c r="KGJ800" s="67"/>
      <c r="KGK800" s="97"/>
      <c r="KGL800" s="97"/>
      <c r="KGM800" s="62"/>
      <c r="KGN800" s="62"/>
      <c r="KGO800" s="62"/>
      <c r="KGP800" s="62"/>
      <c r="KGQ800" s="62"/>
      <c r="KGR800" s="62"/>
      <c r="KGS800" s="63"/>
      <c r="KGT800" s="64"/>
      <c r="KGU800" s="64"/>
      <c r="KGV800" s="65"/>
      <c r="KGW800" s="64"/>
      <c r="KGX800" s="65"/>
      <c r="KGY800" s="66"/>
      <c r="KGZ800" s="67"/>
      <c r="KHA800" s="97"/>
      <c r="KHB800" s="97"/>
      <c r="KHC800" s="62"/>
      <c r="KHD800" s="62"/>
      <c r="KHE800" s="62"/>
      <c r="KHF800" s="62"/>
      <c r="KHG800" s="62"/>
      <c r="KHH800" s="62"/>
      <c r="KHI800" s="63"/>
      <c r="KHJ800" s="64"/>
      <c r="KHK800" s="64"/>
      <c r="KHL800" s="65"/>
      <c r="KHM800" s="64"/>
      <c r="KHN800" s="65"/>
      <c r="KHO800" s="66"/>
      <c r="KHP800" s="67"/>
      <c r="KHQ800" s="97"/>
      <c r="KHR800" s="97"/>
      <c r="KHS800" s="62"/>
      <c r="KHT800" s="62"/>
      <c r="KHU800" s="62"/>
      <c r="KHV800" s="62"/>
      <c r="KHW800" s="62"/>
      <c r="KHX800" s="62"/>
      <c r="KHY800" s="63"/>
      <c r="KHZ800" s="64"/>
      <c r="KIA800" s="64"/>
      <c r="KIB800" s="65"/>
      <c r="KIC800" s="64"/>
      <c r="KID800" s="65"/>
      <c r="KIE800" s="66"/>
      <c r="KIF800" s="67"/>
      <c r="KIG800" s="97"/>
      <c r="KIH800" s="97"/>
      <c r="KII800" s="62"/>
      <c r="KIJ800" s="62"/>
      <c r="KIK800" s="62"/>
      <c r="KIL800" s="62"/>
      <c r="KIM800" s="62"/>
      <c r="KIN800" s="62"/>
      <c r="KIO800" s="63"/>
      <c r="KIP800" s="64"/>
      <c r="KIQ800" s="64"/>
      <c r="KIR800" s="65"/>
      <c r="KIS800" s="64"/>
      <c r="KIT800" s="65"/>
      <c r="KIU800" s="66"/>
      <c r="KIV800" s="67"/>
      <c r="KIW800" s="97"/>
      <c r="KIX800" s="97"/>
      <c r="KIY800" s="62"/>
      <c r="KIZ800" s="62"/>
      <c r="KJA800" s="62"/>
      <c r="KJB800" s="62"/>
      <c r="KJC800" s="62"/>
      <c r="KJD800" s="62"/>
      <c r="KJE800" s="63"/>
      <c r="KJF800" s="64"/>
      <c r="KJG800" s="64"/>
      <c r="KJH800" s="65"/>
      <c r="KJI800" s="64"/>
      <c r="KJJ800" s="65"/>
      <c r="KJK800" s="66"/>
      <c r="KJL800" s="67"/>
      <c r="KJM800" s="97"/>
      <c r="KJN800" s="97"/>
      <c r="KJO800" s="62"/>
      <c r="KJP800" s="62"/>
      <c r="KJQ800" s="62"/>
      <c r="KJR800" s="62"/>
      <c r="KJS800" s="62"/>
      <c r="KJT800" s="62"/>
      <c r="KJU800" s="63"/>
      <c r="KJV800" s="64"/>
      <c r="KJW800" s="64"/>
      <c r="KJX800" s="65"/>
      <c r="KJY800" s="64"/>
      <c r="KJZ800" s="65"/>
      <c r="KKA800" s="66"/>
      <c r="KKB800" s="67"/>
      <c r="KKC800" s="97"/>
      <c r="KKD800" s="97"/>
      <c r="KKE800" s="62"/>
      <c r="KKF800" s="62"/>
      <c r="KKG800" s="62"/>
      <c r="KKH800" s="62"/>
      <c r="KKI800" s="62"/>
      <c r="KKJ800" s="62"/>
      <c r="KKK800" s="63"/>
      <c r="KKL800" s="64"/>
      <c r="KKM800" s="64"/>
      <c r="KKN800" s="65"/>
      <c r="KKO800" s="64"/>
      <c r="KKP800" s="65"/>
      <c r="KKQ800" s="66"/>
      <c r="KKR800" s="67"/>
      <c r="KKS800" s="97"/>
      <c r="KKT800" s="97"/>
      <c r="KKU800" s="62"/>
      <c r="KKV800" s="62"/>
      <c r="KKW800" s="62"/>
      <c r="KKX800" s="62"/>
      <c r="KKY800" s="62"/>
      <c r="KKZ800" s="62"/>
      <c r="KLA800" s="63"/>
      <c r="KLB800" s="64"/>
      <c r="KLC800" s="64"/>
      <c r="KLD800" s="65"/>
      <c r="KLE800" s="64"/>
      <c r="KLF800" s="65"/>
      <c r="KLG800" s="66"/>
      <c r="KLH800" s="67"/>
      <c r="KLI800" s="97"/>
      <c r="KLJ800" s="97"/>
      <c r="KLK800" s="62"/>
      <c r="KLL800" s="62"/>
      <c r="KLM800" s="62"/>
      <c r="KLN800" s="62"/>
      <c r="KLO800" s="62"/>
      <c r="KLP800" s="62"/>
      <c r="KLQ800" s="63"/>
      <c r="KLR800" s="64"/>
      <c r="KLS800" s="64"/>
      <c r="KLT800" s="65"/>
      <c r="KLU800" s="64"/>
      <c r="KLV800" s="65"/>
      <c r="KLW800" s="66"/>
      <c r="KLX800" s="67"/>
      <c r="KLY800" s="97"/>
      <c r="KLZ800" s="97"/>
      <c r="KMA800" s="62"/>
      <c r="KMB800" s="62"/>
      <c r="KMC800" s="62"/>
      <c r="KMD800" s="62"/>
      <c r="KME800" s="62"/>
      <c r="KMF800" s="62"/>
      <c r="KMG800" s="63"/>
      <c r="KMH800" s="64"/>
      <c r="KMI800" s="64"/>
      <c r="KMJ800" s="65"/>
      <c r="KMK800" s="64"/>
      <c r="KML800" s="65"/>
      <c r="KMM800" s="66"/>
      <c r="KMN800" s="67"/>
      <c r="KMO800" s="97"/>
      <c r="KMP800" s="97"/>
      <c r="KMQ800" s="62"/>
      <c r="KMR800" s="62"/>
      <c r="KMS800" s="62"/>
      <c r="KMT800" s="62"/>
      <c r="KMU800" s="62"/>
      <c r="KMV800" s="62"/>
      <c r="KMW800" s="63"/>
      <c r="KMX800" s="64"/>
      <c r="KMY800" s="64"/>
      <c r="KMZ800" s="65"/>
      <c r="KNA800" s="64"/>
      <c r="KNB800" s="65"/>
      <c r="KNC800" s="66"/>
      <c r="KND800" s="67"/>
      <c r="KNE800" s="97"/>
      <c r="KNF800" s="97"/>
      <c r="KNG800" s="62"/>
      <c r="KNH800" s="62"/>
      <c r="KNI800" s="62"/>
      <c r="KNJ800" s="62"/>
      <c r="KNK800" s="62"/>
      <c r="KNL800" s="62"/>
      <c r="KNM800" s="63"/>
      <c r="KNN800" s="64"/>
      <c r="KNO800" s="64"/>
      <c r="KNP800" s="65"/>
      <c r="KNQ800" s="64"/>
      <c r="KNR800" s="65"/>
      <c r="KNS800" s="66"/>
      <c r="KNT800" s="67"/>
      <c r="KNU800" s="97"/>
      <c r="KNV800" s="97"/>
      <c r="KNW800" s="62"/>
      <c r="KNX800" s="62"/>
      <c r="KNY800" s="62"/>
      <c r="KNZ800" s="62"/>
      <c r="KOA800" s="62"/>
      <c r="KOB800" s="62"/>
      <c r="KOC800" s="63"/>
      <c r="KOD800" s="64"/>
      <c r="KOE800" s="64"/>
      <c r="KOF800" s="65"/>
      <c r="KOG800" s="64"/>
      <c r="KOH800" s="65"/>
      <c r="KOI800" s="66"/>
      <c r="KOJ800" s="67"/>
      <c r="KOK800" s="97"/>
      <c r="KOL800" s="97"/>
      <c r="KOM800" s="62"/>
      <c r="KON800" s="62"/>
      <c r="KOO800" s="62"/>
      <c r="KOP800" s="62"/>
      <c r="KOQ800" s="62"/>
      <c r="KOR800" s="62"/>
      <c r="KOS800" s="63"/>
      <c r="KOT800" s="64"/>
      <c r="KOU800" s="64"/>
      <c r="KOV800" s="65"/>
      <c r="KOW800" s="64"/>
      <c r="KOX800" s="65"/>
      <c r="KOY800" s="66"/>
      <c r="KOZ800" s="67"/>
      <c r="KPA800" s="97"/>
      <c r="KPB800" s="97"/>
      <c r="KPC800" s="62"/>
      <c r="KPD800" s="62"/>
      <c r="KPE800" s="62"/>
      <c r="KPF800" s="62"/>
      <c r="KPG800" s="62"/>
      <c r="KPH800" s="62"/>
      <c r="KPI800" s="63"/>
      <c r="KPJ800" s="64"/>
      <c r="KPK800" s="64"/>
      <c r="KPL800" s="65"/>
      <c r="KPM800" s="64"/>
      <c r="KPN800" s="65"/>
      <c r="KPO800" s="66"/>
      <c r="KPP800" s="67"/>
      <c r="KPQ800" s="97"/>
      <c r="KPR800" s="97"/>
      <c r="KPS800" s="62"/>
      <c r="KPT800" s="62"/>
      <c r="KPU800" s="62"/>
      <c r="KPV800" s="62"/>
      <c r="KPW800" s="62"/>
      <c r="KPX800" s="62"/>
      <c r="KPY800" s="63"/>
      <c r="KPZ800" s="64"/>
      <c r="KQA800" s="64"/>
      <c r="KQB800" s="65"/>
      <c r="KQC800" s="64"/>
      <c r="KQD800" s="65"/>
      <c r="KQE800" s="66"/>
      <c r="KQF800" s="67"/>
      <c r="KQG800" s="97"/>
      <c r="KQH800" s="97"/>
      <c r="KQI800" s="62"/>
      <c r="KQJ800" s="62"/>
      <c r="KQK800" s="62"/>
      <c r="KQL800" s="62"/>
      <c r="KQM800" s="62"/>
      <c r="KQN800" s="62"/>
      <c r="KQO800" s="63"/>
      <c r="KQP800" s="64"/>
      <c r="KQQ800" s="64"/>
      <c r="KQR800" s="65"/>
      <c r="KQS800" s="64"/>
      <c r="KQT800" s="65"/>
      <c r="KQU800" s="66"/>
      <c r="KQV800" s="67"/>
      <c r="KQW800" s="97"/>
      <c r="KQX800" s="97"/>
      <c r="KQY800" s="62"/>
      <c r="KQZ800" s="62"/>
      <c r="KRA800" s="62"/>
      <c r="KRB800" s="62"/>
      <c r="KRC800" s="62"/>
      <c r="KRD800" s="62"/>
      <c r="KRE800" s="63"/>
      <c r="KRF800" s="64"/>
      <c r="KRG800" s="64"/>
      <c r="KRH800" s="65"/>
      <c r="KRI800" s="64"/>
      <c r="KRJ800" s="65"/>
      <c r="KRK800" s="66"/>
      <c r="KRL800" s="67"/>
      <c r="KRM800" s="97"/>
      <c r="KRN800" s="97"/>
      <c r="KRO800" s="62"/>
      <c r="KRP800" s="62"/>
      <c r="KRQ800" s="62"/>
      <c r="KRR800" s="62"/>
      <c r="KRS800" s="62"/>
      <c r="KRT800" s="62"/>
      <c r="KRU800" s="63"/>
      <c r="KRV800" s="64"/>
      <c r="KRW800" s="64"/>
      <c r="KRX800" s="65"/>
      <c r="KRY800" s="64"/>
      <c r="KRZ800" s="65"/>
      <c r="KSA800" s="66"/>
      <c r="KSB800" s="67"/>
      <c r="KSC800" s="97"/>
      <c r="KSD800" s="97"/>
      <c r="KSE800" s="62"/>
      <c r="KSF800" s="62"/>
      <c r="KSG800" s="62"/>
      <c r="KSH800" s="62"/>
      <c r="KSI800" s="62"/>
      <c r="KSJ800" s="62"/>
      <c r="KSK800" s="63"/>
      <c r="KSL800" s="64"/>
      <c r="KSM800" s="64"/>
      <c r="KSN800" s="65"/>
      <c r="KSO800" s="64"/>
      <c r="KSP800" s="65"/>
      <c r="KSQ800" s="66"/>
      <c r="KSR800" s="67"/>
      <c r="KSS800" s="97"/>
      <c r="KST800" s="97"/>
      <c r="KSU800" s="62"/>
      <c r="KSV800" s="62"/>
      <c r="KSW800" s="62"/>
      <c r="KSX800" s="62"/>
      <c r="KSY800" s="62"/>
      <c r="KSZ800" s="62"/>
      <c r="KTA800" s="63"/>
      <c r="KTB800" s="64"/>
      <c r="KTC800" s="64"/>
      <c r="KTD800" s="65"/>
      <c r="KTE800" s="64"/>
      <c r="KTF800" s="65"/>
      <c r="KTG800" s="66"/>
      <c r="KTH800" s="67"/>
      <c r="KTI800" s="97"/>
      <c r="KTJ800" s="97"/>
      <c r="KTK800" s="62"/>
      <c r="KTL800" s="62"/>
      <c r="KTM800" s="62"/>
      <c r="KTN800" s="62"/>
      <c r="KTO800" s="62"/>
      <c r="KTP800" s="62"/>
      <c r="KTQ800" s="63"/>
      <c r="KTR800" s="64"/>
      <c r="KTS800" s="64"/>
      <c r="KTT800" s="65"/>
      <c r="KTU800" s="64"/>
      <c r="KTV800" s="65"/>
      <c r="KTW800" s="66"/>
      <c r="KTX800" s="67"/>
      <c r="KTY800" s="97"/>
      <c r="KTZ800" s="97"/>
      <c r="KUA800" s="62"/>
      <c r="KUB800" s="62"/>
      <c r="KUC800" s="62"/>
      <c r="KUD800" s="62"/>
      <c r="KUE800" s="62"/>
      <c r="KUF800" s="62"/>
      <c r="KUG800" s="63"/>
      <c r="KUH800" s="64"/>
      <c r="KUI800" s="64"/>
      <c r="KUJ800" s="65"/>
      <c r="KUK800" s="64"/>
      <c r="KUL800" s="65"/>
      <c r="KUM800" s="66"/>
      <c r="KUN800" s="67"/>
      <c r="KUO800" s="97"/>
      <c r="KUP800" s="97"/>
      <c r="KUQ800" s="62"/>
      <c r="KUR800" s="62"/>
      <c r="KUS800" s="62"/>
      <c r="KUT800" s="62"/>
      <c r="KUU800" s="62"/>
      <c r="KUV800" s="62"/>
      <c r="KUW800" s="63"/>
      <c r="KUX800" s="64"/>
      <c r="KUY800" s="64"/>
      <c r="KUZ800" s="65"/>
      <c r="KVA800" s="64"/>
      <c r="KVB800" s="65"/>
      <c r="KVC800" s="66"/>
      <c r="KVD800" s="67"/>
      <c r="KVE800" s="97"/>
      <c r="KVF800" s="97"/>
      <c r="KVG800" s="62"/>
      <c r="KVH800" s="62"/>
      <c r="KVI800" s="62"/>
      <c r="KVJ800" s="62"/>
      <c r="KVK800" s="62"/>
      <c r="KVL800" s="62"/>
      <c r="KVM800" s="63"/>
      <c r="KVN800" s="64"/>
      <c r="KVO800" s="64"/>
      <c r="KVP800" s="65"/>
      <c r="KVQ800" s="64"/>
      <c r="KVR800" s="65"/>
      <c r="KVS800" s="66"/>
      <c r="KVT800" s="67"/>
      <c r="KVU800" s="97"/>
      <c r="KVV800" s="97"/>
      <c r="KVW800" s="62"/>
      <c r="KVX800" s="62"/>
      <c r="KVY800" s="62"/>
      <c r="KVZ800" s="62"/>
      <c r="KWA800" s="62"/>
      <c r="KWB800" s="62"/>
      <c r="KWC800" s="63"/>
      <c r="KWD800" s="64"/>
      <c r="KWE800" s="64"/>
      <c r="KWF800" s="65"/>
      <c r="KWG800" s="64"/>
      <c r="KWH800" s="65"/>
      <c r="KWI800" s="66"/>
      <c r="KWJ800" s="67"/>
      <c r="KWK800" s="97"/>
      <c r="KWL800" s="97"/>
      <c r="KWM800" s="62"/>
      <c r="KWN800" s="62"/>
      <c r="KWO800" s="62"/>
      <c r="KWP800" s="62"/>
      <c r="KWQ800" s="62"/>
      <c r="KWR800" s="62"/>
      <c r="KWS800" s="63"/>
      <c r="KWT800" s="64"/>
      <c r="KWU800" s="64"/>
      <c r="KWV800" s="65"/>
      <c r="KWW800" s="64"/>
      <c r="KWX800" s="65"/>
      <c r="KWY800" s="66"/>
      <c r="KWZ800" s="67"/>
      <c r="KXA800" s="97"/>
      <c r="KXB800" s="97"/>
      <c r="KXC800" s="62"/>
      <c r="KXD800" s="62"/>
      <c r="KXE800" s="62"/>
      <c r="KXF800" s="62"/>
      <c r="KXG800" s="62"/>
      <c r="KXH800" s="62"/>
      <c r="KXI800" s="63"/>
      <c r="KXJ800" s="64"/>
      <c r="KXK800" s="64"/>
      <c r="KXL800" s="65"/>
      <c r="KXM800" s="64"/>
      <c r="KXN800" s="65"/>
      <c r="KXO800" s="66"/>
      <c r="KXP800" s="67"/>
      <c r="KXQ800" s="97"/>
      <c r="KXR800" s="97"/>
      <c r="KXS800" s="62"/>
      <c r="KXT800" s="62"/>
      <c r="KXU800" s="62"/>
      <c r="KXV800" s="62"/>
      <c r="KXW800" s="62"/>
      <c r="KXX800" s="62"/>
      <c r="KXY800" s="63"/>
      <c r="KXZ800" s="64"/>
      <c r="KYA800" s="64"/>
      <c r="KYB800" s="65"/>
      <c r="KYC800" s="64"/>
      <c r="KYD800" s="65"/>
      <c r="KYE800" s="66"/>
      <c r="KYF800" s="67"/>
      <c r="KYG800" s="97"/>
      <c r="KYH800" s="97"/>
      <c r="KYI800" s="62"/>
      <c r="KYJ800" s="62"/>
      <c r="KYK800" s="62"/>
      <c r="KYL800" s="62"/>
      <c r="KYM800" s="62"/>
      <c r="KYN800" s="62"/>
      <c r="KYO800" s="63"/>
      <c r="KYP800" s="64"/>
      <c r="KYQ800" s="64"/>
      <c r="KYR800" s="65"/>
      <c r="KYS800" s="64"/>
      <c r="KYT800" s="65"/>
      <c r="KYU800" s="66"/>
      <c r="KYV800" s="67"/>
      <c r="KYW800" s="97"/>
      <c r="KYX800" s="97"/>
      <c r="KYY800" s="62"/>
      <c r="KYZ800" s="62"/>
      <c r="KZA800" s="62"/>
      <c r="KZB800" s="62"/>
      <c r="KZC800" s="62"/>
      <c r="KZD800" s="62"/>
      <c r="KZE800" s="63"/>
      <c r="KZF800" s="64"/>
      <c r="KZG800" s="64"/>
      <c r="KZH800" s="65"/>
      <c r="KZI800" s="64"/>
      <c r="KZJ800" s="65"/>
      <c r="KZK800" s="66"/>
      <c r="KZL800" s="67"/>
      <c r="KZM800" s="97"/>
      <c r="KZN800" s="97"/>
      <c r="KZO800" s="62"/>
      <c r="KZP800" s="62"/>
      <c r="KZQ800" s="62"/>
      <c r="KZR800" s="62"/>
      <c r="KZS800" s="62"/>
      <c r="KZT800" s="62"/>
      <c r="KZU800" s="63"/>
      <c r="KZV800" s="64"/>
      <c r="KZW800" s="64"/>
      <c r="KZX800" s="65"/>
      <c r="KZY800" s="64"/>
      <c r="KZZ800" s="65"/>
      <c r="LAA800" s="66"/>
      <c r="LAB800" s="67"/>
      <c r="LAC800" s="97"/>
      <c r="LAD800" s="97"/>
      <c r="LAE800" s="62"/>
      <c r="LAF800" s="62"/>
      <c r="LAG800" s="62"/>
      <c r="LAH800" s="62"/>
      <c r="LAI800" s="62"/>
      <c r="LAJ800" s="62"/>
      <c r="LAK800" s="63"/>
      <c r="LAL800" s="64"/>
      <c r="LAM800" s="64"/>
      <c r="LAN800" s="65"/>
      <c r="LAO800" s="64"/>
      <c r="LAP800" s="65"/>
      <c r="LAQ800" s="66"/>
      <c r="LAR800" s="67"/>
      <c r="LAS800" s="97"/>
      <c r="LAT800" s="97"/>
      <c r="LAU800" s="62"/>
      <c r="LAV800" s="62"/>
      <c r="LAW800" s="62"/>
      <c r="LAX800" s="62"/>
      <c r="LAY800" s="62"/>
      <c r="LAZ800" s="62"/>
      <c r="LBA800" s="63"/>
      <c r="LBB800" s="64"/>
      <c r="LBC800" s="64"/>
      <c r="LBD800" s="65"/>
      <c r="LBE800" s="64"/>
      <c r="LBF800" s="65"/>
      <c r="LBG800" s="66"/>
      <c r="LBH800" s="67"/>
      <c r="LBI800" s="97"/>
      <c r="LBJ800" s="97"/>
      <c r="LBK800" s="62"/>
      <c r="LBL800" s="62"/>
      <c r="LBM800" s="62"/>
      <c r="LBN800" s="62"/>
      <c r="LBO800" s="62"/>
      <c r="LBP800" s="62"/>
      <c r="LBQ800" s="63"/>
      <c r="LBR800" s="64"/>
      <c r="LBS800" s="64"/>
      <c r="LBT800" s="65"/>
      <c r="LBU800" s="64"/>
      <c r="LBV800" s="65"/>
      <c r="LBW800" s="66"/>
      <c r="LBX800" s="67"/>
      <c r="LBY800" s="97"/>
      <c r="LBZ800" s="97"/>
      <c r="LCA800" s="62"/>
      <c r="LCB800" s="62"/>
      <c r="LCC800" s="62"/>
      <c r="LCD800" s="62"/>
      <c r="LCE800" s="62"/>
      <c r="LCF800" s="62"/>
      <c r="LCG800" s="63"/>
      <c r="LCH800" s="64"/>
      <c r="LCI800" s="64"/>
      <c r="LCJ800" s="65"/>
      <c r="LCK800" s="64"/>
      <c r="LCL800" s="65"/>
      <c r="LCM800" s="66"/>
      <c r="LCN800" s="67"/>
      <c r="LCO800" s="97"/>
      <c r="LCP800" s="97"/>
      <c r="LCQ800" s="62"/>
      <c r="LCR800" s="62"/>
      <c r="LCS800" s="62"/>
      <c r="LCT800" s="62"/>
      <c r="LCU800" s="62"/>
      <c r="LCV800" s="62"/>
      <c r="LCW800" s="63"/>
      <c r="LCX800" s="64"/>
      <c r="LCY800" s="64"/>
      <c r="LCZ800" s="65"/>
      <c r="LDA800" s="64"/>
      <c r="LDB800" s="65"/>
      <c r="LDC800" s="66"/>
      <c r="LDD800" s="67"/>
      <c r="LDE800" s="97"/>
      <c r="LDF800" s="97"/>
      <c r="LDG800" s="62"/>
      <c r="LDH800" s="62"/>
      <c r="LDI800" s="62"/>
      <c r="LDJ800" s="62"/>
      <c r="LDK800" s="62"/>
      <c r="LDL800" s="62"/>
      <c r="LDM800" s="63"/>
      <c r="LDN800" s="64"/>
      <c r="LDO800" s="64"/>
      <c r="LDP800" s="65"/>
      <c r="LDQ800" s="64"/>
      <c r="LDR800" s="65"/>
      <c r="LDS800" s="66"/>
      <c r="LDT800" s="67"/>
      <c r="LDU800" s="97"/>
      <c r="LDV800" s="97"/>
      <c r="LDW800" s="62"/>
      <c r="LDX800" s="62"/>
      <c r="LDY800" s="62"/>
      <c r="LDZ800" s="62"/>
      <c r="LEA800" s="62"/>
      <c r="LEB800" s="62"/>
      <c r="LEC800" s="63"/>
      <c r="LED800" s="64"/>
      <c r="LEE800" s="64"/>
      <c r="LEF800" s="65"/>
      <c r="LEG800" s="64"/>
      <c r="LEH800" s="65"/>
      <c r="LEI800" s="66"/>
      <c r="LEJ800" s="67"/>
      <c r="LEK800" s="97"/>
      <c r="LEL800" s="97"/>
      <c r="LEM800" s="62"/>
      <c r="LEN800" s="62"/>
      <c r="LEO800" s="62"/>
      <c r="LEP800" s="62"/>
      <c r="LEQ800" s="62"/>
      <c r="LER800" s="62"/>
      <c r="LES800" s="63"/>
      <c r="LET800" s="64"/>
      <c r="LEU800" s="64"/>
      <c r="LEV800" s="65"/>
      <c r="LEW800" s="64"/>
      <c r="LEX800" s="65"/>
      <c r="LEY800" s="66"/>
      <c r="LEZ800" s="67"/>
      <c r="LFA800" s="97"/>
      <c r="LFB800" s="97"/>
      <c r="LFC800" s="62"/>
      <c r="LFD800" s="62"/>
      <c r="LFE800" s="62"/>
      <c r="LFF800" s="62"/>
      <c r="LFG800" s="62"/>
      <c r="LFH800" s="62"/>
      <c r="LFI800" s="63"/>
      <c r="LFJ800" s="64"/>
      <c r="LFK800" s="64"/>
      <c r="LFL800" s="65"/>
      <c r="LFM800" s="64"/>
      <c r="LFN800" s="65"/>
      <c r="LFO800" s="66"/>
      <c r="LFP800" s="67"/>
      <c r="LFQ800" s="97"/>
      <c r="LFR800" s="97"/>
      <c r="LFS800" s="62"/>
      <c r="LFT800" s="62"/>
      <c r="LFU800" s="62"/>
      <c r="LFV800" s="62"/>
      <c r="LFW800" s="62"/>
      <c r="LFX800" s="62"/>
      <c r="LFY800" s="63"/>
      <c r="LFZ800" s="64"/>
      <c r="LGA800" s="64"/>
      <c r="LGB800" s="65"/>
      <c r="LGC800" s="64"/>
      <c r="LGD800" s="65"/>
      <c r="LGE800" s="66"/>
      <c r="LGF800" s="67"/>
      <c r="LGG800" s="97"/>
      <c r="LGH800" s="97"/>
      <c r="LGI800" s="62"/>
      <c r="LGJ800" s="62"/>
      <c r="LGK800" s="62"/>
      <c r="LGL800" s="62"/>
      <c r="LGM800" s="62"/>
      <c r="LGN800" s="62"/>
      <c r="LGO800" s="63"/>
      <c r="LGP800" s="64"/>
      <c r="LGQ800" s="64"/>
      <c r="LGR800" s="65"/>
      <c r="LGS800" s="64"/>
      <c r="LGT800" s="65"/>
      <c r="LGU800" s="66"/>
      <c r="LGV800" s="67"/>
      <c r="LGW800" s="97"/>
      <c r="LGX800" s="97"/>
      <c r="LGY800" s="62"/>
      <c r="LGZ800" s="62"/>
      <c r="LHA800" s="62"/>
      <c r="LHB800" s="62"/>
      <c r="LHC800" s="62"/>
      <c r="LHD800" s="62"/>
      <c r="LHE800" s="63"/>
      <c r="LHF800" s="64"/>
      <c r="LHG800" s="64"/>
      <c r="LHH800" s="65"/>
      <c r="LHI800" s="64"/>
      <c r="LHJ800" s="65"/>
      <c r="LHK800" s="66"/>
      <c r="LHL800" s="67"/>
      <c r="LHM800" s="97"/>
      <c r="LHN800" s="97"/>
      <c r="LHO800" s="62"/>
      <c r="LHP800" s="62"/>
      <c r="LHQ800" s="62"/>
      <c r="LHR800" s="62"/>
      <c r="LHS800" s="62"/>
      <c r="LHT800" s="62"/>
      <c r="LHU800" s="63"/>
      <c r="LHV800" s="64"/>
      <c r="LHW800" s="64"/>
      <c r="LHX800" s="65"/>
      <c r="LHY800" s="64"/>
      <c r="LHZ800" s="65"/>
      <c r="LIA800" s="66"/>
      <c r="LIB800" s="67"/>
      <c r="LIC800" s="97"/>
      <c r="LID800" s="97"/>
      <c r="LIE800" s="62"/>
      <c r="LIF800" s="62"/>
      <c r="LIG800" s="62"/>
      <c r="LIH800" s="62"/>
      <c r="LII800" s="62"/>
      <c r="LIJ800" s="62"/>
      <c r="LIK800" s="63"/>
      <c r="LIL800" s="64"/>
      <c r="LIM800" s="64"/>
      <c r="LIN800" s="65"/>
      <c r="LIO800" s="64"/>
      <c r="LIP800" s="65"/>
      <c r="LIQ800" s="66"/>
      <c r="LIR800" s="67"/>
      <c r="LIS800" s="97"/>
      <c r="LIT800" s="97"/>
      <c r="LIU800" s="62"/>
      <c r="LIV800" s="62"/>
      <c r="LIW800" s="62"/>
      <c r="LIX800" s="62"/>
      <c r="LIY800" s="62"/>
      <c r="LIZ800" s="62"/>
      <c r="LJA800" s="63"/>
      <c r="LJB800" s="64"/>
      <c r="LJC800" s="64"/>
      <c r="LJD800" s="65"/>
      <c r="LJE800" s="64"/>
      <c r="LJF800" s="65"/>
      <c r="LJG800" s="66"/>
      <c r="LJH800" s="67"/>
      <c r="LJI800" s="97"/>
      <c r="LJJ800" s="97"/>
      <c r="LJK800" s="62"/>
      <c r="LJL800" s="62"/>
      <c r="LJM800" s="62"/>
      <c r="LJN800" s="62"/>
      <c r="LJO800" s="62"/>
      <c r="LJP800" s="62"/>
      <c r="LJQ800" s="63"/>
      <c r="LJR800" s="64"/>
      <c r="LJS800" s="64"/>
      <c r="LJT800" s="65"/>
      <c r="LJU800" s="64"/>
      <c r="LJV800" s="65"/>
      <c r="LJW800" s="66"/>
      <c r="LJX800" s="67"/>
      <c r="LJY800" s="97"/>
      <c r="LJZ800" s="97"/>
      <c r="LKA800" s="62"/>
      <c r="LKB800" s="62"/>
      <c r="LKC800" s="62"/>
      <c r="LKD800" s="62"/>
      <c r="LKE800" s="62"/>
      <c r="LKF800" s="62"/>
      <c r="LKG800" s="63"/>
      <c r="LKH800" s="64"/>
      <c r="LKI800" s="64"/>
      <c r="LKJ800" s="65"/>
      <c r="LKK800" s="64"/>
      <c r="LKL800" s="65"/>
      <c r="LKM800" s="66"/>
      <c r="LKN800" s="67"/>
      <c r="LKO800" s="97"/>
      <c r="LKP800" s="97"/>
      <c r="LKQ800" s="62"/>
      <c r="LKR800" s="62"/>
      <c r="LKS800" s="62"/>
      <c r="LKT800" s="62"/>
      <c r="LKU800" s="62"/>
      <c r="LKV800" s="62"/>
      <c r="LKW800" s="63"/>
      <c r="LKX800" s="64"/>
      <c r="LKY800" s="64"/>
      <c r="LKZ800" s="65"/>
      <c r="LLA800" s="64"/>
      <c r="LLB800" s="65"/>
      <c r="LLC800" s="66"/>
      <c r="LLD800" s="67"/>
      <c r="LLE800" s="97"/>
      <c r="LLF800" s="97"/>
      <c r="LLG800" s="62"/>
      <c r="LLH800" s="62"/>
      <c r="LLI800" s="62"/>
      <c r="LLJ800" s="62"/>
      <c r="LLK800" s="62"/>
      <c r="LLL800" s="62"/>
      <c r="LLM800" s="63"/>
      <c r="LLN800" s="64"/>
      <c r="LLO800" s="64"/>
      <c r="LLP800" s="65"/>
      <c r="LLQ800" s="64"/>
      <c r="LLR800" s="65"/>
      <c r="LLS800" s="66"/>
      <c r="LLT800" s="67"/>
      <c r="LLU800" s="97"/>
      <c r="LLV800" s="97"/>
      <c r="LLW800" s="62"/>
      <c r="LLX800" s="62"/>
      <c r="LLY800" s="62"/>
      <c r="LLZ800" s="62"/>
      <c r="LMA800" s="62"/>
      <c r="LMB800" s="62"/>
      <c r="LMC800" s="63"/>
      <c r="LMD800" s="64"/>
      <c r="LME800" s="64"/>
      <c r="LMF800" s="65"/>
      <c r="LMG800" s="64"/>
      <c r="LMH800" s="65"/>
      <c r="LMI800" s="66"/>
      <c r="LMJ800" s="67"/>
      <c r="LMK800" s="97"/>
      <c r="LML800" s="97"/>
      <c r="LMM800" s="62"/>
      <c r="LMN800" s="62"/>
      <c r="LMO800" s="62"/>
      <c r="LMP800" s="62"/>
      <c r="LMQ800" s="62"/>
      <c r="LMR800" s="62"/>
      <c r="LMS800" s="63"/>
      <c r="LMT800" s="64"/>
      <c r="LMU800" s="64"/>
      <c r="LMV800" s="65"/>
      <c r="LMW800" s="64"/>
      <c r="LMX800" s="65"/>
      <c r="LMY800" s="66"/>
      <c r="LMZ800" s="67"/>
      <c r="LNA800" s="97"/>
      <c r="LNB800" s="97"/>
      <c r="LNC800" s="62"/>
      <c r="LND800" s="62"/>
      <c r="LNE800" s="62"/>
      <c r="LNF800" s="62"/>
      <c r="LNG800" s="62"/>
      <c r="LNH800" s="62"/>
      <c r="LNI800" s="63"/>
      <c r="LNJ800" s="64"/>
      <c r="LNK800" s="64"/>
      <c r="LNL800" s="65"/>
      <c r="LNM800" s="64"/>
      <c r="LNN800" s="65"/>
      <c r="LNO800" s="66"/>
      <c r="LNP800" s="67"/>
      <c r="LNQ800" s="97"/>
      <c r="LNR800" s="97"/>
      <c r="LNS800" s="62"/>
      <c r="LNT800" s="62"/>
      <c r="LNU800" s="62"/>
      <c r="LNV800" s="62"/>
      <c r="LNW800" s="62"/>
      <c r="LNX800" s="62"/>
      <c r="LNY800" s="63"/>
      <c r="LNZ800" s="64"/>
      <c r="LOA800" s="64"/>
      <c r="LOB800" s="65"/>
      <c r="LOC800" s="64"/>
      <c r="LOD800" s="65"/>
      <c r="LOE800" s="66"/>
      <c r="LOF800" s="67"/>
      <c r="LOG800" s="97"/>
      <c r="LOH800" s="97"/>
      <c r="LOI800" s="62"/>
      <c r="LOJ800" s="62"/>
      <c r="LOK800" s="62"/>
      <c r="LOL800" s="62"/>
      <c r="LOM800" s="62"/>
      <c r="LON800" s="62"/>
      <c r="LOO800" s="63"/>
      <c r="LOP800" s="64"/>
      <c r="LOQ800" s="64"/>
      <c r="LOR800" s="65"/>
      <c r="LOS800" s="64"/>
      <c r="LOT800" s="65"/>
      <c r="LOU800" s="66"/>
      <c r="LOV800" s="67"/>
      <c r="LOW800" s="97"/>
      <c r="LOX800" s="97"/>
      <c r="LOY800" s="62"/>
      <c r="LOZ800" s="62"/>
      <c r="LPA800" s="62"/>
      <c r="LPB800" s="62"/>
      <c r="LPC800" s="62"/>
      <c r="LPD800" s="62"/>
      <c r="LPE800" s="63"/>
      <c r="LPF800" s="64"/>
      <c r="LPG800" s="64"/>
      <c r="LPH800" s="65"/>
      <c r="LPI800" s="64"/>
      <c r="LPJ800" s="65"/>
      <c r="LPK800" s="66"/>
      <c r="LPL800" s="67"/>
      <c r="LPM800" s="97"/>
      <c r="LPN800" s="97"/>
      <c r="LPO800" s="62"/>
      <c r="LPP800" s="62"/>
      <c r="LPQ800" s="62"/>
      <c r="LPR800" s="62"/>
      <c r="LPS800" s="62"/>
      <c r="LPT800" s="62"/>
      <c r="LPU800" s="63"/>
      <c r="LPV800" s="64"/>
      <c r="LPW800" s="64"/>
      <c r="LPX800" s="65"/>
      <c r="LPY800" s="64"/>
      <c r="LPZ800" s="65"/>
      <c r="LQA800" s="66"/>
      <c r="LQB800" s="67"/>
      <c r="LQC800" s="97"/>
      <c r="LQD800" s="97"/>
      <c r="LQE800" s="62"/>
      <c r="LQF800" s="62"/>
      <c r="LQG800" s="62"/>
      <c r="LQH800" s="62"/>
      <c r="LQI800" s="62"/>
      <c r="LQJ800" s="62"/>
      <c r="LQK800" s="63"/>
      <c r="LQL800" s="64"/>
      <c r="LQM800" s="64"/>
      <c r="LQN800" s="65"/>
      <c r="LQO800" s="64"/>
      <c r="LQP800" s="65"/>
      <c r="LQQ800" s="66"/>
      <c r="LQR800" s="67"/>
      <c r="LQS800" s="97"/>
      <c r="LQT800" s="97"/>
      <c r="LQU800" s="62"/>
      <c r="LQV800" s="62"/>
      <c r="LQW800" s="62"/>
      <c r="LQX800" s="62"/>
      <c r="LQY800" s="62"/>
      <c r="LQZ800" s="62"/>
      <c r="LRA800" s="63"/>
      <c r="LRB800" s="64"/>
      <c r="LRC800" s="64"/>
      <c r="LRD800" s="65"/>
      <c r="LRE800" s="64"/>
      <c r="LRF800" s="65"/>
      <c r="LRG800" s="66"/>
      <c r="LRH800" s="67"/>
      <c r="LRI800" s="97"/>
      <c r="LRJ800" s="97"/>
      <c r="LRK800" s="62"/>
      <c r="LRL800" s="62"/>
      <c r="LRM800" s="62"/>
      <c r="LRN800" s="62"/>
      <c r="LRO800" s="62"/>
      <c r="LRP800" s="62"/>
      <c r="LRQ800" s="63"/>
      <c r="LRR800" s="64"/>
      <c r="LRS800" s="64"/>
      <c r="LRT800" s="65"/>
      <c r="LRU800" s="64"/>
      <c r="LRV800" s="65"/>
      <c r="LRW800" s="66"/>
      <c r="LRX800" s="67"/>
      <c r="LRY800" s="97"/>
      <c r="LRZ800" s="97"/>
      <c r="LSA800" s="62"/>
      <c r="LSB800" s="62"/>
      <c r="LSC800" s="62"/>
      <c r="LSD800" s="62"/>
      <c r="LSE800" s="62"/>
      <c r="LSF800" s="62"/>
      <c r="LSG800" s="63"/>
      <c r="LSH800" s="64"/>
      <c r="LSI800" s="64"/>
      <c r="LSJ800" s="65"/>
      <c r="LSK800" s="64"/>
      <c r="LSL800" s="65"/>
      <c r="LSM800" s="66"/>
      <c r="LSN800" s="67"/>
      <c r="LSO800" s="97"/>
      <c r="LSP800" s="97"/>
      <c r="LSQ800" s="62"/>
      <c r="LSR800" s="62"/>
      <c r="LSS800" s="62"/>
      <c r="LST800" s="62"/>
      <c r="LSU800" s="62"/>
      <c r="LSV800" s="62"/>
      <c r="LSW800" s="63"/>
      <c r="LSX800" s="64"/>
      <c r="LSY800" s="64"/>
      <c r="LSZ800" s="65"/>
      <c r="LTA800" s="64"/>
      <c r="LTB800" s="65"/>
      <c r="LTC800" s="66"/>
      <c r="LTD800" s="67"/>
      <c r="LTE800" s="97"/>
      <c r="LTF800" s="97"/>
      <c r="LTG800" s="62"/>
      <c r="LTH800" s="62"/>
      <c r="LTI800" s="62"/>
      <c r="LTJ800" s="62"/>
      <c r="LTK800" s="62"/>
      <c r="LTL800" s="62"/>
      <c r="LTM800" s="63"/>
      <c r="LTN800" s="64"/>
      <c r="LTO800" s="64"/>
      <c r="LTP800" s="65"/>
      <c r="LTQ800" s="64"/>
      <c r="LTR800" s="65"/>
      <c r="LTS800" s="66"/>
      <c r="LTT800" s="67"/>
      <c r="LTU800" s="97"/>
      <c r="LTV800" s="97"/>
      <c r="LTW800" s="62"/>
      <c r="LTX800" s="62"/>
      <c r="LTY800" s="62"/>
      <c r="LTZ800" s="62"/>
      <c r="LUA800" s="62"/>
      <c r="LUB800" s="62"/>
      <c r="LUC800" s="63"/>
      <c r="LUD800" s="64"/>
      <c r="LUE800" s="64"/>
      <c r="LUF800" s="65"/>
      <c r="LUG800" s="64"/>
      <c r="LUH800" s="65"/>
      <c r="LUI800" s="66"/>
      <c r="LUJ800" s="67"/>
      <c r="LUK800" s="97"/>
      <c r="LUL800" s="97"/>
      <c r="LUM800" s="62"/>
      <c r="LUN800" s="62"/>
      <c r="LUO800" s="62"/>
      <c r="LUP800" s="62"/>
      <c r="LUQ800" s="62"/>
      <c r="LUR800" s="62"/>
      <c r="LUS800" s="63"/>
      <c r="LUT800" s="64"/>
      <c r="LUU800" s="64"/>
      <c r="LUV800" s="65"/>
      <c r="LUW800" s="64"/>
      <c r="LUX800" s="65"/>
      <c r="LUY800" s="66"/>
      <c r="LUZ800" s="67"/>
      <c r="LVA800" s="97"/>
      <c r="LVB800" s="97"/>
      <c r="LVC800" s="62"/>
      <c r="LVD800" s="62"/>
      <c r="LVE800" s="62"/>
      <c r="LVF800" s="62"/>
      <c r="LVG800" s="62"/>
      <c r="LVH800" s="62"/>
      <c r="LVI800" s="63"/>
      <c r="LVJ800" s="64"/>
      <c r="LVK800" s="64"/>
      <c r="LVL800" s="65"/>
      <c r="LVM800" s="64"/>
      <c r="LVN800" s="65"/>
      <c r="LVO800" s="66"/>
      <c r="LVP800" s="67"/>
      <c r="LVQ800" s="97"/>
      <c r="LVR800" s="97"/>
      <c r="LVS800" s="62"/>
      <c r="LVT800" s="62"/>
      <c r="LVU800" s="62"/>
      <c r="LVV800" s="62"/>
      <c r="LVW800" s="62"/>
      <c r="LVX800" s="62"/>
      <c r="LVY800" s="63"/>
      <c r="LVZ800" s="64"/>
      <c r="LWA800" s="64"/>
      <c r="LWB800" s="65"/>
      <c r="LWC800" s="64"/>
      <c r="LWD800" s="65"/>
      <c r="LWE800" s="66"/>
      <c r="LWF800" s="67"/>
      <c r="LWG800" s="97"/>
      <c r="LWH800" s="97"/>
      <c r="LWI800" s="62"/>
      <c r="LWJ800" s="62"/>
      <c r="LWK800" s="62"/>
      <c r="LWL800" s="62"/>
      <c r="LWM800" s="62"/>
      <c r="LWN800" s="62"/>
      <c r="LWO800" s="63"/>
      <c r="LWP800" s="64"/>
      <c r="LWQ800" s="64"/>
      <c r="LWR800" s="65"/>
      <c r="LWS800" s="64"/>
      <c r="LWT800" s="65"/>
      <c r="LWU800" s="66"/>
      <c r="LWV800" s="67"/>
      <c r="LWW800" s="97"/>
      <c r="LWX800" s="97"/>
      <c r="LWY800" s="62"/>
      <c r="LWZ800" s="62"/>
      <c r="LXA800" s="62"/>
      <c r="LXB800" s="62"/>
      <c r="LXC800" s="62"/>
      <c r="LXD800" s="62"/>
      <c r="LXE800" s="63"/>
      <c r="LXF800" s="64"/>
      <c r="LXG800" s="64"/>
      <c r="LXH800" s="65"/>
      <c r="LXI800" s="64"/>
      <c r="LXJ800" s="65"/>
      <c r="LXK800" s="66"/>
      <c r="LXL800" s="67"/>
      <c r="LXM800" s="97"/>
      <c r="LXN800" s="97"/>
      <c r="LXO800" s="62"/>
      <c r="LXP800" s="62"/>
      <c r="LXQ800" s="62"/>
      <c r="LXR800" s="62"/>
      <c r="LXS800" s="62"/>
      <c r="LXT800" s="62"/>
      <c r="LXU800" s="63"/>
      <c r="LXV800" s="64"/>
      <c r="LXW800" s="64"/>
      <c r="LXX800" s="65"/>
      <c r="LXY800" s="64"/>
      <c r="LXZ800" s="65"/>
      <c r="LYA800" s="66"/>
      <c r="LYB800" s="67"/>
      <c r="LYC800" s="97"/>
      <c r="LYD800" s="97"/>
      <c r="LYE800" s="62"/>
      <c r="LYF800" s="62"/>
      <c r="LYG800" s="62"/>
      <c r="LYH800" s="62"/>
      <c r="LYI800" s="62"/>
      <c r="LYJ800" s="62"/>
      <c r="LYK800" s="63"/>
      <c r="LYL800" s="64"/>
      <c r="LYM800" s="64"/>
      <c r="LYN800" s="65"/>
      <c r="LYO800" s="64"/>
      <c r="LYP800" s="65"/>
      <c r="LYQ800" s="66"/>
      <c r="LYR800" s="67"/>
      <c r="LYS800" s="97"/>
      <c r="LYT800" s="97"/>
      <c r="LYU800" s="62"/>
      <c r="LYV800" s="62"/>
      <c r="LYW800" s="62"/>
      <c r="LYX800" s="62"/>
      <c r="LYY800" s="62"/>
      <c r="LYZ800" s="62"/>
      <c r="LZA800" s="63"/>
      <c r="LZB800" s="64"/>
      <c r="LZC800" s="64"/>
      <c r="LZD800" s="65"/>
      <c r="LZE800" s="64"/>
      <c r="LZF800" s="65"/>
      <c r="LZG800" s="66"/>
      <c r="LZH800" s="67"/>
      <c r="LZI800" s="97"/>
      <c r="LZJ800" s="97"/>
      <c r="LZK800" s="62"/>
      <c r="LZL800" s="62"/>
      <c r="LZM800" s="62"/>
      <c r="LZN800" s="62"/>
      <c r="LZO800" s="62"/>
      <c r="LZP800" s="62"/>
      <c r="LZQ800" s="63"/>
      <c r="LZR800" s="64"/>
      <c r="LZS800" s="64"/>
      <c r="LZT800" s="65"/>
      <c r="LZU800" s="64"/>
      <c r="LZV800" s="65"/>
      <c r="LZW800" s="66"/>
      <c r="LZX800" s="67"/>
      <c r="LZY800" s="97"/>
      <c r="LZZ800" s="97"/>
      <c r="MAA800" s="62"/>
      <c r="MAB800" s="62"/>
      <c r="MAC800" s="62"/>
      <c r="MAD800" s="62"/>
      <c r="MAE800" s="62"/>
      <c r="MAF800" s="62"/>
      <c r="MAG800" s="63"/>
      <c r="MAH800" s="64"/>
      <c r="MAI800" s="64"/>
      <c r="MAJ800" s="65"/>
      <c r="MAK800" s="64"/>
      <c r="MAL800" s="65"/>
      <c r="MAM800" s="66"/>
      <c r="MAN800" s="67"/>
      <c r="MAO800" s="97"/>
      <c r="MAP800" s="97"/>
      <c r="MAQ800" s="62"/>
      <c r="MAR800" s="62"/>
      <c r="MAS800" s="62"/>
      <c r="MAT800" s="62"/>
      <c r="MAU800" s="62"/>
      <c r="MAV800" s="62"/>
      <c r="MAW800" s="63"/>
      <c r="MAX800" s="64"/>
      <c r="MAY800" s="64"/>
      <c r="MAZ800" s="65"/>
      <c r="MBA800" s="64"/>
      <c r="MBB800" s="65"/>
      <c r="MBC800" s="66"/>
      <c r="MBD800" s="67"/>
      <c r="MBE800" s="97"/>
      <c r="MBF800" s="97"/>
      <c r="MBG800" s="62"/>
      <c r="MBH800" s="62"/>
      <c r="MBI800" s="62"/>
      <c r="MBJ800" s="62"/>
      <c r="MBK800" s="62"/>
      <c r="MBL800" s="62"/>
      <c r="MBM800" s="63"/>
      <c r="MBN800" s="64"/>
      <c r="MBO800" s="64"/>
      <c r="MBP800" s="65"/>
      <c r="MBQ800" s="64"/>
      <c r="MBR800" s="65"/>
      <c r="MBS800" s="66"/>
      <c r="MBT800" s="67"/>
      <c r="MBU800" s="97"/>
      <c r="MBV800" s="97"/>
      <c r="MBW800" s="62"/>
      <c r="MBX800" s="62"/>
      <c r="MBY800" s="62"/>
      <c r="MBZ800" s="62"/>
      <c r="MCA800" s="62"/>
      <c r="MCB800" s="62"/>
      <c r="MCC800" s="63"/>
      <c r="MCD800" s="64"/>
      <c r="MCE800" s="64"/>
      <c r="MCF800" s="65"/>
      <c r="MCG800" s="64"/>
      <c r="MCH800" s="65"/>
      <c r="MCI800" s="66"/>
      <c r="MCJ800" s="67"/>
      <c r="MCK800" s="97"/>
      <c r="MCL800" s="97"/>
      <c r="MCM800" s="62"/>
      <c r="MCN800" s="62"/>
      <c r="MCO800" s="62"/>
      <c r="MCP800" s="62"/>
      <c r="MCQ800" s="62"/>
      <c r="MCR800" s="62"/>
      <c r="MCS800" s="63"/>
      <c r="MCT800" s="64"/>
      <c r="MCU800" s="64"/>
      <c r="MCV800" s="65"/>
      <c r="MCW800" s="64"/>
      <c r="MCX800" s="65"/>
      <c r="MCY800" s="66"/>
      <c r="MCZ800" s="67"/>
      <c r="MDA800" s="97"/>
      <c r="MDB800" s="97"/>
      <c r="MDC800" s="62"/>
      <c r="MDD800" s="62"/>
      <c r="MDE800" s="62"/>
      <c r="MDF800" s="62"/>
      <c r="MDG800" s="62"/>
      <c r="MDH800" s="62"/>
      <c r="MDI800" s="63"/>
      <c r="MDJ800" s="64"/>
      <c r="MDK800" s="64"/>
      <c r="MDL800" s="65"/>
      <c r="MDM800" s="64"/>
      <c r="MDN800" s="65"/>
      <c r="MDO800" s="66"/>
      <c r="MDP800" s="67"/>
      <c r="MDQ800" s="97"/>
      <c r="MDR800" s="97"/>
      <c r="MDS800" s="62"/>
      <c r="MDT800" s="62"/>
      <c r="MDU800" s="62"/>
      <c r="MDV800" s="62"/>
      <c r="MDW800" s="62"/>
      <c r="MDX800" s="62"/>
      <c r="MDY800" s="63"/>
      <c r="MDZ800" s="64"/>
      <c r="MEA800" s="64"/>
      <c r="MEB800" s="65"/>
      <c r="MEC800" s="64"/>
      <c r="MED800" s="65"/>
      <c r="MEE800" s="66"/>
      <c r="MEF800" s="67"/>
      <c r="MEG800" s="97"/>
      <c r="MEH800" s="97"/>
      <c r="MEI800" s="62"/>
      <c r="MEJ800" s="62"/>
      <c r="MEK800" s="62"/>
      <c r="MEL800" s="62"/>
      <c r="MEM800" s="62"/>
      <c r="MEN800" s="62"/>
      <c r="MEO800" s="63"/>
      <c r="MEP800" s="64"/>
      <c r="MEQ800" s="64"/>
      <c r="MER800" s="65"/>
      <c r="MES800" s="64"/>
      <c r="MET800" s="65"/>
      <c r="MEU800" s="66"/>
      <c r="MEV800" s="67"/>
      <c r="MEW800" s="97"/>
      <c r="MEX800" s="97"/>
      <c r="MEY800" s="62"/>
      <c r="MEZ800" s="62"/>
      <c r="MFA800" s="62"/>
      <c r="MFB800" s="62"/>
      <c r="MFC800" s="62"/>
      <c r="MFD800" s="62"/>
      <c r="MFE800" s="63"/>
      <c r="MFF800" s="64"/>
      <c r="MFG800" s="64"/>
      <c r="MFH800" s="65"/>
      <c r="MFI800" s="64"/>
      <c r="MFJ800" s="65"/>
      <c r="MFK800" s="66"/>
      <c r="MFL800" s="67"/>
      <c r="MFM800" s="97"/>
      <c r="MFN800" s="97"/>
      <c r="MFO800" s="62"/>
      <c r="MFP800" s="62"/>
      <c r="MFQ800" s="62"/>
      <c r="MFR800" s="62"/>
      <c r="MFS800" s="62"/>
      <c r="MFT800" s="62"/>
      <c r="MFU800" s="63"/>
      <c r="MFV800" s="64"/>
      <c r="MFW800" s="64"/>
      <c r="MFX800" s="65"/>
      <c r="MFY800" s="64"/>
      <c r="MFZ800" s="65"/>
      <c r="MGA800" s="66"/>
      <c r="MGB800" s="67"/>
      <c r="MGC800" s="97"/>
      <c r="MGD800" s="97"/>
      <c r="MGE800" s="62"/>
      <c r="MGF800" s="62"/>
      <c r="MGG800" s="62"/>
      <c r="MGH800" s="62"/>
      <c r="MGI800" s="62"/>
      <c r="MGJ800" s="62"/>
      <c r="MGK800" s="63"/>
      <c r="MGL800" s="64"/>
      <c r="MGM800" s="64"/>
      <c r="MGN800" s="65"/>
      <c r="MGO800" s="64"/>
      <c r="MGP800" s="65"/>
      <c r="MGQ800" s="66"/>
      <c r="MGR800" s="67"/>
      <c r="MGS800" s="97"/>
      <c r="MGT800" s="97"/>
      <c r="MGU800" s="62"/>
      <c r="MGV800" s="62"/>
      <c r="MGW800" s="62"/>
      <c r="MGX800" s="62"/>
      <c r="MGY800" s="62"/>
      <c r="MGZ800" s="62"/>
      <c r="MHA800" s="63"/>
      <c r="MHB800" s="64"/>
      <c r="MHC800" s="64"/>
      <c r="MHD800" s="65"/>
      <c r="MHE800" s="64"/>
      <c r="MHF800" s="65"/>
      <c r="MHG800" s="66"/>
      <c r="MHH800" s="67"/>
      <c r="MHI800" s="97"/>
      <c r="MHJ800" s="97"/>
      <c r="MHK800" s="62"/>
      <c r="MHL800" s="62"/>
      <c r="MHM800" s="62"/>
      <c r="MHN800" s="62"/>
      <c r="MHO800" s="62"/>
      <c r="MHP800" s="62"/>
      <c r="MHQ800" s="63"/>
      <c r="MHR800" s="64"/>
      <c r="MHS800" s="64"/>
      <c r="MHT800" s="65"/>
      <c r="MHU800" s="64"/>
      <c r="MHV800" s="65"/>
      <c r="MHW800" s="66"/>
      <c r="MHX800" s="67"/>
      <c r="MHY800" s="97"/>
      <c r="MHZ800" s="97"/>
      <c r="MIA800" s="62"/>
      <c r="MIB800" s="62"/>
      <c r="MIC800" s="62"/>
      <c r="MID800" s="62"/>
      <c r="MIE800" s="62"/>
      <c r="MIF800" s="62"/>
      <c r="MIG800" s="63"/>
      <c r="MIH800" s="64"/>
      <c r="MII800" s="64"/>
      <c r="MIJ800" s="65"/>
      <c r="MIK800" s="64"/>
      <c r="MIL800" s="65"/>
      <c r="MIM800" s="66"/>
      <c r="MIN800" s="67"/>
      <c r="MIO800" s="97"/>
      <c r="MIP800" s="97"/>
      <c r="MIQ800" s="62"/>
      <c r="MIR800" s="62"/>
      <c r="MIS800" s="62"/>
      <c r="MIT800" s="62"/>
      <c r="MIU800" s="62"/>
      <c r="MIV800" s="62"/>
      <c r="MIW800" s="63"/>
      <c r="MIX800" s="64"/>
      <c r="MIY800" s="64"/>
      <c r="MIZ800" s="65"/>
      <c r="MJA800" s="64"/>
      <c r="MJB800" s="65"/>
      <c r="MJC800" s="66"/>
      <c r="MJD800" s="67"/>
      <c r="MJE800" s="97"/>
      <c r="MJF800" s="97"/>
      <c r="MJG800" s="62"/>
      <c r="MJH800" s="62"/>
      <c r="MJI800" s="62"/>
      <c r="MJJ800" s="62"/>
      <c r="MJK800" s="62"/>
      <c r="MJL800" s="62"/>
      <c r="MJM800" s="63"/>
      <c r="MJN800" s="64"/>
      <c r="MJO800" s="64"/>
      <c r="MJP800" s="65"/>
      <c r="MJQ800" s="64"/>
      <c r="MJR800" s="65"/>
      <c r="MJS800" s="66"/>
      <c r="MJT800" s="67"/>
      <c r="MJU800" s="97"/>
      <c r="MJV800" s="97"/>
      <c r="MJW800" s="62"/>
      <c r="MJX800" s="62"/>
      <c r="MJY800" s="62"/>
      <c r="MJZ800" s="62"/>
      <c r="MKA800" s="62"/>
      <c r="MKB800" s="62"/>
      <c r="MKC800" s="63"/>
      <c r="MKD800" s="64"/>
      <c r="MKE800" s="64"/>
      <c r="MKF800" s="65"/>
      <c r="MKG800" s="64"/>
      <c r="MKH800" s="65"/>
      <c r="MKI800" s="66"/>
      <c r="MKJ800" s="67"/>
      <c r="MKK800" s="97"/>
      <c r="MKL800" s="97"/>
      <c r="MKM800" s="62"/>
      <c r="MKN800" s="62"/>
      <c r="MKO800" s="62"/>
      <c r="MKP800" s="62"/>
      <c r="MKQ800" s="62"/>
      <c r="MKR800" s="62"/>
      <c r="MKS800" s="63"/>
      <c r="MKT800" s="64"/>
      <c r="MKU800" s="64"/>
      <c r="MKV800" s="65"/>
      <c r="MKW800" s="64"/>
      <c r="MKX800" s="65"/>
      <c r="MKY800" s="66"/>
      <c r="MKZ800" s="67"/>
      <c r="MLA800" s="97"/>
      <c r="MLB800" s="97"/>
      <c r="MLC800" s="62"/>
      <c r="MLD800" s="62"/>
      <c r="MLE800" s="62"/>
      <c r="MLF800" s="62"/>
      <c r="MLG800" s="62"/>
      <c r="MLH800" s="62"/>
      <c r="MLI800" s="63"/>
      <c r="MLJ800" s="64"/>
      <c r="MLK800" s="64"/>
      <c r="MLL800" s="65"/>
      <c r="MLM800" s="64"/>
      <c r="MLN800" s="65"/>
      <c r="MLO800" s="66"/>
      <c r="MLP800" s="67"/>
      <c r="MLQ800" s="97"/>
      <c r="MLR800" s="97"/>
      <c r="MLS800" s="62"/>
      <c r="MLT800" s="62"/>
      <c r="MLU800" s="62"/>
      <c r="MLV800" s="62"/>
      <c r="MLW800" s="62"/>
      <c r="MLX800" s="62"/>
      <c r="MLY800" s="63"/>
      <c r="MLZ800" s="64"/>
      <c r="MMA800" s="64"/>
      <c r="MMB800" s="65"/>
      <c r="MMC800" s="64"/>
      <c r="MMD800" s="65"/>
      <c r="MME800" s="66"/>
      <c r="MMF800" s="67"/>
      <c r="MMG800" s="97"/>
      <c r="MMH800" s="97"/>
      <c r="MMI800" s="62"/>
      <c r="MMJ800" s="62"/>
      <c r="MMK800" s="62"/>
      <c r="MML800" s="62"/>
      <c r="MMM800" s="62"/>
      <c r="MMN800" s="62"/>
      <c r="MMO800" s="63"/>
      <c r="MMP800" s="64"/>
      <c r="MMQ800" s="64"/>
      <c r="MMR800" s="65"/>
      <c r="MMS800" s="64"/>
      <c r="MMT800" s="65"/>
      <c r="MMU800" s="66"/>
      <c r="MMV800" s="67"/>
      <c r="MMW800" s="97"/>
      <c r="MMX800" s="97"/>
      <c r="MMY800" s="62"/>
      <c r="MMZ800" s="62"/>
      <c r="MNA800" s="62"/>
      <c r="MNB800" s="62"/>
      <c r="MNC800" s="62"/>
      <c r="MND800" s="62"/>
      <c r="MNE800" s="63"/>
      <c r="MNF800" s="64"/>
      <c r="MNG800" s="64"/>
      <c r="MNH800" s="65"/>
      <c r="MNI800" s="64"/>
      <c r="MNJ800" s="65"/>
      <c r="MNK800" s="66"/>
      <c r="MNL800" s="67"/>
      <c r="MNM800" s="97"/>
      <c r="MNN800" s="97"/>
      <c r="MNO800" s="62"/>
      <c r="MNP800" s="62"/>
      <c r="MNQ800" s="62"/>
      <c r="MNR800" s="62"/>
      <c r="MNS800" s="62"/>
      <c r="MNT800" s="62"/>
      <c r="MNU800" s="63"/>
      <c r="MNV800" s="64"/>
      <c r="MNW800" s="64"/>
      <c r="MNX800" s="65"/>
      <c r="MNY800" s="64"/>
      <c r="MNZ800" s="65"/>
      <c r="MOA800" s="66"/>
      <c r="MOB800" s="67"/>
      <c r="MOC800" s="97"/>
      <c r="MOD800" s="97"/>
      <c r="MOE800" s="62"/>
      <c r="MOF800" s="62"/>
      <c r="MOG800" s="62"/>
      <c r="MOH800" s="62"/>
      <c r="MOI800" s="62"/>
      <c r="MOJ800" s="62"/>
      <c r="MOK800" s="63"/>
      <c r="MOL800" s="64"/>
      <c r="MOM800" s="64"/>
      <c r="MON800" s="65"/>
      <c r="MOO800" s="64"/>
      <c r="MOP800" s="65"/>
      <c r="MOQ800" s="66"/>
      <c r="MOR800" s="67"/>
      <c r="MOS800" s="97"/>
      <c r="MOT800" s="97"/>
      <c r="MOU800" s="62"/>
      <c r="MOV800" s="62"/>
      <c r="MOW800" s="62"/>
      <c r="MOX800" s="62"/>
      <c r="MOY800" s="62"/>
      <c r="MOZ800" s="62"/>
      <c r="MPA800" s="63"/>
      <c r="MPB800" s="64"/>
      <c r="MPC800" s="64"/>
      <c r="MPD800" s="65"/>
      <c r="MPE800" s="64"/>
      <c r="MPF800" s="65"/>
      <c r="MPG800" s="66"/>
      <c r="MPH800" s="67"/>
      <c r="MPI800" s="97"/>
      <c r="MPJ800" s="97"/>
      <c r="MPK800" s="62"/>
      <c r="MPL800" s="62"/>
      <c r="MPM800" s="62"/>
      <c r="MPN800" s="62"/>
      <c r="MPO800" s="62"/>
      <c r="MPP800" s="62"/>
      <c r="MPQ800" s="63"/>
      <c r="MPR800" s="64"/>
      <c r="MPS800" s="64"/>
      <c r="MPT800" s="65"/>
      <c r="MPU800" s="64"/>
      <c r="MPV800" s="65"/>
      <c r="MPW800" s="66"/>
      <c r="MPX800" s="67"/>
      <c r="MPY800" s="97"/>
      <c r="MPZ800" s="97"/>
      <c r="MQA800" s="62"/>
      <c r="MQB800" s="62"/>
      <c r="MQC800" s="62"/>
      <c r="MQD800" s="62"/>
      <c r="MQE800" s="62"/>
      <c r="MQF800" s="62"/>
      <c r="MQG800" s="63"/>
      <c r="MQH800" s="64"/>
      <c r="MQI800" s="64"/>
      <c r="MQJ800" s="65"/>
      <c r="MQK800" s="64"/>
      <c r="MQL800" s="65"/>
      <c r="MQM800" s="66"/>
      <c r="MQN800" s="67"/>
      <c r="MQO800" s="97"/>
      <c r="MQP800" s="97"/>
      <c r="MQQ800" s="62"/>
      <c r="MQR800" s="62"/>
      <c r="MQS800" s="62"/>
      <c r="MQT800" s="62"/>
      <c r="MQU800" s="62"/>
      <c r="MQV800" s="62"/>
      <c r="MQW800" s="63"/>
      <c r="MQX800" s="64"/>
      <c r="MQY800" s="64"/>
      <c r="MQZ800" s="65"/>
      <c r="MRA800" s="64"/>
      <c r="MRB800" s="65"/>
      <c r="MRC800" s="66"/>
      <c r="MRD800" s="67"/>
      <c r="MRE800" s="97"/>
      <c r="MRF800" s="97"/>
      <c r="MRG800" s="62"/>
      <c r="MRH800" s="62"/>
      <c r="MRI800" s="62"/>
      <c r="MRJ800" s="62"/>
      <c r="MRK800" s="62"/>
      <c r="MRL800" s="62"/>
      <c r="MRM800" s="63"/>
      <c r="MRN800" s="64"/>
      <c r="MRO800" s="64"/>
      <c r="MRP800" s="65"/>
      <c r="MRQ800" s="64"/>
      <c r="MRR800" s="65"/>
      <c r="MRS800" s="66"/>
      <c r="MRT800" s="67"/>
      <c r="MRU800" s="97"/>
      <c r="MRV800" s="97"/>
      <c r="MRW800" s="62"/>
      <c r="MRX800" s="62"/>
      <c r="MRY800" s="62"/>
      <c r="MRZ800" s="62"/>
      <c r="MSA800" s="62"/>
      <c r="MSB800" s="62"/>
      <c r="MSC800" s="63"/>
      <c r="MSD800" s="64"/>
      <c r="MSE800" s="64"/>
      <c r="MSF800" s="65"/>
      <c r="MSG800" s="64"/>
      <c r="MSH800" s="65"/>
      <c r="MSI800" s="66"/>
      <c r="MSJ800" s="67"/>
      <c r="MSK800" s="97"/>
      <c r="MSL800" s="97"/>
      <c r="MSM800" s="62"/>
      <c r="MSN800" s="62"/>
      <c r="MSO800" s="62"/>
      <c r="MSP800" s="62"/>
      <c r="MSQ800" s="62"/>
      <c r="MSR800" s="62"/>
      <c r="MSS800" s="63"/>
      <c r="MST800" s="64"/>
      <c r="MSU800" s="64"/>
      <c r="MSV800" s="65"/>
      <c r="MSW800" s="64"/>
      <c r="MSX800" s="65"/>
      <c r="MSY800" s="66"/>
      <c r="MSZ800" s="67"/>
      <c r="MTA800" s="97"/>
      <c r="MTB800" s="97"/>
      <c r="MTC800" s="62"/>
      <c r="MTD800" s="62"/>
      <c r="MTE800" s="62"/>
      <c r="MTF800" s="62"/>
      <c r="MTG800" s="62"/>
      <c r="MTH800" s="62"/>
      <c r="MTI800" s="63"/>
      <c r="MTJ800" s="64"/>
      <c r="MTK800" s="64"/>
      <c r="MTL800" s="65"/>
      <c r="MTM800" s="64"/>
      <c r="MTN800" s="65"/>
      <c r="MTO800" s="66"/>
      <c r="MTP800" s="67"/>
      <c r="MTQ800" s="97"/>
      <c r="MTR800" s="97"/>
      <c r="MTS800" s="62"/>
      <c r="MTT800" s="62"/>
      <c r="MTU800" s="62"/>
      <c r="MTV800" s="62"/>
      <c r="MTW800" s="62"/>
      <c r="MTX800" s="62"/>
      <c r="MTY800" s="63"/>
      <c r="MTZ800" s="64"/>
      <c r="MUA800" s="64"/>
      <c r="MUB800" s="65"/>
      <c r="MUC800" s="64"/>
      <c r="MUD800" s="65"/>
      <c r="MUE800" s="66"/>
      <c r="MUF800" s="67"/>
      <c r="MUG800" s="97"/>
      <c r="MUH800" s="97"/>
      <c r="MUI800" s="62"/>
      <c r="MUJ800" s="62"/>
      <c r="MUK800" s="62"/>
      <c r="MUL800" s="62"/>
      <c r="MUM800" s="62"/>
      <c r="MUN800" s="62"/>
      <c r="MUO800" s="63"/>
      <c r="MUP800" s="64"/>
      <c r="MUQ800" s="64"/>
      <c r="MUR800" s="65"/>
      <c r="MUS800" s="64"/>
      <c r="MUT800" s="65"/>
      <c r="MUU800" s="66"/>
      <c r="MUV800" s="67"/>
      <c r="MUW800" s="97"/>
      <c r="MUX800" s="97"/>
      <c r="MUY800" s="62"/>
      <c r="MUZ800" s="62"/>
      <c r="MVA800" s="62"/>
      <c r="MVB800" s="62"/>
      <c r="MVC800" s="62"/>
      <c r="MVD800" s="62"/>
      <c r="MVE800" s="63"/>
      <c r="MVF800" s="64"/>
      <c r="MVG800" s="64"/>
      <c r="MVH800" s="65"/>
      <c r="MVI800" s="64"/>
      <c r="MVJ800" s="65"/>
      <c r="MVK800" s="66"/>
      <c r="MVL800" s="67"/>
      <c r="MVM800" s="97"/>
      <c r="MVN800" s="97"/>
      <c r="MVO800" s="62"/>
      <c r="MVP800" s="62"/>
      <c r="MVQ800" s="62"/>
      <c r="MVR800" s="62"/>
      <c r="MVS800" s="62"/>
      <c r="MVT800" s="62"/>
      <c r="MVU800" s="63"/>
      <c r="MVV800" s="64"/>
      <c r="MVW800" s="64"/>
      <c r="MVX800" s="65"/>
      <c r="MVY800" s="64"/>
      <c r="MVZ800" s="65"/>
      <c r="MWA800" s="66"/>
      <c r="MWB800" s="67"/>
      <c r="MWC800" s="97"/>
      <c r="MWD800" s="97"/>
      <c r="MWE800" s="62"/>
      <c r="MWF800" s="62"/>
      <c r="MWG800" s="62"/>
      <c r="MWH800" s="62"/>
      <c r="MWI800" s="62"/>
      <c r="MWJ800" s="62"/>
      <c r="MWK800" s="63"/>
      <c r="MWL800" s="64"/>
      <c r="MWM800" s="64"/>
      <c r="MWN800" s="65"/>
      <c r="MWO800" s="64"/>
      <c r="MWP800" s="65"/>
      <c r="MWQ800" s="66"/>
      <c r="MWR800" s="67"/>
      <c r="MWS800" s="97"/>
      <c r="MWT800" s="97"/>
      <c r="MWU800" s="62"/>
      <c r="MWV800" s="62"/>
      <c r="MWW800" s="62"/>
      <c r="MWX800" s="62"/>
      <c r="MWY800" s="62"/>
      <c r="MWZ800" s="62"/>
      <c r="MXA800" s="63"/>
      <c r="MXB800" s="64"/>
      <c r="MXC800" s="64"/>
      <c r="MXD800" s="65"/>
      <c r="MXE800" s="64"/>
      <c r="MXF800" s="65"/>
      <c r="MXG800" s="66"/>
      <c r="MXH800" s="67"/>
      <c r="MXI800" s="97"/>
      <c r="MXJ800" s="97"/>
      <c r="MXK800" s="62"/>
      <c r="MXL800" s="62"/>
      <c r="MXM800" s="62"/>
      <c r="MXN800" s="62"/>
      <c r="MXO800" s="62"/>
      <c r="MXP800" s="62"/>
      <c r="MXQ800" s="63"/>
      <c r="MXR800" s="64"/>
      <c r="MXS800" s="64"/>
      <c r="MXT800" s="65"/>
      <c r="MXU800" s="64"/>
      <c r="MXV800" s="65"/>
      <c r="MXW800" s="66"/>
      <c r="MXX800" s="67"/>
      <c r="MXY800" s="97"/>
      <c r="MXZ800" s="97"/>
      <c r="MYA800" s="62"/>
      <c r="MYB800" s="62"/>
      <c r="MYC800" s="62"/>
      <c r="MYD800" s="62"/>
      <c r="MYE800" s="62"/>
      <c r="MYF800" s="62"/>
      <c r="MYG800" s="63"/>
      <c r="MYH800" s="64"/>
      <c r="MYI800" s="64"/>
      <c r="MYJ800" s="65"/>
      <c r="MYK800" s="64"/>
      <c r="MYL800" s="65"/>
      <c r="MYM800" s="66"/>
      <c r="MYN800" s="67"/>
      <c r="MYO800" s="97"/>
      <c r="MYP800" s="97"/>
      <c r="MYQ800" s="62"/>
      <c r="MYR800" s="62"/>
      <c r="MYS800" s="62"/>
      <c r="MYT800" s="62"/>
      <c r="MYU800" s="62"/>
      <c r="MYV800" s="62"/>
      <c r="MYW800" s="63"/>
      <c r="MYX800" s="64"/>
      <c r="MYY800" s="64"/>
      <c r="MYZ800" s="65"/>
      <c r="MZA800" s="64"/>
      <c r="MZB800" s="65"/>
      <c r="MZC800" s="66"/>
      <c r="MZD800" s="67"/>
      <c r="MZE800" s="97"/>
      <c r="MZF800" s="97"/>
      <c r="MZG800" s="62"/>
      <c r="MZH800" s="62"/>
      <c r="MZI800" s="62"/>
      <c r="MZJ800" s="62"/>
      <c r="MZK800" s="62"/>
      <c r="MZL800" s="62"/>
      <c r="MZM800" s="63"/>
      <c r="MZN800" s="64"/>
      <c r="MZO800" s="64"/>
      <c r="MZP800" s="65"/>
      <c r="MZQ800" s="64"/>
      <c r="MZR800" s="65"/>
      <c r="MZS800" s="66"/>
      <c r="MZT800" s="67"/>
      <c r="MZU800" s="97"/>
      <c r="MZV800" s="97"/>
      <c r="MZW800" s="62"/>
      <c r="MZX800" s="62"/>
      <c r="MZY800" s="62"/>
      <c r="MZZ800" s="62"/>
      <c r="NAA800" s="62"/>
      <c r="NAB800" s="62"/>
      <c r="NAC800" s="63"/>
      <c r="NAD800" s="64"/>
      <c r="NAE800" s="64"/>
      <c r="NAF800" s="65"/>
      <c r="NAG800" s="64"/>
      <c r="NAH800" s="65"/>
      <c r="NAI800" s="66"/>
      <c r="NAJ800" s="67"/>
      <c r="NAK800" s="97"/>
      <c r="NAL800" s="97"/>
      <c r="NAM800" s="62"/>
      <c r="NAN800" s="62"/>
      <c r="NAO800" s="62"/>
      <c r="NAP800" s="62"/>
      <c r="NAQ800" s="62"/>
      <c r="NAR800" s="62"/>
      <c r="NAS800" s="63"/>
      <c r="NAT800" s="64"/>
      <c r="NAU800" s="64"/>
      <c r="NAV800" s="65"/>
      <c r="NAW800" s="64"/>
      <c r="NAX800" s="65"/>
      <c r="NAY800" s="66"/>
      <c r="NAZ800" s="67"/>
      <c r="NBA800" s="97"/>
      <c r="NBB800" s="97"/>
      <c r="NBC800" s="62"/>
      <c r="NBD800" s="62"/>
      <c r="NBE800" s="62"/>
      <c r="NBF800" s="62"/>
      <c r="NBG800" s="62"/>
      <c r="NBH800" s="62"/>
      <c r="NBI800" s="63"/>
      <c r="NBJ800" s="64"/>
      <c r="NBK800" s="64"/>
      <c r="NBL800" s="65"/>
      <c r="NBM800" s="64"/>
      <c r="NBN800" s="65"/>
      <c r="NBO800" s="66"/>
      <c r="NBP800" s="67"/>
      <c r="NBQ800" s="97"/>
      <c r="NBR800" s="97"/>
      <c r="NBS800" s="62"/>
      <c r="NBT800" s="62"/>
      <c r="NBU800" s="62"/>
      <c r="NBV800" s="62"/>
      <c r="NBW800" s="62"/>
      <c r="NBX800" s="62"/>
      <c r="NBY800" s="63"/>
      <c r="NBZ800" s="64"/>
      <c r="NCA800" s="64"/>
      <c r="NCB800" s="65"/>
      <c r="NCC800" s="64"/>
      <c r="NCD800" s="65"/>
      <c r="NCE800" s="66"/>
      <c r="NCF800" s="67"/>
      <c r="NCG800" s="97"/>
      <c r="NCH800" s="97"/>
      <c r="NCI800" s="62"/>
      <c r="NCJ800" s="62"/>
      <c r="NCK800" s="62"/>
      <c r="NCL800" s="62"/>
      <c r="NCM800" s="62"/>
      <c r="NCN800" s="62"/>
      <c r="NCO800" s="63"/>
      <c r="NCP800" s="64"/>
      <c r="NCQ800" s="64"/>
      <c r="NCR800" s="65"/>
      <c r="NCS800" s="64"/>
      <c r="NCT800" s="65"/>
      <c r="NCU800" s="66"/>
      <c r="NCV800" s="67"/>
      <c r="NCW800" s="97"/>
      <c r="NCX800" s="97"/>
      <c r="NCY800" s="62"/>
      <c r="NCZ800" s="62"/>
      <c r="NDA800" s="62"/>
      <c r="NDB800" s="62"/>
      <c r="NDC800" s="62"/>
      <c r="NDD800" s="62"/>
      <c r="NDE800" s="63"/>
      <c r="NDF800" s="64"/>
      <c r="NDG800" s="64"/>
      <c r="NDH800" s="65"/>
      <c r="NDI800" s="64"/>
      <c r="NDJ800" s="65"/>
      <c r="NDK800" s="66"/>
      <c r="NDL800" s="67"/>
      <c r="NDM800" s="97"/>
      <c r="NDN800" s="97"/>
      <c r="NDO800" s="62"/>
      <c r="NDP800" s="62"/>
      <c r="NDQ800" s="62"/>
      <c r="NDR800" s="62"/>
      <c r="NDS800" s="62"/>
      <c r="NDT800" s="62"/>
      <c r="NDU800" s="63"/>
      <c r="NDV800" s="64"/>
      <c r="NDW800" s="64"/>
      <c r="NDX800" s="65"/>
      <c r="NDY800" s="64"/>
      <c r="NDZ800" s="65"/>
      <c r="NEA800" s="66"/>
      <c r="NEB800" s="67"/>
      <c r="NEC800" s="97"/>
      <c r="NED800" s="97"/>
      <c r="NEE800" s="62"/>
      <c r="NEF800" s="62"/>
      <c r="NEG800" s="62"/>
      <c r="NEH800" s="62"/>
      <c r="NEI800" s="62"/>
      <c r="NEJ800" s="62"/>
      <c r="NEK800" s="63"/>
      <c r="NEL800" s="64"/>
      <c r="NEM800" s="64"/>
      <c r="NEN800" s="65"/>
      <c r="NEO800" s="64"/>
      <c r="NEP800" s="65"/>
      <c r="NEQ800" s="66"/>
      <c r="NER800" s="67"/>
      <c r="NES800" s="97"/>
      <c r="NET800" s="97"/>
      <c r="NEU800" s="62"/>
      <c r="NEV800" s="62"/>
      <c r="NEW800" s="62"/>
      <c r="NEX800" s="62"/>
      <c r="NEY800" s="62"/>
      <c r="NEZ800" s="62"/>
      <c r="NFA800" s="63"/>
      <c r="NFB800" s="64"/>
      <c r="NFC800" s="64"/>
      <c r="NFD800" s="65"/>
      <c r="NFE800" s="64"/>
      <c r="NFF800" s="65"/>
      <c r="NFG800" s="66"/>
      <c r="NFH800" s="67"/>
      <c r="NFI800" s="97"/>
      <c r="NFJ800" s="97"/>
      <c r="NFK800" s="62"/>
      <c r="NFL800" s="62"/>
      <c r="NFM800" s="62"/>
      <c r="NFN800" s="62"/>
      <c r="NFO800" s="62"/>
      <c r="NFP800" s="62"/>
      <c r="NFQ800" s="63"/>
      <c r="NFR800" s="64"/>
      <c r="NFS800" s="64"/>
      <c r="NFT800" s="65"/>
      <c r="NFU800" s="64"/>
      <c r="NFV800" s="65"/>
      <c r="NFW800" s="66"/>
      <c r="NFX800" s="67"/>
      <c r="NFY800" s="97"/>
      <c r="NFZ800" s="97"/>
      <c r="NGA800" s="62"/>
      <c r="NGB800" s="62"/>
      <c r="NGC800" s="62"/>
      <c r="NGD800" s="62"/>
      <c r="NGE800" s="62"/>
      <c r="NGF800" s="62"/>
      <c r="NGG800" s="63"/>
      <c r="NGH800" s="64"/>
      <c r="NGI800" s="64"/>
      <c r="NGJ800" s="65"/>
      <c r="NGK800" s="64"/>
      <c r="NGL800" s="65"/>
      <c r="NGM800" s="66"/>
      <c r="NGN800" s="67"/>
      <c r="NGO800" s="97"/>
      <c r="NGP800" s="97"/>
      <c r="NGQ800" s="62"/>
      <c r="NGR800" s="62"/>
      <c r="NGS800" s="62"/>
      <c r="NGT800" s="62"/>
      <c r="NGU800" s="62"/>
      <c r="NGV800" s="62"/>
      <c r="NGW800" s="63"/>
      <c r="NGX800" s="64"/>
      <c r="NGY800" s="64"/>
      <c r="NGZ800" s="65"/>
      <c r="NHA800" s="64"/>
      <c r="NHB800" s="65"/>
      <c r="NHC800" s="66"/>
      <c r="NHD800" s="67"/>
      <c r="NHE800" s="97"/>
      <c r="NHF800" s="97"/>
      <c r="NHG800" s="62"/>
      <c r="NHH800" s="62"/>
      <c r="NHI800" s="62"/>
      <c r="NHJ800" s="62"/>
      <c r="NHK800" s="62"/>
      <c r="NHL800" s="62"/>
      <c r="NHM800" s="63"/>
      <c r="NHN800" s="64"/>
      <c r="NHO800" s="64"/>
      <c r="NHP800" s="65"/>
      <c r="NHQ800" s="64"/>
      <c r="NHR800" s="65"/>
      <c r="NHS800" s="66"/>
      <c r="NHT800" s="67"/>
      <c r="NHU800" s="97"/>
      <c r="NHV800" s="97"/>
      <c r="NHW800" s="62"/>
      <c r="NHX800" s="62"/>
      <c r="NHY800" s="62"/>
      <c r="NHZ800" s="62"/>
      <c r="NIA800" s="62"/>
      <c r="NIB800" s="62"/>
      <c r="NIC800" s="63"/>
      <c r="NID800" s="64"/>
      <c r="NIE800" s="64"/>
      <c r="NIF800" s="65"/>
      <c r="NIG800" s="64"/>
      <c r="NIH800" s="65"/>
      <c r="NII800" s="66"/>
      <c r="NIJ800" s="67"/>
      <c r="NIK800" s="97"/>
      <c r="NIL800" s="97"/>
      <c r="NIM800" s="62"/>
      <c r="NIN800" s="62"/>
      <c r="NIO800" s="62"/>
      <c r="NIP800" s="62"/>
      <c r="NIQ800" s="62"/>
      <c r="NIR800" s="62"/>
      <c r="NIS800" s="63"/>
      <c r="NIT800" s="64"/>
      <c r="NIU800" s="64"/>
      <c r="NIV800" s="65"/>
      <c r="NIW800" s="64"/>
      <c r="NIX800" s="65"/>
      <c r="NIY800" s="66"/>
      <c r="NIZ800" s="67"/>
      <c r="NJA800" s="97"/>
      <c r="NJB800" s="97"/>
      <c r="NJC800" s="62"/>
      <c r="NJD800" s="62"/>
      <c r="NJE800" s="62"/>
      <c r="NJF800" s="62"/>
      <c r="NJG800" s="62"/>
      <c r="NJH800" s="62"/>
      <c r="NJI800" s="63"/>
      <c r="NJJ800" s="64"/>
      <c r="NJK800" s="64"/>
      <c r="NJL800" s="65"/>
      <c r="NJM800" s="64"/>
      <c r="NJN800" s="65"/>
      <c r="NJO800" s="66"/>
      <c r="NJP800" s="67"/>
      <c r="NJQ800" s="97"/>
      <c r="NJR800" s="97"/>
      <c r="NJS800" s="62"/>
      <c r="NJT800" s="62"/>
      <c r="NJU800" s="62"/>
      <c r="NJV800" s="62"/>
      <c r="NJW800" s="62"/>
      <c r="NJX800" s="62"/>
      <c r="NJY800" s="63"/>
      <c r="NJZ800" s="64"/>
      <c r="NKA800" s="64"/>
      <c r="NKB800" s="65"/>
      <c r="NKC800" s="64"/>
      <c r="NKD800" s="65"/>
      <c r="NKE800" s="66"/>
      <c r="NKF800" s="67"/>
      <c r="NKG800" s="97"/>
      <c r="NKH800" s="97"/>
      <c r="NKI800" s="62"/>
      <c r="NKJ800" s="62"/>
      <c r="NKK800" s="62"/>
      <c r="NKL800" s="62"/>
      <c r="NKM800" s="62"/>
      <c r="NKN800" s="62"/>
      <c r="NKO800" s="63"/>
      <c r="NKP800" s="64"/>
      <c r="NKQ800" s="64"/>
      <c r="NKR800" s="65"/>
      <c r="NKS800" s="64"/>
      <c r="NKT800" s="65"/>
      <c r="NKU800" s="66"/>
      <c r="NKV800" s="67"/>
      <c r="NKW800" s="97"/>
      <c r="NKX800" s="97"/>
      <c r="NKY800" s="62"/>
      <c r="NKZ800" s="62"/>
      <c r="NLA800" s="62"/>
      <c r="NLB800" s="62"/>
      <c r="NLC800" s="62"/>
      <c r="NLD800" s="62"/>
      <c r="NLE800" s="63"/>
      <c r="NLF800" s="64"/>
      <c r="NLG800" s="64"/>
      <c r="NLH800" s="65"/>
      <c r="NLI800" s="64"/>
      <c r="NLJ800" s="65"/>
      <c r="NLK800" s="66"/>
      <c r="NLL800" s="67"/>
      <c r="NLM800" s="97"/>
      <c r="NLN800" s="97"/>
      <c r="NLO800" s="62"/>
      <c r="NLP800" s="62"/>
      <c r="NLQ800" s="62"/>
      <c r="NLR800" s="62"/>
      <c r="NLS800" s="62"/>
      <c r="NLT800" s="62"/>
      <c r="NLU800" s="63"/>
      <c r="NLV800" s="64"/>
      <c r="NLW800" s="64"/>
      <c r="NLX800" s="65"/>
      <c r="NLY800" s="64"/>
      <c r="NLZ800" s="65"/>
      <c r="NMA800" s="66"/>
      <c r="NMB800" s="67"/>
      <c r="NMC800" s="97"/>
      <c r="NMD800" s="97"/>
      <c r="NME800" s="62"/>
      <c r="NMF800" s="62"/>
      <c r="NMG800" s="62"/>
      <c r="NMH800" s="62"/>
      <c r="NMI800" s="62"/>
      <c r="NMJ800" s="62"/>
      <c r="NMK800" s="63"/>
      <c r="NML800" s="64"/>
      <c r="NMM800" s="64"/>
      <c r="NMN800" s="65"/>
      <c r="NMO800" s="64"/>
      <c r="NMP800" s="65"/>
      <c r="NMQ800" s="66"/>
      <c r="NMR800" s="67"/>
      <c r="NMS800" s="97"/>
      <c r="NMT800" s="97"/>
      <c r="NMU800" s="62"/>
      <c r="NMV800" s="62"/>
      <c r="NMW800" s="62"/>
      <c r="NMX800" s="62"/>
      <c r="NMY800" s="62"/>
      <c r="NMZ800" s="62"/>
      <c r="NNA800" s="63"/>
      <c r="NNB800" s="64"/>
      <c r="NNC800" s="64"/>
      <c r="NND800" s="65"/>
      <c r="NNE800" s="64"/>
      <c r="NNF800" s="65"/>
      <c r="NNG800" s="66"/>
      <c r="NNH800" s="67"/>
      <c r="NNI800" s="97"/>
      <c r="NNJ800" s="97"/>
      <c r="NNK800" s="62"/>
      <c r="NNL800" s="62"/>
      <c r="NNM800" s="62"/>
      <c r="NNN800" s="62"/>
      <c r="NNO800" s="62"/>
      <c r="NNP800" s="62"/>
      <c r="NNQ800" s="63"/>
      <c r="NNR800" s="64"/>
      <c r="NNS800" s="64"/>
      <c r="NNT800" s="65"/>
      <c r="NNU800" s="64"/>
      <c r="NNV800" s="65"/>
      <c r="NNW800" s="66"/>
      <c r="NNX800" s="67"/>
      <c r="NNY800" s="97"/>
      <c r="NNZ800" s="97"/>
      <c r="NOA800" s="62"/>
      <c r="NOB800" s="62"/>
      <c r="NOC800" s="62"/>
      <c r="NOD800" s="62"/>
      <c r="NOE800" s="62"/>
      <c r="NOF800" s="62"/>
      <c r="NOG800" s="63"/>
      <c r="NOH800" s="64"/>
      <c r="NOI800" s="64"/>
      <c r="NOJ800" s="65"/>
      <c r="NOK800" s="64"/>
      <c r="NOL800" s="65"/>
      <c r="NOM800" s="66"/>
      <c r="NON800" s="67"/>
      <c r="NOO800" s="97"/>
      <c r="NOP800" s="97"/>
      <c r="NOQ800" s="62"/>
      <c r="NOR800" s="62"/>
      <c r="NOS800" s="62"/>
      <c r="NOT800" s="62"/>
      <c r="NOU800" s="62"/>
      <c r="NOV800" s="62"/>
      <c r="NOW800" s="63"/>
      <c r="NOX800" s="64"/>
      <c r="NOY800" s="64"/>
      <c r="NOZ800" s="65"/>
      <c r="NPA800" s="64"/>
      <c r="NPB800" s="65"/>
      <c r="NPC800" s="66"/>
      <c r="NPD800" s="67"/>
      <c r="NPE800" s="97"/>
      <c r="NPF800" s="97"/>
      <c r="NPG800" s="62"/>
      <c r="NPH800" s="62"/>
      <c r="NPI800" s="62"/>
      <c r="NPJ800" s="62"/>
      <c r="NPK800" s="62"/>
      <c r="NPL800" s="62"/>
      <c r="NPM800" s="63"/>
      <c r="NPN800" s="64"/>
      <c r="NPO800" s="64"/>
      <c r="NPP800" s="65"/>
      <c r="NPQ800" s="64"/>
      <c r="NPR800" s="65"/>
      <c r="NPS800" s="66"/>
      <c r="NPT800" s="67"/>
      <c r="NPU800" s="97"/>
      <c r="NPV800" s="97"/>
      <c r="NPW800" s="62"/>
      <c r="NPX800" s="62"/>
      <c r="NPY800" s="62"/>
      <c r="NPZ800" s="62"/>
      <c r="NQA800" s="62"/>
      <c r="NQB800" s="62"/>
      <c r="NQC800" s="63"/>
      <c r="NQD800" s="64"/>
      <c r="NQE800" s="64"/>
      <c r="NQF800" s="65"/>
      <c r="NQG800" s="64"/>
      <c r="NQH800" s="65"/>
      <c r="NQI800" s="66"/>
      <c r="NQJ800" s="67"/>
      <c r="NQK800" s="97"/>
      <c r="NQL800" s="97"/>
      <c r="NQM800" s="62"/>
      <c r="NQN800" s="62"/>
      <c r="NQO800" s="62"/>
      <c r="NQP800" s="62"/>
      <c r="NQQ800" s="62"/>
      <c r="NQR800" s="62"/>
      <c r="NQS800" s="63"/>
      <c r="NQT800" s="64"/>
      <c r="NQU800" s="64"/>
      <c r="NQV800" s="65"/>
      <c r="NQW800" s="64"/>
      <c r="NQX800" s="65"/>
      <c r="NQY800" s="66"/>
      <c r="NQZ800" s="67"/>
      <c r="NRA800" s="97"/>
      <c r="NRB800" s="97"/>
      <c r="NRC800" s="62"/>
      <c r="NRD800" s="62"/>
      <c r="NRE800" s="62"/>
      <c r="NRF800" s="62"/>
      <c r="NRG800" s="62"/>
      <c r="NRH800" s="62"/>
      <c r="NRI800" s="63"/>
      <c r="NRJ800" s="64"/>
      <c r="NRK800" s="64"/>
      <c r="NRL800" s="65"/>
      <c r="NRM800" s="64"/>
      <c r="NRN800" s="65"/>
      <c r="NRO800" s="66"/>
      <c r="NRP800" s="67"/>
      <c r="NRQ800" s="97"/>
      <c r="NRR800" s="97"/>
      <c r="NRS800" s="62"/>
      <c r="NRT800" s="62"/>
      <c r="NRU800" s="62"/>
      <c r="NRV800" s="62"/>
      <c r="NRW800" s="62"/>
      <c r="NRX800" s="62"/>
      <c r="NRY800" s="63"/>
      <c r="NRZ800" s="64"/>
      <c r="NSA800" s="64"/>
      <c r="NSB800" s="65"/>
      <c r="NSC800" s="64"/>
      <c r="NSD800" s="65"/>
      <c r="NSE800" s="66"/>
      <c r="NSF800" s="67"/>
      <c r="NSG800" s="97"/>
      <c r="NSH800" s="97"/>
      <c r="NSI800" s="62"/>
      <c r="NSJ800" s="62"/>
      <c r="NSK800" s="62"/>
      <c r="NSL800" s="62"/>
      <c r="NSM800" s="62"/>
      <c r="NSN800" s="62"/>
      <c r="NSO800" s="63"/>
      <c r="NSP800" s="64"/>
      <c r="NSQ800" s="64"/>
      <c r="NSR800" s="65"/>
      <c r="NSS800" s="64"/>
      <c r="NST800" s="65"/>
      <c r="NSU800" s="66"/>
      <c r="NSV800" s="67"/>
      <c r="NSW800" s="97"/>
      <c r="NSX800" s="97"/>
      <c r="NSY800" s="62"/>
      <c r="NSZ800" s="62"/>
      <c r="NTA800" s="62"/>
      <c r="NTB800" s="62"/>
      <c r="NTC800" s="62"/>
      <c r="NTD800" s="62"/>
      <c r="NTE800" s="63"/>
      <c r="NTF800" s="64"/>
      <c r="NTG800" s="64"/>
      <c r="NTH800" s="65"/>
      <c r="NTI800" s="64"/>
      <c r="NTJ800" s="65"/>
      <c r="NTK800" s="66"/>
      <c r="NTL800" s="67"/>
      <c r="NTM800" s="97"/>
      <c r="NTN800" s="97"/>
      <c r="NTO800" s="62"/>
      <c r="NTP800" s="62"/>
      <c r="NTQ800" s="62"/>
      <c r="NTR800" s="62"/>
      <c r="NTS800" s="62"/>
      <c r="NTT800" s="62"/>
      <c r="NTU800" s="63"/>
      <c r="NTV800" s="64"/>
      <c r="NTW800" s="64"/>
      <c r="NTX800" s="65"/>
      <c r="NTY800" s="64"/>
      <c r="NTZ800" s="65"/>
      <c r="NUA800" s="66"/>
      <c r="NUB800" s="67"/>
      <c r="NUC800" s="97"/>
      <c r="NUD800" s="97"/>
      <c r="NUE800" s="62"/>
      <c r="NUF800" s="62"/>
      <c r="NUG800" s="62"/>
      <c r="NUH800" s="62"/>
      <c r="NUI800" s="62"/>
      <c r="NUJ800" s="62"/>
      <c r="NUK800" s="63"/>
      <c r="NUL800" s="64"/>
      <c r="NUM800" s="64"/>
      <c r="NUN800" s="65"/>
      <c r="NUO800" s="64"/>
      <c r="NUP800" s="65"/>
      <c r="NUQ800" s="66"/>
      <c r="NUR800" s="67"/>
      <c r="NUS800" s="97"/>
      <c r="NUT800" s="97"/>
      <c r="NUU800" s="62"/>
      <c r="NUV800" s="62"/>
      <c r="NUW800" s="62"/>
      <c r="NUX800" s="62"/>
      <c r="NUY800" s="62"/>
      <c r="NUZ800" s="62"/>
      <c r="NVA800" s="63"/>
      <c r="NVB800" s="64"/>
      <c r="NVC800" s="64"/>
      <c r="NVD800" s="65"/>
      <c r="NVE800" s="64"/>
      <c r="NVF800" s="65"/>
      <c r="NVG800" s="66"/>
      <c r="NVH800" s="67"/>
      <c r="NVI800" s="97"/>
      <c r="NVJ800" s="97"/>
      <c r="NVK800" s="62"/>
      <c r="NVL800" s="62"/>
      <c r="NVM800" s="62"/>
      <c r="NVN800" s="62"/>
      <c r="NVO800" s="62"/>
      <c r="NVP800" s="62"/>
      <c r="NVQ800" s="63"/>
      <c r="NVR800" s="64"/>
      <c r="NVS800" s="64"/>
      <c r="NVT800" s="65"/>
      <c r="NVU800" s="64"/>
      <c r="NVV800" s="65"/>
      <c r="NVW800" s="66"/>
      <c r="NVX800" s="67"/>
      <c r="NVY800" s="97"/>
      <c r="NVZ800" s="97"/>
      <c r="NWA800" s="62"/>
      <c r="NWB800" s="62"/>
      <c r="NWC800" s="62"/>
      <c r="NWD800" s="62"/>
      <c r="NWE800" s="62"/>
      <c r="NWF800" s="62"/>
      <c r="NWG800" s="63"/>
      <c r="NWH800" s="64"/>
      <c r="NWI800" s="64"/>
      <c r="NWJ800" s="65"/>
      <c r="NWK800" s="64"/>
      <c r="NWL800" s="65"/>
      <c r="NWM800" s="66"/>
      <c r="NWN800" s="67"/>
      <c r="NWO800" s="97"/>
      <c r="NWP800" s="97"/>
      <c r="NWQ800" s="62"/>
      <c r="NWR800" s="62"/>
      <c r="NWS800" s="62"/>
      <c r="NWT800" s="62"/>
      <c r="NWU800" s="62"/>
      <c r="NWV800" s="62"/>
      <c r="NWW800" s="63"/>
      <c r="NWX800" s="64"/>
      <c r="NWY800" s="64"/>
      <c r="NWZ800" s="65"/>
      <c r="NXA800" s="64"/>
      <c r="NXB800" s="65"/>
      <c r="NXC800" s="66"/>
      <c r="NXD800" s="67"/>
      <c r="NXE800" s="97"/>
      <c r="NXF800" s="97"/>
      <c r="NXG800" s="62"/>
      <c r="NXH800" s="62"/>
      <c r="NXI800" s="62"/>
      <c r="NXJ800" s="62"/>
      <c r="NXK800" s="62"/>
      <c r="NXL800" s="62"/>
      <c r="NXM800" s="63"/>
      <c r="NXN800" s="64"/>
      <c r="NXO800" s="64"/>
      <c r="NXP800" s="65"/>
      <c r="NXQ800" s="64"/>
      <c r="NXR800" s="65"/>
      <c r="NXS800" s="66"/>
      <c r="NXT800" s="67"/>
      <c r="NXU800" s="97"/>
      <c r="NXV800" s="97"/>
      <c r="NXW800" s="62"/>
      <c r="NXX800" s="62"/>
      <c r="NXY800" s="62"/>
      <c r="NXZ800" s="62"/>
      <c r="NYA800" s="62"/>
      <c r="NYB800" s="62"/>
      <c r="NYC800" s="63"/>
      <c r="NYD800" s="64"/>
      <c r="NYE800" s="64"/>
      <c r="NYF800" s="65"/>
      <c r="NYG800" s="64"/>
      <c r="NYH800" s="65"/>
      <c r="NYI800" s="66"/>
      <c r="NYJ800" s="67"/>
      <c r="NYK800" s="97"/>
      <c r="NYL800" s="97"/>
      <c r="NYM800" s="62"/>
      <c r="NYN800" s="62"/>
      <c r="NYO800" s="62"/>
      <c r="NYP800" s="62"/>
      <c r="NYQ800" s="62"/>
      <c r="NYR800" s="62"/>
      <c r="NYS800" s="63"/>
      <c r="NYT800" s="64"/>
      <c r="NYU800" s="64"/>
      <c r="NYV800" s="65"/>
      <c r="NYW800" s="64"/>
      <c r="NYX800" s="65"/>
      <c r="NYY800" s="66"/>
      <c r="NYZ800" s="67"/>
      <c r="NZA800" s="97"/>
      <c r="NZB800" s="97"/>
      <c r="NZC800" s="62"/>
      <c r="NZD800" s="62"/>
      <c r="NZE800" s="62"/>
      <c r="NZF800" s="62"/>
      <c r="NZG800" s="62"/>
      <c r="NZH800" s="62"/>
      <c r="NZI800" s="63"/>
      <c r="NZJ800" s="64"/>
      <c r="NZK800" s="64"/>
      <c r="NZL800" s="65"/>
      <c r="NZM800" s="64"/>
      <c r="NZN800" s="65"/>
      <c r="NZO800" s="66"/>
      <c r="NZP800" s="67"/>
      <c r="NZQ800" s="97"/>
      <c r="NZR800" s="97"/>
      <c r="NZS800" s="62"/>
      <c r="NZT800" s="62"/>
      <c r="NZU800" s="62"/>
      <c r="NZV800" s="62"/>
      <c r="NZW800" s="62"/>
      <c r="NZX800" s="62"/>
      <c r="NZY800" s="63"/>
      <c r="NZZ800" s="64"/>
      <c r="OAA800" s="64"/>
      <c r="OAB800" s="65"/>
      <c r="OAC800" s="64"/>
      <c r="OAD800" s="65"/>
      <c r="OAE800" s="66"/>
      <c r="OAF800" s="67"/>
      <c r="OAG800" s="97"/>
      <c r="OAH800" s="97"/>
      <c r="OAI800" s="62"/>
      <c r="OAJ800" s="62"/>
      <c r="OAK800" s="62"/>
      <c r="OAL800" s="62"/>
      <c r="OAM800" s="62"/>
      <c r="OAN800" s="62"/>
      <c r="OAO800" s="63"/>
      <c r="OAP800" s="64"/>
      <c r="OAQ800" s="64"/>
      <c r="OAR800" s="65"/>
      <c r="OAS800" s="64"/>
      <c r="OAT800" s="65"/>
      <c r="OAU800" s="66"/>
      <c r="OAV800" s="67"/>
      <c r="OAW800" s="97"/>
      <c r="OAX800" s="97"/>
      <c r="OAY800" s="62"/>
      <c r="OAZ800" s="62"/>
      <c r="OBA800" s="62"/>
      <c r="OBB800" s="62"/>
      <c r="OBC800" s="62"/>
      <c r="OBD800" s="62"/>
      <c r="OBE800" s="63"/>
      <c r="OBF800" s="64"/>
      <c r="OBG800" s="64"/>
      <c r="OBH800" s="65"/>
      <c r="OBI800" s="64"/>
      <c r="OBJ800" s="65"/>
      <c r="OBK800" s="66"/>
      <c r="OBL800" s="67"/>
      <c r="OBM800" s="97"/>
      <c r="OBN800" s="97"/>
      <c r="OBO800" s="62"/>
      <c r="OBP800" s="62"/>
      <c r="OBQ800" s="62"/>
      <c r="OBR800" s="62"/>
      <c r="OBS800" s="62"/>
      <c r="OBT800" s="62"/>
      <c r="OBU800" s="63"/>
      <c r="OBV800" s="64"/>
      <c r="OBW800" s="64"/>
      <c r="OBX800" s="65"/>
      <c r="OBY800" s="64"/>
      <c r="OBZ800" s="65"/>
      <c r="OCA800" s="66"/>
      <c r="OCB800" s="67"/>
      <c r="OCC800" s="97"/>
      <c r="OCD800" s="97"/>
      <c r="OCE800" s="62"/>
      <c r="OCF800" s="62"/>
      <c r="OCG800" s="62"/>
      <c r="OCH800" s="62"/>
      <c r="OCI800" s="62"/>
      <c r="OCJ800" s="62"/>
      <c r="OCK800" s="63"/>
      <c r="OCL800" s="64"/>
      <c r="OCM800" s="64"/>
      <c r="OCN800" s="65"/>
      <c r="OCO800" s="64"/>
      <c r="OCP800" s="65"/>
      <c r="OCQ800" s="66"/>
      <c r="OCR800" s="67"/>
      <c r="OCS800" s="97"/>
      <c r="OCT800" s="97"/>
      <c r="OCU800" s="62"/>
      <c r="OCV800" s="62"/>
      <c r="OCW800" s="62"/>
      <c r="OCX800" s="62"/>
      <c r="OCY800" s="62"/>
      <c r="OCZ800" s="62"/>
      <c r="ODA800" s="63"/>
      <c r="ODB800" s="64"/>
      <c r="ODC800" s="64"/>
      <c r="ODD800" s="65"/>
      <c r="ODE800" s="64"/>
      <c r="ODF800" s="65"/>
      <c r="ODG800" s="66"/>
      <c r="ODH800" s="67"/>
      <c r="ODI800" s="97"/>
      <c r="ODJ800" s="97"/>
      <c r="ODK800" s="62"/>
      <c r="ODL800" s="62"/>
      <c r="ODM800" s="62"/>
      <c r="ODN800" s="62"/>
      <c r="ODO800" s="62"/>
      <c r="ODP800" s="62"/>
      <c r="ODQ800" s="63"/>
      <c r="ODR800" s="64"/>
      <c r="ODS800" s="64"/>
      <c r="ODT800" s="65"/>
      <c r="ODU800" s="64"/>
      <c r="ODV800" s="65"/>
      <c r="ODW800" s="66"/>
      <c r="ODX800" s="67"/>
      <c r="ODY800" s="97"/>
      <c r="ODZ800" s="97"/>
      <c r="OEA800" s="62"/>
      <c r="OEB800" s="62"/>
      <c r="OEC800" s="62"/>
      <c r="OED800" s="62"/>
      <c r="OEE800" s="62"/>
      <c r="OEF800" s="62"/>
      <c r="OEG800" s="63"/>
      <c r="OEH800" s="64"/>
      <c r="OEI800" s="64"/>
      <c r="OEJ800" s="65"/>
      <c r="OEK800" s="64"/>
      <c r="OEL800" s="65"/>
      <c r="OEM800" s="66"/>
      <c r="OEN800" s="67"/>
      <c r="OEO800" s="97"/>
      <c r="OEP800" s="97"/>
      <c r="OEQ800" s="62"/>
      <c r="OER800" s="62"/>
      <c r="OES800" s="62"/>
      <c r="OET800" s="62"/>
      <c r="OEU800" s="62"/>
      <c r="OEV800" s="62"/>
      <c r="OEW800" s="63"/>
      <c r="OEX800" s="64"/>
      <c r="OEY800" s="64"/>
      <c r="OEZ800" s="65"/>
      <c r="OFA800" s="64"/>
      <c r="OFB800" s="65"/>
      <c r="OFC800" s="66"/>
      <c r="OFD800" s="67"/>
      <c r="OFE800" s="97"/>
      <c r="OFF800" s="97"/>
      <c r="OFG800" s="62"/>
      <c r="OFH800" s="62"/>
      <c r="OFI800" s="62"/>
      <c r="OFJ800" s="62"/>
      <c r="OFK800" s="62"/>
      <c r="OFL800" s="62"/>
      <c r="OFM800" s="63"/>
      <c r="OFN800" s="64"/>
      <c r="OFO800" s="64"/>
      <c r="OFP800" s="65"/>
      <c r="OFQ800" s="64"/>
      <c r="OFR800" s="65"/>
      <c r="OFS800" s="66"/>
      <c r="OFT800" s="67"/>
      <c r="OFU800" s="97"/>
      <c r="OFV800" s="97"/>
      <c r="OFW800" s="62"/>
      <c r="OFX800" s="62"/>
      <c r="OFY800" s="62"/>
      <c r="OFZ800" s="62"/>
      <c r="OGA800" s="62"/>
      <c r="OGB800" s="62"/>
      <c r="OGC800" s="63"/>
      <c r="OGD800" s="64"/>
      <c r="OGE800" s="64"/>
      <c r="OGF800" s="65"/>
      <c r="OGG800" s="64"/>
      <c r="OGH800" s="65"/>
      <c r="OGI800" s="66"/>
      <c r="OGJ800" s="67"/>
      <c r="OGK800" s="97"/>
      <c r="OGL800" s="97"/>
      <c r="OGM800" s="62"/>
      <c r="OGN800" s="62"/>
      <c r="OGO800" s="62"/>
      <c r="OGP800" s="62"/>
      <c r="OGQ800" s="62"/>
      <c r="OGR800" s="62"/>
      <c r="OGS800" s="63"/>
      <c r="OGT800" s="64"/>
      <c r="OGU800" s="64"/>
      <c r="OGV800" s="65"/>
      <c r="OGW800" s="64"/>
      <c r="OGX800" s="65"/>
      <c r="OGY800" s="66"/>
      <c r="OGZ800" s="67"/>
      <c r="OHA800" s="97"/>
      <c r="OHB800" s="97"/>
      <c r="OHC800" s="62"/>
      <c r="OHD800" s="62"/>
      <c r="OHE800" s="62"/>
      <c r="OHF800" s="62"/>
      <c r="OHG800" s="62"/>
      <c r="OHH800" s="62"/>
      <c r="OHI800" s="63"/>
      <c r="OHJ800" s="64"/>
      <c r="OHK800" s="64"/>
      <c r="OHL800" s="65"/>
      <c r="OHM800" s="64"/>
      <c r="OHN800" s="65"/>
      <c r="OHO800" s="66"/>
      <c r="OHP800" s="67"/>
      <c r="OHQ800" s="97"/>
      <c r="OHR800" s="97"/>
      <c r="OHS800" s="62"/>
      <c r="OHT800" s="62"/>
      <c r="OHU800" s="62"/>
      <c r="OHV800" s="62"/>
      <c r="OHW800" s="62"/>
      <c r="OHX800" s="62"/>
      <c r="OHY800" s="63"/>
      <c r="OHZ800" s="64"/>
      <c r="OIA800" s="64"/>
      <c r="OIB800" s="65"/>
      <c r="OIC800" s="64"/>
      <c r="OID800" s="65"/>
      <c r="OIE800" s="66"/>
      <c r="OIF800" s="67"/>
      <c r="OIG800" s="97"/>
      <c r="OIH800" s="97"/>
      <c r="OII800" s="62"/>
      <c r="OIJ800" s="62"/>
      <c r="OIK800" s="62"/>
      <c r="OIL800" s="62"/>
      <c r="OIM800" s="62"/>
      <c r="OIN800" s="62"/>
      <c r="OIO800" s="63"/>
      <c r="OIP800" s="64"/>
      <c r="OIQ800" s="64"/>
      <c r="OIR800" s="65"/>
      <c r="OIS800" s="64"/>
      <c r="OIT800" s="65"/>
      <c r="OIU800" s="66"/>
      <c r="OIV800" s="67"/>
      <c r="OIW800" s="97"/>
      <c r="OIX800" s="97"/>
      <c r="OIY800" s="62"/>
      <c r="OIZ800" s="62"/>
      <c r="OJA800" s="62"/>
      <c r="OJB800" s="62"/>
      <c r="OJC800" s="62"/>
      <c r="OJD800" s="62"/>
      <c r="OJE800" s="63"/>
      <c r="OJF800" s="64"/>
      <c r="OJG800" s="64"/>
      <c r="OJH800" s="65"/>
      <c r="OJI800" s="64"/>
      <c r="OJJ800" s="65"/>
      <c r="OJK800" s="66"/>
      <c r="OJL800" s="67"/>
      <c r="OJM800" s="97"/>
      <c r="OJN800" s="97"/>
      <c r="OJO800" s="62"/>
      <c r="OJP800" s="62"/>
      <c r="OJQ800" s="62"/>
      <c r="OJR800" s="62"/>
      <c r="OJS800" s="62"/>
      <c r="OJT800" s="62"/>
      <c r="OJU800" s="63"/>
      <c r="OJV800" s="64"/>
      <c r="OJW800" s="64"/>
      <c r="OJX800" s="65"/>
      <c r="OJY800" s="64"/>
      <c r="OJZ800" s="65"/>
      <c r="OKA800" s="66"/>
      <c r="OKB800" s="67"/>
      <c r="OKC800" s="97"/>
      <c r="OKD800" s="97"/>
      <c r="OKE800" s="62"/>
      <c r="OKF800" s="62"/>
      <c r="OKG800" s="62"/>
      <c r="OKH800" s="62"/>
      <c r="OKI800" s="62"/>
      <c r="OKJ800" s="62"/>
      <c r="OKK800" s="63"/>
      <c r="OKL800" s="64"/>
      <c r="OKM800" s="64"/>
      <c r="OKN800" s="65"/>
      <c r="OKO800" s="64"/>
      <c r="OKP800" s="65"/>
      <c r="OKQ800" s="66"/>
      <c r="OKR800" s="67"/>
      <c r="OKS800" s="97"/>
      <c r="OKT800" s="97"/>
      <c r="OKU800" s="62"/>
      <c r="OKV800" s="62"/>
      <c r="OKW800" s="62"/>
      <c r="OKX800" s="62"/>
      <c r="OKY800" s="62"/>
      <c r="OKZ800" s="62"/>
      <c r="OLA800" s="63"/>
      <c r="OLB800" s="64"/>
      <c r="OLC800" s="64"/>
      <c r="OLD800" s="65"/>
      <c r="OLE800" s="64"/>
      <c r="OLF800" s="65"/>
      <c r="OLG800" s="66"/>
      <c r="OLH800" s="67"/>
      <c r="OLI800" s="97"/>
      <c r="OLJ800" s="97"/>
      <c r="OLK800" s="62"/>
      <c r="OLL800" s="62"/>
      <c r="OLM800" s="62"/>
      <c r="OLN800" s="62"/>
      <c r="OLO800" s="62"/>
      <c r="OLP800" s="62"/>
      <c r="OLQ800" s="63"/>
      <c r="OLR800" s="64"/>
      <c r="OLS800" s="64"/>
      <c r="OLT800" s="65"/>
      <c r="OLU800" s="64"/>
      <c r="OLV800" s="65"/>
      <c r="OLW800" s="66"/>
      <c r="OLX800" s="67"/>
      <c r="OLY800" s="97"/>
      <c r="OLZ800" s="97"/>
      <c r="OMA800" s="62"/>
      <c r="OMB800" s="62"/>
      <c r="OMC800" s="62"/>
      <c r="OMD800" s="62"/>
      <c r="OME800" s="62"/>
      <c r="OMF800" s="62"/>
      <c r="OMG800" s="63"/>
      <c r="OMH800" s="64"/>
      <c r="OMI800" s="64"/>
      <c r="OMJ800" s="65"/>
      <c r="OMK800" s="64"/>
      <c r="OML800" s="65"/>
      <c r="OMM800" s="66"/>
      <c r="OMN800" s="67"/>
      <c r="OMO800" s="97"/>
      <c r="OMP800" s="97"/>
      <c r="OMQ800" s="62"/>
      <c r="OMR800" s="62"/>
      <c r="OMS800" s="62"/>
      <c r="OMT800" s="62"/>
      <c r="OMU800" s="62"/>
      <c r="OMV800" s="62"/>
      <c r="OMW800" s="63"/>
      <c r="OMX800" s="64"/>
      <c r="OMY800" s="64"/>
      <c r="OMZ800" s="65"/>
      <c r="ONA800" s="64"/>
      <c r="ONB800" s="65"/>
      <c r="ONC800" s="66"/>
      <c r="OND800" s="67"/>
      <c r="ONE800" s="97"/>
      <c r="ONF800" s="97"/>
      <c r="ONG800" s="62"/>
      <c r="ONH800" s="62"/>
      <c r="ONI800" s="62"/>
      <c r="ONJ800" s="62"/>
      <c r="ONK800" s="62"/>
      <c r="ONL800" s="62"/>
      <c r="ONM800" s="63"/>
      <c r="ONN800" s="64"/>
      <c r="ONO800" s="64"/>
      <c r="ONP800" s="65"/>
      <c r="ONQ800" s="64"/>
      <c r="ONR800" s="65"/>
      <c r="ONS800" s="66"/>
      <c r="ONT800" s="67"/>
      <c r="ONU800" s="97"/>
      <c r="ONV800" s="97"/>
      <c r="ONW800" s="62"/>
      <c r="ONX800" s="62"/>
      <c r="ONY800" s="62"/>
      <c r="ONZ800" s="62"/>
      <c r="OOA800" s="62"/>
      <c r="OOB800" s="62"/>
      <c r="OOC800" s="63"/>
      <c r="OOD800" s="64"/>
      <c r="OOE800" s="64"/>
      <c r="OOF800" s="65"/>
      <c r="OOG800" s="64"/>
      <c r="OOH800" s="65"/>
      <c r="OOI800" s="66"/>
      <c r="OOJ800" s="67"/>
      <c r="OOK800" s="97"/>
      <c r="OOL800" s="97"/>
      <c r="OOM800" s="62"/>
      <c r="OON800" s="62"/>
      <c r="OOO800" s="62"/>
      <c r="OOP800" s="62"/>
      <c r="OOQ800" s="62"/>
      <c r="OOR800" s="62"/>
      <c r="OOS800" s="63"/>
      <c r="OOT800" s="64"/>
      <c r="OOU800" s="64"/>
      <c r="OOV800" s="65"/>
      <c r="OOW800" s="64"/>
      <c r="OOX800" s="65"/>
      <c r="OOY800" s="66"/>
      <c r="OOZ800" s="67"/>
      <c r="OPA800" s="97"/>
      <c r="OPB800" s="97"/>
      <c r="OPC800" s="62"/>
      <c r="OPD800" s="62"/>
      <c r="OPE800" s="62"/>
      <c r="OPF800" s="62"/>
      <c r="OPG800" s="62"/>
      <c r="OPH800" s="62"/>
      <c r="OPI800" s="63"/>
      <c r="OPJ800" s="64"/>
      <c r="OPK800" s="64"/>
      <c r="OPL800" s="65"/>
      <c r="OPM800" s="64"/>
      <c r="OPN800" s="65"/>
      <c r="OPO800" s="66"/>
      <c r="OPP800" s="67"/>
      <c r="OPQ800" s="97"/>
      <c r="OPR800" s="97"/>
      <c r="OPS800" s="62"/>
      <c r="OPT800" s="62"/>
      <c r="OPU800" s="62"/>
      <c r="OPV800" s="62"/>
      <c r="OPW800" s="62"/>
      <c r="OPX800" s="62"/>
      <c r="OPY800" s="63"/>
      <c r="OPZ800" s="64"/>
      <c r="OQA800" s="64"/>
      <c r="OQB800" s="65"/>
      <c r="OQC800" s="64"/>
      <c r="OQD800" s="65"/>
      <c r="OQE800" s="66"/>
      <c r="OQF800" s="67"/>
      <c r="OQG800" s="97"/>
      <c r="OQH800" s="97"/>
      <c r="OQI800" s="62"/>
      <c r="OQJ800" s="62"/>
      <c r="OQK800" s="62"/>
      <c r="OQL800" s="62"/>
      <c r="OQM800" s="62"/>
      <c r="OQN800" s="62"/>
      <c r="OQO800" s="63"/>
      <c r="OQP800" s="64"/>
      <c r="OQQ800" s="64"/>
      <c r="OQR800" s="65"/>
      <c r="OQS800" s="64"/>
      <c r="OQT800" s="65"/>
      <c r="OQU800" s="66"/>
      <c r="OQV800" s="67"/>
      <c r="OQW800" s="97"/>
      <c r="OQX800" s="97"/>
      <c r="OQY800" s="62"/>
      <c r="OQZ800" s="62"/>
      <c r="ORA800" s="62"/>
      <c r="ORB800" s="62"/>
      <c r="ORC800" s="62"/>
      <c r="ORD800" s="62"/>
      <c r="ORE800" s="63"/>
      <c r="ORF800" s="64"/>
      <c r="ORG800" s="64"/>
      <c r="ORH800" s="65"/>
      <c r="ORI800" s="64"/>
      <c r="ORJ800" s="65"/>
      <c r="ORK800" s="66"/>
      <c r="ORL800" s="67"/>
      <c r="ORM800" s="97"/>
      <c r="ORN800" s="97"/>
      <c r="ORO800" s="62"/>
      <c r="ORP800" s="62"/>
      <c r="ORQ800" s="62"/>
      <c r="ORR800" s="62"/>
      <c r="ORS800" s="62"/>
      <c r="ORT800" s="62"/>
      <c r="ORU800" s="63"/>
      <c r="ORV800" s="64"/>
      <c r="ORW800" s="64"/>
      <c r="ORX800" s="65"/>
      <c r="ORY800" s="64"/>
      <c r="ORZ800" s="65"/>
      <c r="OSA800" s="66"/>
      <c r="OSB800" s="67"/>
      <c r="OSC800" s="97"/>
      <c r="OSD800" s="97"/>
      <c r="OSE800" s="62"/>
      <c r="OSF800" s="62"/>
      <c r="OSG800" s="62"/>
      <c r="OSH800" s="62"/>
      <c r="OSI800" s="62"/>
      <c r="OSJ800" s="62"/>
      <c r="OSK800" s="63"/>
      <c r="OSL800" s="64"/>
      <c r="OSM800" s="64"/>
      <c r="OSN800" s="65"/>
      <c r="OSO800" s="64"/>
      <c r="OSP800" s="65"/>
      <c r="OSQ800" s="66"/>
      <c r="OSR800" s="67"/>
      <c r="OSS800" s="97"/>
      <c r="OST800" s="97"/>
      <c r="OSU800" s="62"/>
      <c r="OSV800" s="62"/>
      <c r="OSW800" s="62"/>
      <c r="OSX800" s="62"/>
      <c r="OSY800" s="62"/>
      <c r="OSZ800" s="62"/>
      <c r="OTA800" s="63"/>
      <c r="OTB800" s="64"/>
      <c r="OTC800" s="64"/>
      <c r="OTD800" s="65"/>
      <c r="OTE800" s="64"/>
      <c r="OTF800" s="65"/>
      <c r="OTG800" s="66"/>
      <c r="OTH800" s="67"/>
      <c r="OTI800" s="97"/>
      <c r="OTJ800" s="97"/>
      <c r="OTK800" s="62"/>
      <c r="OTL800" s="62"/>
      <c r="OTM800" s="62"/>
      <c r="OTN800" s="62"/>
      <c r="OTO800" s="62"/>
      <c r="OTP800" s="62"/>
      <c r="OTQ800" s="63"/>
      <c r="OTR800" s="64"/>
      <c r="OTS800" s="64"/>
      <c r="OTT800" s="65"/>
      <c r="OTU800" s="64"/>
      <c r="OTV800" s="65"/>
      <c r="OTW800" s="66"/>
      <c r="OTX800" s="67"/>
      <c r="OTY800" s="97"/>
      <c r="OTZ800" s="97"/>
      <c r="OUA800" s="62"/>
      <c r="OUB800" s="62"/>
      <c r="OUC800" s="62"/>
      <c r="OUD800" s="62"/>
      <c r="OUE800" s="62"/>
      <c r="OUF800" s="62"/>
      <c r="OUG800" s="63"/>
      <c r="OUH800" s="64"/>
      <c r="OUI800" s="64"/>
      <c r="OUJ800" s="65"/>
      <c r="OUK800" s="64"/>
      <c r="OUL800" s="65"/>
      <c r="OUM800" s="66"/>
      <c r="OUN800" s="67"/>
      <c r="OUO800" s="97"/>
      <c r="OUP800" s="97"/>
      <c r="OUQ800" s="62"/>
      <c r="OUR800" s="62"/>
      <c r="OUS800" s="62"/>
      <c r="OUT800" s="62"/>
      <c r="OUU800" s="62"/>
      <c r="OUV800" s="62"/>
      <c r="OUW800" s="63"/>
      <c r="OUX800" s="64"/>
      <c r="OUY800" s="64"/>
      <c r="OUZ800" s="65"/>
      <c r="OVA800" s="64"/>
      <c r="OVB800" s="65"/>
      <c r="OVC800" s="66"/>
      <c r="OVD800" s="67"/>
      <c r="OVE800" s="97"/>
      <c r="OVF800" s="97"/>
      <c r="OVG800" s="62"/>
      <c r="OVH800" s="62"/>
      <c r="OVI800" s="62"/>
      <c r="OVJ800" s="62"/>
      <c r="OVK800" s="62"/>
      <c r="OVL800" s="62"/>
      <c r="OVM800" s="63"/>
      <c r="OVN800" s="64"/>
      <c r="OVO800" s="64"/>
      <c r="OVP800" s="65"/>
      <c r="OVQ800" s="64"/>
      <c r="OVR800" s="65"/>
      <c r="OVS800" s="66"/>
      <c r="OVT800" s="67"/>
      <c r="OVU800" s="97"/>
      <c r="OVV800" s="97"/>
      <c r="OVW800" s="62"/>
      <c r="OVX800" s="62"/>
      <c r="OVY800" s="62"/>
      <c r="OVZ800" s="62"/>
      <c r="OWA800" s="62"/>
      <c r="OWB800" s="62"/>
      <c r="OWC800" s="63"/>
      <c r="OWD800" s="64"/>
      <c r="OWE800" s="64"/>
      <c r="OWF800" s="65"/>
      <c r="OWG800" s="64"/>
      <c r="OWH800" s="65"/>
      <c r="OWI800" s="66"/>
      <c r="OWJ800" s="67"/>
      <c r="OWK800" s="97"/>
      <c r="OWL800" s="97"/>
      <c r="OWM800" s="62"/>
      <c r="OWN800" s="62"/>
      <c r="OWO800" s="62"/>
      <c r="OWP800" s="62"/>
      <c r="OWQ800" s="62"/>
      <c r="OWR800" s="62"/>
      <c r="OWS800" s="63"/>
      <c r="OWT800" s="64"/>
      <c r="OWU800" s="64"/>
      <c r="OWV800" s="65"/>
      <c r="OWW800" s="64"/>
      <c r="OWX800" s="65"/>
      <c r="OWY800" s="66"/>
      <c r="OWZ800" s="67"/>
      <c r="OXA800" s="97"/>
      <c r="OXB800" s="97"/>
      <c r="OXC800" s="62"/>
      <c r="OXD800" s="62"/>
      <c r="OXE800" s="62"/>
      <c r="OXF800" s="62"/>
      <c r="OXG800" s="62"/>
      <c r="OXH800" s="62"/>
      <c r="OXI800" s="63"/>
      <c r="OXJ800" s="64"/>
      <c r="OXK800" s="64"/>
      <c r="OXL800" s="65"/>
      <c r="OXM800" s="64"/>
      <c r="OXN800" s="65"/>
      <c r="OXO800" s="66"/>
      <c r="OXP800" s="67"/>
      <c r="OXQ800" s="97"/>
      <c r="OXR800" s="97"/>
      <c r="OXS800" s="62"/>
      <c r="OXT800" s="62"/>
      <c r="OXU800" s="62"/>
      <c r="OXV800" s="62"/>
      <c r="OXW800" s="62"/>
      <c r="OXX800" s="62"/>
      <c r="OXY800" s="63"/>
      <c r="OXZ800" s="64"/>
      <c r="OYA800" s="64"/>
      <c r="OYB800" s="65"/>
      <c r="OYC800" s="64"/>
      <c r="OYD800" s="65"/>
      <c r="OYE800" s="66"/>
      <c r="OYF800" s="67"/>
      <c r="OYG800" s="97"/>
      <c r="OYH800" s="97"/>
      <c r="OYI800" s="62"/>
      <c r="OYJ800" s="62"/>
      <c r="OYK800" s="62"/>
      <c r="OYL800" s="62"/>
      <c r="OYM800" s="62"/>
      <c r="OYN800" s="62"/>
      <c r="OYO800" s="63"/>
      <c r="OYP800" s="64"/>
      <c r="OYQ800" s="64"/>
      <c r="OYR800" s="65"/>
      <c r="OYS800" s="64"/>
      <c r="OYT800" s="65"/>
      <c r="OYU800" s="66"/>
      <c r="OYV800" s="67"/>
      <c r="OYW800" s="97"/>
      <c r="OYX800" s="97"/>
      <c r="OYY800" s="62"/>
      <c r="OYZ800" s="62"/>
      <c r="OZA800" s="62"/>
      <c r="OZB800" s="62"/>
      <c r="OZC800" s="62"/>
      <c r="OZD800" s="62"/>
      <c r="OZE800" s="63"/>
      <c r="OZF800" s="64"/>
      <c r="OZG800" s="64"/>
      <c r="OZH800" s="65"/>
      <c r="OZI800" s="64"/>
      <c r="OZJ800" s="65"/>
      <c r="OZK800" s="66"/>
      <c r="OZL800" s="67"/>
      <c r="OZM800" s="97"/>
      <c r="OZN800" s="97"/>
      <c r="OZO800" s="62"/>
      <c r="OZP800" s="62"/>
      <c r="OZQ800" s="62"/>
      <c r="OZR800" s="62"/>
      <c r="OZS800" s="62"/>
      <c r="OZT800" s="62"/>
      <c r="OZU800" s="63"/>
      <c r="OZV800" s="64"/>
      <c r="OZW800" s="64"/>
      <c r="OZX800" s="65"/>
      <c r="OZY800" s="64"/>
      <c r="OZZ800" s="65"/>
      <c r="PAA800" s="66"/>
      <c r="PAB800" s="67"/>
      <c r="PAC800" s="97"/>
      <c r="PAD800" s="97"/>
      <c r="PAE800" s="62"/>
      <c r="PAF800" s="62"/>
      <c r="PAG800" s="62"/>
      <c r="PAH800" s="62"/>
      <c r="PAI800" s="62"/>
      <c r="PAJ800" s="62"/>
      <c r="PAK800" s="63"/>
      <c r="PAL800" s="64"/>
      <c r="PAM800" s="64"/>
      <c r="PAN800" s="65"/>
      <c r="PAO800" s="64"/>
      <c r="PAP800" s="65"/>
      <c r="PAQ800" s="66"/>
      <c r="PAR800" s="67"/>
      <c r="PAS800" s="97"/>
      <c r="PAT800" s="97"/>
      <c r="PAU800" s="62"/>
      <c r="PAV800" s="62"/>
      <c r="PAW800" s="62"/>
      <c r="PAX800" s="62"/>
      <c r="PAY800" s="62"/>
      <c r="PAZ800" s="62"/>
      <c r="PBA800" s="63"/>
      <c r="PBB800" s="64"/>
      <c r="PBC800" s="64"/>
      <c r="PBD800" s="65"/>
      <c r="PBE800" s="64"/>
      <c r="PBF800" s="65"/>
      <c r="PBG800" s="66"/>
      <c r="PBH800" s="67"/>
      <c r="PBI800" s="97"/>
      <c r="PBJ800" s="97"/>
      <c r="PBK800" s="62"/>
      <c r="PBL800" s="62"/>
      <c r="PBM800" s="62"/>
      <c r="PBN800" s="62"/>
      <c r="PBO800" s="62"/>
      <c r="PBP800" s="62"/>
      <c r="PBQ800" s="63"/>
      <c r="PBR800" s="64"/>
      <c r="PBS800" s="64"/>
      <c r="PBT800" s="65"/>
      <c r="PBU800" s="64"/>
      <c r="PBV800" s="65"/>
      <c r="PBW800" s="66"/>
      <c r="PBX800" s="67"/>
      <c r="PBY800" s="97"/>
      <c r="PBZ800" s="97"/>
      <c r="PCA800" s="62"/>
      <c r="PCB800" s="62"/>
      <c r="PCC800" s="62"/>
      <c r="PCD800" s="62"/>
      <c r="PCE800" s="62"/>
      <c r="PCF800" s="62"/>
      <c r="PCG800" s="63"/>
      <c r="PCH800" s="64"/>
      <c r="PCI800" s="64"/>
      <c r="PCJ800" s="65"/>
      <c r="PCK800" s="64"/>
      <c r="PCL800" s="65"/>
      <c r="PCM800" s="66"/>
      <c r="PCN800" s="67"/>
      <c r="PCO800" s="97"/>
      <c r="PCP800" s="97"/>
      <c r="PCQ800" s="62"/>
      <c r="PCR800" s="62"/>
      <c r="PCS800" s="62"/>
      <c r="PCT800" s="62"/>
      <c r="PCU800" s="62"/>
      <c r="PCV800" s="62"/>
      <c r="PCW800" s="63"/>
      <c r="PCX800" s="64"/>
      <c r="PCY800" s="64"/>
      <c r="PCZ800" s="65"/>
      <c r="PDA800" s="64"/>
      <c r="PDB800" s="65"/>
      <c r="PDC800" s="66"/>
      <c r="PDD800" s="67"/>
      <c r="PDE800" s="97"/>
      <c r="PDF800" s="97"/>
      <c r="PDG800" s="62"/>
      <c r="PDH800" s="62"/>
      <c r="PDI800" s="62"/>
      <c r="PDJ800" s="62"/>
      <c r="PDK800" s="62"/>
      <c r="PDL800" s="62"/>
      <c r="PDM800" s="63"/>
      <c r="PDN800" s="64"/>
      <c r="PDO800" s="64"/>
      <c r="PDP800" s="65"/>
      <c r="PDQ800" s="64"/>
      <c r="PDR800" s="65"/>
      <c r="PDS800" s="66"/>
      <c r="PDT800" s="67"/>
      <c r="PDU800" s="97"/>
      <c r="PDV800" s="97"/>
      <c r="PDW800" s="62"/>
      <c r="PDX800" s="62"/>
      <c r="PDY800" s="62"/>
      <c r="PDZ800" s="62"/>
      <c r="PEA800" s="62"/>
      <c r="PEB800" s="62"/>
      <c r="PEC800" s="63"/>
      <c r="PED800" s="64"/>
      <c r="PEE800" s="64"/>
      <c r="PEF800" s="65"/>
      <c r="PEG800" s="64"/>
      <c r="PEH800" s="65"/>
      <c r="PEI800" s="66"/>
      <c r="PEJ800" s="67"/>
      <c r="PEK800" s="97"/>
      <c r="PEL800" s="97"/>
      <c r="PEM800" s="62"/>
      <c r="PEN800" s="62"/>
      <c r="PEO800" s="62"/>
      <c r="PEP800" s="62"/>
      <c r="PEQ800" s="62"/>
      <c r="PER800" s="62"/>
      <c r="PES800" s="63"/>
      <c r="PET800" s="64"/>
      <c r="PEU800" s="64"/>
      <c r="PEV800" s="65"/>
      <c r="PEW800" s="64"/>
      <c r="PEX800" s="65"/>
      <c r="PEY800" s="66"/>
      <c r="PEZ800" s="67"/>
      <c r="PFA800" s="97"/>
      <c r="PFB800" s="97"/>
      <c r="PFC800" s="62"/>
      <c r="PFD800" s="62"/>
      <c r="PFE800" s="62"/>
      <c r="PFF800" s="62"/>
      <c r="PFG800" s="62"/>
      <c r="PFH800" s="62"/>
      <c r="PFI800" s="63"/>
      <c r="PFJ800" s="64"/>
      <c r="PFK800" s="64"/>
      <c r="PFL800" s="65"/>
      <c r="PFM800" s="64"/>
      <c r="PFN800" s="65"/>
      <c r="PFO800" s="66"/>
      <c r="PFP800" s="67"/>
      <c r="PFQ800" s="97"/>
      <c r="PFR800" s="97"/>
      <c r="PFS800" s="62"/>
      <c r="PFT800" s="62"/>
      <c r="PFU800" s="62"/>
      <c r="PFV800" s="62"/>
      <c r="PFW800" s="62"/>
      <c r="PFX800" s="62"/>
      <c r="PFY800" s="63"/>
      <c r="PFZ800" s="64"/>
      <c r="PGA800" s="64"/>
      <c r="PGB800" s="65"/>
      <c r="PGC800" s="64"/>
      <c r="PGD800" s="65"/>
      <c r="PGE800" s="66"/>
      <c r="PGF800" s="67"/>
      <c r="PGG800" s="97"/>
      <c r="PGH800" s="97"/>
      <c r="PGI800" s="62"/>
      <c r="PGJ800" s="62"/>
      <c r="PGK800" s="62"/>
      <c r="PGL800" s="62"/>
      <c r="PGM800" s="62"/>
      <c r="PGN800" s="62"/>
      <c r="PGO800" s="63"/>
      <c r="PGP800" s="64"/>
      <c r="PGQ800" s="64"/>
      <c r="PGR800" s="65"/>
      <c r="PGS800" s="64"/>
      <c r="PGT800" s="65"/>
      <c r="PGU800" s="66"/>
      <c r="PGV800" s="67"/>
      <c r="PGW800" s="97"/>
      <c r="PGX800" s="97"/>
      <c r="PGY800" s="62"/>
      <c r="PGZ800" s="62"/>
      <c r="PHA800" s="62"/>
      <c r="PHB800" s="62"/>
      <c r="PHC800" s="62"/>
      <c r="PHD800" s="62"/>
      <c r="PHE800" s="63"/>
      <c r="PHF800" s="64"/>
      <c r="PHG800" s="64"/>
      <c r="PHH800" s="65"/>
      <c r="PHI800" s="64"/>
      <c r="PHJ800" s="65"/>
      <c r="PHK800" s="66"/>
      <c r="PHL800" s="67"/>
      <c r="PHM800" s="97"/>
      <c r="PHN800" s="97"/>
      <c r="PHO800" s="62"/>
      <c r="PHP800" s="62"/>
      <c r="PHQ800" s="62"/>
      <c r="PHR800" s="62"/>
      <c r="PHS800" s="62"/>
      <c r="PHT800" s="62"/>
      <c r="PHU800" s="63"/>
      <c r="PHV800" s="64"/>
      <c r="PHW800" s="64"/>
      <c r="PHX800" s="65"/>
      <c r="PHY800" s="64"/>
      <c r="PHZ800" s="65"/>
      <c r="PIA800" s="66"/>
      <c r="PIB800" s="67"/>
      <c r="PIC800" s="97"/>
      <c r="PID800" s="97"/>
      <c r="PIE800" s="62"/>
      <c r="PIF800" s="62"/>
      <c r="PIG800" s="62"/>
      <c r="PIH800" s="62"/>
      <c r="PII800" s="62"/>
      <c r="PIJ800" s="62"/>
      <c r="PIK800" s="63"/>
      <c r="PIL800" s="64"/>
      <c r="PIM800" s="64"/>
      <c r="PIN800" s="65"/>
      <c r="PIO800" s="64"/>
      <c r="PIP800" s="65"/>
      <c r="PIQ800" s="66"/>
      <c r="PIR800" s="67"/>
      <c r="PIS800" s="97"/>
      <c r="PIT800" s="97"/>
      <c r="PIU800" s="62"/>
      <c r="PIV800" s="62"/>
      <c r="PIW800" s="62"/>
      <c r="PIX800" s="62"/>
      <c r="PIY800" s="62"/>
      <c r="PIZ800" s="62"/>
      <c r="PJA800" s="63"/>
      <c r="PJB800" s="64"/>
      <c r="PJC800" s="64"/>
      <c r="PJD800" s="65"/>
      <c r="PJE800" s="64"/>
      <c r="PJF800" s="65"/>
      <c r="PJG800" s="66"/>
      <c r="PJH800" s="67"/>
      <c r="PJI800" s="97"/>
      <c r="PJJ800" s="97"/>
      <c r="PJK800" s="62"/>
      <c r="PJL800" s="62"/>
      <c r="PJM800" s="62"/>
      <c r="PJN800" s="62"/>
      <c r="PJO800" s="62"/>
      <c r="PJP800" s="62"/>
      <c r="PJQ800" s="63"/>
      <c r="PJR800" s="64"/>
      <c r="PJS800" s="64"/>
      <c r="PJT800" s="65"/>
      <c r="PJU800" s="64"/>
      <c r="PJV800" s="65"/>
      <c r="PJW800" s="66"/>
      <c r="PJX800" s="67"/>
      <c r="PJY800" s="97"/>
      <c r="PJZ800" s="97"/>
      <c r="PKA800" s="62"/>
      <c r="PKB800" s="62"/>
      <c r="PKC800" s="62"/>
      <c r="PKD800" s="62"/>
      <c r="PKE800" s="62"/>
      <c r="PKF800" s="62"/>
      <c r="PKG800" s="63"/>
      <c r="PKH800" s="64"/>
      <c r="PKI800" s="64"/>
      <c r="PKJ800" s="65"/>
      <c r="PKK800" s="64"/>
      <c r="PKL800" s="65"/>
      <c r="PKM800" s="66"/>
      <c r="PKN800" s="67"/>
      <c r="PKO800" s="97"/>
      <c r="PKP800" s="97"/>
      <c r="PKQ800" s="62"/>
      <c r="PKR800" s="62"/>
      <c r="PKS800" s="62"/>
      <c r="PKT800" s="62"/>
      <c r="PKU800" s="62"/>
      <c r="PKV800" s="62"/>
      <c r="PKW800" s="63"/>
      <c r="PKX800" s="64"/>
      <c r="PKY800" s="64"/>
      <c r="PKZ800" s="65"/>
      <c r="PLA800" s="64"/>
      <c r="PLB800" s="65"/>
      <c r="PLC800" s="66"/>
      <c r="PLD800" s="67"/>
      <c r="PLE800" s="97"/>
      <c r="PLF800" s="97"/>
      <c r="PLG800" s="62"/>
      <c r="PLH800" s="62"/>
      <c r="PLI800" s="62"/>
      <c r="PLJ800" s="62"/>
      <c r="PLK800" s="62"/>
      <c r="PLL800" s="62"/>
      <c r="PLM800" s="63"/>
      <c r="PLN800" s="64"/>
      <c r="PLO800" s="64"/>
      <c r="PLP800" s="65"/>
      <c r="PLQ800" s="64"/>
      <c r="PLR800" s="65"/>
      <c r="PLS800" s="66"/>
      <c r="PLT800" s="67"/>
      <c r="PLU800" s="97"/>
      <c r="PLV800" s="97"/>
      <c r="PLW800" s="62"/>
      <c r="PLX800" s="62"/>
      <c r="PLY800" s="62"/>
      <c r="PLZ800" s="62"/>
      <c r="PMA800" s="62"/>
      <c r="PMB800" s="62"/>
      <c r="PMC800" s="63"/>
      <c r="PMD800" s="64"/>
      <c r="PME800" s="64"/>
      <c r="PMF800" s="65"/>
      <c r="PMG800" s="64"/>
      <c r="PMH800" s="65"/>
      <c r="PMI800" s="66"/>
      <c r="PMJ800" s="67"/>
      <c r="PMK800" s="97"/>
      <c r="PML800" s="97"/>
      <c r="PMM800" s="62"/>
      <c r="PMN800" s="62"/>
      <c r="PMO800" s="62"/>
      <c r="PMP800" s="62"/>
      <c r="PMQ800" s="62"/>
      <c r="PMR800" s="62"/>
      <c r="PMS800" s="63"/>
      <c r="PMT800" s="64"/>
      <c r="PMU800" s="64"/>
      <c r="PMV800" s="65"/>
      <c r="PMW800" s="64"/>
      <c r="PMX800" s="65"/>
      <c r="PMY800" s="66"/>
      <c r="PMZ800" s="67"/>
      <c r="PNA800" s="97"/>
      <c r="PNB800" s="97"/>
      <c r="PNC800" s="62"/>
      <c r="PND800" s="62"/>
      <c r="PNE800" s="62"/>
      <c r="PNF800" s="62"/>
      <c r="PNG800" s="62"/>
      <c r="PNH800" s="62"/>
      <c r="PNI800" s="63"/>
      <c r="PNJ800" s="64"/>
      <c r="PNK800" s="64"/>
      <c r="PNL800" s="65"/>
      <c r="PNM800" s="64"/>
      <c r="PNN800" s="65"/>
      <c r="PNO800" s="66"/>
      <c r="PNP800" s="67"/>
      <c r="PNQ800" s="97"/>
      <c r="PNR800" s="97"/>
      <c r="PNS800" s="62"/>
      <c r="PNT800" s="62"/>
      <c r="PNU800" s="62"/>
      <c r="PNV800" s="62"/>
      <c r="PNW800" s="62"/>
      <c r="PNX800" s="62"/>
      <c r="PNY800" s="63"/>
      <c r="PNZ800" s="64"/>
      <c r="POA800" s="64"/>
      <c r="POB800" s="65"/>
      <c r="POC800" s="64"/>
      <c r="POD800" s="65"/>
      <c r="POE800" s="66"/>
      <c r="POF800" s="67"/>
      <c r="POG800" s="97"/>
      <c r="POH800" s="97"/>
      <c r="POI800" s="62"/>
      <c r="POJ800" s="62"/>
      <c r="POK800" s="62"/>
      <c r="POL800" s="62"/>
      <c r="POM800" s="62"/>
      <c r="PON800" s="62"/>
      <c r="POO800" s="63"/>
      <c r="POP800" s="64"/>
      <c r="POQ800" s="64"/>
      <c r="POR800" s="65"/>
      <c r="POS800" s="64"/>
      <c r="POT800" s="65"/>
      <c r="POU800" s="66"/>
      <c r="POV800" s="67"/>
      <c r="POW800" s="97"/>
      <c r="POX800" s="97"/>
      <c r="POY800" s="62"/>
      <c r="POZ800" s="62"/>
      <c r="PPA800" s="62"/>
      <c r="PPB800" s="62"/>
      <c r="PPC800" s="62"/>
      <c r="PPD800" s="62"/>
      <c r="PPE800" s="63"/>
      <c r="PPF800" s="64"/>
      <c r="PPG800" s="64"/>
      <c r="PPH800" s="65"/>
      <c r="PPI800" s="64"/>
      <c r="PPJ800" s="65"/>
      <c r="PPK800" s="66"/>
      <c r="PPL800" s="67"/>
      <c r="PPM800" s="97"/>
      <c r="PPN800" s="97"/>
      <c r="PPO800" s="62"/>
      <c r="PPP800" s="62"/>
      <c r="PPQ800" s="62"/>
      <c r="PPR800" s="62"/>
      <c r="PPS800" s="62"/>
      <c r="PPT800" s="62"/>
      <c r="PPU800" s="63"/>
      <c r="PPV800" s="64"/>
      <c r="PPW800" s="64"/>
      <c r="PPX800" s="65"/>
      <c r="PPY800" s="64"/>
      <c r="PPZ800" s="65"/>
      <c r="PQA800" s="66"/>
      <c r="PQB800" s="67"/>
      <c r="PQC800" s="97"/>
      <c r="PQD800" s="97"/>
      <c r="PQE800" s="62"/>
      <c r="PQF800" s="62"/>
      <c r="PQG800" s="62"/>
      <c r="PQH800" s="62"/>
      <c r="PQI800" s="62"/>
      <c r="PQJ800" s="62"/>
      <c r="PQK800" s="63"/>
      <c r="PQL800" s="64"/>
      <c r="PQM800" s="64"/>
      <c r="PQN800" s="65"/>
      <c r="PQO800" s="64"/>
      <c r="PQP800" s="65"/>
      <c r="PQQ800" s="66"/>
      <c r="PQR800" s="67"/>
      <c r="PQS800" s="97"/>
      <c r="PQT800" s="97"/>
      <c r="PQU800" s="62"/>
      <c r="PQV800" s="62"/>
      <c r="PQW800" s="62"/>
      <c r="PQX800" s="62"/>
      <c r="PQY800" s="62"/>
      <c r="PQZ800" s="62"/>
      <c r="PRA800" s="63"/>
      <c r="PRB800" s="64"/>
      <c r="PRC800" s="64"/>
      <c r="PRD800" s="65"/>
      <c r="PRE800" s="64"/>
      <c r="PRF800" s="65"/>
      <c r="PRG800" s="66"/>
      <c r="PRH800" s="67"/>
      <c r="PRI800" s="97"/>
      <c r="PRJ800" s="97"/>
      <c r="PRK800" s="62"/>
      <c r="PRL800" s="62"/>
      <c r="PRM800" s="62"/>
      <c r="PRN800" s="62"/>
      <c r="PRO800" s="62"/>
      <c r="PRP800" s="62"/>
      <c r="PRQ800" s="63"/>
      <c r="PRR800" s="64"/>
      <c r="PRS800" s="64"/>
      <c r="PRT800" s="65"/>
      <c r="PRU800" s="64"/>
      <c r="PRV800" s="65"/>
      <c r="PRW800" s="66"/>
      <c r="PRX800" s="67"/>
      <c r="PRY800" s="97"/>
      <c r="PRZ800" s="97"/>
      <c r="PSA800" s="62"/>
      <c r="PSB800" s="62"/>
      <c r="PSC800" s="62"/>
      <c r="PSD800" s="62"/>
      <c r="PSE800" s="62"/>
      <c r="PSF800" s="62"/>
      <c r="PSG800" s="63"/>
      <c r="PSH800" s="64"/>
      <c r="PSI800" s="64"/>
      <c r="PSJ800" s="65"/>
      <c r="PSK800" s="64"/>
      <c r="PSL800" s="65"/>
      <c r="PSM800" s="66"/>
      <c r="PSN800" s="67"/>
      <c r="PSO800" s="97"/>
      <c r="PSP800" s="97"/>
      <c r="PSQ800" s="62"/>
      <c r="PSR800" s="62"/>
      <c r="PSS800" s="62"/>
      <c r="PST800" s="62"/>
      <c r="PSU800" s="62"/>
      <c r="PSV800" s="62"/>
      <c r="PSW800" s="63"/>
      <c r="PSX800" s="64"/>
      <c r="PSY800" s="64"/>
      <c r="PSZ800" s="65"/>
      <c r="PTA800" s="64"/>
      <c r="PTB800" s="65"/>
      <c r="PTC800" s="66"/>
      <c r="PTD800" s="67"/>
      <c r="PTE800" s="97"/>
      <c r="PTF800" s="97"/>
      <c r="PTG800" s="62"/>
      <c r="PTH800" s="62"/>
      <c r="PTI800" s="62"/>
      <c r="PTJ800" s="62"/>
      <c r="PTK800" s="62"/>
      <c r="PTL800" s="62"/>
      <c r="PTM800" s="63"/>
      <c r="PTN800" s="64"/>
      <c r="PTO800" s="64"/>
      <c r="PTP800" s="65"/>
      <c r="PTQ800" s="64"/>
      <c r="PTR800" s="65"/>
      <c r="PTS800" s="66"/>
      <c r="PTT800" s="67"/>
      <c r="PTU800" s="97"/>
      <c r="PTV800" s="97"/>
      <c r="PTW800" s="62"/>
      <c r="PTX800" s="62"/>
      <c r="PTY800" s="62"/>
      <c r="PTZ800" s="62"/>
      <c r="PUA800" s="62"/>
      <c r="PUB800" s="62"/>
      <c r="PUC800" s="63"/>
      <c r="PUD800" s="64"/>
      <c r="PUE800" s="64"/>
      <c r="PUF800" s="65"/>
      <c r="PUG800" s="64"/>
      <c r="PUH800" s="65"/>
      <c r="PUI800" s="66"/>
      <c r="PUJ800" s="67"/>
      <c r="PUK800" s="97"/>
      <c r="PUL800" s="97"/>
      <c r="PUM800" s="62"/>
      <c r="PUN800" s="62"/>
      <c r="PUO800" s="62"/>
      <c r="PUP800" s="62"/>
      <c r="PUQ800" s="62"/>
      <c r="PUR800" s="62"/>
      <c r="PUS800" s="63"/>
      <c r="PUT800" s="64"/>
      <c r="PUU800" s="64"/>
      <c r="PUV800" s="65"/>
      <c r="PUW800" s="64"/>
      <c r="PUX800" s="65"/>
      <c r="PUY800" s="66"/>
      <c r="PUZ800" s="67"/>
      <c r="PVA800" s="97"/>
      <c r="PVB800" s="97"/>
      <c r="PVC800" s="62"/>
      <c r="PVD800" s="62"/>
      <c r="PVE800" s="62"/>
      <c r="PVF800" s="62"/>
      <c r="PVG800" s="62"/>
      <c r="PVH800" s="62"/>
      <c r="PVI800" s="63"/>
      <c r="PVJ800" s="64"/>
      <c r="PVK800" s="64"/>
      <c r="PVL800" s="65"/>
      <c r="PVM800" s="64"/>
      <c r="PVN800" s="65"/>
      <c r="PVO800" s="66"/>
      <c r="PVP800" s="67"/>
      <c r="PVQ800" s="97"/>
      <c r="PVR800" s="97"/>
      <c r="PVS800" s="62"/>
      <c r="PVT800" s="62"/>
      <c r="PVU800" s="62"/>
      <c r="PVV800" s="62"/>
      <c r="PVW800" s="62"/>
      <c r="PVX800" s="62"/>
      <c r="PVY800" s="63"/>
      <c r="PVZ800" s="64"/>
      <c r="PWA800" s="64"/>
      <c r="PWB800" s="65"/>
      <c r="PWC800" s="64"/>
      <c r="PWD800" s="65"/>
      <c r="PWE800" s="66"/>
      <c r="PWF800" s="67"/>
      <c r="PWG800" s="97"/>
      <c r="PWH800" s="97"/>
      <c r="PWI800" s="62"/>
      <c r="PWJ800" s="62"/>
      <c r="PWK800" s="62"/>
      <c r="PWL800" s="62"/>
      <c r="PWM800" s="62"/>
      <c r="PWN800" s="62"/>
      <c r="PWO800" s="63"/>
      <c r="PWP800" s="64"/>
      <c r="PWQ800" s="64"/>
      <c r="PWR800" s="65"/>
      <c r="PWS800" s="64"/>
      <c r="PWT800" s="65"/>
      <c r="PWU800" s="66"/>
      <c r="PWV800" s="67"/>
      <c r="PWW800" s="97"/>
      <c r="PWX800" s="97"/>
      <c r="PWY800" s="62"/>
      <c r="PWZ800" s="62"/>
      <c r="PXA800" s="62"/>
      <c r="PXB800" s="62"/>
      <c r="PXC800" s="62"/>
      <c r="PXD800" s="62"/>
      <c r="PXE800" s="63"/>
      <c r="PXF800" s="64"/>
      <c r="PXG800" s="64"/>
      <c r="PXH800" s="65"/>
      <c r="PXI800" s="64"/>
      <c r="PXJ800" s="65"/>
      <c r="PXK800" s="66"/>
      <c r="PXL800" s="67"/>
      <c r="PXM800" s="97"/>
      <c r="PXN800" s="97"/>
      <c r="PXO800" s="62"/>
      <c r="PXP800" s="62"/>
      <c r="PXQ800" s="62"/>
      <c r="PXR800" s="62"/>
      <c r="PXS800" s="62"/>
      <c r="PXT800" s="62"/>
      <c r="PXU800" s="63"/>
      <c r="PXV800" s="64"/>
      <c r="PXW800" s="64"/>
      <c r="PXX800" s="65"/>
      <c r="PXY800" s="64"/>
      <c r="PXZ800" s="65"/>
      <c r="PYA800" s="66"/>
      <c r="PYB800" s="67"/>
      <c r="PYC800" s="97"/>
      <c r="PYD800" s="97"/>
      <c r="PYE800" s="62"/>
      <c r="PYF800" s="62"/>
      <c r="PYG800" s="62"/>
      <c r="PYH800" s="62"/>
      <c r="PYI800" s="62"/>
      <c r="PYJ800" s="62"/>
      <c r="PYK800" s="63"/>
      <c r="PYL800" s="64"/>
      <c r="PYM800" s="64"/>
      <c r="PYN800" s="65"/>
      <c r="PYO800" s="64"/>
      <c r="PYP800" s="65"/>
      <c r="PYQ800" s="66"/>
      <c r="PYR800" s="67"/>
      <c r="PYS800" s="97"/>
      <c r="PYT800" s="97"/>
      <c r="PYU800" s="62"/>
      <c r="PYV800" s="62"/>
      <c r="PYW800" s="62"/>
      <c r="PYX800" s="62"/>
      <c r="PYY800" s="62"/>
      <c r="PYZ800" s="62"/>
      <c r="PZA800" s="63"/>
      <c r="PZB800" s="64"/>
      <c r="PZC800" s="64"/>
      <c r="PZD800" s="65"/>
      <c r="PZE800" s="64"/>
      <c r="PZF800" s="65"/>
      <c r="PZG800" s="66"/>
      <c r="PZH800" s="67"/>
      <c r="PZI800" s="97"/>
      <c r="PZJ800" s="97"/>
      <c r="PZK800" s="62"/>
      <c r="PZL800" s="62"/>
      <c r="PZM800" s="62"/>
      <c r="PZN800" s="62"/>
      <c r="PZO800" s="62"/>
      <c r="PZP800" s="62"/>
      <c r="PZQ800" s="63"/>
      <c r="PZR800" s="64"/>
      <c r="PZS800" s="64"/>
      <c r="PZT800" s="65"/>
      <c r="PZU800" s="64"/>
      <c r="PZV800" s="65"/>
      <c r="PZW800" s="66"/>
      <c r="PZX800" s="67"/>
      <c r="PZY800" s="97"/>
      <c r="PZZ800" s="97"/>
      <c r="QAA800" s="62"/>
      <c r="QAB800" s="62"/>
      <c r="QAC800" s="62"/>
      <c r="QAD800" s="62"/>
      <c r="QAE800" s="62"/>
      <c r="QAF800" s="62"/>
      <c r="QAG800" s="63"/>
      <c r="QAH800" s="64"/>
      <c r="QAI800" s="64"/>
      <c r="QAJ800" s="65"/>
      <c r="QAK800" s="64"/>
      <c r="QAL800" s="65"/>
      <c r="QAM800" s="66"/>
      <c r="QAN800" s="67"/>
      <c r="QAO800" s="97"/>
      <c r="QAP800" s="97"/>
      <c r="QAQ800" s="62"/>
      <c r="QAR800" s="62"/>
      <c r="QAS800" s="62"/>
      <c r="QAT800" s="62"/>
      <c r="QAU800" s="62"/>
      <c r="QAV800" s="62"/>
      <c r="QAW800" s="63"/>
      <c r="QAX800" s="64"/>
      <c r="QAY800" s="64"/>
      <c r="QAZ800" s="65"/>
      <c r="QBA800" s="64"/>
      <c r="QBB800" s="65"/>
      <c r="QBC800" s="66"/>
      <c r="QBD800" s="67"/>
      <c r="QBE800" s="97"/>
      <c r="QBF800" s="97"/>
      <c r="QBG800" s="62"/>
      <c r="QBH800" s="62"/>
      <c r="QBI800" s="62"/>
      <c r="QBJ800" s="62"/>
      <c r="QBK800" s="62"/>
      <c r="QBL800" s="62"/>
      <c r="QBM800" s="63"/>
      <c r="QBN800" s="64"/>
      <c r="QBO800" s="64"/>
      <c r="QBP800" s="65"/>
      <c r="QBQ800" s="64"/>
      <c r="QBR800" s="65"/>
      <c r="QBS800" s="66"/>
      <c r="QBT800" s="67"/>
      <c r="QBU800" s="97"/>
      <c r="QBV800" s="97"/>
      <c r="QBW800" s="62"/>
      <c r="QBX800" s="62"/>
      <c r="QBY800" s="62"/>
      <c r="QBZ800" s="62"/>
      <c r="QCA800" s="62"/>
      <c r="QCB800" s="62"/>
      <c r="QCC800" s="63"/>
      <c r="QCD800" s="64"/>
      <c r="QCE800" s="64"/>
      <c r="QCF800" s="65"/>
      <c r="QCG800" s="64"/>
      <c r="QCH800" s="65"/>
      <c r="QCI800" s="66"/>
      <c r="QCJ800" s="67"/>
      <c r="QCK800" s="97"/>
      <c r="QCL800" s="97"/>
      <c r="QCM800" s="62"/>
      <c r="QCN800" s="62"/>
      <c r="QCO800" s="62"/>
      <c r="QCP800" s="62"/>
      <c r="QCQ800" s="62"/>
      <c r="QCR800" s="62"/>
      <c r="QCS800" s="63"/>
      <c r="QCT800" s="64"/>
      <c r="QCU800" s="64"/>
      <c r="QCV800" s="65"/>
      <c r="QCW800" s="64"/>
      <c r="QCX800" s="65"/>
      <c r="QCY800" s="66"/>
      <c r="QCZ800" s="67"/>
      <c r="QDA800" s="97"/>
      <c r="QDB800" s="97"/>
      <c r="QDC800" s="62"/>
      <c r="QDD800" s="62"/>
      <c r="QDE800" s="62"/>
      <c r="QDF800" s="62"/>
      <c r="QDG800" s="62"/>
      <c r="QDH800" s="62"/>
      <c r="QDI800" s="63"/>
      <c r="QDJ800" s="64"/>
      <c r="QDK800" s="64"/>
      <c r="QDL800" s="65"/>
      <c r="QDM800" s="64"/>
      <c r="QDN800" s="65"/>
      <c r="QDO800" s="66"/>
      <c r="QDP800" s="67"/>
      <c r="QDQ800" s="97"/>
      <c r="QDR800" s="97"/>
      <c r="QDS800" s="62"/>
      <c r="QDT800" s="62"/>
      <c r="QDU800" s="62"/>
      <c r="QDV800" s="62"/>
      <c r="QDW800" s="62"/>
      <c r="QDX800" s="62"/>
      <c r="QDY800" s="63"/>
      <c r="QDZ800" s="64"/>
      <c r="QEA800" s="64"/>
      <c r="QEB800" s="65"/>
      <c r="QEC800" s="64"/>
      <c r="QED800" s="65"/>
      <c r="QEE800" s="66"/>
      <c r="QEF800" s="67"/>
      <c r="QEG800" s="97"/>
      <c r="QEH800" s="97"/>
      <c r="QEI800" s="62"/>
      <c r="QEJ800" s="62"/>
      <c r="QEK800" s="62"/>
      <c r="QEL800" s="62"/>
      <c r="QEM800" s="62"/>
      <c r="QEN800" s="62"/>
      <c r="QEO800" s="63"/>
      <c r="QEP800" s="64"/>
      <c r="QEQ800" s="64"/>
      <c r="QER800" s="65"/>
      <c r="QES800" s="64"/>
      <c r="QET800" s="65"/>
      <c r="QEU800" s="66"/>
      <c r="QEV800" s="67"/>
      <c r="QEW800" s="97"/>
      <c r="QEX800" s="97"/>
      <c r="QEY800" s="62"/>
      <c r="QEZ800" s="62"/>
      <c r="QFA800" s="62"/>
      <c r="QFB800" s="62"/>
      <c r="QFC800" s="62"/>
      <c r="QFD800" s="62"/>
      <c r="QFE800" s="63"/>
      <c r="QFF800" s="64"/>
      <c r="QFG800" s="64"/>
      <c r="QFH800" s="65"/>
      <c r="QFI800" s="64"/>
      <c r="QFJ800" s="65"/>
      <c r="QFK800" s="66"/>
      <c r="QFL800" s="67"/>
      <c r="QFM800" s="97"/>
      <c r="QFN800" s="97"/>
      <c r="QFO800" s="62"/>
      <c r="QFP800" s="62"/>
      <c r="QFQ800" s="62"/>
      <c r="QFR800" s="62"/>
      <c r="QFS800" s="62"/>
      <c r="QFT800" s="62"/>
      <c r="QFU800" s="63"/>
      <c r="QFV800" s="64"/>
      <c r="QFW800" s="64"/>
      <c r="QFX800" s="65"/>
      <c r="QFY800" s="64"/>
      <c r="QFZ800" s="65"/>
      <c r="QGA800" s="66"/>
      <c r="QGB800" s="67"/>
      <c r="QGC800" s="97"/>
      <c r="QGD800" s="97"/>
      <c r="QGE800" s="62"/>
      <c r="QGF800" s="62"/>
      <c r="QGG800" s="62"/>
      <c r="QGH800" s="62"/>
      <c r="QGI800" s="62"/>
      <c r="QGJ800" s="62"/>
      <c r="QGK800" s="63"/>
      <c r="QGL800" s="64"/>
      <c r="QGM800" s="64"/>
      <c r="QGN800" s="65"/>
      <c r="QGO800" s="64"/>
      <c r="QGP800" s="65"/>
      <c r="QGQ800" s="66"/>
      <c r="QGR800" s="67"/>
      <c r="QGS800" s="97"/>
      <c r="QGT800" s="97"/>
      <c r="QGU800" s="62"/>
      <c r="QGV800" s="62"/>
      <c r="QGW800" s="62"/>
      <c r="QGX800" s="62"/>
      <c r="QGY800" s="62"/>
      <c r="QGZ800" s="62"/>
      <c r="QHA800" s="63"/>
      <c r="QHB800" s="64"/>
      <c r="QHC800" s="64"/>
      <c r="QHD800" s="65"/>
      <c r="QHE800" s="64"/>
      <c r="QHF800" s="65"/>
      <c r="QHG800" s="66"/>
      <c r="QHH800" s="67"/>
      <c r="QHI800" s="97"/>
      <c r="QHJ800" s="97"/>
      <c r="QHK800" s="62"/>
      <c r="QHL800" s="62"/>
      <c r="QHM800" s="62"/>
      <c r="QHN800" s="62"/>
      <c r="QHO800" s="62"/>
      <c r="QHP800" s="62"/>
      <c r="QHQ800" s="63"/>
      <c r="QHR800" s="64"/>
      <c r="QHS800" s="64"/>
      <c r="QHT800" s="65"/>
      <c r="QHU800" s="64"/>
      <c r="QHV800" s="65"/>
      <c r="QHW800" s="66"/>
      <c r="QHX800" s="67"/>
      <c r="QHY800" s="97"/>
      <c r="QHZ800" s="97"/>
      <c r="QIA800" s="62"/>
      <c r="QIB800" s="62"/>
      <c r="QIC800" s="62"/>
      <c r="QID800" s="62"/>
      <c r="QIE800" s="62"/>
      <c r="QIF800" s="62"/>
      <c r="QIG800" s="63"/>
      <c r="QIH800" s="64"/>
      <c r="QII800" s="64"/>
      <c r="QIJ800" s="65"/>
      <c r="QIK800" s="64"/>
      <c r="QIL800" s="65"/>
      <c r="QIM800" s="66"/>
      <c r="QIN800" s="67"/>
      <c r="QIO800" s="97"/>
      <c r="QIP800" s="97"/>
      <c r="QIQ800" s="62"/>
      <c r="QIR800" s="62"/>
      <c r="QIS800" s="62"/>
      <c r="QIT800" s="62"/>
      <c r="QIU800" s="62"/>
      <c r="QIV800" s="62"/>
      <c r="QIW800" s="63"/>
      <c r="QIX800" s="64"/>
      <c r="QIY800" s="64"/>
      <c r="QIZ800" s="65"/>
      <c r="QJA800" s="64"/>
      <c r="QJB800" s="65"/>
      <c r="QJC800" s="66"/>
      <c r="QJD800" s="67"/>
      <c r="QJE800" s="97"/>
      <c r="QJF800" s="97"/>
      <c r="QJG800" s="62"/>
      <c r="QJH800" s="62"/>
      <c r="QJI800" s="62"/>
      <c r="QJJ800" s="62"/>
      <c r="QJK800" s="62"/>
      <c r="QJL800" s="62"/>
      <c r="QJM800" s="63"/>
      <c r="QJN800" s="64"/>
      <c r="QJO800" s="64"/>
      <c r="QJP800" s="65"/>
      <c r="QJQ800" s="64"/>
      <c r="QJR800" s="65"/>
      <c r="QJS800" s="66"/>
      <c r="QJT800" s="67"/>
      <c r="QJU800" s="97"/>
      <c r="QJV800" s="97"/>
      <c r="QJW800" s="62"/>
      <c r="QJX800" s="62"/>
      <c r="QJY800" s="62"/>
      <c r="QJZ800" s="62"/>
      <c r="QKA800" s="62"/>
      <c r="QKB800" s="62"/>
      <c r="QKC800" s="63"/>
      <c r="QKD800" s="64"/>
      <c r="QKE800" s="64"/>
      <c r="QKF800" s="65"/>
      <c r="QKG800" s="64"/>
      <c r="QKH800" s="65"/>
      <c r="QKI800" s="66"/>
      <c r="QKJ800" s="67"/>
      <c r="QKK800" s="97"/>
      <c r="QKL800" s="97"/>
      <c r="QKM800" s="62"/>
      <c r="QKN800" s="62"/>
      <c r="QKO800" s="62"/>
      <c r="QKP800" s="62"/>
      <c r="QKQ800" s="62"/>
      <c r="QKR800" s="62"/>
      <c r="QKS800" s="63"/>
      <c r="QKT800" s="64"/>
      <c r="QKU800" s="64"/>
      <c r="QKV800" s="65"/>
      <c r="QKW800" s="64"/>
      <c r="QKX800" s="65"/>
      <c r="QKY800" s="66"/>
      <c r="QKZ800" s="67"/>
      <c r="QLA800" s="97"/>
      <c r="QLB800" s="97"/>
      <c r="QLC800" s="62"/>
      <c r="QLD800" s="62"/>
      <c r="QLE800" s="62"/>
      <c r="QLF800" s="62"/>
      <c r="QLG800" s="62"/>
      <c r="QLH800" s="62"/>
      <c r="QLI800" s="63"/>
      <c r="QLJ800" s="64"/>
      <c r="QLK800" s="64"/>
      <c r="QLL800" s="65"/>
      <c r="QLM800" s="64"/>
      <c r="QLN800" s="65"/>
      <c r="QLO800" s="66"/>
      <c r="QLP800" s="67"/>
      <c r="QLQ800" s="97"/>
      <c r="QLR800" s="97"/>
      <c r="QLS800" s="62"/>
      <c r="QLT800" s="62"/>
      <c r="QLU800" s="62"/>
      <c r="QLV800" s="62"/>
      <c r="QLW800" s="62"/>
      <c r="QLX800" s="62"/>
      <c r="QLY800" s="63"/>
      <c r="QLZ800" s="64"/>
      <c r="QMA800" s="64"/>
      <c r="QMB800" s="65"/>
      <c r="QMC800" s="64"/>
      <c r="QMD800" s="65"/>
      <c r="QME800" s="66"/>
      <c r="QMF800" s="67"/>
      <c r="QMG800" s="97"/>
      <c r="QMH800" s="97"/>
      <c r="QMI800" s="62"/>
      <c r="QMJ800" s="62"/>
      <c r="QMK800" s="62"/>
      <c r="QML800" s="62"/>
      <c r="QMM800" s="62"/>
      <c r="QMN800" s="62"/>
      <c r="QMO800" s="63"/>
      <c r="QMP800" s="64"/>
      <c r="QMQ800" s="64"/>
      <c r="QMR800" s="65"/>
      <c r="QMS800" s="64"/>
      <c r="QMT800" s="65"/>
      <c r="QMU800" s="66"/>
      <c r="QMV800" s="67"/>
      <c r="QMW800" s="97"/>
      <c r="QMX800" s="97"/>
      <c r="QMY800" s="62"/>
      <c r="QMZ800" s="62"/>
      <c r="QNA800" s="62"/>
      <c r="QNB800" s="62"/>
      <c r="QNC800" s="62"/>
      <c r="QND800" s="62"/>
      <c r="QNE800" s="63"/>
      <c r="QNF800" s="64"/>
      <c r="QNG800" s="64"/>
      <c r="QNH800" s="65"/>
      <c r="QNI800" s="64"/>
      <c r="QNJ800" s="65"/>
      <c r="QNK800" s="66"/>
      <c r="QNL800" s="67"/>
      <c r="QNM800" s="97"/>
      <c r="QNN800" s="97"/>
      <c r="QNO800" s="62"/>
      <c r="QNP800" s="62"/>
      <c r="QNQ800" s="62"/>
      <c r="QNR800" s="62"/>
      <c r="QNS800" s="62"/>
      <c r="QNT800" s="62"/>
      <c r="QNU800" s="63"/>
      <c r="QNV800" s="64"/>
      <c r="QNW800" s="64"/>
      <c r="QNX800" s="65"/>
      <c r="QNY800" s="64"/>
      <c r="QNZ800" s="65"/>
      <c r="QOA800" s="66"/>
      <c r="QOB800" s="67"/>
      <c r="QOC800" s="97"/>
      <c r="QOD800" s="97"/>
      <c r="QOE800" s="62"/>
      <c r="QOF800" s="62"/>
      <c r="QOG800" s="62"/>
      <c r="QOH800" s="62"/>
      <c r="QOI800" s="62"/>
      <c r="QOJ800" s="62"/>
      <c r="QOK800" s="63"/>
      <c r="QOL800" s="64"/>
      <c r="QOM800" s="64"/>
      <c r="QON800" s="65"/>
      <c r="QOO800" s="64"/>
      <c r="QOP800" s="65"/>
      <c r="QOQ800" s="66"/>
      <c r="QOR800" s="67"/>
      <c r="QOS800" s="97"/>
      <c r="QOT800" s="97"/>
      <c r="QOU800" s="62"/>
      <c r="QOV800" s="62"/>
      <c r="QOW800" s="62"/>
      <c r="QOX800" s="62"/>
      <c r="QOY800" s="62"/>
      <c r="QOZ800" s="62"/>
      <c r="QPA800" s="63"/>
      <c r="QPB800" s="64"/>
      <c r="QPC800" s="64"/>
      <c r="QPD800" s="65"/>
      <c r="QPE800" s="64"/>
      <c r="QPF800" s="65"/>
      <c r="QPG800" s="66"/>
      <c r="QPH800" s="67"/>
      <c r="QPI800" s="97"/>
      <c r="QPJ800" s="97"/>
      <c r="QPK800" s="62"/>
      <c r="QPL800" s="62"/>
      <c r="QPM800" s="62"/>
      <c r="QPN800" s="62"/>
      <c r="QPO800" s="62"/>
      <c r="QPP800" s="62"/>
      <c r="QPQ800" s="63"/>
      <c r="QPR800" s="64"/>
      <c r="QPS800" s="64"/>
      <c r="QPT800" s="65"/>
      <c r="QPU800" s="64"/>
      <c r="QPV800" s="65"/>
      <c r="QPW800" s="66"/>
      <c r="QPX800" s="67"/>
      <c r="QPY800" s="97"/>
      <c r="QPZ800" s="97"/>
      <c r="QQA800" s="62"/>
      <c r="QQB800" s="62"/>
      <c r="QQC800" s="62"/>
      <c r="QQD800" s="62"/>
      <c r="QQE800" s="62"/>
      <c r="QQF800" s="62"/>
      <c r="QQG800" s="63"/>
      <c r="QQH800" s="64"/>
      <c r="QQI800" s="64"/>
      <c r="QQJ800" s="65"/>
      <c r="QQK800" s="64"/>
      <c r="QQL800" s="65"/>
      <c r="QQM800" s="66"/>
      <c r="QQN800" s="67"/>
      <c r="QQO800" s="97"/>
      <c r="QQP800" s="97"/>
      <c r="QQQ800" s="62"/>
      <c r="QQR800" s="62"/>
      <c r="QQS800" s="62"/>
      <c r="QQT800" s="62"/>
      <c r="QQU800" s="62"/>
      <c r="QQV800" s="62"/>
      <c r="QQW800" s="63"/>
      <c r="QQX800" s="64"/>
      <c r="QQY800" s="64"/>
      <c r="QQZ800" s="65"/>
      <c r="QRA800" s="64"/>
      <c r="QRB800" s="65"/>
      <c r="QRC800" s="66"/>
      <c r="QRD800" s="67"/>
      <c r="QRE800" s="97"/>
      <c r="QRF800" s="97"/>
      <c r="QRG800" s="62"/>
      <c r="QRH800" s="62"/>
      <c r="QRI800" s="62"/>
      <c r="QRJ800" s="62"/>
      <c r="QRK800" s="62"/>
      <c r="QRL800" s="62"/>
      <c r="QRM800" s="63"/>
      <c r="QRN800" s="64"/>
      <c r="QRO800" s="64"/>
      <c r="QRP800" s="65"/>
      <c r="QRQ800" s="64"/>
      <c r="QRR800" s="65"/>
      <c r="QRS800" s="66"/>
      <c r="QRT800" s="67"/>
      <c r="QRU800" s="97"/>
      <c r="QRV800" s="97"/>
      <c r="QRW800" s="62"/>
      <c r="QRX800" s="62"/>
      <c r="QRY800" s="62"/>
      <c r="QRZ800" s="62"/>
      <c r="QSA800" s="62"/>
      <c r="QSB800" s="62"/>
      <c r="QSC800" s="63"/>
      <c r="QSD800" s="64"/>
      <c r="QSE800" s="64"/>
      <c r="QSF800" s="65"/>
      <c r="QSG800" s="64"/>
      <c r="QSH800" s="65"/>
      <c r="QSI800" s="66"/>
      <c r="QSJ800" s="67"/>
      <c r="QSK800" s="97"/>
      <c r="QSL800" s="97"/>
      <c r="QSM800" s="62"/>
      <c r="QSN800" s="62"/>
      <c r="QSO800" s="62"/>
      <c r="QSP800" s="62"/>
      <c r="QSQ800" s="62"/>
      <c r="QSR800" s="62"/>
      <c r="QSS800" s="63"/>
      <c r="QST800" s="64"/>
      <c r="QSU800" s="64"/>
      <c r="QSV800" s="65"/>
      <c r="QSW800" s="64"/>
      <c r="QSX800" s="65"/>
      <c r="QSY800" s="66"/>
      <c r="QSZ800" s="67"/>
      <c r="QTA800" s="97"/>
      <c r="QTB800" s="97"/>
      <c r="QTC800" s="62"/>
      <c r="QTD800" s="62"/>
      <c r="QTE800" s="62"/>
      <c r="QTF800" s="62"/>
      <c r="QTG800" s="62"/>
      <c r="QTH800" s="62"/>
      <c r="QTI800" s="63"/>
      <c r="QTJ800" s="64"/>
      <c r="QTK800" s="64"/>
      <c r="QTL800" s="65"/>
      <c r="QTM800" s="64"/>
      <c r="QTN800" s="65"/>
      <c r="QTO800" s="66"/>
      <c r="QTP800" s="67"/>
      <c r="QTQ800" s="97"/>
      <c r="QTR800" s="97"/>
      <c r="QTS800" s="62"/>
      <c r="QTT800" s="62"/>
      <c r="QTU800" s="62"/>
      <c r="QTV800" s="62"/>
      <c r="QTW800" s="62"/>
      <c r="QTX800" s="62"/>
      <c r="QTY800" s="63"/>
      <c r="QTZ800" s="64"/>
      <c r="QUA800" s="64"/>
      <c r="QUB800" s="65"/>
      <c r="QUC800" s="64"/>
      <c r="QUD800" s="65"/>
      <c r="QUE800" s="66"/>
      <c r="QUF800" s="67"/>
      <c r="QUG800" s="97"/>
      <c r="QUH800" s="97"/>
      <c r="QUI800" s="62"/>
      <c r="QUJ800" s="62"/>
      <c r="QUK800" s="62"/>
      <c r="QUL800" s="62"/>
      <c r="QUM800" s="62"/>
      <c r="QUN800" s="62"/>
      <c r="QUO800" s="63"/>
      <c r="QUP800" s="64"/>
      <c r="QUQ800" s="64"/>
      <c r="QUR800" s="65"/>
      <c r="QUS800" s="64"/>
      <c r="QUT800" s="65"/>
      <c r="QUU800" s="66"/>
      <c r="QUV800" s="67"/>
      <c r="QUW800" s="97"/>
      <c r="QUX800" s="97"/>
      <c r="QUY800" s="62"/>
      <c r="QUZ800" s="62"/>
      <c r="QVA800" s="62"/>
      <c r="QVB800" s="62"/>
      <c r="QVC800" s="62"/>
      <c r="QVD800" s="62"/>
      <c r="QVE800" s="63"/>
      <c r="QVF800" s="64"/>
      <c r="QVG800" s="64"/>
      <c r="QVH800" s="65"/>
      <c r="QVI800" s="64"/>
      <c r="QVJ800" s="65"/>
      <c r="QVK800" s="66"/>
      <c r="QVL800" s="67"/>
      <c r="QVM800" s="97"/>
      <c r="QVN800" s="97"/>
      <c r="QVO800" s="62"/>
      <c r="QVP800" s="62"/>
      <c r="QVQ800" s="62"/>
      <c r="QVR800" s="62"/>
      <c r="QVS800" s="62"/>
      <c r="QVT800" s="62"/>
      <c r="QVU800" s="63"/>
      <c r="QVV800" s="64"/>
      <c r="QVW800" s="64"/>
      <c r="QVX800" s="65"/>
      <c r="QVY800" s="64"/>
      <c r="QVZ800" s="65"/>
      <c r="QWA800" s="66"/>
      <c r="QWB800" s="67"/>
      <c r="QWC800" s="97"/>
      <c r="QWD800" s="97"/>
      <c r="QWE800" s="62"/>
      <c r="QWF800" s="62"/>
      <c r="QWG800" s="62"/>
      <c r="QWH800" s="62"/>
      <c r="QWI800" s="62"/>
      <c r="QWJ800" s="62"/>
      <c r="QWK800" s="63"/>
      <c r="QWL800" s="64"/>
      <c r="QWM800" s="64"/>
      <c r="QWN800" s="65"/>
      <c r="QWO800" s="64"/>
      <c r="QWP800" s="65"/>
      <c r="QWQ800" s="66"/>
      <c r="QWR800" s="67"/>
      <c r="QWS800" s="97"/>
      <c r="QWT800" s="97"/>
      <c r="QWU800" s="62"/>
      <c r="QWV800" s="62"/>
      <c r="QWW800" s="62"/>
      <c r="QWX800" s="62"/>
      <c r="QWY800" s="62"/>
      <c r="QWZ800" s="62"/>
      <c r="QXA800" s="63"/>
      <c r="QXB800" s="64"/>
      <c r="QXC800" s="64"/>
      <c r="QXD800" s="65"/>
      <c r="QXE800" s="64"/>
      <c r="QXF800" s="65"/>
      <c r="QXG800" s="66"/>
      <c r="QXH800" s="67"/>
      <c r="QXI800" s="97"/>
      <c r="QXJ800" s="97"/>
      <c r="QXK800" s="62"/>
      <c r="QXL800" s="62"/>
      <c r="QXM800" s="62"/>
      <c r="QXN800" s="62"/>
      <c r="QXO800" s="62"/>
      <c r="QXP800" s="62"/>
      <c r="QXQ800" s="63"/>
      <c r="QXR800" s="64"/>
      <c r="QXS800" s="64"/>
      <c r="QXT800" s="65"/>
      <c r="QXU800" s="64"/>
      <c r="QXV800" s="65"/>
      <c r="QXW800" s="66"/>
      <c r="QXX800" s="67"/>
      <c r="QXY800" s="97"/>
      <c r="QXZ800" s="97"/>
      <c r="QYA800" s="62"/>
      <c r="QYB800" s="62"/>
      <c r="QYC800" s="62"/>
      <c r="QYD800" s="62"/>
      <c r="QYE800" s="62"/>
      <c r="QYF800" s="62"/>
      <c r="QYG800" s="63"/>
      <c r="QYH800" s="64"/>
      <c r="QYI800" s="64"/>
      <c r="QYJ800" s="65"/>
      <c r="QYK800" s="64"/>
      <c r="QYL800" s="65"/>
      <c r="QYM800" s="66"/>
      <c r="QYN800" s="67"/>
      <c r="QYO800" s="97"/>
      <c r="QYP800" s="97"/>
      <c r="QYQ800" s="62"/>
      <c r="QYR800" s="62"/>
      <c r="QYS800" s="62"/>
      <c r="QYT800" s="62"/>
      <c r="QYU800" s="62"/>
      <c r="QYV800" s="62"/>
      <c r="QYW800" s="63"/>
      <c r="QYX800" s="64"/>
      <c r="QYY800" s="64"/>
      <c r="QYZ800" s="65"/>
      <c r="QZA800" s="64"/>
      <c r="QZB800" s="65"/>
      <c r="QZC800" s="66"/>
      <c r="QZD800" s="67"/>
      <c r="QZE800" s="97"/>
      <c r="QZF800" s="97"/>
      <c r="QZG800" s="62"/>
      <c r="QZH800" s="62"/>
      <c r="QZI800" s="62"/>
      <c r="QZJ800" s="62"/>
      <c r="QZK800" s="62"/>
      <c r="QZL800" s="62"/>
      <c r="QZM800" s="63"/>
      <c r="QZN800" s="64"/>
      <c r="QZO800" s="64"/>
      <c r="QZP800" s="65"/>
      <c r="QZQ800" s="64"/>
      <c r="QZR800" s="65"/>
      <c r="QZS800" s="66"/>
      <c r="QZT800" s="67"/>
      <c r="QZU800" s="97"/>
      <c r="QZV800" s="97"/>
      <c r="QZW800" s="62"/>
      <c r="QZX800" s="62"/>
      <c r="QZY800" s="62"/>
      <c r="QZZ800" s="62"/>
      <c r="RAA800" s="62"/>
      <c r="RAB800" s="62"/>
      <c r="RAC800" s="63"/>
      <c r="RAD800" s="64"/>
      <c r="RAE800" s="64"/>
      <c r="RAF800" s="65"/>
      <c r="RAG800" s="64"/>
      <c r="RAH800" s="65"/>
      <c r="RAI800" s="66"/>
      <c r="RAJ800" s="67"/>
      <c r="RAK800" s="97"/>
      <c r="RAL800" s="97"/>
      <c r="RAM800" s="62"/>
      <c r="RAN800" s="62"/>
      <c r="RAO800" s="62"/>
      <c r="RAP800" s="62"/>
      <c r="RAQ800" s="62"/>
      <c r="RAR800" s="62"/>
      <c r="RAS800" s="63"/>
      <c r="RAT800" s="64"/>
      <c r="RAU800" s="64"/>
      <c r="RAV800" s="65"/>
      <c r="RAW800" s="64"/>
      <c r="RAX800" s="65"/>
      <c r="RAY800" s="66"/>
      <c r="RAZ800" s="67"/>
      <c r="RBA800" s="97"/>
      <c r="RBB800" s="97"/>
      <c r="RBC800" s="62"/>
      <c r="RBD800" s="62"/>
      <c r="RBE800" s="62"/>
      <c r="RBF800" s="62"/>
      <c r="RBG800" s="62"/>
      <c r="RBH800" s="62"/>
      <c r="RBI800" s="63"/>
      <c r="RBJ800" s="64"/>
      <c r="RBK800" s="64"/>
      <c r="RBL800" s="65"/>
      <c r="RBM800" s="64"/>
      <c r="RBN800" s="65"/>
      <c r="RBO800" s="66"/>
      <c r="RBP800" s="67"/>
      <c r="RBQ800" s="97"/>
      <c r="RBR800" s="97"/>
      <c r="RBS800" s="62"/>
      <c r="RBT800" s="62"/>
      <c r="RBU800" s="62"/>
      <c r="RBV800" s="62"/>
      <c r="RBW800" s="62"/>
      <c r="RBX800" s="62"/>
      <c r="RBY800" s="63"/>
      <c r="RBZ800" s="64"/>
      <c r="RCA800" s="64"/>
      <c r="RCB800" s="65"/>
      <c r="RCC800" s="64"/>
      <c r="RCD800" s="65"/>
      <c r="RCE800" s="66"/>
      <c r="RCF800" s="67"/>
      <c r="RCG800" s="97"/>
      <c r="RCH800" s="97"/>
      <c r="RCI800" s="62"/>
      <c r="RCJ800" s="62"/>
      <c r="RCK800" s="62"/>
      <c r="RCL800" s="62"/>
      <c r="RCM800" s="62"/>
      <c r="RCN800" s="62"/>
      <c r="RCO800" s="63"/>
      <c r="RCP800" s="64"/>
      <c r="RCQ800" s="64"/>
      <c r="RCR800" s="65"/>
      <c r="RCS800" s="64"/>
      <c r="RCT800" s="65"/>
      <c r="RCU800" s="66"/>
      <c r="RCV800" s="67"/>
      <c r="RCW800" s="97"/>
      <c r="RCX800" s="97"/>
      <c r="RCY800" s="62"/>
      <c r="RCZ800" s="62"/>
      <c r="RDA800" s="62"/>
      <c r="RDB800" s="62"/>
      <c r="RDC800" s="62"/>
      <c r="RDD800" s="62"/>
      <c r="RDE800" s="63"/>
      <c r="RDF800" s="64"/>
      <c r="RDG800" s="64"/>
      <c r="RDH800" s="65"/>
      <c r="RDI800" s="64"/>
      <c r="RDJ800" s="65"/>
      <c r="RDK800" s="66"/>
      <c r="RDL800" s="67"/>
      <c r="RDM800" s="97"/>
      <c r="RDN800" s="97"/>
      <c r="RDO800" s="62"/>
      <c r="RDP800" s="62"/>
      <c r="RDQ800" s="62"/>
      <c r="RDR800" s="62"/>
      <c r="RDS800" s="62"/>
      <c r="RDT800" s="62"/>
      <c r="RDU800" s="63"/>
      <c r="RDV800" s="64"/>
      <c r="RDW800" s="64"/>
      <c r="RDX800" s="65"/>
      <c r="RDY800" s="64"/>
      <c r="RDZ800" s="65"/>
      <c r="REA800" s="66"/>
      <c r="REB800" s="67"/>
      <c r="REC800" s="97"/>
      <c r="RED800" s="97"/>
      <c r="REE800" s="62"/>
      <c r="REF800" s="62"/>
      <c r="REG800" s="62"/>
      <c r="REH800" s="62"/>
      <c r="REI800" s="62"/>
      <c r="REJ800" s="62"/>
      <c r="REK800" s="63"/>
      <c r="REL800" s="64"/>
      <c r="REM800" s="64"/>
      <c r="REN800" s="65"/>
      <c r="REO800" s="64"/>
      <c r="REP800" s="65"/>
      <c r="REQ800" s="66"/>
      <c r="RER800" s="67"/>
      <c r="RES800" s="97"/>
      <c r="RET800" s="97"/>
      <c r="REU800" s="62"/>
      <c r="REV800" s="62"/>
      <c r="REW800" s="62"/>
      <c r="REX800" s="62"/>
      <c r="REY800" s="62"/>
      <c r="REZ800" s="62"/>
      <c r="RFA800" s="63"/>
      <c r="RFB800" s="64"/>
      <c r="RFC800" s="64"/>
      <c r="RFD800" s="65"/>
      <c r="RFE800" s="64"/>
      <c r="RFF800" s="65"/>
      <c r="RFG800" s="66"/>
      <c r="RFH800" s="67"/>
      <c r="RFI800" s="97"/>
      <c r="RFJ800" s="97"/>
      <c r="RFK800" s="62"/>
      <c r="RFL800" s="62"/>
      <c r="RFM800" s="62"/>
      <c r="RFN800" s="62"/>
      <c r="RFO800" s="62"/>
      <c r="RFP800" s="62"/>
      <c r="RFQ800" s="63"/>
      <c r="RFR800" s="64"/>
      <c r="RFS800" s="64"/>
      <c r="RFT800" s="65"/>
      <c r="RFU800" s="64"/>
      <c r="RFV800" s="65"/>
      <c r="RFW800" s="66"/>
      <c r="RFX800" s="67"/>
      <c r="RFY800" s="97"/>
      <c r="RFZ800" s="97"/>
      <c r="RGA800" s="62"/>
      <c r="RGB800" s="62"/>
      <c r="RGC800" s="62"/>
      <c r="RGD800" s="62"/>
      <c r="RGE800" s="62"/>
      <c r="RGF800" s="62"/>
      <c r="RGG800" s="63"/>
      <c r="RGH800" s="64"/>
      <c r="RGI800" s="64"/>
      <c r="RGJ800" s="65"/>
      <c r="RGK800" s="64"/>
      <c r="RGL800" s="65"/>
      <c r="RGM800" s="66"/>
      <c r="RGN800" s="67"/>
      <c r="RGO800" s="97"/>
      <c r="RGP800" s="97"/>
      <c r="RGQ800" s="62"/>
      <c r="RGR800" s="62"/>
      <c r="RGS800" s="62"/>
      <c r="RGT800" s="62"/>
      <c r="RGU800" s="62"/>
      <c r="RGV800" s="62"/>
      <c r="RGW800" s="63"/>
      <c r="RGX800" s="64"/>
      <c r="RGY800" s="64"/>
      <c r="RGZ800" s="65"/>
      <c r="RHA800" s="64"/>
      <c r="RHB800" s="65"/>
      <c r="RHC800" s="66"/>
      <c r="RHD800" s="67"/>
      <c r="RHE800" s="97"/>
      <c r="RHF800" s="97"/>
      <c r="RHG800" s="62"/>
      <c r="RHH800" s="62"/>
      <c r="RHI800" s="62"/>
      <c r="RHJ800" s="62"/>
      <c r="RHK800" s="62"/>
      <c r="RHL800" s="62"/>
      <c r="RHM800" s="63"/>
      <c r="RHN800" s="64"/>
      <c r="RHO800" s="64"/>
      <c r="RHP800" s="65"/>
      <c r="RHQ800" s="64"/>
      <c r="RHR800" s="65"/>
      <c r="RHS800" s="66"/>
      <c r="RHT800" s="67"/>
      <c r="RHU800" s="97"/>
      <c r="RHV800" s="97"/>
      <c r="RHW800" s="62"/>
      <c r="RHX800" s="62"/>
      <c r="RHY800" s="62"/>
      <c r="RHZ800" s="62"/>
      <c r="RIA800" s="62"/>
      <c r="RIB800" s="62"/>
      <c r="RIC800" s="63"/>
      <c r="RID800" s="64"/>
      <c r="RIE800" s="64"/>
      <c r="RIF800" s="65"/>
      <c r="RIG800" s="64"/>
      <c r="RIH800" s="65"/>
      <c r="RII800" s="66"/>
      <c r="RIJ800" s="67"/>
      <c r="RIK800" s="97"/>
      <c r="RIL800" s="97"/>
      <c r="RIM800" s="62"/>
      <c r="RIN800" s="62"/>
      <c r="RIO800" s="62"/>
      <c r="RIP800" s="62"/>
      <c r="RIQ800" s="62"/>
      <c r="RIR800" s="62"/>
      <c r="RIS800" s="63"/>
      <c r="RIT800" s="64"/>
      <c r="RIU800" s="64"/>
      <c r="RIV800" s="65"/>
      <c r="RIW800" s="64"/>
      <c r="RIX800" s="65"/>
      <c r="RIY800" s="66"/>
      <c r="RIZ800" s="67"/>
      <c r="RJA800" s="97"/>
      <c r="RJB800" s="97"/>
      <c r="RJC800" s="62"/>
      <c r="RJD800" s="62"/>
      <c r="RJE800" s="62"/>
      <c r="RJF800" s="62"/>
      <c r="RJG800" s="62"/>
      <c r="RJH800" s="62"/>
      <c r="RJI800" s="63"/>
      <c r="RJJ800" s="64"/>
      <c r="RJK800" s="64"/>
      <c r="RJL800" s="65"/>
      <c r="RJM800" s="64"/>
      <c r="RJN800" s="65"/>
      <c r="RJO800" s="66"/>
      <c r="RJP800" s="67"/>
      <c r="RJQ800" s="97"/>
      <c r="RJR800" s="97"/>
      <c r="RJS800" s="62"/>
      <c r="RJT800" s="62"/>
      <c r="RJU800" s="62"/>
      <c r="RJV800" s="62"/>
      <c r="RJW800" s="62"/>
      <c r="RJX800" s="62"/>
      <c r="RJY800" s="63"/>
      <c r="RJZ800" s="64"/>
      <c r="RKA800" s="64"/>
      <c r="RKB800" s="65"/>
      <c r="RKC800" s="64"/>
      <c r="RKD800" s="65"/>
      <c r="RKE800" s="66"/>
      <c r="RKF800" s="67"/>
      <c r="RKG800" s="97"/>
      <c r="RKH800" s="97"/>
      <c r="RKI800" s="62"/>
      <c r="RKJ800" s="62"/>
      <c r="RKK800" s="62"/>
      <c r="RKL800" s="62"/>
      <c r="RKM800" s="62"/>
      <c r="RKN800" s="62"/>
      <c r="RKO800" s="63"/>
      <c r="RKP800" s="64"/>
      <c r="RKQ800" s="64"/>
      <c r="RKR800" s="65"/>
      <c r="RKS800" s="64"/>
      <c r="RKT800" s="65"/>
      <c r="RKU800" s="66"/>
      <c r="RKV800" s="67"/>
      <c r="RKW800" s="97"/>
      <c r="RKX800" s="97"/>
      <c r="RKY800" s="62"/>
      <c r="RKZ800" s="62"/>
      <c r="RLA800" s="62"/>
      <c r="RLB800" s="62"/>
      <c r="RLC800" s="62"/>
      <c r="RLD800" s="62"/>
      <c r="RLE800" s="63"/>
      <c r="RLF800" s="64"/>
      <c r="RLG800" s="64"/>
      <c r="RLH800" s="65"/>
      <c r="RLI800" s="64"/>
      <c r="RLJ800" s="65"/>
      <c r="RLK800" s="66"/>
      <c r="RLL800" s="67"/>
      <c r="RLM800" s="97"/>
      <c r="RLN800" s="97"/>
      <c r="RLO800" s="62"/>
      <c r="RLP800" s="62"/>
      <c r="RLQ800" s="62"/>
      <c r="RLR800" s="62"/>
      <c r="RLS800" s="62"/>
      <c r="RLT800" s="62"/>
      <c r="RLU800" s="63"/>
      <c r="RLV800" s="64"/>
      <c r="RLW800" s="64"/>
      <c r="RLX800" s="65"/>
      <c r="RLY800" s="64"/>
      <c r="RLZ800" s="65"/>
      <c r="RMA800" s="66"/>
      <c r="RMB800" s="67"/>
      <c r="RMC800" s="97"/>
      <c r="RMD800" s="97"/>
      <c r="RME800" s="62"/>
      <c r="RMF800" s="62"/>
      <c r="RMG800" s="62"/>
      <c r="RMH800" s="62"/>
      <c r="RMI800" s="62"/>
      <c r="RMJ800" s="62"/>
      <c r="RMK800" s="63"/>
      <c r="RML800" s="64"/>
      <c r="RMM800" s="64"/>
      <c r="RMN800" s="65"/>
      <c r="RMO800" s="64"/>
      <c r="RMP800" s="65"/>
      <c r="RMQ800" s="66"/>
      <c r="RMR800" s="67"/>
      <c r="RMS800" s="97"/>
      <c r="RMT800" s="97"/>
      <c r="RMU800" s="62"/>
      <c r="RMV800" s="62"/>
      <c r="RMW800" s="62"/>
      <c r="RMX800" s="62"/>
      <c r="RMY800" s="62"/>
      <c r="RMZ800" s="62"/>
      <c r="RNA800" s="63"/>
      <c r="RNB800" s="64"/>
      <c r="RNC800" s="64"/>
      <c r="RND800" s="65"/>
      <c r="RNE800" s="64"/>
      <c r="RNF800" s="65"/>
      <c r="RNG800" s="66"/>
      <c r="RNH800" s="67"/>
      <c r="RNI800" s="97"/>
      <c r="RNJ800" s="97"/>
      <c r="RNK800" s="62"/>
      <c r="RNL800" s="62"/>
      <c r="RNM800" s="62"/>
      <c r="RNN800" s="62"/>
      <c r="RNO800" s="62"/>
      <c r="RNP800" s="62"/>
      <c r="RNQ800" s="63"/>
      <c r="RNR800" s="64"/>
      <c r="RNS800" s="64"/>
      <c r="RNT800" s="65"/>
      <c r="RNU800" s="64"/>
      <c r="RNV800" s="65"/>
      <c r="RNW800" s="66"/>
      <c r="RNX800" s="67"/>
      <c r="RNY800" s="97"/>
      <c r="RNZ800" s="97"/>
      <c r="ROA800" s="62"/>
      <c r="ROB800" s="62"/>
      <c r="ROC800" s="62"/>
      <c r="ROD800" s="62"/>
      <c r="ROE800" s="62"/>
      <c r="ROF800" s="62"/>
      <c r="ROG800" s="63"/>
      <c r="ROH800" s="64"/>
      <c r="ROI800" s="64"/>
      <c r="ROJ800" s="65"/>
      <c r="ROK800" s="64"/>
      <c r="ROL800" s="65"/>
      <c r="ROM800" s="66"/>
      <c r="RON800" s="67"/>
      <c r="ROO800" s="97"/>
      <c r="ROP800" s="97"/>
      <c r="ROQ800" s="62"/>
      <c r="ROR800" s="62"/>
      <c r="ROS800" s="62"/>
      <c r="ROT800" s="62"/>
      <c r="ROU800" s="62"/>
      <c r="ROV800" s="62"/>
      <c r="ROW800" s="63"/>
      <c r="ROX800" s="64"/>
      <c r="ROY800" s="64"/>
      <c r="ROZ800" s="65"/>
      <c r="RPA800" s="64"/>
      <c r="RPB800" s="65"/>
      <c r="RPC800" s="66"/>
      <c r="RPD800" s="67"/>
      <c r="RPE800" s="97"/>
      <c r="RPF800" s="97"/>
      <c r="RPG800" s="62"/>
      <c r="RPH800" s="62"/>
      <c r="RPI800" s="62"/>
      <c r="RPJ800" s="62"/>
      <c r="RPK800" s="62"/>
      <c r="RPL800" s="62"/>
      <c r="RPM800" s="63"/>
      <c r="RPN800" s="64"/>
      <c r="RPO800" s="64"/>
      <c r="RPP800" s="65"/>
      <c r="RPQ800" s="64"/>
      <c r="RPR800" s="65"/>
      <c r="RPS800" s="66"/>
      <c r="RPT800" s="67"/>
      <c r="RPU800" s="97"/>
      <c r="RPV800" s="97"/>
      <c r="RPW800" s="62"/>
      <c r="RPX800" s="62"/>
      <c r="RPY800" s="62"/>
      <c r="RPZ800" s="62"/>
      <c r="RQA800" s="62"/>
      <c r="RQB800" s="62"/>
      <c r="RQC800" s="63"/>
      <c r="RQD800" s="64"/>
      <c r="RQE800" s="64"/>
      <c r="RQF800" s="65"/>
      <c r="RQG800" s="64"/>
      <c r="RQH800" s="65"/>
      <c r="RQI800" s="66"/>
      <c r="RQJ800" s="67"/>
      <c r="RQK800" s="97"/>
      <c r="RQL800" s="97"/>
      <c r="RQM800" s="62"/>
      <c r="RQN800" s="62"/>
      <c r="RQO800" s="62"/>
      <c r="RQP800" s="62"/>
      <c r="RQQ800" s="62"/>
      <c r="RQR800" s="62"/>
      <c r="RQS800" s="63"/>
      <c r="RQT800" s="64"/>
      <c r="RQU800" s="64"/>
      <c r="RQV800" s="65"/>
      <c r="RQW800" s="64"/>
      <c r="RQX800" s="65"/>
      <c r="RQY800" s="66"/>
      <c r="RQZ800" s="67"/>
      <c r="RRA800" s="97"/>
      <c r="RRB800" s="97"/>
      <c r="RRC800" s="62"/>
      <c r="RRD800" s="62"/>
      <c r="RRE800" s="62"/>
      <c r="RRF800" s="62"/>
      <c r="RRG800" s="62"/>
      <c r="RRH800" s="62"/>
      <c r="RRI800" s="63"/>
      <c r="RRJ800" s="64"/>
      <c r="RRK800" s="64"/>
      <c r="RRL800" s="65"/>
      <c r="RRM800" s="64"/>
      <c r="RRN800" s="65"/>
      <c r="RRO800" s="66"/>
      <c r="RRP800" s="67"/>
      <c r="RRQ800" s="97"/>
      <c r="RRR800" s="97"/>
      <c r="RRS800" s="62"/>
      <c r="RRT800" s="62"/>
      <c r="RRU800" s="62"/>
      <c r="RRV800" s="62"/>
      <c r="RRW800" s="62"/>
      <c r="RRX800" s="62"/>
      <c r="RRY800" s="63"/>
      <c r="RRZ800" s="64"/>
      <c r="RSA800" s="64"/>
      <c r="RSB800" s="65"/>
      <c r="RSC800" s="64"/>
      <c r="RSD800" s="65"/>
      <c r="RSE800" s="66"/>
      <c r="RSF800" s="67"/>
      <c r="RSG800" s="97"/>
      <c r="RSH800" s="97"/>
      <c r="RSI800" s="62"/>
      <c r="RSJ800" s="62"/>
      <c r="RSK800" s="62"/>
      <c r="RSL800" s="62"/>
      <c r="RSM800" s="62"/>
      <c r="RSN800" s="62"/>
      <c r="RSO800" s="63"/>
      <c r="RSP800" s="64"/>
      <c r="RSQ800" s="64"/>
      <c r="RSR800" s="65"/>
      <c r="RSS800" s="64"/>
      <c r="RST800" s="65"/>
      <c r="RSU800" s="66"/>
      <c r="RSV800" s="67"/>
      <c r="RSW800" s="97"/>
      <c r="RSX800" s="97"/>
      <c r="RSY800" s="62"/>
      <c r="RSZ800" s="62"/>
      <c r="RTA800" s="62"/>
      <c r="RTB800" s="62"/>
      <c r="RTC800" s="62"/>
      <c r="RTD800" s="62"/>
      <c r="RTE800" s="63"/>
      <c r="RTF800" s="64"/>
      <c r="RTG800" s="64"/>
      <c r="RTH800" s="65"/>
      <c r="RTI800" s="64"/>
      <c r="RTJ800" s="65"/>
      <c r="RTK800" s="66"/>
      <c r="RTL800" s="67"/>
      <c r="RTM800" s="97"/>
      <c r="RTN800" s="97"/>
      <c r="RTO800" s="62"/>
      <c r="RTP800" s="62"/>
      <c r="RTQ800" s="62"/>
      <c r="RTR800" s="62"/>
      <c r="RTS800" s="62"/>
      <c r="RTT800" s="62"/>
      <c r="RTU800" s="63"/>
      <c r="RTV800" s="64"/>
      <c r="RTW800" s="64"/>
      <c r="RTX800" s="65"/>
      <c r="RTY800" s="64"/>
      <c r="RTZ800" s="65"/>
      <c r="RUA800" s="66"/>
      <c r="RUB800" s="67"/>
      <c r="RUC800" s="97"/>
      <c r="RUD800" s="97"/>
      <c r="RUE800" s="62"/>
      <c r="RUF800" s="62"/>
      <c r="RUG800" s="62"/>
      <c r="RUH800" s="62"/>
      <c r="RUI800" s="62"/>
      <c r="RUJ800" s="62"/>
      <c r="RUK800" s="63"/>
      <c r="RUL800" s="64"/>
      <c r="RUM800" s="64"/>
      <c r="RUN800" s="65"/>
      <c r="RUO800" s="64"/>
      <c r="RUP800" s="65"/>
      <c r="RUQ800" s="66"/>
      <c r="RUR800" s="67"/>
      <c r="RUS800" s="97"/>
      <c r="RUT800" s="97"/>
      <c r="RUU800" s="62"/>
      <c r="RUV800" s="62"/>
      <c r="RUW800" s="62"/>
      <c r="RUX800" s="62"/>
      <c r="RUY800" s="62"/>
      <c r="RUZ800" s="62"/>
      <c r="RVA800" s="63"/>
      <c r="RVB800" s="64"/>
      <c r="RVC800" s="64"/>
      <c r="RVD800" s="65"/>
      <c r="RVE800" s="64"/>
      <c r="RVF800" s="65"/>
      <c r="RVG800" s="66"/>
      <c r="RVH800" s="67"/>
      <c r="RVI800" s="97"/>
      <c r="RVJ800" s="97"/>
      <c r="RVK800" s="62"/>
      <c r="RVL800" s="62"/>
      <c r="RVM800" s="62"/>
      <c r="RVN800" s="62"/>
      <c r="RVO800" s="62"/>
      <c r="RVP800" s="62"/>
      <c r="RVQ800" s="63"/>
      <c r="RVR800" s="64"/>
      <c r="RVS800" s="64"/>
      <c r="RVT800" s="65"/>
      <c r="RVU800" s="64"/>
      <c r="RVV800" s="65"/>
      <c r="RVW800" s="66"/>
      <c r="RVX800" s="67"/>
      <c r="RVY800" s="97"/>
      <c r="RVZ800" s="97"/>
      <c r="RWA800" s="62"/>
      <c r="RWB800" s="62"/>
      <c r="RWC800" s="62"/>
      <c r="RWD800" s="62"/>
      <c r="RWE800" s="62"/>
      <c r="RWF800" s="62"/>
      <c r="RWG800" s="63"/>
      <c r="RWH800" s="64"/>
      <c r="RWI800" s="64"/>
      <c r="RWJ800" s="65"/>
      <c r="RWK800" s="64"/>
      <c r="RWL800" s="65"/>
      <c r="RWM800" s="66"/>
      <c r="RWN800" s="67"/>
      <c r="RWO800" s="97"/>
      <c r="RWP800" s="97"/>
      <c r="RWQ800" s="62"/>
      <c r="RWR800" s="62"/>
      <c r="RWS800" s="62"/>
      <c r="RWT800" s="62"/>
      <c r="RWU800" s="62"/>
      <c r="RWV800" s="62"/>
      <c r="RWW800" s="63"/>
      <c r="RWX800" s="64"/>
      <c r="RWY800" s="64"/>
      <c r="RWZ800" s="65"/>
      <c r="RXA800" s="64"/>
      <c r="RXB800" s="65"/>
      <c r="RXC800" s="66"/>
      <c r="RXD800" s="67"/>
      <c r="RXE800" s="97"/>
      <c r="RXF800" s="97"/>
      <c r="RXG800" s="62"/>
      <c r="RXH800" s="62"/>
      <c r="RXI800" s="62"/>
      <c r="RXJ800" s="62"/>
      <c r="RXK800" s="62"/>
      <c r="RXL800" s="62"/>
      <c r="RXM800" s="63"/>
      <c r="RXN800" s="64"/>
      <c r="RXO800" s="64"/>
      <c r="RXP800" s="65"/>
      <c r="RXQ800" s="64"/>
      <c r="RXR800" s="65"/>
      <c r="RXS800" s="66"/>
      <c r="RXT800" s="67"/>
      <c r="RXU800" s="97"/>
      <c r="RXV800" s="97"/>
      <c r="RXW800" s="62"/>
      <c r="RXX800" s="62"/>
      <c r="RXY800" s="62"/>
      <c r="RXZ800" s="62"/>
      <c r="RYA800" s="62"/>
      <c r="RYB800" s="62"/>
      <c r="RYC800" s="63"/>
      <c r="RYD800" s="64"/>
      <c r="RYE800" s="64"/>
      <c r="RYF800" s="65"/>
      <c r="RYG800" s="64"/>
      <c r="RYH800" s="65"/>
      <c r="RYI800" s="66"/>
      <c r="RYJ800" s="67"/>
      <c r="RYK800" s="97"/>
      <c r="RYL800" s="97"/>
      <c r="RYM800" s="62"/>
      <c r="RYN800" s="62"/>
      <c r="RYO800" s="62"/>
      <c r="RYP800" s="62"/>
      <c r="RYQ800" s="62"/>
      <c r="RYR800" s="62"/>
      <c r="RYS800" s="63"/>
      <c r="RYT800" s="64"/>
      <c r="RYU800" s="64"/>
      <c r="RYV800" s="65"/>
      <c r="RYW800" s="64"/>
      <c r="RYX800" s="65"/>
      <c r="RYY800" s="66"/>
      <c r="RYZ800" s="67"/>
      <c r="RZA800" s="97"/>
      <c r="RZB800" s="97"/>
      <c r="RZC800" s="62"/>
      <c r="RZD800" s="62"/>
      <c r="RZE800" s="62"/>
      <c r="RZF800" s="62"/>
      <c r="RZG800" s="62"/>
      <c r="RZH800" s="62"/>
      <c r="RZI800" s="63"/>
      <c r="RZJ800" s="64"/>
      <c r="RZK800" s="64"/>
      <c r="RZL800" s="65"/>
      <c r="RZM800" s="64"/>
      <c r="RZN800" s="65"/>
      <c r="RZO800" s="66"/>
      <c r="RZP800" s="67"/>
      <c r="RZQ800" s="97"/>
      <c r="RZR800" s="97"/>
      <c r="RZS800" s="62"/>
      <c r="RZT800" s="62"/>
      <c r="RZU800" s="62"/>
      <c r="RZV800" s="62"/>
      <c r="RZW800" s="62"/>
      <c r="RZX800" s="62"/>
      <c r="RZY800" s="63"/>
      <c r="RZZ800" s="64"/>
      <c r="SAA800" s="64"/>
      <c r="SAB800" s="65"/>
      <c r="SAC800" s="64"/>
      <c r="SAD800" s="65"/>
      <c r="SAE800" s="66"/>
      <c r="SAF800" s="67"/>
      <c r="SAG800" s="97"/>
      <c r="SAH800" s="97"/>
      <c r="SAI800" s="62"/>
      <c r="SAJ800" s="62"/>
      <c r="SAK800" s="62"/>
      <c r="SAL800" s="62"/>
      <c r="SAM800" s="62"/>
      <c r="SAN800" s="62"/>
      <c r="SAO800" s="63"/>
      <c r="SAP800" s="64"/>
      <c r="SAQ800" s="64"/>
      <c r="SAR800" s="65"/>
      <c r="SAS800" s="64"/>
      <c r="SAT800" s="65"/>
      <c r="SAU800" s="66"/>
      <c r="SAV800" s="67"/>
      <c r="SAW800" s="97"/>
      <c r="SAX800" s="97"/>
      <c r="SAY800" s="62"/>
      <c r="SAZ800" s="62"/>
      <c r="SBA800" s="62"/>
      <c r="SBB800" s="62"/>
      <c r="SBC800" s="62"/>
      <c r="SBD800" s="62"/>
      <c r="SBE800" s="63"/>
      <c r="SBF800" s="64"/>
      <c r="SBG800" s="64"/>
      <c r="SBH800" s="65"/>
      <c r="SBI800" s="64"/>
      <c r="SBJ800" s="65"/>
      <c r="SBK800" s="66"/>
      <c r="SBL800" s="67"/>
      <c r="SBM800" s="97"/>
      <c r="SBN800" s="97"/>
      <c r="SBO800" s="62"/>
      <c r="SBP800" s="62"/>
      <c r="SBQ800" s="62"/>
      <c r="SBR800" s="62"/>
      <c r="SBS800" s="62"/>
      <c r="SBT800" s="62"/>
      <c r="SBU800" s="63"/>
      <c r="SBV800" s="64"/>
      <c r="SBW800" s="64"/>
      <c r="SBX800" s="65"/>
      <c r="SBY800" s="64"/>
      <c r="SBZ800" s="65"/>
      <c r="SCA800" s="66"/>
      <c r="SCB800" s="67"/>
      <c r="SCC800" s="97"/>
      <c r="SCD800" s="97"/>
      <c r="SCE800" s="62"/>
      <c r="SCF800" s="62"/>
      <c r="SCG800" s="62"/>
      <c r="SCH800" s="62"/>
      <c r="SCI800" s="62"/>
      <c r="SCJ800" s="62"/>
      <c r="SCK800" s="63"/>
      <c r="SCL800" s="64"/>
      <c r="SCM800" s="64"/>
      <c r="SCN800" s="65"/>
      <c r="SCO800" s="64"/>
      <c r="SCP800" s="65"/>
      <c r="SCQ800" s="66"/>
      <c r="SCR800" s="67"/>
      <c r="SCS800" s="97"/>
      <c r="SCT800" s="97"/>
      <c r="SCU800" s="62"/>
      <c r="SCV800" s="62"/>
      <c r="SCW800" s="62"/>
      <c r="SCX800" s="62"/>
      <c r="SCY800" s="62"/>
      <c r="SCZ800" s="62"/>
      <c r="SDA800" s="63"/>
      <c r="SDB800" s="64"/>
      <c r="SDC800" s="64"/>
      <c r="SDD800" s="65"/>
      <c r="SDE800" s="64"/>
      <c r="SDF800" s="65"/>
      <c r="SDG800" s="66"/>
      <c r="SDH800" s="67"/>
      <c r="SDI800" s="97"/>
      <c r="SDJ800" s="97"/>
      <c r="SDK800" s="62"/>
      <c r="SDL800" s="62"/>
      <c r="SDM800" s="62"/>
      <c r="SDN800" s="62"/>
      <c r="SDO800" s="62"/>
      <c r="SDP800" s="62"/>
      <c r="SDQ800" s="63"/>
      <c r="SDR800" s="64"/>
      <c r="SDS800" s="64"/>
      <c r="SDT800" s="65"/>
      <c r="SDU800" s="64"/>
      <c r="SDV800" s="65"/>
      <c r="SDW800" s="66"/>
      <c r="SDX800" s="67"/>
      <c r="SDY800" s="97"/>
      <c r="SDZ800" s="97"/>
      <c r="SEA800" s="62"/>
      <c r="SEB800" s="62"/>
      <c r="SEC800" s="62"/>
      <c r="SED800" s="62"/>
      <c r="SEE800" s="62"/>
      <c r="SEF800" s="62"/>
      <c r="SEG800" s="63"/>
      <c r="SEH800" s="64"/>
      <c r="SEI800" s="64"/>
      <c r="SEJ800" s="65"/>
      <c r="SEK800" s="64"/>
      <c r="SEL800" s="65"/>
      <c r="SEM800" s="66"/>
      <c r="SEN800" s="67"/>
      <c r="SEO800" s="97"/>
      <c r="SEP800" s="97"/>
      <c r="SEQ800" s="62"/>
      <c r="SER800" s="62"/>
      <c r="SES800" s="62"/>
      <c r="SET800" s="62"/>
      <c r="SEU800" s="62"/>
      <c r="SEV800" s="62"/>
      <c r="SEW800" s="63"/>
      <c r="SEX800" s="64"/>
      <c r="SEY800" s="64"/>
      <c r="SEZ800" s="65"/>
      <c r="SFA800" s="64"/>
      <c r="SFB800" s="65"/>
      <c r="SFC800" s="66"/>
      <c r="SFD800" s="67"/>
      <c r="SFE800" s="97"/>
      <c r="SFF800" s="97"/>
      <c r="SFG800" s="62"/>
      <c r="SFH800" s="62"/>
      <c r="SFI800" s="62"/>
      <c r="SFJ800" s="62"/>
      <c r="SFK800" s="62"/>
      <c r="SFL800" s="62"/>
      <c r="SFM800" s="63"/>
      <c r="SFN800" s="64"/>
      <c r="SFO800" s="64"/>
      <c r="SFP800" s="65"/>
      <c r="SFQ800" s="64"/>
      <c r="SFR800" s="65"/>
      <c r="SFS800" s="66"/>
      <c r="SFT800" s="67"/>
      <c r="SFU800" s="97"/>
      <c r="SFV800" s="97"/>
      <c r="SFW800" s="62"/>
      <c r="SFX800" s="62"/>
      <c r="SFY800" s="62"/>
      <c r="SFZ800" s="62"/>
      <c r="SGA800" s="62"/>
      <c r="SGB800" s="62"/>
      <c r="SGC800" s="63"/>
      <c r="SGD800" s="64"/>
      <c r="SGE800" s="64"/>
      <c r="SGF800" s="65"/>
      <c r="SGG800" s="64"/>
      <c r="SGH800" s="65"/>
      <c r="SGI800" s="66"/>
      <c r="SGJ800" s="67"/>
      <c r="SGK800" s="97"/>
      <c r="SGL800" s="97"/>
      <c r="SGM800" s="62"/>
      <c r="SGN800" s="62"/>
      <c r="SGO800" s="62"/>
      <c r="SGP800" s="62"/>
      <c r="SGQ800" s="62"/>
      <c r="SGR800" s="62"/>
      <c r="SGS800" s="63"/>
      <c r="SGT800" s="64"/>
      <c r="SGU800" s="64"/>
      <c r="SGV800" s="65"/>
      <c r="SGW800" s="64"/>
      <c r="SGX800" s="65"/>
      <c r="SGY800" s="66"/>
      <c r="SGZ800" s="67"/>
      <c r="SHA800" s="97"/>
      <c r="SHB800" s="97"/>
      <c r="SHC800" s="62"/>
      <c r="SHD800" s="62"/>
      <c r="SHE800" s="62"/>
      <c r="SHF800" s="62"/>
      <c r="SHG800" s="62"/>
      <c r="SHH800" s="62"/>
      <c r="SHI800" s="63"/>
      <c r="SHJ800" s="64"/>
      <c r="SHK800" s="64"/>
      <c r="SHL800" s="65"/>
      <c r="SHM800" s="64"/>
      <c r="SHN800" s="65"/>
      <c r="SHO800" s="66"/>
      <c r="SHP800" s="67"/>
      <c r="SHQ800" s="97"/>
      <c r="SHR800" s="97"/>
      <c r="SHS800" s="62"/>
      <c r="SHT800" s="62"/>
      <c r="SHU800" s="62"/>
      <c r="SHV800" s="62"/>
      <c r="SHW800" s="62"/>
      <c r="SHX800" s="62"/>
      <c r="SHY800" s="63"/>
      <c r="SHZ800" s="64"/>
      <c r="SIA800" s="64"/>
      <c r="SIB800" s="65"/>
      <c r="SIC800" s="64"/>
      <c r="SID800" s="65"/>
      <c r="SIE800" s="66"/>
      <c r="SIF800" s="67"/>
      <c r="SIG800" s="97"/>
      <c r="SIH800" s="97"/>
      <c r="SII800" s="62"/>
      <c r="SIJ800" s="62"/>
      <c r="SIK800" s="62"/>
      <c r="SIL800" s="62"/>
      <c r="SIM800" s="62"/>
      <c r="SIN800" s="62"/>
      <c r="SIO800" s="63"/>
      <c r="SIP800" s="64"/>
      <c r="SIQ800" s="64"/>
      <c r="SIR800" s="65"/>
      <c r="SIS800" s="64"/>
      <c r="SIT800" s="65"/>
      <c r="SIU800" s="66"/>
      <c r="SIV800" s="67"/>
      <c r="SIW800" s="97"/>
      <c r="SIX800" s="97"/>
      <c r="SIY800" s="62"/>
      <c r="SIZ800" s="62"/>
      <c r="SJA800" s="62"/>
      <c r="SJB800" s="62"/>
      <c r="SJC800" s="62"/>
      <c r="SJD800" s="62"/>
      <c r="SJE800" s="63"/>
      <c r="SJF800" s="64"/>
      <c r="SJG800" s="64"/>
      <c r="SJH800" s="65"/>
      <c r="SJI800" s="64"/>
      <c r="SJJ800" s="65"/>
      <c r="SJK800" s="66"/>
      <c r="SJL800" s="67"/>
      <c r="SJM800" s="97"/>
      <c r="SJN800" s="97"/>
      <c r="SJO800" s="62"/>
      <c r="SJP800" s="62"/>
      <c r="SJQ800" s="62"/>
      <c r="SJR800" s="62"/>
      <c r="SJS800" s="62"/>
      <c r="SJT800" s="62"/>
      <c r="SJU800" s="63"/>
      <c r="SJV800" s="64"/>
      <c r="SJW800" s="64"/>
      <c r="SJX800" s="65"/>
      <c r="SJY800" s="64"/>
      <c r="SJZ800" s="65"/>
      <c r="SKA800" s="66"/>
      <c r="SKB800" s="67"/>
      <c r="SKC800" s="97"/>
      <c r="SKD800" s="97"/>
      <c r="SKE800" s="62"/>
      <c r="SKF800" s="62"/>
      <c r="SKG800" s="62"/>
      <c r="SKH800" s="62"/>
      <c r="SKI800" s="62"/>
      <c r="SKJ800" s="62"/>
      <c r="SKK800" s="63"/>
      <c r="SKL800" s="64"/>
      <c r="SKM800" s="64"/>
      <c r="SKN800" s="65"/>
      <c r="SKO800" s="64"/>
      <c r="SKP800" s="65"/>
      <c r="SKQ800" s="66"/>
      <c r="SKR800" s="67"/>
      <c r="SKS800" s="97"/>
      <c r="SKT800" s="97"/>
      <c r="SKU800" s="62"/>
      <c r="SKV800" s="62"/>
      <c r="SKW800" s="62"/>
      <c r="SKX800" s="62"/>
      <c r="SKY800" s="62"/>
      <c r="SKZ800" s="62"/>
      <c r="SLA800" s="63"/>
      <c r="SLB800" s="64"/>
      <c r="SLC800" s="64"/>
      <c r="SLD800" s="65"/>
      <c r="SLE800" s="64"/>
      <c r="SLF800" s="65"/>
      <c r="SLG800" s="66"/>
      <c r="SLH800" s="67"/>
      <c r="SLI800" s="97"/>
      <c r="SLJ800" s="97"/>
      <c r="SLK800" s="62"/>
      <c r="SLL800" s="62"/>
      <c r="SLM800" s="62"/>
      <c r="SLN800" s="62"/>
      <c r="SLO800" s="62"/>
      <c r="SLP800" s="62"/>
      <c r="SLQ800" s="63"/>
      <c r="SLR800" s="64"/>
      <c r="SLS800" s="64"/>
      <c r="SLT800" s="65"/>
      <c r="SLU800" s="64"/>
      <c r="SLV800" s="65"/>
      <c r="SLW800" s="66"/>
      <c r="SLX800" s="67"/>
      <c r="SLY800" s="97"/>
      <c r="SLZ800" s="97"/>
      <c r="SMA800" s="62"/>
      <c r="SMB800" s="62"/>
      <c r="SMC800" s="62"/>
      <c r="SMD800" s="62"/>
      <c r="SME800" s="62"/>
      <c r="SMF800" s="62"/>
      <c r="SMG800" s="63"/>
      <c r="SMH800" s="64"/>
      <c r="SMI800" s="64"/>
      <c r="SMJ800" s="65"/>
      <c r="SMK800" s="64"/>
      <c r="SML800" s="65"/>
      <c r="SMM800" s="66"/>
      <c r="SMN800" s="67"/>
      <c r="SMO800" s="97"/>
      <c r="SMP800" s="97"/>
      <c r="SMQ800" s="62"/>
      <c r="SMR800" s="62"/>
      <c r="SMS800" s="62"/>
      <c r="SMT800" s="62"/>
      <c r="SMU800" s="62"/>
      <c r="SMV800" s="62"/>
      <c r="SMW800" s="63"/>
      <c r="SMX800" s="64"/>
      <c r="SMY800" s="64"/>
      <c r="SMZ800" s="65"/>
      <c r="SNA800" s="64"/>
      <c r="SNB800" s="65"/>
      <c r="SNC800" s="66"/>
      <c r="SND800" s="67"/>
      <c r="SNE800" s="97"/>
      <c r="SNF800" s="97"/>
      <c r="SNG800" s="62"/>
      <c r="SNH800" s="62"/>
      <c r="SNI800" s="62"/>
      <c r="SNJ800" s="62"/>
      <c r="SNK800" s="62"/>
      <c r="SNL800" s="62"/>
      <c r="SNM800" s="63"/>
      <c r="SNN800" s="64"/>
      <c r="SNO800" s="64"/>
      <c r="SNP800" s="65"/>
      <c r="SNQ800" s="64"/>
      <c r="SNR800" s="65"/>
      <c r="SNS800" s="66"/>
      <c r="SNT800" s="67"/>
      <c r="SNU800" s="97"/>
      <c r="SNV800" s="97"/>
      <c r="SNW800" s="62"/>
      <c r="SNX800" s="62"/>
      <c r="SNY800" s="62"/>
      <c r="SNZ800" s="62"/>
      <c r="SOA800" s="62"/>
      <c r="SOB800" s="62"/>
      <c r="SOC800" s="63"/>
      <c r="SOD800" s="64"/>
      <c r="SOE800" s="64"/>
      <c r="SOF800" s="65"/>
      <c r="SOG800" s="64"/>
      <c r="SOH800" s="65"/>
      <c r="SOI800" s="66"/>
      <c r="SOJ800" s="67"/>
      <c r="SOK800" s="97"/>
      <c r="SOL800" s="97"/>
      <c r="SOM800" s="62"/>
      <c r="SON800" s="62"/>
      <c r="SOO800" s="62"/>
      <c r="SOP800" s="62"/>
      <c r="SOQ800" s="62"/>
      <c r="SOR800" s="62"/>
      <c r="SOS800" s="63"/>
      <c r="SOT800" s="64"/>
      <c r="SOU800" s="64"/>
      <c r="SOV800" s="65"/>
      <c r="SOW800" s="64"/>
      <c r="SOX800" s="65"/>
      <c r="SOY800" s="66"/>
      <c r="SOZ800" s="67"/>
      <c r="SPA800" s="97"/>
      <c r="SPB800" s="97"/>
      <c r="SPC800" s="62"/>
      <c r="SPD800" s="62"/>
      <c r="SPE800" s="62"/>
      <c r="SPF800" s="62"/>
      <c r="SPG800" s="62"/>
      <c r="SPH800" s="62"/>
      <c r="SPI800" s="63"/>
      <c r="SPJ800" s="64"/>
      <c r="SPK800" s="64"/>
      <c r="SPL800" s="65"/>
      <c r="SPM800" s="64"/>
      <c r="SPN800" s="65"/>
      <c r="SPO800" s="66"/>
      <c r="SPP800" s="67"/>
      <c r="SPQ800" s="97"/>
      <c r="SPR800" s="97"/>
      <c r="SPS800" s="62"/>
      <c r="SPT800" s="62"/>
      <c r="SPU800" s="62"/>
      <c r="SPV800" s="62"/>
      <c r="SPW800" s="62"/>
      <c r="SPX800" s="62"/>
      <c r="SPY800" s="63"/>
      <c r="SPZ800" s="64"/>
      <c r="SQA800" s="64"/>
      <c r="SQB800" s="65"/>
      <c r="SQC800" s="64"/>
      <c r="SQD800" s="65"/>
      <c r="SQE800" s="66"/>
      <c r="SQF800" s="67"/>
      <c r="SQG800" s="97"/>
      <c r="SQH800" s="97"/>
      <c r="SQI800" s="62"/>
      <c r="SQJ800" s="62"/>
      <c r="SQK800" s="62"/>
      <c r="SQL800" s="62"/>
      <c r="SQM800" s="62"/>
      <c r="SQN800" s="62"/>
      <c r="SQO800" s="63"/>
      <c r="SQP800" s="64"/>
      <c r="SQQ800" s="64"/>
      <c r="SQR800" s="65"/>
      <c r="SQS800" s="64"/>
      <c r="SQT800" s="65"/>
      <c r="SQU800" s="66"/>
      <c r="SQV800" s="67"/>
      <c r="SQW800" s="97"/>
      <c r="SQX800" s="97"/>
      <c r="SQY800" s="62"/>
      <c r="SQZ800" s="62"/>
      <c r="SRA800" s="62"/>
      <c r="SRB800" s="62"/>
      <c r="SRC800" s="62"/>
      <c r="SRD800" s="62"/>
      <c r="SRE800" s="63"/>
      <c r="SRF800" s="64"/>
      <c r="SRG800" s="64"/>
      <c r="SRH800" s="65"/>
      <c r="SRI800" s="64"/>
      <c r="SRJ800" s="65"/>
      <c r="SRK800" s="66"/>
      <c r="SRL800" s="67"/>
      <c r="SRM800" s="97"/>
      <c r="SRN800" s="97"/>
      <c r="SRO800" s="62"/>
      <c r="SRP800" s="62"/>
      <c r="SRQ800" s="62"/>
      <c r="SRR800" s="62"/>
      <c r="SRS800" s="62"/>
      <c r="SRT800" s="62"/>
      <c r="SRU800" s="63"/>
      <c r="SRV800" s="64"/>
      <c r="SRW800" s="64"/>
      <c r="SRX800" s="65"/>
      <c r="SRY800" s="64"/>
      <c r="SRZ800" s="65"/>
      <c r="SSA800" s="66"/>
      <c r="SSB800" s="67"/>
      <c r="SSC800" s="97"/>
      <c r="SSD800" s="97"/>
      <c r="SSE800" s="62"/>
      <c r="SSF800" s="62"/>
      <c r="SSG800" s="62"/>
      <c r="SSH800" s="62"/>
      <c r="SSI800" s="62"/>
      <c r="SSJ800" s="62"/>
      <c r="SSK800" s="63"/>
      <c r="SSL800" s="64"/>
      <c r="SSM800" s="64"/>
      <c r="SSN800" s="65"/>
      <c r="SSO800" s="64"/>
      <c r="SSP800" s="65"/>
      <c r="SSQ800" s="66"/>
      <c r="SSR800" s="67"/>
      <c r="SSS800" s="97"/>
      <c r="SST800" s="97"/>
      <c r="SSU800" s="62"/>
      <c r="SSV800" s="62"/>
      <c r="SSW800" s="62"/>
      <c r="SSX800" s="62"/>
      <c r="SSY800" s="62"/>
      <c r="SSZ800" s="62"/>
      <c r="STA800" s="63"/>
      <c r="STB800" s="64"/>
      <c r="STC800" s="64"/>
      <c r="STD800" s="65"/>
      <c r="STE800" s="64"/>
      <c r="STF800" s="65"/>
      <c r="STG800" s="66"/>
      <c r="STH800" s="67"/>
      <c r="STI800" s="97"/>
      <c r="STJ800" s="97"/>
      <c r="STK800" s="62"/>
      <c r="STL800" s="62"/>
      <c r="STM800" s="62"/>
      <c r="STN800" s="62"/>
      <c r="STO800" s="62"/>
      <c r="STP800" s="62"/>
      <c r="STQ800" s="63"/>
      <c r="STR800" s="64"/>
      <c r="STS800" s="64"/>
      <c r="STT800" s="65"/>
      <c r="STU800" s="64"/>
      <c r="STV800" s="65"/>
      <c r="STW800" s="66"/>
      <c r="STX800" s="67"/>
      <c r="STY800" s="97"/>
      <c r="STZ800" s="97"/>
      <c r="SUA800" s="62"/>
      <c r="SUB800" s="62"/>
      <c r="SUC800" s="62"/>
      <c r="SUD800" s="62"/>
      <c r="SUE800" s="62"/>
      <c r="SUF800" s="62"/>
      <c r="SUG800" s="63"/>
      <c r="SUH800" s="64"/>
      <c r="SUI800" s="64"/>
      <c r="SUJ800" s="65"/>
      <c r="SUK800" s="64"/>
      <c r="SUL800" s="65"/>
      <c r="SUM800" s="66"/>
      <c r="SUN800" s="67"/>
      <c r="SUO800" s="97"/>
      <c r="SUP800" s="97"/>
      <c r="SUQ800" s="62"/>
      <c r="SUR800" s="62"/>
      <c r="SUS800" s="62"/>
      <c r="SUT800" s="62"/>
      <c r="SUU800" s="62"/>
      <c r="SUV800" s="62"/>
      <c r="SUW800" s="63"/>
      <c r="SUX800" s="64"/>
      <c r="SUY800" s="64"/>
      <c r="SUZ800" s="65"/>
      <c r="SVA800" s="64"/>
      <c r="SVB800" s="65"/>
      <c r="SVC800" s="66"/>
      <c r="SVD800" s="67"/>
      <c r="SVE800" s="97"/>
      <c r="SVF800" s="97"/>
      <c r="SVG800" s="62"/>
      <c r="SVH800" s="62"/>
      <c r="SVI800" s="62"/>
      <c r="SVJ800" s="62"/>
      <c r="SVK800" s="62"/>
      <c r="SVL800" s="62"/>
      <c r="SVM800" s="63"/>
      <c r="SVN800" s="64"/>
      <c r="SVO800" s="64"/>
      <c r="SVP800" s="65"/>
      <c r="SVQ800" s="64"/>
      <c r="SVR800" s="65"/>
      <c r="SVS800" s="66"/>
      <c r="SVT800" s="67"/>
      <c r="SVU800" s="97"/>
      <c r="SVV800" s="97"/>
      <c r="SVW800" s="62"/>
      <c r="SVX800" s="62"/>
      <c r="SVY800" s="62"/>
      <c r="SVZ800" s="62"/>
      <c r="SWA800" s="62"/>
      <c r="SWB800" s="62"/>
      <c r="SWC800" s="63"/>
      <c r="SWD800" s="64"/>
      <c r="SWE800" s="64"/>
      <c r="SWF800" s="65"/>
      <c r="SWG800" s="64"/>
      <c r="SWH800" s="65"/>
      <c r="SWI800" s="66"/>
      <c r="SWJ800" s="67"/>
      <c r="SWK800" s="97"/>
      <c r="SWL800" s="97"/>
      <c r="SWM800" s="62"/>
      <c r="SWN800" s="62"/>
      <c r="SWO800" s="62"/>
      <c r="SWP800" s="62"/>
      <c r="SWQ800" s="62"/>
      <c r="SWR800" s="62"/>
      <c r="SWS800" s="63"/>
      <c r="SWT800" s="64"/>
      <c r="SWU800" s="64"/>
      <c r="SWV800" s="65"/>
      <c r="SWW800" s="64"/>
      <c r="SWX800" s="65"/>
      <c r="SWY800" s="66"/>
      <c r="SWZ800" s="67"/>
      <c r="SXA800" s="97"/>
      <c r="SXB800" s="97"/>
      <c r="SXC800" s="62"/>
      <c r="SXD800" s="62"/>
      <c r="SXE800" s="62"/>
      <c r="SXF800" s="62"/>
      <c r="SXG800" s="62"/>
      <c r="SXH800" s="62"/>
      <c r="SXI800" s="63"/>
      <c r="SXJ800" s="64"/>
      <c r="SXK800" s="64"/>
      <c r="SXL800" s="65"/>
      <c r="SXM800" s="64"/>
      <c r="SXN800" s="65"/>
      <c r="SXO800" s="66"/>
      <c r="SXP800" s="67"/>
      <c r="SXQ800" s="97"/>
      <c r="SXR800" s="97"/>
      <c r="SXS800" s="62"/>
      <c r="SXT800" s="62"/>
      <c r="SXU800" s="62"/>
      <c r="SXV800" s="62"/>
      <c r="SXW800" s="62"/>
      <c r="SXX800" s="62"/>
      <c r="SXY800" s="63"/>
      <c r="SXZ800" s="64"/>
      <c r="SYA800" s="64"/>
      <c r="SYB800" s="65"/>
      <c r="SYC800" s="64"/>
      <c r="SYD800" s="65"/>
      <c r="SYE800" s="66"/>
      <c r="SYF800" s="67"/>
      <c r="SYG800" s="97"/>
      <c r="SYH800" s="97"/>
      <c r="SYI800" s="62"/>
      <c r="SYJ800" s="62"/>
      <c r="SYK800" s="62"/>
      <c r="SYL800" s="62"/>
      <c r="SYM800" s="62"/>
      <c r="SYN800" s="62"/>
      <c r="SYO800" s="63"/>
      <c r="SYP800" s="64"/>
      <c r="SYQ800" s="64"/>
      <c r="SYR800" s="65"/>
      <c r="SYS800" s="64"/>
      <c r="SYT800" s="65"/>
      <c r="SYU800" s="66"/>
      <c r="SYV800" s="67"/>
      <c r="SYW800" s="97"/>
      <c r="SYX800" s="97"/>
      <c r="SYY800" s="62"/>
      <c r="SYZ800" s="62"/>
      <c r="SZA800" s="62"/>
      <c r="SZB800" s="62"/>
      <c r="SZC800" s="62"/>
      <c r="SZD800" s="62"/>
      <c r="SZE800" s="63"/>
      <c r="SZF800" s="64"/>
      <c r="SZG800" s="64"/>
      <c r="SZH800" s="65"/>
      <c r="SZI800" s="64"/>
      <c r="SZJ800" s="65"/>
      <c r="SZK800" s="66"/>
      <c r="SZL800" s="67"/>
      <c r="SZM800" s="97"/>
      <c r="SZN800" s="97"/>
      <c r="SZO800" s="62"/>
      <c r="SZP800" s="62"/>
      <c r="SZQ800" s="62"/>
      <c r="SZR800" s="62"/>
      <c r="SZS800" s="62"/>
      <c r="SZT800" s="62"/>
      <c r="SZU800" s="63"/>
      <c r="SZV800" s="64"/>
      <c r="SZW800" s="64"/>
      <c r="SZX800" s="65"/>
      <c r="SZY800" s="64"/>
      <c r="SZZ800" s="65"/>
      <c r="TAA800" s="66"/>
      <c r="TAB800" s="67"/>
      <c r="TAC800" s="97"/>
      <c r="TAD800" s="97"/>
      <c r="TAE800" s="62"/>
      <c r="TAF800" s="62"/>
      <c r="TAG800" s="62"/>
      <c r="TAH800" s="62"/>
      <c r="TAI800" s="62"/>
      <c r="TAJ800" s="62"/>
      <c r="TAK800" s="63"/>
      <c r="TAL800" s="64"/>
      <c r="TAM800" s="64"/>
      <c r="TAN800" s="65"/>
      <c r="TAO800" s="64"/>
      <c r="TAP800" s="65"/>
      <c r="TAQ800" s="66"/>
      <c r="TAR800" s="67"/>
      <c r="TAS800" s="97"/>
      <c r="TAT800" s="97"/>
      <c r="TAU800" s="62"/>
      <c r="TAV800" s="62"/>
      <c r="TAW800" s="62"/>
      <c r="TAX800" s="62"/>
      <c r="TAY800" s="62"/>
      <c r="TAZ800" s="62"/>
      <c r="TBA800" s="63"/>
      <c r="TBB800" s="64"/>
      <c r="TBC800" s="64"/>
      <c r="TBD800" s="65"/>
      <c r="TBE800" s="64"/>
      <c r="TBF800" s="65"/>
      <c r="TBG800" s="66"/>
      <c r="TBH800" s="67"/>
      <c r="TBI800" s="97"/>
      <c r="TBJ800" s="97"/>
      <c r="TBK800" s="62"/>
      <c r="TBL800" s="62"/>
      <c r="TBM800" s="62"/>
      <c r="TBN800" s="62"/>
      <c r="TBO800" s="62"/>
      <c r="TBP800" s="62"/>
      <c r="TBQ800" s="63"/>
      <c r="TBR800" s="64"/>
      <c r="TBS800" s="64"/>
      <c r="TBT800" s="65"/>
      <c r="TBU800" s="64"/>
      <c r="TBV800" s="65"/>
      <c r="TBW800" s="66"/>
      <c r="TBX800" s="67"/>
      <c r="TBY800" s="97"/>
      <c r="TBZ800" s="97"/>
      <c r="TCA800" s="62"/>
      <c r="TCB800" s="62"/>
      <c r="TCC800" s="62"/>
      <c r="TCD800" s="62"/>
      <c r="TCE800" s="62"/>
      <c r="TCF800" s="62"/>
      <c r="TCG800" s="63"/>
      <c r="TCH800" s="64"/>
      <c r="TCI800" s="64"/>
      <c r="TCJ800" s="65"/>
      <c r="TCK800" s="64"/>
      <c r="TCL800" s="65"/>
      <c r="TCM800" s="66"/>
      <c r="TCN800" s="67"/>
      <c r="TCO800" s="97"/>
      <c r="TCP800" s="97"/>
      <c r="TCQ800" s="62"/>
      <c r="TCR800" s="62"/>
      <c r="TCS800" s="62"/>
      <c r="TCT800" s="62"/>
      <c r="TCU800" s="62"/>
      <c r="TCV800" s="62"/>
      <c r="TCW800" s="63"/>
      <c r="TCX800" s="64"/>
      <c r="TCY800" s="64"/>
      <c r="TCZ800" s="65"/>
      <c r="TDA800" s="64"/>
      <c r="TDB800" s="65"/>
      <c r="TDC800" s="66"/>
      <c r="TDD800" s="67"/>
      <c r="TDE800" s="97"/>
      <c r="TDF800" s="97"/>
      <c r="TDG800" s="62"/>
      <c r="TDH800" s="62"/>
      <c r="TDI800" s="62"/>
      <c r="TDJ800" s="62"/>
      <c r="TDK800" s="62"/>
      <c r="TDL800" s="62"/>
      <c r="TDM800" s="63"/>
      <c r="TDN800" s="64"/>
      <c r="TDO800" s="64"/>
      <c r="TDP800" s="65"/>
      <c r="TDQ800" s="64"/>
      <c r="TDR800" s="65"/>
      <c r="TDS800" s="66"/>
      <c r="TDT800" s="67"/>
      <c r="TDU800" s="97"/>
      <c r="TDV800" s="97"/>
      <c r="TDW800" s="62"/>
      <c r="TDX800" s="62"/>
      <c r="TDY800" s="62"/>
      <c r="TDZ800" s="62"/>
      <c r="TEA800" s="62"/>
      <c r="TEB800" s="62"/>
      <c r="TEC800" s="63"/>
      <c r="TED800" s="64"/>
      <c r="TEE800" s="64"/>
      <c r="TEF800" s="65"/>
      <c r="TEG800" s="64"/>
      <c r="TEH800" s="65"/>
      <c r="TEI800" s="66"/>
      <c r="TEJ800" s="67"/>
      <c r="TEK800" s="97"/>
      <c r="TEL800" s="97"/>
      <c r="TEM800" s="62"/>
      <c r="TEN800" s="62"/>
      <c r="TEO800" s="62"/>
      <c r="TEP800" s="62"/>
      <c r="TEQ800" s="62"/>
      <c r="TER800" s="62"/>
      <c r="TES800" s="63"/>
      <c r="TET800" s="64"/>
      <c r="TEU800" s="64"/>
      <c r="TEV800" s="65"/>
      <c r="TEW800" s="64"/>
      <c r="TEX800" s="65"/>
      <c r="TEY800" s="66"/>
      <c r="TEZ800" s="67"/>
      <c r="TFA800" s="97"/>
      <c r="TFB800" s="97"/>
      <c r="TFC800" s="62"/>
      <c r="TFD800" s="62"/>
      <c r="TFE800" s="62"/>
      <c r="TFF800" s="62"/>
      <c r="TFG800" s="62"/>
      <c r="TFH800" s="62"/>
      <c r="TFI800" s="63"/>
      <c r="TFJ800" s="64"/>
      <c r="TFK800" s="64"/>
      <c r="TFL800" s="65"/>
      <c r="TFM800" s="64"/>
      <c r="TFN800" s="65"/>
      <c r="TFO800" s="66"/>
      <c r="TFP800" s="67"/>
      <c r="TFQ800" s="97"/>
      <c r="TFR800" s="97"/>
      <c r="TFS800" s="62"/>
      <c r="TFT800" s="62"/>
      <c r="TFU800" s="62"/>
      <c r="TFV800" s="62"/>
      <c r="TFW800" s="62"/>
      <c r="TFX800" s="62"/>
      <c r="TFY800" s="63"/>
      <c r="TFZ800" s="64"/>
      <c r="TGA800" s="64"/>
      <c r="TGB800" s="65"/>
      <c r="TGC800" s="64"/>
      <c r="TGD800" s="65"/>
      <c r="TGE800" s="66"/>
      <c r="TGF800" s="67"/>
      <c r="TGG800" s="97"/>
      <c r="TGH800" s="97"/>
      <c r="TGI800" s="62"/>
      <c r="TGJ800" s="62"/>
      <c r="TGK800" s="62"/>
      <c r="TGL800" s="62"/>
      <c r="TGM800" s="62"/>
      <c r="TGN800" s="62"/>
      <c r="TGO800" s="63"/>
      <c r="TGP800" s="64"/>
      <c r="TGQ800" s="64"/>
      <c r="TGR800" s="65"/>
      <c r="TGS800" s="64"/>
      <c r="TGT800" s="65"/>
      <c r="TGU800" s="66"/>
      <c r="TGV800" s="67"/>
      <c r="TGW800" s="97"/>
      <c r="TGX800" s="97"/>
      <c r="TGY800" s="62"/>
      <c r="TGZ800" s="62"/>
      <c r="THA800" s="62"/>
      <c r="THB800" s="62"/>
      <c r="THC800" s="62"/>
      <c r="THD800" s="62"/>
      <c r="THE800" s="63"/>
      <c r="THF800" s="64"/>
      <c r="THG800" s="64"/>
      <c r="THH800" s="65"/>
      <c r="THI800" s="64"/>
      <c r="THJ800" s="65"/>
      <c r="THK800" s="66"/>
      <c r="THL800" s="67"/>
      <c r="THM800" s="97"/>
      <c r="THN800" s="97"/>
      <c r="THO800" s="62"/>
      <c r="THP800" s="62"/>
      <c r="THQ800" s="62"/>
      <c r="THR800" s="62"/>
      <c r="THS800" s="62"/>
      <c r="THT800" s="62"/>
      <c r="THU800" s="63"/>
      <c r="THV800" s="64"/>
      <c r="THW800" s="64"/>
      <c r="THX800" s="65"/>
      <c r="THY800" s="64"/>
      <c r="THZ800" s="65"/>
      <c r="TIA800" s="66"/>
      <c r="TIB800" s="67"/>
      <c r="TIC800" s="97"/>
      <c r="TID800" s="97"/>
      <c r="TIE800" s="62"/>
      <c r="TIF800" s="62"/>
      <c r="TIG800" s="62"/>
      <c r="TIH800" s="62"/>
      <c r="TII800" s="62"/>
      <c r="TIJ800" s="62"/>
      <c r="TIK800" s="63"/>
      <c r="TIL800" s="64"/>
      <c r="TIM800" s="64"/>
      <c r="TIN800" s="65"/>
      <c r="TIO800" s="64"/>
      <c r="TIP800" s="65"/>
      <c r="TIQ800" s="66"/>
      <c r="TIR800" s="67"/>
      <c r="TIS800" s="97"/>
      <c r="TIT800" s="97"/>
      <c r="TIU800" s="62"/>
      <c r="TIV800" s="62"/>
      <c r="TIW800" s="62"/>
      <c r="TIX800" s="62"/>
      <c r="TIY800" s="62"/>
      <c r="TIZ800" s="62"/>
      <c r="TJA800" s="63"/>
      <c r="TJB800" s="64"/>
      <c r="TJC800" s="64"/>
      <c r="TJD800" s="65"/>
      <c r="TJE800" s="64"/>
      <c r="TJF800" s="65"/>
      <c r="TJG800" s="66"/>
      <c r="TJH800" s="67"/>
      <c r="TJI800" s="97"/>
      <c r="TJJ800" s="97"/>
      <c r="TJK800" s="62"/>
      <c r="TJL800" s="62"/>
      <c r="TJM800" s="62"/>
      <c r="TJN800" s="62"/>
      <c r="TJO800" s="62"/>
      <c r="TJP800" s="62"/>
      <c r="TJQ800" s="63"/>
      <c r="TJR800" s="64"/>
      <c r="TJS800" s="64"/>
      <c r="TJT800" s="65"/>
      <c r="TJU800" s="64"/>
      <c r="TJV800" s="65"/>
      <c r="TJW800" s="66"/>
      <c r="TJX800" s="67"/>
      <c r="TJY800" s="97"/>
      <c r="TJZ800" s="97"/>
      <c r="TKA800" s="62"/>
      <c r="TKB800" s="62"/>
      <c r="TKC800" s="62"/>
      <c r="TKD800" s="62"/>
      <c r="TKE800" s="62"/>
      <c r="TKF800" s="62"/>
      <c r="TKG800" s="63"/>
      <c r="TKH800" s="64"/>
      <c r="TKI800" s="64"/>
      <c r="TKJ800" s="65"/>
      <c r="TKK800" s="64"/>
      <c r="TKL800" s="65"/>
      <c r="TKM800" s="66"/>
      <c r="TKN800" s="67"/>
      <c r="TKO800" s="97"/>
      <c r="TKP800" s="97"/>
      <c r="TKQ800" s="62"/>
      <c r="TKR800" s="62"/>
      <c r="TKS800" s="62"/>
      <c r="TKT800" s="62"/>
      <c r="TKU800" s="62"/>
      <c r="TKV800" s="62"/>
      <c r="TKW800" s="63"/>
      <c r="TKX800" s="64"/>
      <c r="TKY800" s="64"/>
      <c r="TKZ800" s="65"/>
      <c r="TLA800" s="64"/>
      <c r="TLB800" s="65"/>
      <c r="TLC800" s="66"/>
      <c r="TLD800" s="67"/>
      <c r="TLE800" s="97"/>
      <c r="TLF800" s="97"/>
      <c r="TLG800" s="62"/>
      <c r="TLH800" s="62"/>
      <c r="TLI800" s="62"/>
      <c r="TLJ800" s="62"/>
      <c r="TLK800" s="62"/>
      <c r="TLL800" s="62"/>
      <c r="TLM800" s="63"/>
      <c r="TLN800" s="64"/>
      <c r="TLO800" s="64"/>
      <c r="TLP800" s="65"/>
      <c r="TLQ800" s="64"/>
      <c r="TLR800" s="65"/>
      <c r="TLS800" s="66"/>
      <c r="TLT800" s="67"/>
      <c r="TLU800" s="97"/>
      <c r="TLV800" s="97"/>
      <c r="TLW800" s="62"/>
      <c r="TLX800" s="62"/>
      <c r="TLY800" s="62"/>
      <c r="TLZ800" s="62"/>
      <c r="TMA800" s="62"/>
      <c r="TMB800" s="62"/>
      <c r="TMC800" s="63"/>
      <c r="TMD800" s="64"/>
      <c r="TME800" s="64"/>
      <c r="TMF800" s="65"/>
      <c r="TMG800" s="64"/>
      <c r="TMH800" s="65"/>
      <c r="TMI800" s="66"/>
      <c r="TMJ800" s="67"/>
      <c r="TMK800" s="97"/>
      <c r="TML800" s="97"/>
      <c r="TMM800" s="62"/>
      <c r="TMN800" s="62"/>
      <c r="TMO800" s="62"/>
      <c r="TMP800" s="62"/>
      <c r="TMQ800" s="62"/>
      <c r="TMR800" s="62"/>
      <c r="TMS800" s="63"/>
      <c r="TMT800" s="64"/>
      <c r="TMU800" s="64"/>
      <c r="TMV800" s="65"/>
      <c r="TMW800" s="64"/>
      <c r="TMX800" s="65"/>
      <c r="TMY800" s="66"/>
      <c r="TMZ800" s="67"/>
      <c r="TNA800" s="97"/>
      <c r="TNB800" s="97"/>
      <c r="TNC800" s="62"/>
      <c r="TND800" s="62"/>
      <c r="TNE800" s="62"/>
      <c r="TNF800" s="62"/>
      <c r="TNG800" s="62"/>
      <c r="TNH800" s="62"/>
      <c r="TNI800" s="63"/>
      <c r="TNJ800" s="64"/>
      <c r="TNK800" s="64"/>
      <c r="TNL800" s="65"/>
      <c r="TNM800" s="64"/>
      <c r="TNN800" s="65"/>
      <c r="TNO800" s="66"/>
      <c r="TNP800" s="67"/>
      <c r="TNQ800" s="97"/>
      <c r="TNR800" s="97"/>
      <c r="TNS800" s="62"/>
      <c r="TNT800" s="62"/>
      <c r="TNU800" s="62"/>
      <c r="TNV800" s="62"/>
      <c r="TNW800" s="62"/>
      <c r="TNX800" s="62"/>
      <c r="TNY800" s="63"/>
      <c r="TNZ800" s="64"/>
      <c r="TOA800" s="64"/>
      <c r="TOB800" s="65"/>
      <c r="TOC800" s="64"/>
      <c r="TOD800" s="65"/>
      <c r="TOE800" s="66"/>
      <c r="TOF800" s="67"/>
      <c r="TOG800" s="97"/>
      <c r="TOH800" s="97"/>
      <c r="TOI800" s="62"/>
      <c r="TOJ800" s="62"/>
      <c r="TOK800" s="62"/>
      <c r="TOL800" s="62"/>
      <c r="TOM800" s="62"/>
      <c r="TON800" s="62"/>
      <c r="TOO800" s="63"/>
      <c r="TOP800" s="64"/>
      <c r="TOQ800" s="64"/>
      <c r="TOR800" s="65"/>
      <c r="TOS800" s="64"/>
      <c r="TOT800" s="65"/>
      <c r="TOU800" s="66"/>
      <c r="TOV800" s="67"/>
      <c r="TOW800" s="97"/>
      <c r="TOX800" s="97"/>
      <c r="TOY800" s="62"/>
      <c r="TOZ800" s="62"/>
      <c r="TPA800" s="62"/>
      <c r="TPB800" s="62"/>
      <c r="TPC800" s="62"/>
      <c r="TPD800" s="62"/>
      <c r="TPE800" s="63"/>
      <c r="TPF800" s="64"/>
      <c r="TPG800" s="64"/>
      <c r="TPH800" s="65"/>
      <c r="TPI800" s="64"/>
      <c r="TPJ800" s="65"/>
      <c r="TPK800" s="66"/>
      <c r="TPL800" s="67"/>
      <c r="TPM800" s="97"/>
      <c r="TPN800" s="97"/>
      <c r="TPO800" s="62"/>
      <c r="TPP800" s="62"/>
      <c r="TPQ800" s="62"/>
      <c r="TPR800" s="62"/>
      <c r="TPS800" s="62"/>
      <c r="TPT800" s="62"/>
      <c r="TPU800" s="63"/>
      <c r="TPV800" s="64"/>
      <c r="TPW800" s="64"/>
      <c r="TPX800" s="65"/>
      <c r="TPY800" s="64"/>
      <c r="TPZ800" s="65"/>
      <c r="TQA800" s="66"/>
      <c r="TQB800" s="67"/>
      <c r="TQC800" s="97"/>
      <c r="TQD800" s="97"/>
      <c r="TQE800" s="62"/>
      <c r="TQF800" s="62"/>
      <c r="TQG800" s="62"/>
      <c r="TQH800" s="62"/>
      <c r="TQI800" s="62"/>
      <c r="TQJ800" s="62"/>
      <c r="TQK800" s="63"/>
      <c r="TQL800" s="64"/>
      <c r="TQM800" s="64"/>
      <c r="TQN800" s="65"/>
      <c r="TQO800" s="64"/>
      <c r="TQP800" s="65"/>
      <c r="TQQ800" s="66"/>
      <c r="TQR800" s="67"/>
      <c r="TQS800" s="97"/>
      <c r="TQT800" s="97"/>
      <c r="TQU800" s="62"/>
      <c r="TQV800" s="62"/>
      <c r="TQW800" s="62"/>
      <c r="TQX800" s="62"/>
      <c r="TQY800" s="62"/>
      <c r="TQZ800" s="62"/>
      <c r="TRA800" s="63"/>
      <c r="TRB800" s="64"/>
      <c r="TRC800" s="64"/>
      <c r="TRD800" s="65"/>
      <c r="TRE800" s="64"/>
      <c r="TRF800" s="65"/>
      <c r="TRG800" s="66"/>
      <c r="TRH800" s="67"/>
      <c r="TRI800" s="97"/>
      <c r="TRJ800" s="97"/>
      <c r="TRK800" s="62"/>
      <c r="TRL800" s="62"/>
      <c r="TRM800" s="62"/>
      <c r="TRN800" s="62"/>
      <c r="TRO800" s="62"/>
      <c r="TRP800" s="62"/>
      <c r="TRQ800" s="63"/>
      <c r="TRR800" s="64"/>
      <c r="TRS800" s="64"/>
      <c r="TRT800" s="65"/>
      <c r="TRU800" s="64"/>
      <c r="TRV800" s="65"/>
      <c r="TRW800" s="66"/>
      <c r="TRX800" s="67"/>
      <c r="TRY800" s="97"/>
      <c r="TRZ800" s="97"/>
      <c r="TSA800" s="62"/>
      <c r="TSB800" s="62"/>
      <c r="TSC800" s="62"/>
      <c r="TSD800" s="62"/>
      <c r="TSE800" s="62"/>
      <c r="TSF800" s="62"/>
      <c r="TSG800" s="63"/>
      <c r="TSH800" s="64"/>
      <c r="TSI800" s="64"/>
      <c r="TSJ800" s="65"/>
      <c r="TSK800" s="64"/>
      <c r="TSL800" s="65"/>
      <c r="TSM800" s="66"/>
      <c r="TSN800" s="67"/>
      <c r="TSO800" s="97"/>
      <c r="TSP800" s="97"/>
      <c r="TSQ800" s="62"/>
      <c r="TSR800" s="62"/>
      <c r="TSS800" s="62"/>
      <c r="TST800" s="62"/>
      <c r="TSU800" s="62"/>
      <c r="TSV800" s="62"/>
      <c r="TSW800" s="63"/>
      <c r="TSX800" s="64"/>
      <c r="TSY800" s="64"/>
      <c r="TSZ800" s="65"/>
      <c r="TTA800" s="64"/>
      <c r="TTB800" s="65"/>
      <c r="TTC800" s="66"/>
      <c r="TTD800" s="67"/>
      <c r="TTE800" s="97"/>
      <c r="TTF800" s="97"/>
      <c r="TTG800" s="62"/>
      <c r="TTH800" s="62"/>
      <c r="TTI800" s="62"/>
      <c r="TTJ800" s="62"/>
      <c r="TTK800" s="62"/>
      <c r="TTL800" s="62"/>
      <c r="TTM800" s="63"/>
      <c r="TTN800" s="64"/>
      <c r="TTO800" s="64"/>
      <c r="TTP800" s="65"/>
      <c r="TTQ800" s="64"/>
      <c r="TTR800" s="65"/>
      <c r="TTS800" s="66"/>
      <c r="TTT800" s="67"/>
      <c r="TTU800" s="97"/>
      <c r="TTV800" s="97"/>
      <c r="TTW800" s="62"/>
      <c r="TTX800" s="62"/>
      <c r="TTY800" s="62"/>
      <c r="TTZ800" s="62"/>
      <c r="TUA800" s="62"/>
      <c r="TUB800" s="62"/>
      <c r="TUC800" s="63"/>
      <c r="TUD800" s="64"/>
      <c r="TUE800" s="64"/>
      <c r="TUF800" s="65"/>
      <c r="TUG800" s="64"/>
      <c r="TUH800" s="65"/>
      <c r="TUI800" s="66"/>
      <c r="TUJ800" s="67"/>
      <c r="TUK800" s="97"/>
      <c r="TUL800" s="97"/>
      <c r="TUM800" s="62"/>
      <c r="TUN800" s="62"/>
      <c r="TUO800" s="62"/>
      <c r="TUP800" s="62"/>
      <c r="TUQ800" s="62"/>
      <c r="TUR800" s="62"/>
      <c r="TUS800" s="63"/>
      <c r="TUT800" s="64"/>
      <c r="TUU800" s="64"/>
      <c r="TUV800" s="65"/>
      <c r="TUW800" s="64"/>
      <c r="TUX800" s="65"/>
      <c r="TUY800" s="66"/>
      <c r="TUZ800" s="67"/>
      <c r="TVA800" s="97"/>
      <c r="TVB800" s="97"/>
      <c r="TVC800" s="62"/>
      <c r="TVD800" s="62"/>
      <c r="TVE800" s="62"/>
      <c r="TVF800" s="62"/>
      <c r="TVG800" s="62"/>
      <c r="TVH800" s="62"/>
      <c r="TVI800" s="63"/>
      <c r="TVJ800" s="64"/>
      <c r="TVK800" s="64"/>
      <c r="TVL800" s="65"/>
      <c r="TVM800" s="64"/>
      <c r="TVN800" s="65"/>
      <c r="TVO800" s="66"/>
      <c r="TVP800" s="67"/>
      <c r="TVQ800" s="97"/>
      <c r="TVR800" s="97"/>
      <c r="TVS800" s="62"/>
      <c r="TVT800" s="62"/>
      <c r="TVU800" s="62"/>
      <c r="TVV800" s="62"/>
      <c r="TVW800" s="62"/>
      <c r="TVX800" s="62"/>
      <c r="TVY800" s="63"/>
      <c r="TVZ800" s="64"/>
      <c r="TWA800" s="64"/>
      <c r="TWB800" s="65"/>
      <c r="TWC800" s="64"/>
      <c r="TWD800" s="65"/>
      <c r="TWE800" s="66"/>
      <c r="TWF800" s="67"/>
      <c r="TWG800" s="97"/>
      <c r="TWH800" s="97"/>
      <c r="TWI800" s="62"/>
      <c r="TWJ800" s="62"/>
      <c r="TWK800" s="62"/>
      <c r="TWL800" s="62"/>
      <c r="TWM800" s="62"/>
      <c r="TWN800" s="62"/>
      <c r="TWO800" s="63"/>
      <c r="TWP800" s="64"/>
      <c r="TWQ800" s="64"/>
      <c r="TWR800" s="65"/>
      <c r="TWS800" s="64"/>
      <c r="TWT800" s="65"/>
      <c r="TWU800" s="66"/>
      <c r="TWV800" s="67"/>
      <c r="TWW800" s="97"/>
      <c r="TWX800" s="97"/>
      <c r="TWY800" s="62"/>
      <c r="TWZ800" s="62"/>
      <c r="TXA800" s="62"/>
      <c r="TXB800" s="62"/>
      <c r="TXC800" s="62"/>
      <c r="TXD800" s="62"/>
      <c r="TXE800" s="63"/>
      <c r="TXF800" s="64"/>
      <c r="TXG800" s="64"/>
      <c r="TXH800" s="65"/>
      <c r="TXI800" s="64"/>
      <c r="TXJ800" s="65"/>
      <c r="TXK800" s="66"/>
      <c r="TXL800" s="67"/>
      <c r="TXM800" s="97"/>
      <c r="TXN800" s="97"/>
      <c r="TXO800" s="62"/>
      <c r="TXP800" s="62"/>
      <c r="TXQ800" s="62"/>
      <c r="TXR800" s="62"/>
      <c r="TXS800" s="62"/>
      <c r="TXT800" s="62"/>
      <c r="TXU800" s="63"/>
      <c r="TXV800" s="64"/>
      <c r="TXW800" s="64"/>
      <c r="TXX800" s="65"/>
      <c r="TXY800" s="64"/>
      <c r="TXZ800" s="65"/>
      <c r="TYA800" s="66"/>
      <c r="TYB800" s="67"/>
      <c r="TYC800" s="97"/>
      <c r="TYD800" s="97"/>
      <c r="TYE800" s="62"/>
      <c r="TYF800" s="62"/>
      <c r="TYG800" s="62"/>
      <c r="TYH800" s="62"/>
      <c r="TYI800" s="62"/>
      <c r="TYJ800" s="62"/>
      <c r="TYK800" s="63"/>
      <c r="TYL800" s="64"/>
      <c r="TYM800" s="64"/>
      <c r="TYN800" s="65"/>
      <c r="TYO800" s="64"/>
      <c r="TYP800" s="65"/>
      <c r="TYQ800" s="66"/>
      <c r="TYR800" s="67"/>
      <c r="TYS800" s="97"/>
      <c r="TYT800" s="97"/>
      <c r="TYU800" s="62"/>
      <c r="TYV800" s="62"/>
      <c r="TYW800" s="62"/>
      <c r="TYX800" s="62"/>
      <c r="TYY800" s="62"/>
      <c r="TYZ800" s="62"/>
      <c r="TZA800" s="63"/>
      <c r="TZB800" s="64"/>
      <c r="TZC800" s="64"/>
      <c r="TZD800" s="65"/>
      <c r="TZE800" s="64"/>
      <c r="TZF800" s="65"/>
      <c r="TZG800" s="66"/>
      <c r="TZH800" s="67"/>
      <c r="TZI800" s="97"/>
      <c r="TZJ800" s="97"/>
      <c r="TZK800" s="62"/>
      <c r="TZL800" s="62"/>
      <c r="TZM800" s="62"/>
      <c r="TZN800" s="62"/>
      <c r="TZO800" s="62"/>
      <c r="TZP800" s="62"/>
      <c r="TZQ800" s="63"/>
      <c r="TZR800" s="64"/>
      <c r="TZS800" s="64"/>
      <c r="TZT800" s="65"/>
      <c r="TZU800" s="64"/>
      <c r="TZV800" s="65"/>
      <c r="TZW800" s="66"/>
      <c r="TZX800" s="67"/>
      <c r="TZY800" s="97"/>
      <c r="TZZ800" s="97"/>
      <c r="UAA800" s="62"/>
      <c r="UAB800" s="62"/>
      <c r="UAC800" s="62"/>
      <c r="UAD800" s="62"/>
      <c r="UAE800" s="62"/>
      <c r="UAF800" s="62"/>
      <c r="UAG800" s="63"/>
      <c r="UAH800" s="64"/>
      <c r="UAI800" s="64"/>
      <c r="UAJ800" s="65"/>
      <c r="UAK800" s="64"/>
      <c r="UAL800" s="65"/>
      <c r="UAM800" s="66"/>
      <c r="UAN800" s="67"/>
      <c r="UAO800" s="97"/>
      <c r="UAP800" s="97"/>
      <c r="UAQ800" s="62"/>
      <c r="UAR800" s="62"/>
      <c r="UAS800" s="62"/>
      <c r="UAT800" s="62"/>
      <c r="UAU800" s="62"/>
      <c r="UAV800" s="62"/>
      <c r="UAW800" s="63"/>
      <c r="UAX800" s="64"/>
      <c r="UAY800" s="64"/>
      <c r="UAZ800" s="65"/>
      <c r="UBA800" s="64"/>
      <c r="UBB800" s="65"/>
      <c r="UBC800" s="66"/>
      <c r="UBD800" s="67"/>
      <c r="UBE800" s="97"/>
      <c r="UBF800" s="97"/>
      <c r="UBG800" s="62"/>
      <c r="UBH800" s="62"/>
      <c r="UBI800" s="62"/>
      <c r="UBJ800" s="62"/>
      <c r="UBK800" s="62"/>
      <c r="UBL800" s="62"/>
      <c r="UBM800" s="63"/>
      <c r="UBN800" s="64"/>
      <c r="UBO800" s="64"/>
      <c r="UBP800" s="65"/>
      <c r="UBQ800" s="64"/>
      <c r="UBR800" s="65"/>
      <c r="UBS800" s="66"/>
      <c r="UBT800" s="67"/>
      <c r="UBU800" s="97"/>
      <c r="UBV800" s="97"/>
      <c r="UBW800" s="62"/>
      <c r="UBX800" s="62"/>
      <c r="UBY800" s="62"/>
      <c r="UBZ800" s="62"/>
      <c r="UCA800" s="62"/>
      <c r="UCB800" s="62"/>
      <c r="UCC800" s="63"/>
      <c r="UCD800" s="64"/>
      <c r="UCE800" s="64"/>
      <c r="UCF800" s="65"/>
      <c r="UCG800" s="64"/>
      <c r="UCH800" s="65"/>
      <c r="UCI800" s="66"/>
      <c r="UCJ800" s="67"/>
      <c r="UCK800" s="97"/>
      <c r="UCL800" s="97"/>
      <c r="UCM800" s="62"/>
      <c r="UCN800" s="62"/>
      <c r="UCO800" s="62"/>
      <c r="UCP800" s="62"/>
      <c r="UCQ800" s="62"/>
      <c r="UCR800" s="62"/>
      <c r="UCS800" s="63"/>
      <c r="UCT800" s="64"/>
      <c r="UCU800" s="64"/>
      <c r="UCV800" s="65"/>
      <c r="UCW800" s="64"/>
      <c r="UCX800" s="65"/>
      <c r="UCY800" s="66"/>
      <c r="UCZ800" s="67"/>
      <c r="UDA800" s="97"/>
      <c r="UDB800" s="97"/>
      <c r="UDC800" s="62"/>
      <c r="UDD800" s="62"/>
      <c r="UDE800" s="62"/>
      <c r="UDF800" s="62"/>
      <c r="UDG800" s="62"/>
      <c r="UDH800" s="62"/>
      <c r="UDI800" s="63"/>
      <c r="UDJ800" s="64"/>
      <c r="UDK800" s="64"/>
      <c r="UDL800" s="65"/>
      <c r="UDM800" s="64"/>
      <c r="UDN800" s="65"/>
      <c r="UDO800" s="66"/>
      <c r="UDP800" s="67"/>
      <c r="UDQ800" s="97"/>
      <c r="UDR800" s="97"/>
      <c r="UDS800" s="62"/>
      <c r="UDT800" s="62"/>
      <c r="UDU800" s="62"/>
      <c r="UDV800" s="62"/>
      <c r="UDW800" s="62"/>
      <c r="UDX800" s="62"/>
      <c r="UDY800" s="63"/>
      <c r="UDZ800" s="64"/>
      <c r="UEA800" s="64"/>
      <c r="UEB800" s="65"/>
      <c r="UEC800" s="64"/>
      <c r="UED800" s="65"/>
      <c r="UEE800" s="66"/>
      <c r="UEF800" s="67"/>
      <c r="UEG800" s="97"/>
      <c r="UEH800" s="97"/>
      <c r="UEI800" s="62"/>
      <c r="UEJ800" s="62"/>
      <c r="UEK800" s="62"/>
      <c r="UEL800" s="62"/>
      <c r="UEM800" s="62"/>
      <c r="UEN800" s="62"/>
      <c r="UEO800" s="63"/>
      <c r="UEP800" s="64"/>
      <c r="UEQ800" s="64"/>
      <c r="UER800" s="65"/>
      <c r="UES800" s="64"/>
      <c r="UET800" s="65"/>
      <c r="UEU800" s="66"/>
      <c r="UEV800" s="67"/>
      <c r="UEW800" s="97"/>
      <c r="UEX800" s="97"/>
      <c r="UEY800" s="62"/>
      <c r="UEZ800" s="62"/>
      <c r="UFA800" s="62"/>
      <c r="UFB800" s="62"/>
      <c r="UFC800" s="62"/>
      <c r="UFD800" s="62"/>
      <c r="UFE800" s="63"/>
      <c r="UFF800" s="64"/>
      <c r="UFG800" s="64"/>
      <c r="UFH800" s="65"/>
      <c r="UFI800" s="64"/>
      <c r="UFJ800" s="65"/>
      <c r="UFK800" s="66"/>
      <c r="UFL800" s="67"/>
      <c r="UFM800" s="97"/>
      <c r="UFN800" s="97"/>
      <c r="UFO800" s="62"/>
      <c r="UFP800" s="62"/>
      <c r="UFQ800" s="62"/>
      <c r="UFR800" s="62"/>
      <c r="UFS800" s="62"/>
      <c r="UFT800" s="62"/>
      <c r="UFU800" s="63"/>
      <c r="UFV800" s="64"/>
      <c r="UFW800" s="64"/>
      <c r="UFX800" s="65"/>
      <c r="UFY800" s="64"/>
      <c r="UFZ800" s="65"/>
      <c r="UGA800" s="66"/>
      <c r="UGB800" s="67"/>
      <c r="UGC800" s="97"/>
      <c r="UGD800" s="97"/>
      <c r="UGE800" s="62"/>
      <c r="UGF800" s="62"/>
      <c r="UGG800" s="62"/>
      <c r="UGH800" s="62"/>
      <c r="UGI800" s="62"/>
      <c r="UGJ800" s="62"/>
      <c r="UGK800" s="63"/>
      <c r="UGL800" s="64"/>
      <c r="UGM800" s="64"/>
      <c r="UGN800" s="65"/>
      <c r="UGO800" s="64"/>
      <c r="UGP800" s="65"/>
      <c r="UGQ800" s="66"/>
      <c r="UGR800" s="67"/>
      <c r="UGS800" s="97"/>
      <c r="UGT800" s="97"/>
      <c r="UGU800" s="62"/>
      <c r="UGV800" s="62"/>
      <c r="UGW800" s="62"/>
      <c r="UGX800" s="62"/>
      <c r="UGY800" s="62"/>
      <c r="UGZ800" s="62"/>
      <c r="UHA800" s="63"/>
      <c r="UHB800" s="64"/>
      <c r="UHC800" s="64"/>
      <c r="UHD800" s="65"/>
      <c r="UHE800" s="64"/>
      <c r="UHF800" s="65"/>
      <c r="UHG800" s="66"/>
      <c r="UHH800" s="67"/>
      <c r="UHI800" s="97"/>
      <c r="UHJ800" s="97"/>
      <c r="UHK800" s="62"/>
      <c r="UHL800" s="62"/>
      <c r="UHM800" s="62"/>
      <c r="UHN800" s="62"/>
      <c r="UHO800" s="62"/>
      <c r="UHP800" s="62"/>
      <c r="UHQ800" s="63"/>
      <c r="UHR800" s="64"/>
      <c r="UHS800" s="64"/>
      <c r="UHT800" s="65"/>
      <c r="UHU800" s="64"/>
      <c r="UHV800" s="65"/>
      <c r="UHW800" s="66"/>
      <c r="UHX800" s="67"/>
      <c r="UHY800" s="97"/>
      <c r="UHZ800" s="97"/>
      <c r="UIA800" s="62"/>
      <c r="UIB800" s="62"/>
      <c r="UIC800" s="62"/>
      <c r="UID800" s="62"/>
      <c r="UIE800" s="62"/>
      <c r="UIF800" s="62"/>
      <c r="UIG800" s="63"/>
      <c r="UIH800" s="64"/>
      <c r="UII800" s="64"/>
      <c r="UIJ800" s="65"/>
      <c r="UIK800" s="64"/>
      <c r="UIL800" s="65"/>
      <c r="UIM800" s="66"/>
      <c r="UIN800" s="67"/>
      <c r="UIO800" s="97"/>
      <c r="UIP800" s="97"/>
      <c r="UIQ800" s="62"/>
      <c r="UIR800" s="62"/>
      <c r="UIS800" s="62"/>
      <c r="UIT800" s="62"/>
      <c r="UIU800" s="62"/>
      <c r="UIV800" s="62"/>
      <c r="UIW800" s="63"/>
      <c r="UIX800" s="64"/>
      <c r="UIY800" s="64"/>
      <c r="UIZ800" s="65"/>
      <c r="UJA800" s="64"/>
      <c r="UJB800" s="65"/>
      <c r="UJC800" s="66"/>
      <c r="UJD800" s="67"/>
      <c r="UJE800" s="97"/>
      <c r="UJF800" s="97"/>
      <c r="UJG800" s="62"/>
      <c r="UJH800" s="62"/>
      <c r="UJI800" s="62"/>
      <c r="UJJ800" s="62"/>
      <c r="UJK800" s="62"/>
      <c r="UJL800" s="62"/>
      <c r="UJM800" s="63"/>
      <c r="UJN800" s="64"/>
      <c r="UJO800" s="64"/>
      <c r="UJP800" s="65"/>
      <c r="UJQ800" s="64"/>
      <c r="UJR800" s="65"/>
      <c r="UJS800" s="66"/>
      <c r="UJT800" s="67"/>
      <c r="UJU800" s="97"/>
      <c r="UJV800" s="97"/>
      <c r="UJW800" s="62"/>
      <c r="UJX800" s="62"/>
      <c r="UJY800" s="62"/>
      <c r="UJZ800" s="62"/>
      <c r="UKA800" s="62"/>
      <c r="UKB800" s="62"/>
      <c r="UKC800" s="63"/>
      <c r="UKD800" s="64"/>
      <c r="UKE800" s="64"/>
      <c r="UKF800" s="65"/>
      <c r="UKG800" s="64"/>
      <c r="UKH800" s="65"/>
      <c r="UKI800" s="66"/>
      <c r="UKJ800" s="67"/>
      <c r="UKK800" s="97"/>
      <c r="UKL800" s="97"/>
      <c r="UKM800" s="62"/>
      <c r="UKN800" s="62"/>
      <c r="UKO800" s="62"/>
      <c r="UKP800" s="62"/>
      <c r="UKQ800" s="62"/>
      <c r="UKR800" s="62"/>
      <c r="UKS800" s="63"/>
      <c r="UKT800" s="64"/>
      <c r="UKU800" s="64"/>
      <c r="UKV800" s="65"/>
      <c r="UKW800" s="64"/>
      <c r="UKX800" s="65"/>
      <c r="UKY800" s="66"/>
      <c r="UKZ800" s="67"/>
      <c r="ULA800" s="97"/>
      <c r="ULB800" s="97"/>
      <c r="ULC800" s="62"/>
      <c r="ULD800" s="62"/>
      <c r="ULE800" s="62"/>
      <c r="ULF800" s="62"/>
      <c r="ULG800" s="62"/>
      <c r="ULH800" s="62"/>
      <c r="ULI800" s="63"/>
      <c r="ULJ800" s="64"/>
      <c r="ULK800" s="64"/>
      <c r="ULL800" s="65"/>
      <c r="ULM800" s="64"/>
      <c r="ULN800" s="65"/>
      <c r="ULO800" s="66"/>
      <c r="ULP800" s="67"/>
      <c r="ULQ800" s="97"/>
      <c r="ULR800" s="97"/>
      <c r="ULS800" s="62"/>
      <c r="ULT800" s="62"/>
      <c r="ULU800" s="62"/>
      <c r="ULV800" s="62"/>
      <c r="ULW800" s="62"/>
      <c r="ULX800" s="62"/>
      <c r="ULY800" s="63"/>
      <c r="ULZ800" s="64"/>
      <c r="UMA800" s="64"/>
      <c r="UMB800" s="65"/>
      <c r="UMC800" s="64"/>
      <c r="UMD800" s="65"/>
      <c r="UME800" s="66"/>
      <c r="UMF800" s="67"/>
      <c r="UMG800" s="97"/>
      <c r="UMH800" s="97"/>
      <c r="UMI800" s="62"/>
      <c r="UMJ800" s="62"/>
      <c r="UMK800" s="62"/>
      <c r="UML800" s="62"/>
      <c r="UMM800" s="62"/>
      <c r="UMN800" s="62"/>
      <c r="UMO800" s="63"/>
      <c r="UMP800" s="64"/>
      <c r="UMQ800" s="64"/>
      <c r="UMR800" s="65"/>
      <c r="UMS800" s="64"/>
      <c r="UMT800" s="65"/>
      <c r="UMU800" s="66"/>
      <c r="UMV800" s="67"/>
      <c r="UMW800" s="97"/>
      <c r="UMX800" s="97"/>
      <c r="UMY800" s="62"/>
      <c r="UMZ800" s="62"/>
      <c r="UNA800" s="62"/>
      <c r="UNB800" s="62"/>
      <c r="UNC800" s="62"/>
      <c r="UND800" s="62"/>
      <c r="UNE800" s="63"/>
      <c r="UNF800" s="64"/>
      <c r="UNG800" s="64"/>
      <c r="UNH800" s="65"/>
      <c r="UNI800" s="64"/>
      <c r="UNJ800" s="65"/>
      <c r="UNK800" s="66"/>
      <c r="UNL800" s="67"/>
      <c r="UNM800" s="97"/>
      <c r="UNN800" s="97"/>
      <c r="UNO800" s="62"/>
      <c r="UNP800" s="62"/>
      <c r="UNQ800" s="62"/>
      <c r="UNR800" s="62"/>
      <c r="UNS800" s="62"/>
      <c r="UNT800" s="62"/>
      <c r="UNU800" s="63"/>
      <c r="UNV800" s="64"/>
      <c r="UNW800" s="64"/>
      <c r="UNX800" s="65"/>
      <c r="UNY800" s="64"/>
      <c r="UNZ800" s="65"/>
      <c r="UOA800" s="66"/>
      <c r="UOB800" s="67"/>
      <c r="UOC800" s="97"/>
      <c r="UOD800" s="97"/>
      <c r="UOE800" s="62"/>
      <c r="UOF800" s="62"/>
      <c r="UOG800" s="62"/>
      <c r="UOH800" s="62"/>
      <c r="UOI800" s="62"/>
      <c r="UOJ800" s="62"/>
      <c r="UOK800" s="63"/>
      <c r="UOL800" s="64"/>
      <c r="UOM800" s="64"/>
      <c r="UON800" s="65"/>
      <c r="UOO800" s="64"/>
      <c r="UOP800" s="65"/>
      <c r="UOQ800" s="66"/>
      <c r="UOR800" s="67"/>
      <c r="UOS800" s="97"/>
      <c r="UOT800" s="97"/>
      <c r="UOU800" s="62"/>
      <c r="UOV800" s="62"/>
      <c r="UOW800" s="62"/>
      <c r="UOX800" s="62"/>
      <c r="UOY800" s="62"/>
      <c r="UOZ800" s="62"/>
      <c r="UPA800" s="63"/>
      <c r="UPB800" s="64"/>
      <c r="UPC800" s="64"/>
      <c r="UPD800" s="65"/>
      <c r="UPE800" s="64"/>
      <c r="UPF800" s="65"/>
      <c r="UPG800" s="66"/>
      <c r="UPH800" s="67"/>
      <c r="UPI800" s="97"/>
      <c r="UPJ800" s="97"/>
      <c r="UPK800" s="62"/>
      <c r="UPL800" s="62"/>
      <c r="UPM800" s="62"/>
      <c r="UPN800" s="62"/>
      <c r="UPO800" s="62"/>
      <c r="UPP800" s="62"/>
      <c r="UPQ800" s="63"/>
      <c r="UPR800" s="64"/>
      <c r="UPS800" s="64"/>
      <c r="UPT800" s="65"/>
      <c r="UPU800" s="64"/>
      <c r="UPV800" s="65"/>
      <c r="UPW800" s="66"/>
      <c r="UPX800" s="67"/>
      <c r="UPY800" s="97"/>
      <c r="UPZ800" s="97"/>
      <c r="UQA800" s="62"/>
      <c r="UQB800" s="62"/>
      <c r="UQC800" s="62"/>
      <c r="UQD800" s="62"/>
      <c r="UQE800" s="62"/>
      <c r="UQF800" s="62"/>
      <c r="UQG800" s="63"/>
      <c r="UQH800" s="64"/>
      <c r="UQI800" s="64"/>
      <c r="UQJ800" s="65"/>
      <c r="UQK800" s="64"/>
      <c r="UQL800" s="65"/>
      <c r="UQM800" s="66"/>
      <c r="UQN800" s="67"/>
      <c r="UQO800" s="97"/>
      <c r="UQP800" s="97"/>
      <c r="UQQ800" s="62"/>
      <c r="UQR800" s="62"/>
      <c r="UQS800" s="62"/>
      <c r="UQT800" s="62"/>
      <c r="UQU800" s="62"/>
      <c r="UQV800" s="62"/>
      <c r="UQW800" s="63"/>
      <c r="UQX800" s="64"/>
      <c r="UQY800" s="64"/>
      <c r="UQZ800" s="65"/>
      <c r="URA800" s="64"/>
      <c r="URB800" s="65"/>
      <c r="URC800" s="66"/>
      <c r="URD800" s="67"/>
      <c r="URE800" s="97"/>
      <c r="URF800" s="97"/>
      <c r="URG800" s="62"/>
      <c r="URH800" s="62"/>
      <c r="URI800" s="62"/>
      <c r="URJ800" s="62"/>
      <c r="URK800" s="62"/>
      <c r="URL800" s="62"/>
      <c r="URM800" s="63"/>
      <c r="URN800" s="64"/>
      <c r="URO800" s="64"/>
      <c r="URP800" s="65"/>
      <c r="URQ800" s="64"/>
      <c r="URR800" s="65"/>
      <c r="URS800" s="66"/>
      <c r="URT800" s="67"/>
      <c r="URU800" s="97"/>
      <c r="URV800" s="97"/>
      <c r="URW800" s="62"/>
      <c r="URX800" s="62"/>
      <c r="URY800" s="62"/>
      <c r="URZ800" s="62"/>
      <c r="USA800" s="62"/>
      <c r="USB800" s="62"/>
      <c r="USC800" s="63"/>
      <c r="USD800" s="64"/>
      <c r="USE800" s="64"/>
      <c r="USF800" s="65"/>
      <c r="USG800" s="64"/>
      <c r="USH800" s="65"/>
      <c r="USI800" s="66"/>
      <c r="USJ800" s="67"/>
      <c r="USK800" s="97"/>
      <c r="USL800" s="97"/>
      <c r="USM800" s="62"/>
      <c r="USN800" s="62"/>
      <c r="USO800" s="62"/>
      <c r="USP800" s="62"/>
      <c r="USQ800" s="62"/>
      <c r="USR800" s="62"/>
      <c r="USS800" s="63"/>
      <c r="UST800" s="64"/>
      <c r="USU800" s="64"/>
      <c r="USV800" s="65"/>
      <c r="USW800" s="64"/>
      <c r="USX800" s="65"/>
      <c r="USY800" s="66"/>
      <c r="USZ800" s="67"/>
      <c r="UTA800" s="97"/>
      <c r="UTB800" s="97"/>
      <c r="UTC800" s="62"/>
      <c r="UTD800" s="62"/>
      <c r="UTE800" s="62"/>
      <c r="UTF800" s="62"/>
      <c r="UTG800" s="62"/>
      <c r="UTH800" s="62"/>
      <c r="UTI800" s="63"/>
      <c r="UTJ800" s="64"/>
      <c r="UTK800" s="64"/>
      <c r="UTL800" s="65"/>
      <c r="UTM800" s="64"/>
      <c r="UTN800" s="65"/>
      <c r="UTO800" s="66"/>
      <c r="UTP800" s="67"/>
      <c r="UTQ800" s="97"/>
      <c r="UTR800" s="97"/>
      <c r="UTS800" s="62"/>
      <c r="UTT800" s="62"/>
      <c r="UTU800" s="62"/>
      <c r="UTV800" s="62"/>
      <c r="UTW800" s="62"/>
      <c r="UTX800" s="62"/>
      <c r="UTY800" s="63"/>
      <c r="UTZ800" s="64"/>
      <c r="UUA800" s="64"/>
      <c r="UUB800" s="65"/>
      <c r="UUC800" s="64"/>
      <c r="UUD800" s="65"/>
      <c r="UUE800" s="66"/>
      <c r="UUF800" s="67"/>
      <c r="UUG800" s="97"/>
      <c r="UUH800" s="97"/>
      <c r="UUI800" s="62"/>
      <c r="UUJ800" s="62"/>
      <c r="UUK800" s="62"/>
      <c r="UUL800" s="62"/>
      <c r="UUM800" s="62"/>
      <c r="UUN800" s="62"/>
      <c r="UUO800" s="63"/>
      <c r="UUP800" s="64"/>
      <c r="UUQ800" s="64"/>
      <c r="UUR800" s="65"/>
      <c r="UUS800" s="64"/>
      <c r="UUT800" s="65"/>
      <c r="UUU800" s="66"/>
      <c r="UUV800" s="67"/>
      <c r="UUW800" s="97"/>
      <c r="UUX800" s="97"/>
      <c r="UUY800" s="62"/>
      <c r="UUZ800" s="62"/>
      <c r="UVA800" s="62"/>
      <c r="UVB800" s="62"/>
      <c r="UVC800" s="62"/>
      <c r="UVD800" s="62"/>
      <c r="UVE800" s="63"/>
      <c r="UVF800" s="64"/>
      <c r="UVG800" s="64"/>
      <c r="UVH800" s="65"/>
      <c r="UVI800" s="64"/>
      <c r="UVJ800" s="65"/>
      <c r="UVK800" s="66"/>
      <c r="UVL800" s="67"/>
      <c r="UVM800" s="97"/>
      <c r="UVN800" s="97"/>
      <c r="UVO800" s="62"/>
      <c r="UVP800" s="62"/>
      <c r="UVQ800" s="62"/>
      <c r="UVR800" s="62"/>
      <c r="UVS800" s="62"/>
      <c r="UVT800" s="62"/>
      <c r="UVU800" s="63"/>
      <c r="UVV800" s="64"/>
      <c r="UVW800" s="64"/>
      <c r="UVX800" s="65"/>
      <c r="UVY800" s="64"/>
      <c r="UVZ800" s="65"/>
      <c r="UWA800" s="66"/>
      <c r="UWB800" s="67"/>
      <c r="UWC800" s="97"/>
      <c r="UWD800" s="97"/>
      <c r="UWE800" s="62"/>
      <c r="UWF800" s="62"/>
      <c r="UWG800" s="62"/>
      <c r="UWH800" s="62"/>
      <c r="UWI800" s="62"/>
      <c r="UWJ800" s="62"/>
      <c r="UWK800" s="63"/>
      <c r="UWL800" s="64"/>
      <c r="UWM800" s="64"/>
      <c r="UWN800" s="65"/>
      <c r="UWO800" s="64"/>
      <c r="UWP800" s="65"/>
      <c r="UWQ800" s="66"/>
      <c r="UWR800" s="67"/>
      <c r="UWS800" s="97"/>
      <c r="UWT800" s="97"/>
      <c r="UWU800" s="62"/>
      <c r="UWV800" s="62"/>
      <c r="UWW800" s="62"/>
      <c r="UWX800" s="62"/>
      <c r="UWY800" s="62"/>
      <c r="UWZ800" s="62"/>
      <c r="UXA800" s="63"/>
      <c r="UXB800" s="64"/>
      <c r="UXC800" s="64"/>
      <c r="UXD800" s="65"/>
      <c r="UXE800" s="64"/>
      <c r="UXF800" s="65"/>
      <c r="UXG800" s="66"/>
      <c r="UXH800" s="67"/>
      <c r="UXI800" s="97"/>
      <c r="UXJ800" s="97"/>
      <c r="UXK800" s="62"/>
      <c r="UXL800" s="62"/>
      <c r="UXM800" s="62"/>
      <c r="UXN800" s="62"/>
      <c r="UXO800" s="62"/>
      <c r="UXP800" s="62"/>
      <c r="UXQ800" s="63"/>
      <c r="UXR800" s="64"/>
      <c r="UXS800" s="64"/>
      <c r="UXT800" s="65"/>
      <c r="UXU800" s="64"/>
      <c r="UXV800" s="65"/>
      <c r="UXW800" s="66"/>
      <c r="UXX800" s="67"/>
      <c r="UXY800" s="97"/>
      <c r="UXZ800" s="97"/>
      <c r="UYA800" s="62"/>
      <c r="UYB800" s="62"/>
      <c r="UYC800" s="62"/>
      <c r="UYD800" s="62"/>
      <c r="UYE800" s="62"/>
      <c r="UYF800" s="62"/>
      <c r="UYG800" s="63"/>
      <c r="UYH800" s="64"/>
      <c r="UYI800" s="64"/>
      <c r="UYJ800" s="65"/>
      <c r="UYK800" s="64"/>
      <c r="UYL800" s="65"/>
      <c r="UYM800" s="66"/>
      <c r="UYN800" s="67"/>
      <c r="UYO800" s="97"/>
      <c r="UYP800" s="97"/>
      <c r="UYQ800" s="62"/>
      <c r="UYR800" s="62"/>
      <c r="UYS800" s="62"/>
      <c r="UYT800" s="62"/>
      <c r="UYU800" s="62"/>
      <c r="UYV800" s="62"/>
      <c r="UYW800" s="63"/>
      <c r="UYX800" s="64"/>
      <c r="UYY800" s="64"/>
      <c r="UYZ800" s="65"/>
      <c r="UZA800" s="64"/>
      <c r="UZB800" s="65"/>
      <c r="UZC800" s="66"/>
      <c r="UZD800" s="67"/>
      <c r="UZE800" s="97"/>
      <c r="UZF800" s="97"/>
      <c r="UZG800" s="62"/>
      <c r="UZH800" s="62"/>
      <c r="UZI800" s="62"/>
      <c r="UZJ800" s="62"/>
      <c r="UZK800" s="62"/>
      <c r="UZL800" s="62"/>
      <c r="UZM800" s="63"/>
      <c r="UZN800" s="64"/>
      <c r="UZO800" s="64"/>
      <c r="UZP800" s="65"/>
      <c r="UZQ800" s="64"/>
      <c r="UZR800" s="65"/>
      <c r="UZS800" s="66"/>
      <c r="UZT800" s="67"/>
      <c r="UZU800" s="97"/>
      <c r="UZV800" s="97"/>
      <c r="UZW800" s="62"/>
      <c r="UZX800" s="62"/>
      <c r="UZY800" s="62"/>
      <c r="UZZ800" s="62"/>
      <c r="VAA800" s="62"/>
      <c r="VAB800" s="62"/>
      <c r="VAC800" s="63"/>
      <c r="VAD800" s="64"/>
      <c r="VAE800" s="64"/>
      <c r="VAF800" s="65"/>
      <c r="VAG800" s="64"/>
      <c r="VAH800" s="65"/>
      <c r="VAI800" s="66"/>
      <c r="VAJ800" s="67"/>
      <c r="VAK800" s="97"/>
      <c r="VAL800" s="97"/>
      <c r="VAM800" s="62"/>
      <c r="VAN800" s="62"/>
      <c r="VAO800" s="62"/>
      <c r="VAP800" s="62"/>
      <c r="VAQ800" s="62"/>
      <c r="VAR800" s="62"/>
      <c r="VAS800" s="63"/>
      <c r="VAT800" s="64"/>
      <c r="VAU800" s="64"/>
      <c r="VAV800" s="65"/>
      <c r="VAW800" s="64"/>
      <c r="VAX800" s="65"/>
      <c r="VAY800" s="66"/>
      <c r="VAZ800" s="67"/>
      <c r="VBA800" s="97"/>
      <c r="VBB800" s="97"/>
      <c r="VBC800" s="62"/>
      <c r="VBD800" s="62"/>
      <c r="VBE800" s="62"/>
      <c r="VBF800" s="62"/>
      <c r="VBG800" s="62"/>
      <c r="VBH800" s="62"/>
      <c r="VBI800" s="63"/>
      <c r="VBJ800" s="64"/>
      <c r="VBK800" s="64"/>
      <c r="VBL800" s="65"/>
      <c r="VBM800" s="64"/>
      <c r="VBN800" s="65"/>
      <c r="VBO800" s="66"/>
      <c r="VBP800" s="67"/>
      <c r="VBQ800" s="97"/>
      <c r="VBR800" s="97"/>
      <c r="VBS800" s="62"/>
      <c r="VBT800" s="62"/>
      <c r="VBU800" s="62"/>
      <c r="VBV800" s="62"/>
      <c r="VBW800" s="62"/>
      <c r="VBX800" s="62"/>
      <c r="VBY800" s="63"/>
      <c r="VBZ800" s="64"/>
      <c r="VCA800" s="64"/>
      <c r="VCB800" s="65"/>
      <c r="VCC800" s="64"/>
      <c r="VCD800" s="65"/>
      <c r="VCE800" s="66"/>
      <c r="VCF800" s="67"/>
      <c r="VCG800" s="97"/>
      <c r="VCH800" s="97"/>
      <c r="VCI800" s="62"/>
      <c r="VCJ800" s="62"/>
      <c r="VCK800" s="62"/>
      <c r="VCL800" s="62"/>
      <c r="VCM800" s="62"/>
      <c r="VCN800" s="62"/>
      <c r="VCO800" s="63"/>
      <c r="VCP800" s="64"/>
      <c r="VCQ800" s="64"/>
      <c r="VCR800" s="65"/>
      <c r="VCS800" s="64"/>
      <c r="VCT800" s="65"/>
      <c r="VCU800" s="66"/>
      <c r="VCV800" s="67"/>
      <c r="VCW800" s="97"/>
      <c r="VCX800" s="97"/>
      <c r="VCY800" s="62"/>
      <c r="VCZ800" s="62"/>
      <c r="VDA800" s="62"/>
      <c r="VDB800" s="62"/>
      <c r="VDC800" s="62"/>
      <c r="VDD800" s="62"/>
      <c r="VDE800" s="63"/>
      <c r="VDF800" s="64"/>
      <c r="VDG800" s="64"/>
      <c r="VDH800" s="65"/>
      <c r="VDI800" s="64"/>
      <c r="VDJ800" s="65"/>
      <c r="VDK800" s="66"/>
      <c r="VDL800" s="67"/>
      <c r="VDM800" s="97"/>
      <c r="VDN800" s="97"/>
      <c r="VDO800" s="62"/>
      <c r="VDP800" s="62"/>
      <c r="VDQ800" s="62"/>
      <c r="VDR800" s="62"/>
      <c r="VDS800" s="62"/>
      <c r="VDT800" s="62"/>
      <c r="VDU800" s="63"/>
      <c r="VDV800" s="64"/>
      <c r="VDW800" s="64"/>
      <c r="VDX800" s="65"/>
      <c r="VDY800" s="64"/>
      <c r="VDZ800" s="65"/>
      <c r="VEA800" s="66"/>
      <c r="VEB800" s="67"/>
      <c r="VEC800" s="97"/>
      <c r="VED800" s="97"/>
      <c r="VEE800" s="62"/>
      <c r="VEF800" s="62"/>
      <c r="VEG800" s="62"/>
      <c r="VEH800" s="62"/>
      <c r="VEI800" s="62"/>
      <c r="VEJ800" s="62"/>
      <c r="VEK800" s="63"/>
      <c r="VEL800" s="64"/>
      <c r="VEM800" s="64"/>
      <c r="VEN800" s="65"/>
      <c r="VEO800" s="64"/>
      <c r="VEP800" s="65"/>
      <c r="VEQ800" s="66"/>
      <c r="VER800" s="67"/>
      <c r="VES800" s="97"/>
      <c r="VET800" s="97"/>
      <c r="VEU800" s="62"/>
      <c r="VEV800" s="62"/>
      <c r="VEW800" s="62"/>
      <c r="VEX800" s="62"/>
      <c r="VEY800" s="62"/>
      <c r="VEZ800" s="62"/>
      <c r="VFA800" s="63"/>
      <c r="VFB800" s="64"/>
      <c r="VFC800" s="64"/>
      <c r="VFD800" s="65"/>
      <c r="VFE800" s="64"/>
      <c r="VFF800" s="65"/>
      <c r="VFG800" s="66"/>
      <c r="VFH800" s="67"/>
      <c r="VFI800" s="97"/>
      <c r="VFJ800" s="97"/>
      <c r="VFK800" s="62"/>
      <c r="VFL800" s="62"/>
      <c r="VFM800" s="62"/>
      <c r="VFN800" s="62"/>
      <c r="VFO800" s="62"/>
      <c r="VFP800" s="62"/>
      <c r="VFQ800" s="63"/>
      <c r="VFR800" s="64"/>
      <c r="VFS800" s="64"/>
      <c r="VFT800" s="65"/>
      <c r="VFU800" s="64"/>
      <c r="VFV800" s="65"/>
      <c r="VFW800" s="66"/>
      <c r="VFX800" s="67"/>
      <c r="VFY800" s="97"/>
      <c r="VFZ800" s="97"/>
      <c r="VGA800" s="62"/>
      <c r="VGB800" s="62"/>
      <c r="VGC800" s="62"/>
      <c r="VGD800" s="62"/>
      <c r="VGE800" s="62"/>
      <c r="VGF800" s="62"/>
      <c r="VGG800" s="63"/>
      <c r="VGH800" s="64"/>
      <c r="VGI800" s="64"/>
      <c r="VGJ800" s="65"/>
      <c r="VGK800" s="64"/>
      <c r="VGL800" s="65"/>
      <c r="VGM800" s="66"/>
      <c r="VGN800" s="67"/>
      <c r="VGO800" s="97"/>
      <c r="VGP800" s="97"/>
      <c r="VGQ800" s="62"/>
      <c r="VGR800" s="62"/>
      <c r="VGS800" s="62"/>
      <c r="VGT800" s="62"/>
      <c r="VGU800" s="62"/>
      <c r="VGV800" s="62"/>
      <c r="VGW800" s="63"/>
      <c r="VGX800" s="64"/>
      <c r="VGY800" s="64"/>
      <c r="VGZ800" s="65"/>
      <c r="VHA800" s="64"/>
      <c r="VHB800" s="65"/>
      <c r="VHC800" s="66"/>
      <c r="VHD800" s="67"/>
      <c r="VHE800" s="97"/>
      <c r="VHF800" s="97"/>
      <c r="VHG800" s="62"/>
      <c r="VHH800" s="62"/>
      <c r="VHI800" s="62"/>
      <c r="VHJ800" s="62"/>
      <c r="VHK800" s="62"/>
      <c r="VHL800" s="62"/>
      <c r="VHM800" s="63"/>
      <c r="VHN800" s="64"/>
      <c r="VHO800" s="64"/>
      <c r="VHP800" s="65"/>
      <c r="VHQ800" s="64"/>
      <c r="VHR800" s="65"/>
      <c r="VHS800" s="66"/>
      <c r="VHT800" s="67"/>
      <c r="VHU800" s="97"/>
      <c r="VHV800" s="97"/>
      <c r="VHW800" s="62"/>
      <c r="VHX800" s="62"/>
      <c r="VHY800" s="62"/>
      <c r="VHZ800" s="62"/>
      <c r="VIA800" s="62"/>
      <c r="VIB800" s="62"/>
      <c r="VIC800" s="63"/>
      <c r="VID800" s="64"/>
      <c r="VIE800" s="64"/>
      <c r="VIF800" s="65"/>
      <c r="VIG800" s="64"/>
      <c r="VIH800" s="65"/>
      <c r="VII800" s="66"/>
      <c r="VIJ800" s="67"/>
      <c r="VIK800" s="97"/>
      <c r="VIL800" s="97"/>
      <c r="VIM800" s="62"/>
      <c r="VIN800" s="62"/>
      <c r="VIO800" s="62"/>
      <c r="VIP800" s="62"/>
      <c r="VIQ800" s="62"/>
      <c r="VIR800" s="62"/>
      <c r="VIS800" s="63"/>
      <c r="VIT800" s="64"/>
      <c r="VIU800" s="64"/>
      <c r="VIV800" s="65"/>
      <c r="VIW800" s="64"/>
      <c r="VIX800" s="65"/>
      <c r="VIY800" s="66"/>
      <c r="VIZ800" s="67"/>
      <c r="VJA800" s="97"/>
      <c r="VJB800" s="97"/>
      <c r="VJC800" s="62"/>
      <c r="VJD800" s="62"/>
      <c r="VJE800" s="62"/>
      <c r="VJF800" s="62"/>
      <c r="VJG800" s="62"/>
      <c r="VJH800" s="62"/>
      <c r="VJI800" s="63"/>
      <c r="VJJ800" s="64"/>
      <c r="VJK800" s="64"/>
      <c r="VJL800" s="65"/>
      <c r="VJM800" s="64"/>
      <c r="VJN800" s="65"/>
      <c r="VJO800" s="66"/>
      <c r="VJP800" s="67"/>
      <c r="VJQ800" s="97"/>
      <c r="VJR800" s="97"/>
      <c r="VJS800" s="62"/>
      <c r="VJT800" s="62"/>
      <c r="VJU800" s="62"/>
      <c r="VJV800" s="62"/>
      <c r="VJW800" s="62"/>
      <c r="VJX800" s="62"/>
      <c r="VJY800" s="63"/>
      <c r="VJZ800" s="64"/>
      <c r="VKA800" s="64"/>
      <c r="VKB800" s="65"/>
      <c r="VKC800" s="64"/>
      <c r="VKD800" s="65"/>
      <c r="VKE800" s="66"/>
      <c r="VKF800" s="67"/>
      <c r="VKG800" s="97"/>
      <c r="VKH800" s="97"/>
      <c r="VKI800" s="62"/>
      <c r="VKJ800" s="62"/>
      <c r="VKK800" s="62"/>
      <c r="VKL800" s="62"/>
      <c r="VKM800" s="62"/>
      <c r="VKN800" s="62"/>
      <c r="VKO800" s="63"/>
      <c r="VKP800" s="64"/>
      <c r="VKQ800" s="64"/>
      <c r="VKR800" s="65"/>
      <c r="VKS800" s="64"/>
      <c r="VKT800" s="65"/>
      <c r="VKU800" s="66"/>
      <c r="VKV800" s="67"/>
      <c r="VKW800" s="97"/>
      <c r="VKX800" s="97"/>
      <c r="VKY800" s="62"/>
      <c r="VKZ800" s="62"/>
      <c r="VLA800" s="62"/>
      <c r="VLB800" s="62"/>
      <c r="VLC800" s="62"/>
      <c r="VLD800" s="62"/>
      <c r="VLE800" s="63"/>
      <c r="VLF800" s="64"/>
      <c r="VLG800" s="64"/>
      <c r="VLH800" s="65"/>
      <c r="VLI800" s="64"/>
      <c r="VLJ800" s="65"/>
      <c r="VLK800" s="66"/>
      <c r="VLL800" s="67"/>
      <c r="VLM800" s="97"/>
      <c r="VLN800" s="97"/>
      <c r="VLO800" s="62"/>
      <c r="VLP800" s="62"/>
      <c r="VLQ800" s="62"/>
      <c r="VLR800" s="62"/>
      <c r="VLS800" s="62"/>
      <c r="VLT800" s="62"/>
      <c r="VLU800" s="63"/>
      <c r="VLV800" s="64"/>
      <c r="VLW800" s="64"/>
      <c r="VLX800" s="65"/>
      <c r="VLY800" s="64"/>
      <c r="VLZ800" s="65"/>
      <c r="VMA800" s="66"/>
      <c r="VMB800" s="67"/>
      <c r="VMC800" s="97"/>
      <c r="VMD800" s="97"/>
      <c r="VME800" s="62"/>
      <c r="VMF800" s="62"/>
      <c r="VMG800" s="62"/>
      <c r="VMH800" s="62"/>
      <c r="VMI800" s="62"/>
      <c r="VMJ800" s="62"/>
      <c r="VMK800" s="63"/>
      <c r="VML800" s="64"/>
      <c r="VMM800" s="64"/>
      <c r="VMN800" s="65"/>
      <c r="VMO800" s="64"/>
      <c r="VMP800" s="65"/>
      <c r="VMQ800" s="66"/>
      <c r="VMR800" s="67"/>
      <c r="VMS800" s="97"/>
      <c r="VMT800" s="97"/>
      <c r="VMU800" s="62"/>
      <c r="VMV800" s="62"/>
      <c r="VMW800" s="62"/>
      <c r="VMX800" s="62"/>
      <c r="VMY800" s="62"/>
      <c r="VMZ800" s="62"/>
      <c r="VNA800" s="63"/>
      <c r="VNB800" s="64"/>
      <c r="VNC800" s="64"/>
      <c r="VND800" s="65"/>
      <c r="VNE800" s="64"/>
      <c r="VNF800" s="65"/>
      <c r="VNG800" s="66"/>
      <c r="VNH800" s="67"/>
      <c r="VNI800" s="97"/>
      <c r="VNJ800" s="97"/>
      <c r="VNK800" s="62"/>
      <c r="VNL800" s="62"/>
      <c r="VNM800" s="62"/>
      <c r="VNN800" s="62"/>
      <c r="VNO800" s="62"/>
      <c r="VNP800" s="62"/>
      <c r="VNQ800" s="63"/>
      <c r="VNR800" s="64"/>
      <c r="VNS800" s="64"/>
      <c r="VNT800" s="65"/>
      <c r="VNU800" s="64"/>
      <c r="VNV800" s="65"/>
      <c r="VNW800" s="66"/>
      <c r="VNX800" s="67"/>
      <c r="VNY800" s="97"/>
      <c r="VNZ800" s="97"/>
      <c r="VOA800" s="62"/>
      <c r="VOB800" s="62"/>
      <c r="VOC800" s="62"/>
      <c r="VOD800" s="62"/>
      <c r="VOE800" s="62"/>
      <c r="VOF800" s="62"/>
      <c r="VOG800" s="63"/>
      <c r="VOH800" s="64"/>
      <c r="VOI800" s="64"/>
      <c r="VOJ800" s="65"/>
      <c r="VOK800" s="64"/>
      <c r="VOL800" s="65"/>
      <c r="VOM800" s="66"/>
      <c r="VON800" s="67"/>
      <c r="VOO800" s="97"/>
      <c r="VOP800" s="97"/>
      <c r="VOQ800" s="62"/>
      <c r="VOR800" s="62"/>
      <c r="VOS800" s="62"/>
      <c r="VOT800" s="62"/>
      <c r="VOU800" s="62"/>
      <c r="VOV800" s="62"/>
      <c r="VOW800" s="63"/>
      <c r="VOX800" s="64"/>
      <c r="VOY800" s="64"/>
      <c r="VOZ800" s="65"/>
      <c r="VPA800" s="64"/>
      <c r="VPB800" s="65"/>
      <c r="VPC800" s="66"/>
      <c r="VPD800" s="67"/>
      <c r="VPE800" s="97"/>
      <c r="VPF800" s="97"/>
      <c r="VPG800" s="62"/>
      <c r="VPH800" s="62"/>
      <c r="VPI800" s="62"/>
      <c r="VPJ800" s="62"/>
      <c r="VPK800" s="62"/>
      <c r="VPL800" s="62"/>
      <c r="VPM800" s="63"/>
      <c r="VPN800" s="64"/>
      <c r="VPO800" s="64"/>
      <c r="VPP800" s="65"/>
      <c r="VPQ800" s="64"/>
      <c r="VPR800" s="65"/>
      <c r="VPS800" s="66"/>
      <c r="VPT800" s="67"/>
      <c r="VPU800" s="97"/>
      <c r="VPV800" s="97"/>
      <c r="VPW800" s="62"/>
      <c r="VPX800" s="62"/>
      <c r="VPY800" s="62"/>
      <c r="VPZ800" s="62"/>
      <c r="VQA800" s="62"/>
      <c r="VQB800" s="62"/>
      <c r="VQC800" s="63"/>
      <c r="VQD800" s="64"/>
      <c r="VQE800" s="64"/>
      <c r="VQF800" s="65"/>
      <c r="VQG800" s="64"/>
      <c r="VQH800" s="65"/>
      <c r="VQI800" s="66"/>
      <c r="VQJ800" s="67"/>
      <c r="VQK800" s="97"/>
      <c r="VQL800" s="97"/>
      <c r="VQM800" s="62"/>
      <c r="VQN800" s="62"/>
      <c r="VQO800" s="62"/>
      <c r="VQP800" s="62"/>
      <c r="VQQ800" s="62"/>
      <c r="VQR800" s="62"/>
      <c r="VQS800" s="63"/>
      <c r="VQT800" s="64"/>
      <c r="VQU800" s="64"/>
      <c r="VQV800" s="65"/>
      <c r="VQW800" s="64"/>
      <c r="VQX800" s="65"/>
      <c r="VQY800" s="66"/>
      <c r="VQZ800" s="67"/>
      <c r="VRA800" s="97"/>
      <c r="VRB800" s="97"/>
      <c r="VRC800" s="62"/>
      <c r="VRD800" s="62"/>
      <c r="VRE800" s="62"/>
      <c r="VRF800" s="62"/>
      <c r="VRG800" s="62"/>
      <c r="VRH800" s="62"/>
      <c r="VRI800" s="63"/>
      <c r="VRJ800" s="64"/>
      <c r="VRK800" s="64"/>
      <c r="VRL800" s="65"/>
      <c r="VRM800" s="64"/>
      <c r="VRN800" s="65"/>
      <c r="VRO800" s="66"/>
      <c r="VRP800" s="67"/>
      <c r="VRQ800" s="97"/>
      <c r="VRR800" s="97"/>
      <c r="VRS800" s="62"/>
      <c r="VRT800" s="62"/>
      <c r="VRU800" s="62"/>
      <c r="VRV800" s="62"/>
      <c r="VRW800" s="62"/>
      <c r="VRX800" s="62"/>
      <c r="VRY800" s="63"/>
      <c r="VRZ800" s="64"/>
      <c r="VSA800" s="64"/>
      <c r="VSB800" s="65"/>
      <c r="VSC800" s="64"/>
      <c r="VSD800" s="65"/>
      <c r="VSE800" s="66"/>
      <c r="VSF800" s="67"/>
      <c r="VSG800" s="97"/>
      <c r="VSH800" s="97"/>
      <c r="VSI800" s="62"/>
      <c r="VSJ800" s="62"/>
      <c r="VSK800" s="62"/>
      <c r="VSL800" s="62"/>
      <c r="VSM800" s="62"/>
      <c r="VSN800" s="62"/>
      <c r="VSO800" s="63"/>
      <c r="VSP800" s="64"/>
      <c r="VSQ800" s="64"/>
      <c r="VSR800" s="65"/>
      <c r="VSS800" s="64"/>
      <c r="VST800" s="65"/>
      <c r="VSU800" s="66"/>
      <c r="VSV800" s="67"/>
      <c r="VSW800" s="97"/>
      <c r="VSX800" s="97"/>
      <c r="VSY800" s="62"/>
      <c r="VSZ800" s="62"/>
      <c r="VTA800" s="62"/>
      <c r="VTB800" s="62"/>
      <c r="VTC800" s="62"/>
      <c r="VTD800" s="62"/>
      <c r="VTE800" s="63"/>
      <c r="VTF800" s="64"/>
      <c r="VTG800" s="64"/>
      <c r="VTH800" s="65"/>
      <c r="VTI800" s="64"/>
      <c r="VTJ800" s="65"/>
      <c r="VTK800" s="66"/>
      <c r="VTL800" s="67"/>
      <c r="VTM800" s="97"/>
      <c r="VTN800" s="97"/>
      <c r="VTO800" s="62"/>
      <c r="VTP800" s="62"/>
      <c r="VTQ800" s="62"/>
      <c r="VTR800" s="62"/>
      <c r="VTS800" s="62"/>
      <c r="VTT800" s="62"/>
      <c r="VTU800" s="63"/>
      <c r="VTV800" s="64"/>
      <c r="VTW800" s="64"/>
      <c r="VTX800" s="65"/>
      <c r="VTY800" s="64"/>
      <c r="VTZ800" s="65"/>
      <c r="VUA800" s="66"/>
      <c r="VUB800" s="67"/>
      <c r="VUC800" s="97"/>
      <c r="VUD800" s="97"/>
      <c r="VUE800" s="62"/>
      <c r="VUF800" s="62"/>
      <c r="VUG800" s="62"/>
      <c r="VUH800" s="62"/>
      <c r="VUI800" s="62"/>
      <c r="VUJ800" s="62"/>
      <c r="VUK800" s="63"/>
      <c r="VUL800" s="64"/>
      <c r="VUM800" s="64"/>
      <c r="VUN800" s="65"/>
      <c r="VUO800" s="64"/>
      <c r="VUP800" s="65"/>
      <c r="VUQ800" s="66"/>
      <c r="VUR800" s="67"/>
      <c r="VUS800" s="97"/>
      <c r="VUT800" s="97"/>
      <c r="VUU800" s="62"/>
      <c r="VUV800" s="62"/>
      <c r="VUW800" s="62"/>
      <c r="VUX800" s="62"/>
      <c r="VUY800" s="62"/>
      <c r="VUZ800" s="62"/>
      <c r="VVA800" s="63"/>
      <c r="VVB800" s="64"/>
      <c r="VVC800" s="64"/>
      <c r="VVD800" s="65"/>
      <c r="VVE800" s="64"/>
      <c r="VVF800" s="65"/>
      <c r="VVG800" s="66"/>
      <c r="VVH800" s="67"/>
      <c r="VVI800" s="97"/>
      <c r="VVJ800" s="97"/>
      <c r="VVK800" s="62"/>
      <c r="VVL800" s="62"/>
      <c r="VVM800" s="62"/>
      <c r="VVN800" s="62"/>
      <c r="VVO800" s="62"/>
      <c r="VVP800" s="62"/>
      <c r="VVQ800" s="63"/>
      <c r="VVR800" s="64"/>
      <c r="VVS800" s="64"/>
      <c r="VVT800" s="65"/>
      <c r="VVU800" s="64"/>
      <c r="VVV800" s="65"/>
      <c r="VVW800" s="66"/>
      <c r="VVX800" s="67"/>
      <c r="VVY800" s="97"/>
      <c r="VVZ800" s="97"/>
      <c r="VWA800" s="62"/>
      <c r="VWB800" s="62"/>
      <c r="VWC800" s="62"/>
      <c r="VWD800" s="62"/>
      <c r="VWE800" s="62"/>
      <c r="VWF800" s="62"/>
      <c r="VWG800" s="63"/>
      <c r="VWH800" s="64"/>
      <c r="VWI800" s="64"/>
      <c r="VWJ800" s="65"/>
      <c r="VWK800" s="64"/>
      <c r="VWL800" s="65"/>
      <c r="VWM800" s="66"/>
      <c r="VWN800" s="67"/>
      <c r="VWO800" s="97"/>
      <c r="VWP800" s="97"/>
      <c r="VWQ800" s="62"/>
      <c r="VWR800" s="62"/>
      <c r="VWS800" s="62"/>
      <c r="VWT800" s="62"/>
      <c r="VWU800" s="62"/>
      <c r="VWV800" s="62"/>
      <c r="VWW800" s="63"/>
      <c r="VWX800" s="64"/>
      <c r="VWY800" s="64"/>
      <c r="VWZ800" s="65"/>
      <c r="VXA800" s="64"/>
      <c r="VXB800" s="65"/>
      <c r="VXC800" s="66"/>
      <c r="VXD800" s="67"/>
      <c r="VXE800" s="97"/>
      <c r="VXF800" s="97"/>
      <c r="VXG800" s="62"/>
      <c r="VXH800" s="62"/>
      <c r="VXI800" s="62"/>
      <c r="VXJ800" s="62"/>
      <c r="VXK800" s="62"/>
      <c r="VXL800" s="62"/>
      <c r="VXM800" s="63"/>
      <c r="VXN800" s="64"/>
      <c r="VXO800" s="64"/>
      <c r="VXP800" s="65"/>
      <c r="VXQ800" s="64"/>
      <c r="VXR800" s="65"/>
      <c r="VXS800" s="66"/>
      <c r="VXT800" s="67"/>
      <c r="VXU800" s="97"/>
      <c r="VXV800" s="97"/>
      <c r="VXW800" s="62"/>
      <c r="VXX800" s="62"/>
      <c r="VXY800" s="62"/>
      <c r="VXZ800" s="62"/>
      <c r="VYA800" s="62"/>
      <c r="VYB800" s="62"/>
      <c r="VYC800" s="63"/>
      <c r="VYD800" s="64"/>
      <c r="VYE800" s="64"/>
      <c r="VYF800" s="65"/>
      <c r="VYG800" s="64"/>
      <c r="VYH800" s="65"/>
      <c r="VYI800" s="66"/>
      <c r="VYJ800" s="67"/>
      <c r="VYK800" s="97"/>
      <c r="VYL800" s="97"/>
      <c r="VYM800" s="62"/>
      <c r="VYN800" s="62"/>
      <c r="VYO800" s="62"/>
      <c r="VYP800" s="62"/>
      <c r="VYQ800" s="62"/>
      <c r="VYR800" s="62"/>
      <c r="VYS800" s="63"/>
      <c r="VYT800" s="64"/>
      <c r="VYU800" s="64"/>
      <c r="VYV800" s="65"/>
      <c r="VYW800" s="64"/>
      <c r="VYX800" s="65"/>
      <c r="VYY800" s="66"/>
      <c r="VYZ800" s="67"/>
      <c r="VZA800" s="97"/>
      <c r="VZB800" s="97"/>
      <c r="VZC800" s="62"/>
      <c r="VZD800" s="62"/>
      <c r="VZE800" s="62"/>
      <c r="VZF800" s="62"/>
      <c r="VZG800" s="62"/>
      <c r="VZH800" s="62"/>
      <c r="VZI800" s="63"/>
      <c r="VZJ800" s="64"/>
      <c r="VZK800" s="64"/>
      <c r="VZL800" s="65"/>
      <c r="VZM800" s="64"/>
      <c r="VZN800" s="65"/>
      <c r="VZO800" s="66"/>
      <c r="VZP800" s="67"/>
      <c r="VZQ800" s="97"/>
      <c r="VZR800" s="97"/>
      <c r="VZS800" s="62"/>
      <c r="VZT800" s="62"/>
      <c r="VZU800" s="62"/>
      <c r="VZV800" s="62"/>
      <c r="VZW800" s="62"/>
      <c r="VZX800" s="62"/>
      <c r="VZY800" s="63"/>
      <c r="VZZ800" s="64"/>
      <c r="WAA800" s="64"/>
      <c r="WAB800" s="65"/>
      <c r="WAC800" s="64"/>
      <c r="WAD800" s="65"/>
      <c r="WAE800" s="66"/>
      <c r="WAF800" s="67"/>
      <c r="WAG800" s="97"/>
      <c r="WAH800" s="97"/>
      <c r="WAI800" s="62"/>
      <c r="WAJ800" s="62"/>
      <c r="WAK800" s="62"/>
      <c r="WAL800" s="62"/>
      <c r="WAM800" s="62"/>
      <c r="WAN800" s="62"/>
      <c r="WAO800" s="63"/>
      <c r="WAP800" s="64"/>
      <c r="WAQ800" s="64"/>
      <c r="WAR800" s="65"/>
      <c r="WAS800" s="64"/>
      <c r="WAT800" s="65"/>
      <c r="WAU800" s="66"/>
      <c r="WAV800" s="67"/>
      <c r="WAW800" s="97"/>
      <c r="WAX800" s="97"/>
      <c r="WAY800" s="62"/>
      <c r="WAZ800" s="62"/>
      <c r="WBA800" s="62"/>
      <c r="WBB800" s="62"/>
      <c r="WBC800" s="62"/>
      <c r="WBD800" s="62"/>
      <c r="WBE800" s="63"/>
      <c r="WBF800" s="64"/>
      <c r="WBG800" s="64"/>
      <c r="WBH800" s="65"/>
      <c r="WBI800" s="64"/>
      <c r="WBJ800" s="65"/>
      <c r="WBK800" s="66"/>
      <c r="WBL800" s="67"/>
      <c r="WBM800" s="97"/>
      <c r="WBN800" s="97"/>
      <c r="WBO800" s="62"/>
      <c r="WBP800" s="62"/>
      <c r="WBQ800" s="62"/>
      <c r="WBR800" s="62"/>
      <c r="WBS800" s="62"/>
      <c r="WBT800" s="62"/>
      <c r="WBU800" s="63"/>
      <c r="WBV800" s="64"/>
      <c r="WBW800" s="64"/>
      <c r="WBX800" s="65"/>
      <c r="WBY800" s="64"/>
      <c r="WBZ800" s="65"/>
      <c r="WCA800" s="66"/>
      <c r="WCB800" s="67"/>
      <c r="WCC800" s="97"/>
      <c r="WCD800" s="97"/>
      <c r="WCE800" s="62"/>
      <c r="WCF800" s="62"/>
      <c r="WCG800" s="62"/>
      <c r="WCH800" s="62"/>
      <c r="WCI800" s="62"/>
      <c r="WCJ800" s="62"/>
      <c r="WCK800" s="63"/>
      <c r="WCL800" s="64"/>
      <c r="WCM800" s="64"/>
      <c r="WCN800" s="65"/>
      <c r="WCO800" s="64"/>
      <c r="WCP800" s="65"/>
      <c r="WCQ800" s="66"/>
      <c r="WCR800" s="67"/>
      <c r="WCS800" s="97"/>
      <c r="WCT800" s="97"/>
      <c r="WCU800" s="62"/>
      <c r="WCV800" s="62"/>
      <c r="WCW800" s="62"/>
      <c r="WCX800" s="62"/>
      <c r="WCY800" s="62"/>
      <c r="WCZ800" s="62"/>
      <c r="WDA800" s="63"/>
      <c r="WDB800" s="64"/>
      <c r="WDC800" s="64"/>
      <c r="WDD800" s="65"/>
      <c r="WDE800" s="64"/>
      <c r="WDF800" s="65"/>
      <c r="WDG800" s="66"/>
      <c r="WDH800" s="67"/>
      <c r="WDI800" s="97"/>
      <c r="WDJ800" s="97"/>
      <c r="WDK800" s="62"/>
      <c r="WDL800" s="62"/>
      <c r="WDM800" s="62"/>
      <c r="WDN800" s="62"/>
      <c r="WDO800" s="62"/>
      <c r="WDP800" s="62"/>
      <c r="WDQ800" s="63"/>
      <c r="WDR800" s="64"/>
      <c r="WDS800" s="64"/>
      <c r="WDT800" s="65"/>
      <c r="WDU800" s="64"/>
      <c r="WDV800" s="65"/>
      <c r="WDW800" s="66"/>
      <c r="WDX800" s="67"/>
      <c r="WDY800" s="97"/>
      <c r="WDZ800" s="97"/>
      <c r="WEA800" s="62"/>
      <c r="WEB800" s="62"/>
      <c r="WEC800" s="62"/>
      <c r="WED800" s="62"/>
      <c r="WEE800" s="62"/>
      <c r="WEF800" s="62"/>
      <c r="WEG800" s="63"/>
      <c r="WEH800" s="64"/>
      <c r="WEI800" s="64"/>
      <c r="WEJ800" s="65"/>
      <c r="WEK800" s="64"/>
      <c r="WEL800" s="65"/>
      <c r="WEM800" s="66"/>
      <c r="WEN800" s="67"/>
      <c r="WEO800" s="97"/>
      <c r="WEP800" s="97"/>
      <c r="WEQ800" s="62"/>
      <c r="WER800" s="62"/>
      <c r="WES800" s="62"/>
      <c r="WET800" s="62"/>
      <c r="WEU800" s="62"/>
      <c r="WEV800" s="62"/>
      <c r="WEW800" s="63"/>
      <c r="WEX800" s="64"/>
      <c r="WEY800" s="64"/>
      <c r="WEZ800" s="65"/>
      <c r="WFA800" s="64"/>
      <c r="WFB800" s="65"/>
      <c r="WFC800" s="66"/>
      <c r="WFD800" s="67"/>
      <c r="WFE800" s="97"/>
      <c r="WFF800" s="97"/>
      <c r="WFG800" s="62"/>
      <c r="WFH800" s="62"/>
      <c r="WFI800" s="62"/>
      <c r="WFJ800" s="62"/>
      <c r="WFK800" s="62"/>
      <c r="WFL800" s="62"/>
      <c r="WFM800" s="63"/>
      <c r="WFN800" s="64"/>
      <c r="WFO800" s="64"/>
      <c r="WFP800" s="65"/>
      <c r="WFQ800" s="64"/>
      <c r="WFR800" s="65"/>
      <c r="WFS800" s="66"/>
      <c r="WFT800" s="67"/>
      <c r="WFU800" s="97"/>
      <c r="WFV800" s="97"/>
      <c r="WFW800" s="62"/>
      <c r="WFX800" s="62"/>
      <c r="WFY800" s="62"/>
      <c r="WFZ800" s="62"/>
      <c r="WGA800" s="62"/>
      <c r="WGB800" s="62"/>
      <c r="WGC800" s="63"/>
      <c r="WGD800" s="64"/>
      <c r="WGE800" s="64"/>
      <c r="WGF800" s="65"/>
      <c r="WGG800" s="64"/>
      <c r="WGH800" s="65"/>
      <c r="WGI800" s="66"/>
      <c r="WGJ800" s="67"/>
      <c r="WGK800" s="97"/>
      <c r="WGL800" s="97"/>
      <c r="WGM800" s="62"/>
      <c r="WGN800" s="62"/>
      <c r="WGO800" s="62"/>
      <c r="WGP800" s="62"/>
      <c r="WGQ800" s="62"/>
      <c r="WGR800" s="62"/>
      <c r="WGS800" s="63"/>
      <c r="WGT800" s="64"/>
      <c r="WGU800" s="64"/>
      <c r="WGV800" s="65"/>
      <c r="WGW800" s="64"/>
      <c r="WGX800" s="65"/>
      <c r="WGY800" s="66"/>
      <c r="WGZ800" s="67"/>
      <c r="WHA800" s="97"/>
      <c r="WHB800" s="97"/>
      <c r="WHC800" s="62"/>
      <c r="WHD800" s="62"/>
      <c r="WHE800" s="62"/>
      <c r="WHF800" s="62"/>
      <c r="WHG800" s="62"/>
      <c r="WHH800" s="62"/>
      <c r="WHI800" s="63"/>
      <c r="WHJ800" s="64"/>
      <c r="WHK800" s="64"/>
      <c r="WHL800" s="65"/>
      <c r="WHM800" s="64"/>
      <c r="WHN800" s="65"/>
      <c r="WHO800" s="66"/>
      <c r="WHP800" s="67"/>
      <c r="WHQ800" s="97"/>
      <c r="WHR800" s="97"/>
      <c r="WHS800" s="62"/>
      <c r="WHT800" s="62"/>
      <c r="WHU800" s="62"/>
      <c r="WHV800" s="62"/>
      <c r="WHW800" s="62"/>
      <c r="WHX800" s="62"/>
      <c r="WHY800" s="63"/>
      <c r="WHZ800" s="64"/>
      <c r="WIA800" s="64"/>
      <c r="WIB800" s="65"/>
      <c r="WIC800" s="64"/>
      <c r="WID800" s="65"/>
      <c r="WIE800" s="66"/>
      <c r="WIF800" s="67"/>
      <c r="WIG800" s="97"/>
      <c r="WIH800" s="97"/>
      <c r="WII800" s="62"/>
      <c r="WIJ800" s="62"/>
      <c r="WIK800" s="62"/>
      <c r="WIL800" s="62"/>
      <c r="WIM800" s="62"/>
      <c r="WIN800" s="62"/>
      <c r="WIO800" s="63"/>
      <c r="WIP800" s="64"/>
      <c r="WIQ800" s="64"/>
      <c r="WIR800" s="65"/>
      <c r="WIS800" s="64"/>
      <c r="WIT800" s="65"/>
      <c r="WIU800" s="66"/>
      <c r="WIV800" s="67"/>
      <c r="WIW800" s="97"/>
      <c r="WIX800" s="97"/>
      <c r="WIY800" s="62"/>
      <c r="WIZ800" s="62"/>
      <c r="WJA800" s="62"/>
      <c r="WJB800" s="62"/>
      <c r="WJC800" s="62"/>
      <c r="WJD800" s="62"/>
      <c r="WJE800" s="63"/>
      <c r="WJF800" s="64"/>
      <c r="WJG800" s="64"/>
      <c r="WJH800" s="65"/>
      <c r="WJI800" s="64"/>
      <c r="WJJ800" s="65"/>
      <c r="WJK800" s="66"/>
      <c r="WJL800" s="67"/>
      <c r="WJM800" s="97"/>
      <c r="WJN800" s="97"/>
      <c r="WJO800" s="62"/>
      <c r="WJP800" s="62"/>
      <c r="WJQ800" s="62"/>
      <c r="WJR800" s="62"/>
      <c r="WJS800" s="62"/>
      <c r="WJT800" s="62"/>
      <c r="WJU800" s="63"/>
      <c r="WJV800" s="64"/>
      <c r="WJW800" s="64"/>
      <c r="WJX800" s="65"/>
      <c r="WJY800" s="64"/>
      <c r="WJZ800" s="65"/>
      <c r="WKA800" s="66"/>
      <c r="WKB800" s="67"/>
      <c r="WKC800" s="97"/>
      <c r="WKD800" s="97"/>
      <c r="WKE800" s="62"/>
      <c r="WKF800" s="62"/>
      <c r="WKG800" s="62"/>
      <c r="WKH800" s="62"/>
      <c r="WKI800" s="62"/>
      <c r="WKJ800" s="62"/>
      <c r="WKK800" s="63"/>
      <c r="WKL800" s="64"/>
      <c r="WKM800" s="64"/>
      <c r="WKN800" s="65"/>
      <c r="WKO800" s="64"/>
      <c r="WKP800" s="65"/>
      <c r="WKQ800" s="66"/>
      <c r="WKR800" s="67"/>
      <c r="WKS800" s="97"/>
      <c r="WKT800" s="97"/>
      <c r="WKU800" s="62"/>
      <c r="WKV800" s="62"/>
      <c r="WKW800" s="62"/>
      <c r="WKX800" s="62"/>
      <c r="WKY800" s="62"/>
      <c r="WKZ800" s="62"/>
      <c r="WLA800" s="63"/>
      <c r="WLB800" s="64"/>
      <c r="WLC800" s="64"/>
      <c r="WLD800" s="65"/>
      <c r="WLE800" s="64"/>
      <c r="WLF800" s="65"/>
      <c r="WLG800" s="66"/>
      <c r="WLH800" s="67"/>
      <c r="WLI800" s="97"/>
      <c r="WLJ800" s="97"/>
      <c r="WLK800" s="62"/>
      <c r="WLL800" s="62"/>
      <c r="WLM800" s="62"/>
      <c r="WLN800" s="62"/>
      <c r="WLO800" s="62"/>
      <c r="WLP800" s="62"/>
      <c r="WLQ800" s="63"/>
      <c r="WLR800" s="64"/>
      <c r="WLS800" s="64"/>
      <c r="WLT800" s="65"/>
      <c r="WLU800" s="64"/>
      <c r="WLV800" s="65"/>
      <c r="WLW800" s="66"/>
      <c r="WLX800" s="67"/>
      <c r="WLY800" s="97"/>
      <c r="WLZ800" s="97"/>
      <c r="WMA800" s="62"/>
      <c r="WMB800" s="62"/>
      <c r="WMC800" s="62"/>
      <c r="WMD800" s="62"/>
      <c r="WME800" s="62"/>
      <c r="WMF800" s="62"/>
      <c r="WMG800" s="63"/>
      <c r="WMH800" s="64"/>
      <c r="WMI800" s="64"/>
      <c r="WMJ800" s="65"/>
      <c r="WMK800" s="64"/>
      <c r="WML800" s="65"/>
      <c r="WMM800" s="66"/>
      <c r="WMN800" s="67"/>
      <c r="WMO800" s="97"/>
      <c r="WMP800" s="97"/>
      <c r="WMQ800" s="62"/>
      <c r="WMR800" s="62"/>
      <c r="WMS800" s="62"/>
      <c r="WMT800" s="62"/>
      <c r="WMU800" s="62"/>
      <c r="WMV800" s="62"/>
      <c r="WMW800" s="63"/>
      <c r="WMX800" s="64"/>
      <c r="WMY800" s="64"/>
      <c r="WMZ800" s="65"/>
      <c r="WNA800" s="64"/>
      <c r="WNB800" s="65"/>
      <c r="WNC800" s="66"/>
      <c r="WND800" s="67"/>
      <c r="WNE800" s="97"/>
      <c r="WNF800" s="97"/>
      <c r="WNG800" s="62"/>
      <c r="WNH800" s="62"/>
      <c r="WNI800" s="62"/>
      <c r="WNJ800" s="62"/>
      <c r="WNK800" s="62"/>
      <c r="WNL800" s="62"/>
      <c r="WNM800" s="63"/>
      <c r="WNN800" s="64"/>
      <c r="WNO800" s="64"/>
      <c r="WNP800" s="65"/>
      <c r="WNQ800" s="64"/>
      <c r="WNR800" s="65"/>
      <c r="WNS800" s="66"/>
      <c r="WNT800" s="67"/>
      <c r="WNU800" s="97"/>
      <c r="WNV800" s="97"/>
      <c r="WNW800" s="62"/>
      <c r="WNX800" s="62"/>
      <c r="WNY800" s="62"/>
      <c r="WNZ800" s="62"/>
      <c r="WOA800" s="62"/>
      <c r="WOB800" s="62"/>
      <c r="WOC800" s="63"/>
      <c r="WOD800" s="64"/>
      <c r="WOE800" s="64"/>
      <c r="WOF800" s="65"/>
      <c r="WOG800" s="64"/>
      <c r="WOH800" s="65"/>
      <c r="WOI800" s="66"/>
      <c r="WOJ800" s="67"/>
      <c r="WOK800" s="97"/>
      <c r="WOL800" s="97"/>
      <c r="WOM800" s="62"/>
      <c r="WON800" s="62"/>
      <c r="WOO800" s="62"/>
      <c r="WOP800" s="62"/>
      <c r="WOQ800" s="62"/>
      <c r="WOR800" s="62"/>
      <c r="WOS800" s="63"/>
      <c r="WOT800" s="64"/>
      <c r="WOU800" s="64"/>
      <c r="WOV800" s="65"/>
      <c r="WOW800" s="64"/>
      <c r="WOX800" s="65"/>
      <c r="WOY800" s="66"/>
      <c r="WOZ800" s="67"/>
      <c r="WPA800" s="97"/>
      <c r="WPB800" s="97"/>
      <c r="WPC800" s="62"/>
      <c r="WPD800" s="62"/>
      <c r="WPE800" s="62"/>
      <c r="WPF800" s="62"/>
      <c r="WPG800" s="62"/>
      <c r="WPH800" s="62"/>
      <c r="WPI800" s="63"/>
      <c r="WPJ800" s="64"/>
      <c r="WPK800" s="64"/>
      <c r="WPL800" s="65"/>
      <c r="WPM800" s="64"/>
      <c r="WPN800" s="65"/>
      <c r="WPO800" s="66"/>
      <c r="WPP800" s="67"/>
      <c r="WPQ800" s="97"/>
      <c r="WPR800" s="97"/>
      <c r="WPS800" s="62"/>
      <c r="WPT800" s="62"/>
      <c r="WPU800" s="62"/>
      <c r="WPV800" s="62"/>
      <c r="WPW800" s="62"/>
      <c r="WPX800" s="62"/>
      <c r="WPY800" s="63"/>
      <c r="WPZ800" s="64"/>
      <c r="WQA800" s="64"/>
      <c r="WQB800" s="65"/>
      <c r="WQC800" s="64"/>
      <c r="WQD800" s="65"/>
      <c r="WQE800" s="66"/>
      <c r="WQF800" s="67"/>
      <c r="WQG800" s="97"/>
      <c r="WQH800" s="97"/>
      <c r="WQI800" s="62"/>
      <c r="WQJ800" s="62"/>
      <c r="WQK800" s="62"/>
      <c r="WQL800" s="62"/>
      <c r="WQM800" s="62"/>
      <c r="WQN800" s="62"/>
      <c r="WQO800" s="63"/>
      <c r="WQP800" s="64"/>
      <c r="WQQ800" s="64"/>
      <c r="WQR800" s="65"/>
      <c r="WQS800" s="64"/>
      <c r="WQT800" s="65"/>
      <c r="WQU800" s="66"/>
      <c r="WQV800" s="67"/>
      <c r="WQW800" s="97"/>
      <c r="WQX800" s="97"/>
      <c r="WQY800" s="62"/>
      <c r="WQZ800" s="62"/>
      <c r="WRA800" s="62"/>
      <c r="WRB800" s="62"/>
      <c r="WRC800" s="62"/>
      <c r="WRD800" s="62"/>
      <c r="WRE800" s="63"/>
      <c r="WRF800" s="64"/>
      <c r="WRG800" s="64"/>
      <c r="WRH800" s="65"/>
      <c r="WRI800" s="64"/>
      <c r="WRJ800" s="65"/>
      <c r="WRK800" s="66"/>
      <c r="WRL800" s="67"/>
      <c r="WRM800" s="97"/>
      <c r="WRN800" s="97"/>
      <c r="WRO800" s="62"/>
      <c r="WRP800" s="62"/>
      <c r="WRQ800" s="62"/>
      <c r="WRR800" s="62"/>
      <c r="WRS800" s="62"/>
      <c r="WRT800" s="62"/>
      <c r="WRU800" s="63"/>
      <c r="WRV800" s="64"/>
      <c r="WRW800" s="64"/>
      <c r="WRX800" s="65"/>
      <c r="WRY800" s="64"/>
      <c r="WRZ800" s="65"/>
      <c r="WSA800" s="66"/>
      <c r="WSB800" s="67"/>
      <c r="WSC800" s="97"/>
      <c r="WSD800" s="97"/>
      <c r="WSE800" s="62"/>
      <c r="WSF800" s="62"/>
      <c r="WSG800" s="62"/>
      <c r="WSH800" s="62"/>
      <c r="WSI800" s="62"/>
      <c r="WSJ800" s="62"/>
      <c r="WSK800" s="63"/>
      <c r="WSL800" s="64"/>
      <c r="WSM800" s="64"/>
      <c r="WSN800" s="65"/>
      <c r="WSO800" s="64"/>
      <c r="WSP800" s="65"/>
      <c r="WSQ800" s="66"/>
      <c r="WSR800" s="67"/>
      <c r="WSS800" s="97"/>
      <c r="WST800" s="97"/>
      <c r="WSU800" s="62"/>
      <c r="WSV800" s="62"/>
      <c r="WSW800" s="62"/>
      <c r="WSX800" s="62"/>
      <c r="WSY800" s="62"/>
      <c r="WSZ800" s="62"/>
      <c r="WTA800" s="63"/>
      <c r="WTB800" s="64"/>
      <c r="WTC800" s="64"/>
      <c r="WTD800" s="65"/>
      <c r="WTE800" s="64"/>
      <c r="WTF800" s="65"/>
      <c r="WTG800" s="66"/>
      <c r="WTH800" s="67"/>
      <c r="WTI800" s="97"/>
      <c r="WTJ800" s="97"/>
      <c r="WTK800" s="62"/>
      <c r="WTL800" s="62"/>
      <c r="WTM800" s="62"/>
      <c r="WTN800" s="62"/>
      <c r="WTO800" s="62"/>
      <c r="WTP800" s="62"/>
      <c r="WTQ800" s="63"/>
      <c r="WTR800" s="64"/>
      <c r="WTS800" s="64"/>
      <c r="WTT800" s="65"/>
      <c r="WTU800" s="64"/>
      <c r="WTV800" s="65"/>
      <c r="WTW800" s="66"/>
      <c r="WTX800" s="67"/>
      <c r="WTY800" s="97"/>
      <c r="WTZ800" s="97"/>
      <c r="WUA800" s="62"/>
      <c r="WUB800" s="62"/>
      <c r="WUC800" s="62"/>
      <c r="WUD800" s="62"/>
      <c r="WUE800" s="62"/>
      <c r="WUF800" s="62"/>
      <c r="WUG800" s="63"/>
      <c r="WUH800" s="64"/>
      <c r="WUI800" s="64"/>
      <c r="WUJ800" s="65"/>
      <c r="WUK800" s="64"/>
      <c r="WUL800" s="65"/>
      <c r="WUM800" s="66"/>
      <c r="WUN800" s="67"/>
      <c r="WUO800" s="97"/>
      <c r="WUP800" s="97"/>
      <c r="WUQ800" s="62"/>
      <c r="WUR800" s="62"/>
      <c r="WUS800" s="62"/>
      <c r="WUT800" s="62"/>
      <c r="WUU800" s="62"/>
      <c r="WUV800" s="62"/>
      <c r="WUW800" s="63"/>
      <c r="WUX800" s="64"/>
      <c r="WUY800" s="64"/>
      <c r="WUZ800" s="65"/>
      <c r="WVA800" s="64"/>
      <c r="WVB800" s="65"/>
      <c r="WVC800" s="66"/>
      <c r="WVD800" s="67"/>
      <c r="WVE800" s="97"/>
      <c r="WVF800" s="97"/>
      <c r="WVG800" s="62"/>
      <c r="WVH800" s="62"/>
      <c r="WVI800" s="62"/>
      <c r="WVJ800" s="62"/>
      <c r="WVK800" s="62"/>
      <c r="WVL800" s="62"/>
      <c r="WVM800" s="63"/>
      <c r="WVN800" s="64"/>
      <c r="WVO800" s="64"/>
      <c r="WVP800" s="65"/>
      <c r="WVQ800" s="64"/>
      <c r="WVR800" s="65"/>
      <c r="WVS800" s="66"/>
      <c r="WVT800" s="67"/>
      <c r="WVU800" s="97"/>
      <c r="WVV800" s="97"/>
      <c r="WVW800" s="62"/>
      <c r="WVX800" s="62"/>
      <c r="WVY800" s="62"/>
      <c r="WVZ800" s="62"/>
      <c r="WWA800" s="62"/>
      <c r="WWB800" s="62"/>
      <c r="WWC800" s="63"/>
      <c r="WWD800" s="64"/>
      <c r="WWE800" s="64"/>
      <c r="WWF800" s="65"/>
      <c r="WWG800" s="64"/>
      <c r="WWH800" s="65"/>
      <c r="WWI800" s="66"/>
      <c r="WWJ800" s="67"/>
      <c r="WWK800" s="97"/>
      <c r="WWL800" s="97"/>
      <c r="WWM800" s="62"/>
      <c r="WWN800" s="62"/>
      <c r="WWO800" s="62"/>
      <c r="WWP800" s="62"/>
      <c r="WWQ800" s="62"/>
      <c r="WWR800" s="62"/>
      <c r="WWS800" s="63"/>
      <c r="WWT800" s="64"/>
      <c r="WWU800" s="64"/>
      <c r="WWV800" s="65"/>
      <c r="WWW800" s="64"/>
      <c r="WWX800" s="65"/>
      <c r="WWY800" s="66"/>
      <c r="WWZ800" s="67"/>
      <c r="WXA800" s="97"/>
      <c r="WXB800" s="97"/>
      <c r="WXC800" s="62"/>
      <c r="WXD800" s="62"/>
      <c r="WXE800" s="62"/>
      <c r="WXF800" s="62"/>
      <c r="WXG800" s="62"/>
      <c r="WXH800" s="62"/>
      <c r="WXI800" s="63"/>
      <c r="WXJ800" s="64"/>
      <c r="WXK800" s="64"/>
      <c r="WXL800" s="65"/>
      <c r="WXM800" s="64"/>
      <c r="WXN800" s="65"/>
      <c r="WXO800" s="66"/>
      <c r="WXP800" s="67"/>
      <c r="WXQ800" s="97"/>
      <c r="WXR800" s="97"/>
      <c r="WXS800" s="62"/>
      <c r="WXT800" s="62"/>
      <c r="WXU800" s="62"/>
      <c r="WXV800" s="62"/>
      <c r="WXW800" s="62"/>
      <c r="WXX800" s="62"/>
      <c r="WXY800" s="63"/>
      <c r="WXZ800" s="64"/>
      <c r="WYA800" s="64"/>
      <c r="WYB800" s="65"/>
      <c r="WYC800" s="64"/>
      <c r="WYD800" s="65"/>
      <c r="WYE800" s="66"/>
      <c r="WYF800" s="67"/>
      <c r="WYG800" s="97"/>
      <c r="WYH800" s="97"/>
      <c r="WYI800" s="62"/>
      <c r="WYJ800" s="62"/>
      <c r="WYK800" s="62"/>
      <c r="WYL800" s="62"/>
      <c r="WYM800" s="62"/>
      <c r="WYN800" s="62"/>
      <c r="WYO800" s="63"/>
      <c r="WYP800" s="64"/>
      <c r="WYQ800" s="64"/>
      <c r="WYR800" s="65"/>
      <c r="WYS800" s="64"/>
      <c r="WYT800" s="65"/>
      <c r="WYU800" s="66"/>
      <c r="WYV800" s="67"/>
      <c r="WYW800" s="97"/>
      <c r="WYX800" s="97"/>
      <c r="WYY800" s="62"/>
      <c r="WYZ800" s="62"/>
      <c r="WZA800" s="62"/>
      <c r="WZB800" s="62"/>
      <c r="WZC800" s="62"/>
      <c r="WZD800" s="62"/>
      <c r="WZE800" s="63"/>
      <c r="WZF800" s="64"/>
      <c r="WZG800" s="64"/>
      <c r="WZH800" s="65"/>
      <c r="WZI800" s="64"/>
      <c r="WZJ800" s="65"/>
      <c r="WZK800" s="66"/>
      <c r="WZL800" s="67"/>
      <c r="WZM800" s="97"/>
      <c r="WZN800" s="97"/>
      <c r="WZO800" s="62"/>
      <c r="WZP800" s="62"/>
      <c r="WZQ800" s="62"/>
      <c r="WZR800" s="62"/>
      <c r="WZS800" s="62"/>
      <c r="WZT800" s="62"/>
      <c r="WZU800" s="63"/>
      <c r="WZV800" s="64"/>
      <c r="WZW800" s="64"/>
      <c r="WZX800" s="65"/>
      <c r="WZY800" s="64"/>
      <c r="WZZ800" s="65"/>
      <c r="XAA800" s="66"/>
      <c r="XAB800" s="67"/>
      <c r="XAC800" s="97"/>
      <c r="XAD800" s="97"/>
      <c r="XAE800" s="62"/>
      <c r="XAF800" s="62"/>
      <c r="XAG800" s="62"/>
      <c r="XAH800" s="62"/>
      <c r="XAI800" s="62"/>
      <c r="XAJ800" s="62"/>
      <c r="XAK800" s="63"/>
      <c r="XAL800" s="64"/>
      <c r="XAM800" s="64"/>
      <c r="XAN800" s="65"/>
      <c r="XAO800" s="64"/>
      <c r="XAP800" s="65"/>
      <c r="XAQ800" s="66"/>
      <c r="XAR800" s="67"/>
      <c r="XAS800" s="97"/>
      <c r="XAT800" s="97"/>
      <c r="XAU800" s="62"/>
      <c r="XAV800" s="62"/>
      <c r="XAW800" s="62"/>
      <c r="XAX800" s="62"/>
      <c r="XAY800" s="62"/>
      <c r="XAZ800" s="62"/>
      <c r="XBA800" s="63"/>
      <c r="XBB800" s="64"/>
      <c r="XBC800" s="64"/>
      <c r="XBD800" s="65"/>
      <c r="XBE800" s="64"/>
      <c r="XBF800" s="65"/>
      <c r="XBG800" s="66"/>
      <c r="XBH800" s="67"/>
      <c r="XBI800" s="97"/>
      <c r="XBJ800" s="97"/>
      <c r="XBK800" s="62"/>
      <c r="XBL800" s="62"/>
      <c r="XBM800" s="62"/>
      <c r="XBN800" s="62"/>
      <c r="XBO800" s="62"/>
      <c r="XBP800" s="62"/>
      <c r="XBQ800" s="63"/>
      <c r="XBR800" s="64"/>
      <c r="XBS800" s="64"/>
      <c r="XBT800" s="65"/>
      <c r="XBU800" s="64"/>
      <c r="XBV800" s="65"/>
      <c r="XBW800" s="66"/>
      <c r="XBX800" s="67"/>
      <c r="XBY800" s="97"/>
      <c r="XBZ800" s="97"/>
      <c r="XCA800" s="62"/>
      <c r="XCB800" s="62"/>
      <c r="XCC800" s="62"/>
      <c r="XCD800" s="62"/>
      <c r="XCE800" s="62"/>
      <c r="XCF800" s="62"/>
      <c r="XCG800" s="63"/>
      <c r="XCH800" s="64"/>
      <c r="XCI800" s="64"/>
      <c r="XCJ800" s="65"/>
      <c r="XCK800" s="64"/>
      <c r="XCL800" s="65"/>
      <c r="XCM800" s="66"/>
      <c r="XCN800" s="67"/>
      <c r="XCO800" s="97"/>
      <c r="XCP800" s="97"/>
      <c r="XCQ800" s="62"/>
      <c r="XCR800" s="62"/>
      <c r="XCS800" s="62"/>
      <c r="XCT800" s="62"/>
      <c r="XCU800" s="62"/>
      <c r="XCV800" s="62"/>
      <c r="XCW800" s="63"/>
      <c r="XCX800" s="64"/>
      <c r="XCY800" s="64"/>
      <c r="XCZ800" s="65"/>
      <c r="XDA800" s="64"/>
      <c r="XDB800" s="65"/>
      <c r="XDC800" s="66"/>
      <c r="XDD800" s="67"/>
      <c r="XDE800" s="97"/>
      <c r="XDF800" s="97"/>
      <c r="XDG800" s="62"/>
      <c r="XDH800" s="62"/>
      <c r="XDI800" s="62"/>
      <c r="XDJ800" s="62"/>
      <c r="XDK800" s="62"/>
      <c r="XDL800" s="62"/>
      <c r="XDM800" s="63"/>
      <c r="XDN800" s="64"/>
      <c r="XDO800" s="64"/>
      <c r="XDP800" s="65"/>
      <c r="XDQ800" s="64"/>
      <c r="XDR800" s="65"/>
      <c r="XDS800" s="66"/>
      <c r="XDT800" s="67"/>
      <c r="XDU800" s="97"/>
      <c r="XDV800" s="97"/>
      <c r="XDW800" s="62"/>
      <c r="XDX800" s="62"/>
      <c r="XDY800" s="62"/>
      <c r="XDZ800" s="62"/>
      <c r="XEA800" s="62"/>
      <c r="XEB800" s="62"/>
      <c r="XEC800" s="63"/>
      <c r="XED800" s="64"/>
      <c r="XEE800" s="64"/>
      <c r="XEF800" s="65"/>
      <c r="XEG800" s="64"/>
      <c r="XEH800" s="65"/>
      <c r="XEI800" s="66"/>
      <c r="XEJ800" s="67"/>
      <c r="XEK800" s="97"/>
      <c r="XEL800" s="97"/>
      <c r="XEM800" s="62"/>
      <c r="XEN800" s="62"/>
      <c r="XEO800" s="62"/>
      <c r="XEP800" s="62"/>
      <c r="XEQ800" s="62"/>
      <c r="XER800" s="62"/>
      <c r="XES800" s="63"/>
      <c r="XET800" s="64"/>
      <c r="XEU800" s="64"/>
      <c r="XEV800" s="65"/>
      <c r="XEW800" s="64"/>
      <c r="XEX800" s="65"/>
      <c r="XEY800" s="66"/>
      <c r="XEZ800" s="67"/>
      <c r="XFA800" s="97"/>
      <c r="XFB800" s="97"/>
      <c r="XFC800" s="62"/>
      <c r="XFD800" s="62"/>
    </row>
    <row r="801" spans="1:15" ht="15" x14ac:dyDescent="0.25">
      <c r="A801" s="11" t="e">
        <f>'Comm Input'!#REF!</f>
        <v>#REF!</v>
      </c>
      <c r="B801" s="11" t="e">
        <f>'Comm Input'!#REF!</f>
        <v>#REF!</v>
      </c>
      <c r="C801" s="11" t="e">
        <f>'Comm Input'!#REF!</f>
        <v>#REF!</v>
      </c>
      <c r="D801" s="11" t="e">
        <f>'Comm Input'!#REF!</f>
        <v>#REF!</v>
      </c>
      <c r="E801" s="36" t="e">
        <f>'Comm Input'!#REF!</f>
        <v>#REF!</v>
      </c>
      <c r="F801" s="23" t="e">
        <f>'Comm Input'!#REF!</f>
        <v>#REF!</v>
      </c>
      <c r="G801" s="36" t="e">
        <f>'Comm Input'!#REF!</f>
        <v>#REF!</v>
      </c>
      <c r="H801" s="36" t="e">
        <f>'Comm Input'!#REF!</f>
        <v>#REF!</v>
      </c>
      <c r="I801" t="e">
        <f>'Comm Input'!#REF!</f>
        <v>#REF!</v>
      </c>
      <c r="J801" s="23" t="e">
        <f>'Comm Input'!#REF!</f>
        <v>#REF!</v>
      </c>
      <c r="K801" s="22" t="e">
        <f>'Comm Input'!#REF!</f>
        <v>#REF!</v>
      </c>
      <c r="L801" s="23" t="e">
        <f>'Comm Input'!#REF!</f>
        <v>#REF!</v>
      </c>
      <c r="M801" s="23" t="e">
        <f>'Comm Input'!#REF!</f>
        <v>#REF!</v>
      </c>
      <c r="N801" s="23" t="e">
        <f>'Comm Input'!#REF!</f>
        <v>#REF!</v>
      </c>
      <c r="O801" t="e">
        <f>'Comm Input'!#REF!</f>
        <v>#REF!</v>
      </c>
    </row>
    <row r="802" spans="1:15" ht="15" x14ac:dyDescent="0.25">
      <c r="A802" s="11" t="e">
        <f>'Comm Input'!#REF!</f>
        <v>#REF!</v>
      </c>
      <c r="B802" s="11" t="e">
        <f>'Comm Input'!#REF!</f>
        <v>#REF!</v>
      </c>
      <c r="C802" t="e">
        <f>'Comm Input'!#REF!</f>
        <v>#REF!</v>
      </c>
      <c r="D802" s="11" t="e">
        <f>'Comm Input'!#REF!</f>
        <v>#REF!</v>
      </c>
      <c r="E802" s="36" t="e">
        <f>'Comm Input'!#REF!</f>
        <v>#REF!</v>
      </c>
      <c r="F802" s="23" t="e">
        <f>'Comm Input'!#REF!</f>
        <v>#REF!</v>
      </c>
      <c r="G802" s="36" t="e">
        <f>'Comm Input'!#REF!</f>
        <v>#REF!</v>
      </c>
      <c r="H802" s="36" t="e">
        <f>'Comm Input'!#REF!</f>
        <v>#REF!</v>
      </c>
      <c r="I802" t="e">
        <f>'Comm Input'!#REF!</f>
        <v>#REF!</v>
      </c>
      <c r="J802" s="23" t="e">
        <f>'Comm Input'!#REF!</f>
        <v>#REF!</v>
      </c>
      <c r="K802" s="22" t="e">
        <f>'Comm Input'!#REF!</f>
        <v>#REF!</v>
      </c>
      <c r="L802" s="23" t="e">
        <f>'Comm Input'!#REF!</f>
        <v>#REF!</v>
      </c>
      <c r="M802" s="23" t="e">
        <f>'Comm Input'!#REF!</f>
        <v>#REF!</v>
      </c>
      <c r="N802" s="23" t="e">
        <f>'Comm Input'!#REF!</f>
        <v>#REF!</v>
      </c>
      <c r="O802" t="e">
        <f>'Comm Input'!#REF!</f>
        <v>#REF!</v>
      </c>
    </row>
    <row r="803" spans="1:15" ht="15" x14ac:dyDescent="0.25">
      <c r="A803" s="11" t="e">
        <f>'Comm Input'!#REF!</f>
        <v>#REF!</v>
      </c>
      <c r="B803" s="11" t="e">
        <f>'Comm Input'!#REF!</f>
        <v>#REF!</v>
      </c>
      <c r="C803" s="11" t="e">
        <f>'Comm Input'!#REF!</f>
        <v>#REF!</v>
      </c>
      <c r="D803" s="11" t="e">
        <f>'Comm Input'!#REF!</f>
        <v>#REF!</v>
      </c>
      <c r="E803" s="36" t="e">
        <f>'Comm Input'!#REF!</f>
        <v>#REF!</v>
      </c>
      <c r="F803" s="23" t="e">
        <f>'Comm Input'!#REF!</f>
        <v>#REF!</v>
      </c>
      <c r="G803" s="36" t="e">
        <f>'Comm Input'!#REF!</f>
        <v>#REF!</v>
      </c>
      <c r="H803" s="36" t="e">
        <f>'Comm Input'!#REF!</f>
        <v>#REF!</v>
      </c>
      <c r="I803" t="e">
        <f>'Comm Input'!#REF!</f>
        <v>#REF!</v>
      </c>
      <c r="J803" s="23" t="e">
        <f>'Comm Input'!#REF!</f>
        <v>#REF!</v>
      </c>
      <c r="K803" s="22" t="e">
        <f>'Comm Input'!#REF!</f>
        <v>#REF!</v>
      </c>
      <c r="L803" s="23" t="e">
        <f>'Comm Input'!#REF!</f>
        <v>#REF!</v>
      </c>
      <c r="M803" s="23" t="e">
        <f>'Comm Input'!#REF!</f>
        <v>#REF!</v>
      </c>
      <c r="N803" s="23" t="e">
        <f>'Comm Input'!#REF!</f>
        <v>#REF!</v>
      </c>
      <c r="O803" t="e">
        <f>'Comm Input'!#REF!</f>
        <v>#REF!</v>
      </c>
    </row>
    <row r="804" spans="1:15" ht="15" x14ac:dyDescent="0.25">
      <c r="A804" s="11" t="e">
        <f>'Comm Input'!#REF!</f>
        <v>#REF!</v>
      </c>
      <c r="B804" t="e">
        <f>'Comm Input'!#REF!</f>
        <v>#REF!</v>
      </c>
      <c r="C804" t="e">
        <f>'Comm Input'!#REF!</f>
        <v>#REF!</v>
      </c>
      <c r="D804" s="40" t="e">
        <f>'Comm Input'!#REF!</f>
        <v>#REF!</v>
      </c>
      <c r="E804" s="36" t="e">
        <f>'Comm Input'!#REF!</f>
        <v>#REF!</v>
      </c>
      <c r="F804" s="22" t="e">
        <f>'Comm Input'!#REF!</f>
        <v>#REF!</v>
      </c>
      <c r="G804" s="36" t="e">
        <f>'Comm Input'!#REF!</f>
        <v>#REF!</v>
      </c>
      <c r="H804" s="38" t="e">
        <f>'Comm Input'!#REF!</f>
        <v>#REF!</v>
      </c>
      <c r="I804" s="38" t="e">
        <f>'Comm Input'!#REF!</f>
        <v>#REF!</v>
      </c>
      <c r="J804" s="22" t="e">
        <f>'Comm Input'!#REF!</f>
        <v>#REF!</v>
      </c>
      <c r="K804" s="22" t="e">
        <f>'Comm Input'!#REF!</f>
        <v>#REF!</v>
      </c>
      <c r="L804" s="23" t="e">
        <f>'Comm Input'!#REF!</f>
        <v>#REF!</v>
      </c>
      <c r="M804" s="23" t="e">
        <f>'Comm Input'!#REF!</f>
        <v>#REF!</v>
      </c>
      <c r="N804" s="23" t="e">
        <f>'Comm Input'!#REF!</f>
        <v>#REF!</v>
      </c>
      <c r="O804" t="e">
        <f>'Comm Input'!#REF!</f>
        <v>#REF!</v>
      </c>
    </row>
    <row r="805" spans="1:15" ht="15" x14ac:dyDescent="0.25">
      <c r="A805" s="11" t="e">
        <f>'Comm Input'!#REF!</f>
        <v>#REF!</v>
      </c>
      <c r="B805" t="e">
        <f>'Comm Input'!#REF!</f>
        <v>#REF!</v>
      </c>
      <c r="C805" s="11" t="e">
        <f>'Comm Input'!#REF!</f>
        <v>#REF!</v>
      </c>
      <c r="D805" s="40" t="e">
        <f>'Comm Input'!#REF!</f>
        <v>#REF!</v>
      </c>
      <c r="E805" s="36" t="e">
        <f>'Comm Input'!#REF!</f>
        <v>#REF!</v>
      </c>
      <c r="F805" s="22" t="e">
        <f>'Comm Input'!#REF!</f>
        <v>#REF!</v>
      </c>
      <c r="G805" s="36" t="e">
        <f>'Comm Input'!#REF!</f>
        <v>#REF!</v>
      </c>
      <c r="H805" s="38" t="e">
        <f>'Comm Input'!#REF!</f>
        <v>#REF!</v>
      </c>
      <c r="I805" s="38" t="e">
        <f>'Comm Input'!#REF!</f>
        <v>#REF!</v>
      </c>
      <c r="J805" s="22" t="e">
        <f>'Comm Input'!#REF!</f>
        <v>#REF!</v>
      </c>
      <c r="K805" s="22" t="e">
        <f>'Comm Input'!#REF!</f>
        <v>#REF!</v>
      </c>
      <c r="L805" s="23" t="e">
        <f>'Comm Input'!#REF!</f>
        <v>#REF!</v>
      </c>
      <c r="M805" s="23" t="e">
        <f>'Comm Input'!#REF!</f>
        <v>#REF!</v>
      </c>
      <c r="N805" s="23" t="e">
        <f>'Comm Input'!#REF!</f>
        <v>#REF!</v>
      </c>
      <c r="O805" t="e">
        <f>'Comm Input'!#REF!</f>
        <v>#REF!</v>
      </c>
    </row>
    <row r="806" spans="1:15" ht="15" x14ac:dyDescent="0.25">
      <c r="A806" t="e">
        <f>'Comm Input'!#REF!</f>
        <v>#REF!</v>
      </c>
      <c r="B806" t="e">
        <f>'Comm Input'!#REF!</f>
        <v>#REF!</v>
      </c>
      <c r="C806" t="e">
        <f>'Comm Input'!#REF!</f>
        <v>#REF!</v>
      </c>
      <c r="D806" t="e">
        <f>'Comm Input'!#REF!</f>
        <v>#REF!</v>
      </c>
      <c r="E806" t="e">
        <f>'Comm Input'!#REF!</f>
        <v>#REF!</v>
      </c>
      <c r="F806" t="e">
        <f>'Comm Input'!#REF!</f>
        <v>#REF!</v>
      </c>
      <c r="G806" t="e">
        <f>'Comm Input'!#REF!</f>
        <v>#REF!</v>
      </c>
      <c r="H806" t="e">
        <f>'Comm Input'!#REF!</f>
        <v>#REF!</v>
      </c>
      <c r="I806" t="e">
        <f>'Comm Input'!#REF!</f>
        <v>#REF!</v>
      </c>
      <c r="J806" t="e">
        <f>'Comm Input'!#REF!</f>
        <v>#REF!</v>
      </c>
      <c r="K806" t="e">
        <f>'Comm Input'!#REF!</f>
        <v>#REF!</v>
      </c>
      <c r="L806" t="e">
        <f>'Comm Input'!#REF!</f>
        <v>#REF!</v>
      </c>
      <c r="M806" s="11" t="e">
        <f>'Comm Input'!#REF!</f>
        <v>#REF!</v>
      </c>
      <c r="N806" s="11" t="e">
        <f>'Comm Input'!#REF!</f>
        <v>#REF!</v>
      </c>
      <c r="O806" t="e">
        <f>'Comm Input'!#REF!</f>
        <v>#REF!</v>
      </c>
    </row>
    <row r="807" spans="1:15" ht="23.25" x14ac:dyDescent="0.35">
      <c r="A807" t="e">
        <f>'Comm Input'!#REF!</f>
        <v>#REF!</v>
      </c>
      <c r="B807" t="e">
        <f>'Comm Input'!#REF!</f>
        <v>#REF!</v>
      </c>
      <c r="C807" t="e">
        <f>'Comm Input'!#REF!</f>
        <v>#REF!</v>
      </c>
      <c r="D807" t="e">
        <f>'Comm Input'!#REF!</f>
        <v>#REF!</v>
      </c>
      <c r="E807" t="e">
        <f>'Comm Input'!#REF!</f>
        <v>#REF!</v>
      </c>
      <c r="F807" t="e">
        <f>'Comm Input'!#REF!</f>
        <v>#REF!</v>
      </c>
      <c r="G807" t="e">
        <f>'Comm Input'!#REF!</f>
        <v>#REF!</v>
      </c>
      <c r="H807" t="e">
        <f>'Comm Input'!#REF!</f>
        <v>#REF!</v>
      </c>
      <c r="I807" t="e">
        <f>'Comm Input'!#REF!</f>
        <v>#REF!</v>
      </c>
      <c r="J807" t="e">
        <f>'Comm Input'!#REF!</f>
        <v>#REF!</v>
      </c>
      <c r="K807" s="1177" t="e">
        <f>'Comm Input'!#REF!</f>
        <v>#REF!</v>
      </c>
      <c r="L807" s="27" t="e">
        <f>'Comm Input'!#REF!</f>
        <v>#REF!</v>
      </c>
      <c r="M807" s="1177" t="e">
        <f>'Comm Input'!#REF!</f>
        <v>#REF!</v>
      </c>
      <c r="N807" s="164" t="e">
        <f>'Comm Input'!#REF!</f>
        <v>#REF!</v>
      </c>
      <c r="O807" s="109" t="e">
        <f>'Comm Input'!#REF!</f>
        <v>#REF!</v>
      </c>
    </row>
    <row r="808" spans="1:15" ht="15" x14ac:dyDescent="0.25">
      <c r="A808" t="e">
        <f>'Comm Input'!#REF!</f>
        <v>#REF!</v>
      </c>
      <c r="B808" t="e">
        <f>'Comm Input'!#REF!</f>
        <v>#REF!</v>
      </c>
      <c r="C808" t="e">
        <f>'Comm Input'!#REF!</f>
        <v>#REF!</v>
      </c>
      <c r="D808" t="e">
        <f>'Comm Input'!#REF!</f>
        <v>#REF!</v>
      </c>
      <c r="E808" t="e">
        <f>'Comm Input'!#REF!</f>
        <v>#REF!</v>
      </c>
      <c r="F808" t="e">
        <f>'Comm Input'!#REF!</f>
        <v>#REF!</v>
      </c>
      <c r="G808" t="e">
        <f>'Comm Input'!#REF!</f>
        <v>#REF!</v>
      </c>
      <c r="H808" t="e">
        <f>'Comm Input'!#REF!</f>
        <v>#REF!</v>
      </c>
      <c r="I808" t="e">
        <f>'Comm Input'!#REF!</f>
        <v>#REF!</v>
      </c>
      <c r="J808" t="e">
        <f>'Comm Input'!#REF!</f>
        <v>#REF!</v>
      </c>
      <c r="K808" t="e">
        <f>'Comm Input'!#REF!</f>
        <v>#REF!</v>
      </c>
      <c r="L808" t="e">
        <f>'Comm Input'!#REF!</f>
        <v>#REF!</v>
      </c>
      <c r="M808" s="11" t="e">
        <f>'Comm Input'!#REF!</f>
        <v>#REF!</v>
      </c>
      <c r="N808" s="11" t="e">
        <f>'Comm Input'!#REF!</f>
        <v>#REF!</v>
      </c>
      <c r="O808" t="e">
        <f>'Comm Input'!#REF!</f>
        <v>#REF!</v>
      </c>
    </row>
    <row r="809" spans="1:15" ht="15" x14ac:dyDescent="0.25">
      <c r="A809" t="e">
        <f>'Comm Input'!#REF!</f>
        <v>#REF!</v>
      </c>
      <c r="B809" t="e">
        <f>'Comm Input'!#REF!</f>
        <v>#REF!</v>
      </c>
      <c r="C809" t="e">
        <f>'Comm Input'!#REF!</f>
        <v>#REF!</v>
      </c>
      <c r="D809" t="e">
        <f>'Comm Input'!#REF!</f>
        <v>#REF!</v>
      </c>
      <c r="E809" t="e">
        <f>'Comm Input'!#REF!</f>
        <v>#REF!</v>
      </c>
      <c r="F809" t="e">
        <f>'Comm Input'!#REF!</f>
        <v>#REF!</v>
      </c>
      <c r="G809" t="e">
        <f>'Comm Input'!#REF!</f>
        <v>#REF!</v>
      </c>
      <c r="H809" t="e">
        <f>'Comm Input'!#REF!</f>
        <v>#REF!</v>
      </c>
      <c r="I809" t="e">
        <f>'Comm Input'!#REF!</f>
        <v>#REF!</v>
      </c>
      <c r="J809" t="e">
        <f>'Comm Input'!#REF!</f>
        <v>#REF!</v>
      </c>
      <c r="K809" t="e">
        <f>'Comm Input'!#REF!</f>
        <v>#REF!</v>
      </c>
      <c r="L809" t="e">
        <f>'Comm Input'!#REF!</f>
        <v>#REF!</v>
      </c>
      <c r="M809" s="11" t="e">
        <f>'Comm Input'!#REF!</f>
        <v>#REF!</v>
      </c>
      <c r="N809" s="11" t="e">
        <f>'Comm Input'!#REF!</f>
        <v>#REF!</v>
      </c>
      <c r="O809" t="e">
        <f>'Comm Input'!#REF!</f>
        <v>#REF!</v>
      </c>
    </row>
    <row r="810" spans="1:15" ht="15" x14ac:dyDescent="0.25">
      <c r="A810" t="e">
        <f>'Comm Input'!#REF!</f>
        <v>#REF!</v>
      </c>
      <c r="B810" t="e">
        <f>'Comm Input'!#REF!</f>
        <v>#REF!</v>
      </c>
      <c r="C810" t="e">
        <f>'Comm Input'!#REF!</f>
        <v>#REF!</v>
      </c>
      <c r="D810" t="e">
        <f>'Comm Input'!#REF!</f>
        <v>#REF!</v>
      </c>
      <c r="E810" t="e">
        <f>'Comm Input'!#REF!</f>
        <v>#REF!</v>
      </c>
      <c r="F810" t="e">
        <f>'Comm Input'!#REF!</f>
        <v>#REF!</v>
      </c>
      <c r="G810" t="e">
        <f>'Comm Input'!#REF!</f>
        <v>#REF!</v>
      </c>
      <c r="H810" t="e">
        <f>'Comm Input'!#REF!</f>
        <v>#REF!</v>
      </c>
      <c r="I810" t="e">
        <f>'Comm Input'!#REF!</f>
        <v>#REF!</v>
      </c>
      <c r="J810" t="e">
        <f>'Comm Input'!#REF!</f>
        <v>#REF!</v>
      </c>
      <c r="K810" t="e">
        <f>'Comm Input'!#REF!</f>
        <v>#REF!</v>
      </c>
      <c r="L810" t="e">
        <f>'Comm Input'!#REF!</f>
        <v>#REF!</v>
      </c>
      <c r="M810" s="11" t="e">
        <f>'Comm Input'!#REF!</f>
        <v>#REF!</v>
      </c>
      <c r="N810" s="11" t="e">
        <f>'Comm Input'!#REF!</f>
        <v>#REF!</v>
      </c>
      <c r="O810" t="e">
        <f>'Comm Input'!#REF!</f>
        <v>#REF!</v>
      </c>
    </row>
    <row r="811" spans="1:15" ht="15" x14ac:dyDescent="0.25">
      <c r="A811" s="199" t="e">
        <f>'Comm Input'!#REF!</f>
        <v>#REF!</v>
      </c>
      <c r="B811" s="35" t="e">
        <f>'Comm Input'!#REF!</f>
        <v>#REF!</v>
      </c>
      <c r="C811" s="46" t="e">
        <f>'Comm Input'!#REF!</f>
        <v>#REF!</v>
      </c>
      <c r="D811" s="8" t="e">
        <f>'Comm Input'!#REF!</f>
        <v>#REF!</v>
      </c>
      <c r="E811" s="158" t="e">
        <f>'Comm Input'!#REF!</f>
        <v>#REF!</v>
      </c>
      <c r="F811" s="117" t="e">
        <f>'Comm Input'!#REF!</f>
        <v>#REF!</v>
      </c>
      <c r="G811" s="158" t="e">
        <f>'Comm Input'!#REF!</f>
        <v>#REF!</v>
      </c>
      <c r="H811" s="158" t="e">
        <f>'Comm Input'!#REF!</f>
        <v>#REF!</v>
      </c>
      <c r="I811" s="158" t="e">
        <f>'Comm Input'!#REF!</f>
        <v>#REF!</v>
      </c>
      <c r="J811" s="117" t="e">
        <f>'Comm Input'!#REF!</f>
        <v>#REF!</v>
      </c>
      <c r="K811" s="158" t="e">
        <f>'Comm Input'!#REF!</f>
        <v>#REF!</v>
      </c>
      <c r="L811" s="117" t="e">
        <f>'Comm Input'!#REF!</f>
        <v>#REF!</v>
      </c>
      <c r="M811" s="159" t="e">
        <f>'Comm Input'!#REF!</f>
        <v>#REF!</v>
      </c>
      <c r="N811" s="159" t="e">
        <f>'Comm Input'!#REF!</f>
        <v>#REF!</v>
      </c>
      <c r="O811" s="158" t="e">
        <f>'Comm Input'!#REF!</f>
        <v>#REF!</v>
      </c>
    </row>
    <row r="812" spans="1:15" ht="15" x14ac:dyDescent="0.25">
      <c r="A812" t="e">
        <f>'Comm Input'!#REF!</f>
        <v>#REF!</v>
      </c>
      <c r="B812" t="e">
        <f>'Comm Input'!#REF!</f>
        <v>#REF!</v>
      </c>
      <c r="C812" t="e">
        <f>'Comm Input'!#REF!</f>
        <v>#REF!</v>
      </c>
      <c r="D812" s="90" t="e">
        <f>'Comm Input'!#REF!</f>
        <v>#REF!</v>
      </c>
      <c r="E812" s="36" t="e">
        <f>'Comm Input'!#REF!</f>
        <v>#REF!</v>
      </c>
      <c r="F812" s="23" t="e">
        <f>'Comm Input'!#REF!</f>
        <v>#REF!</v>
      </c>
      <c r="G812" s="36" t="e">
        <f>'Comm Input'!#REF!</f>
        <v>#REF!</v>
      </c>
      <c r="H812" s="36" t="e">
        <f>'Comm Input'!#REF!</f>
        <v>#REF!</v>
      </c>
      <c r="I812" t="e">
        <f>'Comm Input'!#REF!</f>
        <v>#REF!</v>
      </c>
      <c r="J812" s="23" t="e">
        <f>'Comm Input'!#REF!</f>
        <v>#REF!</v>
      </c>
      <c r="K812" s="22" t="e">
        <f>'Comm Input'!#REF!</f>
        <v>#REF!</v>
      </c>
      <c r="L812" s="23" t="e">
        <f>'Comm Input'!#REF!</f>
        <v>#REF!</v>
      </c>
      <c r="M812" s="23" t="e">
        <f>'Comm Input'!#REF!</f>
        <v>#REF!</v>
      </c>
      <c r="N812" s="23" t="e">
        <f>'Comm Input'!#REF!</f>
        <v>#REF!</v>
      </c>
      <c r="O812" t="e">
        <f>'Comm Input'!#REF!</f>
        <v>#REF!</v>
      </c>
    </row>
    <row r="813" spans="1:15" ht="15" x14ac:dyDescent="0.25">
      <c r="A813" s="11" t="e">
        <f>'Comm Input'!#REF!</f>
        <v>#REF!</v>
      </c>
      <c r="B813" s="11" t="e">
        <f>'Comm Input'!#REF!</f>
        <v>#REF!</v>
      </c>
      <c r="C813" s="11" t="e">
        <f>'Comm Input'!#REF!</f>
        <v>#REF!</v>
      </c>
      <c r="D813" s="11" t="e">
        <f>'Comm Input'!#REF!</f>
        <v>#REF!</v>
      </c>
      <c r="E813" s="36" t="e">
        <f>'Comm Input'!#REF!</f>
        <v>#REF!</v>
      </c>
      <c r="F813" s="23" t="e">
        <f>'Comm Input'!#REF!</f>
        <v>#REF!</v>
      </c>
      <c r="G813" s="36" t="e">
        <f>'Comm Input'!#REF!</f>
        <v>#REF!</v>
      </c>
      <c r="H813" s="36" t="e">
        <f>'Comm Input'!#REF!</f>
        <v>#REF!</v>
      </c>
      <c r="I813" t="e">
        <f>'Comm Input'!#REF!</f>
        <v>#REF!</v>
      </c>
      <c r="J813" s="23" t="e">
        <f>'Comm Input'!#REF!</f>
        <v>#REF!</v>
      </c>
      <c r="K813" s="22" t="e">
        <f>'Comm Input'!#REF!</f>
        <v>#REF!</v>
      </c>
      <c r="L813" s="23" t="e">
        <f>'Comm Input'!#REF!</f>
        <v>#REF!</v>
      </c>
      <c r="M813" s="23" t="e">
        <f>'Comm Input'!#REF!</f>
        <v>#REF!</v>
      </c>
      <c r="N813" s="23" t="e">
        <f>'Comm Input'!#REF!</f>
        <v>#REF!</v>
      </c>
      <c r="O813" t="e">
        <f>'Comm Input'!#REF!</f>
        <v>#REF!</v>
      </c>
    </row>
    <row r="814" spans="1:15" ht="15" x14ac:dyDescent="0.25">
      <c r="A814" s="11" t="e">
        <f>'Comm Input'!#REF!</f>
        <v>#REF!</v>
      </c>
      <c r="B814" s="11" t="e">
        <f>'Comm Input'!#REF!</f>
        <v>#REF!</v>
      </c>
      <c r="C814" t="e">
        <f>'Comm Input'!#REF!</f>
        <v>#REF!</v>
      </c>
      <c r="D814" s="11" t="e">
        <f>'Comm Input'!#REF!</f>
        <v>#REF!</v>
      </c>
      <c r="E814" s="36" t="e">
        <f>'Comm Input'!#REF!</f>
        <v>#REF!</v>
      </c>
      <c r="F814" s="23" t="e">
        <f>'Comm Input'!#REF!</f>
        <v>#REF!</v>
      </c>
      <c r="G814" s="36" t="e">
        <f>'Comm Input'!#REF!</f>
        <v>#REF!</v>
      </c>
      <c r="H814" s="36" t="e">
        <f>'Comm Input'!#REF!</f>
        <v>#REF!</v>
      </c>
      <c r="I814" t="e">
        <f>'Comm Input'!#REF!</f>
        <v>#REF!</v>
      </c>
      <c r="J814" s="23" t="e">
        <f>'Comm Input'!#REF!</f>
        <v>#REF!</v>
      </c>
      <c r="K814" s="22" t="e">
        <f>'Comm Input'!#REF!</f>
        <v>#REF!</v>
      </c>
      <c r="L814" s="23" t="e">
        <f>'Comm Input'!#REF!</f>
        <v>#REF!</v>
      </c>
      <c r="M814" s="23" t="e">
        <f>'Comm Input'!#REF!</f>
        <v>#REF!</v>
      </c>
      <c r="N814" s="23" t="e">
        <f>'Comm Input'!#REF!</f>
        <v>#REF!</v>
      </c>
      <c r="O814" t="e">
        <f>'Comm Input'!#REF!</f>
        <v>#REF!</v>
      </c>
    </row>
    <row r="815" spans="1:15" ht="15" x14ac:dyDescent="0.25">
      <c r="A815" s="11" t="e">
        <f>'Comm Input'!#REF!</f>
        <v>#REF!</v>
      </c>
      <c r="B815" s="11" t="e">
        <f>'Comm Input'!#REF!</f>
        <v>#REF!</v>
      </c>
      <c r="C815" s="11" t="e">
        <f>'Comm Input'!#REF!</f>
        <v>#REF!</v>
      </c>
      <c r="D815" s="11" t="e">
        <f>'Comm Input'!#REF!</f>
        <v>#REF!</v>
      </c>
      <c r="E815" s="36" t="e">
        <f>'Comm Input'!#REF!</f>
        <v>#REF!</v>
      </c>
      <c r="F815" s="23" t="e">
        <f>'Comm Input'!#REF!</f>
        <v>#REF!</v>
      </c>
      <c r="G815" s="36" t="e">
        <f>'Comm Input'!#REF!</f>
        <v>#REF!</v>
      </c>
      <c r="H815" s="36" t="e">
        <f>'Comm Input'!#REF!</f>
        <v>#REF!</v>
      </c>
      <c r="I815" t="e">
        <f>'Comm Input'!#REF!</f>
        <v>#REF!</v>
      </c>
      <c r="J815" s="23" t="e">
        <f>'Comm Input'!#REF!</f>
        <v>#REF!</v>
      </c>
      <c r="K815" s="22" t="e">
        <f>'Comm Input'!#REF!</f>
        <v>#REF!</v>
      </c>
      <c r="L815" s="23" t="e">
        <f>'Comm Input'!#REF!</f>
        <v>#REF!</v>
      </c>
      <c r="M815" s="23" t="e">
        <f>'Comm Input'!#REF!</f>
        <v>#REF!</v>
      </c>
      <c r="N815" s="23" t="e">
        <f>'Comm Input'!#REF!</f>
        <v>#REF!</v>
      </c>
      <c r="O815" t="e">
        <f>'Comm Input'!#REF!</f>
        <v>#REF!</v>
      </c>
    </row>
    <row r="816" spans="1:15" ht="15" x14ac:dyDescent="0.25">
      <c r="A816" s="11" t="e">
        <f>'Comm Input'!#REF!</f>
        <v>#REF!</v>
      </c>
      <c r="B816" t="e">
        <f>'Comm Input'!#REF!</f>
        <v>#REF!</v>
      </c>
      <c r="C816" t="e">
        <f>'Comm Input'!#REF!</f>
        <v>#REF!</v>
      </c>
      <c r="D816" s="40" t="e">
        <f>'Comm Input'!#REF!</f>
        <v>#REF!</v>
      </c>
      <c r="E816" s="36" t="e">
        <f>'Comm Input'!#REF!</f>
        <v>#REF!</v>
      </c>
      <c r="F816" s="22" t="e">
        <f>'Comm Input'!#REF!</f>
        <v>#REF!</v>
      </c>
      <c r="G816" s="36" t="e">
        <f>'Comm Input'!#REF!</f>
        <v>#REF!</v>
      </c>
      <c r="H816" s="38" t="e">
        <f>'Comm Input'!#REF!</f>
        <v>#REF!</v>
      </c>
      <c r="I816" s="38" t="e">
        <f>'Comm Input'!#REF!</f>
        <v>#REF!</v>
      </c>
      <c r="J816" s="22" t="e">
        <f>'Comm Input'!#REF!</f>
        <v>#REF!</v>
      </c>
      <c r="K816" s="22" t="e">
        <f>'Comm Input'!#REF!</f>
        <v>#REF!</v>
      </c>
      <c r="L816" s="23" t="e">
        <f>'Comm Input'!#REF!</f>
        <v>#REF!</v>
      </c>
      <c r="M816" s="23" t="e">
        <f>'Comm Input'!#REF!</f>
        <v>#REF!</v>
      </c>
      <c r="N816" s="23" t="e">
        <f>'Comm Input'!#REF!</f>
        <v>#REF!</v>
      </c>
      <c r="O816" t="e">
        <f>'Comm Input'!#REF!</f>
        <v>#REF!</v>
      </c>
    </row>
    <row r="817" spans="1:15" ht="15" x14ac:dyDescent="0.25">
      <c r="A817" s="11" t="e">
        <f>'Comm Input'!#REF!</f>
        <v>#REF!</v>
      </c>
      <c r="B817" t="e">
        <f>'Comm Input'!#REF!</f>
        <v>#REF!</v>
      </c>
      <c r="C817" s="11" t="e">
        <f>'Comm Input'!#REF!</f>
        <v>#REF!</v>
      </c>
      <c r="D817" s="40" t="e">
        <f>'Comm Input'!#REF!</f>
        <v>#REF!</v>
      </c>
      <c r="E817" s="36" t="e">
        <f>'Comm Input'!#REF!</f>
        <v>#REF!</v>
      </c>
      <c r="F817" s="22" t="e">
        <f>'Comm Input'!#REF!</f>
        <v>#REF!</v>
      </c>
      <c r="G817" s="36" t="e">
        <f>'Comm Input'!#REF!</f>
        <v>#REF!</v>
      </c>
      <c r="H817" s="38" t="e">
        <f>'Comm Input'!#REF!</f>
        <v>#REF!</v>
      </c>
      <c r="I817" s="38" t="e">
        <f>'Comm Input'!#REF!</f>
        <v>#REF!</v>
      </c>
      <c r="J817" s="22" t="e">
        <f>'Comm Input'!#REF!</f>
        <v>#REF!</v>
      </c>
      <c r="K817" s="22" t="e">
        <f>'Comm Input'!#REF!</f>
        <v>#REF!</v>
      </c>
      <c r="L817" s="23" t="e">
        <f>'Comm Input'!#REF!</f>
        <v>#REF!</v>
      </c>
      <c r="M817" s="23" t="e">
        <f>'Comm Input'!#REF!</f>
        <v>#REF!</v>
      </c>
      <c r="N817" s="23" t="e">
        <f>'Comm Input'!#REF!</f>
        <v>#REF!</v>
      </c>
      <c r="O817" t="e">
        <f>'Comm Input'!#REF!</f>
        <v>#REF!</v>
      </c>
    </row>
    <row r="818" spans="1:15" ht="15" x14ac:dyDescent="0.25">
      <c r="A818" t="e">
        <f>'Comm Input'!#REF!</f>
        <v>#REF!</v>
      </c>
      <c r="B818" t="e">
        <f>'Comm Input'!#REF!</f>
        <v>#REF!</v>
      </c>
      <c r="C818" t="e">
        <f>'Comm Input'!#REF!</f>
        <v>#REF!</v>
      </c>
      <c r="D818" t="e">
        <f>'Comm Input'!#REF!</f>
        <v>#REF!</v>
      </c>
      <c r="E818" t="e">
        <f>'Comm Input'!#REF!</f>
        <v>#REF!</v>
      </c>
      <c r="F818" t="e">
        <f>'Comm Input'!#REF!</f>
        <v>#REF!</v>
      </c>
      <c r="G818" t="e">
        <f>'Comm Input'!#REF!</f>
        <v>#REF!</v>
      </c>
      <c r="H818" t="e">
        <f>'Comm Input'!#REF!</f>
        <v>#REF!</v>
      </c>
      <c r="I818" t="e">
        <f>'Comm Input'!#REF!</f>
        <v>#REF!</v>
      </c>
      <c r="J818" t="e">
        <f>'Comm Input'!#REF!</f>
        <v>#REF!</v>
      </c>
      <c r="K818" t="e">
        <f>'Comm Input'!#REF!</f>
        <v>#REF!</v>
      </c>
      <c r="L818" t="e">
        <f>'Comm Input'!#REF!</f>
        <v>#REF!</v>
      </c>
      <c r="M818" s="11" t="e">
        <f>'Comm Input'!#REF!</f>
        <v>#REF!</v>
      </c>
      <c r="N818" s="11" t="e">
        <f>'Comm Input'!#REF!</f>
        <v>#REF!</v>
      </c>
      <c r="O818" t="e">
        <f>'Comm Input'!#REF!</f>
        <v>#REF!</v>
      </c>
    </row>
    <row r="819" spans="1:15" ht="23.25" x14ac:dyDescent="0.35">
      <c r="A819" t="e">
        <f>'Comm Input'!#REF!</f>
        <v>#REF!</v>
      </c>
      <c r="B819" t="e">
        <f>'Comm Input'!#REF!</f>
        <v>#REF!</v>
      </c>
      <c r="C819" t="e">
        <f>'Comm Input'!#REF!</f>
        <v>#REF!</v>
      </c>
      <c r="D819" t="e">
        <f>'Comm Input'!#REF!</f>
        <v>#REF!</v>
      </c>
      <c r="E819" t="e">
        <f>'Comm Input'!#REF!</f>
        <v>#REF!</v>
      </c>
      <c r="F819" t="e">
        <f>'Comm Input'!#REF!</f>
        <v>#REF!</v>
      </c>
      <c r="G819" t="e">
        <f>'Comm Input'!#REF!</f>
        <v>#REF!</v>
      </c>
      <c r="H819" t="e">
        <f>'Comm Input'!#REF!</f>
        <v>#REF!</v>
      </c>
      <c r="I819" t="e">
        <f>'Comm Input'!#REF!</f>
        <v>#REF!</v>
      </c>
      <c r="J819" t="e">
        <f>'Comm Input'!#REF!</f>
        <v>#REF!</v>
      </c>
      <c r="K819" s="1177" t="e">
        <f>'Comm Input'!#REF!</f>
        <v>#REF!</v>
      </c>
      <c r="L819" s="27" t="e">
        <f>'Comm Input'!#REF!</f>
        <v>#REF!</v>
      </c>
      <c r="M819" s="1177" t="e">
        <f>'Comm Input'!#REF!</f>
        <v>#REF!</v>
      </c>
      <c r="N819" s="164" t="e">
        <f>'Comm Input'!#REF!</f>
        <v>#REF!</v>
      </c>
      <c r="O819" s="109" t="e">
        <f>'Comm Input'!#REF!</f>
        <v>#REF!</v>
      </c>
    </row>
    <row r="820" spans="1:15" ht="15" x14ac:dyDescent="0.25">
      <c r="A820" t="e">
        <f>'Comm Input'!#REF!</f>
        <v>#REF!</v>
      </c>
      <c r="B820" t="e">
        <f>'Comm Input'!#REF!</f>
        <v>#REF!</v>
      </c>
      <c r="C820" t="e">
        <f>'Comm Input'!#REF!</f>
        <v>#REF!</v>
      </c>
      <c r="D820" t="e">
        <f>'Comm Input'!#REF!</f>
        <v>#REF!</v>
      </c>
      <c r="E820" t="e">
        <f>'Comm Input'!#REF!</f>
        <v>#REF!</v>
      </c>
      <c r="F820" t="e">
        <f>'Comm Input'!#REF!</f>
        <v>#REF!</v>
      </c>
      <c r="G820" t="e">
        <f>'Comm Input'!#REF!</f>
        <v>#REF!</v>
      </c>
      <c r="H820" t="e">
        <f>'Comm Input'!#REF!</f>
        <v>#REF!</v>
      </c>
      <c r="I820" t="e">
        <f>'Comm Input'!#REF!</f>
        <v>#REF!</v>
      </c>
      <c r="J820" t="e">
        <f>'Comm Input'!#REF!</f>
        <v>#REF!</v>
      </c>
      <c r="K820" t="e">
        <f>'Comm Input'!#REF!</f>
        <v>#REF!</v>
      </c>
      <c r="L820" t="e">
        <f>'Comm Input'!#REF!</f>
        <v>#REF!</v>
      </c>
      <c r="M820" s="11" t="e">
        <f>'Comm Input'!#REF!</f>
        <v>#REF!</v>
      </c>
      <c r="N820" s="11" t="e">
        <f>'Comm Input'!#REF!</f>
        <v>#REF!</v>
      </c>
      <c r="O820" t="e">
        <f>'Comm Input'!#REF!</f>
        <v>#REF!</v>
      </c>
    </row>
    <row r="821" spans="1:15" ht="15" x14ac:dyDescent="0.25">
      <c r="A821" t="e">
        <f>'Comm Input'!#REF!</f>
        <v>#REF!</v>
      </c>
      <c r="B821" t="e">
        <f>'Comm Input'!#REF!</f>
        <v>#REF!</v>
      </c>
      <c r="C821" t="e">
        <f>'Comm Input'!#REF!</f>
        <v>#REF!</v>
      </c>
      <c r="D821" t="e">
        <f>'Comm Input'!#REF!</f>
        <v>#REF!</v>
      </c>
      <c r="E821" t="e">
        <f>'Comm Input'!#REF!</f>
        <v>#REF!</v>
      </c>
      <c r="F821" t="e">
        <f>'Comm Input'!#REF!</f>
        <v>#REF!</v>
      </c>
      <c r="G821" t="e">
        <f>'Comm Input'!#REF!</f>
        <v>#REF!</v>
      </c>
      <c r="H821" t="e">
        <f>'Comm Input'!#REF!</f>
        <v>#REF!</v>
      </c>
      <c r="I821" t="e">
        <f>'Comm Input'!#REF!</f>
        <v>#REF!</v>
      </c>
      <c r="J821" t="e">
        <f>'Comm Input'!#REF!</f>
        <v>#REF!</v>
      </c>
      <c r="K821" t="e">
        <f>'Comm Input'!#REF!</f>
        <v>#REF!</v>
      </c>
      <c r="L821" t="e">
        <f>'Comm Input'!#REF!</f>
        <v>#REF!</v>
      </c>
      <c r="M821" s="11" t="e">
        <f>'Comm Input'!#REF!</f>
        <v>#REF!</v>
      </c>
      <c r="N821" s="11" t="e">
        <f>'Comm Input'!#REF!</f>
        <v>#REF!</v>
      </c>
      <c r="O821" t="e">
        <f>'Comm Input'!#REF!</f>
        <v>#REF!</v>
      </c>
    </row>
    <row r="822" spans="1:15" ht="15" x14ac:dyDescent="0.25">
      <c r="A822" t="e">
        <f>'Comm Input'!#REF!</f>
        <v>#REF!</v>
      </c>
      <c r="B822" t="e">
        <f>'Comm Input'!#REF!</f>
        <v>#REF!</v>
      </c>
      <c r="C822" t="e">
        <f>'Comm Input'!#REF!</f>
        <v>#REF!</v>
      </c>
      <c r="D822" t="e">
        <f>'Comm Input'!#REF!</f>
        <v>#REF!</v>
      </c>
      <c r="E822" t="e">
        <f>'Comm Input'!#REF!</f>
        <v>#REF!</v>
      </c>
      <c r="F822" t="e">
        <f>'Comm Input'!#REF!</f>
        <v>#REF!</v>
      </c>
      <c r="G822" t="e">
        <f>'Comm Input'!#REF!</f>
        <v>#REF!</v>
      </c>
      <c r="H822" t="e">
        <f>'Comm Input'!#REF!</f>
        <v>#REF!</v>
      </c>
      <c r="I822" t="e">
        <f>'Comm Input'!#REF!</f>
        <v>#REF!</v>
      </c>
      <c r="J822" t="e">
        <f>'Comm Input'!#REF!</f>
        <v>#REF!</v>
      </c>
      <c r="K822" t="e">
        <f>'Comm Input'!#REF!</f>
        <v>#REF!</v>
      </c>
      <c r="L822" t="e">
        <f>'Comm Input'!#REF!</f>
        <v>#REF!</v>
      </c>
      <c r="M822" s="11" t="e">
        <f>'Comm Input'!#REF!</f>
        <v>#REF!</v>
      </c>
      <c r="N822" s="11" t="e">
        <f>'Comm Input'!#REF!</f>
        <v>#REF!</v>
      </c>
      <c r="O822" t="e">
        <f>'Comm Input'!#REF!</f>
        <v>#REF!</v>
      </c>
    </row>
    <row r="823" spans="1:15" ht="15" x14ac:dyDescent="0.25">
      <c r="A823" s="199" t="e">
        <f>'Comm Input'!#REF!</f>
        <v>#REF!</v>
      </c>
      <c r="B823" s="35" t="e">
        <f>'Comm Input'!#REF!</f>
        <v>#REF!</v>
      </c>
      <c r="C823" s="46" t="e">
        <f>'Comm Input'!#REF!</f>
        <v>#REF!</v>
      </c>
      <c r="D823" s="8" t="e">
        <f>'Comm Input'!#REF!</f>
        <v>#REF!</v>
      </c>
      <c r="E823" s="158" t="e">
        <f>'Comm Input'!#REF!</f>
        <v>#REF!</v>
      </c>
      <c r="F823" s="117" t="e">
        <f>'Comm Input'!#REF!</f>
        <v>#REF!</v>
      </c>
      <c r="G823" s="158" t="e">
        <f>'Comm Input'!#REF!</f>
        <v>#REF!</v>
      </c>
      <c r="H823" s="158" t="e">
        <f>'Comm Input'!#REF!</f>
        <v>#REF!</v>
      </c>
      <c r="I823" s="158" t="e">
        <f>'Comm Input'!#REF!</f>
        <v>#REF!</v>
      </c>
      <c r="J823" s="117" t="e">
        <f>'Comm Input'!#REF!</f>
        <v>#REF!</v>
      </c>
      <c r="K823" s="158" t="e">
        <f>'Comm Input'!#REF!</f>
        <v>#REF!</v>
      </c>
      <c r="L823" s="117" t="e">
        <f>'Comm Input'!#REF!</f>
        <v>#REF!</v>
      </c>
      <c r="M823" s="159" t="e">
        <f>'Comm Input'!#REF!</f>
        <v>#REF!</v>
      </c>
      <c r="N823" s="159" t="e">
        <f>'Comm Input'!#REF!</f>
        <v>#REF!</v>
      </c>
      <c r="O823" s="158" t="e">
        <f>'Comm Input'!#REF!</f>
        <v>#REF!</v>
      </c>
    </row>
    <row r="824" spans="1:15" ht="15" x14ac:dyDescent="0.25">
      <c r="A824" t="e">
        <f>'Comm Input'!#REF!</f>
        <v>#REF!</v>
      </c>
      <c r="B824" t="e">
        <f>'Comm Input'!#REF!</f>
        <v>#REF!</v>
      </c>
      <c r="C824" t="e">
        <f>'Comm Input'!#REF!</f>
        <v>#REF!</v>
      </c>
      <c r="D824" s="90" t="e">
        <f>'Comm Input'!#REF!</f>
        <v>#REF!</v>
      </c>
      <c r="E824" s="36" t="e">
        <f>'Comm Input'!#REF!</f>
        <v>#REF!</v>
      </c>
      <c r="F824" s="23" t="e">
        <f>'Comm Input'!#REF!</f>
        <v>#REF!</v>
      </c>
      <c r="G824" s="36" t="e">
        <f>'Comm Input'!#REF!</f>
        <v>#REF!</v>
      </c>
      <c r="H824" s="36" t="e">
        <f>'Comm Input'!#REF!</f>
        <v>#REF!</v>
      </c>
      <c r="I824" t="e">
        <f>'Comm Input'!#REF!</f>
        <v>#REF!</v>
      </c>
      <c r="J824" s="23" t="e">
        <f>'Comm Input'!#REF!</f>
        <v>#REF!</v>
      </c>
      <c r="K824" s="22" t="e">
        <f>'Comm Input'!#REF!</f>
        <v>#REF!</v>
      </c>
      <c r="L824" s="23" t="e">
        <f>'Comm Input'!#REF!</f>
        <v>#REF!</v>
      </c>
      <c r="M824" s="23" t="e">
        <f>'Comm Input'!#REF!</f>
        <v>#REF!</v>
      </c>
      <c r="N824" s="23" t="e">
        <f>'Comm Input'!#REF!</f>
        <v>#REF!</v>
      </c>
      <c r="O824" t="e">
        <f>'Comm Input'!#REF!</f>
        <v>#REF!</v>
      </c>
    </row>
    <row r="825" spans="1:15" ht="15" x14ac:dyDescent="0.25">
      <c r="A825" s="11" t="e">
        <f>'Comm Input'!#REF!</f>
        <v>#REF!</v>
      </c>
      <c r="B825" s="11" t="e">
        <f>'Comm Input'!#REF!</f>
        <v>#REF!</v>
      </c>
      <c r="C825" s="11" t="e">
        <f>'Comm Input'!#REF!</f>
        <v>#REF!</v>
      </c>
      <c r="D825" s="11" t="e">
        <f>'Comm Input'!#REF!</f>
        <v>#REF!</v>
      </c>
      <c r="E825" s="36" t="e">
        <f>'Comm Input'!#REF!</f>
        <v>#REF!</v>
      </c>
      <c r="F825" s="23" t="e">
        <f>'Comm Input'!#REF!</f>
        <v>#REF!</v>
      </c>
      <c r="G825" s="36" t="e">
        <f>'Comm Input'!#REF!</f>
        <v>#REF!</v>
      </c>
      <c r="H825" s="36" t="e">
        <f>'Comm Input'!#REF!</f>
        <v>#REF!</v>
      </c>
      <c r="I825" t="e">
        <f>'Comm Input'!#REF!</f>
        <v>#REF!</v>
      </c>
      <c r="J825" s="23" t="e">
        <f>'Comm Input'!#REF!</f>
        <v>#REF!</v>
      </c>
      <c r="K825" s="22" t="e">
        <f>'Comm Input'!#REF!</f>
        <v>#REF!</v>
      </c>
      <c r="L825" s="23" t="e">
        <f>'Comm Input'!#REF!</f>
        <v>#REF!</v>
      </c>
      <c r="M825" s="23" t="e">
        <f>'Comm Input'!#REF!</f>
        <v>#REF!</v>
      </c>
      <c r="N825" s="23" t="e">
        <f>'Comm Input'!#REF!</f>
        <v>#REF!</v>
      </c>
      <c r="O825" t="e">
        <f>'Comm Input'!#REF!</f>
        <v>#REF!</v>
      </c>
    </row>
    <row r="826" spans="1:15" ht="15" x14ac:dyDescent="0.25">
      <c r="A826" s="11" t="e">
        <f>'Comm Input'!#REF!</f>
        <v>#REF!</v>
      </c>
      <c r="B826" s="11" t="e">
        <f>'Comm Input'!#REF!</f>
        <v>#REF!</v>
      </c>
      <c r="C826" t="e">
        <f>'Comm Input'!#REF!</f>
        <v>#REF!</v>
      </c>
      <c r="D826" s="11" t="e">
        <f>'Comm Input'!#REF!</f>
        <v>#REF!</v>
      </c>
      <c r="E826" s="36" t="e">
        <f>'Comm Input'!#REF!</f>
        <v>#REF!</v>
      </c>
      <c r="F826" s="23" t="e">
        <f>'Comm Input'!#REF!</f>
        <v>#REF!</v>
      </c>
      <c r="G826" s="36" t="e">
        <f>'Comm Input'!#REF!</f>
        <v>#REF!</v>
      </c>
      <c r="H826" s="36" t="e">
        <f>'Comm Input'!#REF!</f>
        <v>#REF!</v>
      </c>
      <c r="I826" t="e">
        <f>'Comm Input'!#REF!</f>
        <v>#REF!</v>
      </c>
      <c r="J826" s="23" t="e">
        <f>'Comm Input'!#REF!</f>
        <v>#REF!</v>
      </c>
      <c r="K826" s="22" t="e">
        <f>'Comm Input'!#REF!</f>
        <v>#REF!</v>
      </c>
      <c r="L826" s="23" t="e">
        <f>'Comm Input'!#REF!</f>
        <v>#REF!</v>
      </c>
      <c r="M826" s="23" t="e">
        <f>'Comm Input'!#REF!</f>
        <v>#REF!</v>
      </c>
      <c r="N826" s="23" t="e">
        <f>'Comm Input'!#REF!</f>
        <v>#REF!</v>
      </c>
      <c r="O826" t="e">
        <f>'Comm Input'!#REF!</f>
        <v>#REF!</v>
      </c>
    </row>
    <row r="827" spans="1:15" ht="15" x14ac:dyDescent="0.25">
      <c r="A827" s="11" t="e">
        <f>'Comm Input'!#REF!</f>
        <v>#REF!</v>
      </c>
      <c r="B827" s="11" t="e">
        <f>'Comm Input'!#REF!</f>
        <v>#REF!</v>
      </c>
      <c r="C827" s="11" t="e">
        <f>'Comm Input'!#REF!</f>
        <v>#REF!</v>
      </c>
      <c r="D827" s="11" t="e">
        <f>'Comm Input'!#REF!</f>
        <v>#REF!</v>
      </c>
      <c r="E827" s="36" t="e">
        <f>'Comm Input'!#REF!</f>
        <v>#REF!</v>
      </c>
      <c r="F827" s="23" t="e">
        <f>'Comm Input'!#REF!</f>
        <v>#REF!</v>
      </c>
      <c r="G827" s="36" t="e">
        <f>'Comm Input'!#REF!</f>
        <v>#REF!</v>
      </c>
      <c r="H827" s="36" t="e">
        <f>'Comm Input'!#REF!</f>
        <v>#REF!</v>
      </c>
      <c r="I827" t="e">
        <f>'Comm Input'!#REF!</f>
        <v>#REF!</v>
      </c>
      <c r="J827" s="23" t="e">
        <f>'Comm Input'!#REF!</f>
        <v>#REF!</v>
      </c>
      <c r="K827" s="22" t="e">
        <f>'Comm Input'!#REF!</f>
        <v>#REF!</v>
      </c>
      <c r="L827" s="23" t="e">
        <f>'Comm Input'!#REF!</f>
        <v>#REF!</v>
      </c>
      <c r="M827" s="23" t="e">
        <f>'Comm Input'!#REF!</f>
        <v>#REF!</v>
      </c>
      <c r="N827" s="23" t="e">
        <f>'Comm Input'!#REF!</f>
        <v>#REF!</v>
      </c>
      <c r="O827" t="e">
        <f>'Comm Input'!#REF!</f>
        <v>#REF!</v>
      </c>
    </row>
    <row r="828" spans="1:15" ht="15" x14ac:dyDescent="0.25">
      <c r="A828" s="11" t="e">
        <f>'Comm Input'!#REF!</f>
        <v>#REF!</v>
      </c>
      <c r="B828" t="e">
        <f>'Comm Input'!#REF!</f>
        <v>#REF!</v>
      </c>
      <c r="C828" t="e">
        <f>'Comm Input'!#REF!</f>
        <v>#REF!</v>
      </c>
      <c r="D828" s="40" t="e">
        <f>'Comm Input'!#REF!</f>
        <v>#REF!</v>
      </c>
      <c r="E828" s="36" t="e">
        <f>'Comm Input'!#REF!</f>
        <v>#REF!</v>
      </c>
      <c r="F828" s="22" t="e">
        <f>'Comm Input'!#REF!</f>
        <v>#REF!</v>
      </c>
      <c r="G828" s="36" t="e">
        <f>'Comm Input'!#REF!</f>
        <v>#REF!</v>
      </c>
      <c r="H828" s="38" t="e">
        <f>'Comm Input'!#REF!</f>
        <v>#REF!</v>
      </c>
      <c r="I828" s="38" t="e">
        <f>'Comm Input'!#REF!</f>
        <v>#REF!</v>
      </c>
      <c r="J828" s="22" t="e">
        <f>'Comm Input'!#REF!</f>
        <v>#REF!</v>
      </c>
      <c r="K828" s="22" t="e">
        <f>'Comm Input'!#REF!</f>
        <v>#REF!</v>
      </c>
      <c r="L828" s="23" t="e">
        <f>'Comm Input'!#REF!</f>
        <v>#REF!</v>
      </c>
      <c r="M828" s="23" t="e">
        <f>'Comm Input'!#REF!</f>
        <v>#REF!</v>
      </c>
      <c r="N828" s="23" t="e">
        <f>'Comm Input'!#REF!</f>
        <v>#REF!</v>
      </c>
      <c r="O828" t="e">
        <f>'Comm Input'!#REF!</f>
        <v>#REF!</v>
      </c>
    </row>
    <row r="829" spans="1:15" ht="15" x14ac:dyDescent="0.25">
      <c r="A829" s="11" t="e">
        <f>'Comm Input'!#REF!</f>
        <v>#REF!</v>
      </c>
      <c r="B829" t="e">
        <f>'Comm Input'!#REF!</f>
        <v>#REF!</v>
      </c>
      <c r="C829" s="11" t="e">
        <f>'Comm Input'!#REF!</f>
        <v>#REF!</v>
      </c>
      <c r="D829" s="40" t="e">
        <f>'Comm Input'!#REF!</f>
        <v>#REF!</v>
      </c>
      <c r="E829" s="36" t="e">
        <f>'Comm Input'!#REF!</f>
        <v>#REF!</v>
      </c>
      <c r="F829" s="22" t="e">
        <f>'Comm Input'!#REF!</f>
        <v>#REF!</v>
      </c>
      <c r="G829" s="36" t="e">
        <f>'Comm Input'!#REF!</f>
        <v>#REF!</v>
      </c>
      <c r="H829" s="38" t="e">
        <f>'Comm Input'!#REF!</f>
        <v>#REF!</v>
      </c>
      <c r="I829" s="38" t="e">
        <f>'Comm Input'!#REF!</f>
        <v>#REF!</v>
      </c>
      <c r="J829" s="22" t="e">
        <f>'Comm Input'!#REF!</f>
        <v>#REF!</v>
      </c>
      <c r="K829" s="22" t="e">
        <f>'Comm Input'!#REF!</f>
        <v>#REF!</v>
      </c>
      <c r="L829" s="23" t="e">
        <f>'Comm Input'!#REF!</f>
        <v>#REF!</v>
      </c>
      <c r="M829" s="23" t="e">
        <f>'Comm Input'!#REF!</f>
        <v>#REF!</v>
      </c>
      <c r="N829" s="23" t="e">
        <f>'Comm Input'!#REF!</f>
        <v>#REF!</v>
      </c>
      <c r="O829" t="e">
        <f>'Comm Input'!#REF!</f>
        <v>#REF!</v>
      </c>
    </row>
    <row r="830" spans="1:15" ht="15" x14ac:dyDescent="0.25">
      <c r="A830" t="e">
        <f>'Comm Input'!#REF!</f>
        <v>#REF!</v>
      </c>
      <c r="B830" t="e">
        <f>'Comm Input'!#REF!</f>
        <v>#REF!</v>
      </c>
      <c r="C830" t="e">
        <f>'Comm Input'!#REF!</f>
        <v>#REF!</v>
      </c>
      <c r="D830" t="e">
        <f>'Comm Input'!#REF!</f>
        <v>#REF!</v>
      </c>
      <c r="E830" t="e">
        <f>'Comm Input'!#REF!</f>
        <v>#REF!</v>
      </c>
      <c r="F830" t="e">
        <f>'Comm Input'!#REF!</f>
        <v>#REF!</v>
      </c>
      <c r="G830" t="e">
        <f>'Comm Input'!#REF!</f>
        <v>#REF!</v>
      </c>
      <c r="H830" t="e">
        <f>'Comm Input'!#REF!</f>
        <v>#REF!</v>
      </c>
      <c r="I830" t="e">
        <f>'Comm Input'!#REF!</f>
        <v>#REF!</v>
      </c>
      <c r="J830" t="e">
        <f>'Comm Input'!#REF!</f>
        <v>#REF!</v>
      </c>
      <c r="K830" t="e">
        <f>'Comm Input'!#REF!</f>
        <v>#REF!</v>
      </c>
      <c r="L830" t="e">
        <f>'Comm Input'!#REF!</f>
        <v>#REF!</v>
      </c>
      <c r="M830" s="11" t="e">
        <f>'Comm Input'!#REF!</f>
        <v>#REF!</v>
      </c>
      <c r="N830" s="11" t="e">
        <f>'Comm Input'!#REF!</f>
        <v>#REF!</v>
      </c>
      <c r="O830" t="e">
        <f>'Comm Input'!#REF!</f>
        <v>#REF!</v>
      </c>
    </row>
    <row r="831" spans="1:15" ht="23.25" x14ac:dyDescent="0.35">
      <c r="A831" t="e">
        <f>'Comm Input'!#REF!</f>
        <v>#REF!</v>
      </c>
      <c r="B831" t="e">
        <f>'Comm Input'!#REF!</f>
        <v>#REF!</v>
      </c>
      <c r="C831" t="e">
        <f>'Comm Input'!#REF!</f>
        <v>#REF!</v>
      </c>
      <c r="D831" t="e">
        <f>'Comm Input'!#REF!</f>
        <v>#REF!</v>
      </c>
      <c r="E831" t="e">
        <f>'Comm Input'!#REF!</f>
        <v>#REF!</v>
      </c>
      <c r="F831" t="e">
        <f>'Comm Input'!#REF!</f>
        <v>#REF!</v>
      </c>
      <c r="G831" t="e">
        <f>'Comm Input'!#REF!</f>
        <v>#REF!</v>
      </c>
      <c r="H831" t="e">
        <f>'Comm Input'!#REF!</f>
        <v>#REF!</v>
      </c>
      <c r="I831" t="e">
        <f>'Comm Input'!#REF!</f>
        <v>#REF!</v>
      </c>
      <c r="J831" t="e">
        <f>'Comm Input'!#REF!</f>
        <v>#REF!</v>
      </c>
      <c r="K831" s="1177" t="e">
        <f>'Comm Input'!#REF!</f>
        <v>#REF!</v>
      </c>
      <c r="L831" s="27" t="e">
        <f>'Comm Input'!#REF!</f>
        <v>#REF!</v>
      </c>
      <c r="M831" s="1177" t="e">
        <f>'Comm Input'!#REF!</f>
        <v>#REF!</v>
      </c>
      <c r="N831" s="164" t="e">
        <f>'Comm Input'!#REF!</f>
        <v>#REF!</v>
      </c>
      <c r="O831" s="109" t="e">
        <f>'Comm Input'!#REF!</f>
        <v>#REF!</v>
      </c>
    </row>
    <row r="832" spans="1:15" ht="15" x14ac:dyDescent="0.25">
      <c r="A832" t="e">
        <f>'Comm Input'!#REF!</f>
        <v>#REF!</v>
      </c>
      <c r="B832" t="e">
        <f>'Comm Input'!#REF!</f>
        <v>#REF!</v>
      </c>
      <c r="C832" t="e">
        <f>'Comm Input'!#REF!</f>
        <v>#REF!</v>
      </c>
      <c r="D832" t="e">
        <f>'Comm Input'!#REF!</f>
        <v>#REF!</v>
      </c>
      <c r="E832" t="e">
        <f>'Comm Input'!#REF!</f>
        <v>#REF!</v>
      </c>
      <c r="F832" t="e">
        <f>'Comm Input'!#REF!</f>
        <v>#REF!</v>
      </c>
      <c r="G832" t="e">
        <f>'Comm Input'!#REF!</f>
        <v>#REF!</v>
      </c>
      <c r="H832" t="e">
        <f>'Comm Input'!#REF!</f>
        <v>#REF!</v>
      </c>
      <c r="I832" t="e">
        <f>'Comm Input'!#REF!</f>
        <v>#REF!</v>
      </c>
      <c r="J832" t="e">
        <f>'Comm Input'!#REF!</f>
        <v>#REF!</v>
      </c>
      <c r="K832" t="e">
        <f>'Comm Input'!#REF!</f>
        <v>#REF!</v>
      </c>
      <c r="L832" t="e">
        <f>'Comm Input'!#REF!</f>
        <v>#REF!</v>
      </c>
      <c r="M832" s="11" t="e">
        <f>'Comm Input'!#REF!</f>
        <v>#REF!</v>
      </c>
      <c r="N832" s="11" t="e">
        <f>'Comm Input'!#REF!</f>
        <v>#REF!</v>
      </c>
      <c r="O832" t="e">
        <f>'Comm Input'!#REF!</f>
        <v>#REF!</v>
      </c>
    </row>
    <row r="833" spans="1:15" ht="15" x14ac:dyDescent="0.25">
      <c r="A833" t="e">
        <f>'Comm Input'!#REF!</f>
        <v>#REF!</v>
      </c>
      <c r="B833" t="e">
        <f>'Comm Input'!#REF!</f>
        <v>#REF!</v>
      </c>
      <c r="C833" t="e">
        <f>'Comm Input'!#REF!</f>
        <v>#REF!</v>
      </c>
      <c r="D833" t="e">
        <f>'Comm Input'!#REF!</f>
        <v>#REF!</v>
      </c>
      <c r="E833" t="e">
        <f>'Comm Input'!#REF!</f>
        <v>#REF!</v>
      </c>
      <c r="F833" t="e">
        <f>'Comm Input'!#REF!</f>
        <v>#REF!</v>
      </c>
      <c r="G833" t="e">
        <f>'Comm Input'!#REF!</f>
        <v>#REF!</v>
      </c>
      <c r="H833" t="e">
        <f>'Comm Input'!#REF!</f>
        <v>#REF!</v>
      </c>
      <c r="I833" t="e">
        <f>'Comm Input'!#REF!</f>
        <v>#REF!</v>
      </c>
      <c r="J833" t="e">
        <f>'Comm Input'!#REF!</f>
        <v>#REF!</v>
      </c>
      <c r="K833" t="e">
        <f>'Comm Input'!#REF!</f>
        <v>#REF!</v>
      </c>
      <c r="L833" t="e">
        <f>'Comm Input'!#REF!</f>
        <v>#REF!</v>
      </c>
      <c r="M833" s="11" t="e">
        <f>'Comm Input'!#REF!</f>
        <v>#REF!</v>
      </c>
      <c r="N833" s="11" t="e">
        <f>'Comm Input'!#REF!</f>
        <v>#REF!</v>
      </c>
      <c r="O833" t="e">
        <f>'Comm Input'!#REF!</f>
        <v>#REF!</v>
      </c>
    </row>
    <row r="834" spans="1:15" ht="15" x14ac:dyDescent="0.25">
      <c r="A834" t="e">
        <f>'Comm Input'!#REF!</f>
        <v>#REF!</v>
      </c>
      <c r="B834" t="e">
        <f>'Comm Input'!#REF!</f>
        <v>#REF!</v>
      </c>
      <c r="C834" t="e">
        <f>'Comm Input'!#REF!</f>
        <v>#REF!</v>
      </c>
      <c r="D834" t="e">
        <f>'Comm Input'!#REF!</f>
        <v>#REF!</v>
      </c>
      <c r="E834" t="e">
        <f>'Comm Input'!#REF!</f>
        <v>#REF!</v>
      </c>
      <c r="F834" t="e">
        <f>'Comm Input'!#REF!</f>
        <v>#REF!</v>
      </c>
      <c r="G834" t="e">
        <f>'Comm Input'!#REF!</f>
        <v>#REF!</v>
      </c>
      <c r="H834" t="e">
        <f>'Comm Input'!#REF!</f>
        <v>#REF!</v>
      </c>
      <c r="I834" t="e">
        <f>'Comm Input'!#REF!</f>
        <v>#REF!</v>
      </c>
      <c r="J834" t="e">
        <f>'Comm Input'!#REF!</f>
        <v>#REF!</v>
      </c>
      <c r="K834" t="e">
        <f>'Comm Input'!#REF!</f>
        <v>#REF!</v>
      </c>
      <c r="L834" t="e">
        <f>'Comm Input'!#REF!</f>
        <v>#REF!</v>
      </c>
      <c r="M834" s="11" t="e">
        <f>'Comm Input'!#REF!</f>
        <v>#REF!</v>
      </c>
      <c r="N834" s="11" t="e">
        <f>'Comm Input'!#REF!</f>
        <v>#REF!</v>
      </c>
      <c r="O834" t="e">
        <f>'Comm Input'!#REF!</f>
        <v>#REF!</v>
      </c>
    </row>
    <row r="835" spans="1:15" ht="15" x14ac:dyDescent="0.25">
      <c r="A835" s="199" t="e">
        <f>'Comm Input'!#REF!</f>
        <v>#REF!</v>
      </c>
      <c r="B835" s="35" t="e">
        <f>'Comm Input'!#REF!</f>
        <v>#REF!</v>
      </c>
      <c r="C835" s="46" t="e">
        <f>'Comm Input'!#REF!</f>
        <v>#REF!</v>
      </c>
      <c r="D835" s="8" t="e">
        <f>'Comm Input'!#REF!</f>
        <v>#REF!</v>
      </c>
      <c r="E835" s="158" t="e">
        <f>'Comm Input'!#REF!</f>
        <v>#REF!</v>
      </c>
      <c r="F835" s="117" t="e">
        <f>'Comm Input'!#REF!</f>
        <v>#REF!</v>
      </c>
      <c r="G835" s="158" t="e">
        <f>'Comm Input'!#REF!</f>
        <v>#REF!</v>
      </c>
      <c r="H835" s="158" t="e">
        <f>'Comm Input'!#REF!</f>
        <v>#REF!</v>
      </c>
      <c r="I835" s="158" t="e">
        <f>'Comm Input'!#REF!</f>
        <v>#REF!</v>
      </c>
      <c r="J835" s="117" t="e">
        <f>'Comm Input'!#REF!</f>
        <v>#REF!</v>
      </c>
      <c r="K835" s="158" t="e">
        <f>'Comm Input'!#REF!</f>
        <v>#REF!</v>
      </c>
      <c r="L835" s="117" t="e">
        <f>'Comm Input'!#REF!</f>
        <v>#REF!</v>
      </c>
      <c r="M835" s="159" t="e">
        <f>'Comm Input'!#REF!</f>
        <v>#REF!</v>
      </c>
      <c r="N835" s="159" t="e">
        <f>'Comm Input'!#REF!</f>
        <v>#REF!</v>
      </c>
      <c r="O835" s="158" t="e">
        <f>'Comm Input'!#REF!</f>
        <v>#REF!</v>
      </c>
    </row>
    <row r="836" spans="1:15" ht="15" x14ac:dyDescent="0.25">
      <c r="A836" t="e">
        <f>'Comm Input'!#REF!</f>
        <v>#REF!</v>
      </c>
      <c r="B836" t="e">
        <f>'Comm Input'!#REF!</f>
        <v>#REF!</v>
      </c>
      <c r="C836" t="e">
        <f>'Comm Input'!#REF!</f>
        <v>#REF!</v>
      </c>
      <c r="D836" s="90" t="e">
        <f>'Comm Input'!#REF!</f>
        <v>#REF!</v>
      </c>
      <c r="E836" s="36" t="e">
        <f>'Comm Input'!#REF!</f>
        <v>#REF!</v>
      </c>
      <c r="F836" s="23" t="e">
        <f>'Comm Input'!#REF!</f>
        <v>#REF!</v>
      </c>
      <c r="G836" s="36" t="e">
        <f>'Comm Input'!#REF!</f>
        <v>#REF!</v>
      </c>
      <c r="H836" s="36" t="e">
        <f>'Comm Input'!#REF!</f>
        <v>#REF!</v>
      </c>
      <c r="I836" t="e">
        <f>'Comm Input'!#REF!</f>
        <v>#REF!</v>
      </c>
      <c r="J836" s="23" t="e">
        <f>'Comm Input'!#REF!</f>
        <v>#REF!</v>
      </c>
      <c r="K836" s="22" t="e">
        <f>'Comm Input'!#REF!</f>
        <v>#REF!</v>
      </c>
      <c r="L836" s="23" t="e">
        <f>'Comm Input'!#REF!</f>
        <v>#REF!</v>
      </c>
      <c r="M836" s="23" t="e">
        <f>'Comm Input'!#REF!</f>
        <v>#REF!</v>
      </c>
      <c r="N836" s="23" t="e">
        <f>'Comm Input'!#REF!</f>
        <v>#REF!</v>
      </c>
      <c r="O836" t="e">
        <f>'Comm Input'!#REF!</f>
        <v>#REF!</v>
      </c>
    </row>
    <row r="837" spans="1:15" ht="15" x14ac:dyDescent="0.25">
      <c r="A837" s="11" t="e">
        <f>'Comm Input'!#REF!</f>
        <v>#REF!</v>
      </c>
      <c r="B837" s="11" t="e">
        <f>'Comm Input'!#REF!</f>
        <v>#REF!</v>
      </c>
      <c r="C837" s="11" t="e">
        <f>'Comm Input'!#REF!</f>
        <v>#REF!</v>
      </c>
      <c r="D837" s="11" t="e">
        <f>'Comm Input'!#REF!</f>
        <v>#REF!</v>
      </c>
      <c r="E837" s="36" t="e">
        <f>'Comm Input'!#REF!</f>
        <v>#REF!</v>
      </c>
      <c r="F837" s="23" t="e">
        <f>'Comm Input'!#REF!</f>
        <v>#REF!</v>
      </c>
      <c r="G837" s="36" t="e">
        <f>'Comm Input'!#REF!</f>
        <v>#REF!</v>
      </c>
      <c r="H837" s="36" t="e">
        <f>'Comm Input'!#REF!</f>
        <v>#REF!</v>
      </c>
      <c r="I837" t="e">
        <f>'Comm Input'!#REF!</f>
        <v>#REF!</v>
      </c>
      <c r="J837" s="23" t="e">
        <f>'Comm Input'!#REF!</f>
        <v>#REF!</v>
      </c>
      <c r="K837" s="22" t="e">
        <f>'Comm Input'!#REF!</f>
        <v>#REF!</v>
      </c>
      <c r="L837" s="23" t="e">
        <f>'Comm Input'!#REF!</f>
        <v>#REF!</v>
      </c>
      <c r="M837" s="23" t="e">
        <f>'Comm Input'!#REF!</f>
        <v>#REF!</v>
      </c>
      <c r="N837" s="23" t="e">
        <f>'Comm Input'!#REF!</f>
        <v>#REF!</v>
      </c>
      <c r="O837" t="e">
        <f>'Comm Input'!#REF!</f>
        <v>#REF!</v>
      </c>
    </row>
    <row r="838" spans="1:15" ht="15" x14ac:dyDescent="0.25">
      <c r="A838" s="11" t="e">
        <f>'Comm Input'!#REF!</f>
        <v>#REF!</v>
      </c>
      <c r="B838" s="11" t="e">
        <f>'Comm Input'!#REF!</f>
        <v>#REF!</v>
      </c>
      <c r="C838" t="e">
        <f>'Comm Input'!#REF!</f>
        <v>#REF!</v>
      </c>
      <c r="D838" s="11" t="e">
        <f>'Comm Input'!#REF!</f>
        <v>#REF!</v>
      </c>
      <c r="E838" s="36" t="e">
        <f>'Comm Input'!#REF!</f>
        <v>#REF!</v>
      </c>
      <c r="F838" s="23" t="e">
        <f>'Comm Input'!#REF!</f>
        <v>#REF!</v>
      </c>
      <c r="G838" s="36" t="e">
        <f>'Comm Input'!#REF!</f>
        <v>#REF!</v>
      </c>
      <c r="H838" s="36" t="e">
        <f>'Comm Input'!#REF!</f>
        <v>#REF!</v>
      </c>
      <c r="I838" t="e">
        <f>'Comm Input'!#REF!</f>
        <v>#REF!</v>
      </c>
      <c r="J838" s="23" t="e">
        <f>'Comm Input'!#REF!</f>
        <v>#REF!</v>
      </c>
      <c r="K838" s="22" t="e">
        <f>'Comm Input'!#REF!</f>
        <v>#REF!</v>
      </c>
      <c r="L838" s="23" t="e">
        <f>'Comm Input'!#REF!</f>
        <v>#REF!</v>
      </c>
      <c r="M838" s="23" t="e">
        <f>'Comm Input'!#REF!</f>
        <v>#REF!</v>
      </c>
      <c r="N838" s="23" t="e">
        <f>'Comm Input'!#REF!</f>
        <v>#REF!</v>
      </c>
      <c r="O838" t="e">
        <f>'Comm Input'!#REF!</f>
        <v>#REF!</v>
      </c>
    </row>
    <row r="839" spans="1:15" ht="15" x14ac:dyDescent="0.25">
      <c r="A839" s="11" t="e">
        <f>'Comm Input'!#REF!</f>
        <v>#REF!</v>
      </c>
      <c r="B839" s="11" t="e">
        <f>'Comm Input'!#REF!</f>
        <v>#REF!</v>
      </c>
      <c r="C839" s="11" t="e">
        <f>'Comm Input'!#REF!</f>
        <v>#REF!</v>
      </c>
      <c r="D839" s="11" t="e">
        <f>'Comm Input'!#REF!</f>
        <v>#REF!</v>
      </c>
      <c r="E839" s="36" t="e">
        <f>'Comm Input'!#REF!</f>
        <v>#REF!</v>
      </c>
      <c r="F839" s="23" t="e">
        <f>'Comm Input'!#REF!</f>
        <v>#REF!</v>
      </c>
      <c r="G839" s="36" t="e">
        <f>'Comm Input'!#REF!</f>
        <v>#REF!</v>
      </c>
      <c r="H839" s="36" t="e">
        <f>'Comm Input'!#REF!</f>
        <v>#REF!</v>
      </c>
      <c r="I839" t="e">
        <f>'Comm Input'!#REF!</f>
        <v>#REF!</v>
      </c>
      <c r="J839" s="23" t="e">
        <f>'Comm Input'!#REF!</f>
        <v>#REF!</v>
      </c>
      <c r="K839" s="22" t="e">
        <f>'Comm Input'!#REF!</f>
        <v>#REF!</v>
      </c>
      <c r="L839" s="23" t="e">
        <f>'Comm Input'!#REF!</f>
        <v>#REF!</v>
      </c>
      <c r="M839" s="23" t="e">
        <f>'Comm Input'!#REF!</f>
        <v>#REF!</v>
      </c>
      <c r="N839" s="23" t="e">
        <f>'Comm Input'!#REF!</f>
        <v>#REF!</v>
      </c>
      <c r="O839" t="e">
        <f>'Comm Input'!#REF!</f>
        <v>#REF!</v>
      </c>
    </row>
    <row r="840" spans="1:15" ht="15" x14ac:dyDescent="0.25">
      <c r="A840" s="11" t="e">
        <f>'Comm Input'!#REF!</f>
        <v>#REF!</v>
      </c>
      <c r="B840" t="e">
        <f>'Comm Input'!#REF!</f>
        <v>#REF!</v>
      </c>
      <c r="C840" t="e">
        <f>'Comm Input'!#REF!</f>
        <v>#REF!</v>
      </c>
      <c r="D840" s="40" t="e">
        <f>'Comm Input'!#REF!</f>
        <v>#REF!</v>
      </c>
      <c r="E840" s="36" t="e">
        <f>'Comm Input'!#REF!</f>
        <v>#REF!</v>
      </c>
      <c r="F840" s="22" t="e">
        <f>'Comm Input'!#REF!</f>
        <v>#REF!</v>
      </c>
      <c r="G840" s="36" t="e">
        <f>'Comm Input'!#REF!</f>
        <v>#REF!</v>
      </c>
      <c r="H840" s="38" t="e">
        <f>'Comm Input'!#REF!</f>
        <v>#REF!</v>
      </c>
      <c r="I840" s="38" t="e">
        <f>'Comm Input'!#REF!</f>
        <v>#REF!</v>
      </c>
      <c r="J840" s="22" t="e">
        <f>'Comm Input'!#REF!</f>
        <v>#REF!</v>
      </c>
      <c r="K840" s="22" t="e">
        <f>'Comm Input'!#REF!</f>
        <v>#REF!</v>
      </c>
      <c r="L840" s="23" t="e">
        <f>'Comm Input'!#REF!</f>
        <v>#REF!</v>
      </c>
      <c r="M840" s="23" t="e">
        <f>'Comm Input'!#REF!</f>
        <v>#REF!</v>
      </c>
      <c r="N840" s="23" t="e">
        <f>'Comm Input'!#REF!</f>
        <v>#REF!</v>
      </c>
      <c r="O840" t="e">
        <f>'Comm Input'!#REF!</f>
        <v>#REF!</v>
      </c>
    </row>
    <row r="841" spans="1:15" ht="15" x14ac:dyDescent="0.25">
      <c r="A841" s="11" t="e">
        <f>'Comm Input'!#REF!</f>
        <v>#REF!</v>
      </c>
      <c r="B841" t="e">
        <f>'Comm Input'!#REF!</f>
        <v>#REF!</v>
      </c>
      <c r="C841" s="11" t="e">
        <f>'Comm Input'!#REF!</f>
        <v>#REF!</v>
      </c>
      <c r="D841" s="40" t="e">
        <f>'Comm Input'!#REF!</f>
        <v>#REF!</v>
      </c>
      <c r="E841" s="36" t="e">
        <f>'Comm Input'!#REF!</f>
        <v>#REF!</v>
      </c>
      <c r="F841" s="22" t="e">
        <f>'Comm Input'!#REF!</f>
        <v>#REF!</v>
      </c>
      <c r="G841" s="36" t="e">
        <f>'Comm Input'!#REF!</f>
        <v>#REF!</v>
      </c>
      <c r="H841" s="38" t="e">
        <f>'Comm Input'!#REF!</f>
        <v>#REF!</v>
      </c>
      <c r="I841" s="38" t="e">
        <f>'Comm Input'!#REF!</f>
        <v>#REF!</v>
      </c>
      <c r="J841" s="22" t="e">
        <f>'Comm Input'!#REF!</f>
        <v>#REF!</v>
      </c>
      <c r="K841" s="22" t="e">
        <f>'Comm Input'!#REF!</f>
        <v>#REF!</v>
      </c>
      <c r="L841" s="23" t="e">
        <f>'Comm Input'!#REF!</f>
        <v>#REF!</v>
      </c>
      <c r="M841" s="23" t="e">
        <f>'Comm Input'!#REF!</f>
        <v>#REF!</v>
      </c>
      <c r="N841" s="23" t="e">
        <f>'Comm Input'!#REF!</f>
        <v>#REF!</v>
      </c>
      <c r="O841" t="e">
        <f>'Comm Input'!#REF!</f>
        <v>#REF!</v>
      </c>
    </row>
    <row r="842" spans="1:15" ht="15" x14ac:dyDescent="0.25">
      <c r="A842" t="e">
        <f>'Comm Input'!#REF!</f>
        <v>#REF!</v>
      </c>
      <c r="B842" t="e">
        <f>'Comm Input'!#REF!</f>
        <v>#REF!</v>
      </c>
      <c r="C842" t="e">
        <f>'Comm Input'!#REF!</f>
        <v>#REF!</v>
      </c>
      <c r="D842" t="e">
        <f>'Comm Input'!#REF!</f>
        <v>#REF!</v>
      </c>
      <c r="E842" t="e">
        <f>'Comm Input'!#REF!</f>
        <v>#REF!</v>
      </c>
      <c r="F842" t="e">
        <f>'Comm Input'!#REF!</f>
        <v>#REF!</v>
      </c>
      <c r="G842" t="e">
        <f>'Comm Input'!#REF!</f>
        <v>#REF!</v>
      </c>
      <c r="H842" t="e">
        <f>'Comm Input'!#REF!</f>
        <v>#REF!</v>
      </c>
      <c r="I842" t="e">
        <f>'Comm Input'!#REF!</f>
        <v>#REF!</v>
      </c>
      <c r="J842" t="e">
        <f>'Comm Input'!#REF!</f>
        <v>#REF!</v>
      </c>
      <c r="K842" t="e">
        <f>'Comm Input'!#REF!</f>
        <v>#REF!</v>
      </c>
      <c r="L842" t="e">
        <f>'Comm Input'!#REF!</f>
        <v>#REF!</v>
      </c>
      <c r="M842" s="11" t="e">
        <f>'Comm Input'!#REF!</f>
        <v>#REF!</v>
      </c>
      <c r="N842" s="11" t="e">
        <f>'Comm Input'!#REF!</f>
        <v>#REF!</v>
      </c>
      <c r="O842" t="e">
        <f>'Comm Input'!#REF!</f>
        <v>#REF!</v>
      </c>
    </row>
    <row r="843" spans="1:15" ht="23.25" x14ac:dyDescent="0.35">
      <c r="A843" t="e">
        <f>'Comm Input'!#REF!</f>
        <v>#REF!</v>
      </c>
      <c r="B843" t="e">
        <f>'Comm Input'!#REF!</f>
        <v>#REF!</v>
      </c>
      <c r="C843" t="e">
        <f>'Comm Input'!#REF!</f>
        <v>#REF!</v>
      </c>
      <c r="D843" t="e">
        <f>'Comm Input'!#REF!</f>
        <v>#REF!</v>
      </c>
      <c r="E843" t="e">
        <f>'Comm Input'!#REF!</f>
        <v>#REF!</v>
      </c>
      <c r="F843" t="e">
        <f>'Comm Input'!#REF!</f>
        <v>#REF!</v>
      </c>
      <c r="G843" t="e">
        <f>'Comm Input'!#REF!</f>
        <v>#REF!</v>
      </c>
      <c r="H843" t="e">
        <f>'Comm Input'!#REF!</f>
        <v>#REF!</v>
      </c>
      <c r="I843" t="e">
        <f>'Comm Input'!#REF!</f>
        <v>#REF!</v>
      </c>
      <c r="J843" t="e">
        <f>'Comm Input'!#REF!</f>
        <v>#REF!</v>
      </c>
      <c r="K843" s="1177" t="e">
        <f>'Comm Input'!#REF!</f>
        <v>#REF!</v>
      </c>
      <c r="L843" s="27" t="e">
        <f>'Comm Input'!#REF!</f>
        <v>#REF!</v>
      </c>
      <c r="M843" s="1177" t="e">
        <f>'Comm Input'!#REF!</f>
        <v>#REF!</v>
      </c>
      <c r="N843" s="164" t="e">
        <f>'Comm Input'!#REF!</f>
        <v>#REF!</v>
      </c>
      <c r="O843" s="109" t="e">
        <f>'Comm Input'!#REF!</f>
        <v>#REF!</v>
      </c>
    </row>
    <row r="844" spans="1:15" ht="15" x14ac:dyDescent="0.25">
      <c r="A844" t="e">
        <f>'Comm Input'!#REF!</f>
        <v>#REF!</v>
      </c>
      <c r="B844" t="e">
        <f>'Comm Input'!#REF!</f>
        <v>#REF!</v>
      </c>
      <c r="C844" t="e">
        <f>'Comm Input'!#REF!</f>
        <v>#REF!</v>
      </c>
      <c r="D844" t="e">
        <f>'Comm Input'!#REF!</f>
        <v>#REF!</v>
      </c>
      <c r="E844" t="e">
        <f>'Comm Input'!#REF!</f>
        <v>#REF!</v>
      </c>
      <c r="F844" t="e">
        <f>'Comm Input'!#REF!</f>
        <v>#REF!</v>
      </c>
      <c r="G844" t="e">
        <f>'Comm Input'!#REF!</f>
        <v>#REF!</v>
      </c>
      <c r="H844" t="e">
        <f>'Comm Input'!#REF!</f>
        <v>#REF!</v>
      </c>
      <c r="I844" t="e">
        <f>'Comm Input'!#REF!</f>
        <v>#REF!</v>
      </c>
      <c r="J844" t="e">
        <f>'Comm Input'!#REF!</f>
        <v>#REF!</v>
      </c>
      <c r="K844" t="e">
        <f>'Comm Input'!#REF!</f>
        <v>#REF!</v>
      </c>
      <c r="L844" t="e">
        <f>'Comm Input'!#REF!</f>
        <v>#REF!</v>
      </c>
      <c r="M844" s="11" t="e">
        <f>'Comm Input'!#REF!</f>
        <v>#REF!</v>
      </c>
      <c r="N844" s="11" t="e">
        <f>'Comm Input'!#REF!</f>
        <v>#REF!</v>
      </c>
      <c r="O844" t="e">
        <f>'Comm Input'!#REF!</f>
        <v>#REF!</v>
      </c>
    </row>
    <row r="845" spans="1:15" ht="15" x14ac:dyDescent="0.25">
      <c r="A845" t="e">
        <f>'Comm Input'!#REF!</f>
        <v>#REF!</v>
      </c>
      <c r="B845" t="e">
        <f>'Comm Input'!#REF!</f>
        <v>#REF!</v>
      </c>
      <c r="C845" t="e">
        <f>'Comm Input'!#REF!</f>
        <v>#REF!</v>
      </c>
      <c r="D845" t="e">
        <f>'Comm Input'!#REF!</f>
        <v>#REF!</v>
      </c>
      <c r="E845" t="e">
        <f>'Comm Input'!#REF!</f>
        <v>#REF!</v>
      </c>
      <c r="F845" t="e">
        <f>'Comm Input'!#REF!</f>
        <v>#REF!</v>
      </c>
      <c r="G845" t="e">
        <f>'Comm Input'!#REF!</f>
        <v>#REF!</v>
      </c>
      <c r="H845" t="e">
        <f>'Comm Input'!#REF!</f>
        <v>#REF!</v>
      </c>
      <c r="I845" t="e">
        <f>'Comm Input'!#REF!</f>
        <v>#REF!</v>
      </c>
      <c r="J845" t="e">
        <f>'Comm Input'!#REF!</f>
        <v>#REF!</v>
      </c>
      <c r="K845" t="e">
        <f>'Comm Input'!#REF!</f>
        <v>#REF!</v>
      </c>
      <c r="L845" t="e">
        <f>'Comm Input'!#REF!</f>
        <v>#REF!</v>
      </c>
      <c r="M845" s="11" t="e">
        <f>'Comm Input'!#REF!</f>
        <v>#REF!</v>
      </c>
      <c r="N845" s="11" t="e">
        <f>'Comm Input'!#REF!</f>
        <v>#REF!</v>
      </c>
      <c r="O845" t="e">
        <f>'Comm Input'!#REF!</f>
        <v>#REF!</v>
      </c>
    </row>
    <row r="846" spans="1:15" ht="15" x14ac:dyDescent="0.25">
      <c r="A846" t="e">
        <f>'Comm Input'!#REF!</f>
        <v>#REF!</v>
      </c>
      <c r="B846" t="e">
        <f>'Comm Input'!#REF!</f>
        <v>#REF!</v>
      </c>
      <c r="C846" t="e">
        <f>'Comm Input'!#REF!</f>
        <v>#REF!</v>
      </c>
      <c r="D846" t="e">
        <f>'Comm Input'!#REF!</f>
        <v>#REF!</v>
      </c>
      <c r="E846" t="e">
        <f>'Comm Input'!#REF!</f>
        <v>#REF!</v>
      </c>
      <c r="F846" t="e">
        <f>'Comm Input'!#REF!</f>
        <v>#REF!</v>
      </c>
      <c r="G846" t="e">
        <f>'Comm Input'!#REF!</f>
        <v>#REF!</v>
      </c>
      <c r="H846" t="e">
        <f>'Comm Input'!#REF!</f>
        <v>#REF!</v>
      </c>
      <c r="I846" t="e">
        <f>'Comm Input'!#REF!</f>
        <v>#REF!</v>
      </c>
      <c r="J846" t="e">
        <f>'Comm Input'!#REF!</f>
        <v>#REF!</v>
      </c>
      <c r="K846" t="e">
        <f>'Comm Input'!#REF!</f>
        <v>#REF!</v>
      </c>
      <c r="L846" t="e">
        <f>'Comm Input'!#REF!</f>
        <v>#REF!</v>
      </c>
      <c r="M846" s="11" t="e">
        <f>'Comm Input'!#REF!</f>
        <v>#REF!</v>
      </c>
      <c r="N846" s="11" t="e">
        <f>'Comm Input'!#REF!</f>
        <v>#REF!</v>
      </c>
      <c r="O846" t="e">
        <f>'Comm Input'!#REF!</f>
        <v>#REF!</v>
      </c>
    </row>
    <row r="847" spans="1:15" ht="15" x14ac:dyDescent="0.25">
      <c r="A847" s="199" t="e">
        <f>'Comm Input'!#REF!</f>
        <v>#REF!</v>
      </c>
      <c r="B847" s="35" t="e">
        <f>'Comm Input'!#REF!</f>
        <v>#REF!</v>
      </c>
      <c r="C847" s="46" t="e">
        <f>'Comm Input'!#REF!</f>
        <v>#REF!</v>
      </c>
      <c r="D847" s="8" t="e">
        <f>'Comm Input'!#REF!</f>
        <v>#REF!</v>
      </c>
      <c r="E847" s="158" t="e">
        <f>'Comm Input'!#REF!</f>
        <v>#REF!</v>
      </c>
      <c r="F847" s="117" t="e">
        <f>'Comm Input'!#REF!</f>
        <v>#REF!</v>
      </c>
      <c r="G847" s="158" t="e">
        <f>'Comm Input'!#REF!</f>
        <v>#REF!</v>
      </c>
      <c r="H847" s="158" t="e">
        <f>'Comm Input'!#REF!</f>
        <v>#REF!</v>
      </c>
      <c r="I847" s="158" t="e">
        <f>'Comm Input'!#REF!</f>
        <v>#REF!</v>
      </c>
      <c r="J847" s="117" t="e">
        <f>'Comm Input'!#REF!</f>
        <v>#REF!</v>
      </c>
      <c r="K847" s="158" t="e">
        <f>'Comm Input'!#REF!</f>
        <v>#REF!</v>
      </c>
      <c r="L847" s="117" t="e">
        <f>'Comm Input'!#REF!</f>
        <v>#REF!</v>
      </c>
      <c r="M847" s="159" t="e">
        <f>'Comm Input'!#REF!</f>
        <v>#REF!</v>
      </c>
      <c r="N847" s="159" t="e">
        <f>'Comm Input'!#REF!</f>
        <v>#REF!</v>
      </c>
      <c r="O847" s="158" t="e">
        <f>'Comm Input'!#REF!</f>
        <v>#REF!</v>
      </c>
    </row>
    <row r="848" spans="1:15" ht="15" x14ac:dyDescent="0.25">
      <c r="A848" t="e">
        <f>'Comm Input'!#REF!</f>
        <v>#REF!</v>
      </c>
      <c r="B848" t="e">
        <f>'Comm Input'!#REF!</f>
        <v>#REF!</v>
      </c>
      <c r="C848" t="e">
        <f>'Comm Input'!#REF!</f>
        <v>#REF!</v>
      </c>
      <c r="D848" s="90" t="e">
        <f>'Comm Input'!#REF!</f>
        <v>#REF!</v>
      </c>
      <c r="E848" s="36" t="e">
        <f>'Comm Input'!#REF!</f>
        <v>#REF!</v>
      </c>
      <c r="F848" s="23" t="e">
        <f>'Comm Input'!#REF!</f>
        <v>#REF!</v>
      </c>
      <c r="G848" s="36" t="e">
        <f>'Comm Input'!#REF!</f>
        <v>#REF!</v>
      </c>
      <c r="H848" s="36" t="e">
        <f>'Comm Input'!#REF!</f>
        <v>#REF!</v>
      </c>
      <c r="I848" t="e">
        <f>'Comm Input'!#REF!</f>
        <v>#REF!</v>
      </c>
      <c r="J848" s="23" t="e">
        <f>'Comm Input'!#REF!</f>
        <v>#REF!</v>
      </c>
      <c r="K848" s="22" t="e">
        <f>'Comm Input'!#REF!</f>
        <v>#REF!</v>
      </c>
      <c r="L848" s="23" t="e">
        <f>'Comm Input'!#REF!</f>
        <v>#REF!</v>
      </c>
      <c r="M848" s="23" t="e">
        <f>'Comm Input'!#REF!</f>
        <v>#REF!</v>
      </c>
      <c r="N848" s="23" t="e">
        <f>'Comm Input'!#REF!</f>
        <v>#REF!</v>
      </c>
      <c r="O848" t="e">
        <f>'Comm Input'!#REF!</f>
        <v>#REF!</v>
      </c>
    </row>
    <row r="849" spans="1:15" ht="15" x14ac:dyDescent="0.25">
      <c r="A849" s="11" t="e">
        <f>'Comm Input'!#REF!</f>
        <v>#REF!</v>
      </c>
      <c r="B849" s="11" t="e">
        <f>'Comm Input'!#REF!</f>
        <v>#REF!</v>
      </c>
      <c r="C849" s="11" t="e">
        <f>'Comm Input'!#REF!</f>
        <v>#REF!</v>
      </c>
      <c r="D849" s="11" t="e">
        <f>'Comm Input'!#REF!</f>
        <v>#REF!</v>
      </c>
      <c r="E849" s="36" t="e">
        <f>'Comm Input'!#REF!</f>
        <v>#REF!</v>
      </c>
      <c r="F849" s="23" t="e">
        <f>'Comm Input'!#REF!</f>
        <v>#REF!</v>
      </c>
      <c r="G849" s="36" t="e">
        <f>'Comm Input'!#REF!</f>
        <v>#REF!</v>
      </c>
      <c r="H849" s="36" t="e">
        <f>'Comm Input'!#REF!</f>
        <v>#REF!</v>
      </c>
      <c r="I849" t="e">
        <f>'Comm Input'!#REF!</f>
        <v>#REF!</v>
      </c>
      <c r="J849" s="23" t="e">
        <f>'Comm Input'!#REF!</f>
        <v>#REF!</v>
      </c>
      <c r="K849" s="22" t="e">
        <f>'Comm Input'!#REF!</f>
        <v>#REF!</v>
      </c>
      <c r="L849" s="23" t="e">
        <f>'Comm Input'!#REF!</f>
        <v>#REF!</v>
      </c>
      <c r="M849" s="23" t="e">
        <f>'Comm Input'!#REF!</f>
        <v>#REF!</v>
      </c>
      <c r="N849" s="23" t="e">
        <f>'Comm Input'!#REF!</f>
        <v>#REF!</v>
      </c>
      <c r="O849" t="e">
        <f>'Comm Input'!#REF!</f>
        <v>#REF!</v>
      </c>
    </row>
    <row r="850" spans="1:15" ht="15" x14ac:dyDescent="0.25">
      <c r="A850" s="11" t="e">
        <f>'Comm Input'!#REF!</f>
        <v>#REF!</v>
      </c>
      <c r="B850" s="11" t="e">
        <f>'Comm Input'!#REF!</f>
        <v>#REF!</v>
      </c>
      <c r="C850" t="e">
        <f>'Comm Input'!#REF!</f>
        <v>#REF!</v>
      </c>
      <c r="D850" s="11" t="e">
        <f>'Comm Input'!#REF!</f>
        <v>#REF!</v>
      </c>
      <c r="E850" s="36" t="e">
        <f>'Comm Input'!#REF!</f>
        <v>#REF!</v>
      </c>
      <c r="F850" s="23" t="e">
        <f>'Comm Input'!#REF!</f>
        <v>#REF!</v>
      </c>
      <c r="G850" s="36" t="e">
        <f>'Comm Input'!#REF!</f>
        <v>#REF!</v>
      </c>
      <c r="H850" s="36" t="e">
        <f>'Comm Input'!#REF!</f>
        <v>#REF!</v>
      </c>
      <c r="I850" t="e">
        <f>'Comm Input'!#REF!</f>
        <v>#REF!</v>
      </c>
      <c r="J850" s="23" t="e">
        <f>'Comm Input'!#REF!</f>
        <v>#REF!</v>
      </c>
      <c r="K850" s="22" t="e">
        <f>'Comm Input'!#REF!</f>
        <v>#REF!</v>
      </c>
      <c r="L850" s="23" t="e">
        <f>'Comm Input'!#REF!</f>
        <v>#REF!</v>
      </c>
      <c r="M850" s="23" t="e">
        <f>'Comm Input'!#REF!</f>
        <v>#REF!</v>
      </c>
      <c r="N850" s="23" t="e">
        <f>'Comm Input'!#REF!</f>
        <v>#REF!</v>
      </c>
      <c r="O850" t="e">
        <f>'Comm Input'!#REF!</f>
        <v>#REF!</v>
      </c>
    </row>
    <row r="851" spans="1:15" ht="15" x14ac:dyDescent="0.25">
      <c r="A851" s="11" t="e">
        <f>'Comm Input'!#REF!</f>
        <v>#REF!</v>
      </c>
      <c r="B851" s="11" t="e">
        <f>'Comm Input'!#REF!</f>
        <v>#REF!</v>
      </c>
      <c r="C851" s="11" t="e">
        <f>'Comm Input'!#REF!</f>
        <v>#REF!</v>
      </c>
      <c r="D851" s="11" t="e">
        <f>'Comm Input'!#REF!</f>
        <v>#REF!</v>
      </c>
      <c r="E851" s="36" t="e">
        <f>'Comm Input'!#REF!</f>
        <v>#REF!</v>
      </c>
      <c r="F851" s="23" t="e">
        <f>'Comm Input'!#REF!</f>
        <v>#REF!</v>
      </c>
      <c r="G851" s="36" t="e">
        <f>'Comm Input'!#REF!</f>
        <v>#REF!</v>
      </c>
      <c r="H851" s="36" t="e">
        <f>'Comm Input'!#REF!</f>
        <v>#REF!</v>
      </c>
      <c r="I851" t="e">
        <f>'Comm Input'!#REF!</f>
        <v>#REF!</v>
      </c>
      <c r="J851" s="23" t="e">
        <f>'Comm Input'!#REF!</f>
        <v>#REF!</v>
      </c>
      <c r="K851" s="22" t="e">
        <f>'Comm Input'!#REF!</f>
        <v>#REF!</v>
      </c>
      <c r="L851" s="23" t="e">
        <f>'Comm Input'!#REF!</f>
        <v>#REF!</v>
      </c>
      <c r="M851" s="23" t="e">
        <f>'Comm Input'!#REF!</f>
        <v>#REF!</v>
      </c>
      <c r="N851" s="23" t="e">
        <f>'Comm Input'!#REF!</f>
        <v>#REF!</v>
      </c>
      <c r="O851" t="e">
        <f>'Comm Input'!#REF!</f>
        <v>#REF!</v>
      </c>
    </row>
    <row r="852" spans="1:15" ht="15" x14ac:dyDescent="0.25">
      <c r="A852" s="11" t="e">
        <f>'Comm Input'!#REF!</f>
        <v>#REF!</v>
      </c>
      <c r="B852" t="e">
        <f>'Comm Input'!#REF!</f>
        <v>#REF!</v>
      </c>
      <c r="C852" t="e">
        <f>'Comm Input'!#REF!</f>
        <v>#REF!</v>
      </c>
      <c r="D852" s="40" t="e">
        <f>'Comm Input'!#REF!</f>
        <v>#REF!</v>
      </c>
      <c r="E852" s="36" t="e">
        <f>'Comm Input'!#REF!</f>
        <v>#REF!</v>
      </c>
      <c r="F852" s="22" t="e">
        <f>'Comm Input'!#REF!</f>
        <v>#REF!</v>
      </c>
      <c r="G852" s="36" t="e">
        <f>'Comm Input'!#REF!</f>
        <v>#REF!</v>
      </c>
      <c r="H852" s="38" t="e">
        <f>'Comm Input'!#REF!</f>
        <v>#REF!</v>
      </c>
      <c r="I852" s="38" t="e">
        <f>'Comm Input'!#REF!</f>
        <v>#REF!</v>
      </c>
      <c r="J852" s="22" t="e">
        <f>'Comm Input'!#REF!</f>
        <v>#REF!</v>
      </c>
      <c r="K852" s="22" t="e">
        <f>'Comm Input'!#REF!</f>
        <v>#REF!</v>
      </c>
      <c r="L852" s="23" t="e">
        <f>'Comm Input'!#REF!</f>
        <v>#REF!</v>
      </c>
      <c r="M852" s="23" t="e">
        <f>'Comm Input'!#REF!</f>
        <v>#REF!</v>
      </c>
      <c r="N852" s="23" t="e">
        <f>'Comm Input'!#REF!</f>
        <v>#REF!</v>
      </c>
      <c r="O852" t="e">
        <f>'Comm Input'!#REF!</f>
        <v>#REF!</v>
      </c>
    </row>
    <row r="853" spans="1:15" ht="15" x14ac:dyDescent="0.25">
      <c r="A853" s="11" t="e">
        <f>'Comm Input'!#REF!</f>
        <v>#REF!</v>
      </c>
      <c r="B853" t="e">
        <f>'Comm Input'!#REF!</f>
        <v>#REF!</v>
      </c>
      <c r="C853" s="11" t="e">
        <f>'Comm Input'!#REF!</f>
        <v>#REF!</v>
      </c>
      <c r="D853" s="40" t="e">
        <f>'Comm Input'!#REF!</f>
        <v>#REF!</v>
      </c>
      <c r="E853" s="36" t="e">
        <f>'Comm Input'!#REF!</f>
        <v>#REF!</v>
      </c>
      <c r="F853" s="22" t="e">
        <f>'Comm Input'!#REF!</f>
        <v>#REF!</v>
      </c>
      <c r="G853" s="36" t="e">
        <f>'Comm Input'!#REF!</f>
        <v>#REF!</v>
      </c>
      <c r="H853" s="38" t="e">
        <f>'Comm Input'!#REF!</f>
        <v>#REF!</v>
      </c>
      <c r="I853" s="38" t="e">
        <f>'Comm Input'!#REF!</f>
        <v>#REF!</v>
      </c>
      <c r="J853" s="22" t="e">
        <f>'Comm Input'!#REF!</f>
        <v>#REF!</v>
      </c>
      <c r="K853" s="22" t="e">
        <f>'Comm Input'!#REF!</f>
        <v>#REF!</v>
      </c>
      <c r="L853" s="23" t="e">
        <f>'Comm Input'!#REF!</f>
        <v>#REF!</v>
      </c>
      <c r="M853" s="23" t="e">
        <f>'Comm Input'!#REF!</f>
        <v>#REF!</v>
      </c>
      <c r="N853" s="23" t="e">
        <f>'Comm Input'!#REF!</f>
        <v>#REF!</v>
      </c>
      <c r="O853" t="e">
        <f>'Comm Input'!#REF!</f>
        <v>#REF!</v>
      </c>
    </row>
    <row r="854" spans="1:15" ht="15" x14ac:dyDescent="0.25">
      <c r="A854" t="e">
        <f>'Comm Input'!#REF!</f>
        <v>#REF!</v>
      </c>
      <c r="B854" t="e">
        <f>'Comm Input'!#REF!</f>
        <v>#REF!</v>
      </c>
      <c r="C854" t="e">
        <f>'Comm Input'!#REF!</f>
        <v>#REF!</v>
      </c>
      <c r="D854" t="e">
        <f>'Comm Input'!#REF!</f>
        <v>#REF!</v>
      </c>
      <c r="E854" t="e">
        <f>'Comm Input'!#REF!</f>
        <v>#REF!</v>
      </c>
      <c r="F854" t="e">
        <f>'Comm Input'!#REF!</f>
        <v>#REF!</v>
      </c>
      <c r="G854" t="e">
        <f>'Comm Input'!#REF!</f>
        <v>#REF!</v>
      </c>
      <c r="H854" t="e">
        <f>'Comm Input'!#REF!</f>
        <v>#REF!</v>
      </c>
      <c r="I854" t="e">
        <f>'Comm Input'!#REF!</f>
        <v>#REF!</v>
      </c>
      <c r="J854" t="e">
        <f>'Comm Input'!#REF!</f>
        <v>#REF!</v>
      </c>
      <c r="K854" t="e">
        <f>'Comm Input'!#REF!</f>
        <v>#REF!</v>
      </c>
      <c r="L854" t="e">
        <f>'Comm Input'!#REF!</f>
        <v>#REF!</v>
      </c>
      <c r="M854" s="11" t="e">
        <f>'Comm Input'!#REF!</f>
        <v>#REF!</v>
      </c>
      <c r="N854" s="11" t="e">
        <f>'Comm Input'!#REF!</f>
        <v>#REF!</v>
      </c>
      <c r="O854" t="e">
        <f>'Comm Input'!#REF!</f>
        <v>#REF!</v>
      </c>
    </row>
    <row r="855" spans="1:15" ht="23.25" x14ac:dyDescent="0.35">
      <c r="A855" t="e">
        <f>'Comm Input'!#REF!</f>
        <v>#REF!</v>
      </c>
      <c r="B855" t="e">
        <f>'Comm Input'!#REF!</f>
        <v>#REF!</v>
      </c>
      <c r="C855" t="e">
        <f>'Comm Input'!#REF!</f>
        <v>#REF!</v>
      </c>
      <c r="D855" t="e">
        <f>'Comm Input'!#REF!</f>
        <v>#REF!</v>
      </c>
      <c r="E855" t="e">
        <f>'Comm Input'!#REF!</f>
        <v>#REF!</v>
      </c>
      <c r="F855" t="e">
        <f>'Comm Input'!#REF!</f>
        <v>#REF!</v>
      </c>
      <c r="G855" t="e">
        <f>'Comm Input'!#REF!</f>
        <v>#REF!</v>
      </c>
      <c r="H855" t="e">
        <f>'Comm Input'!#REF!</f>
        <v>#REF!</v>
      </c>
      <c r="I855" t="e">
        <f>'Comm Input'!#REF!</f>
        <v>#REF!</v>
      </c>
      <c r="J855" t="e">
        <f>'Comm Input'!#REF!</f>
        <v>#REF!</v>
      </c>
      <c r="K855" s="1177" t="e">
        <f>'Comm Input'!#REF!</f>
        <v>#REF!</v>
      </c>
      <c r="L855" s="27" t="e">
        <f>'Comm Input'!#REF!</f>
        <v>#REF!</v>
      </c>
      <c r="M855" s="1177" t="e">
        <f>'Comm Input'!#REF!</f>
        <v>#REF!</v>
      </c>
      <c r="N855" s="164" t="e">
        <f>'Comm Input'!#REF!</f>
        <v>#REF!</v>
      </c>
      <c r="O855" s="109" t="e">
        <f>'Comm Input'!#REF!</f>
        <v>#REF!</v>
      </c>
    </row>
    <row r="856" spans="1:15" ht="15" x14ac:dyDescent="0.25">
      <c r="A856" t="e">
        <f>'Comm Input'!#REF!</f>
        <v>#REF!</v>
      </c>
      <c r="B856" t="e">
        <f>'Comm Input'!#REF!</f>
        <v>#REF!</v>
      </c>
      <c r="C856" t="e">
        <f>'Comm Input'!#REF!</f>
        <v>#REF!</v>
      </c>
      <c r="D856" t="e">
        <f>'Comm Input'!#REF!</f>
        <v>#REF!</v>
      </c>
      <c r="E856" t="e">
        <f>'Comm Input'!#REF!</f>
        <v>#REF!</v>
      </c>
      <c r="F856" t="e">
        <f>'Comm Input'!#REF!</f>
        <v>#REF!</v>
      </c>
      <c r="G856" t="e">
        <f>'Comm Input'!#REF!</f>
        <v>#REF!</v>
      </c>
      <c r="H856" t="e">
        <f>'Comm Input'!#REF!</f>
        <v>#REF!</v>
      </c>
      <c r="I856" t="e">
        <f>'Comm Input'!#REF!</f>
        <v>#REF!</v>
      </c>
      <c r="J856" t="e">
        <f>'Comm Input'!#REF!</f>
        <v>#REF!</v>
      </c>
      <c r="K856" t="e">
        <f>'Comm Input'!#REF!</f>
        <v>#REF!</v>
      </c>
      <c r="L856" t="e">
        <f>'Comm Input'!#REF!</f>
        <v>#REF!</v>
      </c>
      <c r="M856" s="11" t="e">
        <f>'Comm Input'!#REF!</f>
        <v>#REF!</v>
      </c>
      <c r="N856" s="11" t="e">
        <f>'Comm Input'!#REF!</f>
        <v>#REF!</v>
      </c>
      <c r="O856" t="e">
        <f>'Comm Input'!#REF!</f>
        <v>#REF!</v>
      </c>
    </row>
    <row r="857" spans="1:15" ht="15" x14ac:dyDescent="0.25">
      <c r="A857" t="e">
        <f>'Comm Input'!#REF!</f>
        <v>#REF!</v>
      </c>
      <c r="B857" t="e">
        <f>'Comm Input'!#REF!</f>
        <v>#REF!</v>
      </c>
      <c r="C857" t="e">
        <f>'Comm Input'!#REF!</f>
        <v>#REF!</v>
      </c>
      <c r="D857" t="e">
        <f>'Comm Input'!#REF!</f>
        <v>#REF!</v>
      </c>
      <c r="E857" t="e">
        <f>'Comm Input'!#REF!</f>
        <v>#REF!</v>
      </c>
      <c r="F857" t="e">
        <f>'Comm Input'!#REF!</f>
        <v>#REF!</v>
      </c>
      <c r="G857" t="e">
        <f>'Comm Input'!#REF!</f>
        <v>#REF!</v>
      </c>
      <c r="H857" t="e">
        <f>'Comm Input'!#REF!</f>
        <v>#REF!</v>
      </c>
      <c r="I857" t="e">
        <f>'Comm Input'!#REF!</f>
        <v>#REF!</v>
      </c>
      <c r="J857" t="e">
        <f>'Comm Input'!#REF!</f>
        <v>#REF!</v>
      </c>
      <c r="K857" t="e">
        <f>'Comm Input'!#REF!</f>
        <v>#REF!</v>
      </c>
      <c r="L857" t="e">
        <f>'Comm Input'!#REF!</f>
        <v>#REF!</v>
      </c>
      <c r="M857" s="11" t="e">
        <f>'Comm Input'!#REF!</f>
        <v>#REF!</v>
      </c>
      <c r="N857" s="11" t="e">
        <f>'Comm Input'!#REF!</f>
        <v>#REF!</v>
      </c>
      <c r="O857" t="e">
        <f>'Comm Input'!#REF!</f>
        <v>#REF!</v>
      </c>
    </row>
    <row r="858" spans="1:15" ht="15" x14ac:dyDescent="0.25">
      <c r="A858" t="e">
        <f>'Comm Input'!#REF!</f>
        <v>#REF!</v>
      </c>
      <c r="B858" t="e">
        <f>'Comm Input'!#REF!</f>
        <v>#REF!</v>
      </c>
      <c r="C858" t="e">
        <f>'Comm Input'!#REF!</f>
        <v>#REF!</v>
      </c>
      <c r="D858" t="e">
        <f>'Comm Input'!#REF!</f>
        <v>#REF!</v>
      </c>
      <c r="E858" t="e">
        <f>'Comm Input'!#REF!</f>
        <v>#REF!</v>
      </c>
      <c r="F858" t="e">
        <f>'Comm Input'!#REF!</f>
        <v>#REF!</v>
      </c>
      <c r="G858" t="e">
        <f>'Comm Input'!#REF!</f>
        <v>#REF!</v>
      </c>
      <c r="H858" t="e">
        <f>'Comm Input'!#REF!</f>
        <v>#REF!</v>
      </c>
      <c r="I858" t="e">
        <f>'Comm Input'!#REF!</f>
        <v>#REF!</v>
      </c>
      <c r="J858" t="e">
        <f>'Comm Input'!#REF!</f>
        <v>#REF!</v>
      </c>
      <c r="K858" t="e">
        <f>'Comm Input'!#REF!</f>
        <v>#REF!</v>
      </c>
      <c r="L858" t="e">
        <f>'Comm Input'!#REF!</f>
        <v>#REF!</v>
      </c>
      <c r="M858" s="11" t="e">
        <f>'Comm Input'!#REF!</f>
        <v>#REF!</v>
      </c>
      <c r="N858" s="11" t="e">
        <f>'Comm Input'!#REF!</f>
        <v>#REF!</v>
      </c>
      <c r="O858" t="e">
        <f>'Comm Input'!#REF!</f>
        <v>#REF!</v>
      </c>
    </row>
    <row r="859" spans="1:15" ht="15" x14ac:dyDescent="0.25">
      <c r="A859" s="199" t="e">
        <f>'Comm Input'!#REF!</f>
        <v>#REF!</v>
      </c>
      <c r="B859" s="35" t="e">
        <f>'Comm Input'!#REF!</f>
        <v>#REF!</v>
      </c>
      <c r="C859" s="46" t="e">
        <f>'Comm Input'!#REF!</f>
        <v>#REF!</v>
      </c>
      <c r="D859" s="8" t="e">
        <f>'Comm Input'!#REF!</f>
        <v>#REF!</v>
      </c>
      <c r="E859" s="158" t="e">
        <f>'Comm Input'!#REF!</f>
        <v>#REF!</v>
      </c>
      <c r="F859" s="117" t="e">
        <f>'Comm Input'!#REF!</f>
        <v>#REF!</v>
      </c>
      <c r="G859" s="158" t="e">
        <f>'Comm Input'!#REF!</f>
        <v>#REF!</v>
      </c>
      <c r="H859" s="158" t="e">
        <f>'Comm Input'!#REF!</f>
        <v>#REF!</v>
      </c>
      <c r="I859" s="158" t="e">
        <f>'Comm Input'!#REF!</f>
        <v>#REF!</v>
      </c>
      <c r="J859" s="117" t="e">
        <f>'Comm Input'!#REF!</f>
        <v>#REF!</v>
      </c>
      <c r="K859" s="158" t="e">
        <f>'Comm Input'!#REF!</f>
        <v>#REF!</v>
      </c>
      <c r="L859" s="158" t="e">
        <f>'Comm Input'!#REF!</f>
        <v>#REF!</v>
      </c>
      <c r="M859" s="159" t="e">
        <f>'Comm Input'!#REF!</f>
        <v>#REF!</v>
      </c>
      <c r="N859" s="159" t="e">
        <f>'Comm Input'!#REF!</f>
        <v>#REF!</v>
      </c>
      <c r="O859" s="158" t="e">
        <f>'Comm Input'!#REF!</f>
        <v>#REF!</v>
      </c>
    </row>
    <row r="860" spans="1:15" ht="15" x14ac:dyDescent="0.25">
      <c r="A860" t="e">
        <f>'Comm Input'!#REF!</f>
        <v>#REF!</v>
      </c>
      <c r="B860" t="e">
        <f>'Comm Input'!#REF!</f>
        <v>#REF!</v>
      </c>
      <c r="C860" t="e">
        <f>'Comm Input'!#REF!</f>
        <v>#REF!</v>
      </c>
      <c r="D860" s="90" t="e">
        <f>'Comm Input'!#REF!</f>
        <v>#REF!</v>
      </c>
      <c r="E860" s="36" t="e">
        <f>'Comm Input'!#REF!</f>
        <v>#REF!</v>
      </c>
      <c r="F860" s="23" t="e">
        <f>'Comm Input'!#REF!</f>
        <v>#REF!</v>
      </c>
      <c r="G860" s="36" t="e">
        <f>'Comm Input'!#REF!</f>
        <v>#REF!</v>
      </c>
      <c r="H860" s="36" t="e">
        <f>'Comm Input'!#REF!</f>
        <v>#REF!</v>
      </c>
      <c r="I860" t="e">
        <f>'Comm Input'!#REF!</f>
        <v>#REF!</v>
      </c>
      <c r="J860" s="23" t="e">
        <f>'Comm Input'!#REF!</f>
        <v>#REF!</v>
      </c>
      <c r="K860" s="22" t="e">
        <f>'Comm Input'!#REF!</f>
        <v>#REF!</v>
      </c>
      <c r="L860" s="23" t="e">
        <f>'Comm Input'!#REF!</f>
        <v>#REF!</v>
      </c>
      <c r="M860" s="23" t="e">
        <f>'Comm Input'!#REF!</f>
        <v>#REF!</v>
      </c>
      <c r="N860" s="23" t="e">
        <f>'Comm Input'!#REF!</f>
        <v>#REF!</v>
      </c>
      <c r="O860" t="e">
        <f>'Comm Input'!#REF!</f>
        <v>#REF!</v>
      </c>
    </row>
    <row r="861" spans="1:15" ht="15" x14ac:dyDescent="0.25">
      <c r="A861" s="11" t="e">
        <f>'Comm Input'!#REF!</f>
        <v>#REF!</v>
      </c>
      <c r="B861" s="11" t="e">
        <f>'Comm Input'!#REF!</f>
        <v>#REF!</v>
      </c>
      <c r="C861" s="11" t="e">
        <f>'Comm Input'!#REF!</f>
        <v>#REF!</v>
      </c>
      <c r="D861" s="11" t="e">
        <f>'Comm Input'!#REF!</f>
        <v>#REF!</v>
      </c>
      <c r="E861" s="36" t="e">
        <f>'Comm Input'!#REF!</f>
        <v>#REF!</v>
      </c>
      <c r="F861" s="23" t="e">
        <f>'Comm Input'!#REF!</f>
        <v>#REF!</v>
      </c>
      <c r="G861" s="36" t="e">
        <f>'Comm Input'!#REF!</f>
        <v>#REF!</v>
      </c>
      <c r="H861" s="36" t="e">
        <f>'Comm Input'!#REF!</f>
        <v>#REF!</v>
      </c>
      <c r="I861" t="e">
        <f>'Comm Input'!#REF!</f>
        <v>#REF!</v>
      </c>
      <c r="J861" s="23" t="e">
        <f>'Comm Input'!#REF!</f>
        <v>#REF!</v>
      </c>
      <c r="K861" s="22" t="e">
        <f>'Comm Input'!#REF!</f>
        <v>#REF!</v>
      </c>
      <c r="L861" s="23" t="e">
        <f>'Comm Input'!#REF!</f>
        <v>#REF!</v>
      </c>
      <c r="M861" s="23" t="e">
        <f>'Comm Input'!#REF!</f>
        <v>#REF!</v>
      </c>
      <c r="N861" s="23" t="e">
        <f>'Comm Input'!#REF!</f>
        <v>#REF!</v>
      </c>
      <c r="O861" t="e">
        <f>'Comm Input'!#REF!</f>
        <v>#REF!</v>
      </c>
    </row>
    <row r="862" spans="1:15" ht="15" x14ac:dyDescent="0.25">
      <c r="A862" s="11" t="e">
        <f>'Comm Input'!#REF!</f>
        <v>#REF!</v>
      </c>
      <c r="B862" s="11" t="e">
        <f>'Comm Input'!#REF!</f>
        <v>#REF!</v>
      </c>
      <c r="C862" t="e">
        <f>'Comm Input'!#REF!</f>
        <v>#REF!</v>
      </c>
      <c r="D862" s="11" t="e">
        <f>'Comm Input'!#REF!</f>
        <v>#REF!</v>
      </c>
      <c r="E862" s="36" t="e">
        <f>'Comm Input'!#REF!</f>
        <v>#REF!</v>
      </c>
      <c r="F862" s="23" t="e">
        <f>'Comm Input'!#REF!</f>
        <v>#REF!</v>
      </c>
      <c r="G862" s="36" t="e">
        <f>'Comm Input'!#REF!</f>
        <v>#REF!</v>
      </c>
      <c r="H862" s="36" t="e">
        <f>'Comm Input'!#REF!</f>
        <v>#REF!</v>
      </c>
      <c r="I862" t="e">
        <f>'Comm Input'!#REF!</f>
        <v>#REF!</v>
      </c>
      <c r="J862" s="23" t="e">
        <f>'Comm Input'!#REF!</f>
        <v>#REF!</v>
      </c>
      <c r="K862" s="22" t="e">
        <f>'Comm Input'!#REF!</f>
        <v>#REF!</v>
      </c>
      <c r="L862" s="23" t="e">
        <f>'Comm Input'!#REF!</f>
        <v>#REF!</v>
      </c>
      <c r="M862" s="23" t="e">
        <f>'Comm Input'!#REF!</f>
        <v>#REF!</v>
      </c>
      <c r="N862" s="23" t="e">
        <f>'Comm Input'!#REF!</f>
        <v>#REF!</v>
      </c>
      <c r="O862" t="e">
        <f>'Comm Input'!#REF!</f>
        <v>#REF!</v>
      </c>
    </row>
    <row r="863" spans="1:15" ht="23.25" x14ac:dyDescent="0.35">
      <c r="A863" s="11" t="e">
        <f>'Comm Input'!#REF!</f>
        <v>#REF!</v>
      </c>
      <c r="B863" s="11" t="e">
        <f>'Comm Input'!#REF!</f>
        <v>#REF!</v>
      </c>
      <c r="C863" s="11" t="e">
        <f>'Comm Input'!#REF!</f>
        <v>#REF!</v>
      </c>
      <c r="D863" s="11" t="e">
        <f>'Comm Input'!#REF!</f>
        <v>#REF!</v>
      </c>
      <c r="E863" s="36" t="e">
        <f>'Comm Input'!#REF!</f>
        <v>#REF!</v>
      </c>
      <c r="F863" s="23" t="e">
        <f>'Comm Input'!#REF!</f>
        <v>#REF!</v>
      </c>
      <c r="G863" s="36" t="e">
        <f>'Comm Input'!#REF!</f>
        <v>#REF!</v>
      </c>
      <c r="H863" s="36" t="e">
        <f>'Comm Input'!#REF!</f>
        <v>#REF!</v>
      </c>
      <c r="I863" t="e">
        <f>'Comm Input'!#REF!</f>
        <v>#REF!</v>
      </c>
      <c r="J863" s="23" t="e">
        <f>'Comm Input'!#REF!</f>
        <v>#REF!</v>
      </c>
      <c r="K863" s="22" t="e">
        <f>'Comm Input'!#REF!</f>
        <v>#REF!</v>
      </c>
      <c r="L863" s="51" t="e">
        <f>'Comm Input'!#REF!</f>
        <v>#REF!</v>
      </c>
      <c r="M863" s="23" t="e">
        <f>'Comm Input'!#REF!</f>
        <v>#REF!</v>
      </c>
      <c r="N863" s="23" t="e">
        <f>'Comm Input'!#REF!</f>
        <v>#REF!</v>
      </c>
      <c r="O863" t="e">
        <f>'Comm Input'!#REF!</f>
        <v>#REF!</v>
      </c>
    </row>
    <row r="864" spans="1:15" ht="15" x14ac:dyDescent="0.25">
      <c r="A864" s="11" t="e">
        <f>'Comm Input'!#REF!</f>
        <v>#REF!</v>
      </c>
      <c r="B864" t="e">
        <f>'Comm Input'!#REF!</f>
        <v>#REF!</v>
      </c>
      <c r="C864" t="e">
        <f>'Comm Input'!#REF!</f>
        <v>#REF!</v>
      </c>
      <c r="D864" s="40" t="e">
        <f>'Comm Input'!#REF!</f>
        <v>#REF!</v>
      </c>
      <c r="E864" s="36" t="e">
        <f>'Comm Input'!#REF!</f>
        <v>#REF!</v>
      </c>
      <c r="F864" s="22" t="e">
        <f>'Comm Input'!#REF!</f>
        <v>#REF!</v>
      </c>
      <c r="G864" s="36" t="e">
        <f>'Comm Input'!#REF!</f>
        <v>#REF!</v>
      </c>
      <c r="H864" s="38" t="e">
        <f>'Comm Input'!#REF!</f>
        <v>#REF!</v>
      </c>
      <c r="I864" s="38" t="e">
        <f>'Comm Input'!#REF!</f>
        <v>#REF!</v>
      </c>
      <c r="J864" s="22" t="e">
        <f>'Comm Input'!#REF!</f>
        <v>#REF!</v>
      </c>
      <c r="K864" s="22" t="e">
        <f>'Comm Input'!#REF!</f>
        <v>#REF!</v>
      </c>
      <c r="L864" s="23" t="e">
        <f>'Comm Input'!#REF!</f>
        <v>#REF!</v>
      </c>
      <c r="M864" s="23" t="e">
        <f>'Comm Input'!#REF!</f>
        <v>#REF!</v>
      </c>
      <c r="N864" s="23" t="e">
        <f>'Comm Input'!#REF!</f>
        <v>#REF!</v>
      </c>
      <c r="O864" t="e">
        <f>'Comm Input'!#REF!</f>
        <v>#REF!</v>
      </c>
    </row>
    <row r="865" spans="1:15" ht="15" x14ac:dyDescent="0.25">
      <c r="A865" s="11" t="e">
        <f>'Comm Input'!#REF!</f>
        <v>#REF!</v>
      </c>
      <c r="B865" t="e">
        <f>'Comm Input'!#REF!</f>
        <v>#REF!</v>
      </c>
      <c r="C865" s="11" t="e">
        <f>'Comm Input'!#REF!</f>
        <v>#REF!</v>
      </c>
      <c r="D865" s="40" t="e">
        <f>'Comm Input'!#REF!</f>
        <v>#REF!</v>
      </c>
      <c r="E865" s="36" t="e">
        <f>'Comm Input'!#REF!</f>
        <v>#REF!</v>
      </c>
      <c r="F865" s="22" t="e">
        <f>'Comm Input'!#REF!</f>
        <v>#REF!</v>
      </c>
      <c r="G865" s="36" t="e">
        <f>'Comm Input'!#REF!</f>
        <v>#REF!</v>
      </c>
      <c r="H865" s="38" t="e">
        <f>'Comm Input'!#REF!</f>
        <v>#REF!</v>
      </c>
      <c r="I865" s="38" t="e">
        <f>'Comm Input'!#REF!</f>
        <v>#REF!</v>
      </c>
      <c r="J865" s="22" t="e">
        <f>'Comm Input'!#REF!</f>
        <v>#REF!</v>
      </c>
      <c r="K865" s="22" t="e">
        <f>'Comm Input'!#REF!</f>
        <v>#REF!</v>
      </c>
      <c r="L865" s="23" t="e">
        <f>'Comm Input'!#REF!</f>
        <v>#REF!</v>
      </c>
      <c r="M865" s="23" t="e">
        <f>'Comm Input'!#REF!</f>
        <v>#REF!</v>
      </c>
      <c r="N865" s="23" t="e">
        <f>'Comm Input'!#REF!</f>
        <v>#REF!</v>
      </c>
      <c r="O865" t="e">
        <f>'Comm Input'!#REF!</f>
        <v>#REF!</v>
      </c>
    </row>
    <row r="866" spans="1:15" ht="15" x14ac:dyDescent="0.25">
      <c r="A866" t="e">
        <f>'Comm Input'!#REF!</f>
        <v>#REF!</v>
      </c>
      <c r="B866" t="e">
        <f>'Comm Input'!#REF!</f>
        <v>#REF!</v>
      </c>
      <c r="C866" t="e">
        <f>'Comm Input'!#REF!</f>
        <v>#REF!</v>
      </c>
      <c r="D866" t="e">
        <f>'Comm Input'!#REF!</f>
        <v>#REF!</v>
      </c>
      <c r="E866" t="e">
        <f>'Comm Input'!#REF!</f>
        <v>#REF!</v>
      </c>
      <c r="F866" t="e">
        <f>'Comm Input'!#REF!</f>
        <v>#REF!</v>
      </c>
      <c r="G866" t="e">
        <f>'Comm Input'!#REF!</f>
        <v>#REF!</v>
      </c>
      <c r="H866" t="e">
        <f>'Comm Input'!#REF!</f>
        <v>#REF!</v>
      </c>
      <c r="I866" t="e">
        <f>'Comm Input'!#REF!</f>
        <v>#REF!</v>
      </c>
      <c r="J866" t="e">
        <f>'Comm Input'!#REF!</f>
        <v>#REF!</v>
      </c>
      <c r="K866" t="e">
        <f>'Comm Input'!#REF!</f>
        <v>#REF!</v>
      </c>
      <c r="L866" t="e">
        <f>'Comm Input'!#REF!</f>
        <v>#REF!</v>
      </c>
      <c r="M866" s="11" t="e">
        <f>'Comm Input'!#REF!</f>
        <v>#REF!</v>
      </c>
      <c r="N866" s="11" t="e">
        <f>'Comm Input'!#REF!</f>
        <v>#REF!</v>
      </c>
      <c r="O866" t="e">
        <f>'Comm Input'!#REF!</f>
        <v>#REF!</v>
      </c>
    </row>
    <row r="867" spans="1:15" ht="23.25" x14ac:dyDescent="0.35">
      <c r="A867" t="e">
        <f>'Comm Input'!#REF!</f>
        <v>#REF!</v>
      </c>
      <c r="B867" t="e">
        <f>'Comm Input'!#REF!</f>
        <v>#REF!</v>
      </c>
      <c r="C867" t="e">
        <f>'Comm Input'!#REF!</f>
        <v>#REF!</v>
      </c>
      <c r="D867" t="e">
        <f>'Comm Input'!#REF!</f>
        <v>#REF!</v>
      </c>
      <c r="E867" t="e">
        <f>'Comm Input'!#REF!</f>
        <v>#REF!</v>
      </c>
      <c r="F867" t="e">
        <f>'Comm Input'!#REF!</f>
        <v>#REF!</v>
      </c>
      <c r="G867" t="e">
        <f>'Comm Input'!#REF!</f>
        <v>#REF!</v>
      </c>
      <c r="H867" t="e">
        <f>'Comm Input'!#REF!</f>
        <v>#REF!</v>
      </c>
      <c r="I867" t="e">
        <f>'Comm Input'!#REF!</f>
        <v>#REF!</v>
      </c>
      <c r="J867" t="e">
        <f>'Comm Input'!#REF!</f>
        <v>#REF!</v>
      </c>
      <c r="K867" s="1177" t="e">
        <f>'Comm Input'!#REF!</f>
        <v>#REF!</v>
      </c>
      <c r="L867" s="1172" t="e">
        <f>'Comm Input'!#REF!</f>
        <v>#REF!</v>
      </c>
      <c r="M867" s="1177" t="e">
        <f>'Comm Input'!#REF!</f>
        <v>#REF!</v>
      </c>
      <c r="N867" s="164" t="e">
        <f>'Comm Input'!#REF!</f>
        <v>#REF!</v>
      </c>
      <c r="O867" s="109" t="e">
        <f>'Comm Input'!#REF!</f>
        <v>#REF!</v>
      </c>
    </row>
    <row r="868" spans="1:15" ht="15" x14ac:dyDescent="0.25">
      <c r="A868" t="e">
        <f>'Comm Input'!#REF!</f>
        <v>#REF!</v>
      </c>
      <c r="B868" t="e">
        <f>'Comm Input'!#REF!</f>
        <v>#REF!</v>
      </c>
      <c r="C868" t="e">
        <f>'Comm Input'!#REF!</f>
        <v>#REF!</v>
      </c>
      <c r="D868" t="e">
        <f>'Comm Input'!#REF!</f>
        <v>#REF!</v>
      </c>
      <c r="E868" t="e">
        <f>'Comm Input'!#REF!</f>
        <v>#REF!</v>
      </c>
      <c r="F868" t="e">
        <f>'Comm Input'!#REF!</f>
        <v>#REF!</v>
      </c>
      <c r="G868" t="e">
        <f>'Comm Input'!#REF!</f>
        <v>#REF!</v>
      </c>
      <c r="H868" t="e">
        <f>'Comm Input'!#REF!</f>
        <v>#REF!</v>
      </c>
      <c r="I868" t="e">
        <f>'Comm Input'!#REF!</f>
        <v>#REF!</v>
      </c>
      <c r="J868" t="e">
        <f>'Comm Input'!#REF!</f>
        <v>#REF!</v>
      </c>
      <c r="K868" t="e">
        <f>'Comm Input'!#REF!</f>
        <v>#REF!</v>
      </c>
      <c r="L868" t="e">
        <f>'Comm Input'!#REF!</f>
        <v>#REF!</v>
      </c>
      <c r="M868" s="11" t="e">
        <f>'Comm Input'!#REF!</f>
        <v>#REF!</v>
      </c>
      <c r="N868" s="11" t="e">
        <f>'Comm Input'!#REF!</f>
        <v>#REF!</v>
      </c>
      <c r="O868" t="e">
        <f>'Comm Input'!#REF!</f>
        <v>#REF!</v>
      </c>
    </row>
    <row r="869" spans="1:15" ht="15" x14ac:dyDescent="0.25">
      <c r="A869" t="e">
        <f>'Comm Input'!#REF!</f>
        <v>#REF!</v>
      </c>
      <c r="B869" t="e">
        <f>'Comm Input'!#REF!</f>
        <v>#REF!</v>
      </c>
      <c r="C869" t="e">
        <f>'Comm Input'!#REF!</f>
        <v>#REF!</v>
      </c>
      <c r="D869" t="e">
        <f>'Comm Input'!#REF!</f>
        <v>#REF!</v>
      </c>
      <c r="E869" t="e">
        <f>'Comm Input'!#REF!</f>
        <v>#REF!</v>
      </c>
      <c r="F869" t="e">
        <f>'Comm Input'!#REF!</f>
        <v>#REF!</v>
      </c>
      <c r="G869" t="e">
        <f>'Comm Input'!#REF!</f>
        <v>#REF!</v>
      </c>
      <c r="H869" t="e">
        <f>'Comm Input'!#REF!</f>
        <v>#REF!</v>
      </c>
      <c r="I869" t="e">
        <f>'Comm Input'!#REF!</f>
        <v>#REF!</v>
      </c>
      <c r="J869" t="e">
        <f>'Comm Input'!#REF!</f>
        <v>#REF!</v>
      </c>
      <c r="K869" t="e">
        <f>'Comm Input'!#REF!</f>
        <v>#REF!</v>
      </c>
      <c r="L869" t="e">
        <f>'Comm Input'!#REF!</f>
        <v>#REF!</v>
      </c>
      <c r="M869" s="11" t="e">
        <f>'Comm Input'!#REF!</f>
        <v>#REF!</v>
      </c>
      <c r="N869" s="11" t="e">
        <f>'Comm Input'!#REF!</f>
        <v>#REF!</v>
      </c>
      <c r="O869" t="e">
        <f>'Comm Input'!#REF!</f>
        <v>#REF!</v>
      </c>
    </row>
    <row r="870" spans="1:15" ht="15" x14ac:dyDescent="0.25">
      <c r="A870" t="e">
        <f>'Comm Input'!#REF!</f>
        <v>#REF!</v>
      </c>
      <c r="B870" t="e">
        <f>'Comm Input'!#REF!</f>
        <v>#REF!</v>
      </c>
      <c r="C870" t="e">
        <f>'Comm Input'!#REF!</f>
        <v>#REF!</v>
      </c>
      <c r="D870" t="e">
        <f>'Comm Input'!#REF!</f>
        <v>#REF!</v>
      </c>
      <c r="E870" t="e">
        <f>'Comm Input'!#REF!</f>
        <v>#REF!</v>
      </c>
      <c r="F870" t="e">
        <f>'Comm Input'!#REF!</f>
        <v>#REF!</v>
      </c>
      <c r="G870" t="e">
        <f>'Comm Input'!#REF!</f>
        <v>#REF!</v>
      </c>
      <c r="H870" t="e">
        <f>'Comm Input'!#REF!</f>
        <v>#REF!</v>
      </c>
      <c r="I870" t="e">
        <f>'Comm Input'!#REF!</f>
        <v>#REF!</v>
      </c>
      <c r="J870" t="e">
        <f>'Comm Input'!#REF!</f>
        <v>#REF!</v>
      </c>
      <c r="K870" t="e">
        <f>'Comm Input'!#REF!</f>
        <v>#REF!</v>
      </c>
      <c r="L870" t="e">
        <f>'Comm Input'!#REF!</f>
        <v>#REF!</v>
      </c>
      <c r="M870" s="11" t="e">
        <f>'Comm Input'!#REF!</f>
        <v>#REF!</v>
      </c>
      <c r="N870" s="11" t="e">
        <f>'Comm Input'!#REF!</f>
        <v>#REF!</v>
      </c>
      <c r="O870" t="e">
        <f>'Comm Input'!#REF!</f>
        <v>#REF!</v>
      </c>
    </row>
    <row r="871" spans="1:15" ht="15" x14ac:dyDescent="0.25">
      <c r="A871" s="199" t="e">
        <f>'Comm Input'!#REF!</f>
        <v>#REF!</v>
      </c>
      <c r="B871" s="35" t="e">
        <f>'Comm Input'!#REF!</f>
        <v>#REF!</v>
      </c>
      <c r="C871" s="46" t="e">
        <f>'Comm Input'!#REF!</f>
        <v>#REF!</v>
      </c>
      <c r="D871" s="8" t="e">
        <f>'Comm Input'!#REF!</f>
        <v>#REF!</v>
      </c>
      <c r="E871" s="158" t="e">
        <f>'Comm Input'!#REF!</f>
        <v>#REF!</v>
      </c>
      <c r="F871" s="117" t="e">
        <f>'Comm Input'!#REF!</f>
        <v>#REF!</v>
      </c>
      <c r="G871" s="158" t="e">
        <f>'Comm Input'!#REF!</f>
        <v>#REF!</v>
      </c>
      <c r="H871" s="158" t="e">
        <f>'Comm Input'!#REF!</f>
        <v>#REF!</v>
      </c>
      <c r="I871" s="158" t="e">
        <f>'Comm Input'!#REF!</f>
        <v>#REF!</v>
      </c>
      <c r="J871" s="117" t="e">
        <f>'Comm Input'!#REF!</f>
        <v>#REF!</v>
      </c>
      <c r="K871" s="158" t="e">
        <f>'Comm Input'!#REF!</f>
        <v>#REF!</v>
      </c>
      <c r="L871" s="117" t="e">
        <f>'Comm Input'!#REF!</f>
        <v>#REF!</v>
      </c>
      <c r="M871" s="159" t="e">
        <f>'Comm Input'!#REF!</f>
        <v>#REF!</v>
      </c>
      <c r="N871" s="159" t="e">
        <f>'Comm Input'!#REF!</f>
        <v>#REF!</v>
      </c>
      <c r="O871" s="158" t="e">
        <f>'Comm Input'!#REF!</f>
        <v>#REF!</v>
      </c>
    </row>
    <row r="872" spans="1:15" ht="15" x14ac:dyDescent="0.25">
      <c r="A872" t="e">
        <f>'Comm Input'!#REF!</f>
        <v>#REF!</v>
      </c>
      <c r="B872" t="e">
        <f>'Comm Input'!#REF!</f>
        <v>#REF!</v>
      </c>
      <c r="C872" t="e">
        <f>'Comm Input'!#REF!</f>
        <v>#REF!</v>
      </c>
      <c r="D872" s="90" t="e">
        <f>'Comm Input'!#REF!</f>
        <v>#REF!</v>
      </c>
      <c r="E872" s="36" t="e">
        <f>'Comm Input'!#REF!</f>
        <v>#REF!</v>
      </c>
      <c r="F872" s="23" t="e">
        <f>'Comm Input'!#REF!</f>
        <v>#REF!</v>
      </c>
      <c r="G872" s="36" t="e">
        <f>'Comm Input'!#REF!</f>
        <v>#REF!</v>
      </c>
      <c r="H872" s="36" t="e">
        <f>'Comm Input'!#REF!</f>
        <v>#REF!</v>
      </c>
      <c r="I872" t="e">
        <f>'Comm Input'!#REF!</f>
        <v>#REF!</v>
      </c>
      <c r="J872" s="23" t="e">
        <f>'Comm Input'!#REF!</f>
        <v>#REF!</v>
      </c>
      <c r="K872" s="22" t="e">
        <f>'Comm Input'!#REF!</f>
        <v>#REF!</v>
      </c>
      <c r="L872" s="23" t="e">
        <f>'Comm Input'!#REF!</f>
        <v>#REF!</v>
      </c>
      <c r="M872" s="23" t="e">
        <f>'Comm Input'!#REF!</f>
        <v>#REF!</v>
      </c>
      <c r="N872" s="23" t="e">
        <f>'Comm Input'!#REF!</f>
        <v>#REF!</v>
      </c>
      <c r="O872" t="e">
        <f>'Comm Input'!#REF!</f>
        <v>#REF!</v>
      </c>
    </row>
    <row r="873" spans="1:15" ht="15" x14ac:dyDescent="0.25">
      <c r="A873" s="11" t="e">
        <f>'Comm Input'!#REF!</f>
        <v>#REF!</v>
      </c>
      <c r="B873" s="11" t="e">
        <f>'Comm Input'!#REF!</f>
        <v>#REF!</v>
      </c>
      <c r="C873" s="11" t="e">
        <f>'Comm Input'!#REF!</f>
        <v>#REF!</v>
      </c>
      <c r="D873" s="11" t="e">
        <f>'Comm Input'!#REF!</f>
        <v>#REF!</v>
      </c>
      <c r="E873" s="36" t="e">
        <f>'Comm Input'!#REF!</f>
        <v>#REF!</v>
      </c>
      <c r="F873" s="23" t="e">
        <f>'Comm Input'!#REF!</f>
        <v>#REF!</v>
      </c>
      <c r="G873" s="36" t="e">
        <f>'Comm Input'!#REF!</f>
        <v>#REF!</v>
      </c>
      <c r="H873" s="36" t="e">
        <f>'Comm Input'!#REF!</f>
        <v>#REF!</v>
      </c>
      <c r="I873" t="e">
        <f>'Comm Input'!#REF!</f>
        <v>#REF!</v>
      </c>
      <c r="J873" s="23" t="e">
        <f>'Comm Input'!#REF!</f>
        <v>#REF!</v>
      </c>
      <c r="K873" s="22" t="e">
        <f>'Comm Input'!#REF!</f>
        <v>#REF!</v>
      </c>
      <c r="L873" s="23" t="e">
        <f>'Comm Input'!#REF!</f>
        <v>#REF!</v>
      </c>
      <c r="M873" s="23" t="e">
        <f>'Comm Input'!#REF!</f>
        <v>#REF!</v>
      </c>
      <c r="N873" s="23" t="e">
        <f>'Comm Input'!#REF!</f>
        <v>#REF!</v>
      </c>
      <c r="O873" t="e">
        <f>'Comm Input'!#REF!</f>
        <v>#REF!</v>
      </c>
    </row>
    <row r="874" spans="1:15" ht="15" x14ac:dyDescent="0.25">
      <c r="A874" s="11" t="e">
        <f>'Comm Input'!#REF!</f>
        <v>#REF!</v>
      </c>
      <c r="B874" s="11" t="e">
        <f>'Comm Input'!#REF!</f>
        <v>#REF!</v>
      </c>
      <c r="C874" t="e">
        <f>'Comm Input'!#REF!</f>
        <v>#REF!</v>
      </c>
      <c r="D874" s="12" t="e">
        <f>'Comm Input'!#REF!</f>
        <v>#REF!</v>
      </c>
      <c r="E874" s="36" t="e">
        <f>'Comm Input'!#REF!</f>
        <v>#REF!</v>
      </c>
      <c r="F874" s="23" t="e">
        <f>'Comm Input'!#REF!</f>
        <v>#REF!</v>
      </c>
      <c r="G874" s="36" t="e">
        <f>'Comm Input'!#REF!</f>
        <v>#REF!</v>
      </c>
      <c r="H874" s="36" t="e">
        <f>'Comm Input'!#REF!</f>
        <v>#REF!</v>
      </c>
      <c r="I874" t="e">
        <f>'Comm Input'!#REF!</f>
        <v>#REF!</v>
      </c>
      <c r="J874" s="23" t="e">
        <f>'Comm Input'!#REF!</f>
        <v>#REF!</v>
      </c>
      <c r="K874" s="22" t="e">
        <f>'Comm Input'!#REF!</f>
        <v>#REF!</v>
      </c>
      <c r="L874" s="23" t="e">
        <f>'Comm Input'!#REF!</f>
        <v>#REF!</v>
      </c>
      <c r="M874" s="23" t="e">
        <f>'Comm Input'!#REF!</f>
        <v>#REF!</v>
      </c>
      <c r="N874" s="23" t="e">
        <f>'Comm Input'!#REF!</f>
        <v>#REF!</v>
      </c>
      <c r="O874" t="e">
        <f>'Comm Input'!#REF!</f>
        <v>#REF!</v>
      </c>
    </row>
    <row r="875" spans="1:15" ht="15" x14ac:dyDescent="0.25">
      <c r="A875" s="11" t="e">
        <f>'Comm Input'!#REF!</f>
        <v>#REF!</v>
      </c>
      <c r="B875" s="11" t="e">
        <f>'Comm Input'!#REF!</f>
        <v>#REF!</v>
      </c>
      <c r="C875" s="11" t="e">
        <f>'Comm Input'!#REF!</f>
        <v>#REF!</v>
      </c>
      <c r="D875" s="11" t="e">
        <f>'Comm Input'!#REF!</f>
        <v>#REF!</v>
      </c>
      <c r="E875" s="36" t="e">
        <f>'Comm Input'!#REF!</f>
        <v>#REF!</v>
      </c>
      <c r="F875" s="23" t="e">
        <f>'Comm Input'!#REF!</f>
        <v>#REF!</v>
      </c>
      <c r="G875" s="36" t="e">
        <f>'Comm Input'!#REF!</f>
        <v>#REF!</v>
      </c>
      <c r="H875" s="36" t="e">
        <f>'Comm Input'!#REF!</f>
        <v>#REF!</v>
      </c>
      <c r="I875" t="e">
        <f>'Comm Input'!#REF!</f>
        <v>#REF!</v>
      </c>
      <c r="J875" s="23" t="e">
        <f>'Comm Input'!#REF!</f>
        <v>#REF!</v>
      </c>
      <c r="K875" s="22" t="e">
        <f>'Comm Input'!#REF!</f>
        <v>#REF!</v>
      </c>
      <c r="L875" s="23" t="e">
        <f>'Comm Input'!#REF!</f>
        <v>#REF!</v>
      </c>
      <c r="M875" s="23" t="e">
        <f>'Comm Input'!#REF!</f>
        <v>#REF!</v>
      </c>
      <c r="N875" s="23" t="e">
        <f>'Comm Input'!#REF!</f>
        <v>#REF!</v>
      </c>
      <c r="O875" t="e">
        <f>'Comm Input'!#REF!</f>
        <v>#REF!</v>
      </c>
    </row>
    <row r="876" spans="1:15" ht="15" x14ac:dyDescent="0.25">
      <c r="A876" s="11" t="e">
        <f>'Comm Input'!#REF!</f>
        <v>#REF!</v>
      </c>
      <c r="B876" t="e">
        <f>'Comm Input'!#REF!</f>
        <v>#REF!</v>
      </c>
      <c r="C876" t="e">
        <f>'Comm Input'!#REF!</f>
        <v>#REF!</v>
      </c>
      <c r="D876" s="40" t="e">
        <f>'Comm Input'!#REF!</f>
        <v>#REF!</v>
      </c>
      <c r="E876" s="36" t="e">
        <f>'Comm Input'!#REF!</f>
        <v>#REF!</v>
      </c>
      <c r="F876" s="22" t="e">
        <f>'Comm Input'!#REF!</f>
        <v>#REF!</v>
      </c>
      <c r="G876" s="36" t="e">
        <f>'Comm Input'!#REF!</f>
        <v>#REF!</v>
      </c>
      <c r="H876" s="38" t="e">
        <f>'Comm Input'!#REF!</f>
        <v>#REF!</v>
      </c>
      <c r="I876" s="38" t="e">
        <f>'Comm Input'!#REF!</f>
        <v>#REF!</v>
      </c>
      <c r="J876" s="22" t="e">
        <f>'Comm Input'!#REF!</f>
        <v>#REF!</v>
      </c>
      <c r="K876" s="22" t="e">
        <f>'Comm Input'!#REF!</f>
        <v>#REF!</v>
      </c>
      <c r="L876" s="23" t="e">
        <f>'Comm Input'!#REF!</f>
        <v>#REF!</v>
      </c>
      <c r="M876" s="23" t="e">
        <f>'Comm Input'!#REF!</f>
        <v>#REF!</v>
      </c>
      <c r="N876" s="23" t="e">
        <f>'Comm Input'!#REF!</f>
        <v>#REF!</v>
      </c>
      <c r="O876" t="e">
        <f>'Comm Input'!#REF!</f>
        <v>#REF!</v>
      </c>
    </row>
    <row r="877" spans="1:15" ht="15" x14ac:dyDescent="0.25">
      <c r="A877" s="11" t="e">
        <f>'Comm Input'!#REF!</f>
        <v>#REF!</v>
      </c>
      <c r="B877" t="e">
        <f>'Comm Input'!#REF!</f>
        <v>#REF!</v>
      </c>
      <c r="C877" s="11" t="e">
        <f>'Comm Input'!#REF!</f>
        <v>#REF!</v>
      </c>
      <c r="D877" s="40" t="e">
        <f>'Comm Input'!#REF!</f>
        <v>#REF!</v>
      </c>
      <c r="E877" s="36" t="e">
        <f>'Comm Input'!#REF!</f>
        <v>#REF!</v>
      </c>
      <c r="F877" s="22" t="e">
        <f>'Comm Input'!#REF!</f>
        <v>#REF!</v>
      </c>
      <c r="G877" s="36" t="e">
        <f>'Comm Input'!#REF!</f>
        <v>#REF!</v>
      </c>
      <c r="H877" s="38" t="e">
        <f>'Comm Input'!#REF!</f>
        <v>#REF!</v>
      </c>
      <c r="I877" s="38" t="e">
        <f>'Comm Input'!#REF!</f>
        <v>#REF!</v>
      </c>
      <c r="J877" s="22" t="e">
        <f>'Comm Input'!#REF!</f>
        <v>#REF!</v>
      </c>
      <c r="K877" s="22" t="e">
        <f>'Comm Input'!#REF!</f>
        <v>#REF!</v>
      </c>
      <c r="L877" s="23" t="e">
        <f>'Comm Input'!#REF!</f>
        <v>#REF!</v>
      </c>
      <c r="M877" s="23" t="e">
        <f>'Comm Input'!#REF!</f>
        <v>#REF!</v>
      </c>
      <c r="N877" s="23" t="e">
        <f>'Comm Input'!#REF!</f>
        <v>#REF!</v>
      </c>
      <c r="O877" t="e">
        <f>'Comm Input'!#REF!</f>
        <v>#REF!</v>
      </c>
    </row>
    <row r="878" spans="1:15" ht="15" x14ac:dyDescent="0.25">
      <c r="A878" t="e">
        <f>'Comm Input'!#REF!</f>
        <v>#REF!</v>
      </c>
      <c r="B878" t="e">
        <f>'Comm Input'!#REF!</f>
        <v>#REF!</v>
      </c>
      <c r="C878" t="e">
        <f>'Comm Input'!#REF!</f>
        <v>#REF!</v>
      </c>
      <c r="D878" t="e">
        <f>'Comm Input'!#REF!</f>
        <v>#REF!</v>
      </c>
      <c r="E878" t="e">
        <f>'Comm Input'!#REF!</f>
        <v>#REF!</v>
      </c>
      <c r="F878" t="e">
        <f>'Comm Input'!#REF!</f>
        <v>#REF!</v>
      </c>
      <c r="G878" t="e">
        <f>'Comm Input'!#REF!</f>
        <v>#REF!</v>
      </c>
      <c r="H878" t="e">
        <f>'Comm Input'!#REF!</f>
        <v>#REF!</v>
      </c>
      <c r="I878" t="e">
        <f>'Comm Input'!#REF!</f>
        <v>#REF!</v>
      </c>
      <c r="J878" t="e">
        <f>'Comm Input'!#REF!</f>
        <v>#REF!</v>
      </c>
      <c r="K878" t="e">
        <f>'Comm Input'!#REF!</f>
        <v>#REF!</v>
      </c>
      <c r="L878" t="e">
        <f>'Comm Input'!#REF!</f>
        <v>#REF!</v>
      </c>
      <c r="M878" s="11" t="e">
        <f>'Comm Input'!#REF!</f>
        <v>#REF!</v>
      </c>
      <c r="N878" s="11" t="e">
        <f>'Comm Input'!#REF!</f>
        <v>#REF!</v>
      </c>
      <c r="O878" t="e">
        <f>'Comm Input'!#REF!</f>
        <v>#REF!</v>
      </c>
    </row>
    <row r="879" spans="1:15" ht="23.25" x14ac:dyDescent="0.35">
      <c r="A879" t="e">
        <f>'Comm Input'!#REF!</f>
        <v>#REF!</v>
      </c>
      <c r="B879" t="e">
        <f>'Comm Input'!#REF!</f>
        <v>#REF!</v>
      </c>
      <c r="C879" t="e">
        <f>'Comm Input'!#REF!</f>
        <v>#REF!</v>
      </c>
      <c r="D879" t="e">
        <f>'Comm Input'!#REF!</f>
        <v>#REF!</v>
      </c>
      <c r="E879" t="e">
        <f>'Comm Input'!#REF!</f>
        <v>#REF!</v>
      </c>
      <c r="F879" t="e">
        <f>'Comm Input'!#REF!</f>
        <v>#REF!</v>
      </c>
      <c r="G879" t="e">
        <f>'Comm Input'!#REF!</f>
        <v>#REF!</v>
      </c>
      <c r="H879" t="e">
        <f>'Comm Input'!#REF!</f>
        <v>#REF!</v>
      </c>
      <c r="I879" t="e">
        <f>'Comm Input'!#REF!</f>
        <v>#REF!</v>
      </c>
      <c r="J879" t="e">
        <f>'Comm Input'!#REF!</f>
        <v>#REF!</v>
      </c>
      <c r="K879" s="1177" t="e">
        <f>'Comm Input'!#REF!</f>
        <v>#REF!</v>
      </c>
      <c r="L879" s="27" t="e">
        <f>'Comm Input'!#REF!</f>
        <v>#REF!</v>
      </c>
      <c r="M879" s="1177" t="e">
        <f>'Comm Input'!#REF!</f>
        <v>#REF!</v>
      </c>
      <c r="N879" s="164" t="e">
        <f>'Comm Input'!#REF!</f>
        <v>#REF!</v>
      </c>
      <c r="O879" s="109" t="e">
        <f>'Comm Input'!#REF!</f>
        <v>#REF!</v>
      </c>
    </row>
    <row r="880" spans="1:15" ht="15" x14ac:dyDescent="0.25">
      <c r="A880" t="e">
        <f>'Comm Input'!#REF!</f>
        <v>#REF!</v>
      </c>
      <c r="B880" t="e">
        <f>'Comm Input'!#REF!</f>
        <v>#REF!</v>
      </c>
      <c r="C880" t="e">
        <f>'Comm Input'!#REF!</f>
        <v>#REF!</v>
      </c>
      <c r="D880" t="e">
        <f>'Comm Input'!#REF!</f>
        <v>#REF!</v>
      </c>
      <c r="E880" t="e">
        <f>'Comm Input'!#REF!</f>
        <v>#REF!</v>
      </c>
      <c r="F880" t="e">
        <f>'Comm Input'!#REF!</f>
        <v>#REF!</v>
      </c>
      <c r="G880" t="e">
        <f>'Comm Input'!#REF!</f>
        <v>#REF!</v>
      </c>
      <c r="H880" t="e">
        <f>'Comm Input'!#REF!</f>
        <v>#REF!</v>
      </c>
      <c r="I880" t="e">
        <f>'Comm Input'!#REF!</f>
        <v>#REF!</v>
      </c>
      <c r="J880" t="e">
        <f>'Comm Input'!#REF!</f>
        <v>#REF!</v>
      </c>
      <c r="K880" t="e">
        <f>'Comm Input'!#REF!</f>
        <v>#REF!</v>
      </c>
      <c r="L880" t="e">
        <f>'Comm Input'!#REF!</f>
        <v>#REF!</v>
      </c>
      <c r="M880" s="11" t="e">
        <f>'Comm Input'!#REF!</f>
        <v>#REF!</v>
      </c>
      <c r="N880" s="11" t="e">
        <f>'Comm Input'!#REF!</f>
        <v>#REF!</v>
      </c>
      <c r="O880" t="e">
        <f>'Comm Input'!#REF!</f>
        <v>#REF!</v>
      </c>
    </row>
    <row r="881" spans="1:15" ht="15" x14ac:dyDescent="0.25">
      <c r="A881" t="e">
        <f>'Comm Input'!#REF!</f>
        <v>#REF!</v>
      </c>
      <c r="B881" t="e">
        <f>'Comm Input'!#REF!</f>
        <v>#REF!</v>
      </c>
      <c r="C881" t="e">
        <f>'Comm Input'!#REF!</f>
        <v>#REF!</v>
      </c>
      <c r="D881" t="e">
        <f>'Comm Input'!#REF!</f>
        <v>#REF!</v>
      </c>
      <c r="E881" t="e">
        <f>'Comm Input'!#REF!</f>
        <v>#REF!</v>
      </c>
      <c r="F881" t="e">
        <f>'Comm Input'!#REF!</f>
        <v>#REF!</v>
      </c>
      <c r="G881" t="e">
        <f>'Comm Input'!#REF!</f>
        <v>#REF!</v>
      </c>
      <c r="H881" t="e">
        <f>'Comm Input'!#REF!</f>
        <v>#REF!</v>
      </c>
      <c r="I881" t="e">
        <f>'Comm Input'!#REF!</f>
        <v>#REF!</v>
      </c>
      <c r="J881" t="e">
        <f>'Comm Input'!#REF!</f>
        <v>#REF!</v>
      </c>
      <c r="K881" t="e">
        <f>'Comm Input'!#REF!</f>
        <v>#REF!</v>
      </c>
      <c r="L881" t="e">
        <f>'Comm Input'!#REF!</f>
        <v>#REF!</v>
      </c>
      <c r="M881" s="11" t="e">
        <f>'Comm Input'!#REF!</f>
        <v>#REF!</v>
      </c>
      <c r="N881" s="11" t="e">
        <f>'Comm Input'!#REF!</f>
        <v>#REF!</v>
      </c>
      <c r="O881" t="e">
        <f>'Comm Input'!#REF!</f>
        <v>#REF!</v>
      </c>
    </row>
    <row r="882" spans="1:15" ht="15" x14ac:dyDescent="0.25">
      <c r="A882" t="e">
        <f>'Comm Input'!#REF!</f>
        <v>#REF!</v>
      </c>
      <c r="B882" t="e">
        <f>'Comm Input'!#REF!</f>
        <v>#REF!</v>
      </c>
      <c r="C882" t="e">
        <f>'Comm Input'!#REF!</f>
        <v>#REF!</v>
      </c>
      <c r="D882" t="e">
        <f>'Comm Input'!#REF!</f>
        <v>#REF!</v>
      </c>
      <c r="E882" t="e">
        <f>'Comm Input'!#REF!</f>
        <v>#REF!</v>
      </c>
      <c r="F882" t="e">
        <f>'Comm Input'!#REF!</f>
        <v>#REF!</v>
      </c>
      <c r="G882" t="e">
        <f>'Comm Input'!#REF!</f>
        <v>#REF!</v>
      </c>
      <c r="H882" t="e">
        <f>'Comm Input'!#REF!</f>
        <v>#REF!</v>
      </c>
      <c r="I882" t="e">
        <f>'Comm Input'!#REF!</f>
        <v>#REF!</v>
      </c>
      <c r="J882" t="e">
        <f>'Comm Input'!#REF!</f>
        <v>#REF!</v>
      </c>
      <c r="K882" t="e">
        <f>'Comm Input'!#REF!</f>
        <v>#REF!</v>
      </c>
      <c r="L882" t="e">
        <f>'Comm Input'!#REF!</f>
        <v>#REF!</v>
      </c>
      <c r="M882" s="11" t="e">
        <f>'Comm Input'!#REF!</f>
        <v>#REF!</v>
      </c>
      <c r="N882" s="11" t="e">
        <f>'Comm Input'!#REF!</f>
        <v>#REF!</v>
      </c>
      <c r="O882" t="e">
        <f>'Comm Input'!#REF!</f>
        <v>#REF!</v>
      </c>
    </row>
    <row r="883" spans="1:15" ht="15" x14ac:dyDescent="0.25">
      <c r="A883" s="199" t="e">
        <f>'Comm Input'!#REF!</f>
        <v>#REF!</v>
      </c>
      <c r="B883" s="35" t="e">
        <f>'Comm Input'!#REF!</f>
        <v>#REF!</v>
      </c>
      <c r="C883" s="46" t="e">
        <f>'Comm Input'!#REF!</f>
        <v>#REF!</v>
      </c>
      <c r="D883" s="8" t="e">
        <f>'Comm Input'!#REF!</f>
        <v>#REF!</v>
      </c>
      <c r="E883" s="158" t="e">
        <f>'Comm Input'!#REF!</f>
        <v>#REF!</v>
      </c>
      <c r="F883" s="117" t="e">
        <f>'Comm Input'!#REF!</f>
        <v>#REF!</v>
      </c>
      <c r="G883" s="158" t="e">
        <f>'Comm Input'!#REF!</f>
        <v>#REF!</v>
      </c>
      <c r="H883" s="158" t="e">
        <f>'Comm Input'!#REF!</f>
        <v>#REF!</v>
      </c>
      <c r="I883" s="158" t="e">
        <f>'Comm Input'!#REF!</f>
        <v>#REF!</v>
      </c>
      <c r="J883" s="117" t="e">
        <f>'Comm Input'!#REF!</f>
        <v>#REF!</v>
      </c>
      <c r="K883" s="158" t="e">
        <f>'Comm Input'!#REF!</f>
        <v>#REF!</v>
      </c>
      <c r="L883" s="117" t="e">
        <f>'Comm Input'!#REF!</f>
        <v>#REF!</v>
      </c>
      <c r="M883" s="159" t="e">
        <f>'Comm Input'!#REF!</f>
        <v>#REF!</v>
      </c>
      <c r="N883" s="159" t="e">
        <f>'Comm Input'!#REF!</f>
        <v>#REF!</v>
      </c>
      <c r="O883" s="158" t="e">
        <f>'Comm Input'!#REF!</f>
        <v>#REF!</v>
      </c>
    </row>
    <row r="884" spans="1:15" ht="15" x14ac:dyDescent="0.25">
      <c r="A884" t="e">
        <f>'Comm Input'!#REF!</f>
        <v>#REF!</v>
      </c>
      <c r="B884" t="e">
        <f>'Comm Input'!#REF!</f>
        <v>#REF!</v>
      </c>
      <c r="C884" t="e">
        <f>'Comm Input'!#REF!</f>
        <v>#REF!</v>
      </c>
      <c r="D884" s="90" t="e">
        <f>'Comm Input'!#REF!</f>
        <v>#REF!</v>
      </c>
      <c r="E884" s="36" t="e">
        <f>'Comm Input'!#REF!</f>
        <v>#REF!</v>
      </c>
      <c r="F884" s="23" t="e">
        <f>'Comm Input'!#REF!</f>
        <v>#REF!</v>
      </c>
      <c r="G884" s="36" t="e">
        <f>'Comm Input'!#REF!</f>
        <v>#REF!</v>
      </c>
      <c r="H884" s="36" t="e">
        <f>'Comm Input'!#REF!</f>
        <v>#REF!</v>
      </c>
      <c r="I884" t="e">
        <f>'Comm Input'!#REF!</f>
        <v>#REF!</v>
      </c>
      <c r="J884" s="23" t="e">
        <f>'Comm Input'!#REF!</f>
        <v>#REF!</v>
      </c>
      <c r="K884" s="22" t="e">
        <f>'Comm Input'!#REF!</f>
        <v>#REF!</v>
      </c>
      <c r="L884" s="23" t="e">
        <f>'Comm Input'!#REF!</f>
        <v>#REF!</v>
      </c>
      <c r="M884" s="23" t="e">
        <f>'Comm Input'!#REF!</f>
        <v>#REF!</v>
      </c>
      <c r="N884" s="23" t="e">
        <f>'Comm Input'!#REF!</f>
        <v>#REF!</v>
      </c>
      <c r="O884" t="e">
        <f>'Comm Input'!#REF!</f>
        <v>#REF!</v>
      </c>
    </row>
    <row r="885" spans="1:15" ht="15" x14ac:dyDescent="0.25">
      <c r="A885" s="11" t="e">
        <f>'Comm Input'!#REF!</f>
        <v>#REF!</v>
      </c>
      <c r="B885" s="11" t="e">
        <f>'Comm Input'!#REF!</f>
        <v>#REF!</v>
      </c>
      <c r="C885" s="11" t="e">
        <f>'Comm Input'!#REF!</f>
        <v>#REF!</v>
      </c>
      <c r="D885" s="11" t="e">
        <f>'Comm Input'!#REF!</f>
        <v>#REF!</v>
      </c>
      <c r="E885" s="36" t="e">
        <f>'Comm Input'!#REF!</f>
        <v>#REF!</v>
      </c>
      <c r="F885" s="23" t="e">
        <f>'Comm Input'!#REF!</f>
        <v>#REF!</v>
      </c>
      <c r="G885" s="36" t="e">
        <f>'Comm Input'!#REF!</f>
        <v>#REF!</v>
      </c>
      <c r="H885" s="36" t="e">
        <f>'Comm Input'!#REF!</f>
        <v>#REF!</v>
      </c>
      <c r="I885" t="e">
        <f>'Comm Input'!#REF!</f>
        <v>#REF!</v>
      </c>
      <c r="J885" s="23" t="e">
        <f>'Comm Input'!#REF!</f>
        <v>#REF!</v>
      </c>
      <c r="K885" s="22" t="e">
        <f>'Comm Input'!#REF!</f>
        <v>#REF!</v>
      </c>
      <c r="L885" s="23" t="e">
        <f>'Comm Input'!#REF!</f>
        <v>#REF!</v>
      </c>
      <c r="M885" s="23" t="e">
        <f>'Comm Input'!#REF!</f>
        <v>#REF!</v>
      </c>
      <c r="N885" s="23" t="e">
        <f>'Comm Input'!#REF!</f>
        <v>#REF!</v>
      </c>
      <c r="O885" t="e">
        <f>'Comm Input'!#REF!</f>
        <v>#REF!</v>
      </c>
    </row>
    <row r="886" spans="1:15" ht="15" x14ac:dyDescent="0.25">
      <c r="A886" s="11" t="e">
        <f>'Comm Input'!#REF!</f>
        <v>#REF!</v>
      </c>
      <c r="B886" s="11" t="e">
        <f>'Comm Input'!#REF!</f>
        <v>#REF!</v>
      </c>
      <c r="C886" t="e">
        <f>'Comm Input'!#REF!</f>
        <v>#REF!</v>
      </c>
      <c r="D886" s="11" t="e">
        <f>'Comm Input'!#REF!</f>
        <v>#REF!</v>
      </c>
      <c r="E886" s="36" t="e">
        <f>'Comm Input'!#REF!</f>
        <v>#REF!</v>
      </c>
      <c r="F886" s="23" t="e">
        <f>'Comm Input'!#REF!</f>
        <v>#REF!</v>
      </c>
      <c r="G886" s="36" t="e">
        <f>'Comm Input'!#REF!</f>
        <v>#REF!</v>
      </c>
      <c r="H886" s="36" t="e">
        <f>'Comm Input'!#REF!</f>
        <v>#REF!</v>
      </c>
      <c r="I886" t="e">
        <f>'Comm Input'!#REF!</f>
        <v>#REF!</v>
      </c>
      <c r="J886" s="23" t="e">
        <f>'Comm Input'!#REF!</f>
        <v>#REF!</v>
      </c>
      <c r="K886" s="22" t="e">
        <f>'Comm Input'!#REF!</f>
        <v>#REF!</v>
      </c>
      <c r="L886" s="23" t="e">
        <f>'Comm Input'!#REF!</f>
        <v>#REF!</v>
      </c>
      <c r="M886" s="23" t="e">
        <f>'Comm Input'!#REF!</f>
        <v>#REF!</v>
      </c>
      <c r="N886" s="23" t="e">
        <f>'Comm Input'!#REF!</f>
        <v>#REF!</v>
      </c>
      <c r="O886" t="e">
        <f>'Comm Input'!#REF!</f>
        <v>#REF!</v>
      </c>
    </row>
    <row r="887" spans="1:15" ht="15" x14ac:dyDescent="0.25">
      <c r="A887" s="11" t="e">
        <f>'Comm Input'!#REF!</f>
        <v>#REF!</v>
      </c>
      <c r="B887" s="11" t="e">
        <f>'Comm Input'!#REF!</f>
        <v>#REF!</v>
      </c>
      <c r="C887" s="11" t="e">
        <f>'Comm Input'!#REF!</f>
        <v>#REF!</v>
      </c>
      <c r="D887" s="11" t="e">
        <f>'Comm Input'!#REF!</f>
        <v>#REF!</v>
      </c>
      <c r="E887" s="36" t="e">
        <f>'Comm Input'!#REF!</f>
        <v>#REF!</v>
      </c>
      <c r="F887" s="23" t="e">
        <f>'Comm Input'!#REF!</f>
        <v>#REF!</v>
      </c>
      <c r="G887" s="36" t="e">
        <f>'Comm Input'!#REF!</f>
        <v>#REF!</v>
      </c>
      <c r="H887" s="36" t="e">
        <f>'Comm Input'!#REF!</f>
        <v>#REF!</v>
      </c>
      <c r="I887" t="e">
        <f>'Comm Input'!#REF!</f>
        <v>#REF!</v>
      </c>
      <c r="J887" s="23" t="e">
        <f>'Comm Input'!#REF!</f>
        <v>#REF!</v>
      </c>
      <c r="K887" s="22" t="e">
        <f>'Comm Input'!#REF!</f>
        <v>#REF!</v>
      </c>
      <c r="L887" s="23" t="e">
        <f>'Comm Input'!#REF!</f>
        <v>#REF!</v>
      </c>
      <c r="M887" s="23" t="e">
        <f>'Comm Input'!#REF!</f>
        <v>#REF!</v>
      </c>
      <c r="N887" s="23" t="e">
        <f>'Comm Input'!#REF!</f>
        <v>#REF!</v>
      </c>
      <c r="O887" t="e">
        <f>'Comm Input'!#REF!</f>
        <v>#REF!</v>
      </c>
    </row>
    <row r="888" spans="1:15" ht="15" x14ac:dyDescent="0.25">
      <c r="A888" s="11" t="e">
        <f>'Comm Input'!#REF!</f>
        <v>#REF!</v>
      </c>
      <c r="B888" t="e">
        <f>'Comm Input'!#REF!</f>
        <v>#REF!</v>
      </c>
      <c r="C888" t="e">
        <f>'Comm Input'!#REF!</f>
        <v>#REF!</v>
      </c>
      <c r="D888" s="40" t="e">
        <f>'Comm Input'!#REF!</f>
        <v>#REF!</v>
      </c>
      <c r="E888" s="36" t="e">
        <f>'Comm Input'!#REF!</f>
        <v>#REF!</v>
      </c>
      <c r="F888" s="22" t="e">
        <f>'Comm Input'!#REF!</f>
        <v>#REF!</v>
      </c>
      <c r="G888" s="36" t="e">
        <f>'Comm Input'!#REF!</f>
        <v>#REF!</v>
      </c>
      <c r="H888" s="38" t="e">
        <f>'Comm Input'!#REF!</f>
        <v>#REF!</v>
      </c>
      <c r="I888" s="38" t="e">
        <f>'Comm Input'!#REF!</f>
        <v>#REF!</v>
      </c>
      <c r="J888" s="22" t="e">
        <f>'Comm Input'!#REF!</f>
        <v>#REF!</v>
      </c>
      <c r="K888" s="22" t="e">
        <f>'Comm Input'!#REF!</f>
        <v>#REF!</v>
      </c>
      <c r="L888" s="23" t="e">
        <f>'Comm Input'!#REF!</f>
        <v>#REF!</v>
      </c>
      <c r="M888" s="23" t="e">
        <f>'Comm Input'!#REF!</f>
        <v>#REF!</v>
      </c>
      <c r="N888" s="23" t="e">
        <f>'Comm Input'!#REF!</f>
        <v>#REF!</v>
      </c>
      <c r="O888" t="e">
        <f>'Comm Input'!#REF!</f>
        <v>#REF!</v>
      </c>
    </row>
    <row r="889" spans="1:15" ht="15" x14ac:dyDescent="0.25">
      <c r="A889" s="11" t="e">
        <f>'Comm Input'!#REF!</f>
        <v>#REF!</v>
      </c>
      <c r="B889" t="e">
        <f>'Comm Input'!#REF!</f>
        <v>#REF!</v>
      </c>
      <c r="C889" s="11" t="e">
        <f>'Comm Input'!#REF!</f>
        <v>#REF!</v>
      </c>
      <c r="D889" s="40" t="e">
        <f>'Comm Input'!#REF!</f>
        <v>#REF!</v>
      </c>
      <c r="E889" s="36" t="e">
        <f>'Comm Input'!#REF!</f>
        <v>#REF!</v>
      </c>
      <c r="F889" s="22" t="e">
        <f>'Comm Input'!#REF!</f>
        <v>#REF!</v>
      </c>
      <c r="G889" s="36" t="e">
        <f>'Comm Input'!#REF!</f>
        <v>#REF!</v>
      </c>
      <c r="H889" s="38" t="e">
        <f>'Comm Input'!#REF!</f>
        <v>#REF!</v>
      </c>
      <c r="I889" s="38" t="e">
        <f>'Comm Input'!#REF!</f>
        <v>#REF!</v>
      </c>
      <c r="J889" s="22" t="e">
        <f>'Comm Input'!#REF!</f>
        <v>#REF!</v>
      </c>
      <c r="K889" s="22" t="e">
        <f>'Comm Input'!#REF!</f>
        <v>#REF!</v>
      </c>
      <c r="L889" s="23" t="e">
        <f>'Comm Input'!#REF!</f>
        <v>#REF!</v>
      </c>
      <c r="M889" s="23" t="e">
        <f>'Comm Input'!#REF!</f>
        <v>#REF!</v>
      </c>
      <c r="N889" s="23" t="e">
        <f>'Comm Input'!#REF!</f>
        <v>#REF!</v>
      </c>
      <c r="O889" t="e">
        <f>'Comm Input'!#REF!</f>
        <v>#REF!</v>
      </c>
    </row>
    <row r="890" spans="1:15" ht="15" x14ac:dyDescent="0.25">
      <c r="A890" t="e">
        <f>'Comm Input'!#REF!</f>
        <v>#REF!</v>
      </c>
      <c r="B890" t="e">
        <f>'Comm Input'!#REF!</f>
        <v>#REF!</v>
      </c>
      <c r="C890" t="e">
        <f>'Comm Input'!#REF!</f>
        <v>#REF!</v>
      </c>
      <c r="D890" t="e">
        <f>'Comm Input'!#REF!</f>
        <v>#REF!</v>
      </c>
      <c r="E890" t="e">
        <f>'Comm Input'!#REF!</f>
        <v>#REF!</v>
      </c>
      <c r="F890" t="e">
        <f>'Comm Input'!#REF!</f>
        <v>#REF!</v>
      </c>
      <c r="G890" t="e">
        <f>'Comm Input'!#REF!</f>
        <v>#REF!</v>
      </c>
      <c r="H890" t="e">
        <f>'Comm Input'!#REF!</f>
        <v>#REF!</v>
      </c>
      <c r="I890" t="e">
        <f>'Comm Input'!#REF!</f>
        <v>#REF!</v>
      </c>
      <c r="J890" t="e">
        <f>'Comm Input'!#REF!</f>
        <v>#REF!</v>
      </c>
      <c r="K890" t="e">
        <f>'Comm Input'!#REF!</f>
        <v>#REF!</v>
      </c>
      <c r="L890" t="e">
        <f>'Comm Input'!#REF!</f>
        <v>#REF!</v>
      </c>
      <c r="M890" s="11" t="e">
        <f>'Comm Input'!#REF!</f>
        <v>#REF!</v>
      </c>
      <c r="N890" s="11" t="e">
        <f>'Comm Input'!#REF!</f>
        <v>#REF!</v>
      </c>
      <c r="O890" t="e">
        <f>'Comm Input'!#REF!</f>
        <v>#REF!</v>
      </c>
    </row>
    <row r="891" spans="1:15" ht="23.25" x14ac:dyDescent="0.35">
      <c r="A891" t="e">
        <f>'Comm Input'!#REF!</f>
        <v>#REF!</v>
      </c>
      <c r="B891" t="e">
        <f>'Comm Input'!#REF!</f>
        <v>#REF!</v>
      </c>
      <c r="C891" t="e">
        <f>'Comm Input'!#REF!</f>
        <v>#REF!</v>
      </c>
      <c r="D891" t="e">
        <f>'Comm Input'!#REF!</f>
        <v>#REF!</v>
      </c>
      <c r="E891" t="e">
        <f>'Comm Input'!#REF!</f>
        <v>#REF!</v>
      </c>
      <c r="F891" t="e">
        <f>'Comm Input'!#REF!</f>
        <v>#REF!</v>
      </c>
      <c r="G891" t="e">
        <f>'Comm Input'!#REF!</f>
        <v>#REF!</v>
      </c>
      <c r="H891" t="e">
        <f>'Comm Input'!#REF!</f>
        <v>#REF!</v>
      </c>
      <c r="I891" t="e">
        <f>'Comm Input'!#REF!</f>
        <v>#REF!</v>
      </c>
      <c r="J891" t="e">
        <f>'Comm Input'!#REF!</f>
        <v>#REF!</v>
      </c>
      <c r="K891" s="1177" t="e">
        <f>'Comm Input'!#REF!</f>
        <v>#REF!</v>
      </c>
      <c r="L891" s="27" t="e">
        <f>'Comm Input'!#REF!</f>
        <v>#REF!</v>
      </c>
      <c r="M891" s="1177" t="e">
        <f>'Comm Input'!#REF!</f>
        <v>#REF!</v>
      </c>
      <c r="N891" s="164" t="e">
        <f>'Comm Input'!#REF!</f>
        <v>#REF!</v>
      </c>
      <c r="O891" s="109" t="e">
        <f>'Comm Input'!#REF!</f>
        <v>#REF!</v>
      </c>
    </row>
    <row r="892" spans="1:15" ht="15" x14ac:dyDescent="0.25">
      <c r="A892" t="e">
        <f>'Comm Input'!#REF!</f>
        <v>#REF!</v>
      </c>
      <c r="B892" t="e">
        <f>'Comm Input'!#REF!</f>
        <v>#REF!</v>
      </c>
      <c r="C892" t="e">
        <f>'Comm Input'!#REF!</f>
        <v>#REF!</v>
      </c>
      <c r="D892" t="e">
        <f>'Comm Input'!#REF!</f>
        <v>#REF!</v>
      </c>
      <c r="E892" t="e">
        <f>'Comm Input'!#REF!</f>
        <v>#REF!</v>
      </c>
      <c r="F892" t="e">
        <f>'Comm Input'!#REF!</f>
        <v>#REF!</v>
      </c>
      <c r="G892" t="e">
        <f>'Comm Input'!#REF!</f>
        <v>#REF!</v>
      </c>
      <c r="H892" t="e">
        <f>'Comm Input'!#REF!</f>
        <v>#REF!</v>
      </c>
      <c r="I892" t="e">
        <f>'Comm Input'!#REF!</f>
        <v>#REF!</v>
      </c>
      <c r="J892" t="e">
        <f>'Comm Input'!#REF!</f>
        <v>#REF!</v>
      </c>
      <c r="K892" t="e">
        <f>'Comm Input'!#REF!</f>
        <v>#REF!</v>
      </c>
      <c r="L892" t="e">
        <f>'Comm Input'!#REF!</f>
        <v>#REF!</v>
      </c>
      <c r="M892" s="11" t="e">
        <f>'Comm Input'!#REF!</f>
        <v>#REF!</v>
      </c>
      <c r="N892" s="11" t="e">
        <f>'Comm Input'!#REF!</f>
        <v>#REF!</v>
      </c>
      <c r="O892" t="e">
        <f>'Comm Input'!#REF!</f>
        <v>#REF!</v>
      </c>
    </row>
    <row r="893" spans="1:15" ht="15" x14ac:dyDescent="0.25">
      <c r="A893" t="e">
        <f>'Comm Input'!#REF!</f>
        <v>#REF!</v>
      </c>
      <c r="B893" t="e">
        <f>'Comm Input'!#REF!</f>
        <v>#REF!</v>
      </c>
      <c r="C893" t="e">
        <f>'Comm Input'!#REF!</f>
        <v>#REF!</v>
      </c>
      <c r="D893" t="e">
        <f>'Comm Input'!#REF!</f>
        <v>#REF!</v>
      </c>
      <c r="E893" t="e">
        <f>'Comm Input'!#REF!</f>
        <v>#REF!</v>
      </c>
      <c r="F893" t="e">
        <f>'Comm Input'!#REF!</f>
        <v>#REF!</v>
      </c>
      <c r="G893" t="e">
        <f>'Comm Input'!#REF!</f>
        <v>#REF!</v>
      </c>
      <c r="H893" t="e">
        <f>'Comm Input'!#REF!</f>
        <v>#REF!</v>
      </c>
      <c r="I893" t="e">
        <f>'Comm Input'!#REF!</f>
        <v>#REF!</v>
      </c>
      <c r="J893" t="e">
        <f>'Comm Input'!#REF!</f>
        <v>#REF!</v>
      </c>
      <c r="K893" t="e">
        <f>'Comm Input'!#REF!</f>
        <v>#REF!</v>
      </c>
      <c r="L893" t="e">
        <f>'Comm Input'!#REF!</f>
        <v>#REF!</v>
      </c>
      <c r="M893" s="11" t="e">
        <f>'Comm Input'!#REF!</f>
        <v>#REF!</v>
      </c>
      <c r="N893" s="11" t="e">
        <f>'Comm Input'!#REF!</f>
        <v>#REF!</v>
      </c>
      <c r="O893" t="e">
        <f>'Comm Input'!#REF!</f>
        <v>#REF!</v>
      </c>
    </row>
    <row r="894" spans="1:15" ht="15" x14ac:dyDescent="0.25">
      <c r="A894" t="e">
        <f>'Comm Input'!#REF!</f>
        <v>#REF!</v>
      </c>
      <c r="B894" t="e">
        <f>'Comm Input'!#REF!</f>
        <v>#REF!</v>
      </c>
      <c r="C894" t="e">
        <f>'Comm Input'!#REF!</f>
        <v>#REF!</v>
      </c>
      <c r="D894" t="e">
        <f>'Comm Input'!#REF!</f>
        <v>#REF!</v>
      </c>
      <c r="E894" t="e">
        <f>'Comm Input'!#REF!</f>
        <v>#REF!</v>
      </c>
      <c r="F894" t="e">
        <f>'Comm Input'!#REF!</f>
        <v>#REF!</v>
      </c>
      <c r="G894" t="e">
        <f>'Comm Input'!#REF!</f>
        <v>#REF!</v>
      </c>
      <c r="H894" t="e">
        <f>'Comm Input'!#REF!</f>
        <v>#REF!</v>
      </c>
      <c r="I894" t="e">
        <f>'Comm Input'!#REF!</f>
        <v>#REF!</v>
      </c>
      <c r="J894" t="e">
        <f>'Comm Input'!#REF!</f>
        <v>#REF!</v>
      </c>
      <c r="K894" t="e">
        <f>'Comm Input'!#REF!</f>
        <v>#REF!</v>
      </c>
      <c r="L894" t="e">
        <f>'Comm Input'!#REF!</f>
        <v>#REF!</v>
      </c>
      <c r="M894" s="11" t="e">
        <f>'Comm Input'!#REF!</f>
        <v>#REF!</v>
      </c>
      <c r="N894" s="11" t="e">
        <f>'Comm Input'!#REF!</f>
        <v>#REF!</v>
      </c>
      <c r="O894" t="e">
        <f>'Comm Input'!#REF!</f>
        <v>#REF!</v>
      </c>
    </row>
    <row r="895" spans="1:15" ht="15" x14ac:dyDescent="0.25">
      <c r="A895" s="199" t="e">
        <f>'Comm Input'!#REF!</f>
        <v>#REF!</v>
      </c>
      <c r="B895" s="35" t="e">
        <f>'Comm Input'!#REF!</f>
        <v>#REF!</v>
      </c>
      <c r="C895" s="46" t="e">
        <f>'Comm Input'!#REF!</f>
        <v>#REF!</v>
      </c>
      <c r="D895" s="8" t="e">
        <f>'Comm Input'!#REF!</f>
        <v>#REF!</v>
      </c>
      <c r="E895" s="158" t="e">
        <f>'Comm Input'!#REF!</f>
        <v>#REF!</v>
      </c>
      <c r="F895" s="117" t="e">
        <f>'Comm Input'!#REF!</f>
        <v>#REF!</v>
      </c>
      <c r="G895" s="158" t="e">
        <f>'Comm Input'!#REF!</f>
        <v>#REF!</v>
      </c>
      <c r="H895" s="158" t="e">
        <f>'Comm Input'!#REF!</f>
        <v>#REF!</v>
      </c>
      <c r="I895" s="158" t="e">
        <f>'Comm Input'!#REF!</f>
        <v>#REF!</v>
      </c>
      <c r="J895" s="117" t="e">
        <f>'Comm Input'!#REF!</f>
        <v>#REF!</v>
      </c>
      <c r="K895" s="158" t="e">
        <f>'Comm Input'!#REF!</f>
        <v>#REF!</v>
      </c>
      <c r="L895" s="117" t="e">
        <f>'Comm Input'!#REF!</f>
        <v>#REF!</v>
      </c>
      <c r="M895" s="159" t="e">
        <f>'Comm Input'!#REF!</f>
        <v>#REF!</v>
      </c>
      <c r="N895" s="159" t="e">
        <f>'Comm Input'!#REF!</f>
        <v>#REF!</v>
      </c>
      <c r="O895" s="158" t="e">
        <f>'Comm Input'!#REF!</f>
        <v>#REF!</v>
      </c>
    </row>
    <row r="896" spans="1:15" ht="15" x14ac:dyDescent="0.25">
      <c r="A896" t="e">
        <f>'Comm Input'!#REF!</f>
        <v>#REF!</v>
      </c>
      <c r="B896" t="e">
        <f>'Comm Input'!#REF!</f>
        <v>#REF!</v>
      </c>
      <c r="C896" t="e">
        <f>'Comm Input'!#REF!</f>
        <v>#REF!</v>
      </c>
      <c r="D896" s="90" t="e">
        <f>'Comm Input'!#REF!</f>
        <v>#REF!</v>
      </c>
      <c r="E896" s="36" t="e">
        <f>'Comm Input'!#REF!</f>
        <v>#REF!</v>
      </c>
      <c r="F896" s="23" t="e">
        <f>'Comm Input'!#REF!</f>
        <v>#REF!</v>
      </c>
      <c r="G896" s="36" t="e">
        <f>'Comm Input'!#REF!</f>
        <v>#REF!</v>
      </c>
      <c r="H896" s="36" t="e">
        <f>'Comm Input'!#REF!</f>
        <v>#REF!</v>
      </c>
      <c r="I896" t="e">
        <f>'Comm Input'!#REF!</f>
        <v>#REF!</v>
      </c>
      <c r="J896" s="23" t="e">
        <f>'Comm Input'!#REF!</f>
        <v>#REF!</v>
      </c>
      <c r="K896" s="22" t="e">
        <f>'Comm Input'!#REF!</f>
        <v>#REF!</v>
      </c>
      <c r="L896" s="23" t="e">
        <f>'Comm Input'!#REF!</f>
        <v>#REF!</v>
      </c>
      <c r="M896" s="23" t="e">
        <f>'Comm Input'!#REF!</f>
        <v>#REF!</v>
      </c>
      <c r="N896" s="23" t="e">
        <f>'Comm Input'!#REF!</f>
        <v>#REF!</v>
      </c>
      <c r="O896" t="e">
        <f>'Comm Input'!#REF!</f>
        <v>#REF!</v>
      </c>
    </row>
    <row r="897" spans="1:15" ht="15" x14ac:dyDescent="0.25">
      <c r="A897" s="11" t="e">
        <f>'Comm Input'!#REF!</f>
        <v>#REF!</v>
      </c>
      <c r="B897" s="11" t="e">
        <f>'Comm Input'!#REF!</f>
        <v>#REF!</v>
      </c>
      <c r="C897" s="11" t="e">
        <f>'Comm Input'!#REF!</f>
        <v>#REF!</v>
      </c>
      <c r="D897" s="11" t="e">
        <f>'Comm Input'!#REF!</f>
        <v>#REF!</v>
      </c>
      <c r="E897" s="36" t="e">
        <f>'Comm Input'!#REF!</f>
        <v>#REF!</v>
      </c>
      <c r="F897" s="23" t="e">
        <f>'Comm Input'!#REF!</f>
        <v>#REF!</v>
      </c>
      <c r="G897" s="36" t="e">
        <f>'Comm Input'!#REF!</f>
        <v>#REF!</v>
      </c>
      <c r="H897" s="36" t="e">
        <f>'Comm Input'!#REF!</f>
        <v>#REF!</v>
      </c>
      <c r="I897" t="e">
        <f>'Comm Input'!#REF!</f>
        <v>#REF!</v>
      </c>
      <c r="J897" s="23" t="e">
        <f>'Comm Input'!#REF!</f>
        <v>#REF!</v>
      </c>
      <c r="K897" s="22" t="e">
        <f>'Comm Input'!#REF!</f>
        <v>#REF!</v>
      </c>
      <c r="L897" s="23" t="e">
        <f>'Comm Input'!#REF!</f>
        <v>#REF!</v>
      </c>
      <c r="M897" s="23" t="e">
        <f>'Comm Input'!#REF!</f>
        <v>#REF!</v>
      </c>
      <c r="N897" s="23" t="e">
        <f>'Comm Input'!#REF!</f>
        <v>#REF!</v>
      </c>
      <c r="O897" t="e">
        <f>'Comm Input'!#REF!</f>
        <v>#REF!</v>
      </c>
    </row>
    <row r="898" spans="1:15" ht="15" x14ac:dyDescent="0.25">
      <c r="A898" s="11" t="e">
        <f>'Comm Input'!#REF!</f>
        <v>#REF!</v>
      </c>
      <c r="B898" s="11" t="e">
        <f>'Comm Input'!#REF!</f>
        <v>#REF!</v>
      </c>
      <c r="C898" t="e">
        <f>'Comm Input'!#REF!</f>
        <v>#REF!</v>
      </c>
      <c r="D898" s="11" t="e">
        <f>'Comm Input'!#REF!</f>
        <v>#REF!</v>
      </c>
      <c r="E898" s="36" t="e">
        <f>'Comm Input'!#REF!</f>
        <v>#REF!</v>
      </c>
      <c r="F898" s="23" t="e">
        <f>'Comm Input'!#REF!</f>
        <v>#REF!</v>
      </c>
      <c r="G898" s="36" t="e">
        <f>'Comm Input'!#REF!</f>
        <v>#REF!</v>
      </c>
      <c r="H898" s="36" t="e">
        <f>'Comm Input'!#REF!</f>
        <v>#REF!</v>
      </c>
      <c r="I898" t="e">
        <f>'Comm Input'!#REF!</f>
        <v>#REF!</v>
      </c>
      <c r="J898" s="23" t="e">
        <f>'Comm Input'!#REF!</f>
        <v>#REF!</v>
      </c>
      <c r="K898" s="22" t="e">
        <f>'Comm Input'!#REF!</f>
        <v>#REF!</v>
      </c>
      <c r="L898" s="23" t="e">
        <f>'Comm Input'!#REF!</f>
        <v>#REF!</v>
      </c>
      <c r="M898" s="23" t="e">
        <f>'Comm Input'!#REF!</f>
        <v>#REF!</v>
      </c>
      <c r="N898" s="23" t="e">
        <f>'Comm Input'!#REF!</f>
        <v>#REF!</v>
      </c>
      <c r="O898" t="e">
        <f>'Comm Input'!#REF!</f>
        <v>#REF!</v>
      </c>
    </row>
    <row r="899" spans="1:15" ht="15" x14ac:dyDescent="0.25">
      <c r="A899" s="11" t="e">
        <f>'Comm Input'!#REF!</f>
        <v>#REF!</v>
      </c>
      <c r="B899" s="11" t="e">
        <f>'Comm Input'!#REF!</f>
        <v>#REF!</v>
      </c>
      <c r="C899" s="11" t="e">
        <f>'Comm Input'!#REF!</f>
        <v>#REF!</v>
      </c>
      <c r="D899" s="11" t="e">
        <f>'Comm Input'!#REF!</f>
        <v>#REF!</v>
      </c>
      <c r="E899" s="36" t="e">
        <f>'Comm Input'!#REF!</f>
        <v>#REF!</v>
      </c>
      <c r="F899" s="23" t="e">
        <f>'Comm Input'!#REF!</f>
        <v>#REF!</v>
      </c>
      <c r="G899" s="36" t="e">
        <f>'Comm Input'!#REF!</f>
        <v>#REF!</v>
      </c>
      <c r="H899" s="36" t="e">
        <f>'Comm Input'!#REF!</f>
        <v>#REF!</v>
      </c>
      <c r="I899" t="e">
        <f>'Comm Input'!#REF!</f>
        <v>#REF!</v>
      </c>
      <c r="J899" s="23" t="e">
        <f>'Comm Input'!#REF!</f>
        <v>#REF!</v>
      </c>
      <c r="K899" s="22" t="e">
        <f>'Comm Input'!#REF!</f>
        <v>#REF!</v>
      </c>
      <c r="L899" s="23" t="e">
        <f>'Comm Input'!#REF!</f>
        <v>#REF!</v>
      </c>
      <c r="M899" s="23" t="e">
        <f>'Comm Input'!#REF!</f>
        <v>#REF!</v>
      </c>
      <c r="N899" s="23" t="e">
        <f>'Comm Input'!#REF!</f>
        <v>#REF!</v>
      </c>
      <c r="O899" t="e">
        <f>'Comm Input'!#REF!</f>
        <v>#REF!</v>
      </c>
    </row>
    <row r="900" spans="1:15" ht="15" x14ac:dyDescent="0.25">
      <c r="A900" s="11" t="e">
        <f>'Comm Input'!#REF!</f>
        <v>#REF!</v>
      </c>
      <c r="B900" t="e">
        <f>'Comm Input'!#REF!</f>
        <v>#REF!</v>
      </c>
      <c r="C900" t="e">
        <f>'Comm Input'!#REF!</f>
        <v>#REF!</v>
      </c>
      <c r="D900" s="40" t="e">
        <f>'Comm Input'!#REF!</f>
        <v>#REF!</v>
      </c>
      <c r="E900" s="36" t="e">
        <f>'Comm Input'!#REF!</f>
        <v>#REF!</v>
      </c>
      <c r="F900" s="22" t="e">
        <f>'Comm Input'!#REF!</f>
        <v>#REF!</v>
      </c>
      <c r="G900" s="36" t="e">
        <f>'Comm Input'!#REF!</f>
        <v>#REF!</v>
      </c>
      <c r="H900" s="38" t="e">
        <f>'Comm Input'!#REF!</f>
        <v>#REF!</v>
      </c>
      <c r="I900" s="38" t="e">
        <f>'Comm Input'!#REF!</f>
        <v>#REF!</v>
      </c>
      <c r="J900" s="22" t="e">
        <f>'Comm Input'!#REF!</f>
        <v>#REF!</v>
      </c>
      <c r="K900" s="22" t="e">
        <f>'Comm Input'!#REF!</f>
        <v>#REF!</v>
      </c>
      <c r="L900" s="23" t="e">
        <f>'Comm Input'!#REF!</f>
        <v>#REF!</v>
      </c>
      <c r="M900" s="23" t="e">
        <f>'Comm Input'!#REF!</f>
        <v>#REF!</v>
      </c>
      <c r="N900" s="23" t="e">
        <f>'Comm Input'!#REF!</f>
        <v>#REF!</v>
      </c>
      <c r="O900" t="e">
        <f>'Comm Input'!#REF!</f>
        <v>#REF!</v>
      </c>
    </row>
    <row r="901" spans="1:15" ht="15" x14ac:dyDescent="0.25">
      <c r="A901" s="11" t="e">
        <f>'Comm Input'!#REF!</f>
        <v>#REF!</v>
      </c>
      <c r="B901" t="e">
        <f>'Comm Input'!#REF!</f>
        <v>#REF!</v>
      </c>
      <c r="C901" s="11" t="e">
        <f>'Comm Input'!#REF!</f>
        <v>#REF!</v>
      </c>
      <c r="D901" s="40" t="e">
        <f>'Comm Input'!#REF!</f>
        <v>#REF!</v>
      </c>
      <c r="E901" s="36" t="e">
        <f>'Comm Input'!#REF!</f>
        <v>#REF!</v>
      </c>
      <c r="F901" s="22" t="e">
        <f>'Comm Input'!#REF!</f>
        <v>#REF!</v>
      </c>
      <c r="G901" s="36" t="e">
        <f>'Comm Input'!#REF!</f>
        <v>#REF!</v>
      </c>
      <c r="H901" s="38" t="e">
        <f>'Comm Input'!#REF!</f>
        <v>#REF!</v>
      </c>
      <c r="I901" s="38" t="e">
        <f>'Comm Input'!#REF!</f>
        <v>#REF!</v>
      </c>
      <c r="J901" s="22" t="e">
        <f>'Comm Input'!#REF!</f>
        <v>#REF!</v>
      </c>
      <c r="K901" s="22" t="e">
        <f>'Comm Input'!#REF!</f>
        <v>#REF!</v>
      </c>
      <c r="L901" s="23" t="e">
        <f>'Comm Input'!#REF!</f>
        <v>#REF!</v>
      </c>
      <c r="M901" s="23" t="e">
        <f>'Comm Input'!#REF!</f>
        <v>#REF!</v>
      </c>
      <c r="N901" s="23" t="e">
        <f>'Comm Input'!#REF!</f>
        <v>#REF!</v>
      </c>
      <c r="O901" t="e">
        <f>'Comm Input'!#REF!</f>
        <v>#REF!</v>
      </c>
    </row>
    <row r="902" spans="1:15" ht="15" x14ac:dyDescent="0.25">
      <c r="A902" t="e">
        <f>'Comm Input'!#REF!</f>
        <v>#REF!</v>
      </c>
      <c r="B902" t="e">
        <f>'Comm Input'!#REF!</f>
        <v>#REF!</v>
      </c>
      <c r="C902" t="e">
        <f>'Comm Input'!#REF!</f>
        <v>#REF!</v>
      </c>
      <c r="D902" t="e">
        <f>'Comm Input'!#REF!</f>
        <v>#REF!</v>
      </c>
      <c r="E902" t="e">
        <f>'Comm Input'!#REF!</f>
        <v>#REF!</v>
      </c>
      <c r="F902" t="e">
        <f>'Comm Input'!#REF!</f>
        <v>#REF!</v>
      </c>
      <c r="G902" t="e">
        <f>'Comm Input'!#REF!</f>
        <v>#REF!</v>
      </c>
      <c r="H902" t="e">
        <f>'Comm Input'!#REF!</f>
        <v>#REF!</v>
      </c>
      <c r="I902" t="e">
        <f>'Comm Input'!#REF!</f>
        <v>#REF!</v>
      </c>
      <c r="J902" t="e">
        <f>'Comm Input'!#REF!</f>
        <v>#REF!</v>
      </c>
      <c r="K902" t="e">
        <f>'Comm Input'!#REF!</f>
        <v>#REF!</v>
      </c>
      <c r="L902" t="e">
        <f>'Comm Input'!#REF!</f>
        <v>#REF!</v>
      </c>
      <c r="M902" s="11" t="e">
        <f>'Comm Input'!#REF!</f>
        <v>#REF!</v>
      </c>
      <c r="N902" s="11" t="e">
        <f>'Comm Input'!#REF!</f>
        <v>#REF!</v>
      </c>
      <c r="O902" t="e">
        <f>'Comm Input'!#REF!</f>
        <v>#REF!</v>
      </c>
    </row>
    <row r="903" spans="1:15" ht="23.25" x14ac:dyDescent="0.35">
      <c r="A903" t="e">
        <f>'Comm Input'!#REF!</f>
        <v>#REF!</v>
      </c>
      <c r="B903" t="e">
        <f>'Comm Input'!#REF!</f>
        <v>#REF!</v>
      </c>
      <c r="C903" t="e">
        <f>'Comm Input'!#REF!</f>
        <v>#REF!</v>
      </c>
      <c r="D903" t="e">
        <f>'Comm Input'!#REF!</f>
        <v>#REF!</v>
      </c>
      <c r="E903" t="e">
        <f>'Comm Input'!#REF!</f>
        <v>#REF!</v>
      </c>
      <c r="F903" t="e">
        <f>'Comm Input'!#REF!</f>
        <v>#REF!</v>
      </c>
      <c r="G903" t="e">
        <f>'Comm Input'!#REF!</f>
        <v>#REF!</v>
      </c>
      <c r="H903" t="e">
        <f>'Comm Input'!#REF!</f>
        <v>#REF!</v>
      </c>
      <c r="I903" t="e">
        <f>'Comm Input'!#REF!</f>
        <v>#REF!</v>
      </c>
      <c r="J903" t="e">
        <f>'Comm Input'!#REF!</f>
        <v>#REF!</v>
      </c>
      <c r="K903" s="1177" t="e">
        <f>'Comm Input'!#REF!</f>
        <v>#REF!</v>
      </c>
      <c r="L903" s="27" t="e">
        <f>'Comm Input'!#REF!</f>
        <v>#REF!</v>
      </c>
      <c r="M903" s="1177" t="e">
        <f>'Comm Input'!#REF!</f>
        <v>#REF!</v>
      </c>
      <c r="N903" s="164" t="e">
        <f>'Comm Input'!#REF!</f>
        <v>#REF!</v>
      </c>
      <c r="O903" s="109" t="e">
        <f>'Comm Input'!#REF!</f>
        <v>#REF!</v>
      </c>
    </row>
    <row r="904" spans="1:15" ht="15" x14ac:dyDescent="0.25">
      <c r="A904" t="e">
        <f>'Comm Input'!#REF!</f>
        <v>#REF!</v>
      </c>
      <c r="B904" t="e">
        <f>'Comm Input'!#REF!</f>
        <v>#REF!</v>
      </c>
      <c r="C904" t="e">
        <f>'Comm Input'!#REF!</f>
        <v>#REF!</v>
      </c>
      <c r="D904" t="e">
        <f>'Comm Input'!#REF!</f>
        <v>#REF!</v>
      </c>
      <c r="E904" t="e">
        <f>'Comm Input'!#REF!</f>
        <v>#REF!</v>
      </c>
      <c r="F904" t="e">
        <f>'Comm Input'!#REF!</f>
        <v>#REF!</v>
      </c>
      <c r="G904" t="e">
        <f>'Comm Input'!#REF!</f>
        <v>#REF!</v>
      </c>
      <c r="H904" t="e">
        <f>'Comm Input'!#REF!</f>
        <v>#REF!</v>
      </c>
      <c r="I904" t="e">
        <f>'Comm Input'!#REF!</f>
        <v>#REF!</v>
      </c>
      <c r="J904" t="e">
        <f>'Comm Input'!#REF!</f>
        <v>#REF!</v>
      </c>
      <c r="K904" t="e">
        <f>'Comm Input'!#REF!</f>
        <v>#REF!</v>
      </c>
      <c r="L904" t="e">
        <f>'Comm Input'!#REF!</f>
        <v>#REF!</v>
      </c>
      <c r="M904" s="11" t="e">
        <f>'Comm Input'!#REF!</f>
        <v>#REF!</v>
      </c>
      <c r="N904" s="11" t="e">
        <f>'Comm Input'!#REF!</f>
        <v>#REF!</v>
      </c>
      <c r="O904" t="e">
        <f>'Comm Input'!#REF!</f>
        <v>#REF!</v>
      </c>
    </row>
    <row r="905" spans="1:15" ht="15" x14ac:dyDescent="0.25">
      <c r="A905" t="e">
        <f>'Comm Input'!#REF!</f>
        <v>#REF!</v>
      </c>
      <c r="B905" t="e">
        <f>'Comm Input'!#REF!</f>
        <v>#REF!</v>
      </c>
      <c r="C905" t="e">
        <f>'Comm Input'!#REF!</f>
        <v>#REF!</v>
      </c>
      <c r="D905" t="e">
        <f>'Comm Input'!#REF!</f>
        <v>#REF!</v>
      </c>
      <c r="E905" t="e">
        <f>'Comm Input'!#REF!</f>
        <v>#REF!</v>
      </c>
      <c r="F905" t="e">
        <f>'Comm Input'!#REF!</f>
        <v>#REF!</v>
      </c>
      <c r="G905" t="e">
        <f>'Comm Input'!#REF!</f>
        <v>#REF!</v>
      </c>
      <c r="H905" t="e">
        <f>'Comm Input'!#REF!</f>
        <v>#REF!</v>
      </c>
      <c r="I905" t="e">
        <f>'Comm Input'!#REF!</f>
        <v>#REF!</v>
      </c>
      <c r="J905" t="e">
        <f>'Comm Input'!#REF!</f>
        <v>#REF!</v>
      </c>
      <c r="K905" t="e">
        <f>'Comm Input'!#REF!</f>
        <v>#REF!</v>
      </c>
      <c r="L905" t="e">
        <f>'Comm Input'!#REF!</f>
        <v>#REF!</v>
      </c>
      <c r="M905" s="11" t="e">
        <f>'Comm Input'!#REF!</f>
        <v>#REF!</v>
      </c>
      <c r="N905" s="11" t="e">
        <f>'Comm Input'!#REF!</f>
        <v>#REF!</v>
      </c>
      <c r="O905" t="e">
        <f>'Comm Input'!#REF!</f>
        <v>#REF!</v>
      </c>
    </row>
    <row r="906" spans="1:15" ht="15" x14ac:dyDescent="0.25">
      <c r="A906" t="e">
        <f>'Comm Input'!#REF!</f>
        <v>#REF!</v>
      </c>
      <c r="B906" t="e">
        <f>'Comm Input'!#REF!</f>
        <v>#REF!</v>
      </c>
      <c r="C906" t="e">
        <f>'Comm Input'!#REF!</f>
        <v>#REF!</v>
      </c>
      <c r="D906" t="e">
        <f>'Comm Input'!#REF!</f>
        <v>#REF!</v>
      </c>
      <c r="E906" t="e">
        <f>'Comm Input'!#REF!</f>
        <v>#REF!</v>
      </c>
      <c r="F906" t="e">
        <f>'Comm Input'!#REF!</f>
        <v>#REF!</v>
      </c>
      <c r="G906" t="e">
        <f>'Comm Input'!#REF!</f>
        <v>#REF!</v>
      </c>
      <c r="H906" t="e">
        <f>'Comm Input'!#REF!</f>
        <v>#REF!</v>
      </c>
      <c r="I906" t="e">
        <f>'Comm Input'!#REF!</f>
        <v>#REF!</v>
      </c>
      <c r="J906" t="e">
        <f>'Comm Input'!#REF!</f>
        <v>#REF!</v>
      </c>
      <c r="K906" t="e">
        <f>'Comm Input'!#REF!</f>
        <v>#REF!</v>
      </c>
      <c r="L906" t="e">
        <f>'Comm Input'!#REF!</f>
        <v>#REF!</v>
      </c>
      <c r="M906" s="11" t="e">
        <f>'Comm Input'!#REF!</f>
        <v>#REF!</v>
      </c>
      <c r="N906" s="11" t="e">
        <f>'Comm Input'!#REF!</f>
        <v>#REF!</v>
      </c>
      <c r="O906" t="e">
        <f>'Comm Input'!#REF!</f>
        <v>#REF!</v>
      </c>
    </row>
    <row r="907" spans="1:15" ht="15" x14ac:dyDescent="0.25">
      <c r="A907" s="199" t="e">
        <f>'Comm Input'!#REF!</f>
        <v>#REF!</v>
      </c>
      <c r="B907" s="35" t="e">
        <f>'Comm Input'!#REF!</f>
        <v>#REF!</v>
      </c>
      <c r="C907" s="46" t="e">
        <f>'Comm Input'!#REF!</f>
        <v>#REF!</v>
      </c>
      <c r="D907" s="8" t="e">
        <f>'Comm Input'!#REF!</f>
        <v>#REF!</v>
      </c>
      <c r="E907" s="158" t="e">
        <f>'Comm Input'!#REF!</f>
        <v>#REF!</v>
      </c>
      <c r="F907" s="117" t="e">
        <f>'Comm Input'!#REF!</f>
        <v>#REF!</v>
      </c>
      <c r="G907" s="158" t="e">
        <f>'Comm Input'!#REF!</f>
        <v>#REF!</v>
      </c>
      <c r="H907" s="158" t="e">
        <f>'Comm Input'!#REF!</f>
        <v>#REF!</v>
      </c>
      <c r="I907" s="158" t="e">
        <f>'Comm Input'!#REF!</f>
        <v>#REF!</v>
      </c>
      <c r="J907" s="117" t="e">
        <f>'Comm Input'!#REF!</f>
        <v>#REF!</v>
      </c>
      <c r="K907" s="158" t="e">
        <f>'Comm Input'!#REF!</f>
        <v>#REF!</v>
      </c>
      <c r="L907" s="117" t="e">
        <f>'Comm Input'!#REF!</f>
        <v>#REF!</v>
      </c>
      <c r="M907" s="159" t="e">
        <f>'Comm Input'!#REF!</f>
        <v>#REF!</v>
      </c>
      <c r="N907" s="159" t="e">
        <f>'Comm Input'!#REF!</f>
        <v>#REF!</v>
      </c>
      <c r="O907" s="158" t="e">
        <f>'Comm Input'!#REF!</f>
        <v>#REF!</v>
      </c>
    </row>
    <row r="908" spans="1:15" ht="15" x14ac:dyDescent="0.25">
      <c r="A908" t="e">
        <f>'Comm Input'!#REF!</f>
        <v>#REF!</v>
      </c>
      <c r="B908" t="e">
        <f>'Comm Input'!#REF!</f>
        <v>#REF!</v>
      </c>
      <c r="C908" t="e">
        <f>'Comm Input'!#REF!</f>
        <v>#REF!</v>
      </c>
      <c r="D908" s="90" t="e">
        <f>'Comm Input'!#REF!</f>
        <v>#REF!</v>
      </c>
      <c r="E908" s="36" t="e">
        <f>'Comm Input'!#REF!</f>
        <v>#REF!</v>
      </c>
      <c r="F908" s="23" t="e">
        <f>'Comm Input'!#REF!</f>
        <v>#REF!</v>
      </c>
      <c r="G908" s="36" t="e">
        <f>'Comm Input'!#REF!</f>
        <v>#REF!</v>
      </c>
      <c r="H908" s="36" t="e">
        <f>'Comm Input'!#REF!</f>
        <v>#REF!</v>
      </c>
      <c r="I908" t="e">
        <f>'Comm Input'!#REF!</f>
        <v>#REF!</v>
      </c>
      <c r="J908" s="23" t="e">
        <f>'Comm Input'!#REF!</f>
        <v>#REF!</v>
      </c>
      <c r="K908" s="22" t="e">
        <f>'Comm Input'!#REF!</f>
        <v>#REF!</v>
      </c>
      <c r="L908" s="23" t="e">
        <f>'Comm Input'!#REF!</f>
        <v>#REF!</v>
      </c>
      <c r="M908" s="23" t="e">
        <f>'Comm Input'!#REF!</f>
        <v>#REF!</v>
      </c>
      <c r="N908" s="23" t="e">
        <f>'Comm Input'!#REF!</f>
        <v>#REF!</v>
      </c>
      <c r="O908" t="e">
        <f>'Comm Input'!#REF!</f>
        <v>#REF!</v>
      </c>
    </row>
    <row r="909" spans="1:15" ht="15" x14ac:dyDescent="0.25">
      <c r="A909" s="11" t="e">
        <f>'Comm Input'!#REF!</f>
        <v>#REF!</v>
      </c>
      <c r="B909" s="11" t="e">
        <f>'Comm Input'!#REF!</f>
        <v>#REF!</v>
      </c>
      <c r="C909" s="11" t="e">
        <f>'Comm Input'!#REF!</f>
        <v>#REF!</v>
      </c>
      <c r="D909" s="11" t="e">
        <f>'Comm Input'!#REF!</f>
        <v>#REF!</v>
      </c>
      <c r="E909" s="36" t="e">
        <f>'Comm Input'!#REF!</f>
        <v>#REF!</v>
      </c>
      <c r="F909" s="23" t="e">
        <f>'Comm Input'!#REF!</f>
        <v>#REF!</v>
      </c>
      <c r="G909" s="36" t="e">
        <f>'Comm Input'!#REF!</f>
        <v>#REF!</v>
      </c>
      <c r="H909" s="36" t="e">
        <f>'Comm Input'!#REF!</f>
        <v>#REF!</v>
      </c>
      <c r="I909" t="e">
        <f>'Comm Input'!#REF!</f>
        <v>#REF!</v>
      </c>
      <c r="J909" s="23" t="e">
        <f>'Comm Input'!#REF!</f>
        <v>#REF!</v>
      </c>
      <c r="K909" s="22" t="e">
        <f>'Comm Input'!#REF!</f>
        <v>#REF!</v>
      </c>
      <c r="L909" s="23" t="e">
        <f>'Comm Input'!#REF!</f>
        <v>#REF!</v>
      </c>
      <c r="M909" s="23" t="e">
        <f>'Comm Input'!#REF!</f>
        <v>#REF!</v>
      </c>
      <c r="N909" s="23" t="e">
        <f>'Comm Input'!#REF!</f>
        <v>#REF!</v>
      </c>
      <c r="O909" t="e">
        <f>'Comm Input'!#REF!</f>
        <v>#REF!</v>
      </c>
    </row>
    <row r="910" spans="1:15" ht="15" x14ac:dyDescent="0.25">
      <c r="A910" s="11" t="e">
        <f>'Comm Input'!#REF!</f>
        <v>#REF!</v>
      </c>
      <c r="B910" s="11" t="e">
        <f>'Comm Input'!#REF!</f>
        <v>#REF!</v>
      </c>
      <c r="C910" t="e">
        <f>'Comm Input'!#REF!</f>
        <v>#REF!</v>
      </c>
      <c r="D910" s="12" t="e">
        <f>'Comm Input'!#REF!</f>
        <v>#REF!</v>
      </c>
      <c r="E910" s="36" t="e">
        <f>'Comm Input'!#REF!</f>
        <v>#REF!</v>
      </c>
      <c r="F910" s="23" t="e">
        <f>'Comm Input'!#REF!</f>
        <v>#REF!</v>
      </c>
      <c r="G910" s="36" t="e">
        <f>'Comm Input'!#REF!</f>
        <v>#REF!</v>
      </c>
      <c r="H910" s="36" t="e">
        <f>'Comm Input'!#REF!</f>
        <v>#REF!</v>
      </c>
      <c r="I910" t="e">
        <f>'Comm Input'!#REF!</f>
        <v>#REF!</v>
      </c>
      <c r="J910" s="23" t="e">
        <f>'Comm Input'!#REF!</f>
        <v>#REF!</v>
      </c>
      <c r="K910" s="22" t="e">
        <f>'Comm Input'!#REF!</f>
        <v>#REF!</v>
      </c>
      <c r="L910" s="23" t="e">
        <f>'Comm Input'!#REF!</f>
        <v>#REF!</v>
      </c>
      <c r="M910" s="23" t="e">
        <f>'Comm Input'!#REF!</f>
        <v>#REF!</v>
      </c>
      <c r="N910" s="23" t="e">
        <f>'Comm Input'!#REF!</f>
        <v>#REF!</v>
      </c>
      <c r="O910" t="e">
        <f>'Comm Input'!#REF!</f>
        <v>#REF!</v>
      </c>
    </row>
    <row r="911" spans="1:15" ht="15" x14ac:dyDescent="0.25">
      <c r="A911" s="11" t="e">
        <f>'Comm Input'!#REF!</f>
        <v>#REF!</v>
      </c>
      <c r="B911" s="11" t="e">
        <f>'Comm Input'!#REF!</f>
        <v>#REF!</v>
      </c>
      <c r="C911" s="11" t="e">
        <f>'Comm Input'!#REF!</f>
        <v>#REF!</v>
      </c>
      <c r="D911" s="11" t="e">
        <f>'Comm Input'!#REF!</f>
        <v>#REF!</v>
      </c>
      <c r="E911" s="36" t="e">
        <f>'Comm Input'!#REF!</f>
        <v>#REF!</v>
      </c>
      <c r="F911" s="23" t="e">
        <f>'Comm Input'!#REF!</f>
        <v>#REF!</v>
      </c>
      <c r="G911" s="36" t="e">
        <f>'Comm Input'!#REF!</f>
        <v>#REF!</v>
      </c>
      <c r="H911" s="36" t="e">
        <f>'Comm Input'!#REF!</f>
        <v>#REF!</v>
      </c>
      <c r="I911" t="e">
        <f>'Comm Input'!#REF!</f>
        <v>#REF!</v>
      </c>
      <c r="J911" s="23" t="e">
        <f>'Comm Input'!#REF!</f>
        <v>#REF!</v>
      </c>
      <c r="K911" s="22" t="e">
        <f>'Comm Input'!#REF!</f>
        <v>#REF!</v>
      </c>
      <c r="L911" s="23" t="e">
        <f>'Comm Input'!#REF!</f>
        <v>#REF!</v>
      </c>
      <c r="M911" s="23" t="e">
        <f>'Comm Input'!#REF!</f>
        <v>#REF!</v>
      </c>
      <c r="N911" s="23" t="e">
        <f>'Comm Input'!#REF!</f>
        <v>#REF!</v>
      </c>
      <c r="O911" t="e">
        <f>'Comm Input'!#REF!</f>
        <v>#REF!</v>
      </c>
    </row>
    <row r="912" spans="1:15" ht="15" x14ac:dyDescent="0.25">
      <c r="A912" s="11" t="e">
        <f>'Comm Input'!#REF!</f>
        <v>#REF!</v>
      </c>
      <c r="B912" t="e">
        <f>'Comm Input'!#REF!</f>
        <v>#REF!</v>
      </c>
      <c r="C912" t="e">
        <f>'Comm Input'!#REF!</f>
        <v>#REF!</v>
      </c>
      <c r="D912" s="40" t="e">
        <f>'Comm Input'!#REF!</f>
        <v>#REF!</v>
      </c>
      <c r="E912" s="36" t="e">
        <f>'Comm Input'!#REF!</f>
        <v>#REF!</v>
      </c>
      <c r="F912" s="22" t="e">
        <f>'Comm Input'!#REF!</f>
        <v>#REF!</v>
      </c>
      <c r="G912" s="36" t="e">
        <f>'Comm Input'!#REF!</f>
        <v>#REF!</v>
      </c>
      <c r="H912" s="38" t="e">
        <f>'Comm Input'!#REF!</f>
        <v>#REF!</v>
      </c>
      <c r="I912" s="38" t="e">
        <f>'Comm Input'!#REF!</f>
        <v>#REF!</v>
      </c>
      <c r="J912" s="22" t="e">
        <f>'Comm Input'!#REF!</f>
        <v>#REF!</v>
      </c>
      <c r="K912" s="22" t="e">
        <f>'Comm Input'!#REF!</f>
        <v>#REF!</v>
      </c>
      <c r="L912" s="23" t="e">
        <f>'Comm Input'!#REF!</f>
        <v>#REF!</v>
      </c>
      <c r="M912" s="23" t="e">
        <f>'Comm Input'!#REF!</f>
        <v>#REF!</v>
      </c>
      <c r="N912" s="23" t="e">
        <f>'Comm Input'!#REF!</f>
        <v>#REF!</v>
      </c>
      <c r="O912" t="e">
        <f>'Comm Input'!#REF!</f>
        <v>#REF!</v>
      </c>
    </row>
    <row r="913" spans="1:15" ht="15" x14ac:dyDescent="0.25">
      <c r="A913" s="11" t="e">
        <f>'Comm Input'!#REF!</f>
        <v>#REF!</v>
      </c>
      <c r="B913" t="e">
        <f>'Comm Input'!#REF!</f>
        <v>#REF!</v>
      </c>
      <c r="C913" s="11" t="e">
        <f>'Comm Input'!#REF!</f>
        <v>#REF!</v>
      </c>
      <c r="D913" s="40" t="e">
        <f>'Comm Input'!#REF!</f>
        <v>#REF!</v>
      </c>
      <c r="E913" s="36" t="e">
        <f>'Comm Input'!#REF!</f>
        <v>#REF!</v>
      </c>
      <c r="F913" s="22" t="e">
        <f>'Comm Input'!#REF!</f>
        <v>#REF!</v>
      </c>
      <c r="G913" s="36" t="e">
        <f>'Comm Input'!#REF!</f>
        <v>#REF!</v>
      </c>
      <c r="H913" s="38" t="e">
        <f>'Comm Input'!#REF!</f>
        <v>#REF!</v>
      </c>
      <c r="I913" s="38" t="e">
        <f>'Comm Input'!#REF!</f>
        <v>#REF!</v>
      </c>
      <c r="J913" s="22" t="e">
        <f>'Comm Input'!#REF!</f>
        <v>#REF!</v>
      </c>
      <c r="K913" s="22" t="e">
        <f>'Comm Input'!#REF!</f>
        <v>#REF!</v>
      </c>
      <c r="L913" s="23" t="e">
        <f>'Comm Input'!#REF!</f>
        <v>#REF!</v>
      </c>
      <c r="M913" s="23" t="e">
        <f>'Comm Input'!#REF!</f>
        <v>#REF!</v>
      </c>
      <c r="N913" s="23" t="e">
        <f>'Comm Input'!#REF!</f>
        <v>#REF!</v>
      </c>
      <c r="O913" t="e">
        <f>'Comm Input'!#REF!</f>
        <v>#REF!</v>
      </c>
    </row>
    <row r="914" spans="1:15" ht="15" x14ac:dyDescent="0.25">
      <c r="A914" t="e">
        <f>'Comm Input'!#REF!</f>
        <v>#REF!</v>
      </c>
      <c r="B914" t="e">
        <f>'Comm Input'!#REF!</f>
        <v>#REF!</v>
      </c>
      <c r="C914" t="e">
        <f>'Comm Input'!#REF!</f>
        <v>#REF!</v>
      </c>
      <c r="D914" t="e">
        <f>'Comm Input'!#REF!</f>
        <v>#REF!</v>
      </c>
      <c r="E914" t="e">
        <f>'Comm Input'!#REF!</f>
        <v>#REF!</v>
      </c>
      <c r="F914" t="e">
        <f>'Comm Input'!#REF!</f>
        <v>#REF!</v>
      </c>
      <c r="G914" t="e">
        <f>'Comm Input'!#REF!</f>
        <v>#REF!</v>
      </c>
      <c r="H914" t="e">
        <f>'Comm Input'!#REF!</f>
        <v>#REF!</v>
      </c>
      <c r="I914" t="e">
        <f>'Comm Input'!#REF!</f>
        <v>#REF!</v>
      </c>
      <c r="J914" t="e">
        <f>'Comm Input'!#REF!</f>
        <v>#REF!</v>
      </c>
      <c r="K914" t="e">
        <f>'Comm Input'!#REF!</f>
        <v>#REF!</v>
      </c>
      <c r="L914" t="e">
        <f>'Comm Input'!#REF!</f>
        <v>#REF!</v>
      </c>
      <c r="M914" s="11" t="e">
        <f>'Comm Input'!#REF!</f>
        <v>#REF!</v>
      </c>
      <c r="N914" s="11" t="e">
        <f>'Comm Input'!#REF!</f>
        <v>#REF!</v>
      </c>
      <c r="O914" t="e">
        <f>'Comm Input'!#REF!</f>
        <v>#REF!</v>
      </c>
    </row>
    <row r="915" spans="1:15" ht="23.25" x14ac:dyDescent="0.35">
      <c r="A915" t="e">
        <f>'Comm Input'!#REF!</f>
        <v>#REF!</v>
      </c>
      <c r="B915" t="e">
        <f>'Comm Input'!#REF!</f>
        <v>#REF!</v>
      </c>
      <c r="C915" t="e">
        <f>'Comm Input'!#REF!</f>
        <v>#REF!</v>
      </c>
      <c r="D915" t="e">
        <f>'Comm Input'!#REF!</f>
        <v>#REF!</v>
      </c>
      <c r="E915" t="e">
        <f>'Comm Input'!#REF!</f>
        <v>#REF!</v>
      </c>
      <c r="F915" t="e">
        <f>'Comm Input'!#REF!</f>
        <v>#REF!</v>
      </c>
      <c r="G915" t="e">
        <f>'Comm Input'!#REF!</f>
        <v>#REF!</v>
      </c>
      <c r="H915" t="e">
        <f>'Comm Input'!#REF!</f>
        <v>#REF!</v>
      </c>
      <c r="I915" t="e">
        <f>'Comm Input'!#REF!</f>
        <v>#REF!</v>
      </c>
      <c r="J915" t="e">
        <f>'Comm Input'!#REF!</f>
        <v>#REF!</v>
      </c>
      <c r="K915" s="1177" t="e">
        <f>'Comm Input'!#REF!</f>
        <v>#REF!</v>
      </c>
      <c r="L915" s="27" t="e">
        <f>'Comm Input'!#REF!</f>
        <v>#REF!</v>
      </c>
      <c r="M915" s="1177" t="e">
        <f>'Comm Input'!#REF!</f>
        <v>#REF!</v>
      </c>
      <c r="N915" s="164" t="e">
        <f>'Comm Input'!#REF!</f>
        <v>#REF!</v>
      </c>
      <c r="O915" s="109" t="e">
        <f>'Comm Input'!#REF!</f>
        <v>#REF!</v>
      </c>
    </row>
    <row r="916" spans="1:15" ht="15" x14ac:dyDescent="0.25">
      <c r="A916" t="e">
        <f>'Comm Input'!#REF!</f>
        <v>#REF!</v>
      </c>
      <c r="B916" t="e">
        <f>'Comm Input'!#REF!</f>
        <v>#REF!</v>
      </c>
      <c r="C916" t="e">
        <f>'Comm Input'!#REF!</f>
        <v>#REF!</v>
      </c>
      <c r="D916" t="e">
        <f>'Comm Input'!#REF!</f>
        <v>#REF!</v>
      </c>
      <c r="E916" t="e">
        <f>'Comm Input'!#REF!</f>
        <v>#REF!</v>
      </c>
      <c r="F916" t="e">
        <f>'Comm Input'!#REF!</f>
        <v>#REF!</v>
      </c>
      <c r="G916" t="e">
        <f>'Comm Input'!#REF!</f>
        <v>#REF!</v>
      </c>
      <c r="H916" t="e">
        <f>'Comm Input'!#REF!</f>
        <v>#REF!</v>
      </c>
      <c r="I916" t="e">
        <f>'Comm Input'!#REF!</f>
        <v>#REF!</v>
      </c>
      <c r="J916" t="e">
        <f>'Comm Input'!#REF!</f>
        <v>#REF!</v>
      </c>
      <c r="K916" t="e">
        <f>'Comm Input'!#REF!</f>
        <v>#REF!</v>
      </c>
      <c r="L916" t="e">
        <f>'Comm Input'!#REF!</f>
        <v>#REF!</v>
      </c>
      <c r="M916" s="11" t="e">
        <f>'Comm Input'!#REF!</f>
        <v>#REF!</v>
      </c>
      <c r="N916" s="11" t="e">
        <f>'Comm Input'!#REF!</f>
        <v>#REF!</v>
      </c>
      <c r="O916" t="e">
        <f>'Comm Input'!#REF!</f>
        <v>#REF!</v>
      </c>
    </row>
    <row r="917" spans="1:15" ht="15" x14ac:dyDescent="0.25">
      <c r="A917" t="e">
        <f>'Comm Input'!#REF!</f>
        <v>#REF!</v>
      </c>
      <c r="B917" t="e">
        <f>'Comm Input'!#REF!</f>
        <v>#REF!</v>
      </c>
      <c r="C917" t="e">
        <f>'Comm Input'!#REF!</f>
        <v>#REF!</v>
      </c>
      <c r="D917" t="e">
        <f>'Comm Input'!#REF!</f>
        <v>#REF!</v>
      </c>
      <c r="E917" t="e">
        <f>'Comm Input'!#REF!</f>
        <v>#REF!</v>
      </c>
      <c r="F917" t="e">
        <f>'Comm Input'!#REF!</f>
        <v>#REF!</v>
      </c>
      <c r="G917" t="e">
        <f>'Comm Input'!#REF!</f>
        <v>#REF!</v>
      </c>
      <c r="H917" t="e">
        <f>'Comm Input'!#REF!</f>
        <v>#REF!</v>
      </c>
      <c r="I917" t="e">
        <f>'Comm Input'!#REF!</f>
        <v>#REF!</v>
      </c>
      <c r="J917" t="e">
        <f>'Comm Input'!#REF!</f>
        <v>#REF!</v>
      </c>
      <c r="K917" t="e">
        <f>'Comm Input'!#REF!</f>
        <v>#REF!</v>
      </c>
      <c r="L917" t="e">
        <f>'Comm Input'!#REF!</f>
        <v>#REF!</v>
      </c>
      <c r="M917" s="11" t="e">
        <f>'Comm Input'!#REF!</f>
        <v>#REF!</v>
      </c>
      <c r="N917" s="11" t="e">
        <f>'Comm Input'!#REF!</f>
        <v>#REF!</v>
      </c>
      <c r="O917" t="e">
        <f>'Comm Input'!#REF!</f>
        <v>#REF!</v>
      </c>
    </row>
    <row r="918" spans="1:15" ht="15" x14ac:dyDescent="0.25">
      <c r="A918" t="e">
        <f>'Comm Input'!#REF!</f>
        <v>#REF!</v>
      </c>
      <c r="B918" t="e">
        <f>'Comm Input'!#REF!</f>
        <v>#REF!</v>
      </c>
      <c r="C918" t="e">
        <f>'Comm Input'!#REF!</f>
        <v>#REF!</v>
      </c>
      <c r="D918" t="e">
        <f>'Comm Input'!#REF!</f>
        <v>#REF!</v>
      </c>
      <c r="E918" t="e">
        <f>'Comm Input'!#REF!</f>
        <v>#REF!</v>
      </c>
      <c r="F918" t="e">
        <f>'Comm Input'!#REF!</f>
        <v>#REF!</v>
      </c>
      <c r="G918" t="e">
        <f>'Comm Input'!#REF!</f>
        <v>#REF!</v>
      </c>
      <c r="H918" t="e">
        <f>'Comm Input'!#REF!</f>
        <v>#REF!</v>
      </c>
      <c r="I918" t="e">
        <f>'Comm Input'!#REF!</f>
        <v>#REF!</v>
      </c>
      <c r="J918" t="e">
        <f>'Comm Input'!#REF!</f>
        <v>#REF!</v>
      </c>
      <c r="K918" t="e">
        <f>'Comm Input'!#REF!</f>
        <v>#REF!</v>
      </c>
      <c r="L918" t="e">
        <f>'Comm Input'!#REF!</f>
        <v>#REF!</v>
      </c>
      <c r="M918" s="11" t="e">
        <f>'Comm Input'!#REF!</f>
        <v>#REF!</v>
      </c>
      <c r="N918" s="11" t="e">
        <f>'Comm Input'!#REF!</f>
        <v>#REF!</v>
      </c>
      <c r="O918" t="e">
        <f>'Comm Input'!#REF!</f>
        <v>#REF!</v>
      </c>
    </row>
    <row r="919" spans="1:15" ht="15" x14ac:dyDescent="0.25">
      <c r="A919" s="199" t="e">
        <f>'Comm Input'!#REF!</f>
        <v>#REF!</v>
      </c>
      <c r="B919" s="35" t="e">
        <f>'Comm Input'!#REF!</f>
        <v>#REF!</v>
      </c>
      <c r="C919" s="46" t="e">
        <f>'Comm Input'!#REF!</f>
        <v>#REF!</v>
      </c>
      <c r="D919" s="8" t="e">
        <f>'Comm Input'!#REF!</f>
        <v>#REF!</v>
      </c>
      <c r="E919" s="158" t="e">
        <f>'Comm Input'!#REF!</f>
        <v>#REF!</v>
      </c>
      <c r="F919" s="117" t="e">
        <f>'Comm Input'!#REF!</f>
        <v>#REF!</v>
      </c>
      <c r="G919" s="158" t="e">
        <f>'Comm Input'!#REF!</f>
        <v>#REF!</v>
      </c>
      <c r="H919" s="158" t="e">
        <f>'Comm Input'!#REF!</f>
        <v>#REF!</v>
      </c>
      <c r="I919" s="158" t="e">
        <f>'Comm Input'!#REF!</f>
        <v>#REF!</v>
      </c>
      <c r="J919" s="117" t="e">
        <f>'Comm Input'!#REF!</f>
        <v>#REF!</v>
      </c>
      <c r="K919" s="158" t="e">
        <f>'Comm Input'!#REF!</f>
        <v>#REF!</v>
      </c>
      <c r="L919" s="117" t="e">
        <f>'Comm Input'!#REF!</f>
        <v>#REF!</v>
      </c>
      <c r="M919" s="159" t="e">
        <f>'Comm Input'!#REF!</f>
        <v>#REF!</v>
      </c>
      <c r="N919" s="159" t="e">
        <f>'Comm Input'!#REF!</f>
        <v>#REF!</v>
      </c>
      <c r="O919" s="158" t="e">
        <f>'Comm Input'!#REF!</f>
        <v>#REF!</v>
      </c>
    </row>
    <row r="920" spans="1:15" ht="15" x14ac:dyDescent="0.25">
      <c r="A920" t="e">
        <f>'Comm Input'!#REF!</f>
        <v>#REF!</v>
      </c>
      <c r="B920" t="e">
        <f>'Comm Input'!#REF!</f>
        <v>#REF!</v>
      </c>
      <c r="C920" t="e">
        <f>'Comm Input'!#REF!</f>
        <v>#REF!</v>
      </c>
      <c r="D920" s="90" t="e">
        <f>'Comm Input'!#REF!</f>
        <v>#REF!</v>
      </c>
      <c r="E920" s="36" t="e">
        <f>'Comm Input'!#REF!</f>
        <v>#REF!</v>
      </c>
      <c r="F920" s="23" t="e">
        <f>'Comm Input'!#REF!</f>
        <v>#REF!</v>
      </c>
      <c r="G920" s="36" t="e">
        <f>'Comm Input'!#REF!</f>
        <v>#REF!</v>
      </c>
      <c r="H920" s="36" t="e">
        <f>'Comm Input'!#REF!</f>
        <v>#REF!</v>
      </c>
      <c r="I920" t="e">
        <f>'Comm Input'!#REF!</f>
        <v>#REF!</v>
      </c>
      <c r="J920" s="23" t="e">
        <f>'Comm Input'!#REF!</f>
        <v>#REF!</v>
      </c>
      <c r="K920" s="22" t="e">
        <f>'Comm Input'!#REF!</f>
        <v>#REF!</v>
      </c>
      <c r="L920" s="23" t="e">
        <f>'Comm Input'!#REF!</f>
        <v>#REF!</v>
      </c>
      <c r="M920" s="23" t="e">
        <f>'Comm Input'!#REF!</f>
        <v>#REF!</v>
      </c>
      <c r="N920" s="23" t="e">
        <f>'Comm Input'!#REF!</f>
        <v>#REF!</v>
      </c>
      <c r="O920" t="e">
        <f>'Comm Input'!#REF!</f>
        <v>#REF!</v>
      </c>
    </row>
    <row r="921" spans="1:15" ht="15" x14ac:dyDescent="0.25">
      <c r="A921" s="11" t="e">
        <f>'Comm Input'!#REF!</f>
        <v>#REF!</v>
      </c>
      <c r="B921" s="11" t="e">
        <f>'Comm Input'!#REF!</f>
        <v>#REF!</v>
      </c>
      <c r="C921" s="11" t="e">
        <f>'Comm Input'!#REF!</f>
        <v>#REF!</v>
      </c>
      <c r="D921" s="11" t="e">
        <f>'Comm Input'!#REF!</f>
        <v>#REF!</v>
      </c>
      <c r="E921" s="36" t="e">
        <f>'Comm Input'!#REF!</f>
        <v>#REF!</v>
      </c>
      <c r="F921" s="23" t="e">
        <f>'Comm Input'!#REF!</f>
        <v>#REF!</v>
      </c>
      <c r="G921" s="36" t="e">
        <f>'Comm Input'!#REF!</f>
        <v>#REF!</v>
      </c>
      <c r="H921" s="36" t="e">
        <f>'Comm Input'!#REF!</f>
        <v>#REF!</v>
      </c>
      <c r="I921" t="e">
        <f>'Comm Input'!#REF!</f>
        <v>#REF!</v>
      </c>
      <c r="J921" s="23" t="e">
        <f>'Comm Input'!#REF!</f>
        <v>#REF!</v>
      </c>
      <c r="K921" s="22" t="e">
        <f>'Comm Input'!#REF!</f>
        <v>#REF!</v>
      </c>
      <c r="L921" s="23" t="e">
        <f>'Comm Input'!#REF!</f>
        <v>#REF!</v>
      </c>
      <c r="M921" s="23" t="e">
        <f>'Comm Input'!#REF!</f>
        <v>#REF!</v>
      </c>
      <c r="N921" s="23" t="e">
        <f>'Comm Input'!#REF!</f>
        <v>#REF!</v>
      </c>
      <c r="O921" t="e">
        <f>'Comm Input'!#REF!</f>
        <v>#REF!</v>
      </c>
    </row>
    <row r="922" spans="1:15" ht="15" x14ac:dyDescent="0.25">
      <c r="A922" s="11" t="e">
        <f>'Comm Input'!#REF!</f>
        <v>#REF!</v>
      </c>
      <c r="B922" s="11" t="e">
        <f>'Comm Input'!#REF!</f>
        <v>#REF!</v>
      </c>
      <c r="C922" t="e">
        <f>'Comm Input'!#REF!</f>
        <v>#REF!</v>
      </c>
      <c r="D922" s="11" t="e">
        <f>'Comm Input'!#REF!</f>
        <v>#REF!</v>
      </c>
      <c r="E922" s="36" t="e">
        <f>'Comm Input'!#REF!</f>
        <v>#REF!</v>
      </c>
      <c r="F922" s="23" t="e">
        <f>'Comm Input'!#REF!</f>
        <v>#REF!</v>
      </c>
      <c r="G922" s="36" t="e">
        <f>'Comm Input'!#REF!</f>
        <v>#REF!</v>
      </c>
      <c r="H922" s="36" t="e">
        <f>'Comm Input'!#REF!</f>
        <v>#REF!</v>
      </c>
      <c r="I922" t="e">
        <f>'Comm Input'!#REF!</f>
        <v>#REF!</v>
      </c>
      <c r="J922" s="23" t="e">
        <f>'Comm Input'!#REF!</f>
        <v>#REF!</v>
      </c>
      <c r="K922" s="22" t="e">
        <f>'Comm Input'!#REF!</f>
        <v>#REF!</v>
      </c>
      <c r="L922" s="23" t="e">
        <f>'Comm Input'!#REF!</f>
        <v>#REF!</v>
      </c>
      <c r="M922" s="23" t="e">
        <f>'Comm Input'!#REF!</f>
        <v>#REF!</v>
      </c>
      <c r="N922" s="23" t="e">
        <f>'Comm Input'!#REF!</f>
        <v>#REF!</v>
      </c>
      <c r="O922" t="e">
        <f>'Comm Input'!#REF!</f>
        <v>#REF!</v>
      </c>
    </row>
    <row r="923" spans="1:15" ht="15" x14ac:dyDescent="0.25">
      <c r="A923" s="11" t="e">
        <f>'Comm Input'!#REF!</f>
        <v>#REF!</v>
      </c>
      <c r="B923" s="11" t="e">
        <f>'Comm Input'!#REF!</f>
        <v>#REF!</v>
      </c>
      <c r="C923" s="11" t="e">
        <f>'Comm Input'!#REF!</f>
        <v>#REF!</v>
      </c>
      <c r="D923" s="11" t="e">
        <f>'Comm Input'!#REF!</f>
        <v>#REF!</v>
      </c>
      <c r="E923" s="36" t="e">
        <f>'Comm Input'!#REF!</f>
        <v>#REF!</v>
      </c>
      <c r="F923" s="23" t="e">
        <f>'Comm Input'!#REF!</f>
        <v>#REF!</v>
      </c>
      <c r="G923" s="36" t="e">
        <f>'Comm Input'!#REF!</f>
        <v>#REF!</v>
      </c>
      <c r="H923" s="36" t="e">
        <f>'Comm Input'!#REF!</f>
        <v>#REF!</v>
      </c>
      <c r="I923" t="e">
        <f>'Comm Input'!#REF!</f>
        <v>#REF!</v>
      </c>
      <c r="J923" s="23" t="e">
        <f>'Comm Input'!#REF!</f>
        <v>#REF!</v>
      </c>
      <c r="K923" s="22" t="e">
        <f>'Comm Input'!#REF!</f>
        <v>#REF!</v>
      </c>
      <c r="L923" s="23" t="e">
        <f>'Comm Input'!#REF!</f>
        <v>#REF!</v>
      </c>
      <c r="M923" s="23" t="e">
        <f>'Comm Input'!#REF!</f>
        <v>#REF!</v>
      </c>
      <c r="N923" s="23" t="e">
        <f>'Comm Input'!#REF!</f>
        <v>#REF!</v>
      </c>
      <c r="O923" t="e">
        <f>'Comm Input'!#REF!</f>
        <v>#REF!</v>
      </c>
    </row>
    <row r="924" spans="1:15" ht="15" x14ac:dyDescent="0.25">
      <c r="A924" s="11" t="e">
        <f>'Comm Input'!#REF!</f>
        <v>#REF!</v>
      </c>
      <c r="B924" t="e">
        <f>'Comm Input'!#REF!</f>
        <v>#REF!</v>
      </c>
      <c r="C924" t="e">
        <f>'Comm Input'!#REF!</f>
        <v>#REF!</v>
      </c>
      <c r="D924" s="40" t="e">
        <f>'Comm Input'!#REF!</f>
        <v>#REF!</v>
      </c>
      <c r="E924" s="36" t="e">
        <f>'Comm Input'!#REF!</f>
        <v>#REF!</v>
      </c>
      <c r="F924" s="22" t="e">
        <f>'Comm Input'!#REF!</f>
        <v>#REF!</v>
      </c>
      <c r="G924" s="36" t="e">
        <f>'Comm Input'!#REF!</f>
        <v>#REF!</v>
      </c>
      <c r="H924" s="38" t="e">
        <f>'Comm Input'!#REF!</f>
        <v>#REF!</v>
      </c>
      <c r="I924" s="38" t="e">
        <f>'Comm Input'!#REF!</f>
        <v>#REF!</v>
      </c>
      <c r="J924" s="22" t="e">
        <f>'Comm Input'!#REF!</f>
        <v>#REF!</v>
      </c>
      <c r="K924" s="22" t="e">
        <f>'Comm Input'!#REF!</f>
        <v>#REF!</v>
      </c>
      <c r="L924" s="23" t="e">
        <f>'Comm Input'!#REF!</f>
        <v>#REF!</v>
      </c>
      <c r="M924" s="23" t="e">
        <f>'Comm Input'!#REF!</f>
        <v>#REF!</v>
      </c>
      <c r="N924" s="23" t="e">
        <f>'Comm Input'!#REF!</f>
        <v>#REF!</v>
      </c>
      <c r="O924" t="e">
        <f>'Comm Input'!#REF!</f>
        <v>#REF!</v>
      </c>
    </row>
    <row r="925" spans="1:15" ht="15" x14ac:dyDescent="0.25">
      <c r="A925" s="11" t="e">
        <f>'Comm Input'!#REF!</f>
        <v>#REF!</v>
      </c>
      <c r="B925" t="e">
        <f>'Comm Input'!#REF!</f>
        <v>#REF!</v>
      </c>
      <c r="C925" s="11" t="e">
        <f>'Comm Input'!#REF!</f>
        <v>#REF!</v>
      </c>
      <c r="D925" s="40" t="e">
        <f>'Comm Input'!#REF!</f>
        <v>#REF!</v>
      </c>
      <c r="E925" s="36" t="e">
        <f>'Comm Input'!#REF!</f>
        <v>#REF!</v>
      </c>
      <c r="F925" s="22" t="e">
        <f>'Comm Input'!#REF!</f>
        <v>#REF!</v>
      </c>
      <c r="G925" s="36" t="e">
        <f>'Comm Input'!#REF!</f>
        <v>#REF!</v>
      </c>
      <c r="H925" s="38" t="e">
        <f>'Comm Input'!#REF!</f>
        <v>#REF!</v>
      </c>
      <c r="I925" s="38" t="e">
        <f>'Comm Input'!#REF!</f>
        <v>#REF!</v>
      </c>
      <c r="J925" s="22" t="e">
        <f>'Comm Input'!#REF!</f>
        <v>#REF!</v>
      </c>
      <c r="K925" s="22" t="e">
        <f>'Comm Input'!#REF!</f>
        <v>#REF!</v>
      </c>
      <c r="L925" s="23" t="e">
        <f>'Comm Input'!#REF!</f>
        <v>#REF!</v>
      </c>
      <c r="M925" s="23" t="e">
        <f>'Comm Input'!#REF!</f>
        <v>#REF!</v>
      </c>
      <c r="N925" s="23" t="e">
        <f>'Comm Input'!#REF!</f>
        <v>#REF!</v>
      </c>
      <c r="O925" t="e">
        <f>'Comm Input'!#REF!</f>
        <v>#REF!</v>
      </c>
    </row>
    <row r="926" spans="1:15" ht="15" x14ac:dyDescent="0.25">
      <c r="A926" t="e">
        <f>'Comm Input'!#REF!</f>
        <v>#REF!</v>
      </c>
      <c r="B926" t="e">
        <f>'Comm Input'!#REF!</f>
        <v>#REF!</v>
      </c>
      <c r="C926" t="e">
        <f>'Comm Input'!#REF!</f>
        <v>#REF!</v>
      </c>
      <c r="D926" t="e">
        <f>'Comm Input'!#REF!</f>
        <v>#REF!</v>
      </c>
      <c r="E926" t="e">
        <f>'Comm Input'!#REF!</f>
        <v>#REF!</v>
      </c>
      <c r="F926" t="e">
        <f>'Comm Input'!#REF!</f>
        <v>#REF!</v>
      </c>
      <c r="G926" t="e">
        <f>'Comm Input'!#REF!</f>
        <v>#REF!</v>
      </c>
      <c r="H926" t="e">
        <f>'Comm Input'!#REF!</f>
        <v>#REF!</v>
      </c>
      <c r="I926" t="e">
        <f>'Comm Input'!#REF!</f>
        <v>#REF!</v>
      </c>
      <c r="J926" t="e">
        <f>'Comm Input'!#REF!</f>
        <v>#REF!</v>
      </c>
      <c r="K926" t="e">
        <f>'Comm Input'!#REF!</f>
        <v>#REF!</v>
      </c>
      <c r="L926" t="e">
        <f>'Comm Input'!#REF!</f>
        <v>#REF!</v>
      </c>
      <c r="M926" s="11" t="e">
        <f>'Comm Input'!#REF!</f>
        <v>#REF!</v>
      </c>
      <c r="N926" s="11" t="e">
        <f>'Comm Input'!#REF!</f>
        <v>#REF!</v>
      </c>
      <c r="O926" t="e">
        <f>'Comm Input'!#REF!</f>
        <v>#REF!</v>
      </c>
    </row>
    <row r="927" spans="1:15" ht="23.25" x14ac:dyDescent="0.35">
      <c r="A927" t="e">
        <f>'Comm Input'!#REF!</f>
        <v>#REF!</v>
      </c>
      <c r="B927" t="e">
        <f>'Comm Input'!#REF!</f>
        <v>#REF!</v>
      </c>
      <c r="C927" t="e">
        <f>'Comm Input'!#REF!</f>
        <v>#REF!</v>
      </c>
      <c r="D927" t="e">
        <f>'Comm Input'!#REF!</f>
        <v>#REF!</v>
      </c>
      <c r="E927" t="e">
        <f>'Comm Input'!#REF!</f>
        <v>#REF!</v>
      </c>
      <c r="F927" t="e">
        <f>'Comm Input'!#REF!</f>
        <v>#REF!</v>
      </c>
      <c r="G927" t="e">
        <f>'Comm Input'!#REF!</f>
        <v>#REF!</v>
      </c>
      <c r="H927" t="e">
        <f>'Comm Input'!#REF!</f>
        <v>#REF!</v>
      </c>
      <c r="I927" t="e">
        <f>'Comm Input'!#REF!</f>
        <v>#REF!</v>
      </c>
      <c r="J927" t="e">
        <f>'Comm Input'!#REF!</f>
        <v>#REF!</v>
      </c>
      <c r="K927" s="1177" t="e">
        <f>'Comm Input'!#REF!</f>
        <v>#REF!</v>
      </c>
      <c r="L927" s="27" t="e">
        <f>'Comm Input'!#REF!</f>
        <v>#REF!</v>
      </c>
      <c r="M927" s="1177" t="e">
        <f>'Comm Input'!#REF!</f>
        <v>#REF!</v>
      </c>
      <c r="N927" s="164" t="e">
        <f>'Comm Input'!#REF!</f>
        <v>#REF!</v>
      </c>
      <c r="O927" s="109" t="e">
        <f>'Comm Input'!#REF!</f>
        <v>#REF!</v>
      </c>
    </row>
    <row r="928" spans="1:15" ht="15" x14ac:dyDescent="0.25">
      <c r="A928" t="e">
        <f>'Comm Input'!#REF!</f>
        <v>#REF!</v>
      </c>
      <c r="B928" t="e">
        <f>'Comm Input'!#REF!</f>
        <v>#REF!</v>
      </c>
      <c r="C928" t="e">
        <f>'Comm Input'!#REF!</f>
        <v>#REF!</v>
      </c>
      <c r="D928" t="e">
        <f>'Comm Input'!#REF!</f>
        <v>#REF!</v>
      </c>
      <c r="E928" t="e">
        <f>'Comm Input'!#REF!</f>
        <v>#REF!</v>
      </c>
      <c r="F928" t="e">
        <f>'Comm Input'!#REF!</f>
        <v>#REF!</v>
      </c>
      <c r="G928" t="e">
        <f>'Comm Input'!#REF!</f>
        <v>#REF!</v>
      </c>
      <c r="H928" t="e">
        <f>'Comm Input'!#REF!</f>
        <v>#REF!</v>
      </c>
      <c r="I928" t="e">
        <f>'Comm Input'!#REF!</f>
        <v>#REF!</v>
      </c>
      <c r="J928" t="e">
        <f>'Comm Input'!#REF!</f>
        <v>#REF!</v>
      </c>
      <c r="K928" t="e">
        <f>'Comm Input'!#REF!</f>
        <v>#REF!</v>
      </c>
      <c r="L928" t="e">
        <f>'Comm Input'!#REF!</f>
        <v>#REF!</v>
      </c>
      <c r="M928" s="11" t="e">
        <f>'Comm Input'!#REF!</f>
        <v>#REF!</v>
      </c>
      <c r="N928" s="11" t="e">
        <f>'Comm Input'!#REF!</f>
        <v>#REF!</v>
      </c>
      <c r="O928" t="e">
        <f>'Comm Input'!#REF!</f>
        <v>#REF!</v>
      </c>
    </row>
    <row r="929" spans="1:15" ht="15" x14ac:dyDescent="0.25">
      <c r="A929" s="199" t="e">
        <f>'Comm Input'!#REF!</f>
        <v>#REF!</v>
      </c>
      <c r="B929" s="35" t="e">
        <f>'Comm Input'!#REF!</f>
        <v>#REF!</v>
      </c>
      <c r="C929" s="46" t="e">
        <f>'Comm Input'!#REF!</f>
        <v>#REF!</v>
      </c>
      <c r="D929" s="8" t="e">
        <f>'Comm Input'!#REF!</f>
        <v>#REF!</v>
      </c>
      <c r="E929" s="158" t="e">
        <f>'Comm Input'!#REF!</f>
        <v>#REF!</v>
      </c>
      <c r="F929" s="117" t="e">
        <f>'Comm Input'!#REF!</f>
        <v>#REF!</v>
      </c>
      <c r="G929" s="158" t="e">
        <f>'Comm Input'!#REF!</f>
        <v>#REF!</v>
      </c>
      <c r="H929" s="158" t="e">
        <f>'Comm Input'!#REF!</f>
        <v>#REF!</v>
      </c>
      <c r="I929" s="158" t="e">
        <f>'Comm Input'!#REF!</f>
        <v>#REF!</v>
      </c>
      <c r="J929" s="117" t="e">
        <f>'Comm Input'!#REF!</f>
        <v>#REF!</v>
      </c>
      <c r="K929" s="158" t="e">
        <f>'Comm Input'!#REF!</f>
        <v>#REF!</v>
      </c>
      <c r="L929" s="117" t="e">
        <f>'Comm Input'!#REF!</f>
        <v>#REF!</v>
      </c>
      <c r="M929" s="159" t="e">
        <f>'Comm Input'!#REF!</f>
        <v>#REF!</v>
      </c>
      <c r="N929" s="159" t="e">
        <f>'Comm Input'!#REF!</f>
        <v>#REF!</v>
      </c>
      <c r="O929" s="158" t="e">
        <f>'Comm Input'!#REF!</f>
        <v>#REF!</v>
      </c>
    </row>
    <row r="930" spans="1:15" ht="15" x14ac:dyDescent="0.25">
      <c r="A930" t="e">
        <f>'Comm Input'!#REF!</f>
        <v>#REF!</v>
      </c>
      <c r="B930" t="e">
        <f>'Comm Input'!#REF!</f>
        <v>#REF!</v>
      </c>
      <c r="C930" t="e">
        <f>'Comm Input'!#REF!</f>
        <v>#REF!</v>
      </c>
      <c r="D930" s="90" t="e">
        <f>'Comm Input'!#REF!</f>
        <v>#REF!</v>
      </c>
      <c r="E930" s="36" t="e">
        <f>'Comm Input'!#REF!</f>
        <v>#REF!</v>
      </c>
      <c r="F930" s="23" t="e">
        <f>'Comm Input'!#REF!</f>
        <v>#REF!</v>
      </c>
      <c r="G930" s="36" t="e">
        <f>'Comm Input'!#REF!</f>
        <v>#REF!</v>
      </c>
      <c r="H930" s="36" t="e">
        <f>'Comm Input'!#REF!</f>
        <v>#REF!</v>
      </c>
      <c r="I930" t="e">
        <f>'Comm Input'!#REF!</f>
        <v>#REF!</v>
      </c>
      <c r="J930" s="23" t="e">
        <f>'Comm Input'!#REF!</f>
        <v>#REF!</v>
      </c>
      <c r="K930" s="22" t="e">
        <f>'Comm Input'!#REF!</f>
        <v>#REF!</v>
      </c>
      <c r="L930" s="23" t="e">
        <f>'Comm Input'!#REF!</f>
        <v>#REF!</v>
      </c>
      <c r="M930" s="23" t="e">
        <f>'Comm Input'!#REF!</f>
        <v>#REF!</v>
      </c>
      <c r="N930" s="23" t="e">
        <f>'Comm Input'!#REF!</f>
        <v>#REF!</v>
      </c>
      <c r="O930" t="e">
        <f>'Comm Input'!#REF!</f>
        <v>#REF!</v>
      </c>
    </row>
    <row r="931" spans="1:15" ht="15" x14ac:dyDescent="0.25">
      <c r="A931" s="11" t="e">
        <f>'Comm Input'!#REF!</f>
        <v>#REF!</v>
      </c>
      <c r="B931" s="11" t="e">
        <f>'Comm Input'!#REF!</f>
        <v>#REF!</v>
      </c>
      <c r="C931" s="11" t="e">
        <f>'Comm Input'!#REF!</f>
        <v>#REF!</v>
      </c>
      <c r="D931" s="11" t="e">
        <f>'Comm Input'!#REF!</f>
        <v>#REF!</v>
      </c>
      <c r="E931" s="36" t="e">
        <f>'Comm Input'!#REF!</f>
        <v>#REF!</v>
      </c>
      <c r="F931" s="23" t="e">
        <f>'Comm Input'!#REF!</f>
        <v>#REF!</v>
      </c>
      <c r="G931" s="36" t="e">
        <f>'Comm Input'!#REF!</f>
        <v>#REF!</v>
      </c>
      <c r="H931" s="36" t="e">
        <f>'Comm Input'!#REF!</f>
        <v>#REF!</v>
      </c>
      <c r="I931" t="e">
        <f>'Comm Input'!#REF!</f>
        <v>#REF!</v>
      </c>
      <c r="J931" s="23" t="e">
        <f>'Comm Input'!#REF!</f>
        <v>#REF!</v>
      </c>
      <c r="K931" s="22" t="e">
        <f>'Comm Input'!#REF!</f>
        <v>#REF!</v>
      </c>
      <c r="L931" s="23" t="e">
        <f>'Comm Input'!#REF!</f>
        <v>#REF!</v>
      </c>
      <c r="M931" s="22" t="e">
        <f>'Comm Input'!#REF!</f>
        <v>#REF!</v>
      </c>
      <c r="N931" s="23" t="e">
        <f>'Comm Input'!#REF!</f>
        <v>#REF!</v>
      </c>
      <c r="O931" t="e">
        <f>'Comm Input'!#REF!</f>
        <v>#REF!</v>
      </c>
    </row>
    <row r="932" spans="1:15" ht="15" x14ac:dyDescent="0.25">
      <c r="A932" s="11" t="e">
        <f>'Comm Input'!#REF!</f>
        <v>#REF!</v>
      </c>
      <c r="B932" s="11" t="e">
        <f>'Comm Input'!#REF!</f>
        <v>#REF!</v>
      </c>
      <c r="C932" t="e">
        <f>'Comm Input'!#REF!</f>
        <v>#REF!</v>
      </c>
      <c r="D932" s="12" t="e">
        <f>'Comm Input'!#REF!</f>
        <v>#REF!</v>
      </c>
      <c r="E932" s="36" t="e">
        <f>'Comm Input'!#REF!</f>
        <v>#REF!</v>
      </c>
      <c r="F932" s="23" t="e">
        <f>'Comm Input'!#REF!</f>
        <v>#REF!</v>
      </c>
      <c r="G932" s="36" t="e">
        <f>'Comm Input'!#REF!</f>
        <v>#REF!</v>
      </c>
      <c r="H932" s="36" t="e">
        <f>'Comm Input'!#REF!</f>
        <v>#REF!</v>
      </c>
      <c r="I932" t="e">
        <f>'Comm Input'!#REF!</f>
        <v>#REF!</v>
      </c>
      <c r="J932" s="23" t="e">
        <f>'Comm Input'!#REF!</f>
        <v>#REF!</v>
      </c>
      <c r="K932" s="22" t="e">
        <f>'Comm Input'!#REF!</f>
        <v>#REF!</v>
      </c>
      <c r="L932" s="23" t="e">
        <f>'Comm Input'!#REF!</f>
        <v>#REF!</v>
      </c>
      <c r="M932" s="22" t="e">
        <f>'Comm Input'!#REF!</f>
        <v>#REF!</v>
      </c>
      <c r="N932" s="23" t="e">
        <f>'Comm Input'!#REF!</f>
        <v>#REF!</v>
      </c>
      <c r="O932" t="e">
        <f>'Comm Input'!#REF!</f>
        <v>#REF!</v>
      </c>
    </row>
    <row r="933" spans="1:15" ht="15" x14ac:dyDescent="0.25">
      <c r="A933" s="11" t="e">
        <f>'Comm Input'!#REF!</f>
        <v>#REF!</v>
      </c>
      <c r="B933" s="11" t="e">
        <f>'Comm Input'!#REF!</f>
        <v>#REF!</v>
      </c>
      <c r="C933" s="11" t="e">
        <f>'Comm Input'!#REF!</f>
        <v>#REF!</v>
      </c>
      <c r="D933" s="11" t="e">
        <f>'Comm Input'!#REF!</f>
        <v>#REF!</v>
      </c>
      <c r="E933" s="36" t="e">
        <f>'Comm Input'!#REF!</f>
        <v>#REF!</v>
      </c>
      <c r="F933" s="23" t="e">
        <f>'Comm Input'!#REF!</f>
        <v>#REF!</v>
      </c>
      <c r="G933" s="36" t="e">
        <f>'Comm Input'!#REF!</f>
        <v>#REF!</v>
      </c>
      <c r="H933" s="36" t="e">
        <f>'Comm Input'!#REF!</f>
        <v>#REF!</v>
      </c>
      <c r="I933" t="e">
        <f>'Comm Input'!#REF!</f>
        <v>#REF!</v>
      </c>
      <c r="J933" s="23" t="e">
        <f>'Comm Input'!#REF!</f>
        <v>#REF!</v>
      </c>
      <c r="K933" s="22" t="e">
        <f>'Comm Input'!#REF!</f>
        <v>#REF!</v>
      </c>
      <c r="L933" s="23" t="e">
        <f>'Comm Input'!#REF!</f>
        <v>#REF!</v>
      </c>
      <c r="M933" s="22" t="e">
        <f>'Comm Input'!#REF!</f>
        <v>#REF!</v>
      </c>
      <c r="N933" s="23" t="e">
        <f>'Comm Input'!#REF!</f>
        <v>#REF!</v>
      </c>
      <c r="O933" t="e">
        <f>'Comm Input'!#REF!</f>
        <v>#REF!</v>
      </c>
    </row>
    <row r="934" spans="1:15" ht="15" x14ac:dyDescent="0.25">
      <c r="A934" s="11" t="e">
        <f>'Comm Input'!#REF!</f>
        <v>#REF!</v>
      </c>
      <c r="B934" t="e">
        <f>'Comm Input'!#REF!</f>
        <v>#REF!</v>
      </c>
      <c r="C934" t="e">
        <f>'Comm Input'!#REF!</f>
        <v>#REF!</v>
      </c>
      <c r="D934" s="39" t="e">
        <f>'Comm Input'!#REF!</f>
        <v>#REF!</v>
      </c>
      <c r="E934" s="36" t="e">
        <f>'Comm Input'!#REF!</f>
        <v>#REF!</v>
      </c>
      <c r="F934" s="22" t="e">
        <f>'Comm Input'!#REF!</f>
        <v>#REF!</v>
      </c>
      <c r="G934" s="36" t="e">
        <f>'Comm Input'!#REF!</f>
        <v>#REF!</v>
      </c>
      <c r="H934" s="38" t="e">
        <f>'Comm Input'!#REF!</f>
        <v>#REF!</v>
      </c>
      <c r="I934" s="38" t="e">
        <f>'Comm Input'!#REF!</f>
        <v>#REF!</v>
      </c>
      <c r="J934" s="22" t="e">
        <f>'Comm Input'!#REF!</f>
        <v>#REF!</v>
      </c>
      <c r="K934" s="22" t="e">
        <f>'Comm Input'!#REF!</f>
        <v>#REF!</v>
      </c>
      <c r="L934" s="23" t="e">
        <f>'Comm Input'!#REF!</f>
        <v>#REF!</v>
      </c>
      <c r="M934" s="22" t="e">
        <f>'Comm Input'!#REF!</f>
        <v>#REF!</v>
      </c>
      <c r="N934" s="23" t="e">
        <f>'Comm Input'!#REF!</f>
        <v>#REF!</v>
      </c>
      <c r="O934" t="e">
        <f>'Comm Input'!#REF!</f>
        <v>#REF!</v>
      </c>
    </row>
    <row r="935" spans="1:15" ht="15" x14ac:dyDescent="0.25">
      <c r="A935" s="11" t="e">
        <f>'Comm Input'!#REF!</f>
        <v>#REF!</v>
      </c>
      <c r="B935" t="e">
        <f>'Comm Input'!#REF!</f>
        <v>#REF!</v>
      </c>
      <c r="C935" s="11" t="e">
        <f>'Comm Input'!#REF!</f>
        <v>#REF!</v>
      </c>
      <c r="D935" s="40" t="e">
        <f>'Comm Input'!#REF!</f>
        <v>#REF!</v>
      </c>
      <c r="E935" s="36" t="e">
        <f>'Comm Input'!#REF!</f>
        <v>#REF!</v>
      </c>
      <c r="F935" s="22" t="e">
        <f>'Comm Input'!#REF!</f>
        <v>#REF!</v>
      </c>
      <c r="G935" s="36" t="e">
        <f>'Comm Input'!#REF!</f>
        <v>#REF!</v>
      </c>
      <c r="H935" s="38" t="e">
        <f>'Comm Input'!#REF!</f>
        <v>#REF!</v>
      </c>
      <c r="I935" s="38" t="e">
        <f>'Comm Input'!#REF!</f>
        <v>#REF!</v>
      </c>
      <c r="J935" s="22" t="e">
        <f>'Comm Input'!#REF!</f>
        <v>#REF!</v>
      </c>
      <c r="K935" s="22" t="e">
        <f>'Comm Input'!#REF!</f>
        <v>#REF!</v>
      </c>
      <c r="L935" s="23" t="e">
        <f>'Comm Input'!#REF!</f>
        <v>#REF!</v>
      </c>
      <c r="M935" s="22" t="e">
        <f>'Comm Input'!#REF!</f>
        <v>#REF!</v>
      </c>
      <c r="N935" s="23" t="e">
        <f>'Comm Input'!#REF!</f>
        <v>#REF!</v>
      </c>
      <c r="O935" t="e">
        <f>'Comm Input'!#REF!</f>
        <v>#REF!</v>
      </c>
    </row>
    <row r="936" spans="1:15" ht="15" x14ac:dyDescent="0.25">
      <c r="A936" t="e">
        <f>'Comm Input'!#REF!</f>
        <v>#REF!</v>
      </c>
      <c r="B936" t="e">
        <f>'Comm Input'!#REF!</f>
        <v>#REF!</v>
      </c>
      <c r="C936" t="e">
        <f>'Comm Input'!#REF!</f>
        <v>#REF!</v>
      </c>
      <c r="D936" t="e">
        <f>'Comm Input'!#REF!</f>
        <v>#REF!</v>
      </c>
      <c r="E936" t="e">
        <f>'Comm Input'!#REF!</f>
        <v>#REF!</v>
      </c>
      <c r="F936" t="e">
        <f>'Comm Input'!#REF!</f>
        <v>#REF!</v>
      </c>
      <c r="G936" t="e">
        <f>'Comm Input'!#REF!</f>
        <v>#REF!</v>
      </c>
      <c r="H936" t="e">
        <f>'Comm Input'!#REF!</f>
        <v>#REF!</v>
      </c>
      <c r="I936" t="e">
        <f>'Comm Input'!#REF!</f>
        <v>#REF!</v>
      </c>
      <c r="J936" t="e">
        <f>'Comm Input'!#REF!</f>
        <v>#REF!</v>
      </c>
      <c r="K936" t="e">
        <f>'Comm Input'!#REF!</f>
        <v>#REF!</v>
      </c>
      <c r="L936" t="e">
        <f>'Comm Input'!#REF!</f>
        <v>#REF!</v>
      </c>
      <c r="M936" s="11" t="e">
        <f>'Comm Input'!#REF!</f>
        <v>#REF!</v>
      </c>
      <c r="N936" s="11" t="e">
        <f>'Comm Input'!#REF!</f>
        <v>#REF!</v>
      </c>
      <c r="O936" t="e">
        <f>'Comm Input'!#REF!</f>
        <v>#REF!</v>
      </c>
    </row>
    <row r="937" spans="1:15" ht="23.25" x14ac:dyDescent="0.35">
      <c r="A937" t="e">
        <f>'Comm Input'!#REF!</f>
        <v>#REF!</v>
      </c>
      <c r="B937" t="e">
        <f>'Comm Input'!#REF!</f>
        <v>#REF!</v>
      </c>
      <c r="C937" t="e">
        <f>'Comm Input'!#REF!</f>
        <v>#REF!</v>
      </c>
      <c r="D937" t="e">
        <f>'Comm Input'!#REF!</f>
        <v>#REF!</v>
      </c>
      <c r="E937" t="e">
        <f>'Comm Input'!#REF!</f>
        <v>#REF!</v>
      </c>
      <c r="F937" t="e">
        <f>'Comm Input'!#REF!</f>
        <v>#REF!</v>
      </c>
      <c r="G937" t="e">
        <f>'Comm Input'!#REF!</f>
        <v>#REF!</v>
      </c>
      <c r="H937" t="e">
        <f>'Comm Input'!#REF!</f>
        <v>#REF!</v>
      </c>
      <c r="I937" t="e">
        <f>'Comm Input'!#REF!</f>
        <v>#REF!</v>
      </c>
      <c r="J937" t="e">
        <f>'Comm Input'!#REF!</f>
        <v>#REF!</v>
      </c>
      <c r="K937" s="1177" t="e">
        <f>'Comm Input'!#REF!</f>
        <v>#REF!</v>
      </c>
      <c r="L937" s="27" t="e">
        <f>'Comm Input'!#REF!</f>
        <v>#REF!</v>
      </c>
      <c r="M937" s="1177" t="e">
        <f>'Comm Input'!#REF!</f>
        <v>#REF!</v>
      </c>
      <c r="N937" s="164" t="e">
        <f>'Comm Input'!#REF!</f>
        <v>#REF!</v>
      </c>
      <c r="O937" s="109" t="e">
        <f>'Comm Input'!#REF!</f>
        <v>#REF!</v>
      </c>
    </row>
    <row r="938" spans="1:15" ht="15" x14ac:dyDescent="0.25">
      <c r="A938" t="e">
        <f>'Comm Input'!#REF!</f>
        <v>#REF!</v>
      </c>
      <c r="B938" t="e">
        <f>'Comm Input'!#REF!</f>
        <v>#REF!</v>
      </c>
      <c r="C938" t="e">
        <f>'Comm Input'!#REF!</f>
        <v>#REF!</v>
      </c>
      <c r="D938" t="e">
        <f>'Comm Input'!#REF!</f>
        <v>#REF!</v>
      </c>
      <c r="E938" t="e">
        <f>'Comm Input'!#REF!</f>
        <v>#REF!</v>
      </c>
      <c r="F938" t="e">
        <f>'Comm Input'!#REF!</f>
        <v>#REF!</v>
      </c>
      <c r="G938" t="e">
        <f>'Comm Input'!#REF!</f>
        <v>#REF!</v>
      </c>
      <c r="H938" t="e">
        <f>'Comm Input'!#REF!</f>
        <v>#REF!</v>
      </c>
      <c r="I938" t="e">
        <f>'Comm Input'!#REF!</f>
        <v>#REF!</v>
      </c>
      <c r="J938" t="e">
        <f>'Comm Input'!#REF!</f>
        <v>#REF!</v>
      </c>
      <c r="K938" t="e">
        <f>'Comm Input'!#REF!</f>
        <v>#REF!</v>
      </c>
      <c r="L938" t="e">
        <f>'Comm Input'!#REF!</f>
        <v>#REF!</v>
      </c>
      <c r="M938" s="11" t="e">
        <f>'Comm Input'!#REF!</f>
        <v>#REF!</v>
      </c>
      <c r="N938" s="11" t="e">
        <f>'Comm Input'!#REF!</f>
        <v>#REF!</v>
      </c>
      <c r="O938" t="e">
        <f>'Comm Input'!#REF!</f>
        <v>#REF!</v>
      </c>
    </row>
    <row r="939" spans="1:15" ht="15" x14ac:dyDescent="0.25">
      <c r="A939" s="199" t="e">
        <f>'Comm Input'!#REF!</f>
        <v>#REF!</v>
      </c>
      <c r="B939" s="35" t="e">
        <f>'Comm Input'!#REF!</f>
        <v>#REF!</v>
      </c>
      <c r="C939" s="46" t="e">
        <f>'Comm Input'!#REF!</f>
        <v>#REF!</v>
      </c>
      <c r="D939" s="8" t="e">
        <f>'Comm Input'!#REF!</f>
        <v>#REF!</v>
      </c>
      <c r="E939" s="158" t="e">
        <f>'Comm Input'!#REF!</f>
        <v>#REF!</v>
      </c>
      <c r="F939" s="117" t="e">
        <f>'Comm Input'!#REF!</f>
        <v>#REF!</v>
      </c>
      <c r="G939" s="158" t="e">
        <f>'Comm Input'!#REF!</f>
        <v>#REF!</v>
      </c>
      <c r="H939" s="158" t="e">
        <f>'Comm Input'!#REF!</f>
        <v>#REF!</v>
      </c>
      <c r="I939" s="158" t="e">
        <f>'Comm Input'!#REF!</f>
        <v>#REF!</v>
      </c>
      <c r="J939" s="117" t="e">
        <f>'Comm Input'!#REF!</f>
        <v>#REF!</v>
      </c>
      <c r="K939" s="158" t="e">
        <f>'Comm Input'!#REF!</f>
        <v>#REF!</v>
      </c>
      <c r="L939" s="117" t="e">
        <f>'Comm Input'!#REF!</f>
        <v>#REF!</v>
      </c>
      <c r="M939" s="159" t="e">
        <f>'Comm Input'!#REF!</f>
        <v>#REF!</v>
      </c>
      <c r="N939" s="159" t="e">
        <f>'Comm Input'!#REF!</f>
        <v>#REF!</v>
      </c>
      <c r="O939" s="158" t="e">
        <f>'Comm Input'!#REF!</f>
        <v>#REF!</v>
      </c>
    </row>
    <row r="940" spans="1:15" ht="15" x14ac:dyDescent="0.25">
      <c r="A940" t="e">
        <f>'Comm Input'!#REF!</f>
        <v>#REF!</v>
      </c>
      <c r="B940" t="e">
        <f>'Comm Input'!#REF!</f>
        <v>#REF!</v>
      </c>
      <c r="C940" t="e">
        <f>'Comm Input'!#REF!</f>
        <v>#REF!</v>
      </c>
      <c r="D940" s="90" t="e">
        <f>'Comm Input'!#REF!</f>
        <v>#REF!</v>
      </c>
      <c r="E940" s="36" t="e">
        <f>'Comm Input'!#REF!</f>
        <v>#REF!</v>
      </c>
      <c r="F940" s="23" t="e">
        <f>'Comm Input'!#REF!</f>
        <v>#REF!</v>
      </c>
      <c r="G940" s="36" t="e">
        <f>'Comm Input'!#REF!</f>
        <v>#REF!</v>
      </c>
      <c r="H940" s="36" t="e">
        <f>'Comm Input'!#REF!</f>
        <v>#REF!</v>
      </c>
      <c r="I940" t="e">
        <f>'Comm Input'!#REF!</f>
        <v>#REF!</v>
      </c>
      <c r="J940" s="23" t="e">
        <f>'Comm Input'!#REF!</f>
        <v>#REF!</v>
      </c>
      <c r="K940" s="22" t="e">
        <f>'Comm Input'!#REF!</f>
        <v>#REF!</v>
      </c>
      <c r="L940" s="23" t="e">
        <f>'Comm Input'!#REF!</f>
        <v>#REF!</v>
      </c>
      <c r="M940" s="23" t="e">
        <f>'Comm Input'!#REF!</f>
        <v>#REF!</v>
      </c>
      <c r="N940" s="23" t="e">
        <f>'Comm Input'!#REF!</f>
        <v>#REF!</v>
      </c>
      <c r="O940" t="e">
        <f>'Comm Input'!#REF!</f>
        <v>#REF!</v>
      </c>
    </row>
    <row r="941" spans="1:15" ht="15" x14ac:dyDescent="0.25">
      <c r="A941" s="11" t="e">
        <f>'Comm Input'!#REF!</f>
        <v>#REF!</v>
      </c>
      <c r="B941" s="11" t="e">
        <f>'Comm Input'!#REF!</f>
        <v>#REF!</v>
      </c>
      <c r="C941" s="11" t="e">
        <f>'Comm Input'!#REF!</f>
        <v>#REF!</v>
      </c>
      <c r="D941" s="11" t="e">
        <f>'Comm Input'!#REF!</f>
        <v>#REF!</v>
      </c>
      <c r="E941" s="36" t="e">
        <f>'Comm Input'!#REF!</f>
        <v>#REF!</v>
      </c>
      <c r="F941" s="23" t="e">
        <f>'Comm Input'!#REF!</f>
        <v>#REF!</v>
      </c>
      <c r="G941" s="36" t="e">
        <f>'Comm Input'!#REF!</f>
        <v>#REF!</v>
      </c>
      <c r="H941" s="36" t="e">
        <f>'Comm Input'!#REF!</f>
        <v>#REF!</v>
      </c>
      <c r="I941" t="e">
        <f>'Comm Input'!#REF!</f>
        <v>#REF!</v>
      </c>
      <c r="J941" s="23" t="e">
        <f>'Comm Input'!#REF!</f>
        <v>#REF!</v>
      </c>
      <c r="K941" s="22" t="e">
        <f>'Comm Input'!#REF!</f>
        <v>#REF!</v>
      </c>
      <c r="L941" s="23" t="e">
        <f>'Comm Input'!#REF!</f>
        <v>#REF!</v>
      </c>
      <c r="M941" s="23" t="e">
        <f>'Comm Input'!#REF!</f>
        <v>#REF!</v>
      </c>
      <c r="N941" s="23" t="e">
        <f>'Comm Input'!#REF!</f>
        <v>#REF!</v>
      </c>
      <c r="O941" t="e">
        <f>'Comm Input'!#REF!</f>
        <v>#REF!</v>
      </c>
    </row>
    <row r="942" spans="1:15" ht="15" x14ac:dyDescent="0.25">
      <c r="A942" s="11" t="e">
        <f>'Comm Input'!#REF!</f>
        <v>#REF!</v>
      </c>
      <c r="B942" s="11" t="e">
        <f>'Comm Input'!#REF!</f>
        <v>#REF!</v>
      </c>
      <c r="C942" t="e">
        <f>'Comm Input'!#REF!</f>
        <v>#REF!</v>
      </c>
      <c r="D942" s="12" t="e">
        <f>'Comm Input'!#REF!</f>
        <v>#REF!</v>
      </c>
      <c r="E942" s="36" t="e">
        <f>'Comm Input'!#REF!</f>
        <v>#REF!</v>
      </c>
      <c r="F942" s="23" t="e">
        <f>'Comm Input'!#REF!</f>
        <v>#REF!</v>
      </c>
      <c r="G942" s="36" t="e">
        <f>'Comm Input'!#REF!</f>
        <v>#REF!</v>
      </c>
      <c r="H942" s="36" t="e">
        <f>'Comm Input'!#REF!</f>
        <v>#REF!</v>
      </c>
      <c r="I942" t="e">
        <f>'Comm Input'!#REF!</f>
        <v>#REF!</v>
      </c>
      <c r="J942" s="23" t="e">
        <f>'Comm Input'!#REF!</f>
        <v>#REF!</v>
      </c>
      <c r="K942" s="22" t="e">
        <f>'Comm Input'!#REF!</f>
        <v>#REF!</v>
      </c>
      <c r="L942" s="23" t="e">
        <f>'Comm Input'!#REF!</f>
        <v>#REF!</v>
      </c>
      <c r="M942" s="23" t="e">
        <f>'Comm Input'!#REF!</f>
        <v>#REF!</v>
      </c>
      <c r="N942" s="23" t="e">
        <f>'Comm Input'!#REF!</f>
        <v>#REF!</v>
      </c>
      <c r="O942" t="e">
        <f>'Comm Input'!#REF!</f>
        <v>#REF!</v>
      </c>
    </row>
    <row r="943" spans="1:15" ht="15" x14ac:dyDescent="0.25">
      <c r="A943" s="11" t="e">
        <f>'Comm Input'!#REF!</f>
        <v>#REF!</v>
      </c>
      <c r="B943" s="11" t="e">
        <f>'Comm Input'!#REF!</f>
        <v>#REF!</v>
      </c>
      <c r="C943" s="11" t="e">
        <f>'Comm Input'!#REF!</f>
        <v>#REF!</v>
      </c>
      <c r="D943" s="11" t="e">
        <f>'Comm Input'!#REF!</f>
        <v>#REF!</v>
      </c>
      <c r="E943" s="36" t="e">
        <f>'Comm Input'!#REF!</f>
        <v>#REF!</v>
      </c>
      <c r="F943" s="23" t="e">
        <f>'Comm Input'!#REF!</f>
        <v>#REF!</v>
      </c>
      <c r="G943" s="36" t="e">
        <f>'Comm Input'!#REF!</f>
        <v>#REF!</v>
      </c>
      <c r="H943" s="36" t="e">
        <f>'Comm Input'!#REF!</f>
        <v>#REF!</v>
      </c>
      <c r="I943" t="e">
        <f>'Comm Input'!#REF!</f>
        <v>#REF!</v>
      </c>
      <c r="J943" s="23" t="e">
        <f>'Comm Input'!#REF!</f>
        <v>#REF!</v>
      </c>
      <c r="K943" s="22" t="e">
        <f>'Comm Input'!#REF!</f>
        <v>#REF!</v>
      </c>
      <c r="L943" s="23" t="e">
        <f>'Comm Input'!#REF!</f>
        <v>#REF!</v>
      </c>
      <c r="M943" s="23" t="e">
        <f>'Comm Input'!#REF!</f>
        <v>#REF!</v>
      </c>
      <c r="N943" s="23" t="e">
        <f>'Comm Input'!#REF!</f>
        <v>#REF!</v>
      </c>
      <c r="O943" t="e">
        <f>'Comm Input'!#REF!</f>
        <v>#REF!</v>
      </c>
    </row>
    <row r="944" spans="1:15" ht="15" x14ac:dyDescent="0.25">
      <c r="A944" s="11" t="e">
        <f>'Comm Input'!#REF!</f>
        <v>#REF!</v>
      </c>
      <c r="B944" t="e">
        <f>'Comm Input'!#REF!</f>
        <v>#REF!</v>
      </c>
      <c r="C944" t="e">
        <f>'Comm Input'!#REF!</f>
        <v>#REF!</v>
      </c>
      <c r="D944" s="39" t="e">
        <f>'Comm Input'!#REF!</f>
        <v>#REF!</v>
      </c>
      <c r="E944" s="36" t="e">
        <f>'Comm Input'!#REF!</f>
        <v>#REF!</v>
      </c>
      <c r="F944" s="22" t="e">
        <f>'Comm Input'!#REF!</f>
        <v>#REF!</v>
      </c>
      <c r="G944" s="36" t="e">
        <f>'Comm Input'!#REF!</f>
        <v>#REF!</v>
      </c>
      <c r="H944" s="38" t="e">
        <f>'Comm Input'!#REF!</f>
        <v>#REF!</v>
      </c>
      <c r="I944" s="38" t="e">
        <f>'Comm Input'!#REF!</f>
        <v>#REF!</v>
      </c>
      <c r="J944" s="22" t="e">
        <f>'Comm Input'!#REF!</f>
        <v>#REF!</v>
      </c>
      <c r="K944" s="22" t="e">
        <f>'Comm Input'!#REF!</f>
        <v>#REF!</v>
      </c>
      <c r="L944" s="23" t="e">
        <f>'Comm Input'!#REF!</f>
        <v>#REF!</v>
      </c>
      <c r="M944" s="23" t="e">
        <f>'Comm Input'!#REF!</f>
        <v>#REF!</v>
      </c>
      <c r="N944" s="23" t="e">
        <f>'Comm Input'!#REF!</f>
        <v>#REF!</v>
      </c>
      <c r="O944" t="e">
        <f>'Comm Input'!#REF!</f>
        <v>#REF!</v>
      </c>
    </row>
    <row r="945" spans="1:15" ht="15" x14ac:dyDescent="0.25">
      <c r="A945" s="11" t="e">
        <f>'Comm Input'!#REF!</f>
        <v>#REF!</v>
      </c>
      <c r="B945" t="e">
        <f>'Comm Input'!#REF!</f>
        <v>#REF!</v>
      </c>
      <c r="C945" s="11" t="e">
        <f>'Comm Input'!#REF!</f>
        <v>#REF!</v>
      </c>
      <c r="D945" s="40" t="e">
        <f>'Comm Input'!#REF!</f>
        <v>#REF!</v>
      </c>
      <c r="E945" s="36" t="e">
        <f>'Comm Input'!#REF!</f>
        <v>#REF!</v>
      </c>
      <c r="F945" s="22" t="e">
        <f>'Comm Input'!#REF!</f>
        <v>#REF!</v>
      </c>
      <c r="G945" s="36" t="e">
        <f>'Comm Input'!#REF!</f>
        <v>#REF!</v>
      </c>
      <c r="H945" s="38" t="e">
        <f>'Comm Input'!#REF!</f>
        <v>#REF!</v>
      </c>
      <c r="I945" s="38" t="e">
        <f>'Comm Input'!#REF!</f>
        <v>#REF!</v>
      </c>
      <c r="J945" s="22" t="e">
        <f>'Comm Input'!#REF!</f>
        <v>#REF!</v>
      </c>
      <c r="K945" s="22" t="e">
        <f>'Comm Input'!#REF!</f>
        <v>#REF!</v>
      </c>
      <c r="L945" s="23" t="e">
        <f>'Comm Input'!#REF!</f>
        <v>#REF!</v>
      </c>
      <c r="M945" s="23" t="e">
        <f>'Comm Input'!#REF!</f>
        <v>#REF!</v>
      </c>
      <c r="N945" s="23" t="e">
        <f>'Comm Input'!#REF!</f>
        <v>#REF!</v>
      </c>
      <c r="O945" t="e">
        <f>'Comm Input'!#REF!</f>
        <v>#REF!</v>
      </c>
    </row>
    <row r="946" spans="1:15" ht="15" x14ac:dyDescent="0.25">
      <c r="A946" t="e">
        <f>'Comm Input'!#REF!</f>
        <v>#REF!</v>
      </c>
      <c r="B946" t="e">
        <f>'Comm Input'!#REF!</f>
        <v>#REF!</v>
      </c>
      <c r="C946" t="e">
        <f>'Comm Input'!#REF!</f>
        <v>#REF!</v>
      </c>
      <c r="D946" t="e">
        <f>'Comm Input'!#REF!</f>
        <v>#REF!</v>
      </c>
      <c r="E946" t="e">
        <f>'Comm Input'!#REF!</f>
        <v>#REF!</v>
      </c>
      <c r="F946" t="e">
        <f>'Comm Input'!#REF!</f>
        <v>#REF!</v>
      </c>
      <c r="G946" t="e">
        <f>'Comm Input'!#REF!</f>
        <v>#REF!</v>
      </c>
      <c r="H946" t="e">
        <f>'Comm Input'!#REF!</f>
        <v>#REF!</v>
      </c>
      <c r="I946" t="e">
        <f>'Comm Input'!#REF!</f>
        <v>#REF!</v>
      </c>
      <c r="J946" t="e">
        <f>'Comm Input'!#REF!</f>
        <v>#REF!</v>
      </c>
      <c r="K946" t="e">
        <f>'Comm Input'!#REF!</f>
        <v>#REF!</v>
      </c>
      <c r="L946" t="e">
        <f>'Comm Input'!#REF!</f>
        <v>#REF!</v>
      </c>
      <c r="M946" s="11" t="e">
        <f>'Comm Input'!#REF!</f>
        <v>#REF!</v>
      </c>
      <c r="N946" s="11" t="e">
        <f>'Comm Input'!#REF!</f>
        <v>#REF!</v>
      </c>
      <c r="O946" t="e">
        <f>'Comm Input'!#REF!</f>
        <v>#REF!</v>
      </c>
    </row>
    <row r="947" spans="1:15" ht="23.25" x14ac:dyDescent="0.35">
      <c r="A947" t="e">
        <f>'Comm Input'!#REF!</f>
        <v>#REF!</v>
      </c>
      <c r="B947" t="e">
        <f>'Comm Input'!#REF!</f>
        <v>#REF!</v>
      </c>
      <c r="C947" t="e">
        <f>'Comm Input'!#REF!</f>
        <v>#REF!</v>
      </c>
      <c r="D947" t="e">
        <f>'Comm Input'!#REF!</f>
        <v>#REF!</v>
      </c>
      <c r="E947" t="e">
        <f>'Comm Input'!#REF!</f>
        <v>#REF!</v>
      </c>
      <c r="F947" t="e">
        <f>'Comm Input'!#REF!</f>
        <v>#REF!</v>
      </c>
      <c r="G947" t="e">
        <f>'Comm Input'!#REF!</f>
        <v>#REF!</v>
      </c>
      <c r="H947" t="e">
        <f>'Comm Input'!#REF!</f>
        <v>#REF!</v>
      </c>
      <c r="I947" t="e">
        <f>'Comm Input'!#REF!</f>
        <v>#REF!</v>
      </c>
      <c r="J947" t="e">
        <f>'Comm Input'!#REF!</f>
        <v>#REF!</v>
      </c>
      <c r="K947" s="1177" t="e">
        <f>'Comm Input'!#REF!</f>
        <v>#REF!</v>
      </c>
      <c r="L947" s="27" t="e">
        <f>'Comm Input'!#REF!</f>
        <v>#REF!</v>
      </c>
      <c r="M947" s="1177" t="e">
        <f>'Comm Input'!#REF!</f>
        <v>#REF!</v>
      </c>
      <c r="N947" s="164" t="e">
        <f>'Comm Input'!#REF!</f>
        <v>#REF!</v>
      </c>
      <c r="O947" s="109" t="e">
        <f>'Comm Input'!#REF!</f>
        <v>#REF!</v>
      </c>
    </row>
    <row r="948" spans="1:15" ht="15" x14ac:dyDescent="0.25">
      <c r="A948" t="e">
        <f>'Comm Input'!#REF!</f>
        <v>#REF!</v>
      </c>
      <c r="B948" t="e">
        <f>'Comm Input'!#REF!</f>
        <v>#REF!</v>
      </c>
      <c r="C948" t="e">
        <f>'Comm Input'!#REF!</f>
        <v>#REF!</v>
      </c>
      <c r="D948" t="e">
        <f>'Comm Input'!#REF!</f>
        <v>#REF!</v>
      </c>
      <c r="E948" t="e">
        <f>'Comm Input'!#REF!</f>
        <v>#REF!</v>
      </c>
      <c r="F948" t="e">
        <f>'Comm Input'!#REF!</f>
        <v>#REF!</v>
      </c>
      <c r="G948" t="e">
        <f>'Comm Input'!#REF!</f>
        <v>#REF!</v>
      </c>
      <c r="H948" t="e">
        <f>'Comm Input'!#REF!</f>
        <v>#REF!</v>
      </c>
      <c r="I948" t="e">
        <f>'Comm Input'!#REF!</f>
        <v>#REF!</v>
      </c>
      <c r="J948" t="e">
        <f>'Comm Input'!#REF!</f>
        <v>#REF!</v>
      </c>
      <c r="K948" t="e">
        <f>'Comm Input'!#REF!</f>
        <v>#REF!</v>
      </c>
      <c r="L948" t="e">
        <f>'Comm Input'!#REF!</f>
        <v>#REF!</v>
      </c>
      <c r="M948" s="11" t="e">
        <f>'Comm Input'!#REF!</f>
        <v>#REF!</v>
      </c>
      <c r="N948" s="11" t="e">
        <f>'Comm Input'!#REF!</f>
        <v>#REF!</v>
      </c>
      <c r="O948" t="e">
        <f>'Comm Input'!#REF!</f>
        <v>#REF!</v>
      </c>
    </row>
    <row r="949" spans="1:15" ht="15" x14ac:dyDescent="0.25">
      <c r="A949" s="199" t="e">
        <f>'Comm Input'!#REF!</f>
        <v>#REF!</v>
      </c>
      <c r="B949" s="35" t="e">
        <f>'Comm Input'!#REF!</f>
        <v>#REF!</v>
      </c>
      <c r="C949" s="46" t="e">
        <f>'Comm Input'!#REF!</f>
        <v>#REF!</v>
      </c>
      <c r="D949" s="8" t="e">
        <f>'Comm Input'!#REF!</f>
        <v>#REF!</v>
      </c>
      <c r="E949" s="158" t="e">
        <f>'Comm Input'!#REF!</f>
        <v>#REF!</v>
      </c>
      <c r="F949" s="117" t="e">
        <f>'Comm Input'!#REF!</f>
        <v>#REF!</v>
      </c>
      <c r="G949" s="158" t="e">
        <f>'Comm Input'!#REF!</f>
        <v>#REF!</v>
      </c>
      <c r="H949" s="158" t="e">
        <f>'Comm Input'!#REF!</f>
        <v>#REF!</v>
      </c>
      <c r="I949" s="158" t="e">
        <f>'Comm Input'!#REF!</f>
        <v>#REF!</v>
      </c>
      <c r="J949" s="117" t="e">
        <f>'Comm Input'!#REF!</f>
        <v>#REF!</v>
      </c>
      <c r="K949" s="158" t="e">
        <f>'Comm Input'!#REF!</f>
        <v>#REF!</v>
      </c>
      <c r="L949" s="158" t="e">
        <f>'Comm Input'!#REF!</f>
        <v>#REF!</v>
      </c>
      <c r="M949" s="159" t="e">
        <f>'Comm Input'!#REF!</f>
        <v>#REF!</v>
      </c>
      <c r="N949" s="159" t="e">
        <f>'Comm Input'!#REF!</f>
        <v>#REF!</v>
      </c>
      <c r="O949" s="158" t="e">
        <f>'Comm Input'!#REF!</f>
        <v>#REF!</v>
      </c>
    </row>
    <row r="950" spans="1:15" ht="15" x14ac:dyDescent="0.25">
      <c r="A950" t="e">
        <f>'Comm Input'!#REF!</f>
        <v>#REF!</v>
      </c>
      <c r="B950" t="e">
        <f>'Comm Input'!#REF!</f>
        <v>#REF!</v>
      </c>
      <c r="C950" t="e">
        <f>'Comm Input'!#REF!</f>
        <v>#REF!</v>
      </c>
      <c r="D950" s="90" t="e">
        <f>'Comm Input'!#REF!</f>
        <v>#REF!</v>
      </c>
      <c r="E950" s="36" t="e">
        <f>'Comm Input'!#REF!</f>
        <v>#REF!</v>
      </c>
      <c r="F950" s="23" t="e">
        <f>'Comm Input'!#REF!</f>
        <v>#REF!</v>
      </c>
      <c r="G950" s="36" t="e">
        <f>'Comm Input'!#REF!</f>
        <v>#REF!</v>
      </c>
      <c r="H950" s="36" t="e">
        <f>'Comm Input'!#REF!</f>
        <v>#REF!</v>
      </c>
      <c r="I950" t="e">
        <f>'Comm Input'!#REF!</f>
        <v>#REF!</v>
      </c>
      <c r="J950" s="23" t="e">
        <f>'Comm Input'!#REF!</f>
        <v>#REF!</v>
      </c>
      <c r="K950" s="22" t="e">
        <f>'Comm Input'!#REF!</f>
        <v>#REF!</v>
      </c>
      <c r="L950" s="23" t="e">
        <f>'Comm Input'!#REF!</f>
        <v>#REF!</v>
      </c>
      <c r="M950" s="23" t="e">
        <f>'Comm Input'!#REF!</f>
        <v>#REF!</v>
      </c>
      <c r="N950" s="23" t="e">
        <f>'Comm Input'!#REF!</f>
        <v>#REF!</v>
      </c>
      <c r="O950" t="e">
        <f>'Comm Input'!#REF!</f>
        <v>#REF!</v>
      </c>
    </row>
    <row r="951" spans="1:15" ht="15" x14ac:dyDescent="0.25">
      <c r="A951" s="11" t="e">
        <f>'Comm Input'!#REF!</f>
        <v>#REF!</v>
      </c>
      <c r="B951" s="11" t="e">
        <f>'Comm Input'!#REF!</f>
        <v>#REF!</v>
      </c>
      <c r="C951" s="11" t="e">
        <f>'Comm Input'!#REF!</f>
        <v>#REF!</v>
      </c>
      <c r="D951" s="11" t="e">
        <f>'Comm Input'!#REF!</f>
        <v>#REF!</v>
      </c>
      <c r="E951" s="36" t="e">
        <f>'Comm Input'!#REF!</f>
        <v>#REF!</v>
      </c>
      <c r="F951" s="23" t="e">
        <f>'Comm Input'!#REF!</f>
        <v>#REF!</v>
      </c>
      <c r="G951" s="36" t="e">
        <f>'Comm Input'!#REF!</f>
        <v>#REF!</v>
      </c>
      <c r="H951" s="36" t="e">
        <f>'Comm Input'!#REF!</f>
        <v>#REF!</v>
      </c>
      <c r="I951" t="e">
        <f>'Comm Input'!#REF!</f>
        <v>#REF!</v>
      </c>
      <c r="J951" s="23" t="e">
        <f>'Comm Input'!#REF!</f>
        <v>#REF!</v>
      </c>
      <c r="K951" s="22" t="e">
        <f>'Comm Input'!#REF!</f>
        <v>#REF!</v>
      </c>
      <c r="L951" s="23" t="e">
        <f>'Comm Input'!#REF!</f>
        <v>#REF!</v>
      </c>
      <c r="M951" s="23" t="e">
        <f>'Comm Input'!#REF!</f>
        <v>#REF!</v>
      </c>
      <c r="N951" s="23" t="e">
        <f>'Comm Input'!#REF!</f>
        <v>#REF!</v>
      </c>
      <c r="O951" t="e">
        <f>'Comm Input'!#REF!</f>
        <v>#REF!</v>
      </c>
    </row>
    <row r="952" spans="1:15" ht="15" x14ac:dyDescent="0.25">
      <c r="A952" s="11" t="e">
        <f>'Comm Input'!#REF!</f>
        <v>#REF!</v>
      </c>
      <c r="B952" s="11" t="e">
        <f>'Comm Input'!#REF!</f>
        <v>#REF!</v>
      </c>
      <c r="C952" t="e">
        <f>'Comm Input'!#REF!</f>
        <v>#REF!</v>
      </c>
      <c r="D952" s="12" t="e">
        <f>'Comm Input'!#REF!</f>
        <v>#REF!</v>
      </c>
      <c r="E952" s="36" t="e">
        <f>'Comm Input'!#REF!</f>
        <v>#REF!</v>
      </c>
      <c r="F952" s="23" t="e">
        <f>'Comm Input'!#REF!</f>
        <v>#REF!</v>
      </c>
      <c r="G952" s="36" t="e">
        <f>'Comm Input'!#REF!</f>
        <v>#REF!</v>
      </c>
      <c r="H952" s="36" t="e">
        <f>'Comm Input'!#REF!</f>
        <v>#REF!</v>
      </c>
      <c r="I952" t="e">
        <f>'Comm Input'!#REF!</f>
        <v>#REF!</v>
      </c>
      <c r="J952" s="23" t="e">
        <f>'Comm Input'!#REF!</f>
        <v>#REF!</v>
      </c>
      <c r="K952" s="22" t="e">
        <f>'Comm Input'!#REF!</f>
        <v>#REF!</v>
      </c>
      <c r="L952" s="23" t="e">
        <f>'Comm Input'!#REF!</f>
        <v>#REF!</v>
      </c>
      <c r="M952" s="23" t="e">
        <f>'Comm Input'!#REF!</f>
        <v>#REF!</v>
      </c>
      <c r="N952" s="23" t="e">
        <f>'Comm Input'!#REF!</f>
        <v>#REF!</v>
      </c>
      <c r="O952" t="e">
        <f>'Comm Input'!#REF!</f>
        <v>#REF!</v>
      </c>
    </row>
    <row r="953" spans="1:15" ht="23.25" x14ac:dyDescent="0.35">
      <c r="A953" s="11" t="e">
        <f>'Comm Input'!#REF!</f>
        <v>#REF!</v>
      </c>
      <c r="B953" s="11" t="e">
        <f>'Comm Input'!#REF!</f>
        <v>#REF!</v>
      </c>
      <c r="C953" s="11" t="e">
        <f>'Comm Input'!#REF!</f>
        <v>#REF!</v>
      </c>
      <c r="D953" s="11" t="e">
        <f>'Comm Input'!#REF!</f>
        <v>#REF!</v>
      </c>
      <c r="E953" s="36" t="e">
        <f>'Comm Input'!#REF!</f>
        <v>#REF!</v>
      </c>
      <c r="F953" s="23" t="e">
        <f>'Comm Input'!#REF!</f>
        <v>#REF!</v>
      </c>
      <c r="G953" s="36" t="e">
        <f>'Comm Input'!#REF!</f>
        <v>#REF!</v>
      </c>
      <c r="H953" s="36" t="e">
        <f>'Comm Input'!#REF!</f>
        <v>#REF!</v>
      </c>
      <c r="I953" t="e">
        <f>'Comm Input'!#REF!</f>
        <v>#REF!</v>
      </c>
      <c r="J953" s="23" t="e">
        <f>'Comm Input'!#REF!</f>
        <v>#REF!</v>
      </c>
      <c r="K953" s="22" t="e">
        <f>'Comm Input'!#REF!</f>
        <v>#REF!</v>
      </c>
      <c r="L953" s="51" t="e">
        <f>'Comm Input'!#REF!</f>
        <v>#REF!</v>
      </c>
      <c r="M953" s="23" t="e">
        <f>'Comm Input'!#REF!</f>
        <v>#REF!</v>
      </c>
      <c r="N953" s="23" t="e">
        <f>'Comm Input'!#REF!</f>
        <v>#REF!</v>
      </c>
      <c r="O953" t="e">
        <f>'Comm Input'!#REF!</f>
        <v>#REF!</v>
      </c>
    </row>
    <row r="954" spans="1:15" ht="15" x14ac:dyDescent="0.25">
      <c r="A954" s="11" t="e">
        <f>'Comm Input'!#REF!</f>
        <v>#REF!</v>
      </c>
      <c r="B954" t="e">
        <f>'Comm Input'!#REF!</f>
        <v>#REF!</v>
      </c>
      <c r="C954" t="e">
        <f>'Comm Input'!#REF!</f>
        <v>#REF!</v>
      </c>
      <c r="D954" s="39" t="e">
        <f>'Comm Input'!#REF!</f>
        <v>#REF!</v>
      </c>
      <c r="E954" s="36" t="e">
        <f>'Comm Input'!#REF!</f>
        <v>#REF!</v>
      </c>
      <c r="F954" s="22" t="e">
        <f>'Comm Input'!#REF!</f>
        <v>#REF!</v>
      </c>
      <c r="G954" s="36" t="e">
        <f>'Comm Input'!#REF!</f>
        <v>#REF!</v>
      </c>
      <c r="H954" s="38" t="e">
        <f>'Comm Input'!#REF!</f>
        <v>#REF!</v>
      </c>
      <c r="I954" s="38" t="e">
        <f>'Comm Input'!#REF!</f>
        <v>#REF!</v>
      </c>
      <c r="J954" s="22" t="e">
        <f>'Comm Input'!#REF!</f>
        <v>#REF!</v>
      </c>
      <c r="K954" s="22" t="e">
        <f>'Comm Input'!#REF!</f>
        <v>#REF!</v>
      </c>
      <c r="L954" s="23" t="e">
        <f>'Comm Input'!#REF!</f>
        <v>#REF!</v>
      </c>
      <c r="M954" s="23" t="e">
        <f>'Comm Input'!#REF!</f>
        <v>#REF!</v>
      </c>
      <c r="N954" s="23" t="e">
        <f>'Comm Input'!#REF!</f>
        <v>#REF!</v>
      </c>
      <c r="O954" t="e">
        <f>'Comm Input'!#REF!</f>
        <v>#REF!</v>
      </c>
    </row>
    <row r="955" spans="1:15" ht="15" x14ac:dyDescent="0.25">
      <c r="A955" s="11" t="e">
        <f>'Comm Input'!#REF!</f>
        <v>#REF!</v>
      </c>
      <c r="B955" t="e">
        <f>'Comm Input'!#REF!</f>
        <v>#REF!</v>
      </c>
      <c r="C955" s="11" t="e">
        <f>'Comm Input'!#REF!</f>
        <v>#REF!</v>
      </c>
      <c r="D955" s="40" t="e">
        <f>'Comm Input'!#REF!</f>
        <v>#REF!</v>
      </c>
      <c r="E955" s="36" t="e">
        <f>'Comm Input'!#REF!</f>
        <v>#REF!</v>
      </c>
      <c r="F955" s="22" t="e">
        <f>'Comm Input'!#REF!</f>
        <v>#REF!</v>
      </c>
      <c r="G955" s="36" t="e">
        <f>'Comm Input'!#REF!</f>
        <v>#REF!</v>
      </c>
      <c r="H955" s="38" t="e">
        <f>'Comm Input'!#REF!</f>
        <v>#REF!</v>
      </c>
      <c r="I955" s="38" t="e">
        <f>'Comm Input'!#REF!</f>
        <v>#REF!</v>
      </c>
      <c r="J955" s="22" t="e">
        <f>'Comm Input'!#REF!</f>
        <v>#REF!</v>
      </c>
      <c r="K955" s="22" t="e">
        <f>'Comm Input'!#REF!</f>
        <v>#REF!</v>
      </c>
      <c r="L955" s="23" t="e">
        <f>'Comm Input'!#REF!</f>
        <v>#REF!</v>
      </c>
      <c r="M955" s="23" t="e">
        <f>'Comm Input'!#REF!</f>
        <v>#REF!</v>
      </c>
      <c r="N955" s="23" t="e">
        <f>'Comm Input'!#REF!</f>
        <v>#REF!</v>
      </c>
      <c r="O955" t="e">
        <f>'Comm Input'!#REF!</f>
        <v>#REF!</v>
      </c>
    </row>
    <row r="956" spans="1:15" ht="15" x14ac:dyDescent="0.25">
      <c r="A956" t="e">
        <f>'Comm Input'!#REF!</f>
        <v>#REF!</v>
      </c>
      <c r="B956" t="e">
        <f>'Comm Input'!#REF!</f>
        <v>#REF!</v>
      </c>
      <c r="C956" t="e">
        <f>'Comm Input'!#REF!</f>
        <v>#REF!</v>
      </c>
      <c r="D956" t="e">
        <f>'Comm Input'!#REF!</f>
        <v>#REF!</v>
      </c>
      <c r="E956" t="e">
        <f>'Comm Input'!#REF!</f>
        <v>#REF!</v>
      </c>
      <c r="F956" t="e">
        <f>'Comm Input'!#REF!</f>
        <v>#REF!</v>
      </c>
      <c r="G956" t="e">
        <f>'Comm Input'!#REF!</f>
        <v>#REF!</v>
      </c>
      <c r="H956" t="e">
        <f>'Comm Input'!#REF!</f>
        <v>#REF!</v>
      </c>
      <c r="I956" t="e">
        <f>'Comm Input'!#REF!</f>
        <v>#REF!</v>
      </c>
      <c r="J956" t="e">
        <f>'Comm Input'!#REF!</f>
        <v>#REF!</v>
      </c>
      <c r="K956" t="e">
        <f>'Comm Input'!#REF!</f>
        <v>#REF!</v>
      </c>
      <c r="L956" t="e">
        <f>'Comm Input'!#REF!</f>
        <v>#REF!</v>
      </c>
      <c r="M956" s="11" t="e">
        <f>'Comm Input'!#REF!</f>
        <v>#REF!</v>
      </c>
      <c r="N956" s="11" t="e">
        <f>'Comm Input'!#REF!</f>
        <v>#REF!</v>
      </c>
      <c r="O956" t="e">
        <f>'Comm Input'!#REF!</f>
        <v>#REF!</v>
      </c>
    </row>
    <row r="957" spans="1:15" ht="23.25" x14ac:dyDescent="0.35">
      <c r="A957" t="e">
        <f>'Comm Input'!#REF!</f>
        <v>#REF!</v>
      </c>
      <c r="B957" t="e">
        <f>'Comm Input'!#REF!</f>
        <v>#REF!</v>
      </c>
      <c r="C957" t="e">
        <f>'Comm Input'!#REF!</f>
        <v>#REF!</v>
      </c>
      <c r="D957" t="e">
        <f>'Comm Input'!#REF!</f>
        <v>#REF!</v>
      </c>
      <c r="E957" t="e">
        <f>'Comm Input'!#REF!</f>
        <v>#REF!</v>
      </c>
      <c r="F957" t="e">
        <f>'Comm Input'!#REF!</f>
        <v>#REF!</v>
      </c>
      <c r="G957" t="e">
        <f>'Comm Input'!#REF!</f>
        <v>#REF!</v>
      </c>
      <c r="H957" t="e">
        <f>'Comm Input'!#REF!</f>
        <v>#REF!</v>
      </c>
      <c r="I957" t="e">
        <f>'Comm Input'!#REF!</f>
        <v>#REF!</v>
      </c>
      <c r="J957" t="e">
        <f>'Comm Input'!#REF!</f>
        <v>#REF!</v>
      </c>
      <c r="K957" s="1180" t="e">
        <f>'Comm Input'!#REF!</f>
        <v>#REF!</v>
      </c>
      <c r="L957" s="1172" t="e">
        <f>'Comm Input'!#REF!</f>
        <v>#REF!</v>
      </c>
      <c r="M957" s="164" t="e">
        <f>'Comm Input'!#REF!</f>
        <v>#REF!</v>
      </c>
      <c r="N957" s="164" t="e">
        <f>'Comm Input'!#REF!</f>
        <v>#REF!</v>
      </c>
      <c r="O957" s="109" t="e">
        <f>'Comm Input'!#REF!</f>
        <v>#REF!</v>
      </c>
    </row>
    <row r="958" spans="1:15" ht="15" x14ac:dyDescent="0.25">
      <c r="A958" t="e">
        <f>'Comm Input'!#REF!</f>
        <v>#REF!</v>
      </c>
      <c r="B958" t="e">
        <f>'Comm Input'!#REF!</f>
        <v>#REF!</v>
      </c>
      <c r="C958" t="e">
        <f>'Comm Input'!#REF!</f>
        <v>#REF!</v>
      </c>
      <c r="D958" t="e">
        <f>'Comm Input'!#REF!</f>
        <v>#REF!</v>
      </c>
      <c r="E958" t="e">
        <f>'Comm Input'!#REF!</f>
        <v>#REF!</v>
      </c>
      <c r="F958" t="e">
        <f>'Comm Input'!#REF!</f>
        <v>#REF!</v>
      </c>
      <c r="G958" t="e">
        <f>'Comm Input'!#REF!</f>
        <v>#REF!</v>
      </c>
      <c r="H958" t="e">
        <f>'Comm Input'!#REF!</f>
        <v>#REF!</v>
      </c>
      <c r="I958" t="e">
        <f>'Comm Input'!#REF!</f>
        <v>#REF!</v>
      </c>
      <c r="J958" t="e">
        <f>'Comm Input'!#REF!</f>
        <v>#REF!</v>
      </c>
      <c r="K958" t="e">
        <f>'Comm Input'!#REF!</f>
        <v>#REF!</v>
      </c>
      <c r="L958" t="e">
        <f>'Comm Input'!#REF!</f>
        <v>#REF!</v>
      </c>
      <c r="M958" s="11" t="e">
        <f>'Comm Input'!#REF!</f>
        <v>#REF!</v>
      </c>
      <c r="N958" s="11" t="e">
        <f>'Comm Input'!#REF!</f>
        <v>#REF!</v>
      </c>
      <c r="O958" t="e">
        <f>'Comm Input'!#REF!</f>
        <v>#REF!</v>
      </c>
    </row>
    <row r="959" spans="1:15" ht="15" x14ac:dyDescent="0.25">
      <c r="A959" t="e">
        <f>'Comm Input'!#REF!</f>
        <v>#REF!</v>
      </c>
      <c r="B959" t="e">
        <f>'Comm Input'!#REF!</f>
        <v>#REF!</v>
      </c>
      <c r="C959" t="e">
        <f>'Comm Input'!#REF!</f>
        <v>#REF!</v>
      </c>
      <c r="D959" t="e">
        <f>'Comm Input'!#REF!</f>
        <v>#REF!</v>
      </c>
      <c r="E959" t="e">
        <f>'Comm Input'!#REF!</f>
        <v>#REF!</v>
      </c>
      <c r="F959" t="e">
        <f>'Comm Input'!#REF!</f>
        <v>#REF!</v>
      </c>
      <c r="G959" t="e">
        <f>'Comm Input'!#REF!</f>
        <v>#REF!</v>
      </c>
      <c r="H959" t="e">
        <f>'Comm Input'!#REF!</f>
        <v>#REF!</v>
      </c>
      <c r="I959" t="e">
        <f>'Comm Input'!#REF!</f>
        <v>#REF!</v>
      </c>
      <c r="J959" t="e">
        <f>'Comm Input'!#REF!</f>
        <v>#REF!</v>
      </c>
      <c r="K959" t="e">
        <f>'Comm Input'!#REF!</f>
        <v>#REF!</v>
      </c>
      <c r="L959" t="e">
        <f>'Comm Input'!#REF!</f>
        <v>#REF!</v>
      </c>
      <c r="M959" s="11" t="e">
        <f>'Comm Input'!#REF!</f>
        <v>#REF!</v>
      </c>
      <c r="N959" s="11" t="e">
        <f>'Comm Input'!#REF!</f>
        <v>#REF!</v>
      </c>
      <c r="O959" t="e">
        <f>'Comm Input'!#REF!</f>
        <v>#REF!</v>
      </c>
    </row>
    <row r="960" spans="1:15" ht="15" x14ac:dyDescent="0.25">
      <c r="A960" t="e">
        <f>'Comm Input'!#REF!</f>
        <v>#REF!</v>
      </c>
      <c r="B960" t="e">
        <f>'Comm Input'!#REF!</f>
        <v>#REF!</v>
      </c>
      <c r="C960" t="e">
        <f>'Comm Input'!#REF!</f>
        <v>#REF!</v>
      </c>
      <c r="D960" t="e">
        <f>'Comm Input'!#REF!</f>
        <v>#REF!</v>
      </c>
      <c r="E960" t="e">
        <f>'Comm Input'!#REF!</f>
        <v>#REF!</v>
      </c>
      <c r="F960" t="e">
        <f>'Comm Input'!#REF!</f>
        <v>#REF!</v>
      </c>
      <c r="G960" t="e">
        <f>'Comm Input'!#REF!</f>
        <v>#REF!</v>
      </c>
      <c r="H960" t="e">
        <f>'Comm Input'!#REF!</f>
        <v>#REF!</v>
      </c>
      <c r="I960" t="e">
        <f>'Comm Input'!#REF!</f>
        <v>#REF!</v>
      </c>
      <c r="J960" t="e">
        <f>'Comm Input'!#REF!</f>
        <v>#REF!</v>
      </c>
      <c r="K960" t="e">
        <f>'Comm Input'!#REF!</f>
        <v>#REF!</v>
      </c>
      <c r="L960" t="e">
        <f>'Comm Input'!#REF!</f>
        <v>#REF!</v>
      </c>
      <c r="M960" s="11" t="e">
        <f>'Comm Input'!#REF!</f>
        <v>#REF!</v>
      </c>
      <c r="N960" s="11" t="e">
        <f>'Comm Input'!#REF!</f>
        <v>#REF!</v>
      </c>
      <c r="O960" t="e">
        <f>'Comm Input'!#REF!</f>
        <v>#REF!</v>
      </c>
    </row>
    <row r="961" spans="1:15" ht="15" x14ac:dyDescent="0.25">
      <c r="A961" s="199" t="e">
        <f>'Comm Input'!#REF!</f>
        <v>#REF!</v>
      </c>
      <c r="B961" s="35" t="e">
        <f>'Comm Input'!#REF!</f>
        <v>#REF!</v>
      </c>
      <c r="C961" s="46" t="e">
        <f>'Comm Input'!#REF!</f>
        <v>#REF!</v>
      </c>
      <c r="D961" s="8" t="e">
        <f>'Comm Input'!#REF!</f>
        <v>#REF!</v>
      </c>
      <c r="E961" s="158" t="e">
        <f>'Comm Input'!#REF!</f>
        <v>#REF!</v>
      </c>
      <c r="F961" s="117" t="e">
        <f>'Comm Input'!#REF!</f>
        <v>#REF!</v>
      </c>
      <c r="G961" s="158" t="e">
        <f>'Comm Input'!#REF!</f>
        <v>#REF!</v>
      </c>
      <c r="H961" s="158" t="e">
        <f>'Comm Input'!#REF!</f>
        <v>#REF!</v>
      </c>
      <c r="I961" s="158" t="e">
        <f>'Comm Input'!#REF!</f>
        <v>#REF!</v>
      </c>
      <c r="J961" s="117" t="e">
        <f>'Comm Input'!#REF!</f>
        <v>#REF!</v>
      </c>
      <c r="K961" s="158" t="e">
        <f>'Comm Input'!#REF!</f>
        <v>#REF!</v>
      </c>
      <c r="L961" s="158" t="e">
        <f>'Comm Input'!#REF!</f>
        <v>#REF!</v>
      </c>
      <c r="M961" s="159" t="e">
        <f>'Comm Input'!#REF!</f>
        <v>#REF!</v>
      </c>
      <c r="N961" s="159" t="e">
        <f>'Comm Input'!#REF!</f>
        <v>#REF!</v>
      </c>
      <c r="O961" s="158" t="e">
        <f>'Comm Input'!#REF!</f>
        <v>#REF!</v>
      </c>
    </row>
    <row r="962" spans="1:15" ht="15" x14ac:dyDescent="0.25">
      <c r="A962" t="e">
        <f>'Comm Input'!#REF!</f>
        <v>#REF!</v>
      </c>
      <c r="B962" t="e">
        <f>'Comm Input'!#REF!</f>
        <v>#REF!</v>
      </c>
      <c r="C962" t="e">
        <f>'Comm Input'!#REF!</f>
        <v>#REF!</v>
      </c>
      <c r="D962" s="90" t="e">
        <f>'Comm Input'!#REF!</f>
        <v>#REF!</v>
      </c>
      <c r="E962" s="36" t="e">
        <f>'Comm Input'!#REF!</f>
        <v>#REF!</v>
      </c>
      <c r="F962" s="23" t="e">
        <f>'Comm Input'!#REF!</f>
        <v>#REF!</v>
      </c>
      <c r="G962" s="36" t="e">
        <f>'Comm Input'!#REF!</f>
        <v>#REF!</v>
      </c>
      <c r="H962" s="36" t="e">
        <f>'Comm Input'!#REF!</f>
        <v>#REF!</v>
      </c>
      <c r="I962" t="e">
        <f>'Comm Input'!#REF!</f>
        <v>#REF!</v>
      </c>
      <c r="J962" s="23" t="e">
        <f>'Comm Input'!#REF!</f>
        <v>#REF!</v>
      </c>
      <c r="K962" s="22" t="e">
        <f>'Comm Input'!#REF!</f>
        <v>#REF!</v>
      </c>
      <c r="L962" s="23" t="e">
        <f>'Comm Input'!#REF!</f>
        <v>#REF!</v>
      </c>
      <c r="M962" s="23" t="e">
        <f>'Comm Input'!#REF!</f>
        <v>#REF!</v>
      </c>
      <c r="N962" s="23" t="e">
        <f>'Comm Input'!#REF!</f>
        <v>#REF!</v>
      </c>
      <c r="O962" t="e">
        <f>'Comm Input'!#REF!</f>
        <v>#REF!</v>
      </c>
    </row>
    <row r="963" spans="1:15" ht="15" x14ac:dyDescent="0.25">
      <c r="A963" s="11" t="e">
        <f>'Comm Input'!#REF!</f>
        <v>#REF!</v>
      </c>
      <c r="B963" s="11" t="e">
        <f>'Comm Input'!#REF!</f>
        <v>#REF!</v>
      </c>
      <c r="C963" s="11" t="e">
        <f>'Comm Input'!#REF!</f>
        <v>#REF!</v>
      </c>
      <c r="D963" s="11" t="e">
        <f>'Comm Input'!#REF!</f>
        <v>#REF!</v>
      </c>
      <c r="E963" s="36" t="e">
        <f>'Comm Input'!#REF!</f>
        <v>#REF!</v>
      </c>
      <c r="F963" s="23" t="e">
        <f>'Comm Input'!#REF!</f>
        <v>#REF!</v>
      </c>
      <c r="G963" s="36" t="e">
        <f>'Comm Input'!#REF!</f>
        <v>#REF!</v>
      </c>
      <c r="H963" s="36" t="e">
        <f>'Comm Input'!#REF!</f>
        <v>#REF!</v>
      </c>
      <c r="I963" t="e">
        <f>'Comm Input'!#REF!</f>
        <v>#REF!</v>
      </c>
      <c r="J963" s="23" t="e">
        <f>'Comm Input'!#REF!</f>
        <v>#REF!</v>
      </c>
      <c r="K963" s="22" t="e">
        <f>'Comm Input'!#REF!</f>
        <v>#REF!</v>
      </c>
      <c r="L963" s="23" t="e">
        <f>'Comm Input'!#REF!</f>
        <v>#REF!</v>
      </c>
      <c r="M963" s="23" t="e">
        <f>'Comm Input'!#REF!</f>
        <v>#REF!</v>
      </c>
      <c r="N963" s="23" t="e">
        <f>'Comm Input'!#REF!</f>
        <v>#REF!</v>
      </c>
      <c r="O963" t="e">
        <f>'Comm Input'!#REF!</f>
        <v>#REF!</v>
      </c>
    </row>
    <row r="964" spans="1:15" ht="15" x14ac:dyDescent="0.25">
      <c r="A964" s="11" t="e">
        <f>'Comm Input'!#REF!</f>
        <v>#REF!</v>
      </c>
      <c r="B964" s="11" t="e">
        <f>'Comm Input'!#REF!</f>
        <v>#REF!</v>
      </c>
      <c r="C964" t="e">
        <f>'Comm Input'!#REF!</f>
        <v>#REF!</v>
      </c>
      <c r="D964" s="12" t="e">
        <f>'Comm Input'!#REF!</f>
        <v>#REF!</v>
      </c>
      <c r="E964" s="36" t="e">
        <f>'Comm Input'!#REF!</f>
        <v>#REF!</v>
      </c>
      <c r="F964" s="23" t="e">
        <f>'Comm Input'!#REF!</f>
        <v>#REF!</v>
      </c>
      <c r="G964" s="36" t="e">
        <f>'Comm Input'!#REF!</f>
        <v>#REF!</v>
      </c>
      <c r="H964" s="36" t="e">
        <f>'Comm Input'!#REF!</f>
        <v>#REF!</v>
      </c>
      <c r="I964" t="e">
        <f>'Comm Input'!#REF!</f>
        <v>#REF!</v>
      </c>
      <c r="J964" s="23" t="e">
        <f>'Comm Input'!#REF!</f>
        <v>#REF!</v>
      </c>
      <c r="K964" s="22" t="e">
        <f>'Comm Input'!#REF!</f>
        <v>#REF!</v>
      </c>
      <c r="L964" s="23" t="e">
        <f>'Comm Input'!#REF!</f>
        <v>#REF!</v>
      </c>
      <c r="M964" s="23" t="e">
        <f>'Comm Input'!#REF!</f>
        <v>#REF!</v>
      </c>
      <c r="N964" s="23" t="e">
        <f>'Comm Input'!#REF!</f>
        <v>#REF!</v>
      </c>
      <c r="O964" t="e">
        <f>'Comm Input'!#REF!</f>
        <v>#REF!</v>
      </c>
    </row>
    <row r="965" spans="1:15" ht="23.25" x14ac:dyDescent="0.35">
      <c r="A965" s="11" t="e">
        <f>'Comm Input'!#REF!</f>
        <v>#REF!</v>
      </c>
      <c r="B965" s="11" t="e">
        <f>'Comm Input'!#REF!</f>
        <v>#REF!</v>
      </c>
      <c r="C965" s="11" t="e">
        <f>'Comm Input'!#REF!</f>
        <v>#REF!</v>
      </c>
      <c r="D965" s="11" t="e">
        <f>'Comm Input'!#REF!</f>
        <v>#REF!</v>
      </c>
      <c r="E965" s="36" t="e">
        <f>'Comm Input'!#REF!</f>
        <v>#REF!</v>
      </c>
      <c r="F965" s="23" t="e">
        <f>'Comm Input'!#REF!</f>
        <v>#REF!</v>
      </c>
      <c r="G965" s="36" t="e">
        <f>'Comm Input'!#REF!</f>
        <v>#REF!</v>
      </c>
      <c r="H965" s="36" t="e">
        <f>'Comm Input'!#REF!</f>
        <v>#REF!</v>
      </c>
      <c r="I965" t="e">
        <f>'Comm Input'!#REF!</f>
        <v>#REF!</v>
      </c>
      <c r="J965" s="23" t="e">
        <f>'Comm Input'!#REF!</f>
        <v>#REF!</v>
      </c>
      <c r="K965" s="22" t="e">
        <f>'Comm Input'!#REF!</f>
        <v>#REF!</v>
      </c>
      <c r="L965" s="51" t="e">
        <f>'Comm Input'!#REF!</f>
        <v>#REF!</v>
      </c>
      <c r="M965" s="23" t="e">
        <f>'Comm Input'!#REF!</f>
        <v>#REF!</v>
      </c>
      <c r="N965" s="23" t="e">
        <f>'Comm Input'!#REF!</f>
        <v>#REF!</v>
      </c>
      <c r="O965" t="e">
        <f>'Comm Input'!#REF!</f>
        <v>#REF!</v>
      </c>
    </row>
    <row r="966" spans="1:15" ht="15" x14ac:dyDescent="0.25">
      <c r="A966" s="11" t="e">
        <f>'Comm Input'!#REF!</f>
        <v>#REF!</v>
      </c>
      <c r="B966" t="e">
        <f>'Comm Input'!#REF!</f>
        <v>#REF!</v>
      </c>
      <c r="C966" t="e">
        <f>'Comm Input'!#REF!</f>
        <v>#REF!</v>
      </c>
      <c r="D966" s="39" t="e">
        <f>'Comm Input'!#REF!</f>
        <v>#REF!</v>
      </c>
      <c r="E966" s="36" t="e">
        <f>'Comm Input'!#REF!</f>
        <v>#REF!</v>
      </c>
      <c r="F966" s="22" t="e">
        <f>'Comm Input'!#REF!</f>
        <v>#REF!</v>
      </c>
      <c r="G966" s="36" t="e">
        <f>'Comm Input'!#REF!</f>
        <v>#REF!</v>
      </c>
      <c r="H966" s="38" t="e">
        <f>'Comm Input'!#REF!</f>
        <v>#REF!</v>
      </c>
      <c r="I966" s="38" t="e">
        <f>'Comm Input'!#REF!</f>
        <v>#REF!</v>
      </c>
      <c r="J966" s="22" t="e">
        <f>'Comm Input'!#REF!</f>
        <v>#REF!</v>
      </c>
      <c r="K966" s="22" t="e">
        <f>'Comm Input'!#REF!</f>
        <v>#REF!</v>
      </c>
      <c r="L966" s="23" t="e">
        <f>'Comm Input'!#REF!</f>
        <v>#REF!</v>
      </c>
      <c r="M966" s="23" t="e">
        <f>'Comm Input'!#REF!</f>
        <v>#REF!</v>
      </c>
      <c r="N966" s="23" t="e">
        <f>'Comm Input'!#REF!</f>
        <v>#REF!</v>
      </c>
      <c r="O966" t="e">
        <f>'Comm Input'!#REF!</f>
        <v>#REF!</v>
      </c>
    </row>
    <row r="967" spans="1:15" ht="15" x14ac:dyDescent="0.25">
      <c r="A967" s="11" t="e">
        <f>'Comm Input'!#REF!</f>
        <v>#REF!</v>
      </c>
      <c r="B967" t="e">
        <f>'Comm Input'!#REF!</f>
        <v>#REF!</v>
      </c>
      <c r="C967" s="11" t="e">
        <f>'Comm Input'!#REF!</f>
        <v>#REF!</v>
      </c>
      <c r="D967" s="40" t="e">
        <f>'Comm Input'!#REF!</f>
        <v>#REF!</v>
      </c>
      <c r="E967" s="36" t="e">
        <f>'Comm Input'!#REF!</f>
        <v>#REF!</v>
      </c>
      <c r="F967" s="22" t="e">
        <f>'Comm Input'!#REF!</f>
        <v>#REF!</v>
      </c>
      <c r="G967" s="36" t="e">
        <f>'Comm Input'!#REF!</f>
        <v>#REF!</v>
      </c>
      <c r="H967" s="38" t="e">
        <f>'Comm Input'!#REF!</f>
        <v>#REF!</v>
      </c>
      <c r="I967" s="38" t="e">
        <f>'Comm Input'!#REF!</f>
        <v>#REF!</v>
      </c>
      <c r="J967" s="22" t="e">
        <f>'Comm Input'!#REF!</f>
        <v>#REF!</v>
      </c>
      <c r="K967" s="22" t="e">
        <f>'Comm Input'!#REF!</f>
        <v>#REF!</v>
      </c>
      <c r="L967" s="23" t="e">
        <f>'Comm Input'!#REF!</f>
        <v>#REF!</v>
      </c>
      <c r="M967" s="23" t="e">
        <f>'Comm Input'!#REF!</f>
        <v>#REF!</v>
      </c>
      <c r="N967" s="23" t="e">
        <f>'Comm Input'!#REF!</f>
        <v>#REF!</v>
      </c>
      <c r="O967" t="e">
        <f>'Comm Input'!#REF!</f>
        <v>#REF!</v>
      </c>
    </row>
    <row r="968" spans="1:15" ht="15" x14ac:dyDescent="0.25">
      <c r="A968" t="e">
        <f>'Comm Input'!#REF!</f>
        <v>#REF!</v>
      </c>
      <c r="B968" t="e">
        <f>'Comm Input'!#REF!</f>
        <v>#REF!</v>
      </c>
      <c r="C968" t="e">
        <f>'Comm Input'!#REF!</f>
        <v>#REF!</v>
      </c>
      <c r="D968" t="e">
        <f>'Comm Input'!#REF!</f>
        <v>#REF!</v>
      </c>
      <c r="E968" t="e">
        <f>'Comm Input'!#REF!</f>
        <v>#REF!</v>
      </c>
      <c r="F968" t="e">
        <f>'Comm Input'!#REF!</f>
        <v>#REF!</v>
      </c>
      <c r="G968" t="e">
        <f>'Comm Input'!#REF!</f>
        <v>#REF!</v>
      </c>
      <c r="H968" t="e">
        <f>'Comm Input'!#REF!</f>
        <v>#REF!</v>
      </c>
      <c r="I968" t="e">
        <f>'Comm Input'!#REF!</f>
        <v>#REF!</v>
      </c>
      <c r="J968" t="e">
        <f>'Comm Input'!#REF!</f>
        <v>#REF!</v>
      </c>
      <c r="K968" t="e">
        <f>'Comm Input'!#REF!</f>
        <v>#REF!</v>
      </c>
      <c r="L968" t="e">
        <f>'Comm Input'!#REF!</f>
        <v>#REF!</v>
      </c>
      <c r="M968" s="11" t="e">
        <f>'Comm Input'!#REF!</f>
        <v>#REF!</v>
      </c>
      <c r="N968" s="11" t="e">
        <f>'Comm Input'!#REF!</f>
        <v>#REF!</v>
      </c>
      <c r="O968" t="e">
        <f>'Comm Input'!#REF!</f>
        <v>#REF!</v>
      </c>
    </row>
    <row r="969" spans="1:15" ht="23.25" x14ac:dyDescent="0.35">
      <c r="A969" t="e">
        <f>'Comm Input'!#REF!</f>
        <v>#REF!</v>
      </c>
      <c r="B969" t="e">
        <f>'Comm Input'!#REF!</f>
        <v>#REF!</v>
      </c>
      <c r="C969" t="e">
        <f>'Comm Input'!#REF!</f>
        <v>#REF!</v>
      </c>
      <c r="D969" t="e">
        <f>'Comm Input'!#REF!</f>
        <v>#REF!</v>
      </c>
      <c r="E969" t="e">
        <f>'Comm Input'!#REF!</f>
        <v>#REF!</v>
      </c>
      <c r="F969" t="e">
        <f>'Comm Input'!#REF!</f>
        <v>#REF!</v>
      </c>
      <c r="G969" t="e">
        <f>'Comm Input'!#REF!</f>
        <v>#REF!</v>
      </c>
      <c r="H969" t="e">
        <f>'Comm Input'!#REF!</f>
        <v>#REF!</v>
      </c>
      <c r="I969" t="e">
        <f>'Comm Input'!#REF!</f>
        <v>#REF!</v>
      </c>
      <c r="J969" t="e">
        <f>'Comm Input'!#REF!</f>
        <v>#REF!</v>
      </c>
      <c r="K969" s="1177" t="e">
        <f>'Comm Input'!#REF!</f>
        <v>#REF!</v>
      </c>
      <c r="L969" s="1172" t="e">
        <f>'Comm Input'!#REF!</f>
        <v>#REF!</v>
      </c>
      <c r="M969" s="1177" t="e">
        <f>'Comm Input'!#REF!</f>
        <v>#REF!</v>
      </c>
      <c r="N969" s="164" t="e">
        <f>'Comm Input'!#REF!</f>
        <v>#REF!</v>
      </c>
      <c r="O969" s="109" t="e">
        <f>'Comm Input'!#REF!</f>
        <v>#REF!</v>
      </c>
    </row>
    <row r="970" spans="1:15" ht="15" x14ac:dyDescent="0.25">
      <c r="A970" t="e">
        <f>'Comm Input'!#REF!</f>
        <v>#REF!</v>
      </c>
      <c r="B970" t="e">
        <f>'Comm Input'!#REF!</f>
        <v>#REF!</v>
      </c>
      <c r="C970" t="e">
        <f>'Comm Input'!#REF!</f>
        <v>#REF!</v>
      </c>
      <c r="D970" t="e">
        <f>'Comm Input'!#REF!</f>
        <v>#REF!</v>
      </c>
      <c r="E970" t="e">
        <f>'Comm Input'!#REF!</f>
        <v>#REF!</v>
      </c>
      <c r="F970" t="e">
        <f>'Comm Input'!#REF!</f>
        <v>#REF!</v>
      </c>
      <c r="G970" t="e">
        <f>'Comm Input'!#REF!</f>
        <v>#REF!</v>
      </c>
      <c r="H970" t="e">
        <f>'Comm Input'!#REF!</f>
        <v>#REF!</v>
      </c>
      <c r="I970" t="e">
        <f>'Comm Input'!#REF!</f>
        <v>#REF!</v>
      </c>
      <c r="J970" t="e">
        <f>'Comm Input'!#REF!</f>
        <v>#REF!</v>
      </c>
      <c r="K970" t="e">
        <f>'Comm Input'!#REF!</f>
        <v>#REF!</v>
      </c>
      <c r="L970" t="e">
        <f>'Comm Input'!#REF!</f>
        <v>#REF!</v>
      </c>
      <c r="M970" s="11" t="e">
        <f>'Comm Input'!#REF!</f>
        <v>#REF!</v>
      </c>
      <c r="N970" s="11" t="e">
        <f>'Comm Input'!#REF!</f>
        <v>#REF!</v>
      </c>
      <c r="O970" t="e">
        <f>'Comm Input'!#REF!</f>
        <v>#REF!</v>
      </c>
    </row>
    <row r="971" spans="1:15" ht="15" x14ac:dyDescent="0.25">
      <c r="A971" t="e">
        <f>'Comm Input'!#REF!</f>
        <v>#REF!</v>
      </c>
      <c r="B971" t="e">
        <f>'Comm Input'!#REF!</f>
        <v>#REF!</v>
      </c>
      <c r="C971" t="e">
        <f>'Comm Input'!#REF!</f>
        <v>#REF!</v>
      </c>
      <c r="D971" t="e">
        <f>'Comm Input'!#REF!</f>
        <v>#REF!</v>
      </c>
      <c r="E971" t="e">
        <f>'Comm Input'!#REF!</f>
        <v>#REF!</v>
      </c>
      <c r="F971" t="e">
        <f>'Comm Input'!#REF!</f>
        <v>#REF!</v>
      </c>
      <c r="G971" t="e">
        <f>'Comm Input'!#REF!</f>
        <v>#REF!</v>
      </c>
      <c r="H971" t="e">
        <f>'Comm Input'!#REF!</f>
        <v>#REF!</v>
      </c>
      <c r="I971" t="e">
        <f>'Comm Input'!#REF!</f>
        <v>#REF!</v>
      </c>
      <c r="J971" t="e">
        <f>'Comm Input'!#REF!</f>
        <v>#REF!</v>
      </c>
      <c r="K971" t="e">
        <f>'Comm Input'!#REF!</f>
        <v>#REF!</v>
      </c>
      <c r="L971" t="e">
        <f>'Comm Input'!#REF!</f>
        <v>#REF!</v>
      </c>
      <c r="M971" s="11" t="e">
        <f>'Comm Input'!#REF!</f>
        <v>#REF!</v>
      </c>
      <c r="N971" s="11" t="e">
        <f>'Comm Input'!#REF!</f>
        <v>#REF!</v>
      </c>
      <c r="O971" t="e">
        <f>'Comm Input'!#REF!</f>
        <v>#REF!</v>
      </c>
    </row>
    <row r="972" spans="1:15" ht="15" x14ac:dyDescent="0.25">
      <c r="A972" s="199" t="e">
        <f>'Comm Input'!#REF!</f>
        <v>#REF!</v>
      </c>
      <c r="B972" s="35" t="e">
        <f>'Comm Input'!#REF!</f>
        <v>#REF!</v>
      </c>
      <c r="C972" s="46" t="e">
        <f>'Comm Input'!#REF!</f>
        <v>#REF!</v>
      </c>
      <c r="D972" s="8" t="e">
        <f>'Comm Input'!#REF!</f>
        <v>#REF!</v>
      </c>
      <c r="E972" s="158" t="e">
        <f>'Comm Input'!#REF!</f>
        <v>#REF!</v>
      </c>
      <c r="F972" s="117" t="e">
        <f>'Comm Input'!#REF!</f>
        <v>#REF!</v>
      </c>
      <c r="G972" s="158" t="e">
        <f>'Comm Input'!#REF!</f>
        <v>#REF!</v>
      </c>
      <c r="H972" s="158" t="e">
        <f>'Comm Input'!#REF!</f>
        <v>#REF!</v>
      </c>
      <c r="I972" s="158" t="e">
        <f>'Comm Input'!#REF!</f>
        <v>#REF!</v>
      </c>
      <c r="J972" s="117" t="e">
        <f>'Comm Input'!#REF!</f>
        <v>#REF!</v>
      </c>
      <c r="K972" s="158" t="e">
        <f>'Comm Input'!#REF!</f>
        <v>#REF!</v>
      </c>
      <c r="L972" s="117" t="e">
        <f>'Comm Input'!#REF!</f>
        <v>#REF!</v>
      </c>
      <c r="M972" s="159" t="e">
        <f>'Comm Input'!#REF!</f>
        <v>#REF!</v>
      </c>
      <c r="N972" s="159" t="e">
        <f>'Comm Input'!#REF!</f>
        <v>#REF!</v>
      </c>
      <c r="O972" s="158" t="e">
        <f>'Comm Input'!#REF!</f>
        <v>#REF!</v>
      </c>
    </row>
    <row r="973" spans="1:15" ht="15" x14ac:dyDescent="0.25">
      <c r="A973" t="e">
        <f>'Comm Input'!#REF!</f>
        <v>#REF!</v>
      </c>
      <c r="B973" t="e">
        <f>'Comm Input'!#REF!</f>
        <v>#REF!</v>
      </c>
      <c r="C973" t="e">
        <f>'Comm Input'!#REF!</f>
        <v>#REF!</v>
      </c>
      <c r="D973" s="90" t="e">
        <f>'Comm Input'!#REF!</f>
        <v>#REF!</v>
      </c>
      <c r="E973" s="36" t="e">
        <f>'Comm Input'!#REF!</f>
        <v>#REF!</v>
      </c>
      <c r="F973" s="23" t="e">
        <f>'Comm Input'!#REF!</f>
        <v>#REF!</v>
      </c>
      <c r="G973" s="36" t="e">
        <f>'Comm Input'!#REF!</f>
        <v>#REF!</v>
      </c>
      <c r="H973" s="36" t="e">
        <f>'Comm Input'!#REF!</f>
        <v>#REF!</v>
      </c>
      <c r="I973" t="e">
        <f>'Comm Input'!#REF!</f>
        <v>#REF!</v>
      </c>
      <c r="J973" s="23" t="e">
        <f>'Comm Input'!#REF!</f>
        <v>#REF!</v>
      </c>
      <c r="K973" s="22" t="e">
        <f>'Comm Input'!#REF!</f>
        <v>#REF!</v>
      </c>
      <c r="L973" s="23" t="e">
        <f>'Comm Input'!#REF!</f>
        <v>#REF!</v>
      </c>
      <c r="M973" s="23" t="e">
        <f>'Comm Input'!#REF!</f>
        <v>#REF!</v>
      </c>
      <c r="N973" s="23" t="e">
        <f>'Comm Input'!#REF!</f>
        <v>#REF!</v>
      </c>
      <c r="O973" t="e">
        <f>'Comm Input'!#REF!</f>
        <v>#REF!</v>
      </c>
    </row>
    <row r="974" spans="1:15" ht="15" x14ac:dyDescent="0.25">
      <c r="A974" s="11" t="e">
        <f>'Comm Input'!#REF!</f>
        <v>#REF!</v>
      </c>
      <c r="B974" s="11" t="e">
        <f>'Comm Input'!#REF!</f>
        <v>#REF!</v>
      </c>
      <c r="C974" s="11" t="e">
        <f>'Comm Input'!#REF!</f>
        <v>#REF!</v>
      </c>
      <c r="D974" s="11" t="e">
        <f>'Comm Input'!#REF!</f>
        <v>#REF!</v>
      </c>
      <c r="E974" s="36" t="e">
        <f>'Comm Input'!#REF!</f>
        <v>#REF!</v>
      </c>
      <c r="F974" s="23" t="e">
        <f>'Comm Input'!#REF!</f>
        <v>#REF!</v>
      </c>
      <c r="G974" s="36" t="e">
        <f>'Comm Input'!#REF!</f>
        <v>#REF!</v>
      </c>
      <c r="H974" s="36" t="e">
        <f>'Comm Input'!#REF!</f>
        <v>#REF!</v>
      </c>
      <c r="I974" t="e">
        <f>'Comm Input'!#REF!</f>
        <v>#REF!</v>
      </c>
      <c r="J974" s="23" t="e">
        <f>'Comm Input'!#REF!</f>
        <v>#REF!</v>
      </c>
      <c r="K974" s="22" t="e">
        <f>'Comm Input'!#REF!</f>
        <v>#REF!</v>
      </c>
      <c r="L974" s="23" t="e">
        <f>'Comm Input'!#REF!</f>
        <v>#REF!</v>
      </c>
      <c r="M974" s="23" t="e">
        <f>'Comm Input'!#REF!</f>
        <v>#REF!</v>
      </c>
      <c r="N974" s="23" t="e">
        <f>'Comm Input'!#REF!</f>
        <v>#REF!</v>
      </c>
      <c r="O974" t="e">
        <f>'Comm Input'!#REF!</f>
        <v>#REF!</v>
      </c>
    </row>
    <row r="975" spans="1:15" ht="15" x14ac:dyDescent="0.25">
      <c r="A975" s="11" t="e">
        <f>'Comm Input'!#REF!</f>
        <v>#REF!</v>
      </c>
      <c r="B975" s="11" t="e">
        <f>'Comm Input'!#REF!</f>
        <v>#REF!</v>
      </c>
      <c r="C975" t="e">
        <f>'Comm Input'!#REF!</f>
        <v>#REF!</v>
      </c>
      <c r="D975" s="12" t="e">
        <f>'Comm Input'!#REF!</f>
        <v>#REF!</v>
      </c>
      <c r="E975" s="36" t="e">
        <f>'Comm Input'!#REF!</f>
        <v>#REF!</v>
      </c>
      <c r="F975" s="23" t="e">
        <f>'Comm Input'!#REF!</f>
        <v>#REF!</v>
      </c>
      <c r="G975" s="36" t="e">
        <f>'Comm Input'!#REF!</f>
        <v>#REF!</v>
      </c>
      <c r="H975" s="36" t="e">
        <f>'Comm Input'!#REF!</f>
        <v>#REF!</v>
      </c>
      <c r="I975" t="e">
        <f>'Comm Input'!#REF!</f>
        <v>#REF!</v>
      </c>
      <c r="J975" s="23" t="e">
        <f>'Comm Input'!#REF!</f>
        <v>#REF!</v>
      </c>
      <c r="K975" s="22" t="e">
        <f>'Comm Input'!#REF!</f>
        <v>#REF!</v>
      </c>
      <c r="L975" s="23" t="e">
        <f>'Comm Input'!#REF!</f>
        <v>#REF!</v>
      </c>
      <c r="M975" s="23" t="e">
        <f>'Comm Input'!#REF!</f>
        <v>#REF!</v>
      </c>
      <c r="N975" s="23" t="e">
        <f>'Comm Input'!#REF!</f>
        <v>#REF!</v>
      </c>
      <c r="O975" t="e">
        <f>'Comm Input'!#REF!</f>
        <v>#REF!</v>
      </c>
    </row>
    <row r="976" spans="1:15" ht="15" x14ac:dyDescent="0.25">
      <c r="A976" s="11" t="e">
        <f>'Comm Input'!#REF!</f>
        <v>#REF!</v>
      </c>
      <c r="B976" s="11" t="e">
        <f>'Comm Input'!#REF!</f>
        <v>#REF!</v>
      </c>
      <c r="C976" s="11" t="e">
        <f>'Comm Input'!#REF!</f>
        <v>#REF!</v>
      </c>
      <c r="D976" s="11" t="e">
        <f>'Comm Input'!#REF!</f>
        <v>#REF!</v>
      </c>
      <c r="E976" s="36" t="e">
        <f>'Comm Input'!#REF!</f>
        <v>#REF!</v>
      </c>
      <c r="F976" s="23" t="e">
        <f>'Comm Input'!#REF!</f>
        <v>#REF!</v>
      </c>
      <c r="G976" s="36" t="e">
        <f>'Comm Input'!#REF!</f>
        <v>#REF!</v>
      </c>
      <c r="H976" s="36" t="e">
        <f>'Comm Input'!#REF!</f>
        <v>#REF!</v>
      </c>
      <c r="I976" t="e">
        <f>'Comm Input'!#REF!</f>
        <v>#REF!</v>
      </c>
      <c r="J976" s="23" t="e">
        <f>'Comm Input'!#REF!</f>
        <v>#REF!</v>
      </c>
      <c r="K976" s="22" t="e">
        <f>'Comm Input'!#REF!</f>
        <v>#REF!</v>
      </c>
      <c r="L976" s="23" t="e">
        <f>'Comm Input'!#REF!</f>
        <v>#REF!</v>
      </c>
      <c r="M976" s="23" t="e">
        <f>'Comm Input'!#REF!</f>
        <v>#REF!</v>
      </c>
      <c r="N976" s="23" t="e">
        <f>'Comm Input'!#REF!</f>
        <v>#REF!</v>
      </c>
      <c r="O976" t="e">
        <f>'Comm Input'!#REF!</f>
        <v>#REF!</v>
      </c>
    </row>
    <row r="977" spans="1:15" ht="15" x14ac:dyDescent="0.25">
      <c r="A977" s="11" t="e">
        <f>'Comm Input'!#REF!</f>
        <v>#REF!</v>
      </c>
      <c r="B977" t="e">
        <f>'Comm Input'!#REF!</f>
        <v>#REF!</v>
      </c>
      <c r="C977" t="e">
        <f>'Comm Input'!#REF!</f>
        <v>#REF!</v>
      </c>
      <c r="D977" s="39" t="e">
        <f>'Comm Input'!#REF!</f>
        <v>#REF!</v>
      </c>
      <c r="E977" s="36" t="e">
        <f>'Comm Input'!#REF!</f>
        <v>#REF!</v>
      </c>
      <c r="F977" s="22" t="e">
        <f>'Comm Input'!#REF!</f>
        <v>#REF!</v>
      </c>
      <c r="G977" s="36" t="e">
        <f>'Comm Input'!#REF!</f>
        <v>#REF!</v>
      </c>
      <c r="H977" s="38" t="e">
        <f>'Comm Input'!#REF!</f>
        <v>#REF!</v>
      </c>
      <c r="I977" s="38" t="e">
        <f>'Comm Input'!#REF!</f>
        <v>#REF!</v>
      </c>
      <c r="J977" s="22" t="e">
        <f>'Comm Input'!#REF!</f>
        <v>#REF!</v>
      </c>
      <c r="K977" s="22" t="e">
        <f>'Comm Input'!#REF!</f>
        <v>#REF!</v>
      </c>
      <c r="L977" s="23" t="e">
        <f>'Comm Input'!#REF!</f>
        <v>#REF!</v>
      </c>
      <c r="M977" s="23" t="e">
        <f>'Comm Input'!#REF!</f>
        <v>#REF!</v>
      </c>
      <c r="N977" s="23" t="e">
        <f>'Comm Input'!#REF!</f>
        <v>#REF!</v>
      </c>
      <c r="O977" t="e">
        <f>'Comm Input'!#REF!</f>
        <v>#REF!</v>
      </c>
    </row>
    <row r="978" spans="1:15" ht="15" x14ac:dyDescent="0.25">
      <c r="A978" s="11" t="e">
        <f>'Comm Input'!#REF!</f>
        <v>#REF!</v>
      </c>
      <c r="B978" t="e">
        <f>'Comm Input'!#REF!</f>
        <v>#REF!</v>
      </c>
      <c r="C978" s="11" t="e">
        <f>'Comm Input'!#REF!</f>
        <v>#REF!</v>
      </c>
      <c r="D978" s="40" t="e">
        <f>'Comm Input'!#REF!</f>
        <v>#REF!</v>
      </c>
      <c r="E978" s="36" t="e">
        <f>'Comm Input'!#REF!</f>
        <v>#REF!</v>
      </c>
      <c r="F978" s="22" t="e">
        <f>'Comm Input'!#REF!</f>
        <v>#REF!</v>
      </c>
      <c r="G978" s="36" t="e">
        <f>'Comm Input'!#REF!</f>
        <v>#REF!</v>
      </c>
      <c r="H978" s="38" t="e">
        <f>'Comm Input'!#REF!</f>
        <v>#REF!</v>
      </c>
      <c r="I978" s="38" t="e">
        <f>'Comm Input'!#REF!</f>
        <v>#REF!</v>
      </c>
      <c r="J978" s="22" t="e">
        <f>'Comm Input'!#REF!</f>
        <v>#REF!</v>
      </c>
      <c r="K978" s="22" t="e">
        <f>'Comm Input'!#REF!</f>
        <v>#REF!</v>
      </c>
      <c r="L978" s="23" t="e">
        <f>'Comm Input'!#REF!</f>
        <v>#REF!</v>
      </c>
      <c r="M978" s="23" t="e">
        <f>'Comm Input'!#REF!</f>
        <v>#REF!</v>
      </c>
      <c r="N978" s="23" t="e">
        <f>'Comm Input'!#REF!</f>
        <v>#REF!</v>
      </c>
      <c r="O978" t="e">
        <f>'Comm Input'!#REF!</f>
        <v>#REF!</v>
      </c>
    </row>
    <row r="979" spans="1:15" ht="15" x14ac:dyDescent="0.25">
      <c r="A979" t="e">
        <f>'Comm Input'!#REF!</f>
        <v>#REF!</v>
      </c>
      <c r="B979" t="e">
        <f>'Comm Input'!#REF!</f>
        <v>#REF!</v>
      </c>
      <c r="C979" t="e">
        <f>'Comm Input'!#REF!</f>
        <v>#REF!</v>
      </c>
      <c r="D979" t="e">
        <f>'Comm Input'!#REF!</f>
        <v>#REF!</v>
      </c>
      <c r="E979" t="e">
        <f>'Comm Input'!#REF!</f>
        <v>#REF!</v>
      </c>
      <c r="F979" t="e">
        <f>'Comm Input'!#REF!</f>
        <v>#REF!</v>
      </c>
      <c r="G979" t="e">
        <f>'Comm Input'!#REF!</f>
        <v>#REF!</v>
      </c>
      <c r="H979" t="e">
        <f>'Comm Input'!#REF!</f>
        <v>#REF!</v>
      </c>
      <c r="I979" t="e">
        <f>'Comm Input'!#REF!</f>
        <v>#REF!</v>
      </c>
      <c r="J979" t="e">
        <f>'Comm Input'!#REF!</f>
        <v>#REF!</v>
      </c>
      <c r="K979" t="e">
        <f>'Comm Input'!#REF!</f>
        <v>#REF!</v>
      </c>
      <c r="L979" t="e">
        <f>'Comm Input'!#REF!</f>
        <v>#REF!</v>
      </c>
      <c r="M979" s="11" t="e">
        <f>'Comm Input'!#REF!</f>
        <v>#REF!</v>
      </c>
      <c r="N979" s="11" t="e">
        <f>'Comm Input'!#REF!</f>
        <v>#REF!</v>
      </c>
      <c r="O979" t="e">
        <f>'Comm Input'!#REF!</f>
        <v>#REF!</v>
      </c>
    </row>
    <row r="980" spans="1:15" ht="23.25" x14ac:dyDescent="0.35">
      <c r="A980" t="e">
        <f>'Comm Input'!#REF!</f>
        <v>#REF!</v>
      </c>
      <c r="B980" t="e">
        <f>'Comm Input'!#REF!</f>
        <v>#REF!</v>
      </c>
      <c r="C980" t="e">
        <f>'Comm Input'!#REF!</f>
        <v>#REF!</v>
      </c>
      <c r="D980" t="e">
        <f>'Comm Input'!#REF!</f>
        <v>#REF!</v>
      </c>
      <c r="E980" t="e">
        <f>'Comm Input'!#REF!</f>
        <v>#REF!</v>
      </c>
      <c r="F980" t="e">
        <f>'Comm Input'!#REF!</f>
        <v>#REF!</v>
      </c>
      <c r="G980" t="e">
        <f>'Comm Input'!#REF!</f>
        <v>#REF!</v>
      </c>
      <c r="H980" t="e">
        <f>'Comm Input'!#REF!</f>
        <v>#REF!</v>
      </c>
      <c r="I980" t="e">
        <f>'Comm Input'!#REF!</f>
        <v>#REF!</v>
      </c>
      <c r="J980" t="e">
        <f>'Comm Input'!#REF!</f>
        <v>#REF!</v>
      </c>
      <c r="K980" s="1177" t="e">
        <f>'Comm Input'!#REF!</f>
        <v>#REF!</v>
      </c>
      <c r="L980" s="27" t="e">
        <f>'Comm Input'!#REF!</f>
        <v>#REF!</v>
      </c>
      <c r="M980" s="1177" t="e">
        <f>'Comm Input'!#REF!</f>
        <v>#REF!</v>
      </c>
      <c r="N980" s="164" t="e">
        <f>'Comm Input'!#REF!</f>
        <v>#REF!</v>
      </c>
      <c r="O980" s="109" t="e">
        <f>'Comm Input'!#REF!</f>
        <v>#REF!</v>
      </c>
    </row>
    <row r="981" spans="1:15" ht="15" x14ac:dyDescent="0.25">
      <c r="A981" t="e">
        <f>'Comm Input'!#REF!</f>
        <v>#REF!</v>
      </c>
      <c r="B981" t="e">
        <f>'Comm Input'!#REF!</f>
        <v>#REF!</v>
      </c>
      <c r="C981" t="e">
        <f>'Comm Input'!#REF!</f>
        <v>#REF!</v>
      </c>
      <c r="D981" t="e">
        <f>'Comm Input'!#REF!</f>
        <v>#REF!</v>
      </c>
      <c r="E981" t="e">
        <f>'Comm Input'!#REF!</f>
        <v>#REF!</v>
      </c>
      <c r="F981" t="e">
        <f>'Comm Input'!#REF!</f>
        <v>#REF!</v>
      </c>
      <c r="G981" t="e">
        <f>'Comm Input'!#REF!</f>
        <v>#REF!</v>
      </c>
      <c r="H981" t="e">
        <f>'Comm Input'!#REF!</f>
        <v>#REF!</v>
      </c>
      <c r="I981" t="e">
        <f>'Comm Input'!#REF!</f>
        <v>#REF!</v>
      </c>
      <c r="J981" t="e">
        <f>'Comm Input'!#REF!</f>
        <v>#REF!</v>
      </c>
      <c r="K981" t="e">
        <f>'Comm Input'!#REF!</f>
        <v>#REF!</v>
      </c>
      <c r="L981" t="e">
        <f>'Comm Input'!#REF!</f>
        <v>#REF!</v>
      </c>
      <c r="M981" s="11" t="e">
        <f>'Comm Input'!#REF!</f>
        <v>#REF!</v>
      </c>
      <c r="N981" s="11" t="e">
        <f>'Comm Input'!#REF!</f>
        <v>#REF!</v>
      </c>
      <c r="O981" t="e">
        <f>'Comm Input'!#REF!</f>
        <v>#REF!</v>
      </c>
    </row>
    <row r="982" spans="1:15" ht="15" x14ac:dyDescent="0.25">
      <c r="A982" t="e">
        <f>'Comm Input'!#REF!</f>
        <v>#REF!</v>
      </c>
      <c r="B982" t="e">
        <f>'Comm Input'!#REF!</f>
        <v>#REF!</v>
      </c>
      <c r="C982" t="e">
        <f>'Comm Input'!#REF!</f>
        <v>#REF!</v>
      </c>
      <c r="D982" t="e">
        <f>'Comm Input'!#REF!</f>
        <v>#REF!</v>
      </c>
      <c r="E982" t="e">
        <f>'Comm Input'!#REF!</f>
        <v>#REF!</v>
      </c>
      <c r="F982" t="e">
        <f>'Comm Input'!#REF!</f>
        <v>#REF!</v>
      </c>
      <c r="G982" t="e">
        <f>'Comm Input'!#REF!</f>
        <v>#REF!</v>
      </c>
      <c r="H982" t="e">
        <f>'Comm Input'!#REF!</f>
        <v>#REF!</v>
      </c>
      <c r="I982" t="e">
        <f>'Comm Input'!#REF!</f>
        <v>#REF!</v>
      </c>
      <c r="J982" t="e">
        <f>'Comm Input'!#REF!</f>
        <v>#REF!</v>
      </c>
      <c r="K982" t="e">
        <f>'Comm Input'!#REF!</f>
        <v>#REF!</v>
      </c>
      <c r="L982" t="e">
        <f>'Comm Input'!#REF!</f>
        <v>#REF!</v>
      </c>
      <c r="M982" s="11" t="e">
        <f>'Comm Input'!#REF!</f>
        <v>#REF!</v>
      </c>
      <c r="N982" s="11" t="e">
        <f>'Comm Input'!#REF!</f>
        <v>#REF!</v>
      </c>
      <c r="O982" t="e">
        <f>'Comm Input'!#REF!</f>
        <v>#REF!</v>
      </c>
    </row>
    <row r="983" spans="1:15" ht="15" x14ac:dyDescent="0.25">
      <c r="A983" t="e">
        <f>'Comm Input'!#REF!</f>
        <v>#REF!</v>
      </c>
      <c r="B983" t="e">
        <f>'Comm Input'!#REF!</f>
        <v>#REF!</v>
      </c>
      <c r="C983" t="e">
        <f>'Comm Input'!#REF!</f>
        <v>#REF!</v>
      </c>
      <c r="D983" t="e">
        <f>'Comm Input'!#REF!</f>
        <v>#REF!</v>
      </c>
      <c r="E983" t="e">
        <f>'Comm Input'!#REF!</f>
        <v>#REF!</v>
      </c>
      <c r="F983" t="e">
        <f>'Comm Input'!#REF!</f>
        <v>#REF!</v>
      </c>
      <c r="G983" t="e">
        <f>'Comm Input'!#REF!</f>
        <v>#REF!</v>
      </c>
      <c r="H983" t="e">
        <f>'Comm Input'!#REF!</f>
        <v>#REF!</v>
      </c>
      <c r="I983" t="e">
        <f>'Comm Input'!#REF!</f>
        <v>#REF!</v>
      </c>
      <c r="J983" t="e">
        <f>'Comm Input'!#REF!</f>
        <v>#REF!</v>
      </c>
      <c r="K983" t="e">
        <f>'Comm Input'!#REF!</f>
        <v>#REF!</v>
      </c>
      <c r="L983" t="e">
        <f>'Comm Input'!#REF!</f>
        <v>#REF!</v>
      </c>
      <c r="M983" s="11" t="e">
        <f>'Comm Input'!#REF!</f>
        <v>#REF!</v>
      </c>
      <c r="N983" s="11" t="e">
        <f>'Comm Input'!#REF!</f>
        <v>#REF!</v>
      </c>
      <c r="O983" t="e">
        <f>'Comm Input'!#REF!</f>
        <v>#REF!</v>
      </c>
    </row>
    <row r="984" spans="1:15" ht="15" x14ac:dyDescent="0.25">
      <c r="A984" s="199" t="e">
        <f>'Comm Input'!#REF!</f>
        <v>#REF!</v>
      </c>
      <c r="B984" s="35" t="e">
        <f>'Comm Input'!#REF!</f>
        <v>#REF!</v>
      </c>
      <c r="C984" s="46" t="e">
        <f>'Comm Input'!#REF!</f>
        <v>#REF!</v>
      </c>
      <c r="D984" s="8" t="e">
        <f>'Comm Input'!#REF!</f>
        <v>#REF!</v>
      </c>
      <c r="E984" s="158" t="e">
        <f>'Comm Input'!#REF!</f>
        <v>#REF!</v>
      </c>
      <c r="F984" s="117" t="e">
        <f>'Comm Input'!#REF!</f>
        <v>#REF!</v>
      </c>
      <c r="G984" s="158" t="e">
        <f>'Comm Input'!#REF!</f>
        <v>#REF!</v>
      </c>
      <c r="H984" s="158" t="e">
        <f>'Comm Input'!#REF!</f>
        <v>#REF!</v>
      </c>
      <c r="I984" s="158" t="e">
        <f>'Comm Input'!#REF!</f>
        <v>#REF!</v>
      </c>
      <c r="J984" s="117" t="e">
        <f>'Comm Input'!#REF!</f>
        <v>#REF!</v>
      </c>
      <c r="K984" s="158" t="e">
        <f>'Comm Input'!#REF!</f>
        <v>#REF!</v>
      </c>
      <c r="L984" s="158" t="e">
        <f>'Comm Input'!#REF!</f>
        <v>#REF!</v>
      </c>
      <c r="M984" s="159" t="e">
        <f>'Comm Input'!#REF!</f>
        <v>#REF!</v>
      </c>
      <c r="N984" s="159" t="e">
        <f>'Comm Input'!#REF!</f>
        <v>#REF!</v>
      </c>
      <c r="O984" s="158" t="e">
        <f>'Comm Input'!#REF!</f>
        <v>#REF!</v>
      </c>
    </row>
    <row r="985" spans="1:15" ht="15" x14ac:dyDescent="0.25">
      <c r="A985" t="e">
        <f>'Comm Input'!#REF!</f>
        <v>#REF!</v>
      </c>
      <c r="B985" t="e">
        <f>'Comm Input'!#REF!</f>
        <v>#REF!</v>
      </c>
      <c r="C985" t="e">
        <f>'Comm Input'!#REF!</f>
        <v>#REF!</v>
      </c>
      <c r="D985" s="90" t="e">
        <f>'Comm Input'!#REF!</f>
        <v>#REF!</v>
      </c>
      <c r="E985" s="36" t="e">
        <f>'Comm Input'!#REF!</f>
        <v>#REF!</v>
      </c>
      <c r="F985" s="23" t="e">
        <f>'Comm Input'!#REF!</f>
        <v>#REF!</v>
      </c>
      <c r="G985" s="36" t="e">
        <f>'Comm Input'!#REF!</f>
        <v>#REF!</v>
      </c>
      <c r="H985" s="36" t="e">
        <f>'Comm Input'!#REF!</f>
        <v>#REF!</v>
      </c>
      <c r="I985" t="e">
        <f>'Comm Input'!#REF!</f>
        <v>#REF!</v>
      </c>
      <c r="J985" s="23" t="e">
        <f>'Comm Input'!#REF!</f>
        <v>#REF!</v>
      </c>
      <c r="K985" s="22" t="e">
        <f>'Comm Input'!#REF!</f>
        <v>#REF!</v>
      </c>
      <c r="L985" s="23" t="e">
        <f>'Comm Input'!#REF!</f>
        <v>#REF!</v>
      </c>
      <c r="M985" s="23" t="e">
        <f>'Comm Input'!#REF!</f>
        <v>#REF!</v>
      </c>
      <c r="N985" s="23" t="e">
        <f>'Comm Input'!#REF!</f>
        <v>#REF!</v>
      </c>
      <c r="O985" t="e">
        <f>'Comm Input'!#REF!</f>
        <v>#REF!</v>
      </c>
    </row>
    <row r="986" spans="1:15" ht="15" x14ac:dyDescent="0.25">
      <c r="A986" s="11" t="e">
        <f>'Comm Input'!#REF!</f>
        <v>#REF!</v>
      </c>
      <c r="B986" s="11" t="e">
        <f>'Comm Input'!#REF!</f>
        <v>#REF!</v>
      </c>
      <c r="C986" s="11" t="e">
        <f>'Comm Input'!#REF!</f>
        <v>#REF!</v>
      </c>
      <c r="D986" s="11" t="e">
        <f>'Comm Input'!#REF!</f>
        <v>#REF!</v>
      </c>
      <c r="E986" s="36" t="e">
        <f>'Comm Input'!#REF!</f>
        <v>#REF!</v>
      </c>
      <c r="F986" s="23" t="e">
        <f>'Comm Input'!#REF!</f>
        <v>#REF!</v>
      </c>
      <c r="G986" s="36" t="e">
        <f>'Comm Input'!#REF!</f>
        <v>#REF!</v>
      </c>
      <c r="H986" s="36" t="e">
        <f>'Comm Input'!#REF!</f>
        <v>#REF!</v>
      </c>
      <c r="I986" t="e">
        <f>'Comm Input'!#REF!</f>
        <v>#REF!</v>
      </c>
      <c r="J986" s="23" t="e">
        <f>'Comm Input'!#REF!</f>
        <v>#REF!</v>
      </c>
      <c r="K986" s="22" t="e">
        <f>'Comm Input'!#REF!</f>
        <v>#REF!</v>
      </c>
      <c r="L986" s="23" t="e">
        <f>'Comm Input'!#REF!</f>
        <v>#REF!</v>
      </c>
      <c r="M986" s="23" t="e">
        <f>'Comm Input'!#REF!</f>
        <v>#REF!</v>
      </c>
      <c r="N986" s="23" t="e">
        <f>'Comm Input'!#REF!</f>
        <v>#REF!</v>
      </c>
      <c r="O986" t="e">
        <f>'Comm Input'!#REF!</f>
        <v>#REF!</v>
      </c>
    </row>
    <row r="987" spans="1:15" ht="15" x14ac:dyDescent="0.25">
      <c r="A987" s="11" t="e">
        <f>'Comm Input'!#REF!</f>
        <v>#REF!</v>
      </c>
      <c r="B987" s="11" t="e">
        <f>'Comm Input'!#REF!</f>
        <v>#REF!</v>
      </c>
      <c r="C987" t="e">
        <f>'Comm Input'!#REF!</f>
        <v>#REF!</v>
      </c>
      <c r="D987" s="12" t="e">
        <f>'Comm Input'!#REF!</f>
        <v>#REF!</v>
      </c>
      <c r="E987" s="36" t="e">
        <f>'Comm Input'!#REF!</f>
        <v>#REF!</v>
      </c>
      <c r="F987" s="23" t="e">
        <f>'Comm Input'!#REF!</f>
        <v>#REF!</v>
      </c>
      <c r="G987" s="36" t="e">
        <f>'Comm Input'!#REF!</f>
        <v>#REF!</v>
      </c>
      <c r="H987" s="36" t="e">
        <f>'Comm Input'!#REF!</f>
        <v>#REF!</v>
      </c>
      <c r="I987" t="e">
        <f>'Comm Input'!#REF!</f>
        <v>#REF!</v>
      </c>
      <c r="J987" s="23" t="e">
        <f>'Comm Input'!#REF!</f>
        <v>#REF!</v>
      </c>
      <c r="K987" s="22" t="e">
        <f>'Comm Input'!#REF!</f>
        <v>#REF!</v>
      </c>
      <c r="L987" s="23" t="e">
        <f>'Comm Input'!#REF!</f>
        <v>#REF!</v>
      </c>
      <c r="M987" s="23" t="e">
        <f>'Comm Input'!#REF!</f>
        <v>#REF!</v>
      </c>
      <c r="N987" s="23" t="e">
        <f>'Comm Input'!#REF!</f>
        <v>#REF!</v>
      </c>
      <c r="O987" t="e">
        <f>'Comm Input'!#REF!</f>
        <v>#REF!</v>
      </c>
    </row>
    <row r="988" spans="1:15" ht="23.25" x14ac:dyDescent="0.35">
      <c r="A988" s="11" t="e">
        <f>'Comm Input'!#REF!</f>
        <v>#REF!</v>
      </c>
      <c r="B988" s="11" t="e">
        <f>'Comm Input'!#REF!</f>
        <v>#REF!</v>
      </c>
      <c r="C988" s="11" t="e">
        <f>'Comm Input'!#REF!</f>
        <v>#REF!</v>
      </c>
      <c r="D988" s="11" t="e">
        <f>'Comm Input'!#REF!</f>
        <v>#REF!</v>
      </c>
      <c r="E988" s="36" t="e">
        <f>'Comm Input'!#REF!</f>
        <v>#REF!</v>
      </c>
      <c r="F988" s="23" t="e">
        <f>'Comm Input'!#REF!</f>
        <v>#REF!</v>
      </c>
      <c r="G988" s="36" t="e">
        <f>'Comm Input'!#REF!</f>
        <v>#REF!</v>
      </c>
      <c r="H988" s="36" t="e">
        <f>'Comm Input'!#REF!</f>
        <v>#REF!</v>
      </c>
      <c r="I988" t="e">
        <f>'Comm Input'!#REF!</f>
        <v>#REF!</v>
      </c>
      <c r="J988" s="23" t="e">
        <f>'Comm Input'!#REF!</f>
        <v>#REF!</v>
      </c>
      <c r="K988" s="22" t="e">
        <f>'Comm Input'!#REF!</f>
        <v>#REF!</v>
      </c>
      <c r="L988" s="51" t="e">
        <f>'Comm Input'!#REF!</f>
        <v>#REF!</v>
      </c>
      <c r="M988" s="23" t="e">
        <f>'Comm Input'!#REF!</f>
        <v>#REF!</v>
      </c>
      <c r="N988" s="23" t="e">
        <f>'Comm Input'!#REF!</f>
        <v>#REF!</v>
      </c>
      <c r="O988" t="e">
        <f>'Comm Input'!#REF!</f>
        <v>#REF!</v>
      </c>
    </row>
    <row r="989" spans="1:15" ht="15" x14ac:dyDescent="0.25">
      <c r="A989" s="11" t="e">
        <f>'Comm Input'!#REF!</f>
        <v>#REF!</v>
      </c>
      <c r="B989" t="e">
        <f>'Comm Input'!#REF!</f>
        <v>#REF!</v>
      </c>
      <c r="C989" t="e">
        <f>'Comm Input'!#REF!</f>
        <v>#REF!</v>
      </c>
      <c r="D989" s="39" t="e">
        <f>'Comm Input'!#REF!</f>
        <v>#REF!</v>
      </c>
      <c r="E989" s="36" t="e">
        <f>'Comm Input'!#REF!</f>
        <v>#REF!</v>
      </c>
      <c r="F989" s="22" t="e">
        <f>'Comm Input'!#REF!</f>
        <v>#REF!</v>
      </c>
      <c r="G989" s="36" t="e">
        <f>'Comm Input'!#REF!</f>
        <v>#REF!</v>
      </c>
      <c r="H989" s="38" t="e">
        <f>'Comm Input'!#REF!</f>
        <v>#REF!</v>
      </c>
      <c r="I989" s="38" t="e">
        <f>'Comm Input'!#REF!</f>
        <v>#REF!</v>
      </c>
      <c r="J989" s="22" t="e">
        <f>'Comm Input'!#REF!</f>
        <v>#REF!</v>
      </c>
      <c r="K989" s="22" t="e">
        <f>'Comm Input'!#REF!</f>
        <v>#REF!</v>
      </c>
      <c r="L989" s="23" t="e">
        <f>'Comm Input'!#REF!</f>
        <v>#REF!</v>
      </c>
      <c r="M989" s="23" t="e">
        <f>'Comm Input'!#REF!</f>
        <v>#REF!</v>
      </c>
      <c r="N989" s="23" t="e">
        <f>'Comm Input'!#REF!</f>
        <v>#REF!</v>
      </c>
      <c r="O989" t="e">
        <f>'Comm Input'!#REF!</f>
        <v>#REF!</v>
      </c>
    </row>
    <row r="990" spans="1:15" ht="15" x14ac:dyDescent="0.25">
      <c r="A990" s="11" t="e">
        <f>'Comm Input'!#REF!</f>
        <v>#REF!</v>
      </c>
      <c r="B990" t="e">
        <f>'Comm Input'!#REF!</f>
        <v>#REF!</v>
      </c>
      <c r="C990" s="11" t="e">
        <f>'Comm Input'!#REF!</f>
        <v>#REF!</v>
      </c>
      <c r="D990" s="40" t="e">
        <f>'Comm Input'!#REF!</f>
        <v>#REF!</v>
      </c>
      <c r="E990" s="36" t="e">
        <f>'Comm Input'!#REF!</f>
        <v>#REF!</v>
      </c>
      <c r="F990" s="22" t="e">
        <f>'Comm Input'!#REF!</f>
        <v>#REF!</v>
      </c>
      <c r="G990" s="36" t="e">
        <f>'Comm Input'!#REF!</f>
        <v>#REF!</v>
      </c>
      <c r="H990" s="38" t="e">
        <f>'Comm Input'!#REF!</f>
        <v>#REF!</v>
      </c>
      <c r="I990" s="38" t="e">
        <f>'Comm Input'!#REF!</f>
        <v>#REF!</v>
      </c>
      <c r="J990" s="22" t="e">
        <f>'Comm Input'!#REF!</f>
        <v>#REF!</v>
      </c>
      <c r="K990" s="22" t="e">
        <f>'Comm Input'!#REF!</f>
        <v>#REF!</v>
      </c>
      <c r="L990" s="23" t="e">
        <f>'Comm Input'!#REF!</f>
        <v>#REF!</v>
      </c>
      <c r="M990" s="23" t="e">
        <f>'Comm Input'!#REF!</f>
        <v>#REF!</v>
      </c>
      <c r="N990" s="23" t="e">
        <f>'Comm Input'!#REF!</f>
        <v>#REF!</v>
      </c>
      <c r="O990" t="e">
        <f>'Comm Input'!#REF!</f>
        <v>#REF!</v>
      </c>
    </row>
    <row r="991" spans="1:15" ht="15" x14ac:dyDescent="0.25">
      <c r="A991" t="e">
        <f>'Comm Input'!#REF!</f>
        <v>#REF!</v>
      </c>
      <c r="B991" t="e">
        <f>'Comm Input'!#REF!</f>
        <v>#REF!</v>
      </c>
      <c r="C991" t="e">
        <f>'Comm Input'!#REF!</f>
        <v>#REF!</v>
      </c>
      <c r="D991" t="e">
        <f>'Comm Input'!#REF!</f>
        <v>#REF!</v>
      </c>
      <c r="E991" t="e">
        <f>'Comm Input'!#REF!</f>
        <v>#REF!</v>
      </c>
      <c r="F991" t="e">
        <f>'Comm Input'!#REF!</f>
        <v>#REF!</v>
      </c>
      <c r="G991" t="e">
        <f>'Comm Input'!#REF!</f>
        <v>#REF!</v>
      </c>
      <c r="H991" t="e">
        <f>'Comm Input'!#REF!</f>
        <v>#REF!</v>
      </c>
      <c r="I991" t="e">
        <f>'Comm Input'!#REF!</f>
        <v>#REF!</v>
      </c>
      <c r="J991" t="e">
        <f>'Comm Input'!#REF!</f>
        <v>#REF!</v>
      </c>
      <c r="K991" t="e">
        <f>'Comm Input'!#REF!</f>
        <v>#REF!</v>
      </c>
      <c r="L991" t="e">
        <f>'Comm Input'!#REF!</f>
        <v>#REF!</v>
      </c>
      <c r="M991" s="11" t="e">
        <f>'Comm Input'!#REF!</f>
        <v>#REF!</v>
      </c>
      <c r="N991" s="11" t="e">
        <f>'Comm Input'!#REF!</f>
        <v>#REF!</v>
      </c>
      <c r="O991" t="e">
        <f>'Comm Input'!#REF!</f>
        <v>#REF!</v>
      </c>
    </row>
    <row r="992" spans="1:15" ht="23.25" x14ac:dyDescent="0.35">
      <c r="A992" t="e">
        <f>'Comm Input'!#REF!</f>
        <v>#REF!</v>
      </c>
      <c r="B992" t="e">
        <f>'Comm Input'!#REF!</f>
        <v>#REF!</v>
      </c>
      <c r="C992" t="e">
        <f>'Comm Input'!#REF!</f>
        <v>#REF!</v>
      </c>
      <c r="D992" t="e">
        <f>'Comm Input'!#REF!</f>
        <v>#REF!</v>
      </c>
      <c r="E992" t="e">
        <f>'Comm Input'!#REF!</f>
        <v>#REF!</v>
      </c>
      <c r="F992" t="e">
        <f>'Comm Input'!#REF!</f>
        <v>#REF!</v>
      </c>
      <c r="G992" t="e">
        <f>'Comm Input'!#REF!</f>
        <v>#REF!</v>
      </c>
      <c r="H992" t="e">
        <f>'Comm Input'!#REF!</f>
        <v>#REF!</v>
      </c>
      <c r="I992" t="e">
        <f>'Comm Input'!#REF!</f>
        <v>#REF!</v>
      </c>
      <c r="J992" t="e">
        <f>'Comm Input'!#REF!</f>
        <v>#REF!</v>
      </c>
      <c r="K992" s="1177" t="e">
        <f>'Comm Input'!#REF!</f>
        <v>#REF!</v>
      </c>
      <c r="L992" s="1172" t="e">
        <f>'Comm Input'!#REF!</f>
        <v>#REF!</v>
      </c>
      <c r="M992" s="164" t="e">
        <f>'Comm Input'!#REF!</f>
        <v>#REF!</v>
      </c>
      <c r="N992" s="164" t="e">
        <f>'Comm Input'!#REF!</f>
        <v>#REF!</v>
      </c>
      <c r="O992" s="109" t="e">
        <f>'Comm Input'!#REF!</f>
        <v>#REF!</v>
      </c>
    </row>
    <row r="993" spans="1:15" ht="15" x14ac:dyDescent="0.25">
      <c r="A993" t="e">
        <f>'Comm Input'!#REF!</f>
        <v>#REF!</v>
      </c>
      <c r="B993" t="e">
        <f>'Comm Input'!#REF!</f>
        <v>#REF!</v>
      </c>
      <c r="C993" t="e">
        <f>'Comm Input'!#REF!</f>
        <v>#REF!</v>
      </c>
      <c r="D993" t="e">
        <f>'Comm Input'!#REF!</f>
        <v>#REF!</v>
      </c>
      <c r="E993" t="e">
        <f>'Comm Input'!#REF!</f>
        <v>#REF!</v>
      </c>
      <c r="F993" t="e">
        <f>'Comm Input'!#REF!</f>
        <v>#REF!</v>
      </c>
      <c r="G993" t="e">
        <f>'Comm Input'!#REF!</f>
        <v>#REF!</v>
      </c>
      <c r="H993" t="e">
        <f>'Comm Input'!#REF!</f>
        <v>#REF!</v>
      </c>
      <c r="I993" t="e">
        <f>'Comm Input'!#REF!</f>
        <v>#REF!</v>
      </c>
      <c r="J993" t="e">
        <f>'Comm Input'!#REF!</f>
        <v>#REF!</v>
      </c>
      <c r="K993" t="e">
        <f>'Comm Input'!#REF!</f>
        <v>#REF!</v>
      </c>
      <c r="L993" t="e">
        <f>'Comm Input'!#REF!</f>
        <v>#REF!</v>
      </c>
      <c r="M993" s="11" t="e">
        <f>'Comm Input'!#REF!</f>
        <v>#REF!</v>
      </c>
      <c r="N993" s="11" t="e">
        <f>'Comm Input'!#REF!</f>
        <v>#REF!</v>
      </c>
      <c r="O993" t="e">
        <f>'Comm Input'!#REF!</f>
        <v>#REF!</v>
      </c>
    </row>
    <row r="994" spans="1:15" ht="15" x14ac:dyDescent="0.25">
      <c r="A994" s="199" t="e">
        <f>'Comm Input'!#REF!</f>
        <v>#REF!</v>
      </c>
      <c r="B994" s="35" t="e">
        <f>'Comm Input'!#REF!</f>
        <v>#REF!</v>
      </c>
      <c r="C994" s="46" t="e">
        <f>'Comm Input'!#REF!</f>
        <v>#REF!</v>
      </c>
      <c r="D994" s="8" t="e">
        <f>'Comm Input'!#REF!</f>
        <v>#REF!</v>
      </c>
      <c r="E994" s="158" t="e">
        <f>'Comm Input'!#REF!</f>
        <v>#REF!</v>
      </c>
      <c r="F994" s="117" t="e">
        <f>'Comm Input'!#REF!</f>
        <v>#REF!</v>
      </c>
      <c r="G994" s="158" t="e">
        <f>'Comm Input'!#REF!</f>
        <v>#REF!</v>
      </c>
      <c r="H994" s="158" t="e">
        <f>'Comm Input'!#REF!</f>
        <v>#REF!</v>
      </c>
      <c r="I994" s="158" t="e">
        <f>'Comm Input'!#REF!</f>
        <v>#REF!</v>
      </c>
      <c r="J994" s="117" t="e">
        <f>'Comm Input'!#REF!</f>
        <v>#REF!</v>
      </c>
      <c r="K994" s="158" t="e">
        <f>'Comm Input'!#REF!</f>
        <v>#REF!</v>
      </c>
      <c r="L994" s="117" t="e">
        <f>'Comm Input'!#REF!</f>
        <v>#REF!</v>
      </c>
      <c r="M994" s="159" t="e">
        <f>'Comm Input'!#REF!</f>
        <v>#REF!</v>
      </c>
      <c r="N994" s="159" t="e">
        <f>'Comm Input'!#REF!</f>
        <v>#REF!</v>
      </c>
      <c r="O994" s="158" t="e">
        <f>'Comm Input'!#REF!</f>
        <v>#REF!</v>
      </c>
    </row>
    <row r="995" spans="1:15" ht="15" x14ac:dyDescent="0.25">
      <c r="A995" t="e">
        <f>'Comm Input'!#REF!</f>
        <v>#REF!</v>
      </c>
      <c r="B995" t="e">
        <f>'Comm Input'!#REF!</f>
        <v>#REF!</v>
      </c>
      <c r="C995" t="e">
        <f>'Comm Input'!#REF!</f>
        <v>#REF!</v>
      </c>
      <c r="D995" s="90" t="e">
        <f>'Comm Input'!#REF!</f>
        <v>#REF!</v>
      </c>
      <c r="E995" s="36" t="e">
        <f>'Comm Input'!#REF!</f>
        <v>#REF!</v>
      </c>
      <c r="F995" s="23" t="e">
        <f>'Comm Input'!#REF!</f>
        <v>#REF!</v>
      </c>
      <c r="G995" s="36" t="e">
        <f>'Comm Input'!#REF!</f>
        <v>#REF!</v>
      </c>
      <c r="H995" s="36" t="e">
        <f>'Comm Input'!#REF!</f>
        <v>#REF!</v>
      </c>
      <c r="I995" t="e">
        <f>'Comm Input'!#REF!</f>
        <v>#REF!</v>
      </c>
      <c r="J995" s="23" t="e">
        <f>'Comm Input'!#REF!</f>
        <v>#REF!</v>
      </c>
      <c r="K995" s="22" t="e">
        <f>'Comm Input'!#REF!</f>
        <v>#REF!</v>
      </c>
      <c r="L995" s="23" t="e">
        <f>'Comm Input'!#REF!</f>
        <v>#REF!</v>
      </c>
      <c r="M995" s="23" t="e">
        <f>'Comm Input'!#REF!</f>
        <v>#REF!</v>
      </c>
      <c r="N995" s="23" t="e">
        <f>'Comm Input'!#REF!</f>
        <v>#REF!</v>
      </c>
      <c r="O995" t="e">
        <f>'Comm Input'!#REF!</f>
        <v>#REF!</v>
      </c>
    </row>
    <row r="996" spans="1:15" ht="15" x14ac:dyDescent="0.25">
      <c r="A996" s="11" t="e">
        <f>'Comm Input'!#REF!</f>
        <v>#REF!</v>
      </c>
      <c r="B996" s="11" t="e">
        <f>'Comm Input'!#REF!</f>
        <v>#REF!</v>
      </c>
      <c r="C996" s="11" t="e">
        <f>'Comm Input'!#REF!</f>
        <v>#REF!</v>
      </c>
      <c r="D996" s="11" t="e">
        <f>'Comm Input'!#REF!</f>
        <v>#REF!</v>
      </c>
      <c r="E996" s="36" t="e">
        <f>'Comm Input'!#REF!</f>
        <v>#REF!</v>
      </c>
      <c r="F996" s="23" t="e">
        <f>'Comm Input'!#REF!</f>
        <v>#REF!</v>
      </c>
      <c r="G996" s="36" t="e">
        <f>'Comm Input'!#REF!</f>
        <v>#REF!</v>
      </c>
      <c r="H996" s="36" t="e">
        <f>'Comm Input'!#REF!</f>
        <v>#REF!</v>
      </c>
      <c r="I996" t="e">
        <f>'Comm Input'!#REF!</f>
        <v>#REF!</v>
      </c>
      <c r="J996" s="23" t="e">
        <f>'Comm Input'!#REF!</f>
        <v>#REF!</v>
      </c>
      <c r="K996" s="22" t="e">
        <f>'Comm Input'!#REF!</f>
        <v>#REF!</v>
      </c>
      <c r="L996" s="23" t="e">
        <f>'Comm Input'!#REF!</f>
        <v>#REF!</v>
      </c>
      <c r="M996" s="23" t="e">
        <f>'Comm Input'!#REF!</f>
        <v>#REF!</v>
      </c>
      <c r="N996" s="23" t="e">
        <f>'Comm Input'!#REF!</f>
        <v>#REF!</v>
      </c>
      <c r="O996" t="e">
        <f>'Comm Input'!#REF!</f>
        <v>#REF!</v>
      </c>
    </row>
    <row r="997" spans="1:15" ht="15" x14ac:dyDescent="0.25">
      <c r="A997" s="11" t="e">
        <f>'Comm Input'!#REF!</f>
        <v>#REF!</v>
      </c>
      <c r="B997" s="11" t="e">
        <f>'Comm Input'!#REF!</f>
        <v>#REF!</v>
      </c>
      <c r="C997" t="e">
        <f>'Comm Input'!#REF!</f>
        <v>#REF!</v>
      </c>
      <c r="D997" s="12" t="e">
        <f>'Comm Input'!#REF!</f>
        <v>#REF!</v>
      </c>
      <c r="E997" s="36" t="e">
        <f>'Comm Input'!#REF!</f>
        <v>#REF!</v>
      </c>
      <c r="F997" s="23" t="e">
        <f>'Comm Input'!#REF!</f>
        <v>#REF!</v>
      </c>
      <c r="G997" s="36" t="e">
        <f>'Comm Input'!#REF!</f>
        <v>#REF!</v>
      </c>
      <c r="H997" s="36" t="e">
        <f>'Comm Input'!#REF!</f>
        <v>#REF!</v>
      </c>
      <c r="I997" t="e">
        <f>'Comm Input'!#REF!</f>
        <v>#REF!</v>
      </c>
      <c r="J997" s="23" t="e">
        <f>'Comm Input'!#REF!</f>
        <v>#REF!</v>
      </c>
      <c r="K997" s="22" t="e">
        <f>'Comm Input'!#REF!</f>
        <v>#REF!</v>
      </c>
      <c r="L997" s="23" t="e">
        <f>'Comm Input'!#REF!</f>
        <v>#REF!</v>
      </c>
      <c r="M997" s="23" t="e">
        <f>'Comm Input'!#REF!</f>
        <v>#REF!</v>
      </c>
      <c r="N997" s="23" t="e">
        <f>'Comm Input'!#REF!</f>
        <v>#REF!</v>
      </c>
      <c r="O997" t="e">
        <f>'Comm Input'!#REF!</f>
        <v>#REF!</v>
      </c>
    </row>
    <row r="998" spans="1:15" ht="15" x14ac:dyDescent="0.25">
      <c r="A998" s="11" t="e">
        <f>'Comm Input'!#REF!</f>
        <v>#REF!</v>
      </c>
      <c r="B998" s="11" t="e">
        <f>'Comm Input'!#REF!</f>
        <v>#REF!</v>
      </c>
      <c r="C998" s="11" t="e">
        <f>'Comm Input'!#REF!</f>
        <v>#REF!</v>
      </c>
      <c r="D998" s="11" t="e">
        <f>'Comm Input'!#REF!</f>
        <v>#REF!</v>
      </c>
      <c r="E998" s="36" t="e">
        <f>'Comm Input'!#REF!</f>
        <v>#REF!</v>
      </c>
      <c r="F998" s="23" t="e">
        <f>'Comm Input'!#REF!</f>
        <v>#REF!</v>
      </c>
      <c r="G998" s="36" t="e">
        <f>'Comm Input'!#REF!</f>
        <v>#REF!</v>
      </c>
      <c r="H998" s="36" t="e">
        <f>'Comm Input'!#REF!</f>
        <v>#REF!</v>
      </c>
      <c r="I998" t="e">
        <f>'Comm Input'!#REF!</f>
        <v>#REF!</v>
      </c>
      <c r="J998" s="23" t="e">
        <f>'Comm Input'!#REF!</f>
        <v>#REF!</v>
      </c>
      <c r="K998" s="22" t="e">
        <f>'Comm Input'!#REF!</f>
        <v>#REF!</v>
      </c>
      <c r="L998" s="23" t="e">
        <f>'Comm Input'!#REF!</f>
        <v>#REF!</v>
      </c>
      <c r="M998" s="23" t="e">
        <f>'Comm Input'!#REF!</f>
        <v>#REF!</v>
      </c>
      <c r="N998" s="23" t="e">
        <f>'Comm Input'!#REF!</f>
        <v>#REF!</v>
      </c>
      <c r="O998" t="e">
        <f>'Comm Input'!#REF!</f>
        <v>#REF!</v>
      </c>
    </row>
    <row r="999" spans="1:15" ht="15" x14ac:dyDescent="0.25">
      <c r="A999" s="11" t="e">
        <f>'Comm Input'!#REF!</f>
        <v>#REF!</v>
      </c>
      <c r="B999" t="e">
        <f>'Comm Input'!#REF!</f>
        <v>#REF!</v>
      </c>
      <c r="C999" t="e">
        <f>'Comm Input'!#REF!</f>
        <v>#REF!</v>
      </c>
      <c r="D999" s="39" t="e">
        <f>'Comm Input'!#REF!</f>
        <v>#REF!</v>
      </c>
      <c r="E999" s="36" t="e">
        <f>'Comm Input'!#REF!</f>
        <v>#REF!</v>
      </c>
      <c r="F999" s="22" t="e">
        <f>'Comm Input'!#REF!</f>
        <v>#REF!</v>
      </c>
      <c r="G999" s="36" t="e">
        <f>'Comm Input'!#REF!</f>
        <v>#REF!</v>
      </c>
      <c r="H999" s="38" t="e">
        <f>'Comm Input'!#REF!</f>
        <v>#REF!</v>
      </c>
      <c r="I999" s="38" t="e">
        <f>'Comm Input'!#REF!</f>
        <v>#REF!</v>
      </c>
      <c r="J999" s="22" t="e">
        <f>'Comm Input'!#REF!</f>
        <v>#REF!</v>
      </c>
      <c r="K999" s="22" t="e">
        <f>'Comm Input'!#REF!</f>
        <v>#REF!</v>
      </c>
      <c r="L999" s="23" t="e">
        <f>'Comm Input'!#REF!</f>
        <v>#REF!</v>
      </c>
      <c r="M999" s="23" t="e">
        <f>'Comm Input'!#REF!</f>
        <v>#REF!</v>
      </c>
      <c r="N999" s="23" t="e">
        <f>'Comm Input'!#REF!</f>
        <v>#REF!</v>
      </c>
      <c r="O999" t="e">
        <f>'Comm Input'!#REF!</f>
        <v>#REF!</v>
      </c>
    </row>
    <row r="1000" spans="1:15" ht="15" x14ac:dyDescent="0.25">
      <c r="A1000" s="11" t="e">
        <f>'Comm Input'!#REF!</f>
        <v>#REF!</v>
      </c>
      <c r="B1000" t="e">
        <f>'Comm Input'!#REF!</f>
        <v>#REF!</v>
      </c>
      <c r="C1000" s="11" t="e">
        <f>'Comm Input'!#REF!</f>
        <v>#REF!</v>
      </c>
      <c r="D1000" s="40" t="e">
        <f>'Comm Input'!#REF!</f>
        <v>#REF!</v>
      </c>
      <c r="E1000" s="36" t="e">
        <f>'Comm Input'!#REF!</f>
        <v>#REF!</v>
      </c>
      <c r="F1000" s="22" t="e">
        <f>'Comm Input'!#REF!</f>
        <v>#REF!</v>
      </c>
      <c r="G1000" s="36" t="e">
        <f>'Comm Input'!#REF!</f>
        <v>#REF!</v>
      </c>
      <c r="H1000" s="38" t="e">
        <f>'Comm Input'!#REF!</f>
        <v>#REF!</v>
      </c>
      <c r="I1000" s="38" t="e">
        <f>'Comm Input'!#REF!</f>
        <v>#REF!</v>
      </c>
      <c r="J1000" s="22" t="e">
        <f>'Comm Input'!#REF!</f>
        <v>#REF!</v>
      </c>
      <c r="K1000" s="22" t="e">
        <f>'Comm Input'!#REF!</f>
        <v>#REF!</v>
      </c>
      <c r="L1000" s="23" t="e">
        <f>'Comm Input'!#REF!</f>
        <v>#REF!</v>
      </c>
      <c r="M1000" s="23" t="e">
        <f>'Comm Input'!#REF!</f>
        <v>#REF!</v>
      </c>
      <c r="N1000" s="23" t="e">
        <f>'Comm Input'!#REF!</f>
        <v>#REF!</v>
      </c>
      <c r="O1000" t="e">
        <f>'Comm Input'!#REF!</f>
        <v>#REF!</v>
      </c>
    </row>
    <row r="1001" spans="1:15" ht="15" x14ac:dyDescent="0.25">
      <c r="A1001" t="e">
        <f>'Comm Input'!#REF!</f>
        <v>#REF!</v>
      </c>
      <c r="B1001" t="e">
        <f>'Comm Input'!#REF!</f>
        <v>#REF!</v>
      </c>
      <c r="C1001" t="e">
        <f>'Comm Input'!#REF!</f>
        <v>#REF!</v>
      </c>
      <c r="D1001" t="e">
        <f>'Comm Input'!#REF!</f>
        <v>#REF!</v>
      </c>
      <c r="E1001" t="e">
        <f>'Comm Input'!#REF!</f>
        <v>#REF!</v>
      </c>
      <c r="F1001" t="e">
        <f>'Comm Input'!#REF!</f>
        <v>#REF!</v>
      </c>
      <c r="G1001" t="e">
        <f>'Comm Input'!#REF!</f>
        <v>#REF!</v>
      </c>
      <c r="H1001" t="e">
        <f>'Comm Input'!#REF!</f>
        <v>#REF!</v>
      </c>
      <c r="I1001" t="e">
        <f>'Comm Input'!#REF!</f>
        <v>#REF!</v>
      </c>
      <c r="J1001" t="e">
        <f>'Comm Input'!#REF!</f>
        <v>#REF!</v>
      </c>
      <c r="K1001" t="e">
        <f>'Comm Input'!#REF!</f>
        <v>#REF!</v>
      </c>
      <c r="L1001" t="e">
        <f>'Comm Input'!#REF!</f>
        <v>#REF!</v>
      </c>
      <c r="M1001" s="11" t="e">
        <f>'Comm Input'!#REF!</f>
        <v>#REF!</v>
      </c>
      <c r="N1001" s="11" t="e">
        <f>'Comm Input'!#REF!</f>
        <v>#REF!</v>
      </c>
      <c r="O1001" t="e">
        <f>'Comm Input'!#REF!</f>
        <v>#REF!</v>
      </c>
    </row>
    <row r="1002" spans="1:15" ht="23.25" x14ac:dyDescent="0.35">
      <c r="A1002" t="e">
        <f>'Comm Input'!#REF!</f>
        <v>#REF!</v>
      </c>
      <c r="B1002" t="e">
        <f>'Comm Input'!#REF!</f>
        <v>#REF!</v>
      </c>
      <c r="C1002" t="e">
        <f>'Comm Input'!#REF!</f>
        <v>#REF!</v>
      </c>
      <c r="D1002" t="e">
        <f>'Comm Input'!#REF!</f>
        <v>#REF!</v>
      </c>
      <c r="E1002" t="e">
        <f>'Comm Input'!#REF!</f>
        <v>#REF!</v>
      </c>
      <c r="F1002" t="e">
        <f>'Comm Input'!#REF!</f>
        <v>#REF!</v>
      </c>
      <c r="G1002" t="e">
        <f>'Comm Input'!#REF!</f>
        <v>#REF!</v>
      </c>
      <c r="H1002" t="e">
        <f>'Comm Input'!#REF!</f>
        <v>#REF!</v>
      </c>
      <c r="I1002" t="e">
        <f>'Comm Input'!#REF!</f>
        <v>#REF!</v>
      </c>
      <c r="J1002" t="e">
        <f>'Comm Input'!#REF!</f>
        <v>#REF!</v>
      </c>
      <c r="K1002" s="1177" t="e">
        <f>'Comm Input'!#REF!</f>
        <v>#REF!</v>
      </c>
      <c r="L1002" s="27" t="e">
        <f>'Comm Input'!#REF!</f>
        <v>#REF!</v>
      </c>
      <c r="M1002" s="164" t="e">
        <f>'Comm Input'!#REF!</f>
        <v>#REF!</v>
      </c>
      <c r="N1002" s="164" t="e">
        <f>'Comm Input'!#REF!</f>
        <v>#REF!</v>
      </c>
      <c r="O1002" s="109" t="e">
        <f>'Comm Input'!#REF!</f>
        <v>#REF!</v>
      </c>
    </row>
    <row r="1003" spans="1:15" ht="15" x14ac:dyDescent="0.25">
      <c r="A1003" t="e">
        <f>'Comm Input'!#REF!</f>
        <v>#REF!</v>
      </c>
      <c r="B1003" t="e">
        <f>'Comm Input'!#REF!</f>
        <v>#REF!</v>
      </c>
      <c r="C1003" t="e">
        <f>'Comm Input'!#REF!</f>
        <v>#REF!</v>
      </c>
      <c r="D1003" t="e">
        <f>'Comm Input'!#REF!</f>
        <v>#REF!</v>
      </c>
      <c r="E1003" t="e">
        <f>'Comm Input'!#REF!</f>
        <v>#REF!</v>
      </c>
      <c r="F1003" t="e">
        <f>'Comm Input'!#REF!</f>
        <v>#REF!</v>
      </c>
      <c r="G1003" t="e">
        <f>'Comm Input'!#REF!</f>
        <v>#REF!</v>
      </c>
      <c r="H1003" t="e">
        <f>'Comm Input'!#REF!</f>
        <v>#REF!</v>
      </c>
      <c r="I1003" t="e">
        <f>'Comm Input'!#REF!</f>
        <v>#REF!</v>
      </c>
      <c r="J1003" t="e">
        <f>'Comm Input'!#REF!</f>
        <v>#REF!</v>
      </c>
      <c r="K1003" t="e">
        <f>'Comm Input'!#REF!</f>
        <v>#REF!</v>
      </c>
      <c r="L1003" t="e">
        <f>'Comm Input'!#REF!</f>
        <v>#REF!</v>
      </c>
      <c r="M1003" s="11" t="e">
        <f>'Comm Input'!#REF!</f>
        <v>#REF!</v>
      </c>
      <c r="N1003" s="11" t="e">
        <f>'Comm Input'!#REF!</f>
        <v>#REF!</v>
      </c>
      <c r="O1003" t="e">
        <f>'Comm Input'!#REF!</f>
        <v>#REF!</v>
      </c>
    </row>
    <row r="1004" spans="1:15" ht="15" x14ac:dyDescent="0.25">
      <c r="A1004" t="e">
        <f>'Comm Input'!#REF!</f>
        <v>#REF!</v>
      </c>
      <c r="B1004" t="e">
        <f>'Comm Input'!#REF!</f>
        <v>#REF!</v>
      </c>
      <c r="C1004" t="e">
        <f>'Comm Input'!#REF!</f>
        <v>#REF!</v>
      </c>
      <c r="D1004" t="e">
        <f>'Comm Input'!#REF!</f>
        <v>#REF!</v>
      </c>
      <c r="E1004" t="e">
        <f>'Comm Input'!#REF!</f>
        <v>#REF!</v>
      </c>
      <c r="F1004" t="e">
        <f>'Comm Input'!#REF!</f>
        <v>#REF!</v>
      </c>
      <c r="G1004" t="e">
        <f>'Comm Input'!#REF!</f>
        <v>#REF!</v>
      </c>
      <c r="H1004" t="e">
        <f>'Comm Input'!#REF!</f>
        <v>#REF!</v>
      </c>
      <c r="I1004" t="e">
        <f>'Comm Input'!#REF!</f>
        <v>#REF!</v>
      </c>
      <c r="J1004" t="e">
        <f>'Comm Input'!#REF!</f>
        <v>#REF!</v>
      </c>
      <c r="K1004" t="e">
        <f>'Comm Input'!#REF!</f>
        <v>#REF!</v>
      </c>
      <c r="L1004" t="e">
        <f>'Comm Input'!#REF!</f>
        <v>#REF!</v>
      </c>
      <c r="M1004" s="11" t="e">
        <f>'Comm Input'!#REF!</f>
        <v>#REF!</v>
      </c>
      <c r="N1004" s="11" t="e">
        <f>'Comm Input'!#REF!</f>
        <v>#REF!</v>
      </c>
      <c r="O1004" t="e">
        <f>'Comm Input'!#REF!</f>
        <v>#REF!</v>
      </c>
    </row>
    <row r="1005" spans="1:15" ht="15" x14ac:dyDescent="0.25">
      <c r="A1005" s="199" t="e">
        <f>'Comm Input'!#REF!</f>
        <v>#REF!</v>
      </c>
      <c r="B1005" s="35" t="e">
        <f>'Comm Input'!#REF!</f>
        <v>#REF!</v>
      </c>
      <c r="C1005" s="46" t="e">
        <f>'Comm Input'!#REF!</f>
        <v>#REF!</v>
      </c>
      <c r="D1005" s="8" t="e">
        <f>'Comm Input'!#REF!</f>
        <v>#REF!</v>
      </c>
      <c r="E1005" s="158" t="e">
        <f>'Comm Input'!#REF!</f>
        <v>#REF!</v>
      </c>
      <c r="F1005" s="117" t="e">
        <f>'Comm Input'!#REF!</f>
        <v>#REF!</v>
      </c>
      <c r="G1005" s="158" t="e">
        <f>'Comm Input'!#REF!</f>
        <v>#REF!</v>
      </c>
      <c r="H1005" s="158" t="e">
        <f>'Comm Input'!#REF!</f>
        <v>#REF!</v>
      </c>
      <c r="I1005" s="158" t="e">
        <f>'Comm Input'!#REF!</f>
        <v>#REF!</v>
      </c>
      <c r="J1005" s="117" t="e">
        <f>'Comm Input'!#REF!</f>
        <v>#REF!</v>
      </c>
      <c r="K1005" s="158" t="e">
        <f>'Comm Input'!#REF!</f>
        <v>#REF!</v>
      </c>
      <c r="L1005" s="117" t="e">
        <f>'Comm Input'!#REF!</f>
        <v>#REF!</v>
      </c>
      <c r="M1005" s="159" t="e">
        <f>'Comm Input'!#REF!</f>
        <v>#REF!</v>
      </c>
      <c r="N1005" s="159" t="e">
        <f>'Comm Input'!#REF!</f>
        <v>#REF!</v>
      </c>
      <c r="O1005" s="158" t="e">
        <f>'Comm Input'!#REF!</f>
        <v>#REF!</v>
      </c>
    </row>
    <row r="1006" spans="1:15" ht="15" x14ac:dyDescent="0.25">
      <c r="A1006" t="e">
        <f>'Comm Input'!#REF!</f>
        <v>#REF!</v>
      </c>
      <c r="B1006" t="e">
        <f>'Comm Input'!#REF!</f>
        <v>#REF!</v>
      </c>
      <c r="C1006" t="e">
        <f>'Comm Input'!#REF!</f>
        <v>#REF!</v>
      </c>
      <c r="D1006" s="90" t="e">
        <f>'Comm Input'!#REF!</f>
        <v>#REF!</v>
      </c>
      <c r="E1006" s="36" t="e">
        <f>'Comm Input'!#REF!</f>
        <v>#REF!</v>
      </c>
      <c r="F1006" s="23" t="e">
        <f>'Comm Input'!#REF!</f>
        <v>#REF!</v>
      </c>
      <c r="G1006" s="36" t="e">
        <f>'Comm Input'!#REF!</f>
        <v>#REF!</v>
      </c>
      <c r="H1006" s="36" t="e">
        <f>'Comm Input'!#REF!</f>
        <v>#REF!</v>
      </c>
      <c r="I1006" t="e">
        <f>'Comm Input'!#REF!</f>
        <v>#REF!</v>
      </c>
      <c r="J1006" s="23" t="e">
        <f>'Comm Input'!#REF!</f>
        <v>#REF!</v>
      </c>
      <c r="K1006" s="22" t="e">
        <f>'Comm Input'!#REF!</f>
        <v>#REF!</v>
      </c>
      <c r="L1006" s="23" t="e">
        <f>'Comm Input'!#REF!</f>
        <v>#REF!</v>
      </c>
      <c r="M1006" s="23" t="e">
        <f>'Comm Input'!#REF!</f>
        <v>#REF!</v>
      </c>
      <c r="N1006" s="23" t="e">
        <f>'Comm Input'!#REF!</f>
        <v>#REF!</v>
      </c>
      <c r="O1006" t="e">
        <f>'Comm Input'!#REF!</f>
        <v>#REF!</v>
      </c>
    </row>
    <row r="1007" spans="1:15" ht="15" x14ac:dyDescent="0.25">
      <c r="A1007" s="11" t="e">
        <f>'Comm Input'!#REF!</f>
        <v>#REF!</v>
      </c>
      <c r="B1007" s="11" t="e">
        <f>'Comm Input'!#REF!</f>
        <v>#REF!</v>
      </c>
      <c r="C1007" s="11" t="e">
        <f>'Comm Input'!#REF!</f>
        <v>#REF!</v>
      </c>
      <c r="D1007" s="11" t="e">
        <f>'Comm Input'!#REF!</f>
        <v>#REF!</v>
      </c>
      <c r="E1007" s="36" t="e">
        <f>'Comm Input'!#REF!</f>
        <v>#REF!</v>
      </c>
      <c r="F1007" s="23" t="e">
        <f>'Comm Input'!#REF!</f>
        <v>#REF!</v>
      </c>
      <c r="G1007" s="36" t="e">
        <f>'Comm Input'!#REF!</f>
        <v>#REF!</v>
      </c>
      <c r="H1007" s="36" t="e">
        <f>'Comm Input'!#REF!</f>
        <v>#REF!</v>
      </c>
      <c r="I1007" t="e">
        <f>'Comm Input'!#REF!</f>
        <v>#REF!</v>
      </c>
      <c r="J1007" s="23" t="e">
        <f>'Comm Input'!#REF!</f>
        <v>#REF!</v>
      </c>
      <c r="K1007" s="22" t="e">
        <f>'Comm Input'!#REF!</f>
        <v>#REF!</v>
      </c>
      <c r="L1007" s="23" t="e">
        <f>'Comm Input'!#REF!</f>
        <v>#REF!</v>
      </c>
      <c r="M1007" s="23" t="e">
        <f>'Comm Input'!#REF!</f>
        <v>#REF!</v>
      </c>
      <c r="N1007" s="23" t="e">
        <f>'Comm Input'!#REF!</f>
        <v>#REF!</v>
      </c>
      <c r="O1007" t="e">
        <f>'Comm Input'!#REF!</f>
        <v>#REF!</v>
      </c>
    </row>
    <row r="1008" spans="1:15" ht="15" x14ac:dyDescent="0.25">
      <c r="A1008" s="11" t="e">
        <f>'Comm Input'!#REF!</f>
        <v>#REF!</v>
      </c>
      <c r="B1008" s="11" t="e">
        <f>'Comm Input'!#REF!</f>
        <v>#REF!</v>
      </c>
      <c r="C1008" t="e">
        <f>'Comm Input'!#REF!</f>
        <v>#REF!</v>
      </c>
      <c r="D1008" s="12" t="e">
        <f>'Comm Input'!#REF!</f>
        <v>#REF!</v>
      </c>
      <c r="E1008" s="36" t="e">
        <f>'Comm Input'!#REF!</f>
        <v>#REF!</v>
      </c>
      <c r="F1008" s="23" t="e">
        <f>'Comm Input'!#REF!</f>
        <v>#REF!</v>
      </c>
      <c r="G1008" s="36" t="e">
        <f>'Comm Input'!#REF!</f>
        <v>#REF!</v>
      </c>
      <c r="H1008" s="36" t="e">
        <f>'Comm Input'!#REF!</f>
        <v>#REF!</v>
      </c>
      <c r="I1008" t="e">
        <f>'Comm Input'!#REF!</f>
        <v>#REF!</v>
      </c>
      <c r="J1008" s="23" t="e">
        <f>'Comm Input'!#REF!</f>
        <v>#REF!</v>
      </c>
      <c r="K1008" s="22" t="e">
        <f>'Comm Input'!#REF!</f>
        <v>#REF!</v>
      </c>
      <c r="L1008" s="23" t="e">
        <f>'Comm Input'!#REF!</f>
        <v>#REF!</v>
      </c>
      <c r="M1008" s="23" t="e">
        <f>'Comm Input'!#REF!</f>
        <v>#REF!</v>
      </c>
      <c r="N1008" s="23" t="e">
        <f>'Comm Input'!#REF!</f>
        <v>#REF!</v>
      </c>
      <c r="O1008" t="e">
        <f>'Comm Input'!#REF!</f>
        <v>#REF!</v>
      </c>
    </row>
    <row r="1009" spans="1:15" ht="15" x14ac:dyDescent="0.25">
      <c r="A1009" s="11" t="e">
        <f>'Comm Input'!#REF!</f>
        <v>#REF!</v>
      </c>
      <c r="B1009" s="11" t="e">
        <f>'Comm Input'!#REF!</f>
        <v>#REF!</v>
      </c>
      <c r="C1009" s="11" t="e">
        <f>'Comm Input'!#REF!</f>
        <v>#REF!</v>
      </c>
      <c r="D1009" s="11" t="e">
        <f>'Comm Input'!#REF!</f>
        <v>#REF!</v>
      </c>
      <c r="E1009" s="36" t="e">
        <f>'Comm Input'!#REF!</f>
        <v>#REF!</v>
      </c>
      <c r="F1009" s="23" t="e">
        <f>'Comm Input'!#REF!</f>
        <v>#REF!</v>
      </c>
      <c r="G1009" s="36" t="e">
        <f>'Comm Input'!#REF!</f>
        <v>#REF!</v>
      </c>
      <c r="H1009" s="36" t="e">
        <f>'Comm Input'!#REF!</f>
        <v>#REF!</v>
      </c>
      <c r="I1009" t="e">
        <f>'Comm Input'!#REF!</f>
        <v>#REF!</v>
      </c>
      <c r="J1009" s="23" t="e">
        <f>'Comm Input'!#REF!</f>
        <v>#REF!</v>
      </c>
      <c r="K1009" s="22" t="e">
        <f>'Comm Input'!#REF!</f>
        <v>#REF!</v>
      </c>
      <c r="L1009" s="23" t="e">
        <f>'Comm Input'!#REF!</f>
        <v>#REF!</v>
      </c>
      <c r="M1009" s="23" t="e">
        <f>'Comm Input'!#REF!</f>
        <v>#REF!</v>
      </c>
      <c r="N1009" s="23" t="e">
        <f>'Comm Input'!#REF!</f>
        <v>#REF!</v>
      </c>
      <c r="O1009" t="e">
        <f>'Comm Input'!#REF!</f>
        <v>#REF!</v>
      </c>
    </row>
    <row r="1010" spans="1:15" ht="15" x14ac:dyDescent="0.25">
      <c r="A1010" s="11" t="e">
        <f>'Comm Input'!#REF!</f>
        <v>#REF!</v>
      </c>
      <c r="B1010" t="e">
        <f>'Comm Input'!#REF!</f>
        <v>#REF!</v>
      </c>
      <c r="C1010" t="e">
        <f>'Comm Input'!#REF!</f>
        <v>#REF!</v>
      </c>
      <c r="D1010" s="39" t="e">
        <f>'Comm Input'!#REF!</f>
        <v>#REF!</v>
      </c>
      <c r="E1010" s="36" t="e">
        <f>'Comm Input'!#REF!</f>
        <v>#REF!</v>
      </c>
      <c r="F1010" s="22" t="e">
        <f>'Comm Input'!#REF!</f>
        <v>#REF!</v>
      </c>
      <c r="G1010" s="36" t="e">
        <f>'Comm Input'!#REF!</f>
        <v>#REF!</v>
      </c>
      <c r="H1010" s="38" t="e">
        <f>'Comm Input'!#REF!</f>
        <v>#REF!</v>
      </c>
      <c r="I1010" s="38" t="e">
        <f>'Comm Input'!#REF!</f>
        <v>#REF!</v>
      </c>
      <c r="J1010" s="22" t="e">
        <f>'Comm Input'!#REF!</f>
        <v>#REF!</v>
      </c>
      <c r="K1010" s="22" t="e">
        <f>'Comm Input'!#REF!</f>
        <v>#REF!</v>
      </c>
      <c r="L1010" s="23" t="e">
        <f>'Comm Input'!#REF!</f>
        <v>#REF!</v>
      </c>
      <c r="M1010" s="23" t="e">
        <f>'Comm Input'!#REF!</f>
        <v>#REF!</v>
      </c>
      <c r="N1010" s="23" t="e">
        <f>'Comm Input'!#REF!</f>
        <v>#REF!</v>
      </c>
      <c r="O1010" t="e">
        <f>'Comm Input'!#REF!</f>
        <v>#REF!</v>
      </c>
    </row>
    <row r="1011" spans="1:15" ht="15" x14ac:dyDescent="0.25">
      <c r="A1011" s="11" t="e">
        <f>'Comm Input'!#REF!</f>
        <v>#REF!</v>
      </c>
      <c r="B1011" t="e">
        <f>'Comm Input'!#REF!</f>
        <v>#REF!</v>
      </c>
      <c r="C1011" s="11" t="e">
        <f>'Comm Input'!#REF!</f>
        <v>#REF!</v>
      </c>
      <c r="D1011" s="40" t="e">
        <f>'Comm Input'!#REF!</f>
        <v>#REF!</v>
      </c>
      <c r="E1011" s="36" t="e">
        <f>'Comm Input'!#REF!</f>
        <v>#REF!</v>
      </c>
      <c r="F1011" s="22" t="e">
        <f>'Comm Input'!#REF!</f>
        <v>#REF!</v>
      </c>
      <c r="G1011" s="36" t="e">
        <f>'Comm Input'!#REF!</f>
        <v>#REF!</v>
      </c>
      <c r="H1011" s="38" t="e">
        <f>'Comm Input'!#REF!</f>
        <v>#REF!</v>
      </c>
      <c r="I1011" s="38" t="e">
        <f>'Comm Input'!#REF!</f>
        <v>#REF!</v>
      </c>
      <c r="J1011" s="22" t="e">
        <f>'Comm Input'!#REF!</f>
        <v>#REF!</v>
      </c>
      <c r="K1011" s="22" t="e">
        <f>'Comm Input'!#REF!</f>
        <v>#REF!</v>
      </c>
      <c r="L1011" s="23" t="e">
        <f>'Comm Input'!#REF!</f>
        <v>#REF!</v>
      </c>
      <c r="M1011" s="23" t="e">
        <f>'Comm Input'!#REF!</f>
        <v>#REF!</v>
      </c>
      <c r="N1011" s="23" t="e">
        <f>'Comm Input'!#REF!</f>
        <v>#REF!</v>
      </c>
      <c r="O1011" t="e">
        <f>'Comm Input'!#REF!</f>
        <v>#REF!</v>
      </c>
    </row>
    <row r="1012" spans="1:15" ht="15" x14ac:dyDescent="0.25">
      <c r="A1012" t="e">
        <f>'Comm Input'!#REF!</f>
        <v>#REF!</v>
      </c>
      <c r="B1012" t="e">
        <f>'Comm Input'!#REF!</f>
        <v>#REF!</v>
      </c>
      <c r="C1012" t="e">
        <f>'Comm Input'!#REF!</f>
        <v>#REF!</v>
      </c>
      <c r="D1012" t="e">
        <f>'Comm Input'!#REF!</f>
        <v>#REF!</v>
      </c>
      <c r="E1012" t="e">
        <f>'Comm Input'!#REF!</f>
        <v>#REF!</v>
      </c>
      <c r="F1012" t="e">
        <f>'Comm Input'!#REF!</f>
        <v>#REF!</v>
      </c>
      <c r="G1012" t="e">
        <f>'Comm Input'!#REF!</f>
        <v>#REF!</v>
      </c>
      <c r="H1012" t="e">
        <f>'Comm Input'!#REF!</f>
        <v>#REF!</v>
      </c>
      <c r="I1012" t="e">
        <f>'Comm Input'!#REF!</f>
        <v>#REF!</v>
      </c>
      <c r="J1012" t="e">
        <f>'Comm Input'!#REF!</f>
        <v>#REF!</v>
      </c>
      <c r="K1012" t="e">
        <f>'Comm Input'!#REF!</f>
        <v>#REF!</v>
      </c>
      <c r="L1012" t="e">
        <f>'Comm Input'!#REF!</f>
        <v>#REF!</v>
      </c>
      <c r="M1012" s="11" t="e">
        <f>'Comm Input'!#REF!</f>
        <v>#REF!</v>
      </c>
      <c r="N1012" s="11" t="e">
        <f>'Comm Input'!#REF!</f>
        <v>#REF!</v>
      </c>
      <c r="O1012" t="e">
        <f>'Comm Input'!#REF!</f>
        <v>#REF!</v>
      </c>
    </row>
    <row r="1013" spans="1:15" ht="23.25" x14ac:dyDescent="0.35">
      <c r="A1013" t="e">
        <f>'Comm Input'!#REF!</f>
        <v>#REF!</v>
      </c>
      <c r="B1013" t="e">
        <f>'Comm Input'!#REF!</f>
        <v>#REF!</v>
      </c>
      <c r="C1013" t="e">
        <f>'Comm Input'!#REF!</f>
        <v>#REF!</v>
      </c>
      <c r="D1013" t="e">
        <f>'Comm Input'!#REF!</f>
        <v>#REF!</v>
      </c>
      <c r="E1013" t="e">
        <f>'Comm Input'!#REF!</f>
        <v>#REF!</v>
      </c>
      <c r="F1013" t="e">
        <f>'Comm Input'!#REF!</f>
        <v>#REF!</v>
      </c>
      <c r="G1013" t="e">
        <f>'Comm Input'!#REF!</f>
        <v>#REF!</v>
      </c>
      <c r="H1013" t="e">
        <f>'Comm Input'!#REF!</f>
        <v>#REF!</v>
      </c>
      <c r="I1013" t="e">
        <f>'Comm Input'!#REF!</f>
        <v>#REF!</v>
      </c>
      <c r="J1013" t="e">
        <f>'Comm Input'!#REF!</f>
        <v>#REF!</v>
      </c>
      <c r="K1013" s="1177" t="e">
        <f>'Comm Input'!#REF!</f>
        <v>#REF!</v>
      </c>
      <c r="L1013" s="27" t="e">
        <f>'Comm Input'!#REF!</f>
        <v>#REF!</v>
      </c>
      <c r="M1013" s="164" t="e">
        <f>'Comm Input'!#REF!</f>
        <v>#REF!</v>
      </c>
      <c r="N1013" s="164" t="e">
        <f>'Comm Input'!#REF!</f>
        <v>#REF!</v>
      </c>
      <c r="O1013" s="109" t="e">
        <f>'Comm Input'!#REF!</f>
        <v>#REF!</v>
      </c>
    </row>
    <row r="1014" spans="1:15" ht="15" x14ac:dyDescent="0.25">
      <c r="A1014" t="e">
        <f>'Comm Input'!#REF!</f>
        <v>#REF!</v>
      </c>
      <c r="B1014" t="e">
        <f>'Comm Input'!#REF!</f>
        <v>#REF!</v>
      </c>
      <c r="C1014" t="e">
        <f>'Comm Input'!#REF!</f>
        <v>#REF!</v>
      </c>
      <c r="D1014" t="e">
        <f>'Comm Input'!#REF!</f>
        <v>#REF!</v>
      </c>
      <c r="E1014" t="e">
        <f>'Comm Input'!#REF!</f>
        <v>#REF!</v>
      </c>
      <c r="F1014" t="e">
        <f>'Comm Input'!#REF!</f>
        <v>#REF!</v>
      </c>
      <c r="G1014" t="e">
        <f>'Comm Input'!#REF!</f>
        <v>#REF!</v>
      </c>
      <c r="H1014" t="e">
        <f>'Comm Input'!#REF!</f>
        <v>#REF!</v>
      </c>
      <c r="I1014" t="e">
        <f>'Comm Input'!#REF!</f>
        <v>#REF!</v>
      </c>
      <c r="J1014" t="e">
        <f>'Comm Input'!#REF!</f>
        <v>#REF!</v>
      </c>
      <c r="K1014" t="e">
        <f>'Comm Input'!#REF!</f>
        <v>#REF!</v>
      </c>
      <c r="L1014" t="e">
        <f>'Comm Input'!#REF!</f>
        <v>#REF!</v>
      </c>
      <c r="M1014" s="11" t="e">
        <f>'Comm Input'!#REF!</f>
        <v>#REF!</v>
      </c>
      <c r="N1014" s="11" t="e">
        <f>'Comm Input'!#REF!</f>
        <v>#REF!</v>
      </c>
      <c r="O1014" t="e">
        <f>'Comm Input'!#REF!</f>
        <v>#REF!</v>
      </c>
    </row>
    <row r="1015" spans="1:15" ht="15" x14ac:dyDescent="0.25">
      <c r="A1015" t="e">
        <f>'Comm Input'!#REF!</f>
        <v>#REF!</v>
      </c>
      <c r="B1015" t="e">
        <f>'Comm Input'!#REF!</f>
        <v>#REF!</v>
      </c>
      <c r="C1015" t="e">
        <f>'Comm Input'!#REF!</f>
        <v>#REF!</v>
      </c>
      <c r="D1015" t="e">
        <f>'Comm Input'!#REF!</f>
        <v>#REF!</v>
      </c>
      <c r="E1015" t="e">
        <f>'Comm Input'!#REF!</f>
        <v>#REF!</v>
      </c>
      <c r="F1015" t="e">
        <f>'Comm Input'!#REF!</f>
        <v>#REF!</v>
      </c>
      <c r="G1015" t="e">
        <f>'Comm Input'!#REF!</f>
        <v>#REF!</v>
      </c>
      <c r="H1015" t="e">
        <f>'Comm Input'!#REF!</f>
        <v>#REF!</v>
      </c>
      <c r="I1015" t="e">
        <f>'Comm Input'!#REF!</f>
        <v>#REF!</v>
      </c>
      <c r="J1015" t="e">
        <f>'Comm Input'!#REF!</f>
        <v>#REF!</v>
      </c>
      <c r="K1015" t="e">
        <f>'Comm Input'!#REF!</f>
        <v>#REF!</v>
      </c>
      <c r="L1015" t="e">
        <f>'Comm Input'!#REF!</f>
        <v>#REF!</v>
      </c>
      <c r="M1015" s="11" t="e">
        <f>'Comm Input'!#REF!</f>
        <v>#REF!</v>
      </c>
      <c r="N1015" s="11" t="e">
        <f>'Comm Input'!#REF!</f>
        <v>#REF!</v>
      </c>
      <c r="O1015" t="e">
        <f>'Comm Input'!#REF!</f>
        <v>#REF!</v>
      </c>
    </row>
    <row r="1016" spans="1:15" ht="15" x14ac:dyDescent="0.25">
      <c r="A1016" s="199" t="e">
        <f>'Comm Input'!#REF!</f>
        <v>#REF!</v>
      </c>
      <c r="B1016" s="35" t="e">
        <f>'Comm Input'!#REF!</f>
        <v>#REF!</v>
      </c>
      <c r="C1016" s="46" t="e">
        <f>'Comm Input'!#REF!</f>
        <v>#REF!</v>
      </c>
      <c r="D1016" s="8" t="e">
        <f>'Comm Input'!#REF!</f>
        <v>#REF!</v>
      </c>
      <c r="E1016" s="158" t="e">
        <f>'Comm Input'!#REF!</f>
        <v>#REF!</v>
      </c>
      <c r="F1016" s="117" t="e">
        <f>'Comm Input'!#REF!</f>
        <v>#REF!</v>
      </c>
      <c r="G1016" s="158" t="e">
        <f>'Comm Input'!#REF!</f>
        <v>#REF!</v>
      </c>
      <c r="H1016" s="158" t="e">
        <f>'Comm Input'!#REF!</f>
        <v>#REF!</v>
      </c>
      <c r="I1016" s="158" t="e">
        <f>'Comm Input'!#REF!</f>
        <v>#REF!</v>
      </c>
      <c r="J1016" s="117" t="e">
        <f>'Comm Input'!#REF!</f>
        <v>#REF!</v>
      </c>
      <c r="K1016" s="158" t="e">
        <f>'Comm Input'!#REF!</f>
        <v>#REF!</v>
      </c>
      <c r="L1016" s="117" t="e">
        <f>'Comm Input'!#REF!</f>
        <v>#REF!</v>
      </c>
      <c r="M1016" s="159" t="e">
        <f>'Comm Input'!#REF!</f>
        <v>#REF!</v>
      </c>
      <c r="N1016" s="159" t="e">
        <f>'Comm Input'!#REF!</f>
        <v>#REF!</v>
      </c>
      <c r="O1016" s="158" t="e">
        <f>'Comm Input'!#REF!</f>
        <v>#REF!</v>
      </c>
    </row>
    <row r="1017" spans="1:15" ht="15" x14ac:dyDescent="0.25">
      <c r="A1017" t="e">
        <f>'Comm Input'!#REF!</f>
        <v>#REF!</v>
      </c>
      <c r="B1017" t="e">
        <f>'Comm Input'!#REF!</f>
        <v>#REF!</v>
      </c>
      <c r="C1017" t="e">
        <f>'Comm Input'!#REF!</f>
        <v>#REF!</v>
      </c>
      <c r="D1017" s="90" t="e">
        <f>'Comm Input'!#REF!</f>
        <v>#REF!</v>
      </c>
      <c r="E1017" s="36" t="e">
        <f>'Comm Input'!#REF!</f>
        <v>#REF!</v>
      </c>
      <c r="F1017" s="23" t="e">
        <f>'Comm Input'!#REF!</f>
        <v>#REF!</v>
      </c>
      <c r="G1017" s="36" t="e">
        <f>'Comm Input'!#REF!</f>
        <v>#REF!</v>
      </c>
      <c r="H1017" s="36" t="e">
        <f>'Comm Input'!#REF!</f>
        <v>#REF!</v>
      </c>
      <c r="I1017" t="e">
        <f>'Comm Input'!#REF!</f>
        <v>#REF!</v>
      </c>
      <c r="J1017" s="23" t="e">
        <f>'Comm Input'!#REF!</f>
        <v>#REF!</v>
      </c>
      <c r="K1017" s="22" t="e">
        <f>'Comm Input'!#REF!</f>
        <v>#REF!</v>
      </c>
      <c r="L1017" s="23" t="e">
        <f>'Comm Input'!#REF!</f>
        <v>#REF!</v>
      </c>
      <c r="M1017" s="23" t="e">
        <f>'Comm Input'!#REF!</f>
        <v>#REF!</v>
      </c>
      <c r="N1017" s="23" t="e">
        <f>'Comm Input'!#REF!</f>
        <v>#REF!</v>
      </c>
      <c r="O1017" t="e">
        <f>'Comm Input'!#REF!</f>
        <v>#REF!</v>
      </c>
    </row>
    <row r="1018" spans="1:15" ht="15" x14ac:dyDescent="0.25">
      <c r="A1018" s="11" t="e">
        <f>'Comm Input'!#REF!</f>
        <v>#REF!</v>
      </c>
      <c r="B1018" s="11" t="e">
        <f>'Comm Input'!#REF!</f>
        <v>#REF!</v>
      </c>
      <c r="C1018" s="11" t="e">
        <f>'Comm Input'!#REF!</f>
        <v>#REF!</v>
      </c>
      <c r="D1018" s="11" t="e">
        <f>'Comm Input'!#REF!</f>
        <v>#REF!</v>
      </c>
      <c r="E1018" s="36" t="e">
        <f>'Comm Input'!#REF!</f>
        <v>#REF!</v>
      </c>
      <c r="F1018" s="23" t="e">
        <f>'Comm Input'!#REF!</f>
        <v>#REF!</v>
      </c>
      <c r="G1018" s="36" t="e">
        <f>'Comm Input'!#REF!</f>
        <v>#REF!</v>
      </c>
      <c r="H1018" s="36" t="e">
        <f>'Comm Input'!#REF!</f>
        <v>#REF!</v>
      </c>
      <c r="I1018" t="e">
        <f>'Comm Input'!#REF!</f>
        <v>#REF!</v>
      </c>
      <c r="J1018" s="23" t="e">
        <f>'Comm Input'!#REF!</f>
        <v>#REF!</v>
      </c>
      <c r="K1018" s="22" t="e">
        <f>'Comm Input'!#REF!</f>
        <v>#REF!</v>
      </c>
      <c r="L1018" s="23" t="e">
        <f>'Comm Input'!#REF!</f>
        <v>#REF!</v>
      </c>
      <c r="M1018" s="23" t="e">
        <f>'Comm Input'!#REF!</f>
        <v>#REF!</v>
      </c>
      <c r="N1018" s="23" t="e">
        <f>'Comm Input'!#REF!</f>
        <v>#REF!</v>
      </c>
      <c r="O1018" t="e">
        <f>'Comm Input'!#REF!</f>
        <v>#REF!</v>
      </c>
    </row>
    <row r="1019" spans="1:15" ht="15" x14ac:dyDescent="0.25">
      <c r="A1019" s="11" t="e">
        <f>'Comm Input'!#REF!</f>
        <v>#REF!</v>
      </c>
      <c r="B1019" s="11" t="e">
        <f>'Comm Input'!#REF!</f>
        <v>#REF!</v>
      </c>
      <c r="C1019" t="e">
        <f>'Comm Input'!#REF!</f>
        <v>#REF!</v>
      </c>
      <c r="D1019" s="12" t="e">
        <f>'Comm Input'!#REF!</f>
        <v>#REF!</v>
      </c>
      <c r="E1019" s="36" t="e">
        <f>'Comm Input'!#REF!</f>
        <v>#REF!</v>
      </c>
      <c r="F1019" s="23" t="e">
        <f>'Comm Input'!#REF!</f>
        <v>#REF!</v>
      </c>
      <c r="G1019" s="36" t="e">
        <f>'Comm Input'!#REF!</f>
        <v>#REF!</v>
      </c>
      <c r="H1019" s="36" t="e">
        <f>'Comm Input'!#REF!</f>
        <v>#REF!</v>
      </c>
      <c r="I1019" t="e">
        <f>'Comm Input'!#REF!</f>
        <v>#REF!</v>
      </c>
      <c r="J1019" s="23" t="e">
        <f>'Comm Input'!#REF!</f>
        <v>#REF!</v>
      </c>
      <c r="K1019" s="22" t="e">
        <f>'Comm Input'!#REF!</f>
        <v>#REF!</v>
      </c>
      <c r="L1019" s="23" t="e">
        <f>'Comm Input'!#REF!</f>
        <v>#REF!</v>
      </c>
      <c r="M1019" s="23" t="e">
        <f>'Comm Input'!#REF!</f>
        <v>#REF!</v>
      </c>
      <c r="N1019" s="23" t="e">
        <f>'Comm Input'!#REF!</f>
        <v>#REF!</v>
      </c>
      <c r="O1019" t="e">
        <f>'Comm Input'!#REF!</f>
        <v>#REF!</v>
      </c>
    </row>
    <row r="1020" spans="1:15" ht="15" x14ac:dyDescent="0.25">
      <c r="A1020" s="11" t="e">
        <f>'Comm Input'!#REF!</f>
        <v>#REF!</v>
      </c>
      <c r="B1020" s="11" t="e">
        <f>'Comm Input'!#REF!</f>
        <v>#REF!</v>
      </c>
      <c r="C1020" s="11" t="e">
        <f>'Comm Input'!#REF!</f>
        <v>#REF!</v>
      </c>
      <c r="D1020" s="11" t="e">
        <f>'Comm Input'!#REF!</f>
        <v>#REF!</v>
      </c>
      <c r="E1020" s="36" t="e">
        <f>'Comm Input'!#REF!</f>
        <v>#REF!</v>
      </c>
      <c r="F1020" s="23" t="e">
        <f>'Comm Input'!#REF!</f>
        <v>#REF!</v>
      </c>
      <c r="G1020" s="36" t="e">
        <f>'Comm Input'!#REF!</f>
        <v>#REF!</v>
      </c>
      <c r="H1020" s="36" t="e">
        <f>'Comm Input'!#REF!</f>
        <v>#REF!</v>
      </c>
      <c r="I1020" t="e">
        <f>'Comm Input'!#REF!</f>
        <v>#REF!</v>
      </c>
      <c r="J1020" s="23" t="e">
        <f>'Comm Input'!#REF!</f>
        <v>#REF!</v>
      </c>
      <c r="K1020" s="22" t="e">
        <f>'Comm Input'!#REF!</f>
        <v>#REF!</v>
      </c>
      <c r="L1020" s="23" t="e">
        <f>'Comm Input'!#REF!</f>
        <v>#REF!</v>
      </c>
      <c r="M1020" s="23" t="e">
        <f>'Comm Input'!#REF!</f>
        <v>#REF!</v>
      </c>
      <c r="N1020" s="23" t="e">
        <f>'Comm Input'!#REF!</f>
        <v>#REF!</v>
      </c>
      <c r="O1020" t="e">
        <f>'Comm Input'!#REF!</f>
        <v>#REF!</v>
      </c>
    </row>
    <row r="1021" spans="1:15" ht="15" x14ac:dyDescent="0.25">
      <c r="A1021" s="11" t="e">
        <f>'Comm Input'!#REF!</f>
        <v>#REF!</v>
      </c>
      <c r="B1021" t="e">
        <f>'Comm Input'!#REF!</f>
        <v>#REF!</v>
      </c>
      <c r="C1021" t="e">
        <f>'Comm Input'!#REF!</f>
        <v>#REF!</v>
      </c>
      <c r="D1021" s="39" t="e">
        <f>'Comm Input'!#REF!</f>
        <v>#REF!</v>
      </c>
      <c r="E1021" s="36" t="e">
        <f>'Comm Input'!#REF!</f>
        <v>#REF!</v>
      </c>
      <c r="F1021" s="22" t="e">
        <f>'Comm Input'!#REF!</f>
        <v>#REF!</v>
      </c>
      <c r="G1021" s="36" t="e">
        <f>'Comm Input'!#REF!</f>
        <v>#REF!</v>
      </c>
      <c r="H1021" s="38" t="e">
        <f>'Comm Input'!#REF!</f>
        <v>#REF!</v>
      </c>
      <c r="I1021" s="38" t="e">
        <f>'Comm Input'!#REF!</f>
        <v>#REF!</v>
      </c>
      <c r="J1021" s="22" t="e">
        <f>'Comm Input'!#REF!</f>
        <v>#REF!</v>
      </c>
      <c r="K1021" s="22" t="e">
        <f>'Comm Input'!#REF!</f>
        <v>#REF!</v>
      </c>
      <c r="L1021" s="23" t="e">
        <f>'Comm Input'!#REF!</f>
        <v>#REF!</v>
      </c>
      <c r="M1021" s="23" t="e">
        <f>'Comm Input'!#REF!</f>
        <v>#REF!</v>
      </c>
      <c r="N1021" s="23" t="e">
        <f>'Comm Input'!#REF!</f>
        <v>#REF!</v>
      </c>
      <c r="O1021" t="e">
        <f>'Comm Input'!#REF!</f>
        <v>#REF!</v>
      </c>
    </row>
    <row r="1022" spans="1:15" ht="15" x14ac:dyDescent="0.25">
      <c r="A1022" s="11" t="e">
        <f>'Comm Input'!#REF!</f>
        <v>#REF!</v>
      </c>
      <c r="B1022" t="e">
        <f>'Comm Input'!#REF!</f>
        <v>#REF!</v>
      </c>
      <c r="C1022" s="11" t="e">
        <f>'Comm Input'!#REF!</f>
        <v>#REF!</v>
      </c>
      <c r="D1022" s="40" t="e">
        <f>'Comm Input'!#REF!</f>
        <v>#REF!</v>
      </c>
      <c r="E1022" s="36" t="e">
        <f>'Comm Input'!#REF!</f>
        <v>#REF!</v>
      </c>
      <c r="F1022" s="22" t="e">
        <f>'Comm Input'!#REF!</f>
        <v>#REF!</v>
      </c>
      <c r="G1022" s="36" t="e">
        <f>'Comm Input'!#REF!</f>
        <v>#REF!</v>
      </c>
      <c r="H1022" s="38" t="e">
        <f>'Comm Input'!#REF!</f>
        <v>#REF!</v>
      </c>
      <c r="I1022" s="38" t="e">
        <f>'Comm Input'!#REF!</f>
        <v>#REF!</v>
      </c>
      <c r="J1022" s="22" t="e">
        <f>'Comm Input'!#REF!</f>
        <v>#REF!</v>
      </c>
      <c r="K1022" s="22" t="e">
        <f>'Comm Input'!#REF!</f>
        <v>#REF!</v>
      </c>
      <c r="L1022" s="23" t="e">
        <f>'Comm Input'!#REF!</f>
        <v>#REF!</v>
      </c>
      <c r="M1022" s="23" t="e">
        <f>'Comm Input'!#REF!</f>
        <v>#REF!</v>
      </c>
      <c r="N1022" s="23" t="e">
        <f>'Comm Input'!#REF!</f>
        <v>#REF!</v>
      </c>
      <c r="O1022" t="e">
        <f>'Comm Input'!#REF!</f>
        <v>#REF!</v>
      </c>
    </row>
    <row r="1023" spans="1:15" ht="15" x14ac:dyDescent="0.25">
      <c r="A1023" t="e">
        <f>'Comm Input'!#REF!</f>
        <v>#REF!</v>
      </c>
      <c r="B1023" t="e">
        <f>'Comm Input'!#REF!</f>
        <v>#REF!</v>
      </c>
      <c r="C1023" t="e">
        <f>'Comm Input'!#REF!</f>
        <v>#REF!</v>
      </c>
      <c r="D1023" t="e">
        <f>'Comm Input'!#REF!</f>
        <v>#REF!</v>
      </c>
      <c r="E1023" t="e">
        <f>'Comm Input'!#REF!</f>
        <v>#REF!</v>
      </c>
      <c r="F1023" t="e">
        <f>'Comm Input'!#REF!</f>
        <v>#REF!</v>
      </c>
      <c r="G1023" t="e">
        <f>'Comm Input'!#REF!</f>
        <v>#REF!</v>
      </c>
      <c r="H1023" t="e">
        <f>'Comm Input'!#REF!</f>
        <v>#REF!</v>
      </c>
      <c r="I1023" t="e">
        <f>'Comm Input'!#REF!</f>
        <v>#REF!</v>
      </c>
      <c r="J1023" t="e">
        <f>'Comm Input'!#REF!</f>
        <v>#REF!</v>
      </c>
      <c r="K1023" t="e">
        <f>'Comm Input'!#REF!</f>
        <v>#REF!</v>
      </c>
      <c r="L1023" t="e">
        <f>'Comm Input'!#REF!</f>
        <v>#REF!</v>
      </c>
      <c r="M1023" s="11" t="e">
        <f>'Comm Input'!#REF!</f>
        <v>#REF!</v>
      </c>
      <c r="N1023" s="11" t="e">
        <f>'Comm Input'!#REF!</f>
        <v>#REF!</v>
      </c>
      <c r="O1023" t="e">
        <f>'Comm Input'!#REF!</f>
        <v>#REF!</v>
      </c>
    </row>
    <row r="1024" spans="1:15" ht="23.25" x14ac:dyDescent="0.35">
      <c r="A1024" t="e">
        <f>'Comm Input'!#REF!</f>
        <v>#REF!</v>
      </c>
      <c r="B1024" t="e">
        <f>'Comm Input'!#REF!</f>
        <v>#REF!</v>
      </c>
      <c r="C1024" t="e">
        <f>'Comm Input'!#REF!</f>
        <v>#REF!</v>
      </c>
      <c r="D1024" t="e">
        <f>'Comm Input'!#REF!</f>
        <v>#REF!</v>
      </c>
      <c r="E1024" t="e">
        <f>'Comm Input'!#REF!</f>
        <v>#REF!</v>
      </c>
      <c r="F1024" t="e">
        <f>'Comm Input'!#REF!</f>
        <v>#REF!</v>
      </c>
      <c r="G1024" t="e">
        <f>'Comm Input'!#REF!</f>
        <v>#REF!</v>
      </c>
      <c r="H1024" t="e">
        <f>'Comm Input'!#REF!</f>
        <v>#REF!</v>
      </c>
      <c r="I1024" t="e">
        <f>'Comm Input'!#REF!</f>
        <v>#REF!</v>
      </c>
      <c r="J1024" t="e">
        <f>'Comm Input'!#REF!</f>
        <v>#REF!</v>
      </c>
      <c r="K1024" s="1177" t="e">
        <f>'Comm Input'!#REF!</f>
        <v>#REF!</v>
      </c>
      <c r="L1024" s="27" t="e">
        <f>'Comm Input'!#REF!</f>
        <v>#REF!</v>
      </c>
      <c r="M1024" s="1177" t="e">
        <f>'Comm Input'!#REF!</f>
        <v>#REF!</v>
      </c>
      <c r="N1024" s="164" t="e">
        <f>'Comm Input'!#REF!</f>
        <v>#REF!</v>
      </c>
      <c r="O1024" s="109" t="e">
        <f>'Comm Input'!#REF!</f>
        <v>#REF!</v>
      </c>
    </row>
    <row r="1025" spans="1:15" ht="15" x14ac:dyDescent="0.25">
      <c r="A1025" t="e">
        <f>'Comm Input'!#REF!</f>
        <v>#REF!</v>
      </c>
      <c r="B1025" t="e">
        <f>'Comm Input'!#REF!</f>
        <v>#REF!</v>
      </c>
      <c r="C1025" t="e">
        <f>'Comm Input'!#REF!</f>
        <v>#REF!</v>
      </c>
      <c r="D1025" t="e">
        <f>'Comm Input'!#REF!</f>
        <v>#REF!</v>
      </c>
      <c r="E1025" t="e">
        <f>'Comm Input'!#REF!</f>
        <v>#REF!</v>
      </c>
      <c r="F1025" t="e">
        <f>'Comm Input'!#REF!</f>
        <v>#REF!</v>
      </c>
      <c r="G1025" t="e">
        <f>'Comm Input'!#REF!</f>
        <v>#REF!</v>
      </c>
      <c r="H1025" t="e">
        <f>'Comm Input'!#REF!</f>
        <v>#REF!</v>
      </c>
      <c r="I1025" t="e">
        <f>'Comm Input'!#REF!</f>
        <v>#REF!</v>
      </c>
      <c r="J1025" t="e">
        <f>'Comm Input'!#REF!</f>
        <v>#REF!</v>
      </c>
      <c r="K1025" t="e">
        <f>'Comm Input'!#REF!</f>
        <v>#REF!</v>
      </c>
      <c r="L1025" t="e">
        <f>'Comm Input'!#REF!</f>
        <v>#REF!</v>
      </c>
      <c r="M1025" s="11" t="e">
        <f>'Comm Input'!#REF!</f>
        <v>#REF!</v>
      </c>
      <c r="N1025" s="11" t="e">
        <f>'Comm Input'!#REF!</f>
        <v>#REF!</v>
      </c>
      <c r="O1025" t="e">
        <f>'Comm Input'!#REF!</f>
        <v>#REF!</v>
      </c>
    </row>
    <row r="1026" spans="1:15" ht="15" x14ac:dyDescent="0.25">
      <c r="A1026" t="e">
        <f>'Comm Input'!#REF!</f>
        <v>#REF!</v>
      </c>
      <c r="B1026" t="e">
        <f>'Comm Input'!#REF!</f>
        <v>#REF!</v>
      </c>
      <c r="C1026" t="e">
        <f>'Comm Input'!#REF!</f>
        <v>#REF!</v>
      </c>
      <c r="D1026" t="e">
        <f>'Comm Input'!#REF!</f>
        <v>#REF!</v>
      </c>
      <c r="E1026" t="e">
        <f>'Comm Input'!#REF!</f>
        <v>#REF!</v>
      </c>
      <c r="F1026" t="e">
        <f>'Comm Input'!#REF!</f>
        <v>#REF!</v>
      </c>
      <c r="G1026" t="e">
        <f>'Comm Input'!#REF!</f>
        <v>#REF!</v>
      </c>
      <c r="H1026" t="e">
        <f>'Comm Input'!#REF!</f>
        <v>#REF!</v>
      </c>
      <c r="I1026" t="e">
        <f>'Comm Input'!#REF!</f>
        <v>#REF!</v>
      </c>
      <c r="J1026" t="e">
        <f>'Comm Input'!#REF!</f>
        <v>#REF!</v>
      </c>
      <c r="K1026" t="e">
        <f>'Comm Input'!#REF!</f>
        <v>#REF!</v>
      </c>
      <c r="L1026" t="e">
        <f>'Comm Input'!#REF!</f>
        <v>#REF!</v>
      </c>
      <c r="M1026" s="11" t="e">
        <f>'Comm Input'!#REF!</f>
        <v>#REF!</v>
      </c>
      <c r="N1026" s="11" t="e">
        <f>'Comm Input'!#REF!</f>
        <v>#REF!</v>
      </c>
      <c r="O1026" t="e">
        <f>'Comm Input'!#REF!</f>
        <v>#REF!</v>
      </c>
    </row>
    <row r="1027" spans="1:15" ht="15" x14ac:dyDescent="0.25">
      <c r="A1027" s="199" t="e">
        <f>'Comm Input'!#REF!</f>
        <v>#REF!</v>
      </c>
      <c r="B1027" s="35" t="e">
        <f>'Comm Input'!#REF!</f>
        <v>#REF!</v>
      </c>
      <c r="C1027" s="46" t="e">
        <f>'Comm Input'!#REF!</f>
        <v>#REF!</v>
      </c>
      <c r="D1027" s="8" t="e">
        <f>'Comm Input'!#REF!</f>
        <v>#REF!</v>
      </c>
      <c r="E1027" s="158" t="e">
        <f>'Comm Input'!#REF!</f>
        <v>#REF!</v>
      </c>
      <c r="F1027" s="117" t="e">
        <f>'Comm Input'!#REF!</f>
        <v>#REF!</v>
      </c>
      <c r="G1027" s="158" t="e">
        <f>'Comm Input'!#REF!</f>
        <v>#REF!</v>
      </c>
      <c r="H1027" s="158" t="e">
        <f>'Comm Input'!#REF!</f>
        <v>#REF!</v>
      </c>
      <c r="I1027" s="158" t="e">
        <f>'Comm Input'!#REF!</f>
        <v>#REF!</v>
      </c>
      <c r="J1027" s="117" t="e">
        <f>'Comm Input'!#REF!</f>
        <v>#REF!</v>
      </c>
      <c r="K1027" s="158" t="e">
        <f>'Comm Input'!#REF!</f>
        <v>#REF!</v>
      </c>
      <c r="L1027" s="158" t="e">
        <f>'Comm Input'!#REF!</f>
        <v>#REF!</v>
      </c>
      <c r="M1027" s="159" t="e">
        <f>'Comm Input'!#REF!</f>
        <v>#REF!</v>
      </c>
      <c r="N1027" s="159" t="e">
        <f>'Comm Input'!#REF!</f>
        <v>#REF!</v>
      </c>
      <c r="O1027" s="158" t="e">
        <f>'Comm Input'!#REF!</f>
        <v>#REF!</v>
      </c>
    </row>
    <row r="1028" spans="1:15" ht="15" x14ac:dyDescent="0.25">
      <c r="A1028" t="e">
        <f>'Comm Input'!#REF!</f>
        <v>#REF!</v>
      </c>
      <c r="B1028" t="e">
        <f>'Comm Input'!#REF!</f>
        <v>#REF!</v>
      </c>
      <c r="C1028" t="e">
        <f>'Comm Input'!#REF!</f>
        <v>#REF!</v>
      </c>
      <c r="D1028" s="90" t="e">
        <f>'Comm Input'!#REF!</f>
        <v>#REF!</v>
      </c>
      <c r="E1028" s="36" t="e">
        <f>'Comm Input'!#REF!</f>
        <v>#REF!</v>
      </c>
      <c r="F1028" s="23" t="e">
        <f>'Comm Input'!#REF!</f>
        <v>#REF!</v>
      </c>
      <c r="G1028" s="36" t="e">
        <f>'Comm Input'!#REF!</f>
        <v>#REF!</v>
      </c>
      <c r="H1028" s="36" t="e">
        <f>'Comm Input'!#REF!</f>
        <v>#REF!</v>
      </c>
      <c r="I1028" t="e">
        <f>'Comm Input'!#REF!</f>
        <v>#REF!</v>
      </c>
      <c r="J1028" s="23" t="e">
        <f>'Comm Input'!#REF!</f>
        <v>#REF!</v>
      </c>
      <c r="K1028" s="22" t="e">
        <f>'Comm Input'!#REF!</f>
        <v>#REF!</v>
      </c>
      <c r="L1028" s="23" t="e">
        <f>'Comm Input'!#REF!</f>
        <v>#REF!</v>
      </c>
      <c r="M1028" s="23" t="e">
        <f>'Comm Input'!#REF!</f>
        <v>#REF!</v>
      </c>
      <c r="N1028" s="23" t="e">
        <f>'Comm Input'!#REF!</f>
        <v>#REF!</v>
      </c>
      <c r="O1028" t="e">
        <f>'Comm Input'!#REF!</f>
        <v>#REF!</v>
      </c>
    </row>
    <row r="1029" spans="1:15" ht="15" x14ac:dyDescent="0.25">
      <c r="A1029" s="11" t="e">
        <f>'Comm Input'!#REF!</f>
        <v>#REF!</v>
      </c>
      <c r="B1029" s="11" t="e">
        <f>'Comm Input'!#REF!</f>
        <v>#REF!</v>
      </c>
      <c r="C1029" s="11" t="e">
        <f>'Comm Input'!#REF!</f>
        <v>#REF!</v>
      </c>
      <c r="D1029" s="11" t="e">
        <f>'Comm Input'!#REF!</f>
        <v>#REF!</v>
      </c>
      <c r="E1029" s="36" t="e">
        <f>'Comm Input'!#REF!</f>
        <v>#REF!</v>
      </c>
      <c r="F1029" s="23" t="e">
        <f>'Comm Input'!#REF!</f>
        <v>#REF!</v>
      </c>
      <c r="G1029" s="36" t="e">
        <f>'Comm Input'!#REF!</f>
        <v>#REF!</v>
      </c>
      <c r="H1029" s="36" t="e">
        <f>'Comm Input'!#REF!</f>
        <v>#REF!</v>
      </c>
      <c r="I1029" t="e">
        <f>'Comm Input'!#REF!</f>
        <v>#REF!</v>
      </c>
      <c r="J1029" s="23" t="e">
        <f>'Comm Input'!#REF!</f>
        <v>#REF!</v>
      </c>
      <c r="K1029" s="22" t="e">
        <f>'Comm Input'!#REF!</f>
        <v>#REF!</v>
      </c>
      <c r="L1029" s="23" t="e">
        <f>'Comm Input'!#REF!</f>
        <v>#REF!</v>
      </c>
      <c r="M1029" s="23" t="e">
        <f>'Comm Input'!#REF!</f>
        <v>#REF!</v>
      </c>
      <c r="N1029" s="23" t="e">
        <f>'Comm Input'!#REF!</f>
        <v>#REF!</v>
      </c>
      <c r="O1029" t="e">
        <f>'Comm Input'!#REF!</f>
        <v>#REF!</v>
      </c>
    </row>
    <row r="1030" spans="1:15" ht="15" x14ac:dyDescent="0.25">
      <c r="A1030" s="11" t="e">
        <f>'Comm Input'!#REF!</f>
        <v>#REF!</v>
      </c>
      <c r="B1030" s="11" t="e">
        <f>'Comm Input'!#REF!</f>
        <v>#REF!</v>
      </c>
      <c r="C1030" t="e">
        <f>'Comm Input'!#REF!</f>
        <v>#REF!</v>
      </c>
      <c r="D1030" s="12" t="e">
        <f>'Comm Input'!#REF!</f>
        <v>#REF!</v>
      </c>
      <c r="E1030" s="36" t="e">
        <f>'Comm Input'!#REF!</f>
        <v>#REF!</v>
      </c>
      <c r="F1030" s="23" t="e">
        <f>'Comm Input'!#REF!</f>
        <v>#REF!</v>
      </c>
      <c r="G1030" s="36" t="e">
        <f>'Comm Input'!#REF!</f>
        <v>#REF!</v>
      </c>
      <c r="H1030" s="36" t="e">
        <f>'Comm Input'!#REF!</f>
        <v>#REF!</v>
      </c>
      <c r="I1030" t="e">
        <f>'Comm Input'!#REF!</f>
        <v>#REF!</v>
      </c>
      <c r="J1030" s="23" t="e">
        <f>'Comm Input'!#REF!</f>
        <v>#REF!</v>
      </c>
      <c r="K1030" s="22" t="e">
        <f>'Comm Input'!#REF!</f>
        <v>#REF!</v>
      </c>
      <c r="L1030" s="23" t="e">
        <f>'Comm Input'!#REF!</f>
        <v>#REF!</v>
      </c>
      <c r="M1030" s="23" t="e">
        <f>'Comm Input'!#REF!</f>
        <v>#REF!</v>
      </c>
      <c r="N1030" s="23" t="e">
        <f>'Comm Input'!#REF!</f>
        <v>#REF!</v>
      </c>
      <c r="O1030" t="e">
        <f>'Comm Input'!#REF!</f>
        <v>#REF!</v>
      </c>
    </row>
    <row r="1031" spans="1:15" ht="23.25" x14ac:dyDescent="0.35">
      <c r="A1031" s="11" t="e">
        <f>'Comm Input'!#REF!</f>
        <v>#REF!</v>
      </c>
      <c r="B1031" s="11" t="e">
        <f>'Comm Input'!#REF!</f>
        <v>#REF!</v>
      </c>
      <c r="C1031" s="11" t="e">
        <f>'Comm Input'!#REF!</f>
        <v>#REF!</v>
      </c>
      <c r="D1031" s="11" t="e">
        <f>'Comm Input'!#REF!</f>
        <v>#REF!</v>
      </c>
      <c r="E1031" s="36" t="e">
        <f>'Comm Input'!#REF!</f>
        <v>#REF!</v>
      </c>
      <c r="F1031" s="23" t="e">
        <f>'Comm Input'!#REF!</f>
        <v>#REF!</v>
      </c>
      <c r="G1031" s="36" t="e">
        <f>'Comm Input'!#REF!</f>
        <v>#REF!</v>
      </c>
      <c r="H1031" s="36" t="e">
        <f>'Comm Input'!#REF!</f>
        <v>#REF!</v>
      </c>
      <c r="I1031" t="e">
        <f>'Comm Input'!#REF!</f>
        <v>#REF!</v>
      </c>
      <c r="J1031" s="23" t="e">
        <f>'Comm Input'!#REF!</f>
        <v>#REF!</v>
      </c>
      <c r="K1031" s="22" t="e">
        <f>'Comm Input'!#REF!</f>
        <v>#REF!</v>
      </c>
      <c r="L1031" s="51" t="e">
        <f>'Comm Input'!#REF!</f>
        <v>#REF!</v>
      </c>
      <c r="M1031" s="23" t="e">
        <f>'Comm Input'!#REF!</f>
        <v>#REF!</v>
      </c>
      <c r="N1031" s="23" t="e">
        <f>'Comm Input'!#REF!</f>
        <v>#REF!</v>
      </c>
      <c r="O1031" t="e">
        <f>'Comm Input'!#REF!</f>
        <v>#REF!</v>
      </c>
    </row>
    <row r="1032" spans="1:15" ht="15" x14ac:dyDescent="0.25">
      <c r="A1032" s="11" t="e">
        <f>'Comm Input'!#REF!</f>
        <v>#REF!</v>
      </c>
      <c r="B1032" t="e">
        <f>'Comm Input'!#REF!</f>
        <v>#REF!</v>
      </c>
      <c r="C1032" t="e">
        <f>'Comm Input'!#REF!</f>
        <v>#REF!</v>
      </c>
      <c r="D1032" s="39" t="e">
        <f>'Comm Input'!#REF!</f>
        <v>#REF!</v>
      </c>
      <c r="E1032" s="36" t="e">
        <f>'Comm Input'!#REF!</f>
        <v>#REF!</v>
      </c>
      <c r="F1032" s="22" t="e">
        <f>'Comm Input'!#REF!</f>
        <v>#REF!</v>
      </c>
      <c r="G1032" s="36" t="e">
        <f>'Comm Input'!#REF!</f>
        <v>#REF!</v>
      </c>
      <c r="H1032" s="38" t="e">
        <f>'Comm Input'!#REF!</f>
        <v>#REF!</v>
      </c>
      <c r="I1032" s="38" t="e">
        <f>'Comm Input'!#REF!</f>
        <v>#REF!</v>
      </c>
      <c r="J1032" s="22" t="e">
        <f>'Comm Input'!#REF!</f>
        <v>#REF!</v>
      </c>
      <c r="K1032" s="22" t="e">
        <f>'Comm Input'!#REF!</f>
        <v>#REF!</v>
      </c>
      <c r="L1032" s="23" t="e">
        <f>'Comm Input'!#REF!</f>
        <v>#REF!</v>
      </c>
      <c r="M1032" s="23" t="e">
        <f>'Comm Input'!#REF!</f>
        <v>#REF!</v>
      </c>
      <c r="N1032" s="23" t="e">
        <f>'Comm Input'!#REF!</f>
        <v>#REF!</v>
      </c>
      <c r="O1032" t="e">
        <f>'Comm Input'!#REF!</f>
        <v>#REF!</v>
      </c>
    </row>
    <row r="1033" spans="1:15" ht="15" x14ac:dyDescent="0.25">
      <c r="A1033" s="11" t="e">
        <f>'Comm Input'!#REF!</f>
        <v>#REF!</v>
      </c>
      <c r="B1033" t="e">
        <f>'Comm Input'!#REF!</f>
        <v>#REF!</v>
      </c>
      <c r="C1033" s="11" t="e">
        <f>'Comm Input'!#REF!</f>
        <v>#REF!</v>
      </c>
      <c r="D1033" s="40" t="e">
        <f>'Comm Input'!#REF!</f>
        <v>#REF!</v>
      </c>
      <c r="E1033" s="36" t="e">
        <f>'Comm Input'!#REF!</f>
        <v>#REF!</v>
      </c>
      <c r="F1033" s="22" t="e">
        <f>'Comm Input'!#REF!</f>
        <v>#REF!</v>
      </c>
      <c r="G1033" s="36" t="e">
        <f>'Comm Input'!#REF!</f>
        <v>#REF!</v>
      </c>
      <c r="H1033" s="38" t="e">
        <f>'Comm Input'!#REF!</f>
        <v>#REF!</v>
      </c>
      <c r="I1033" s="38" t="e">
        <f>'Comm Input'!#REF!</f>
        <v>#REF!</v>
      </c>
      <c r="J1033" s="22" t="e">
        <f>'Comm Input'!#REF!</f>
        <v>#REF!</v>
      </c>
      <c r="K1033" s="22" t="e">
        <f>'Comm Input'!#REF!</f>
        <v>#REF!</v>
      </c>
      <c r="L1033" s="23" t="e">
        <f>'Comm Input'!#REF!</f>
        <v>#REF!</v>
      </c>
      <c r="M1033" s="23" t="e">
        <f>'Comm Input'!#REF!</f>
        <v>#REF!</v>
      </c>
      <c r="N1033" s="23" t="e">
        <f>'Comm Input'!#REF!</f>
        <v>#REF!</v>
      </c>
      <c r="O1033" t="e">
        <f>'Comm Input'!#REF!</f>
        <v>#REF!</v>
      </c>
    </row>
    <row r="1034" spans="1:15" ht="15" x14ac:dyDescent="0.25">
      <c r="A1034" t="e">
        <f>'Comm Input'!#REF!</f>
        <v>#REF!</v>
      </c>
      <c r="B1034" t="e">
        <f>'Comm Input'!#REF!</f>
        <v>#REF!</v>
      </c>
      <c r="C1034" t="e">
        <f>'Comm Input'!#REF!</f>
        <v>#REF!</v>
      </c>
      <c r="D1034" t="e">
        <f>'Comm Input'!#REF!</f>
        <v>#REF!</v>
      </c>
      <c r="E1034" t="e">
        <f>'Comm Input'!#REF!</f>
        <v>#REF!</v>
      </c>
      <c r="F1034" t="e">
        <f>'Comm Input'!#REF!</f>
        <v>#REF!</v>
      </c>
      <c r="G1034" t="e">
        <f>'Comm Input'!#REF!</f>
        <v>#REF!</v>
      </c>
      <c r="H1034" t="e">
        <f>'Comm Input'!#REF!</f>
        <v>#REF!</v>
      </c>
      <c r="I1034" t="e">
        <f>'Comm Input'!#REF!</f>
        <v>#REF!</v>
      </c>
      <c r="J1034" t="e">
        <f>'Comm Input'!#REF!</f>
        <v>#REF!</v>
      </c>
      <c r="K1034" t="e">
        <f>'Comm Input'!#REF!</f>
        <v>#REF!</v>
      </c>
      <c r="L1034" t="e">
        <f>'Comm Input'!#REF!</f>
        <v>#REF!</v>
      </c>
      <c r="M1034" s="11" t="e">
        <f>'Comm Input'!#REF!</f>
        <v>#REF!</v>
      </c>
      <c r="N1034" s="11" t="e">
        <f>'Comm Input'!#REF!</f>
        <v>#REF!</v>
      </c>
      <c r="O1034" t="e">
        <f>'Comm Input'!#REF!</f>
        <v>#REF!</v>
      </c>
    </row>
    <row r="1035" spans="1:15" ht="23.25" x14ac:dyDescent="0.35">
      <c r="A1035" t="e">
        <f>'Comm Input'!#REF!</f>
        <v>#REF!</v>
      </c>
      <c r="B1035" t="e">
        <f>'Comm Input'!#REF!</f>
        <v>#REF!</v>
      </c>
      <c r="C1035" t="e">
        <f>'Comm Input'!#REF!</f>
        <v>#REF!</v>
      </c>
      <c r="D1035" t="e">
        <f>'Comm Input'!#REF!</f>
        <v>#REF!</v>
      </c>
      <c r="E1035" t="e">
        <f>'Comm Input'!#REF!</f>
        <v>#REF!</v>
      </c>
      <c r="F1035" t="e">
        <f>'Comm Input'!#REF!</f>
        <v>#REF!</v>
      </c>
      <c r="G1035" t="e">
        <f>'Comm Input'!#REF!</f>
        <v>#REF!</v>
      </c>
      <c r="H1035" t="e">
        <f>'Comm Input'!#REF!</f>
        <v>#REF!</v>
      </c>
      <c r="I1035" t="e">
        <f>'Comm Input'!#REF!</f>
        <v>#REF!</v>
      </c>
      <c r="J1035" t="e">
        <f>'Comm Input'!#REF!</f>
        <v>#REF!</v>
      </c>
      <c r="K1035" s="1177" t="e">
        <f>'Comm Input'!#REF!</f>
        <v>#REF!</v>
      </c>
      <c r="L1035" s="1172" t="e">
        <f>'Comm Input'!#REF!</f>
        <v>#REF!</v>
      </c>
      <c r="M1035" s="1177" t="e">
        <f>'Comm Input'!#REF!</f>
        <v>#REF!</v>
      </c>
      <c r="N1035" s="164" t="e">
        <f>'Comm Input'!#REF!</f>
        <v>#REF!</v>
      </c>
      <c r="O1035" s="109" t="e">
        <f>'Comm Input'!#REF!</f>
        <v>#REF!</v>
      </c>
    </row>
    <row r="1036" spans="1:15" ht="15" x14ac:dyDescent="0.25">
      <c r="A1036" t="e">
        <f>'Comm Input'!#REF!</f>
        <v>#REF!</v>
      </c>
      <c r="B1036" t="e">
        <f>'Comm Input'!#REF!</f>
        <v>#REF!</v>
      </c>
      <c r="C1036" t="e">
        <f>'Comm Input'!#REF!</f>
        <v>#REF!</v>
      </c>
      <c r="D1036" t="e">
        <f>'Comm Input'!#REF!</f>
        <v>#REF!</v>
      </c>
      <c r="E1036" t="e">
        <f>'Comm Input'!#REF!</f>
        <v>#REF!</v>
      </c>
      <c r="F1036" t="e">
        <f>'Comm Input'!#REF!</f>
        <v>#REF!</v>
      </c>
      <c r="G1036" t="e">
        <f>'Comm Input'!#REF!</f>
        <v>#REF!</v>
      </c>
      <c r="H1036" t="e">
        <f>'Comm Input'!#REF!</f>
        <v>#REF!</v>
      </c>
      <c r="I1036" t="e">
        <f>'Comm Input'!#REF!</f>
        <v>#REF!</v>
      </c>
      <c r="J1036" t="e">
        <f>'Comm Input'!#REF!</f>
        <v>#REF!</v>
      </c>
      <c r="K1036" t="e">
        <f>'Comm Input'!#REF!</f>
        <v>#REF!</v>
      </c>
      <c r="L1036" t="e">
        <f>'Comm Input'!#REF!</f>
        <v>#REF!</v>
      </c>
      <c r="M1036" s="11" t="e">
        <f>'Comm Input'!#REF!</f>
        <v>#REF!</v>
      </c>
      <c r="N1036" s="11" t="e">
        <f>'Comm Input'!#REF!</f>
        <v>#REF!</v>
      </c>
      <c r="O1036" t="e">
        <f>'Comm Input'!#REF!</f>
        <v>#REF!</v>
      </c>
    </row>
    <row r="1037" spans="1:15" ht="15" x14ac:dyDescent="0.25">
      <c r="A1037" s="199" t="e">
        <f>'Comm Input'!#REF!</f>
        <v>#REF!</v>
      </c>
      <c r="B1037" s="35" t="e">
        <f>'Comm Input'!#REF!</f>
        <v>#REF!</v>
      </c>
      <c r="C1037" s="46" t="e">
        <f>'Comm Input'!#REF!</f>
        <v>#REF!</v>
      </c>
      <c r="D1037" s="8" t="e">
        <f>'Comm Input'!#REF!</f>
        <v>#REF!</v>
      </c>
      <c r="E1037" s="158" t="e">
        <f>'Comm Input'!#REF!</f>
        <v>#REF!</v>
      </c>
      <c r="F1037" s="117" t="e">
        <f>'Comm Input'!#REF!</f>
        <v>#REF!</v>
      </c>
      <c r="G1037" s="158" t="e">
        <f>'Comm Input'!#REF!</f>
        <v>#REF!</v>
      </c>
      <c r="H1037" s="158" t="e">
        <f>'Comm Input'!#REF!</f>
        <v>#REF!</v>
      </c>
      <c r="I1037" s="158" t="e">
        <f>'Comm Input'!#REF!</f>
        <v>#REF!</v>
      </c>
      <c r="J1037" s="117" t="e">
        <f>'Comm Input'!#REF!</f>
        <v>#REF!</v>
      </c>
      <c r="K1037" s="158" t="e">
        <f>'Comm Input'!#REF!</f>
        <v>#REF!</v>
      </c>
      <c r="L1037" s="117" t="e">
        <f>'Comm Input'!#REF!</f>
        <v>#REF!</v>
      </c>
      <c r="M1037" s="159" t="e">
        <f>'Comm Input'!#REF!</f>
        <v>#REF!</v>
      </c>
      <c r="N1037" s="159" t="e">
        <f>'Comm Input'!#REF!</f>
        <v>#REF!</v>
      </c>
      <c r="O1037" s="158" t="e">
        <f>'Comm Input'!#REF!</f>
        <v>#REF!</v>
      </c>
    </row>
    <row r="1038" spans="1:15" ht="15" x14ac:dyDescent="0.25">
      <c r="A1038" t="e">
        <f>'Comm Input'!#REF!</f>
        <v>#REF!</v>
      </c>
      <c r="B1038" t="e">
        <f>'Comm Input'!#REF!</f>
        <v>#REF!</v>
      </c>
      <c r="C1038" t="e">
        <f>'Comm Input'!#REF!</f>
        <v>#REF!</v>
      </c>
      <c r="D1038" s="90" t="e">
        <f>'Comm Input'!#REF!</f>
        <v>#REF!</v>
      </c>
      <c r="E1038" s="36" t="e">
        <f>'Comm Input'!#REF!</f>
        <v>#REF!</v>
      </c>
      <c r="F1038" s="23" t="e">
        <f>'Comm Input'!#REF!</f>
        <v>#REF!</v>
      </c>
      <c r="G1038" s="36" t="e">
        <f>'Comm Input'!#REF!</f>
        <v>#REF!</v>
      </c>
      <c r="H1038" s="36" t="e">
        <f>'Comm Input'!#REF!</f>
        <v>#REF!</v>
      </c>
      <c r="I1038" t="e">
        <f>'Comm Input'!#REF!</f>
        <v>#REF!</v>
      </c>
      <c r="J1038" s="23" t="e">
        <f>'Comm Input'!#REF!</f>
        <v>#REF!</v>
      </c>
      <c r="K1038" s="22" t="e">
        <f>'Comm Input'!#REF!</f>
        <v>#REF!</v>
      </c>
      <c r="L1038" s="23" t="e">
        <f>'Comm Input'!#REF!</f>
        <v>#REF!</v>
      </c>
      <c r="M1038" s="23" t="e">
        <f>'Comm Input'!#REF!</f>
        <v>#REF!</v>
      </c>
      <c r="N1038" s="23" t="e">
        <f>'Comm Input'!#REF!</f>
        <v>#REF!</v>
      </c>
      <c r="O1038" t="e">
        <f>'Comm Input'!#REF!</f>
        <v>#REF!</v>
      </c>
    </row>
    <row r="1039" spans="1:15" ht="15" x14ac:dyDescent="0.25">
      <c r="A1039" s="11" t="e">
        <f>'Comm Input'!#REF!</f>
        <v>#REF!</v>
      </c>
      <c r="B1039" s="11" t="e">
        <f>'Comm Input'!#REF!</f>
        <v>#REF!</v>
      </c>
      <c r="C1039" s="11" t="e">
        <f>'Comm Input'!#REF!</f>
        <v>#REF!</v>
      </c>
      <c r="D1039" s="11" t="e">
        <f>'Comm Input'!#REF!</f>
        <v>#REF!</v>
      </c>
      <c r="E1039" s="36" t="e">
        <f>'Comm Input'!#REF!</f>
        <v>#REF!</v>
      </c>
      <c r="F1039" s="23" t="e">
        <f>'Comm Input'!#REF!</f>
        <v>#REF!</v>
      </c>
      <c r="G1039" s="36" t="e">
        <f>'Comm Input'!#REF!</f>
        <v>#REF!</v>
      </c>
      <c r="H1039" s="36" t="e">
        <f>'Comm Input'!#REF!</f>
        <v>#REF!</v>
      </c>
      <c r="I1039" t="e">
        <f>'Comm Input'!#REF!</f>
        <v>#REF!</v>
      </c>
      <c r="J1039" s="23" t="e">
        <f>'Comm Input'!#REF!</f>
        <v>#REF!</v>
      </c>
      <c r="K1039" s="22" t="e">
        <f>'Comm Input'!#REF!</f>
        <v>#REF!</v>
      </c>
      <c r="L1039" s="23" t="e">
        <f>'Comm Input'!#REF!</f>
        <v>#REF!</v>
      </c>
      <c r="M1039" s="23" t="e">
        <f>'Comm Input'!#REF!</f>
        <v>#REF!</v>
      </c>
      <c r="N1039" s="23" t="e">
        <f>'Comm Input'!#REF!</f>
        <v>#REF!</v>
      </c>
      <c r="O1039" t="e">
        <f>'Comm Input'!#REF!</f>
        <v>#REF!</v>
      </c>
    </row>
    <row r="1040" spans="1:15" ht="15" x14ac:dyDescent="0.25">
      <c r="A1040" s="11" t="e">
        <f>'Comm Input'!#REF!</f>
        <v>#REF!</v>
      </c>
      <c r="B1040" s="11" t="e">
        <f>'Comm Input'!#REF!</f>
        <v>#REF!</v>
      </c>
      <c r="C1040" t="e">
        <f>'Comm Input'!#REF!</f>
        <v>#REF!</v>
      </c>
      <c r="D1040" s="12" t="e">
        <f>'Comm Input'!#REF!</f>
        <v>#REF!</v>
      </c>
      <c r="E1040" s="36" t="e">
        <f>'Comm Input'!#REF!</f>
        <v>#REF!</v>
      </c>
      <c r="F1040" s="23" t="e">
        <f>'Comm Input'!#REF!</f>
        <v>#REF!</v>
      </c>
      <c r="G1040" s="36" t="e">
        <f>'Comm Input'!#REF!</f>
        <v>#REF!</v>
      </c>
      <c r="H1040" s="36" t="e">
        <f>'Comm Input'!#REF!</f>
        <v>#REF!</v>
      </c>
      <c r="I1040" t="e">
        <f>'Comm Input'!#REF!</f>
        <v>#REF!</v>
      </c>
      <c r="J1040" s="23" t="e">
        <f>'Comm Input'!#REF!</f>
        <v>#REF!</v>
      </c>
      <c r="K1040" s="22" t="e">
        <f>'Comm Input'!#REF!</f>
        <v>#REF!</v>
      </c>
      <c r="L1040" s="23" t="e">
        <f>'Comm Input'!#REF!</f>
        <v>#REF!</v>
      </c>
      <c r="M1040" s="23" t="e">
        <f>'Comm Input'!#REF!</f>
        <v>#REF!</v>
      </c>
      <c r="N1040" s="23" t="e">
        <f>'Comm Input'!#REF!</f>
        <v>#REF!</v>
      </c>
      <c r="O1040" t="e">
        <f>'Comm Input'!#REF!</f>
        <v>#REF!</v>
      </c>
    </row>
    <row r="1041" spans="1:15" ht="15" x14ac:dyDescent="0.25">
      <c r="A1041" s="11" t="e">
        <f>'Comm Input'!#REF!</f>
        <v>#REF!</v>
      </c>
      <c r="B1041" s="11" t="e">
        <f>'Comm Input'!#REF!</f>
        <v>#REF!</v>
      </c>
      <c r="C1041" s="11" t="e">
        <f>'Comm Input'!#REF!</f>
        <v>#REF!</v>
      </c>
      <c r="D1041" s="11" t="e">
        <f>'Comm Input'!#REF!</f>
        <v>#REF!</v>
      </c>
      <c r="E1041" s="36" t="e">
        <f>'Comm Input'!#REF!</f>
        <v>#REF!</v>
      </c>
      <c r="F1041" s="23" t="e">
        <f>'Comm Input'!#REF!</f>
        <v>#REF!</v>
      </c>
      <c r="G1041" s="36" t="e">
        <f>'Comm Input'!#REF!</f>
        <v>#REF!</v>
      </c>
      <c r="H1041" s="36" t="e">
        <f>'Comm Input'!#REF!</f>
        <v>#REF!</v>
      </c>
      <c r="I1041" t="e">
        <f>'Comm Input'!#REF!</f>
        <v>#REF!</v>
      </c>
      <c r="J1041" s="23" t="e">
        <f>'Comm Input'!#REF!</f>
        <v>#REF!</v>
      </c>
      <c r="K1041" s="22" t="e">
        <f>'Comm Input'!#REF!</f>
        <v>#REF!</v>
      </c>
      <c r="L1041" s="23" t="e">
        <f>'Comm Input'!#REF!</f>
        <v>#REF!</v>
      </c>
      <c r="M1041" s="23" t="e">
        <f>'Comm Input'!#REF!</f>
        <v>#REF!</v>
      </c>
      <c r="N1041" s="23" t="e">
        <f>'Comm Input'!#REF!</f>
        <v>#REF!</v>
      </c>
      <c r="O1041" t="e">
        <f>'Comm Input'!#REF!</f>
        <v>#REF!</v>
      </c>
    </row>
    <row r="1042" spans="1:15" ht="15" x14ac:dyDescent="0.25">
      <c r="A1042" s="11" t="e">
        <f>'Comm Input'!#REF!</f>
        <v>#REF!</v>
      </c>
      <c r="B1042" t="e">
        <f>'Comm Input'!#REF!</f>
        <v>#REF!</v>
      </c>
      <c r="C1042" t="e">
        <f>'Comm Input'!#REF!</f>
        <v>#REF!</v>
      </c>
      <c r="D1042" s="39" t="e">
        <f>'Comm Input'!#REF!</f>
        <v>#REF!</v>
      </c>
      <c r="E1042" s="36" t="e">
        <f>'Comm Input'!#REF!</f>
        <v>#REF!</v>
      </c>
      <c r="F1042" s="22" t="e">
        <f>'Comm Input'!#REF!</f>
        <v>#REF!</v>
      </c>
      <c r="G1042" s="36" t="e">
        <f>'Comm Input'!#REF!</f>
        <v>#REF!</v>
      </c>
      <c r="H1042" s="38" t="e">
        <f>'Comm Input'!#REF!</f>
        <v>#REF!</v>
      </c>
      <c r="I1042" s="38" t="e">
        <f>'Comm Input'!#REF!</f>
        <v>#REF!</v>
      </c>
      <c r="J1042" s="22" t="e">
        <f>'Comm Input'!#REF!</f>
        <v>#REF!</v>
      </c>
      <c r="K1042" s="22" t="e">
        <f>'Comm Input'!#REF!</f>
        <v>#REF!</v>
      </c>
      <c r="L1042" s="23" t="e">
        <f>'Comm Input'!#REF!</f>
        <v>#REF!</v>
      </c>
      <c r="M1042" s="23" t="e">
        <f>'Comm Input'!#REF!</f>
        <v>#REF!</v>
      </c>
      <c r="N1042" s="23" t="e">
        <f>'Comm Input'!#REF!</f>
        <v>#REF!</v>
      </c>
      <c r="O1042" t="e">
        <f>'Comm Input'!#REF!</f>
        <v>#REF!</v>
      </c>
    </row>
    <row r="1043" spans="1:15" ht="15" x14ac:dyDescent="0.25">
      <c r="A1043" s="11" t="e">
        <f>'Comm Input'!#REF!</f>
        <v>#REF!</v>
      </c>
      <c r="B1043" t="e">
        <f>'Comm Input'!#REF!</f>
        <v>#REF!</v>
      </c>
      <c r="C1043" s="11" t="e">
        <f>'Comm Input'!#REF!</f>
        <v>#REF!</v>
      </c>
      <c r="D1043" s="40" t="e">
        <f>'Comm Input'!#REF!</f>
        <v>#REF!</v>
      </c>
      <c r="E1043" s="36" t="e">
        <f>'Comm Input'!#REF!</f>
        <v>#REF!</v>
      </c>
      <c r="F1043" s="22" t="e">
        <f>'Comm Input'!#REF!</f>
        <v>#REF!</v>
      </c>
      <c r="G1043" s="36" t="e">
        <f>'Comm Input'!#REF!</f>
        <v>#REF!</v>
      </c>
      <c r="H1043" s="38" t="e">
        <f>'Comm Input'!#REF!</f>
        <v>#REF!</v>
      </c>
      <c r="I1043" s="38" t="e">
        <f>'Comm Input'!#REF!</f>
        <v>#REF!</v>
      </c>
      <c r="J1043" s="22" t="e">
        <f>'Comm Input'!#REF!</f>
        <v>#REF!</v>
      </c>
      <c r="K1043" s="22" t="e">
        <f>'Comm Input'!#REF!</f>
        <v>#REF!</v>
      </c>
      <c r="L1043" s="23" t="e">
        <f>'Comm Input'!#REF!</f>
        <v>#REF!</v>
      </c>
      <c r="M1043" s="23" t="e">
        <f>'Comm Input'!#REF!</f>
        <v>#REF!</v>
      </c>
      <c r="N1043" s="23" t="e">
        <f>'Comm Input'!#REF!</f>
        <v>#REF!</v>
      </c>
      <c r="O1043" t="e">
        <f>'Comm Input'!#REF!</f>
        <v>#REF!</v>
      </c>
    </row>
    <row r="1044" spans="1:15" ht="15" x14ac:dyDescent="0.25">
      <c r="A1044" t="e">
        <f>'Comm Input'!#REF!</f>
        <v>#REF!</v>
      </c>
      <c r="B1044" t="e">
        <f>'Comm Input'!#REF!</f>
        <v>#REF!</v>
      </c>
      <c r="C1044" t="e">
        <f>'Comm Input'!#REF!</f>
        <v>#REF!</v>
      </c>
      <c r="D1044" t="e">
        <f>'Comm Input'!#REF!</f>
        <v>#REF!</v>
      </c>
      <c r="E1044" t="e">
        <f>'Comm Input'!#REF!</f>
        <v>#REF!</v>
      </c>
      <c r="F1044" t="e">
        <f>'Comm Input'!#REF!</f>
        <v>#REF!</v>
      </c>
      <c r="G1044" t="e">
        <f>'Comm Input'!#REF!</f>
        <v>#REF!</v>
      </c>
      <c r="H1044" t="e">
        <f>'Comm Input'!#REF!</f>
        <v>#REF!</v>
      </c>
      <c r="I1044" t="e">
        <f>'Comm Input'!#REF!</f>
        <v>#REF!</v>
      </c>
      <c r="J1044" t="e">
        <f>'Comm Input'!#REF!</f>
        <v>#REF!</v>
      </c>
      <c r="K1044" t="e">
        <f>'Comm Input'!#REF!</f>
        <v>#REF!</v>
      </c>
      <c r="L1044" t="e">
        <f>'Comm Input'!#REF!</f>
        <v>#REF!</v>
      </c>
      <c r="M1044" s="11" t="e">
        <f>'Comm Input'!#REF!</f>
        <v>#REF!</v>
      </c>
      <c r="N1044" s="11" t="e">
        <f>'Comm Input'!#REF!</f>
        <v>#REF!</v>
      </c>
      <c r="O1044" t="e">
        <f>'Comm Input'!#REF!</f>
        <v>#REF!</v>
      </c>
    </row>
    <row r="1045" spans="1:15" ht="23.25" x14ac:dyDescent="0.35">
      <c r="A1045" t="e">
        <f>'Comm Input'!#REF!</f>
        <v>#REF!</v>
      </c>
      <c r="B1045" t="e">
        <f>'Comm Input'!#REF!</f>
        <v>#REF!</v>
      </c>
      <c r="C1045" t="e">
        <f>'Comm Input'!#REF!</f>
        <v>#REF!</v>
      </c>
      <c r="D1045" t="e">
        <f>'Comm Input'!#REF!</f>
        <v>#REF!</v>
      </c>
      <c r="E1045" t="e">
        <f>'Comm Input'!#REF!</f>
        <v>#REF!</v>
      </c>
      <c r="F1045" t="e">
        <f>'Comm Input'!#REF!</f>
        <v>#REF!</v>
      </c>
      <c r="G1045" t="e">
        <f>'Comm Input'!#REF!</f>
        <v>#REF!</v>
      </c>
      <c r="H1045" t="e">
        <f>'Comm Input'!#REF!</f>
        <v>#REF!</v>
      </c>
      <c r="I1045" t="e">
        <f>'Comm Input'!#REF!</f>
        <v>#REF!</v>
      </c>
      <c r="J1045" t="e">
        <f>'Comm Input'!#REF!</f>
        <v>#REF!</v>
      </c>
      <c r="K1045" s="1177" t="e">
        <f>'Comm Input'!#REF!</f>
        <v>#REF!</v>
      </c>
      <c r="L1045" s="27" t="e">
        <f>'Comm Input'!#REF!</f>
        <v>#REF!</v>
      </c>
      <c r="M1045" s="164" t="e">
        <f>'Comm Input'!#REF!</f>
        <v>#REF!</v>
      </c>
      <c r="N1045" s="164" t="e">
        <f>'Comm Input'!#REF!</f>
        <v>#REF!</v>
      </c>
      <c r="O1045" s="109" t="e">
        <f>'Comm Input'!#REF!</f>
        <v>#REF!</v>
      </c>
    </row>
    <row r="1046" spans="1:15" ht="15" x14ac:dyDescent="0.25">
      <c r="A1046" t="e">
        <f>'Comm Input'!#REF!</f>
        <v>#REF!</v>
      </c>
      <c r="B1046" t="e">
        <f>'Comm Input'!#REF!</f>
        <v>#REF!</v>
      </c>
      <c r="C1046" t="e">
        <f>'Comm Input'!#REF!</f>
        <v>#REF!</v>
      </c>
      <c r="D1046" t="e">
        <f>'Comm Input'!#REF!</f>
        <v>#REF!</v>
      </c>
      <c r="E1046" t="e">
        <f>'Comm Input'!#REF!</f>
        <v>#REF!</v>
      </c>
      <c r="F1046" t="e">
        <f>'Comm Input'!#REF!</f>
        <v>#REF!</v>
      </c>
      <c r="G1046" t="e">
        <f>'Comm Input'!#REF!</f>
        <v>#REF!</v>
      </c>
      <c r="H1046" t="e">
        <f>'Comm Input'!#REF!</f>
        <v>#REF!</v>
      </c>
      <c r="I1046" t="e">
        <f>'Comm Input'!#REF!</f>
        <v>#REF!</v>
      </c>
      <c r="J1046" t="e">
        <f>'Comm Input'!#REF!</f>
        <v>#REF!</v>
      </c>
      <c r="K1046" t="e">
        <f>'Comm Input'!#REF!</f>
        <v>#REF!</v>
      </c>
      <c r="L1046" t="e">
        <f>'Comm Input'!#REF!</f>
        <v>#REF!</v>
      </c>
      <c r="M1046" s="11" t="e">
        <f>'Comm Input'!#REF!</f>
        <v>#REF!</v>
      </c>
      <c r="N1046" s="11" t="e">
        <f>'Comm Input'!#REF!</f>
        <v>#REF!</v>
      </c>
      <c r="O1046" t="e">
        <f>'Comm Input'!#REF!</f>
        <v>#REF!</v>
      </c>
    </row>
    <row r="1047" spans="1:15" ht="15" x14ac:dyDescent="0.25">
      <c r="A1047" t="e">
        <f>'Comm Input'!#REF!</f>
        <v>#REF!</v>
      </c>
      <c r="B1047" t="e">
        <f>'Comm Input'!#REF!</f>
        <v>#REF!</v>
      </c>
      <c r="C1047" t="e">
        <f>'Comm Input'!#REF!</f>
        <v>#REF!</v>
      </c>
      <c r="D1047" t="e">
        <f>'Comm Input'!#REF!</f>
        <v>#REF!</v>
      </c>
      <c r="E1047" t="e">
        <f>'Comm Input'!#REF!</f>
        <v>#REF!</v>
      </c>
      <c r="F1047" t="e">
        <f>'Comm Input'!#REF!</f>
        <v>#REF!</v>
      </c>
      <c r="G1047" t="e">
        <f>'Comm Input'!#REF!</f>
        <v>#REF!</v>
      </c>
      <c r="H1047" t="e">
        <f>'Comm Input'!#REF!</f>
        <v>#REF!</v>
      </c>
      <c r="I1047" t="e">
        <f>'Comm Input'!#REF!</f>
        <v>#REF!</v>
      </c>
      <c r="J1047" t="e">
        <f>'Comm Input'!#REF!</f>
        <v>#REF!</v>
      </c>
      <c r="K1047" t="e">
        <f>'Comm Input'!#REF!</f>
        <v>#REF!</v>
      </c>
      <c r="L1047" t="e">
        <f>'Comm Input'!#REF!</f>
        <v>#REF!</v>
      </c>
      <c r="M1047" s="11" t="e">
        <f>'Comm Input'!#REF!</f>
        <v>#REF!</v>
      </c>
      <c r="N1047" s="11" t="e">
        <f>'Comm Input'!#REF!</f>
        <v>#REF!</v>
      </c>
      <c r="O1047" t="e">
        <f>'Comm Input'!#REF!</f>
        <v>#REF!</v>
      </c>
    </row>
    <row r="1048" spans="1:15" ht="15" x14ac:dyDescent="0.25">
      <c r="A1048" s="199" t="e">
        <f>'Comm Input'!#REF!</f>
        <v>#REF!</v>
      </c>
      <c r="B1048" s="35" t="e">
        <f>'Comm Input'!#REF!</f>
        <v>#REF!</v>
      </c>
      <c r="C1048" s="46" t="e">
        <f>'Comm Input'!#REF!</f>
        <v>#REF!</v>
      </c>
      <c r="D1048" s="8" t="e">
        <f>'Comm Input'!#REF!</f>
        <v>#REF!</v>
      </c>
      <c r="E1048" s="158" t="e">
        <f>'Comm Input'!#REF!</f>
        <v>#REF!</v>
      </c>
      <c r="F1048" s="117" t="e">
        <f>'Comm Input'!#REF!</f>
        <v>#REF!</v>
      </c>
      <c r="G1048" s="158" t="e">
        <f>'Comm Input'!#REF!</f>
        <v>#REF!</v>
      </c>
      <c r="H1048" s="158" t="e">
        <f>'Comm Input'!#REF!</f>
        <v>#REF!</v>
      </c>
      <c r="I1048" s="158" t="e">
        <f>'Comm Input'!#REF!</f>
        <v>#REF!</v>
      </c>
      <c r="J1048" s="117" t="e">
        <f>'Comm Input'!#REF!</f>
        <v>#REF!</v>
      </c>
      <c r="K1048" s="158" t="e">
        <f>'Comm Input'!#REF!</f>
        <v>#REF!</v>
      </c>
      <c r="L1048" s="117" t="e">
        <f>'Comm Input'!#REF!</f>
        <v>#REF!</v>
      </c>
      <c r="M1048" s="159" t="e">
        <f>'Comm Input'!#REF!</f>
        <v>#REF!</v>
      </c>
      <c r="N1048" s="159" t="e">
        <f>'Comm Input'!#REF!</f>
        <v>#REF!</v>
      </c>
      <c r="O1048" s="158" t="e">
        <f>'Comm Input'!#REF!</f>
        <v>#REF!</v>
      </c>
    </row>
    <row r="1049" spans="1:15" ht="15" x14ac:dyDescent="0.25">
      <c r="A1049" t="e">
        <f>'Comm Input'!#REF!</f>
        <v>#REF!</v>
      </c>
      <c r="B1049" t="e">
        <f>'Comm Input'!#REF!</f>
        <v>#REF!</v>
      </c>
      <c r="C1049" t="e">
        <f>'Comm Input'!#REF!</f>
        <v>#REF!</v>
      </c>
      <c r="D1049" s="90" t="e">
        <f>'Comm Input'!#REF!</f>
        <v>#REF!</v>
      </c>
      <c r="E1049" s="36" t="e">
        <f>'Comm Input'!#REF!</f>
        <v>#REF!</v>
      </c>
      <c r="F1049" s="23" t="e">
        <f>'Comm Input'!#REF!</f>
        <v>#REF!</v>
      </c>
      <c r="G1049" s="36" t="e">
        <f>'Comm Input'!#REF!</f>
        <v>#REF!</v>
      </c>
      <c r="H1049" s="36" t="e">
        <f>'Comm Input'!#REF!</f>
        <v>#REF!</v>
      </c>
      <c r="I1049" t="e">
        <f>'Comm Input'!#REF!</f>
        <v>#REF!</v>
      </c>
      <c r="J1049" s="23" t="e">
        <f>'Comm Input'!#REF!</f>
        <v>#REF!</v>
      </c>
      <c r="K1049" s="22" t="e">
        <f>'Comm Input'!#REF!</f>
        <v>#REF!</v>
      </c>
      <c r="L1049" s="23" t="e">
        <f>'Comm Input'!#REF!</f>
        <v>#REF!</v>
      </c>
      <c r="M1049" s="23" t="e">
        <f>'Comm Input'!#REF!</f>
        <v>#REF!</v>
      </c>
      <c r="N1049" s="23" t="e">
        <f>'Comm Input'!#REF!</f>
        <v>#REF!</v>
      </c>
      <c r="O1049" t="e">
        <f>'Comm Input'!#REF!</f>
        <v>#REF!</v>
      </c>
    </row>
    <row r="1050" spans="1:15" ht="15" x14ac:dyDescent="0.25">
      <c r="A1050" s="11" t="e">
        <f>'Comm Input'!#REF!</f>
        <v>#REF!</v>
      </c>
      <c r="B1050" s="11" t="e">
        <f>'Comm Input'!#REF!</f>
        <v>#REF!</v>
      </c>
      <c r="C1050" s="11" t="e">
        <f>'Comm Input'!#REF!</f>
        <v>#REF!</v>
      </c>
      <c r="D1050" s="11" t="e">
        <f>'Comm Input'!#REF!</f>
        <v>#REF!</v>
      </c>
      <c r="E1050" s="36" t="e">
        <f>'Comm Input'!#REF!</f>
        <v>#REF!</v>
      </c>
      <c r="F1050" s="23" t="e">
        <f>'Comm Input'!#REF!</f>
        <v>#REF!</v>
      </c>
      <c r="G1050" s="36" t="e">
        <f>'Comm Input'!#REF!</f>
        <v>#REF!</v>
      </c>
      <c r="H1050" s="36" t="e">
        <f>'Comm Input'!#REF!</f>
        <v>#REF!</v>
      </c>
      <c r="I1050" t="e">
        <f>'Comm Input'!#REF!</f>
        <v>#REF!</v>
      </c>
      <c r="J1050" s="23" t="e">
        <f>'Comm Input'!#REF!</f>
        <v>#REF!</v>
      </c>
      <c r="K1050" s="22" t="e">
        <f>'Comm Input'!#REF!</f>
        <v>#REF!</v>
      </c>
      <c r="L1050" s="23" t="e">
        <f>'Comm Input'!#REF!</f>
        <v>#REF!</v>
      </c>
      <c r="M1050" s="23" t="e">
        <f>'Comm Input'!#REF!</f>
        <v>#REF!</v>
      </c>
      <c r="N1050" s="23" t="e">
        <f>'Comm Input'!#REF!</f>
        <v>#REF!</v>
      </c>
      <c r="O1050" t="e">
        <f>'Comm Input'!#REF!</f>
        <v>#REF!</v>
      </c>
    </row>
    <row r="1051" spans="1:15" ht="15" x14ac:dyDescent="0.25">
      <c r="A1051" s="11" t="e">
        <f>'Comm Input'!#REF!</f>
        <v>#REF!</v>
      </c>
      <c r="B1051" s="11" t="e">
        <f>'Comm Input'!#REF!</f>
        <v>#REF!</v>
      </c>
      <c r="C1051" t="e">
        <f>'Comm Input'!#REF!</f>
        <v>#REF!</v>
      </c>
      <c r="D1051" s="12" t="e">
        <f>'Comm Input'!#REF!</f>
        <v>#REF!</v>
      </c>
      <c r="E1051" s="36" t="e">
        <f>'Comm Input'!#REF!</f>
        <v>#REF!</v>
      </c>
      <c r="F1051" s="23" t="e">
        <f>'Comm Input'!#REF!</f>
        <v>#REF!</v>
      </c>
      <c r="G1051" s="36" t="e">
        <f>'Comm Input'!#REF!</f>
        <v>#REF!</v>
      </c>
      <c r="H1051" s="36" t="e">
        <f>'Comm Input'!#REF!</f>
        <v>#REF!</v>
      </c>
      <c r="I1051" t="e">
        <f>'Comm Input'!#REF!</f>
        <v>#REF!</v>
      </c>
      <c r="J1051" s="23" t="e">
        <f>'Comm Input'!#REF!</f>
        <v>#REF!</v>
      </c>
      <c r="K1051" s="22" t="e">
        <f>'Comm Input'!#REF!</f>
        <v>#REF!</v>
      </c>
      <c r="L1051" s="23" t="e">
        <f>'Comm Input'!#REF!</f>
        <v>#REF!</v>
      </c>
      <c r="M1051" s="23" t="e">
        <f>'Comm Input'!#REF!</f>
        <v>#REF!</v>
      </c>
      <c r="N1051" s="23" t="e">
        <f>'Comm Input'!#REF!</f>
        <v>#REF!</v>
      </c>
      <c r="O1051" t="e">
        <f>'Comm Input'!#REF!</f>
        <v>#REF!</v>
      </c>
    </row>
    <row r="1052" spans="1:15" ht="15" x14ac:dyDescent="0.25">
      <c r="A1052" s="11" t="e">
        <f>'Comm Input'!#REF!</f>
        <v>#REF!</v>
      </c>
      <c r="B1052" s="11" t="e">
        <f>'Comm Input'!#REF!</f>
        <v>#REF!</v>
      </c>
      <c r="C1052" s="11" t="e">
        <f>'Comm Input'!#REF!</f>
        <v>#REF!</v>
      </c>
      <c r="D1052" s="11" t="e">
        <f>'Comm Input'!#REF!</f>
        <v>#REF!</v>
      </c>
      <c r="E1052" s="36" t="e">
        <f>'Comm Input'!#REF!</f>
        <v>#REF!</v>
      </c>
      <c r="F1052" s="23" t="e">
        <f>'Comm Input'!#REF!</f>
        <v>#REF!</v>
      </c>
      <c r="G1052" s="36" t="e">
        <f>'Comm Input'!#REF!</f>
        <v>#REF!</v>
      </c>
      <c r="H1052" s="36" t="e">
        <f>'Comm Input'!#REF!</f>
        <v>#REF!</v>
      </c>
      <c r="I1052" t="e">
        <f>'Comm Input'!#REF!</f>
        <v>#REF!</v>
      </c>
      <c r="J1052" s="23" t="e">
        <f>'Comm Input'!#REF!</f>
        <v>#REF!</v>
      </c>
      <c r="K1052" s="22" t="e">
        <f>'Comm Input'!#REF!</f>
        <v>#REF!</v>
      </c>
      <c r="L1052" s="23" t="e">
        <f>'Comm Input'!#REF!</f>
        <v>#REF!</v>
      </c>
      <c r="M1052" s="23" t="e">
        <f>'Comm Input'!#REF!</f>
        <v>#REF!</v>
      </c>
      <c r="N1052" s="23" t="e">
        <f>'Comm Input'!#REF!</f>
        <v>#REF!</v>
      </c>
      <c r="O1052" t="e">
        <f>'Comm Input'!#REF!</f>
        <v>#REF!</v>
      </c>
    </row>
    <row r="1053" spans="1:15" ht="15" x14ac:dyDescent="0.25">
      <c r="A1053" s="11" t="e">
        <f>'Comm Input'!#REF!</f>
        <v>#REF!</v>
      </c>
      <c r="B1053" t="e">
        <f>'Comm Input'!#REF!</f>
        <v>#REF!</v>
      </c>
      <c r="C1053" t="e">
        <f>'Comm Input'!#REF!</f>
        <v>#REF!</v>
      </c>
      <c r="D1053" s="39" t="e">
        <f>'Comm Input'!#REF!</f>
        <v>#REF!</v>
      </c>
      <c r="E1053" s="36" t="e">
        <f>'Comm Input'!#REF!</f>
        <v>#REF!</v>
      </c>
      <c r="F1053" s="22" t="e">
        <f>'Comm Input'!#REF!</f>
        <v>#REF!</v>
      </c>
      <c r="G1053" s="36" t="e">
        <f>'Comm Input'!#REF!</f>
        <v>#REF!</v>
      </c>
      <c r="H1053" s="38" t="e">
        <f>'Comm Input'!#REF!</f>
        <v>#REF!</v>
      </c>
      <c r="I1053" s="38" t="e">
        <f>'Comm Input'!#REF!</f>
        <v>#REF!</v>
      </c>
      <c r="J1053" s="22" t="e">
        <f>'Comm Input'!#REF!</f>
        <v>#REF!</v>
      </c>
      <c r="K1053" s="22" t="e">
        <f>'Comm Input'!#REF!</f>
        <v>#REF!</v>
      </c>
      <c r="L1053" s="23" t="e">
        <f>'Comm Input'!#REF!</f>
        <v>#REF!</v>
      </c>
      <c r="M1053" s="23" t="e">
        <f>'Comm Input'!#REF!</f>
        <v>#REF!</v>
      </c>
      <c r="N1053" s="23" t="e">
        <f>'Comm Input'!#REF!</f>
        <v>#REF!</v>
      </c>
      <c r="O1053" t="e">
        <f>'Comm Input'!#REF!</f>
        <v>#REF!</v>
      </c>
    </row>
    <row r="1054" spans="1:15" ht="15" x14ac:dyDescent="0.25">
      <c r="A1054" s="11" t="e">
        <f>'Comm Input'!#REF!</f>
        <v>#REF!</v>
      </c>
      <c r="B1054" t="e">
        <f>'Comm Input'!#REF!</f>
        <v>#REF!</v>
      </c>
      <c r="C1054" s="11" t="e">
        <f>'Comm Input'!#REF!</f>
        <v>#REF!</v>
      </c>
      <c r="D1054" s="40" t="e">
        <f>'Comm Input'!#REF!</f>
        <v>#REF!</v>
      </c>
      <c r="E1054" s="36" t="e">
        <f>'Comm Input'!#REF!</f>
        <v>#REF!</v>
      </c>
      <c r="F1054" s="22" t="e">
        <f>'Comm Input'!#REF!</f>
        <v>#REF!</v>
      </c>
      <c r="G1054" s="36" t="e">
        <f>'Comm Input'!#REF!</f>
        <v>#REF!</v>
      </c>
      <c r="H1054" s="38" t="e">
        <f>'Comm Input'!#REF!</f>
        <v>#REF!</v>
      </c>
      <c r="I1054" s="38" t="e">
        <f>'Comm Input'!#REF!</f>
        <v>#REF!</v>
      </c>
      <c r="J1054" s="22" t="e">
        <f>'Comm Input'!#REF!</f>
        <v>#REF!</v>
      </c>
      <c r="K1054" s="22" t="e">
        <f>'Comm Input'!#REF!</f>
        <v>#REF!</v>
      </c>
      <c r="L1054" s="23" t="e">
        <f>'Comm Input'!#REF!</f>
        <v>#REF!</v>
      </c>
      <c r="M1054" s="23" t="e">
        <f>'Comm Input'!#REF!</f>
        <v>#REF!</v>
      </c>
      <c r="N1054" s="23" t="e">
        <f>'Comm Input'!#REF!</f>
        <v>#REF!</v>
      </c>
      <c r="O1054" t="e">
        <f>'Comm Input'!#REF!</f>
        <v>#REF!</v>
      </c>
    </row>
    <row r="1055" spans="1:15" ht="15" x14ac:dyDescent="0.25">
      <c r="A1055" t="e">
        <f>'Comm Input'!#REF!</f>
        <v>#REF!</v>
      </c>
      <c r="B1055" t="e">
        <f>'Comm Input'!#REF!</f>
        <v>#REF!</v>
      </c>
      <c r="C1055" t="e">
        <f>'Comm Input'!#REF!</f>
        <v>#REF!</v>
      </c>
      <c r="D1055" t="e">
        <f>'Comm Input'!#REF!</f>
        <v>#REF!</v>
      </c>
      <c r="E1055" t="e">
        <f>'Comm Input'!#REF!</f>
        <v>#REF!</v>
      </c>
      <c r="F1055" t="e">
        <f>'Comm Input'!#REF!</f>
        <v>#REF!</v>
      </c>
      <c r="G1055" t="e">
        <f>'Comm Input'!#REF!</f>
        <v>#REF!</v>
      </c>
      <c r="H1055" t="e">
        <f>'Comm Input'!#REF!</f>
        <v>#REF!</v>
      </c>
      <c r="I1055" t="e">
        <f>'Comm Input'!#REF!</f>
        <v>#REF!</v>
      </c>
      <c r="J1055" t="e">
        <f>'Comm Input'!#REF!</f>
        <v>#REF!</v>
      </c>
      <c r="K1055" t="e">
        <f>'Comm Input'!#REF!</f>
        <v>#REF!</v>
      </c>
      <c r="L1055" t="e">
        <f>'Comm Input'!#REF!</f>
        <v>#REF!</v>
      </c>
      <c r="M1055" s="11" t="e">
        <f>'Comm Input'!#REF!</f>
        <v>#REF!</v>
      </c>
      <c r="N1055" s="11" t="e">
        <f>'Comm Input'!#REF!</f>
        <v>#REF!</v>
      </c>
      <c r="O1055" t="e">
        <f>'Comm Input'!#REF!</f>
        <v>#REF!</v>
      </c>
    </row>
    <row r="1056" spans="1:15" ht="23.25" x14ac:dyDescent="0.35">
      <c r="A1056" t="e">
        <f>'Comm Input'!#REF!</f>
        <v>#REF!</v>
      </c>
      <c r="B1056" t="e">
        <f>'Comm Input'!#REF!</f>
        <v>#REF!</v>
      </c>
      <c r="C1056" t="e">
        <f>'Comm Input'!#REF!</f>
        <v>#REF!</v>
      </c>
      <c r="D1056" t="e">
        <f>'Comm Input'!#REF!</f>
        <v>#REF!</v>
      </c>
      <c r="E1056" t="e">
        <f>'Comm Input'!#REF!</f>
        <v>#REF!</v>
      </c>
      <c r="F1056" t="e">
        <f>'Comm Input'!#REF!</f>
        <v>#REF!</v>
      </c>
      <c r="G1056" t="e">
        <f>'Comm Input'!#REF!</f>
        <v>#REF!</v>
      </c>
      <c r="H1056" t="e">
        <f>'Comm Input'!#REF!</f>
        <v>#REF!</v>
      </c>
      <c r="I1056" t="e">
        <f>'Comm Input'!#REF!</f>
        <v>#REF!</v>
      </c>
      <c r="J1056" t="e">
        <f>'Comm Input'!#REF!</f>
        <v>#REF!</v>
      </c>
      <c r="K1056" s="1177" t="e">
        <f>'Comm Input'!#REF!</f>
        <v>#REF!</v>
      </c>
      <c r="L1056" s="27" t="e">
        <f>'Comm Input'!#REF!</f>
        <v>#REF!</v>
      </c>
      <c r="M1056" s="164" t="e">
        <f>'Comm Input'!#REF!</f>
        <v>#REF!</v>
      </c>
      <c r="N1056" s="164" t="e">
        <f>'Comm Input'!#REF!</f>
        <v>#REF!</v>
      </c>
      <c r="O1056" s="109" t="e">
        <f>'Comm Input'!#REF!</f>
        <v>#REF!</v>
      </c>
    </row>
    <row r="1057" spans="1:15" ht="15" x14ac:dyDescent="0.25">
      <c r="A1057" t="e">
        <f>'Comm Input'!#REF!</f>
        <v>#REF!</v>
      </c>
      <c r="B1057" t="e">
        <f>'Comm Input'!#REF!</f>
        <v>#REF!</v>
      </c>
      <c r="C1057" t="e">
        <f>'Comm Input'!#REF!</f>
        <v>#REF!</v>
      </c>
      <c r="D1057" t="e">
        <f>'Comm Input'!#REF!</f>
        <v>#REF!</v>
      </c>
      <c r="E1057" t="e">
        <f>'Comm Input'!#REF!</f>
        <v>#REF!</v>
      </c>
      <c r="F1057" t="e">
        <f>'Comm Input'!#REF!</f>
        <v>#REF!</v>
      </c>
      <c r="G1057" t="e">
        <f>'Comm Input'!#REF!</f>
        <v>#REF!</v>
      </c>
      <c r="H1057" t="e">
        <f>'Comm Input'!#REF!</f>
        <v>#REF!</v>
      </c>
      <c r="I1057" t="e">
        <f>'Comm Input'!#REF!</f>
        <v>#REF!</v>
      </c>
      <c r="J1057" t="e">
        <f>'Comm Input'!#REF!</f>
        <v>#REF!</v>
      </c>
      <c r="K1057" t="e">
        <f>'Comm Input'!#REF!</f>
        <v>#REF!</v>
      </c>
      <c r="L1057" t="e">
        <f>'Comm Input'!#REF!</f>
        <v>#REF!</v>
      </c>
      <c r="M1057" s="11" t="e">
        <f>'Comm Input'!#REF!</f>
        <v>#REF!</v>
      </c>
      <c r="N1057" s="11" t="e">
        <f>'Comm Input'!#REF!</f>
        <v>#REF!</v>
      </c>
      <c r="O1057" t="e">
        <f>'Comm Input'!#REF!</f>
        <v>#REF!</v>
      </c>
    </row>
    <row r="1058" spans="1:15" ht="15" x14ac:dyDescent="0.25">
      <c r="A1058" t="e">
        <f>'Comm Input'!#REF!</f>
        <v>#REF!</v>
      </c>
      <c r="B1058" t="e">
        <f>'Comm Input'!#REF!</f>
        <v>#REF!</v>
      </c>
      <c r="C1058" t="e">
        <f>'Comm Input'!#REF!</f>
        <v>#REF!</v>
      </c>
      <c r="D1058" t="e">
        <f>'Comm Input'!#REF!</f>
        <v>#REF!</v>
      </c>
      <c r="E1058" t="e">
        <f>'Comm Input'!#REF!</f>
        <v>#REF!</v>
      </c>
      <c r="F1058" t="e">
        <f>'Comm Input'!#REF!</f>
        <v>#REF!</v>
      </c>
      <c r="G1058" t="e">
        <f>'Comm Input'!#REF!</f>
        <v>#REF!</v>
      </c>
      <c r="H1058" t="e">
        <f>'Comm Input'!#REF!</f>
        <v>#REF!</v>
      </c>
      <c r="I1058" t="e">
        <f>'Comm Input'!#REF!</f>
        <v>#REF!</v>
      </c>
      <c r="J1058" t="e">
        <f>'Comm Input'!#REF!</f>
        <v>#REF!</v>
      </c>
      <c r="K1058" t="e">
        <f>'Comm Input'!#REF!</f>
        <v>#REF!</v>
      </c>
      <c r="L1058" t="e">
        <f>'Comm Input'!#REF!</f>
        <v>#REF!</v>
      </c>
      <c r="M1058" s="11" t="e">
        <f>'Comm Input'!#REF!</f>
        <v>#REF!</v>
      </c>
      <c r="N1058" s="11" t="e">
        <f>'Comm Input'!#REF!</f>
        <v>#REF!</v>
      </c>
      <c r="O1058" t="e">
        <f>'Comm Input'!#REF!</f>
        <v>#REF!</v>
      </c>
    </row>
    <row r="1059" spans="1:15" ht="15" x14ac:dyDescent="0.25">
      <c r="A1059" t="e">
        <f>'Comm Input'!#REF!</f>
        <v>#REF!</v>
      </c>
      <c r="B1059" t="e">
        <f>'Comm Input'!#REF!</f>
        <v>#REF!</v>
      </c>
      <c r="C1059" t="e">
        <f>'Comm Input'!#REF!</f>
        <v>#REF!</v>
      </c>
      <c r="D1059" t="e">
        <f>'Comm Input'!#REF!</f>
        <v>#REF!</v>
      </c>
      <c r="E1059" t="e">
        <f>'Comm Input'!#REF!</f>
        <v>#REF!</v>
      </c>
      <c r="F1059" t="e">
        <f>'Comm Input'!#REF!</f>
        <v>#REF!</v>
      </c>
      <c r="G1059" t="e">
        <f>'Comm Input'!#REF!</f>
        <v>#REF!</v>
      </c>
      <c r="H1059" t="e">
        <f>'Comm Input'!#REF!</f>
        <v>#REF!</v>
      </c>
      <c r="I1059" t="e">
        <f>'Comm Input'!#REF!</f>
        <v>#REF!</v>
      </c>
      <c r="J1059" t="e">
        <f>'Comm Input'!#REF!</f>
        <v>#REF!</v>
      </c>
      <c r="K1059" t="e">
        <f>'Comm Input'!#REF!</f>
        <v>#REF!</v>
      </c>
      <c r="L1059" t="e">
        <f>'Comm Input'!#REF!</f>
        <v>#REF!</v>
      </c>
      <c r="M1059" s="11" t="e">
        <f>'Comm Input'!#REF!</f>
        <v>#REF!</v>
      </c>
      <c r="N1059" s="11" t="e">
        <f>'Comm Input'!#REF!</f>
        <v>#REF!</v>
      </c>
      <c r="O1059" t="e">
        <f>'Comm Input'!#REF!</f>
        <v>#REF!</v>
      </c>
    </row>
    <row r="1060" spans="1:15" ht="15" x14ac:dyDescent="0.25">
      <c r="A1060" s="199" t="e">
        <f>'Comm Input'!#REF!</f>
        <v>#REF!</v>
      </c>
      <c r="B1060" s="35" t="e">
        <f>'Comm Input'!#REF!</f>
        <v>#REF!</v>
      </c>
      <c r="C1060" s="46" t="e">
        <f>'Comm Input'!#REF!</f>
        <v>#REF!</v>
      </c>
      <c r="D1060" s="8" t="e">
        <f>'Comm Input'!#REF!</f>
        <v>#REF!</v>
      </c>
      <c r="E1060" s="158" t="e">
        <f>'Comm Input'!#REF!</f>
        <v>#REF!</v>
      </c>
      <c r="F1060" s="117" t="e">
        <f>'Comm Input'!#REF!</f>
        <v>#REF!</v>
      </c>
      <c r="G1060" s="158" t="e">
        <f>'Comm Input'!#REF!</f>
        <v>#REF!</v>
      </c>
      <c r="H1060" s="158" t="e">
        <f>'Comm Input'!#REF!</f>
        <v>#REF!</v>
      </c>
      <c r="I1060" s="158" t="e">
        <f>'Comm Input'!#REF!</f>
        <v>#REF!</v>
      </c>
      <c r="J1060" s="117" t="e">
        <f>'Comm Input'!#REF!</f>
        <v>#REF!</v>
      </c>
      <c r="K1060" s="158" t="e">
        <f>'Comm Input'!#REF!</f>
        <v>#REF!</v>
      </c>
      <c r="L1060" s="117" t="e">
        <f>'Comm Input'!#REF!</f>
        <v>#REF!</v>
      </c>
      <c r="M1060" s="159" t="e">
        <f>'Comm Input'!#REF!</f>
        <v>#REF!</v>
      </c>
      <c r="N1060" s="159" t="e">
        <f>'Comm Input'!#REF!</f>
        <v>#REF!</v>
      </c>
      <c r="O1060" s="158" t="e">
        <f>'Comm Input'!#REF!</f>
        <v>#REF!</v>
      </c>
    </row>
    <row r="1061" spans="1:15" ht="15" x14ac:dyDescent="0.25">
      <c r="A1061" t="e">
        <f>'Comm Input'!#REF!</f>
        <v>#REF!</v>
      </c>
      <c r="B1061" t="e">
        <f>'Comm Input'!#REF!</f>
        <v>#REF!</v>
      </c>
      <c r="C1061" t="e">
        <f>'Comm Input'!#REF!</f>
        <v>#REF!</v>
      </c>
      <c r="D1061" s="90" t="e">
        <f>'Comm Input'!#REF!</f>
        <v>#REF!</v>
      </c>
      <c r="E1061" s="36" t="e">
        <f>'Comm Input'!#REF!</f>
        <v>#REF!</v>
      </c>
      <c r="F1061" s="23" t="e">
        <f>'Comm Input'!#REF!</f>
        <v>#REF!</v>
      </c>
      <c r="G1061" s="36" t="e">
        <f>'Comm Input'!#REF!</f>
        <v>#REF!</v>
      </c>
      <c r="H1061" s="36" t="e">
        <f>'Comm Input'!#REF!</f>
        <v>#REF!</v>
      </c>
      <c r="I1061" t="e">
        <f>'Comm Input'!#REF!</f>
        <v>#REF!</v>
      </c>
      <c r="J1061" s="23" t="e">
        <f>'Comm Input'!#REF!</f>
        <v>#REF!</v>
      </c>
      <c r="K1061" s="22" t="e">
        <f>'Comm Input'!#REF!</f>
        <v>#REF!</v>
      </c>
      <c r="L1061" s="23" t="e">
        <f>'Comm Input'!#REF!</f>
        <v>#REF!</v>
      </c>
      <c r="M1061" s="23" t="e">
        <f>'Comm Input'!#REF!</f>
        <v>#REF!</v>
      </c>
      <c r="N1061" s="23" t="e">
        <f>'Comm Input'!#REF!</f>
        <v>#REF!</v>
      </c>
      <c r="O1061" t="e">
        <f>'Comm Input'!#REF!</f>
        <v>#REF!</v>
      </c>
    </row>
    <row r="1062" spans="1:15" ht="15" x14ac:dyDescent="0.25">
      <c r="A1062" s="11" t="e">
        <f>'Comm Input'!#REF!</f>
        <v>#REF!</v>
      </c>
      <c r="B1062" s="11" t="e">
        <f>'Comm Input'!#REF!</f>
        <v>#REF!</v>
      </c>
      <c r="C1062" s="11" t="e">
        <f>'Comm Input'!#REF!</f>
        <v>#REF!</v>
      </c>
      <c r="D1062" s="11" t="e">
        <f>'Comm Input'!#REF!</f>
        <v>#REF!</v>
      </c>
      <c r="E1062" s="36" t="e">
        <f>'Comm Input'!#REF!</f>
        <v>#REF!</v>
      </c>
      <c r="F1062" s="23" t="e">
        <f>'Comm Input'!#REF!</f>
        <v>#REF!</v>
      </c>
      <c r="G1062" s="36" t="e">
        <f>'Comm Input'!#REF!</f>
        <v>#REF!</v>
      </c>
      <c r="H1062" s="36" t="e">
        <f>'Comm Input'!#REF!</f>
        <v>#REF!</v>
      </c>
      <c r="I1062" t="e">
        <f>'Comm Input'!#REF!</f>
        <v>#REF!</v>
      </c>
      <c r="J1062" s="23" t="e">
        <f>'Comm Input'!#REF!</f>
        <v>#REF!</v>
      </c>
      <c r="K1062" s="22" t="e">
        <f>'Comm Input'!#REF!</f>
        <v>#REF!</v>
      </c>
      <c r="L1062" s="23" t="e">
        <f>'Comm Input'!#REF!</f>
        <v>#REF!</v>
      </c>
      <c r="M1062" s="23" t="e">
        <f>'Comm Input'!#REF!</f>
        <v>#REF!</v>
      </c>
      <c r="N1062" s="23" t="e">
        <f>'Comm Input'!#REF!</f>
        <v>#REF!</v>
      </c>
      <c r="O1062" t="e">
        <f>'Comm Input'!#REF!</f>
        <v>#REF!</v>
      </c>
    </row>
    <row r="1063" spans="1:15" ht="15" x14ac:dyDescent="0.25">
      <c r="A1063" s="11" t="e">
        <f>'Comm Input'!#REF!</f>
        <v>#REF!</v>
      </c>
      <c r="B1063" s="11" t="e">
        <f>'Comm Input'!#REF!</f>
        <v>#REF!</v>
      </c>
      <c r="C1063" t="e">
        <f>'Comm Input'!#REF!</f>
        <v>#REF!</v>
      </c>
      <c r="D1063" s="12" t="e">
        <f>'Comm Input'!#REF!</f>
        <v>#REF!</v>
      </c>
      <c r="E1063" s="36" t="e">
        <f>'Comm Input'!#REF!</f>
        <v>#REF!</v>
      </c>
      <c r="F1063" s="23" t="e">
        <f>'Comm Input'!#REF!</f>
        <v>#REF!</v>
      </c>
      <c r="G1063" s="36" t="e">
        <f>'Comm Input'!#REF!</f>
        <v>#REF!</v>
      </c>
      <c r="H1063" s="36" t="e">
        <f>'Comm Input'!#REF!</f>
        <v>#REF!</v>
      </c>
      <c r="I1063" t="e">
        <f>'Comm Input'!#REF!</f>
        <v>#REF!</v>
      </c>
      <c r="J1063" s="23" t="e">
        <f>'Comm Input'!#REF!</f>
        <v>#REF!</v>
      </c>
      <c r="K1063" s="22" t="e">
        <f>'Comm Input'!#REF!</f>
        <v>#REF!</v>
      </c>
      <c r="L1063" s="23" t="e">
        <f>'Comm Input'!#REF!</f>
        <v>#REF!</v>
      </c>
      <c r="M1063" s="23" t="e">
        <f>'Comm Input'!#REF!</f>
        <v>#REF!</v>
      </c>
      <c r="N1063" s="23" t="e">
        <f>'Comm Input'!#REF!</f>
        <v>#REF!</v>
      </c>
      <c r="O1063" t="e">
        <f>'Comm Input'!#REF!</f>
        <v>#REF!</v>
      </c>
    </row>
    <row r="1064" spans="1:15" ht="15" x14ac:dyDescent="0.25">
      <c r="A1064" s="11" t="e">
        <f>'Comm Input'!#REF!</f>
        <v>#REF!</v>
      </c>
      <c r="B1064" s="11" t="e">
        <f>'Comm Input'!#REF!</f>
        <v>#REF!</v>
      </c>
      <c r="C1064" s="11" t="e">
        <f>'Comm Input'!#REF!</f>
        <v>#REF!</v>
      </c>
      <c r="D1064" s="11" t="e">
        <f>'Comm Input'!#REF!</f>
        <v>#REF!</v>
      </c>
      <c r="E1064" s="36" t="e">
        <f>'Comm Input'!#REF!</f>
        <v>#REF!</v>
      </c>
      <c r="F1064" s="23" t="e">
        <f>'Comm Input'!#REF!</f>
        <v>#REF!</v>
      </c>
      <c r="G1064" s="36" t="e">
        <f>'Comm Input'!#REF!</f>
        <v>#REF!</v>
      </c>
      <c r="H1064" s="36" t="e">
        <f>'Comm Input'!#REF!</f>
        <v>#REF!</v>
      </c>
      <c r="I1064" t="e">
        <f>'Comm Input'!#REF!</f>
        <v>#REF!</v>
      </c>
      <c r="J1064" s="23" t="e">
        <f>'Comm Input'!#REF!</f>
        <v>#REF!</v>
      </c>
      <c r="K1064" s="22" t="e">
        <f>'Comm Input'!#REF!</f>
        <v>#REF!</v>
      </c>
      <c r="L1064" s="23" t="e">
        <f>'Comm Input'!#REF!</f>
        <v>#REF!</v>
      </c>
      <c r="M1064" s="23" t="e">
        <f>'Comm Input'!#REF!</f>
        <v>#REF!</v>
      </c>
      <c r="N1064" s="23" t="e">
        <f>'Comm Input'!#REF!</f>
        <v>#REF!</v>
      </c>
      <c r="O1064" t="e">
        <f>'Comm Input'!#REF!</f>
        <v>#REF!</v>
      </c>
    </row>
    <row r="1065" spans="1:15" ht="15" x14ac:dyDescent="0.25">
      <c r="A1065" s="11" t="e">
        <f>'Comm Input'!#REF!</f>
        <v>#REF!</v>
      </c>
      <c r="B1065" t="e">
        <f>'Comm Input'!#REF!</f>
        <v>#REF!</v>
      </c>
      <c r="C1065" t="e">
        <f>'Comm Input'!#REF!</f>
        <v>#REF!</v>
      </c>
      <c r="D1065" s="39" t="e">
        <f>'Comm Input'!#REF!</f>
        <v>#REF!</v>
      </c>
      <c r="E1065" s="36" t="e">
        <f>'Comm Input'!#REF!</f>
        <v>#REF!</v>
      </c>
      <c r="F1065" s="22" t="e">
        <f>'Comm Input'!#REF!</f>
        <v>#REF!</v>
      </c>
      <c r="G1065" s="36" t="e">
        <f>'Comm Input'!#REF!</f>
        <v>#REF!</v>
      </c>
      <c r="H1065" s="38" t="e">
        <f>'Comm Input'!#REF!</f>
        <v>#REF!</v>
      </c>
      <c r="I1065" s="38" t="e">
        <f>'Comm Input'!#REF!</f>
        <v>#REF!</v>
      </c>
      <c r="J1065" s="22" t="e">
        <f>'Comm Input'!#REF!</f>
        <v>#REF!</v>
      </c>
      <c r="K1065" s="22" t="e">
        <f>'Comm Input'!#REF!</f>
        <v>#REF!</v>
      </c>
      <c r="L1065" s="23" t="e">
        <f>'Comm Input'!#REF!</f>
        <v>#REF!</v>
      </c>
      <c r="M1065" s="23" t="e">
        <f>'Comm Input'!#REF!</f>
        <v>#REF!</v>
      </c>
      <c r="N1065" s="23" t="e">
        <f>'Comm Input'!#REF!</f>
        <v>#REF!</v>
      </c>
      <c r="O1065" t="e">
        <f>'Comm Input'!#REF!</f>
        <v>#REF!</v>
      </c>
    </row>
    <row r="1066" spans="1:15" ht="15" x14ac:dyDescent="0.25">
      <c r="A1066" s="11" t="e">
        <f>'Comm Input'!#REF!</f>
        <v>#REF!</v>
      </c>
      <c r="B1066" t="e">
        <f>'Comm Input'!#REF!</f>
        <v>#REF!</v>
      </c>
      <c r="C1066" s="11" t="e">
        <f>'Comm Input'!#REF!</f>
        <v>#REF!</v>
      </c>
      <c r="D1066" s="40" t="e">
        <f>'Comm Input'!#REF!</f>
        <v>#REF!</v>
      </c>
      <c r="E1066" s="36" t="e">
        <f>'Comm Input'!#REF!</f>
        <v>#REF!</v>
      </c>
      <c r="F1066" s="22" t="e">
        <f>'Comm Input'!#REF!</f>
        <v>#REF!</v>
      </c>
      <c r="G1066" s="36" t="e">
        <f>'Comm Input'!#REF!</f>
        <v>#REF!</v>
      </c>
      <c r="H1066" s="38" t="e">
        <f>'Comm Input'!#REF!</f>
        <v>#REF!</v>
      </c>
      <c r="I1066" s="38" t="e">
        <f>'Comm Input'!#REF!</f>
        <v>#REF!</v>
      </c>
      <c r="J1066" s="22" t="e">
        <f>'Comm Input'!#REF!</f>
        <v>#REF!</v>
      </c>
      <c r="K1066" s="22" t="e">
        <f>'Comm Input'!#REF!</f>
        <v>#REF!</v>
      </c>
      <c r="L1066" s="23" t="e">
        <f>'Comm Input'!#REF!</f>
        <v>#REF!</v>
      </c>
      <c r="M1066" s="23" t="e">
        <f>'Comm Input'!#REF!</f>
        <v>#REF!</v>
      </c>
      <c r="N1066" s="23" t="e">
        <f>'Comm Input'!#REF!</f>
        <v>#REF!</v>
      </c>
      <c r="O1066" t="e">
        <f>'Comm Input'!#REF!</f>
        <v>#REF!</v>
      </c>
    </row>
    <row r="1067" spans="1:15" ht="15" x14ac:dyDescent="0.25">
      <c r="A1067" t="e">
        <f>'Comm Input'!#REF!</f>
        <v>#REF!</v>
      </c>
      <c r="B1067" t="e">
        <f>'Comm Input'!#REF!</f>
        <v>#REF!</v>
      </c>
      <c r="C1067" t="e">
        <f>'Comm Input'!#REF!</f>
        <v>#REF!</v>
      </c>
      <c r="D1067" t="e">
        <f>'Comm Input'!#REF!</f>
        <v>#REF!</v>
      </c>
      <c r="E1067" t="e">
        <f>'Comm Input'!#REF!</f>
        <v>#REF!</v>
      </c>
      <c r="F1067" t="e">
        <f>'Comm Input'!#REF!</f>
        <v>#REF!</v>
      </c>
      <c r="G1067" t="e">
        <f>'Comm Input'!#REF!</f>
        <v>#REF!</v>
      </c>
      <c r="H1067" t="e">
        <f>'Comm Input'!#REF!</f>
        <v>#REF!</v>
      </c>
      <c r="I1067" t="e">
        <f>'Comm Input'!#REF!</f>
        <v>#REF!</v>
      </c>
      <c r="J1067" t="e">
        <f>'Comm Input'!#REF!</f>
        <v>#REF!</v>
      </c>
      <c r="K1067" t="e">
        <f>'Comm Input'!#REF!</f>
        <v>#REF!</v>
      </c>
      <c r="L1067" t="e">
        <f>'Comm Input'!#REF!</f>
        <v>#REF!</v>
      </c>
      <c r="M1067" s="11" t="e">
        <f>'Comm Input'!#REF!</f>
        <v>#REF!</v>
      </c>
      <c r="N1067" s="11" t="e">
        <f>'Comm Input'!#REF!</f>
        <v>#REF!</v>
      </c>
      <c r="O1067" t="e">
        <f>'Comm Input'!#REF!</f>
        <v>#REF!</v>
      </c>
    </row>
    <row r="1068" spans="1:15" ht="23.25" x14ac:dyDescent="0.35">
      <c r="A1068" t="e">
        <f>'Comm Input'!#REF!</f>
        <v>#REF!</v>
      </c>
      <c r="B1068" t="e">
        <f>'Comm Input'!#REF!</f>
        <v>#REF!</v>
      </c>
      <c r="C1068" t="e">
        <f>'Comm Input'!#REF!</f>
        <v>#REF!</v>
      </c>
      <c r="D1068" t="e">
        <f>'Comm Input'!#REF!</f>
        <v>#REF!</v>
      </c>
      <c r="E1068" t="e">
        <f>'Comm Input'!#REF!</f>
        <v>#REF!</v>
      </c>
      <c r="F1068" t="e">
        <f>'Comm Input'!#REF!</f>
        <v>#REF!</v>
      </c>
      <c r="G1068" t="e">
        <f>'Comm Input'!#REF!</f>
        <v>#REF!</v>
      </c>
      <c r="H1068" t="e">
        <f>'Comm Input'!#REF!</f>
        <v>#REF!</v>
      </c>
      <c r="I1068" t="e">
        <f>'Comm Input'!#REF!</f>
        <v>#REF!</v>
      </c>
      <c r="J1068" t="e">
        <f>'Comm Input'!#REF!</f>
        <v>#REF!</v>
      </c>
      <c r="K1068" s="1177" t="e">
        <f>'Comm Input'!#REF!</f>
        <v>#REF!</v>
      </c>
      <c r="L1068" s="27" t="e">
        <f>'Comm Input'!#REF!</f>
        <v>#REF!</v>
      </c>
      <c r="M1068" s="164" t="e">
        <f>'Comm Input'!#REF!</f>
        <v>#REF!</v>
      </c>
      <c r="N1068" s="164" t="e">
        <f>'Comm Input'!#REF!</f>
        <v>#REF!</v>
      </c>
      <c r="O1068" s="109" t="e">
        <f>'Comm Input'!#REF!</f>
        <v>#REF!</v>
      </c>
    </row>
    <row r="1069" spans="1:15" ht="15" x14ac:dyDescent="0.25">
      <c r="A1069" t="e">
        <f>'Comm Input'!#REF!</f>
        <v>#REF!</v>
      </c>
      <c r="B1069" t="e">
        <f>'Comm Input'!#REF!</f>
        <v>#REF!</v>
      </c>
      <c r="C1069" t="e">
        <f>'Comm Input'!#REF!</f>
        <v>#REF!</v>
      </c>
      <c r="D1069" t="e">
        <f>'Comm Input'!#REF!</f>
        <v>#REF!</v>
      </c>
      <c r="E1069" t="e">
        <f>'Comm Input'!#REF!</f>
        <v>#REF!</v>
      </c>
      <c r="F1069" t="e">
        <f>'Comm Input'!#REF!</f>
        <v>#REF!</v>
      </c>
      <c r="G1069" t="e">
        <f>'Comm Input'!#REF!</f>
        <v>#REF!</v>
      </c>
      <c r="H1069" t="e">
        <f>'Comm Input'!#REF!</f>
        <v>#REF!</v>
      </c>
      <c r="I1069" t="e">
        <f>'Comm Input'!#REF!</f>
        <v>#REF!</v>
      </c>
      <c r="J1069" t="e">
        <f>'Comm Input'!#REF!</f>
        <v>#REF!</v>
      </c>
      <c r="K1069" t="e">
        <f>'Comm Input'!#REF!</f>
        <v>#REF!</v>
      </c>
      <c r="L1069" t="e">
        <f>'Comm Input'!#REF!</f>
        <v>#REF!</v>
      </c>
      <c r="M1069" s="11" t="e">
        <f>'Comm Input'!#REF!</f>
        <v>#REF!</v>
      </c>
      <c r="N1069" s="11" t="e">
        <f>'Comm Input'!#REF!</f>
        <v>#REF!</v>
      </c>
      <c r="O1069" t="e">
        <f>'Comm Input'!#REF!</f>
        <v>#REF!</v>
      </c>
    </row>
    <row r="1070" spans="1:15" ht="15" x14ac:dyDescent="0.25">
      <c r="A1070" t="e">
        <f>'Comm Input'!#REF!</f>
        <v>#REF!</v>
      </c>
      <c r="B1070" t="e">
        <f>'Comm Input'!#REF!</f>
        <v>#REF!</v>
      </c>
      <c r="C1070" t="e">
        <f>'Comm Input'!#REF!</f>
        <v>#REF!</v>
      </c>
      <c r="D1070" t="e">
        <f>'Comm Input'!#REF!</f>
        <v>#REF!</v>
      </c>
      <c r="E1070" t="e">
        <f>'Comm Input'!#REF!</f>
        <v>#REF!</v>
      </c>
      <c r="F1070" t="e">
        <f>'Comm Input'!#REF!</f>
        <v>#REF!</v>
      </c>
      <c r="G1070" t="e">
        <f>'Comm Input'!#REF!</f>
        <v>#REF!</v>
      </c>
      <c r="H1070" t="e">
        <f>'Comm Input'!#REF!</f>
        <v>#REF!</v>
      </c>
      <c r="I1070" t="e">
        <f>'Comm Input'!#REF!</f>
        <v>#REF!</v>
      </c>
      <c r="J1070" t="e">
        <f>'Comm Input'!#REF!</f>
        <v>#REF!</v>
      </c>
      <c r="K1070" t="e">
        <f>'Comm Input'!#REF!</f>
        <v>#REF!</v>
      </c>
      <c r="L1070" t="e">
        <f>'Comm Input'!#REF!</f>
        <v>#REF!</v>
      </c>
      <c r="M1070" s="11" t="e">
        <f>'Comm Input'!#REF!</f>
        <v>#REF!</v>
      </c>
      <c r="N1070" s="11" t="e">
        <f>'Comm Input'!#REF!</f>
        <v>#REF!</v>
      </c>
      <c r="O1070" t="e">
        <f>'Comm Input'!#REF!</f>
        <v>#REF!</v>
      </c>
    </row>
    <row r="1071" spans="1:15" ht="15" x14ac:dyDescent="0.25">
      <c r="A1071" t="e">
        <f>'Comm Input'!#REF!</f>
        <v>#REF!</v>
      </c>
      <c r="B1071" t="e">
        <f>'Comm Input'!#REF!</f>
        <v>#REF!</v>
      </c>
      <c r="C1071" t="e">
        <f>'Comm Input'!#REF!</f>
        <v>#REF!</v>
      </c>
      <c r="D1071" t="e">
        <f>'Comm Input'!#REF!</f>
        <v>#REF!</v>
      </c>
      <c r="E1071" t="e">
        <f>'Comm Input'!#REF!</f>
        <v>#REF!</v>
      </c>
      <c r="F1071" t="e">
        <f>'Comm Input'!#REF!</f>
        <v>#REF!</v>
      </c>
      <c r="G1071" t="e">
        <f>'Comm Input'!#REF!</f>
        <v>#REF!</v>
      </c>
      <c r="H1071" t="e">
        <f>'Comm Input'!#REF!</f>
        <v>#REF!</v>
      </c>
      <c r="I1071" t="e">
        <f>'Comm Input'!#REF!</f>
        <v>#REF!</v>
      </c>
      <c r="J1071" t="e">
        <f>'Comm Input'!#REF!</f>
        <v>#REF!</v>
      </c>
      <c r="K1071" t="e">
        <f>'Comm Input'!#REF!</f>
        <v>#REF!</v>
      </c>
      <c r="L1071" t="e">
        <f>'Comm Input'!#REF!</f>
        <v>#REF!</v>
      </c>
      <c r="M1071" s="11" t="e">
        <f>'Comm Input'!#REF!</f>
        <v>#REF!</v>
      </c>
      <c r="N1071" s="11" t="e">
        <f>'Comm Input'!#REF!</f>
        <v>#REF!</v>
      </c>
      <c r="O1071" t="e">
        <f>'Comm Input'!#REF!</f>
        <v>#REF!</v>
      </c>
    </row>
    <row r="1072" spans="1:15" ht="15" x14ac:dyDescent="0.25">
      <c r="A1072" s="199" t="e">
        <f>'Comm Input'!#REF!</f>
        <v>#REF!</v>
      </c>
      <c r="B1072" s="35" t="e">
        <f>'Comm Input'!#REF!</f>
        <v>#REF!</v>
      </c>
      <c r="C1072" s="46" t="e">
        <f>'Comm Input'!#REF!</f>
        <v>#REF!</v>
      </c>
      <c r="D1072" s="8" t="e">
        <f>'Comm Input'!#REF!</f>
        <v>#REF!</v>
      </c>
      <c r="E1072" s="158" t="e">
        <f>'Comm Input'!#REF!</f>
        <v>#REF!</v>
      </c>
      <c r="F1072" s="117" t="e">
        <f>'Comm Input'!#REF!</f>
        <v>#REF!</v>
      </c>
      <c r="G1072" s="158" t="e">
        <f>'Comm Input'!#REF!</f>
        <v>#REF!</v>
      </c>
      <c r="H1072" s="158" t="e">
        <f>'Comm Input'!#REF!</f>
        <v>#REF!</v>
      </c>
      <c r="I1072" s="158" t="e">
        <f>'Comm Input'!#REF!</f>
        <v>#REF!</v>
      </c>
      <c r="J1072" s="117" t="e">
        <f>'Comm Input'!#REF!</f>
        <v>#REF!</v>
      </c>
      <c r="K1072" s="158" t="e">
        <f>'Comm Input'!#REF!</f>
        <v>#REF!</v>
      </c>
      <c r="L1072" s="117" t="e">
        <f>'Comm Input'!#REF!</f>
        <v>#REF!</v>
      </c>
      <c r="M1072" s="159" t="e">
        <f>'Comm Input'!#REF!</f>
        <v>#REF!</v>
      </c>
      <c r="N1072" s="159" t="e">
        <f>'Comm Input'!#REF!</f>
        <v>#REF!</v>
      </c>
      <c r="O1072" s="158" t="e">
        <f>'Comm Input'!#REF!</f>
        <v>#REF!</v>
      </c>
    </row>
    <row r="1073" spans="1:15" ht="15" x14ac:dyDescent="0.25">
      <c r="A1073" t="e">
        <f>'Comm Input'!#REF!</f>
        <v>#REF!</v>
      </c>
      <c r="B1073" t="e">
        <f>'Comm Input'!#REF!</f>
        <v>#REF!</v>
      </c>
      <c r="C1073" t="e">
        <f>'Comm Input'!#REF!</f>
        <v>#REF!</v>
      </c>
      <c r="D1073" s="90" t="e">
        <f>'Comm Input'!#REF!</f>
        <v>#REF!</v>
      </c>
      <c r="E1073" s="36" t="e">
        <f>'Comm Input'!#REF!</f>
        <v>#REF!</v>
      </c>
      <c r="F1073" s="23" t="e">
        <f>'Comm Input'!#REF!</f>
        <v>#REF!</v>
      </c>
      <c r="G1073" s="36" t="e">
        <f>'Comm Input'!#REF!</f>
        <v>#REF!</v>
      </c>
      <c r="H1073" s="36" t="e">
        <f>'Comm Input'!#REF!</f>
        <v>#REF!</v>
      </c>
      <c r="I1073" t="e">
        <f>'Comm Input'!#REF!</f>
        <v>#REF!</v>
      </c>
      <c r="J1073" s="23" t="e">
        <f>'Comm Input'!#REF!</f>
        <v>#REF!</v>
      </c>
      <c r="K1073" s="22" t="e">
        <f>'Comm Input'!#REF!</f>
        <v>#REF!</v>
      </c>
      <c r="L1073" s="23" t="e">
        <f>'Comm Input'!#REF!</f>
        <v>#REF!</v>
      </c>
      <c r="M1073" s="23" t="e">
        <f>'Comm Input'!#REF!</f>
        <v>#REF!</v>
      </c>
      <c r="N1073" s="23" t="e">
        <f>'Comm Input'!#REF!</f>
        <v>#REF!</v>
      </c>
      <c r="O1073" t="e">
        <f>'Comm Input'!#REF!</f>
        <v>#REF!</v>
      </c>
    </row>
    <row r="1074" spans="1:15" ht="15" x14ac:dyDescent="0.25">
      <c r="A1074" s="11" t="e">
        <f>'Comm Input'!#REF!</f>
        <v>#REF!</v>
      </c>
      <c r="B1074" s="11" t="e">
        <f>'Comm Input'!#REF!</f>
        <v>#REF!</v>
      </c>
      <c r="C1074" s="11" t="e">
        <f>'Comm Input'!#REF!</f>
        <v>#REF!</v>
      </c>
      <c r="D1074" s="11" t="e">
        <f>'Comm Input'!#REF!</f>
        <v>#REF!</v>
      </c>
      <c r="E1074" s="36" t="e">
        <f>'Comm Input'!#REF!</f>
        <v>#REF!</v>
      </c>
      <c r="F1074" s="23" t="e">
        <f>'Comm Input'!#REF!</f>
        <v>#REF!</v>
      </c>
      <c r="G1074" s="36" t="e">
        <f>'Comm Input'!#REF!</f>
        <v>#REF!</v>
      </c>
      <c r="H1074" s="36" t="e">
        <f>'Comm Input'!#REF!</f>
        <v>#REF!</v>
      </c>
      <c r="I1074" t="e">
        <f>'Comm Input'!#REF!</f>
        <v>#REF!</v>
      </c>
      <c r="J1074" s="23" t="e">
        <f>'Comm Input'!#REF!</f>
        <v>#REF!</v>
      </c>
      <c r="K1074" s="22" t="e">
        <f>'Comm Input'!#REF!</f>
        <v>#REF!</v>
      </c>
      <c r="L1074" s="23" t="e">
        <f>'Comm Input'!#REF!</f>
        <v>#REF!</v>
      </c>
      <c r="M1074" s="23" t="e">
        <f>'Comm Input'!#REF!</f>
        <v>#REF!</v>
      </c>
      <c r="N1074" s="23" t="e">
        <f>'Comm Input'!#REF!</f>
        <v>#REF!</v>
      </c>
      <c r="O1074" t="e">
        <f>'Comm Input'!#REF!</f>
        <v>#REF!</v>
      </c>
    </row>
    <row r="1075" spans="1:15" ht="15" x14ac:dyDescent="0.25">
      <c r="A1075" s="11" t="e">
        <f>'Comm Input'!#REF!</f>
        <v>#REF!</v>
      </c>
      <c r="B1075" s="11" t="e">
        <f>'Comm Input'!#REF!</f>
        <v>#REF!</v>
      </c>
      <c r="C1075" t="e">
        <f>'Comm Input'!#REF!</f>
        <v>#REF!</v>
      </c>
      <c r="D1075" s="12" t="e">
        <f>'Comm Input'!#REF!</f>
        <v>#REF!</v>
      </c>
      <c r="E1075" s="36" t="e">
        <f>'Comm Input'!#REF!</f>
        <v>#REF!</v>
      </c>
      <c r="F1075" s="23" t="e">
        <f>'Comm Input'!#REF!</f>
        <v>#REF!</v>
      </c>
      <c r="G1075" s="36" t="e">
        <f>'Comm Input'!#REF!</f>
        <v>#REF!</v>
      </c>
      <c r="H1075" s="36" t="e">
        <f>'Comm Input'!#REF!</f>
        <v>#REF!</v>
      </c>
      <c r="I1075" t="e">
        <f>'Comm Input'!#REF!</f>
        <v>#REF!</v>
      </c>
      <c r="J1075" s="23" t="e">
        <f>'Comm Input'!#REF!</f>
        <v>#REF!</v>
      </c>
      <c r="K1075" s="22" t="e">
        <f>'Comm Input'!#REF!</f>
        <v>#REF!</v>
      </c>
      <c r="L1075" s="23" t="e">
        <f>'Comm Input'!#REF!</f>
        <v>#REF!</v>
      </c>
      <c r="M1075" s="23" t="e">
        <f>'Comm Input'!#REF!</f>
        <v>#REF!</v>
      </c>
      <c r="N1075" s="23" t="e">
        <f>'Comm Input'!#REF!</f>
        <v>#REF!</v>
      </c>
      <c r="O1075" t="e">
        <f>'Comm Input'!#REF!</f>
        <v>#REF!</v>
      </c>
    </row>
    <row r="1076" spans="1:15" ht="15" x14ac:dyDescent="0.25">
      <c r="A1076" s="11" t="e">
        <f>'Comm Input'!#REF!</f>
        <v>#REF!</v>
      </c>
      <c r="B1076" s="11" t="e">
        <f>'Comm Input'!#REF!</f>
        <v>#REF!</v>
      </c>
      <c r="C1076" s="11" t="e">
        <f>'Comm Input'!#REF!</f>
        <v>#REF!</v>
      </c>
      <c r="D1076" s="11" t="e">
        <f>'Comm Input'!#REF!</f>
        <v>#REF!</v>
      </c>
      <c r="E1076" s="36" t="e">
        <f>'Comm Input'!#REF!</f>
        <v>#REF!</v>
      </c>
      <c r="F1076" s="23" t="e">
        <f>'Comm Input'!#REF!</f>
        <v>#REF!</v>
      </c>
      <c r="G1076" s="36" t="e">
        <f>'Comm Input'!#REF!</f>
        <v>#REF!</v>
      </c>
      <c r="H1076" s="36" t="e">
        <f>'Comm Input'!#REF!</f>
        <v>#REF!</v>
      </c>
      <c r="I1076" t="e">
        <f>'Comm Input'!#REF!</f>
        <v>#REF!</v>
      </c>
      <c r="J1076" s="23" t="e">
        <f>'Comm Input'!#REF!</f>
        <v>#REF!</v>
      </c>
      <c r="K1076" s="22" t="e">
        <f>'Comm Input'!#REF!</f>
        <v>#REF!</v>
      </c>
      <c r="L1076" s="23" t="e">
        <f>'Comm Input'!#REF!</f>
        <v>#REF!</v>
      </c>
      <c r="M1076" s="23" t="e">
        <f>'Comm Input'!#REF!</f>
        <v>#REF!</v>
      </c>
      <c r="N1076" s="23" t="e">
        <f>'Comm Input'!#REF!</f>
        <v>#REF!</v>
      </c>
      <c r="O1076" t="e">
        <f>'Comm Input'!#REF!</f>
        <v>#REF!</v>
      </c>
    </row>
    <row r="1077" spans="1:15" ht="15" x14ac:dyDescent="0.25">
      <c r="A1077" s="11" t="e">
        <f>'Comm Input'!#REF!</f>
        <v>#REF!</v>
      </c>
      <c r="B1077" t="e">
        <f>'Comm Input'!#REF!</f>
        <v>#REF!</v>
      </c>
      <c r="C1077" t="e">
        <f>'Comm Input'!#REF!</f>
        <v>#REF!</v>
      </c>
      <c r="D1077" s="39" t="e">
        <f>'Comm Input'!#REF!</f>
        <v>#REF!</v>
      </c>
      <c r="E1077" s="36" t="e">
        <f>'Comm Input'!#REF!</f>
        <v>#REF!</v>
      </c>
      <c r="F1077" s="22" t="e">
        <f>'Comm Input'!#REF!</f>
        <v>#REF!</v>
      </c>
      <c r="G1077" s="36" t="e">
        <f>'Comm Input'!#REF!</f>
        <v>#REF!</v>
      </c>
      <c r="H1077" s="38" t="e">
        <f>'Comm Input'!#REF!</f>
        <v>#REF!</v>
      </c>
      <c r="I1077" s="38" t="e">
        <f>'Comm Input'!#REF!</f>
        <v>#REF!</v>
      </c>
      <c r="J1077" s="22" t="e">
        <f>'Comm Input'!#REF!</f>
        <v>#REF!</v>
      </c>
      <c r="K1077" s="22" t="e">
        <f>'Comm Input'!#REF!</f>
        <v>#REF!</v>
      </c>
      <c r="L1077" s="23" t="e">
        <f>'Comm Input'!#REF!</f>
        <v>#REF!</v>
      </c>
      <c r="M1077" s="23" t="e">
        <f>'Comm Input'!#REF!</f>
        <v>#REF!</v>
      </c>
      <c r="N1077" s="23" t="e">
        <f>'Comm Input'!#REF!</f>
        <v>#REF!</v>
      </c>
      <c r="O1077" t="e">
        <f>'Comm Input'!#REF!</f>
        <v>#REF!</v>
      </c>
    </row>
    <row r="1078" spans="1:15" ht="15" x14ac:dyDescent="0.25">
      <c r="A1078" s="11" t="e">
        <f>'Comm Input'!#REF!</f>
        <v>#REF!</v>
      </c>
      <c r="B1078" t="e">
        <f>'Comm Input'!#REF!</f>
        <v>#REF!</v>
      </c>
      <c r="C1078" s="11" t="e">
        <f>'Comm Input'!#REF!</f>
        <v>#REF!</v>
      </c>
      <c r="D1078" s="40" t="e">
        <f>'Comm Input'!#REF!</f>
        <v>#REF!</v>
      </c>
      <c r="E1078" s="36" t="e">
        <f>'Comm Input'!#REF!</f>
        <v>#REF!</v>
      </c>
      <c r="F1078" s="22" t="e">
        <f>'Comm Input'!#REF!</f>
        <v>#REF!</v>
      </c>
      <c r="G1078" s="36" t="e">
        <f>'Comm Input'!#REF!</f>
        <v>#REF!</v>
      </c>
      <c r="H1078" s="38" t="e">
        <f>'Comm Input'!#REF!</f>
        <v>#REF!</v>
      </c>
      <c r="I1078" s="38" t="e">
        <f>'Comm Input'!#REF!</f>
        <v>#REF!</v>
      </c>
      <c r="J1078" s="22" t="e">
        <f>'Comm Input'!#REF!</f>
        <v>#REF!</v>
      </c>
      <c r="K1078" s="22" t="e">
        <f>'Comm Input'!#REF!</f>
        <v>#REF!</v>
      </c>
      <c r="L1078" s="23" t="e">
        <f>'Comm Input'!#REF!</f>
        <v>#REF!</v>
      </c>
      <c r="M1078" s="23" t="e">
        <f>'Comm Input'!#REF!</f>
        <v>#REF!</v>
      </c>
      <c r="N1078" s="23" t="e">
        <f>'Comm Input'!#REF!</f>
        <v>#REF!</v>
      </c>
      <c r="O1078" t="e">
        <f>'Comm Input'!#REF!</f>
        <v>#REF!</v>
      </c>
    </row>
    <row r="1079" spans="1:15" ht="15" x14ac:dyDescent="0.25">
      <c r="A1079" t="e">
        <f>'Comm Input'!#REF!</f>
        <v>#REF!</v>
      </c>
      <c r="B1079" t="e">
        <f>'Comm Input'!#REF!</f>
        <v>#REF!</v>
      </c>
      <c r="C1079" t="e">
        <f>'Comm Input'!#REF!</f>
        <v>#REF!</v>
      </c>
      <c r="D1079" t="e">
        <f>'Comm Input'!#REF!</f>
        <v>#REF!</v>
      </c>
      <c r="E1079" t="e">
        <f>'Comm Input'!#REF!</f>
        <v>#REF!</v>
      </c>
      <c r="F1079" t="e">
        <f>'Comm Input'!#REF!</f>
        <v>#REF!</v>
      </c>
      <c r="G1079" t="e">
        <f>'Comm Input'!#REF!</f>
        <v>#REF!</v>
      </c>
      <c r="H1079" t="e">
        <f>'Comm Input'!#REF!</f>
        <v>#REF!</v>
      </c>
      <c r="I1079" t="e">
        <f>'Comm Input'!#REF!</f>
        <v>#REF!</v>
      </c>
      <c r="J1079" t="e">
        <f>'Comm Input'!#REF!</f>
        <v>#REF!</v>
      </c>
      <c r="K1079" t="e">
        <f>'Comm Input'!#REF!</f>
        <v>#REF!</v>
      </c>
      <c r="L1079" t="e">
        <f>'Comm Input'!#REF!</f>
        <v>#REF!</v>
      </c>
      <c r="M1079" s="11" t="e">
        <f>'Comm Input'!#REF!</f>
        <v>#REF!</v>
      </c>
      <c r="N1079" s="11" t="e">
        <f>'Comm Input'!#REF!</f>
        <v>#REF!</v>
      </c>
      <c r="O1079" t="e">
        <f>'Comm Input'!#REF!</f>
        <v>#REF!</v>
      </c>
    </row>
    <row r="1080" spans="1:15" ht="23.25" x14ac:dyDescent="0.35">
      <c r="A1080" t="e">
        <f>'Comm Input'!#REF!</f>
        <v>#REF!</v>
      </c>
      <c r="B1080" t="e">
        <f>'Comm Input'!#REF!</f>
        <v>#REF!</v>
      </c>
      <c r="C1080" t="e">
        <f>'Comm Input'!#REF!</f>
        <v>#REF!</v>
      </c>
      <c r="D1080" t="e">
        <f>'Comm Input'!#REF!</f>
        <v>#REF!</v>
      </c>
      <c r="E1080" t="e">
        <f>'Comm Input'!#REF!</f>
        <v>#REF!</v>
      </c>
      <c r="F1080" t="e">
        <f>'Comm Input'!#REF!</f>
        <v>#REF!</v>
      </c>
      <c r="G1080" t="e">
        <f>'Comm Input'!#REF!</f>
        <v>#REF!</v>
      </c>
      <c r="H1080" t="e">
        <f>'Comm Input'!#REF!</f>
        <v>#REF!</v>
      </c>
      <c r="I1080" t="e">
        <f>'Comm Input'!#REF!</f>
        <v>#REF!</v>
      </c>
      <c r="J1080" t="e">
        <f>'Comm Input'!#REF!</f>
        <v>#REF!</v>
      </c>
      <c r="K1080" s="1177" t="e">
        <f>'Comm Input'!#REF!</f>
        <v>#REF!</v>
      </c>
      <c r="L1080" s="27" t="e">
        <f>'Comm Input'!#REF!</f>
        <v>#REF!</v>
      </c>
      <c r="M1080" s="164" t="e">
        <f>'Comm Input'!#REF!</f>
        <v>#REF!</v>
      </c>
      <c r="N1080" s="164" t="e">
        <f>'Comm Input'!#REF!</f>
        <v>#REF!</v>
      </c>
      <c r="O1080" s="109" t="e">
        <f>'Comm Input'!#REF!</f>
        <v>#REF!</v>
      </c>
    </row>
    <row r="1081" spans="1:15" ht="15" x14ac:dyDescent="0.25">
      <c r="A1081" t="e">
        <f>'Comm Input'!#REF!</f>
        <v>#REF!</v>
      </c>
      <c r="B1081" t="e">
        <f>'Comm Input'!#REF!</f>
        <v>#REF!</v>
      </c>
      <c r="C1081" t="e">
        <f>'Comm Input'!#REF!</f>
        <v>#REF!</v>
      </c>
      <c r="D1081" t="e">
        <f>'Comm Input'!#REF!</f>
        <v>#REF!</v>
      </c>
      <c r="E1081" t="e">
        <f>'Comm Input'!#REF!</f>
        <v>#REF!</v>
      </c>
      <c r="F1081" t="e">
        <f>'Comm Input'!#REF!</f>
        <v>#REF!</v>
      </c>
      <c r="G1081" t="e">
        <f>'Comm Input'!#REF!</f>
        <v>#REF!</v>
      </c>
      <c r="H1081" t="e">
        <f>'Comm Input'!#REF!</f>
        <v>#REF!</v>
      </c>
      <c r="I1081" t="e">
        <f>'Comm Input'!#REF!</f>
        <v>#REF!</v>
      </c>
      <c r="J1081" t="e">
        <f>'Comm Input'!#REF!</f>
        <v>#REF!</v>
      </c>
      <c r="K1081" t="e">
        <f>'Comm Input'!#REF!</f>
        <v>#REF!</v>
      </c>
      <c r="L1081" t="e">
        <f>'Comm Input'!#REF!</f>
        <v>#REF!</v>
      </c>
      <c r="M1081" s="11" t="e">
        <f>'Comm Input'!#REF!</f>
        <v>#REF!</v>
      </c>
      <c r="N1081" s="11" t="e">
        <f>'Comm Input'!#REF!</f>
        <v>#REF!</v>
      </c>
      <c r="O1081" t="e">
        <f>'Comm Input'!#REF!</f>
        <v>#REF!</v>
      </c>
    </row>
    <row r="1082" spans="1:15" ht="15" x14ac:dyDescent="0.25">
      <c r="A1082" t="e">
        <f>'Comm Input'!#REF!</f>
        <v>#REF!</v>
      </c>
      <c r="B1082" t="e">
        <f>'Comm Input'!#REF!</f>
        <v>#REF!</v>
      </c>
      <c r="C1082" t="e">
        <f>'Comm Input'!#REF!</f>
        <v>#REF!</v>
      </c>
      <c r="D1082" t="e">
        <f>'Comm Input'!#REF!</f>
        <v>#REF!</v>
      </c>
      <c r="E1082" t="e">
        <f>'Comm Input'!#REF!</f>
        <v>#REF!</v>
      </c>
      <c r="F1082" t="e">
        <f>'Comm Input'!#REF!</f>
        <v>#REF!</v>
      </c>
      <c r="G1082" t="e">
        <f>'Comm Input'!#REF!</f>
        <v>#REF!</v>
      </c>
      <c r="H1082" t="e">
        <f>'Comm Input'!#REF!</f>
        <v>#REF!</v>
      </c>
      <c r="I1082" t="e">
        <f>'Comm Input'!#REF!</f>
        <v>#REF!</v>
      </c>
      <c r="J1082" t="e">
        <f>'Comm Input'!#REF!</f>
        <v>#REF!</v>
      </c>
      <c r="K1082" t="e">
        <f>'Comm Input'!#REF!</f>
        <v>#REF!</v>
      </c>
      <c r="L1082" t="e">
        <f>'Comm Input'!#REF!</f>
        <v>#REF!</v>
      </c>
      <c r="M1082" s="11" t="e">
        <f>'Comm Input'!#REF!</f>
        <v>#REF!</v>
      </c>
      <c r="N1082" s="11" t="e">
        <f>'Comm Input'!#REF!</f>
        <v>#REF!</v>
      </c>
      <c r="O1082" t="e">
        <f>'Comm Input'!#REF!</f>
        <v>#REF!</v>
      </c>
    </row>
    <row r="1083" spans="1:15" ht="15" x14ac:dyDescent="0.25">
      <c r="A1083" t="e">
        <f>'Comm Input'!#REF!</f>
        <v>#REF!</v>
      </c>
      <c r="B1083" t="e">
        <f>'Comm Input'!#REF!</f>
        <v>#REF!</v>
      </c>
      <c r="C1083" t="e">
        <f>'Comm Input'!#REF!</f>
        <v>#REF!</v>
      </c>
      <c r="D1083" t="e">
        <f>'Comm Input'!#REF!</f>
        <v>#REF!</v>
      </c>
      <c r="E1083" t="e">
        <f>'Comm Input'!#REF!</f>
        <v>#REF!</v>
      </c>
      <c r="F1083" t="e">
        <f>'Comm Input'!#REF!</f>
        <v>#REF!</v>
      </c>
      <c r="G1083" t="e">
        <f>'Comm Input'!#REF!</f>
        <v>#REF!</v>
      </c>
      <c r="H1083" t="e">
        <f>'Comm Input'!#REF!</f>
        <v>#REF!</v>
      </c>
      <c r="I1083" t="e">
        <f>'Comm Input'!#REF!</f>
        <v>#REF!</v>
      </c>
      <c r="J1083" t="e">
        <f>'Comm Input'!#REF!</f>
        <v>#REF!</v>
      </c>
      <c r="K1083" t="e">
        <f>'Comm Input'!#REF!</f>
        <v>#REF!</v>
      </c>
      <c r="L1083" t="e">
        <f>'Comm Input'!#REF!</f>
        <v>#REF!</v>
      </c>
      <c r="M1083" s="11" t="e">
        <f>'Comm Input'!#REF!</f>
        <v>#REF!</v>
      </c>
      <c r="N1083" s="11" t="e">
        <f>'Comm Input'!#REF!</f>
        <v>#REF!</v>
      </c>
      <c r="O1083" t="e">
        <f>'Comm Input'!#REF!</f>
        <v>#REF!</v>
      </c>
    </row>
    <row r="1084" spans="1:15" ht="15" x14ac:dyDescent="0.25">
      <c r="A1084" s="199" t="e">
        <f>'Comm Input'!#REF!</f>
        <v>#REF!</v>
      </c>
      <c r="B1084" s="35" t="e">
        <f>'Comm Input'!#REF!</f>
        <v>#REF!</v>
      </c>
      <c r="C1084" s="46" t="e">
        <f>'Comm Input'!#REF!</f>
        <v>#REF!</v>
      </c>
      <c r="D1084" s="8" t="e">
        <f>'Comm Input'!#REF!</f>
        <v>#REF!</v>
      </c>
      <c r="E1084" s="158" t="e">
        <f>'Comm Input'!#REF!</f>
        <v>#REF!</v>
      </c>
      <c r="F1084" s="117" t="e">
        <f>'Comm Input'!#REF!</f>
        <v>#REF!</v>
      </c>
      <c r="G1084" s="158" t="e">
        <f>'Comm Input'!#REF!</f>
        <v>#REF!</v>
      </c>
      <c r="H1084" s="158" t="e">
        <f>'Comm Input'!#REF!</f>
        <v>#REF!</v>
      </c>
      <c r="I1084" s="158" t="e">
        <f>'Comm Input'!#REF!</f>
        <v>#REF!</v>
      </c>
      <c r="J1084" s="117" t="e">
        <f>'Comm Input'!#REF!</f>
        <v>#REF!</v>
      </c>
      <c r="K1084" s="158" t="e">
        <f>'Comm Input'!#REF!</f>
        <v>#REF!</v>
      </c>
      <c r="L1084" s="117" t="e">
        <f>'Comm Input'!#REF!</f>
        <v>#REF!</v>
      </c>
      <c r="M1084" s="159" t="e">
        <f>'Comm Input'!#REF!</f>
        <v>#REF!</v>
      </c>
      <c r="N1084" s="159" t="e">
        <f>'Comm Input'!#REF!</f>
        <v>#REF!</v>
      </c>
      <c r="O1084" s="158" t="e">
        <f>'Comm Input'!#REF!</f>
        <v>#REF!</v>
      </c>
    </row>
    <row r="1085" spans="1:15" ht="15" x14ac:dyDescent="0.25">
      <c r="A1085" t="e">
        <f>'Comm Input'!#REF!</f>
        <v>#REF!</v>
      </c>
      <c r="B1085" t="e">
        <f>'Comm Input'!#REF!</f>
        <v>#REF!</v>
      </c>
      <c r="C1085" t="e">
        <f>'Comm Input'!#REF!</f>
        <v>#REF!</v>
      </c>
      <c r="D1085" s="90" t="e">
        <f>'Comm Input'!#REF!</f>
        <v>#REF!</v>
      </c>
      <c r="E1085" s="36" t="e">
        <f>'Comm Input'!#REF!</f>
        <v>#REF!</v>
      </c>
      <c r="F1085" s="23" t="e">
        <f>'Comm Input'!#REF!</f>
        <v>#REF!</v>
      </c>
      <c r="G1085" s="36" t="e">
        <f>'Comm Input'!#REF!</f>
        <v>#REF!</v>
      </c>
      <c r="H1085" s="36" t="e">
        <f>'Comm Input'!#REF!</f>
        <v>#REF!</v>
      </c>
      <c r="I1085" t="e">
        <f>'Comm Input'!#REF!</f>
        <v>#REF!</v>
      </c>
      <c r="J1085" s="23" t="e">
        <f>'Comm Input'!#REF!</f>
        <v>#REF!</v>
      </c>
      <c r="K1085" s="22" t="e">
        <f>'Comm Input'!#REF!</f>
        <v>#REF!</v>
      </c>
      <c r="L1085" s="23" t="e">
        <f>'Comm Input'!#REF!</f>
        <v>#REF!</v>
      </c>
      <c r="M1085" s="23" t="e">
        <f>'Comm Input'!#REF!</f>
        <v>#REF!</v>
      </c>
      <c r="N1085" s="23" t="e">
        <f>'Comm Input'!#REF!</f>
        <v>#REF!</v>
      </c>
      <c r="O1085" t="e">
        <f>'Comm Input'!#REF!</f>
        <v>#REF!</v>
      </c>
    </row>
    <row r="1086" spans="1:15" ht="15" x14ac:dyDescent="0.25">
      <c r="A1086" s="11" t="e">
        <f>'Comm Input'!#REF!</f>
        <v>#REF!</v>
      </c>
      <c r="B1086" s="11" t="e">
        <f>'Comm Input'!#REF!</f>
        <v>#REF!</v>
      </c>
      <c r="C1086" s="11" t="e">
        <f>'Comm Input'!#REF!</f>
        <v>#REF!</v>
      </c>
      <c r="D1086" s="11" t="e">
        <f>'Comm Input'!#REF!</f>
        <v>#REF!</v>
      </c>
      <c r="E1086" s="36" t="e">
        <f>'Comm Input'!#REF!</f>
        <v>#REF!</v>
      </c>
      <c r="F1086" s="23" t="e">
        <f>'Comm Input'!#REF!</f>
        <v>#REF!</v>
      </c>
      <c r="G1086" s="36" t="e">
        <f>'Comm Input'!#REF!</f>
        <v>#REF!</v>
      </c>
      <c r="H1086" s="36" t="e">
        <f>'Comm Input'!#REF!</f>
        <v>#REF!</v>
      </c>
      <c r="I1086" t="e">
        <f>'Comm Input'!#REF!</f>
        <v>#REF!</v>
      </c>
      <c r="J1086" s="23" t="e">
        <f>'Comm Input'!#REF!</f>
        <v>#REF!</v>
      </c>
      <c r="K1086" s="22" t="e">
        <f>'Comm Input'!#REF!</f>
        <v>#REF!</v>
      </c>
      <c r="L1086" s="23" t="e">
        <f>'Comm Input'!#REF!</f>
        <v>#REF!</v>
      </c>
      <c r="M1086" s="23" t="e">
        <f>'Comm Input'!#REF!</f>
        <v>#REF!</v>
      </c>
      <c r="N1086" s="23" t="e">
        <f>'Comm Input'!#REF!</f>
        <v>#REF!</v>
      </c>
      <c r="O1086" t="e">
        <f>'Comm Input'!#REF!</f>
        <v>#REF!</v>
      </c>
    </row>
    <row r="1087" spans="1:15" ht="15" x14ac:dyDescent="0.25">
      <c r="A1087" s="11" t="e">
        <f>'Comm Input'!#REF!</f>
        <v>#REF!</v>
      </c>
      <c r="B1087" s="11" t="e">
        <f>'Comm Input'!#REF!</f>
        <v>#REF!</v>
      </c>
      <c r="C1087" t="e">
        <f>'Comm Input'!#REF!</f>
        <v>#REF!</v>
      </c>
      <c r="D1087" s="12" t="e">
        <f>'Comm Input'!#REF!</f>
        <v>#REF!</v>
      </c>
      <c r="E1087" s="36" t="e">
        <f>'Comm Input'!#REF!</f>
        <v>#REF!</v>
      </c>
      <c r="F1087" s="23" t="e">
        <f>'Comm Input'!#REF!</f>
        <v>#REF!</v>
      </c>
      <c r="G1087" s="36" t="e">
        <f>'Comm Input'!#REF!</f>
        <v>#REF!</v>
      </c>
      <c r="H1087" s="36" t="e">
        <f>'Comm Input'!#REF!</f>
        <v>#REF!</v>
      </c>
      <c r="I1087" t="e">
        <f>'Comm Input'!#REF!</f>
        <v>#REF!</v>
      </c>
      <c r="J1087" s="23" t="e">
        <f>'Comm Input'!#REF!</f>
        <v>#REF!</v>
      </c>
      <c r="K1087" s="22" t="e">
        <f>'Comm Input'!#REF!</f>
        <v>#REF!</v>
      </c>
      <c r="L1087" s="23" t="e">
        <f>'Comm Input'!#REF!</f>
        <v>#REF!</v>
      </c>
      <c r="M1087" s="23" t="e">
        <f>'Comm Input'!#REF!</f>
        <v>#REF!</v>
      </c>
      <c r="N1087" s="23" t="e">
        <f>'Comm Input'!#REF!</f>
        <v>#REF!</v>
      </c>
      <c r="O1087" t="e">
        <f>'Comm Input'!#REF!</f>
        <v>#REF!</v>
      </c>
    </row>
    <row r="1088" spans="1:15" ht="15" x14ac:dyDescent="0.25">
      <c r="A1088" s="11" t="e">
        <f>'Comm Input'!#REF!</f>
        <v>#REF!</v>
      </c>
      <c r="B1088" s="11" t="e">
        <f>'Comm Input'!#REF!</f>
        <v>#REF!</v>
      </c>
      <c r="C1088" s="11" t="e">
        <f>'Comm Input'!#REF!</f>
        <v>#REF!</v>
      </c>
      <c r="D1088" s="11" t="e">
        <f>'Comm Input'!#REF!</f>
        <v>#REF!</v>
      </c>
      <c r="E1088" s="36" t="e">
        <f>'Comm Input'!#REF!</f>
        <v>#REF!</v>
      </c>
      <c r="F1088" s="23" t="e">
        <f>'Comm Input'!#REF!</f>
        <v>#REF!</v>
      </c>
      <c r="G1088" s="36" t="e">
        <f>'Comm Input'!#REF!</f>
        <v>#REF!</v>
      </c>
      <c r="H1088" s="36" t="e">
        <f>'Comm Input'!#REF!</f>
        <v>#REF!</v>
      </c>
      <c r="I1088" t="e">
        <f>'Comm Input'!#REF!</f>
        <v>#REF!</v>
      </c>
      <c r="J1088" s="23" t="e">
        <f>'Comm Input'!#REF!</f>
        <v>#REF!</v>
      </c>
      <c r="K1088" s="22" t="e">
        <f>'Comm Input'!#REF!</f>
        <v>#REF!</v>
      </c>
      <c r="L1088" s="23" t="e">
        <f>'Comm Input'!#REF!</f>
        <v>#REF!</v>
      </c>
      <c r="M1088" s="23" t="e">
        <f>'Comm Input'!#REF!</f>
        <v>#REF!</v>
      </c>
      <c r="N1088" s="23" t="e">
        <f>'Comm Input'!#REF!</f>
        <v>#REF!</v>
      </c>
      <c r="O1088" t="e">
        <f>'Comm Input'!#REF!</f>
        <v>#REF!</v>
      </c>
    </row>
    <row r="1089" spans="1:15" ht="15" x14ac:dyDescent="0.25">
      <c r="A1089" s="11" t="e">
        <f>'Comm Input'!#REF!</f>
        <v>#REF!</v>
      </c>
      <c r="B1089" t="e">
        <f>'Comm Input'!#REF!</f>
        <v>#REF!</v>
      </c>
      <c r="C1089" t="e">
        <f>'Comm Input'!#REF!</f>
        <v>#REF!</v>
      </c>
      <c r="D1089" s="39" t="e">
        <f>'Comm Input'!#REF!</f>
        <v>#REF!</v>
      </c>
      <c r="E1089" s="36" t="e">
        <f>'Comm Input'!#REF!</f>
        <v>#REF!</v>
      </c>
      <c r="F1089" s="22" t="e">
        <f>'Comm Input'!#REF!</f>
        <v>#REF!</v>
      </c>
      <c r="G1089" s="36" t="e">
        <f>'Comm Input'!#REF!</f>
        <v>#REF!</v>
      </c>
      <c r="H1089" s="38" t="e">
        <f>'Comm Input'!#REF!</f>
        <v>#REF!</v>
      </c>
      <c r="I1089" s="38" t="e">
        <f>'Comm Input'!#REF!</f>
        <v>#REF!</v>
      </c>
      <c r="J1089" s="22" t="e">
        <f>'Comm Input'!#REF!</f>
        <v>#REF!</v>
      </c>
      <c r="K1089" s="22" t="e">
        <f>'Comm Input'!#REF!</f>
        <v>#REF!</v>
      </c>
      <c r="L1089" s="23" t="e">
        <f>'Comm Input'!#REF!</f>
        <v>#REF!</v>
      </c>
      <c r="M1089" s="23" t="e">
        <f>'Comm Input'!#REF!</f>
        <v>#REF!</v>
      </c>
      <c r="N1089" s="23" t="e">
        <f>'Comm Input'!#REF!</f>
        <v>#REF!</v>
      </c>
      <c r="O1089" t="e">
        <f>'Comm Input'!#REF!</f>
        <v>#REF!</v>
      </c>
    </row>
    <row r="1090" spans="1:15" ht="15" x14ac:dyDescent="0.25">
      <c r="A1090" s="11" t="e">
        <f>'Comm Input'!#REF!</f>
        <v>#REF!</v>
      </c>
      <c r="B1090" t="e">
        <f>'Comm Input'!#REF!</f>
        <v>#REF!</v>
      </c>
      <c r="C1090" s="11" t="e">
        <f>'Comm Input'!#REF!</f>
        <v>#REF!</v>
      </c>
      <c r="D1090" s="40" t="e">
        <f>'Comm Input'!#REF!</f>
        <v>#REF!</v>
      </c>
      <c r="E1090" s="36" t="e">
        <f>'Comm Input'!#REF!</f>
        <v>#REF!</v>
      </c>
      <c r="F1090" s="22" t="e">
        <f>'Comm Input'!#REF!</f>
        <v>#REF!</v>
      </c>
      <c r="G1090" s="36" t="e">
        <f>'Comm Input'!#REF!</f>
        <v>#REF!</v>
      </c>
      <c r="H1090" s="38" t="e">
        <f>'Comm Input'!#REF!</f>
        <v>#REF!</v>
      </c>
      <c r="I1090" s="38" t="e">
        <f>'Comm Input'!#REF!</f>
        <v>#REF!</v>
      </c>
      <c r="J1090" s="22" t="e">
        <f>'Comm Input'!#REF!</f>
        <v>#REF!</v>
      </c>
      <c r="K1090" s="22" t="e">
        <f>'Comm Input'!#REF!</f>
        <v>#REF!</v>
      </c>
      <c r="L1090" s="23" t="e">
        <f>'Comm Input'!#REF!</f>
        <v>#REF!</v>
      </c>
      <c r="M1090" s="23" t="e">
        <f>'Comm Input'!#REF!</f>
        <v>#REF!</v>
      </c>
      <c r="N1090" s="23" t="e">
        <f>'Comm Input'!#REF!</f>
        <v>#REF!</v>
      </c>
      <c r="O1090" t="e">
        <f>'Comm Input'!#REF!</f>
        <v>#REF!</v>
      </c>
    </row>
    <row r="1091" spans="1:15" ht="15" x14ac:dyDescent="0.25">
      <c r="A1091" t="e">
        <f>'Comm Input'!#REF!</f>
        <v>#REF!</v>
      </c>
      <c r="B1091" t="e">
        <f>'Comm Input'!#REF!</f>
        <v>#REF!</v>
      </c>
      <c r="C1091" t="e">
        <f>'Comm Input'!#REF!</f>
        <v>#REF!</v>
      </c>
      <c r="D1091" t="e">
        <f>'Comm Input'!#REF!</f>
        <v>#REF!</v>
      </c>
      <c r="E1091" t="e">
        <f>'Comm Input'!#REF!</f>
        <v>#REF!</v>
      </c>
      <c r="F1091" t="e">
        <f>'Comm Input'!#REF!</f>
        <v>#REF!</v>
      </c>
      <c r="G1091" t="e">
        <f>'Comm Input'!#REF!</f>
        <v>#REF!</v>
      </c>
      <c r="H1091" t="e">
        <f>'Comm Input'!#REF!</f>
        <v>#REF!</v>
      </c>
      <c r="I1091" t="e">
        <f>'Comm Input'!#REF!</f>
        <v>#REF!</v>
      </c>
      <c r="J1091" t="e">
        <f>'Comm Input'!#REF!</f>
        <v>#REF!</v>
      </c>
      <c r="K1091" t="e">
        <f>'Comm Input'!#REF!</f>
        <v>#REF!</v>
      </c>
      <c r="L1091" t="e">
        <f>'Comm Input'!#REF!</f>
        <v>#REF!</v>
      </c>
      <c r="M1091" s="11" t="e">
        <f>'Comm Input'!#REF!</f>
        <v>#REF!</v>
      </c>
      <c r="N1091" s="11" t="e">
        <f>'Comm Input'!#REF!</f>
        <v>#REF!</v>
      </c>
      <c r="O1091" t="e">
        <f>'Comm Input'!#REF!</f>
        <v>#REF!</v>
      </c>
    </row>
    <row r="1092" spans="1:15" ht="23.25" x14ac:dyDescent="0.35">
      <c r="A1092" t="e">
        <f>'Comm Input'!#REF!</f>
        <v>#REF!</v>
      </c>
      <c r="B1092" t="e">
        <f>'Comm Input'!#REF!</f>
        <v>#REF!</v>
      </c>
      <c r="C1092" t="e">
        <f>'Comm Input'!#REF!</f>
        <v>#REF!</v>
      </c>
      <c r="D1092" t="e">
        <f>'Comm Input'!#REF!</f>
        <v>#REF!</v>
      </c>
      <c r="E1092" t="e">
        <f>'Comm Input'!#REF!</f>
        <v>#REF!</v>
      </c>
      <c r="F1092" t="e">
        <f>'Comm Input'!#REF!</f>
        <v>#REF!</v>
      </c>
      <c r="G1092" t="e">
        <f>'Comm Input'!#REF!</f>
        <v>#REF!</v>
      </c>
      <c r="H1092" t="e">
        <f>'Comm Input'!#REF!</f>
        <v>#REF!</v>
      </c>
      <c r="I1092" t="e">
        <f>'Comm Input'!#REF!</f>
        <v>#REF!</v>
      </c>
      <c r="J1092" t="e">
        <f>'Comm Input'!#REF!</f>
        <v>#REF!</v>
      </c>
      <c r="K1092" s="1177" t="e">
        <f>'Comm Input'!#REF!</f>
        <v>#REF!</v>
      </c>
      <c r="L1092" s="27" t="e">
        <f>'Comm Input'!#REF!</f>
        <v>#REF!</v>
      </c>
      <c r="M1092" s="1177" t="e">
        <f>'Comm Input'!#REF!</f>
        <v>#REF!</v>
      </c>
      <c r="N1092" s="164" t="e">
        <f>'Comm Input'!#REF!</f>
        <v>#REF!</v>
      </c>
      <c r="O1092" s="109" t="e">
        <f>'Comm Input'!#REF!</f>
        <v>#REF!</v>
      </c>
    </row>
    <row r="1093" spans="1:15" ht="15" x14ac:dyDescent="0.25">
      <c r="A1093" t="e">
        <f>'Comm Input'!#REF!</f>
        <v>#REF!</v>
      </c>
      <c r="B1093" t="e">
        <f>'Comm Input'!#REF!</f>
        <v>#REF!</v>
      </c>
      <c r="C1093" t="e">
        <f>'Comm Input'!#REF!</f>
        <v>#REF!</v>
      </c>
      <c r="D1093" t="e">
        <f>'Comm Input'!#REF!</f>
        <v>#REF!</v>
      </c>
      <c r="E1093" t="e">
        <f>'Comm Input'!#REF!</f>
        <v>#REF!</v>
      </c>
      <c r="F1093" t="e">
        <f>'Comm Input'!#REF!</f>
        <v>#REF!</v>
      </c>
      <c r="G1093" t="e">
        <f>'Comm Input'!#REF!</f>
        <v>#REF!</v>
      </c>
      <c r="H1093" t="e">
        <f>'Comm Input'!#REF!</f>
        <v>#REF!</v>
      </c>
      <c r="I1093" t="e">
        <f>'Comm Input'!#REF!</f>
        <v>#REF!</v>
      </c>
      <c r="J1093" t="e">
        <f>'Comm Input'!#REF!</f>
        <v>#REF!</v>
      </c>
      <c r="K1093" t="e">
        <f>'Comm Input'!#REF!</f>
        <v>#REF!</v>
      </c>
      <c r="L1093" t="e">
        <f>'Comm Input'!#REF!</f>
        <v>#REF!</v>
      </c>
      <c r="M1093" s="11" t="e">
        <f>'Comm Input'!#REF!</f>
        <v>#REF!</v>
      </c>
      <c r="N1093" s="11" t="e">
        <f>'Comm Input'!#REF!</f>
        <v>#REF!</v>
      </c>
      <c r="O1093" t="e">
        <f>'Comm Input'!#REF!</f>
        <v>#REF!</v>
      </c>
    </row>
    <row r="1094" spans="1:15" ht="15" x14ac:dyDescent="0.25">
      <c r="A1094" t="e">
        <f>'Comm Input'!#REF!</f>
        <v>#REF!</v>
      </c>
      <c r="B1094" t="e">
        <f>'Comm Input'!#REF!</f>
        <v>#REF!</v>
      </c>
      <c r="C1094" t="e">
        <f>'Comm Input'!#REF!</f>
        <v>#REF!</v>
      </c>
      <c r="D1094" t="e">
        <f>'Comm Input'!#REF!</f>
        <v>#REF!</v>
      </c>
      <c r="E1094" t="e">
        <f>'Comm Input'!#REF!</f>
        <v>#REF!</v>
      </c>
      <c r="F1094" t="e">
        <f>'Comm Input'!#REF!</f>
        <v>#REF!</v>
      </c>
      <c r="G1094" t="e">
        <f>'Comm Input'!#REF!</f>
        <v>#REF!</v>
      </c>
      <c r="H1094" t="e">
        <f>'Comm Input'!#REF!</f>
        <v>#REF!</v>
      </c>
      <c r="I1094" t="e">
        <f>'Comm Input'!#REF!</f>
        <v>#REF!</v>
      </c>
      <c r="J1094" t="e">
        <f>'Comm Input'!#REF!</f>
        <v>#REF!</v>
      </c>
      <c r="K1094" t="e">
        <f>'Comm Input'!#REF!</f>
        <v>#REF!</v>
      </c>
      <c r="L1094" t="e">
        <f>'Comm Input'!#REF!</f>
        <v>#REF!</v>
      </c>
      <c r="M1094" s="11" t="e">
        <f>'Comm Input'!#REF!</f>
        <v>#REF!</v>
      </c>
      <c r="N1094" s="11" t="e">
        <f>'Comm Input'!#REF!</f>
        <v>#REF!</v>
      </c>
      <c r="O1094" t="e">
        <f>'Comm Input'!#REF!</f>
        <v>#REF!</v>
      </c>
    </row>
    <row r="1095" spans="1:15" ht="15" x14ac:dyDescent="0.25">
      <c r="A1095" s="199" t="e">
        <f>'Comm Input'!#REF!</f>
        <v>#REF!</v>
      </c>
      <c r="B1095" s="35" t="e">
        <f>'Comm Input'!#REF!</f>
        <v>#REF!</v>
      </c>
      <c r="C1095" s="46" t="e">
        <f>'Comm Input'!#REF!</f>
        <v>#REF!</v>
      </c>
      <c r="D1095" s="8" t="e">
        <f>'Comm Input'!#REF!</f>
        <v>#REF!</v>
      </c>
      <c r="E1095" s="158" t="e">
        <f>'Comm Input'!#REF!</f>
        <v>#REF!</v>
      </c>
      <c r="F1095" s="117" t="e">
        <f>'Comm Input'!#REF!</f>
        <v>#REF!</v>
      </c>
      <c r="G1095" s="158" t="e">
        <f>'Comm Input'!#REF!</f>
        <v>#REF!</v>
      </c>
      <c r="H1095" s="158" t="e">
        <f>'Comm Input'!#REF!</f>
        <v>#REF!</v>
      </c>
      <c r="I1095" s="158" t="e">
        <f>'Comm Input'!#REF!</f>
        <v>#REF!</v>
      </c>
      <c r="J1095" s="117" t="e">
        <f>'Comm Input'!#REF!</f>
        <v>#REF!</v>
      </c>
      <c r="K1095" s="158" t="e">
        <f>'Comm Input'!#REF!</f>
        <v>#REF!</v>
      </c>
      <c r="L1095" s="117" t="e">
        <f>'Comm Input'!#REF!</f>
        <v>#REF!</v>
      </c>
      <c r="M1095" s="159" t="e">
        <f>'Comm Input'!#REF!</f>
        <v>#REF!</v>
      </c>
      <c r="N1095" s="159" t="e">
        <f>'Comm Input'!#REF!</f>
        <v>#REF!</v>
      </c>
      <c r="O1095" s="158" t="e">
        <f>'Comm Input'!#REF!</f>
        <v>#REF!</v>
      </c>
    </row>
    <row r="1096" spans="1:15" ht="15" x14ac:dyDescent="0.25">
      <c r="A1096" t="e">
        <f>'Comm Input'!#REF!</f>
        <v>#REF!</v>
      </c>
      <c r="B1096" t="e">
        <f>'Comm Input'!#REF!</f>
        <v>#REF!</v>
      </c>
      <c r="C1096" t="e">
        <f>'Comm Input'!#REF!</f>
        <v>#REF!</v>
      </c>
      <c r="D1096" s="90" t="e">
        <f>'Comm Input'!#REF!</f>
        <v>#REF!</v>
      </c>
      <c r="E1096" s="36" t="e">
        <f>'Comm Input'!#REF!</f>
        <v>#REF!</v>
      </c>
      <c r="F1096" s="23" t="e">
        <f>'Comm Input'!#REF!</f>
        <v>#REF!</v>
      </c>
      <c r="G1096" s="36" t="e">
        <f>'Comm Input'!#REF!</f>
        <v>#REF!</v>
      </c>
      <c r="H1096" s="36" t="e">
        <f>'Comm Input'!#REF!</f>
        <v>#REF!</v>
      </c>
      <c r="I1096" t="e">
        <f>'Comm Input'!#REF!</f>
        <v>#REF!</v>
      </c>
      <c r="J1096" s="23" t="e">
        <f>'Comm Input'!#REF!</f>
        <v>#REF!</v>
      </c>
      <c r="K1096" s="22" t="e">
        <f>'Comm Input'!#REF!</f>
        <v>#REF!</v>
      </c>
      <c r="L1096" s="23" t="e">
        <f>'Comm Input'!#REF!</f>
        <v>#REF!</v>
      </c>
      <c r="M1096" s="23" t="e">
        <f>'Comm Input'!#REF!</f>
        <v>#REF!</v>
      </c>
      <c r="N1096" s="23" t="e">
        <f>'Comm Input'!#REF!</f>
        <v>#REF!</v>
      </c>
      <c r="O1096" t="e">
        <f>'Comm Input'!#REF!</f>
        <v>#REF!</v>
      </c>
    </row>
    <row r="1097" spans="1:15" ht="15" x14ac:dyDescent="0.25">
      <c r="A1097" s="11" t="e">
        <f>'Comm Input'!#REF!</f>
        <v>#REF!</v>
      </c>
      <c r="B1097" s="11" t="e">
        <f>'Comm Input'!#REF!</f>
        <v>#REF!</v>
      </c>
      <c r="C1097" s="11" t="e">
        <f>'Comm Input'!#REF!</f>
        <v>#REF!</v>
      </c>
      <c r="D1097" s="11" t="e">
        <f>'Comm Input'!#REF!</f>
        <v>#REF!</v>
      </c>
      <c r="E1097" s="36" t="e">
        <f>'Comm Input'!#REF!</f>
        <v>#REF!</v>
      </c>
      <c r="F1097" s="23" t="e">
        <f>'Comm Input'!#REF!</f>
        <v>#REF!</v>
      </c>
      <c r="G1097" s="36" t="e">
        <f>'Comm Input'!#REF!</f>
        <v>#REF!</v>
      </c>
      <c r="H1097" s="36" t="e">
        <f>'Comm Input'!#REF!</f>
        <v>#REF!</v>
      </c>
      <c r="I1097" t="e">
        <f>'Comm Input'!#REF!</f>
        <v>#REF!</v>
      </c>
      <c r="J1097" s="23" t="e">
        <f>'Comm Input'!#REF!</f>
        <v>#REF!</v>
      </c>
      <c r="K1097" s="22" t="e">
        <f>'Comm Input'!#REF!</f>
        <v>#REF!</v>
      </c>
      <c r="L1097" s="23" t="e">
        <f>'Comm Input'!#REF!</f>
        <v>#REF!</v>
      </c>
      <c r="M1097" s="23" t="e">
        <f>'Comm Input'!#REF!</f>
        <v>#REF!</v>
      </c>
      <c r="N1097" s="23" t="e">
        <f>'Comm Input'!#REF!</f>
        <v>#REF!</v>
      </c>
      <c r="O1097" t="e">
        <f>'Comm Input'!#REF!</f>
        <v>#REF!</v>
      </c>
    </row>
    <row r="1098" spans="1:15" ht="15" x14ac:dyDescent="0.25">
      <c r="A1098" s="11" t="e">
        <f>'Comm Input'!#REF!</f>
        <v>#REF!</v>
      </c>
      <c r="B1098" s="11" t="e">
        <f>'Comm Input'!#REF!</f>
        <v>#REF!</v>
      </c>
      <c r="C1098" t="e">
        <f>'Comm Input'!#REF!</f>
        <v>#REF!</v>
      </c>
      <c r="D1098" s="12" t="e">
        <f>'Comm Input'!#REF!</f>
        <v>#REF!</v>
      </c>
      <c r="E1098" s="36" t="e">
        <f>'Comm Input'!#REF!</f>
        <v>#REF!</v>
      </c>
      <c r="F1098" s="23" t="e">
        <f>'Comm Input'!#REF!</f>
        <v>#REF!</v>
      </c>
      <c r="G1098" s="36" t="e">
        <f>'Comm Input'!#REF!</f>
        <v>#REF!</v>
      </c>
      <c r="H1098" s="36" t="e">
        <f>'Comm Input'!#REF!</f>
        <v>#REF!</v>
      </c>
      <c r="I1098" t="e">
        <f>'Comm Input'!#REF!</f>
        <v>#REF!</v>
      </c>
      <c r="J1098" s="23" t="e">
        <f>'Comm Input'!#REF!</f>
        <v>#REF!</v>
      </c>
      <c r="K1098" s="22" t="e">
        <f>'Comm Input'!#REF!</f>
        <v>#REF!</v>
      </c>
      <c r="L1098" s="23" t="e">
        <f>'Comm Input'!#REF!</f>
        <v>#REF!</v>
      </c>
      <c r="M1098" s="23" t="e">
        <f>'Comm Input'!#REF!</f>
        <v>#REF!</v>
      </c>
      <c r="N1098" s="23" t="e">
        <f>'Comm Input'!#REF!</f>
        <v>#REF!</v>
      </c>
      <c r="O1098" t="e">
        <f>'Comm Input'!#REF!</f>
        <v>#REF!</v>
      </c>
    </row>
    <row r="1099" spans="1:15" ht="15" x14ac:dyDescent="0.25">
      <c r="A1099" s="11" t="e">
        <f>'Comm Input'!#REF!</f>
        <v>#REF!</v>
      </c>
      <c r="B1099" s="11" t="e">
        <f>'Comm Input'!#REF!</f>
        <v>#REF!</v>
      </c>
      <c r="C1099" s="11" t="e">
        <f>'Comm Input'!#REF!</f>
        <v>#REF!</v>
      </c>
      <c r="D1099" s="11" t="e">
        <f>'Comm Input'!#REF!</f>
        <v>#REF!</v>
      </c>
      <c r="E1099" s="36" t="e">
        <f>'Comm Input'!#REF!</f>
        <v>#REF!</v>
      </c>
      <c r="F1099" s="23" t="e">
        <f>'Comm Input'!#REF!</f>
        <v>#REF!</v>
      </c>
      <c r="G1099" s="36" t="e">
        <f>'Comm Input'!#REF!</f>
        <v>#REF!</v>
      </c>
      <c r="H1099" s="36" t="e">
        <f>'Comm Input'!#REF!</f>
        <v>#REF!</v>
      </c>
      <c r="I1099" t="e">
        <f>'Comm Input'!#REF!</f>
        <v>#REF!</v>
      </c>
      <c r="J1099" s="23" t="e">
        <f>'Comm Input'!#REF!</f>
        <v>#REF!</v>
      </c>
      <c r="K1099" s="22" t="e">
        <f>'Comm Input'!#REF!</f>
        <v>#REF!</v>
      </c>
      <c r="L1099" s="23" t="e">
        <f>'Comm Input'!#REF!</f>
        <v>#REF!</v>
      </c>
      <c r="M1099" s="23" t="e">
        <f>'Comm Input'!#REF!</f>
        <v>#REF!</v>
      </c>
      <c r="N1099" s="23" t="e">
        <f>'Comm Input'!#REF!</f>
        <v>#REF!</v>
      </c>
      <c r="O1099" t="e">
        <f>'Comm Input'!#REF!</f>
        <v>#REF!</v>
      </c>
    </row>
    <row r="1100" spans="1:15" ht="15" x14ac:dyDescent="0.25">
      <c r="A1100" s="11" t="e">
        <f>'Comm Input'!#REF!</f>
        <v>#REF!</v>
      </c>
      <c r="B1100" t="e">
        <f>'Comm Input'!#REF!</f>
        <v>#REF!</v>
      </c>
      <c r="C1100" t="e">
        <f>'Comm Input'!#REF!</f>
        <v>#REF!</v>
      </c>
      <c r="D1100" s="39" t="e">
        <f>'Comm Input'!#REF!</f>
        <v>#REF!</v>
      </c>
      <c r="E1100" s="36" t="e">
        <f>'Comm Input'!#REF!</f>
        <v>#REF!</v>
      </c>
      <c r="F1100" s="22" t="e">
        <f>'Comm Input'!#REF!</f>
        <v>#REF!</v>
      </c>
      <c r="G1100" s="36" t="e">
        <f>'Comm Input'!#REF!</f>
        <v>#REF!</v>
      </c>
      <c r="H1100" s="38" t="e">
        <f>'Comm Input'!#REF!</f>
        <v>#REF!</v>
      </c>
      <c r="I1100" s="38" t="e">
        <f>'Comm Input'!#REF!</f>
        <v>#REF!</v>
      </c>
      <c r="J1100" s="22" t="e">
        <f>'Comm Input'!#REF!</f>
        <v>#REF!</v>
      </c>
      <c r="K1100" s="22" t="e">
        <f>'Comm Input'!#REF!</f>
        <v>#REF!</v>
      </c>
      <c r="L1100" s="23" t="e">
        <f>'Comm Input'!#REF!</f>
        <v>#REF!</v>
      </c>
      <c r="M1100" s="23" t="e">
        <f>'Comm Input'!#REF!</f>
        <v>#REF!</v>
      </c>
      <c r="N1100" s="23" t="e">
        <f>'Comm Input'!#REF!</f>
        <v>#REF!</v>
      </c>
      <c r="O1100" t="e">
        <f>'Comm Input'!#REF!</f>
        <v>#REF!</v>
      </c>
    </row>
    <row r="1101" spans="1:15" ht="15" x14ac:dyDescent="0.25">
      <c r="A1101" s="11" t="e">
        <f>'Comm Input'!#REF!</f>
        <v>#REF!</v>
      </c>
      <c r="B1101" t="e">
        <f>'Comm Input'!#REF!</f>
        <v>#REF!</v>
      </c>
      <c r="C1101" s="11" t="e">
        <f>'Comm Input'!#REF!</f>
        <v>#REF!</v>
      </c>
      <c r="D1101" s="40" t="e">
        <f>'Comm Input'!#REF!</f>
        <v>#REF!</v>
      </c>
      <c r="E1101" s="36" t="e">
        <f>'Comm Input'!#REF!</f>
        <v>#REF!</v>
      </c>
      <c r="F1101" s="22" t="e">
        <f>'Comm Input'!#REF!</f>
        <v>#REF!</v>
      </c>
      <c r="G1101" s="36" t="e">
        <f>'Comm Input'!#REF!</f>
        <v>#REF!</v>
      </c>
      <c r="H1101" s="38" t="e">
        <f>'Comm Input'!#REF!</f>
        <v>#REF!</v>
      </c>
      <c r="I1101" s="38" t="e">
        <f>'Comm Input'!#REF!</f>
        <v>#REF!</v>
      </c>
      <c r="J1101" s="22" t="e">
        <f>'Comm Input'!#REF!</f>
        <v>#REF!</v>
      </c>
      <c r="K1101" s="22" t="e">
        <f>'Comm Input'!#REF!</f>
        <v>#REF!</v>
      </c>
      <c r="L1101" s="23" t="e">
        <f>'Comm Input'!#REF!</f>
        <v>#REF!</v>
      </c>
      <c r="M1101" s="23" t="e">
        <f>'Comm Input'!#REF!</f>
        <v>#REF!</v>
      </c>
      <c r="N1101" s="23" t="e">
        <f>'Comm Input'!#REF!</f>
        <v>#REF!</v>
      </c>
      <c r="O1101" t="e">
        <f>'Comm Input'!#REF!</f>
        <v>#REF!</v>
      </c>
    </row>
    <row r="1102" spans="1:15" ht="15" x14ac:dyDescent="0.25">
      <c r="A1102" t="e">
        <f>'Comm Input'!#REF!</f>
        <v>#REF!</v>
      </c>
      <c r="B1102" t="e">
        <f>'Comm Input'!#REF!</f>
        <v>#REF!</v>
      </c>
      <c r="C1102" t="e">
        <f>'Comm Input'!#REF!</f>
        <v>#REF!</v>
      </c>
      <c r="D1102" t="e">
        <f>'Comm Input'!#REF!</f>
        <v>#REF!</v>
      </c>
      <c r="E1102" t="e">
        <f>'Comm Input'!#REF!</f>
        <v>#REF!</v>
      </c>
      <c r="F1102" t="e">
        <f>'Comm Input'!#REF!</f>
        <v>#REF!</v>
      </c>
      <c r="G1102" t="e">
        <f>'Comm Input'!#REF!</f>
        <v>#REF!</v>
      </c>
      <c r="H1102" t="e">
        <f>'Comm Input'!#REF!</f>
        <v>#REF!</v>
      </c>
      <c r="I1102" t="e">
        <f>'Comm Input'!#REF!</f>
        <v>#REF!</v>
      </c>
      <c r="J1102" t="e">
        <f>'Comm Input'!#REF!</f>
        <v>#REF!</v>
      </c>
      <c r="K1102" t="e">
        <f>'Comm Input'!#REF!</f>
        <v>#REF!</v>
      </c>
      <c r="L1102" t="e">
        <f>'Comm Input'!#REF!</f>
        <v>#REF!</v>
      </c>
      <c r="M1102" s="11" t="e">
        <f>'Comm Input'!#REF!</f>
        <v>#REF!</v>
      </c>
      <c r="N1102" s="11" t="e">
        <f>'Comm Input'!#REF!</f>
        <v>#REF!</v>
      </c>
      <c r="O1102" t="e">
        <f>'Comm Input'!#REF!</f>
        <v>#REF!</v>
      </c>
    </row>
    <row r="1103" spans="1:15" ht="23.25" x14ac:dyDescent="0.35">
      <c r="A1103" t="e">
        <f>'Comm Input'!#REF!</f>
        <v>#REF!</v>
      </c>
      <c r="B1103" t="e">
        <f>'Comm Input'!#REF!</f>
        <v>#REF!</v>
      </c>
      <c r="C1103" t="e">
        <f>'Comm Input'!#REF!</f>
        <v>#REF!</v>
      </c>
      <c r="D1103" t="e">
        <f>'Comm Input'!#REF!</f>
        <v>#REF!</v>
      </c>
      <c r="E1103" t="e">
        <f>'Comm Input'!#REF!</f>
        <v>#REF!</v>
      </c>
      <c r="F1103" t="e">
        <f>'Comm Input'!#REF!</f>
        <v>#REF!</v>
      </c>
      <c r="G1103" t="e">
        <f>'Comm Input'!#REF!</f>
        <v>#REF!</v>
      </c>
      <c r="H1103" t="e">
        <f>'Comm Input'!#REF!</f>
        <v>#REF!</v>
      </c>
      <c r="I1103" t="e">
        <f>'Comm Input'!#REF!</f>
        <v>#REF!</v>
      </c>
      <c r="J1103" t="e">
        <f>'Comm Input'!#REF!</f>
        <v>#REF!</v>
      </c>
      <c r="K1103" s="1177" t="e">
        <f>'Comm Input'!#REF!</f>
        <v>#REF!</v>
      </c>
      <c r="L1103" s="27" t="e">
        <f>'Comm Input'!#REF!</f>
        <v>#REF!</v>
      </c>
      <c r="M1103" s="1177" t="e">
        <f>'Comm Input'!#REF!</f>
        <v>#REF!</v>
      </c>
      <c r="N1103" s="164" t="e">
        <f>'Comm Input'!#REF!</f>
        <v>#REF!</v>
      </c>
      <c r="O1103" s="109" t="e">
        <f>'Comm Input'!#REF!</f>
        <v>#REF!</v>
      </c>
    </row>
    <row r="1104" spans="1:15" ht="23.25" x14ac:dyDescent="0.35">
      <c r="A1104" s="11"/>
      <c r="D1104" s="40"/>
      <c r="E1104" s="17"/>
      <c r="F1104" s="38"/>
      <c r="G1104" s="38"/>
      <c r="H1104" s="22"/>
      <c r="I1104" s="38"/>
      <c r="J1104" s="22"/>
      <c r="K1104" s="164"/>
      <c r="L1104" s="24"/>
      <c r="M1104" s="97"/>
      <c r="N1104" s="97"/>
      <c r="O1104"/>
    </row>
    <row r="1105" spans="1:15" x14ac:dyDescent="0.3">
      <c r="A1105" s="11" t="e">
        <f>'Comm Input'!#REF!</f>
        <v>#REF!</v>
      </c>
      <c r="B1105" t="e">
        <f>'Comm Input'!#REF!</f>
        <v>#REF!</v>
      </c>
      <c r="C1105" t="e">
        <f>'Comm Input'!#REF!</f>
        <v>#REF!</v>
      </c>
      <c r="D1105" t="e">
        <f>'Comm Input'!#REF!</f>
        <v>#REF!</v>
      </c>
      <c r="E1105" s="172" t="e">
        <f>'Comm Input'!#REF!</f>
        <v>#REF!</v>
      </c>
      <c r="F1105" s="56" t="e">
        <f>'Comm Input'!#REF!</f>
        <v>#REF!</v>
      </c>
      <c r="G1105" s="57"/>
      <c r="H1105" s="58"/>
      <c r="I1105" s="58"/>
      <c r="J1105" s="59"/>
      <c r="K1105" s="58"/>
      <c r="L1105" s="60"/>
      <c r="M1105" s="98"/>
      <c r="N1105" s="98" t="e">
        <f>'Comm Input'!#REF!</f>
        <v>#REF!</v>
      </c>
      <c r="O1105" s="88" t="e">
        <f>'Comm Input'!#REF!</f>
        <v>#REF!</v>
      </c>
    </row>
  </sheetData>
  <conditionalFormatting sqref="A2:B2 A1:J1 N1:XFD1 K2:XFD2 A3:XFD1048576">
    <cfRule type="cellIs" dxfId="7" priority="1" operator="equal">
      <formula>0</formula>
    </cfRule>
  </conditionalFormatting>
  <pageMargins left="0.7" right="0.7" top="0.75" bottom="0.75" header="0.3" footer="0.3"/>
  <pageSetup scale="41" fitToHeight="0" orientation="portrait" verticalDpi="4294967295"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K10"/>
  <sheetViews>
    <sheetView zoomScale="115" zoomScaleNormal="115" workbookViewId="0">
      <selection activeCell="B4" sqref="B4"/>
    </sheetView>
  </sheetViews>
  <sheetFormatPr defaultRowHeight="15" x14ac:dyDescent="0.25"/>
  <cols>
    <col min="2" max="2" width="12.28515625" customWidth="1"/>
    <col min="3" max="3" width="50.42578125" customWidth="1"/>
    <col min="4" max="4" width="11.42578125" customWidth="1"/>
    <col min="5" max="5" width="10.28515625" customWidth="1"/>
    <col min="6" max="6" width="17.42578125" customWidth="1"/>
  </cols>
  <sheetData>
    <row r="1" spans="1:11" ht="24" thickBot="1" x14ac:dyDescent="0.4">
      <c r="A1" s="1"/>
      <c r="B1" s="2" t="str">
        <f>('Comm Input'!A3)</f>
        <v>oas</v>
      </c>
      <c r="C1" s="161"/>
      <c r="D1" s="3" t="s">
        <v>806</v>
      </c>
      <c r="E1" s="163"/>
      <c r="F1" s="162"/>
      <c r="G1" s="30"/>
    </row>
    <row r="2" spans="1:11" ht="63.75" thickBot="1" x14ac:dyDescent="0.3">
      <c r="A2" s="75"/>
      <c r="B2" s="76" t="s">
        <v>807</v>
      </c>
      <c r="C2" s="77" t="s">
        <v>126</v>
      </c>
      <c r="D2" s="78" t="s">
        <v>136</v>
      </c>
      <c r="E2" s="79" t="s">
        <v>762</v>
      </c>
      <c r="F2" s="79" t="s">
        <v>142</v>
      </c>
      <c r="G2" s="80" t="s">
        <v>144</v>
      </c>
      <c r="H2" s="61"/>
      <c r="I2" s="61"/>
      <c r="J2" s="61"/>
      <c r="K2" s="61"/>
    </row>
    <row r="3" spans="1:11" x14ac:dyDescent="0.25">
      <c r="A3" s="61"/>
      <c r="B3" s="61"/>
      <c r="C3" s="61"/>
      <c r="D3" s="61"/>
      <c r="E3" s="61"/>
      <c r="F3" s="61"/>
      <c r="G3" s="61"/>
      <c r="H3" s="61"/>
      <c r="I3" s="61"/>
      <c r="J3" s="61"/>
      <c r="K3" s="61"/>
    </row>
    <row r="4" spans="1:11" x14ac:dyDescent="0.25">
      <c r="A4" s="70"/>
      <c r="B4" s="73"/>
      <c r="C4" s="70"/>
      <c r="D4" s="73"/>
      <c r="E4" s="74"/>
      <c r="F4" s="74"/>
      <c r="G4" s="74"/>
      <c r="H4" s="61"/>
      <c r="I4" s="61"/>
      <c r="J4" s="61"/>
      <c r="K4" s="61"/>
    </row>
    <row r="5" spans="1:11" x14ac:dyDescent="0.25">
      <c r="A5" s="70"/>
      <c r="B5" s="73"/>
      <c r="C5" s="70"/>
      <c r="D5" s="73"/>
      <c r="E5" s="74"/>
      <c r="F5" s="74"/>
      <c r="G5" s="1181"/>
      <c r="H5" s="61"/>
      <c r="I5" s="61"/>
      <c r="J5" s="61"/>
      <c r="K5" s="61"/>
    </row>
    <row r="6" spans="1:11" x14ac:dyDescent="0.25">
      <c r="A6" s="61"/>
      <c r="B6" s="61"/>
      <c r="C6" s="61"/>
      <c r="D6" s="61"/>
      <c r="E6" s="61"/>
      <c r="F6" s="61"/>
      <c r="G6" s="61"/>
      <c r="H6" s="61"/>
      <c r="I6" s="61"/>
      <c r="J6" s="61"/>
      <c r="K6" s="61"/>
    </row>
    <row r="7" spans="1:11" x14ac:dyDescent="0.25">
      <c r="A7" s="61"/>
      <c r="B7" s="61"/>
      <c r="C7" s="61"/>
      <c r="D7" s="61"/>
      <c r="E7" s="61"/>
      <c r="F7" s="61"/>
      <c r="G7" s="61"/>
      <c r="H7" s="61"/>
      <c r="I7" s="61"/>
      <c r="J7" s="61"/>
      <c r="K7" s="61"/>
    </row>
    <row r="8" spans="1:11" x14ac:dyDescent="0.25">
      <c r="A8" s="70"/>
      <c r="B8" s="70"/>
      <c r="C8" s="70"/>
      <c r="D8" s="71"/>
      <c r="E8" s="72"/>
      <c r="F8" s="72"/>
      <c r="G8" s="72"/>
      <c r="H8" s="61"/>
      <c r="I8" s="61"/>
      <c r="J8" s="61"/>
      <c r="K8" s="61"/>
    </row>
    <row r="9" spans="1:11" x14ac:dyDescent="0.25">
      <c r="A9" s="70"/>
      <c r="B9" s="73"/>
      <c r="C9" s="70"/>
      <c r="D9" s="73"/>
      <c r="E9" s="74"/>
      <c r="F9" s="74"/>
      <c r="G9" s="74"/>
      <c r="H9" s="61"/>
      <c r="I9" s="61"/>
      <c r="J9" s="61"/>
      <c r="K9" s="61"/>
    </row>
    <row r="10" spans="1:11" x14ac:dyDescent="0.25">
      <c r="A10" s="70"/>
      <c r="B10" s="73"/>
      <c r="C10" s="70"/>
      <c r="D10" s="73"/>
      <c r="E10" s="74"/>
      <c r="F10" s="74"/>
      <c r="G10" s="74"/>
      <c r="H10" s="61"/>
      <c r="I10" s="61"/>
      <c r="J10" s="61"/>
      <c r="K10" s="61"/>
    </row>
  </sheetData>
  <pageMargins left="0" right="0" top="0.25" bottom="0" header="0" footer="0"/>
  <pageSetup scale="87" orientation="landscape" verticalDpi="4294967295"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P107"/>
  <sheetViews>
    <sheetView zoomScale="85" zoomScaleNormal="85" workbookViewId="0">
      <pane ySplit="2" topLeftCell="A27" activePane="bottomLeft" state="frozen"/>
      <selection pane="bottomLeft" activeCell="O46" sqref="O46"/>
    </sheetView>
  </sheetViews>
  <sheetFormatPr defaultRowHeight="15" x14ac:dyDescent="0.25"/>
  <cols>
    <col min="2" max="2" width="29.7109375" bestFit="1" customWidth="1"/>
    <col min="4" max="4" width="15.42578125" style="89" customWidth="1"/>
    <col min="6" max="6" width="8.5703125" style="89"/>
    <col min="7" max="8" width="8.5703125" style="17"/>
    <col min="10" max="10" width="8.5703125" style="89"/>
    <col min="11" max="11" width="14.5703125" style="89" bestFit="1" customWidth="1"/>
    <col min="12" max="12" width="9.5703125" bestFit="1" customWidth="1"/>
    <col min="13" max="13" width="12.7109375" style="89" bestFit="1" customWidth="1"/>
    <col min="14" max="14" width="9.5703125" style="89" bestFit="1" customWidth="1"/>
    <col min="15" max="15" width="17.42578125" bestFit="1" customWidth="1"/>
    <col min="16" max="16" width="17.42578125" customWidth="1"/>
  </cols>
  <sheetData>
    <row r="1" spans="1:16" ht="24" thickBot="1" x14ac:dyDescent="0.4">
      <c r="A1" s="1"/>
      <c r="B1" s="2" t="str">
        <f>('Comm Input'!A3)</f>
        <v>oas</v>
      </c>
      <c r="C1" s="161"/>
      <c r="D1" s="109" t="s">
        <v>806</v>
      </c>
      <c r="E1" s="163"/>
      <c r="F1" s="120"/>
      <c r="G1" s="162"/>
      <c r="H1" s="162"/>
      <c r="I1" s="104"/>
      <c r="J1" s="120"/>
      <c r="K1" s="104"/>
      <c r="L1" s="30"/>
      <c r="M1" s="106"/>
      <c r="N1" s="115"/>
      <c r="O1" s="32"/>
      <c r="P1" s="31"/>
    </row>
    <row r="2" spans="1:16" ht="60.75" thickBot="1" x14ac:dyDescent="0.3">
      <c r="A2" s="131" t="s">
        <v>808</v>
      </c>
      <c r="B2" s="132" t="e">
        <f>SUM(O107)</f>
        <v>#REF!</v>
      </c>
      <c r="C2" s="33" t="s">
        <v>126</v>
      </c>
      <c r="D2" s="111" t="s">
        <v>136</v>
      </c>
      <c r="E2" s="34" t="s">
        <v>762</v>
      </c>
      <c r="F2" s="118"/>
      <c r="G2" s="93" t="s">
        <v>809</v>
      </c>
      <c r="H2" s="124"/>
      <c r="I2" s="34" t="s">
        <v>142</v>
      </c>
      <c r="J2" s="95"/>
      <c r="K2" s="5" t="s">
        <v>144</v>
      </c>
      <c r="L2" s="34" t="s">
        <v>145</v>
      </c>
      <c r="M2" s="6" t="s">
        <v>146</v>
      </c>
      <c r="N2" s="112"/>
      <c r="O2" s="96" t="s">
        <v>810</v>
      </c>
      <c r="P2" s="82" t="s">
        <v>811</v>
      </c>
    </row>
    <row r="4" spans="1:16" x14ac:dyDescent="0.25">
      <c r="A4" s="41"/>
      <c r="B4" s="35" t="s">
        <v>812</v>
      </c>
      <c r="C4" s="46"/>
      <c r="D4" s="101"/>
      <c r="E4" s="158"/>
      <c r="F4" s="117"/>
      <c r="G4" s="158"/>
      <c r="H4" s="158"/>
      <c r="I4" s="158">
        <v>0.03</v>
      </c>
      <c r="J4" s="117"/>
      <c r="K4" s="103"/>
      <c r="L4" s="117"/>
      <c r="M4" s="122"/>
      <c r="N4" s="122"/>
      <c r="O4" s="158">
        <v>2.5000000000000001E-3</v>
      </c>
      <c r="P4" s="158"/>
    </row>
    <row r="5" spans="1:16" x14ac:dyDescent="0.25">
      <c r="A5" s="11" t="e">
        <f>'Comm Input'!#REF!</f>
        <v>#REF!</v>
      </c>
      <c r="B5" s="11" t="e">
        <f>'Comm Input'!#REF!</f>
        <v>#REF!</v>
      </c>
      <c r="C5" s="11" t="e">
        <f>'Comm Input'!#REF!</f>
        <v>#REF!</v>
      </c>
      <c r="D5" s="28" t="e">
        <f>'Comm Input'!#REF!</f>
        <v>#REF!</v>
      </c>
      <c r="E5" s="36" t="e">
        <f>'Comm Input'!#REF!</f>
        <v>#REF!</v>
      </c>
      <c r="F5" s="23" t="e">
        <f>'Comm Input'!#REF!</f>
        <v>#REF!</v>
      </c>
      <c r="G5" s="13" t="e">
        <f>'Comm Input'!#REF!</f>
        <v>#REF!</v>
      </c>
      <c r="H5" s="36" t="e">
        <f>'Comm Input'!#REF!</f>
        <v>#REF!</v>
      </c>
      <c r="I5" s="36" t="e">
        <f>'Comm Input'!#REF!</f>
        <v>#REF!</v>
      </c>
      <c r="J5" s="23" t="e">
        <f>'Comm Input'!#REF!</f>
        <v>#REF!</v>
      </c>
      <c r="K5" s="16" t="e">
        <f>'Comm Input'!#REF!</f>
        <v>#REF!</v>
      </c>
      <c r="L5" s="23" t="e">
        <f>'Comm Input'!#REF!</f>
        <v>#REF!</v>
      </c>
      <c r="M5" s="23" t="e">
        <f>'Comm Input'!#REF!</f>
        <v>#REF!</v>
      </c>
      <c r="N5" s="23" t="e">
        <f>'Comm Input'!#REF!</f>
        <v>#REF!</v>
      </c>
      <c r="O5" s="23" t="e">
        <f>'Comm Input'!#REF!</f>
        <v>#REF!</v>
      </c>
      <c r="P5" s="23"/>
    </row>
    <row r="6" spans="1:16" x14ac:dyDescent="0.25">
      <c r="A6" s="11"/>
      <c r="B6" s="11"/>
      <c r="C6" s="11" t="e">
        <f>'Comm Input'!#REF!</f>
        <v>#REF!</v>
      </c>
      <c r="D6" s="28" t="e">
        <f>'Comm Input'!#REF!</f>
        <v>#REF!</v>
      </c>
      <c r="E6" s="36" t="e">
        <f>'Comm Input'!#REF!</f>
        <v>#REF!</v>
      </c>
      <c r="F6" s="23" t="e">
        <f>'Comm Input'!#REF!</f>
        <v>#REF!</v>
      </c>
      <c r="G6" s="13" t="e">
        <f>'Comm Input'!#REF!</f>
        <v>#REF!</v>
      </c>
      <c r="H6" s="36" t="e">
        <f>'Comm Input'!#REF!</f>
        <v>#REF!</v>
      </c>
      <c r="I6" s="36" t="e">
        <f>'Comm Input'!#REF!</f>
        <v>#REF!</v>
      </c>
      <c r="J6" s="23" t="e">
        <f>'Comm Input'!#REF!</f>
        <v>#REF!</v>
      </c>
      <c r="K6" s="16" t="e">
        <f>'Comm Input'!#REF!</f>
        <v>#REF!</v>
      </c>
      <c r="L6" s="23" t="e">
        <f>'Comm Input'!#REF!</f>
        <v>#REF!</v>
      </c>
      <c r="M6" s="16" t="e">
        <f>'Comm Input'!#REF!</f>
        <v>#REF!</v>
      </c>
      <c r="N6" s="23" t="e">
        <f>'Comm Input'!#REF!</f>
        <v>#REF!</v>
      </c>
      <c r="O6" s="23" t="e">
        <f>'Comm Input'!#REF!</f>
        <v>#REF!</v>
      </c>
      <c r="P6" s="23"/>
    </row>
    <row r="7" spans="1:16" x14ac:dyDescent="0.25">
      <c r="A7" s="11"/>
      <c r="B7" s="11"/>
      <c r="C7" s="11" t="e">
        <f>'Comm Input'!#REF!</f>
        <v>#REF!</v>
      </c>
      <c r="D7" s="28" t="e">
        <f>'Comm Input'!#REF!</f>
        <v>#REF!</v>
      </c>
      <c r="E7" s="36" t="e">
        <f>'Comm Input'!#REF!</f>
        <v>#REF!</v>
      </c>
      <c r="F7" s="23" t="e">
        <f>'Comm Input'!#REF!</f>
        <v>#REF!</v>
      </c>
      <c r="G7" s="13" t="e">
        <f>'Comm Input'!#REF!</f>
        <v>#REF!</v>
      </c>
      <c r="H7" s="36" t="e">
        <f>'Comm Input'!#REF!</f>
        <v>#REF!</v>
      </c>
      <c r="I7" s="36" t="e">
        <f>'Comm Input'!#REF!</f>
        <v>#REF!</v>
      </c>
      <c r="J7" s="23" t="e">
        <f>'Comm Input'!#REF!</f>
        <v>#REF!</v>
      </c>
      <c r="K7" s="16" t="e">
        <f>'Comm Input'!#REF!</f>
        <v>#REF!</v>
      </c>
      <c r="L7" s="23" t="e">
        <f>'Comm Input'!#REF!</f>
        <v>#REF!</v>
      </c>
      <c r="M7" s="23" t="e">
        <f>'Comm Input'!#REF!</f>
        <v>#REF!</v>
      </c>
      <c r="N7" s="23" t="e">
        <f>'Comm Input'!#REF!</f>
        <v>#REF!</v>
      </c>
      <c r="O7" s="23" t="e">
        <f>'Comm Input'!#REF!</f>
        <v>#REF!</v>
      </c>
      <c r="P7" s="23"/>
    </row>
    <row r="8" spans="1:16" x14ac:dyDescent="0.25">
      <c r="A8" s="11"/>
      <c r="B8" s="40"/>
      <c r="C8" s="11" t="e">
        <f>'Comm Input'!#REF!</f>
        <v>#REF!</v>
      </c>
      <c r="D8" s="28" t="e">
        <f>'Comm Input'!#REF!</f>
        <v>#REF!</v>
      </c>
      <c r="E8" s="36" t="e">
        <f>'Comm Input'!#REF!</f>
        <v>#REF!</v>
      </c>
      <c r="F8" s="23" t="e">
        <f>'Comm Input'!#REF!</f>
        <v>#REF!</v>
      </c>
      <c r="G8" s="13" t="e">
        <f>'Comm Input'!#REF!</f>
        <v>#REF!</v>
      </c>
      <c r="H8" s="36" t="e">
        <f>'Comm Input'!#REF!</f>
        <v>#REF!</v>
      </c>
      <c r="I8" s="36" t="e">
        <f>'Comm Input'!#REF!</f>
        <v>#REF!</v>
      </c>
      <c r="J8" s="23" t="e">
        <f>'Comm Input'!#REF!</f>
        <v>#REF!</v>
      </c>
      <c r="K8" s="16" t="e">
        <f>'Comm Input'!#REF!</f>
        <v>#REF!</v>
      </c>
      <c r="L8" s="23" t="e">
        <f>'Comm Input'!#REF!</f>
        <v>#REF!</v>
      </c>
      <c r="M8" s="16" t="e">
        <f>'Comm Input'!#REF!</f>
        <v>#REF!</v>
      </c>
      <c r="N8" s="23" t="e">
        <f>'Comm Input'!#REF!</f>
        <v>#REF!</v>
      </c>
      <c r="O8" s="23" t="e">
        <f>'Comm Input'!#REF!</f>
        <v>#REF!</v>
      </c>
      <c r="P8" s="23"/>
    </row>
    <row r="9" spans="1:16" ht="23.25" x14ac:dyDescent="0.35">
      <c r="A9" s="11"/>
      <c r="B9" s="40"/>
      <c r="C9" s="11"/>
      <c r="D9" s="28"/>
      <c r="E9" s="48"/>
      <c r="F9" s="49"/>
      <c r="G9" s="50"/>
      <c r="H9" s="48"/>
      <c r="I9" s="48"/>
      <c r="J9" s="49"/>
      <c r="K9" s="102"/>
      <c r="L9" s="49"/>
      <c r="M9" s="16"/>
      <c r="N9" s="49"/>
      <c r="O9" s="1172" t="e">
        <f>'Comm Input'!#REF!</f>
        <v>#REF!</v>
      </c>
      <c r="P9" s="27"/>
    </row>
    <row r="10" spans="1:16" x14ac:dyDescent="0.25">
      <c r="A10" s="11"/>
      <c r="B10" s="11"/>
      <c r="C10" s="11"/>
      <c r="D10" s="28"/>
      <c r="E10" s="36"/>
      <c r="F10" s="23"/>
      <c r="G10" s="13"/>
      <c r="H10" s="36"/>
      <c r="I10" s="36"/>
      <c r="J10" s="16"/>
      <c r="K10" s="23"/>
      <c r="L10" s="36"/>
      <c r="M10" s="23"/>
      <c r="N10" s="23"/>
      <c r="O10" s="23"/>
      <c r="P10" s="23"/>
    </row>
    <row r="11" spans="1:16" x14ac:dyDescent="0.25">
      <c r="A11" s="41"/>
      <c r="B11" s="35" t="s">
        <v>813</v>
      </c>
      <c r="C11" s="46"/>
      <c r="D11" s="101"/>
      <c r="E11" s="158"/>
      <c r="F11" s="117"/>
      <c r="G11" s="158"/>
      <c r="H11" s="158"/>
      <c r="I11" s="158">
        <v>0.03</v>
      </c>
      <c r="J11" s="117"/>
      <c r="K11" s="158"/>
      <c r="L11" s="117"/>
      <c r="M11" s="159"/>
      <c r="N11" s="122"/>
      <c r="O11" s="158">
        <v>2.5000000000000001E-3</v>
      </c>
      <c r="P11" s="49"/>
    </row>
    <row r="12" spans="1:16" ht="23.25" x14ac:dyDescent="0.35">
      <c r="A12" s="11" t="e">
        <f>'Comm Input'!#REF!</f>
        <v>#REF!</v>
      </c>
      <c r="B12" s="11" t="e">
        <f>'Comm Input'!#REF!</f>
        <v>#REF!</v>
      </c>
      <c r="C12" s="11" t="e">
        <f>'Comm Input'!#REF!</f>
        <v>#REF!</v>
      </c>
      <c r="D12" s="28" t="e">
        <f>'Comm Input'!#REF!</f>
        <v>#REF!</v>
      </c>
      <c r="E12" s="36" t="e">
        <f>'Comm Input'!#REF!</f>
        <v>#REF!</v>
      </c>
      <c r="F12" s="23" t="e">
        <f>'Comm Input'!#REF!</f>
        <v>#REF!</v>
      </c>
      <c r="G12" s="13" t="e">
        <f>'Comm Input'!#REF!</f>
        <v>#REF!</v>
      </c>
      <c r="H12" s="36" t="e">
        <f>'Comm Input'!#REF!</f>
        <v>#REF!</v>
      </c>
      <c r="I12" s="36" t="e">
        <f>'Comm Input'!#REF!</f>
        <v>#REF!</v>
      </c>
      <c r="J12" s="16" t="e">
        <f>'Comm Input'!#REF!</f>
        <v>#REF!</v>
      </c>
      <c r="K12" s="23"/>
      <c r="L12" s="36" t="e">
        <f>'Comm Input'!#REF!</f>
        <v>#REF!</v>
      </c>
      <c r="M12" s="23" t="e">
        <f>'Comm Input'!#REF!</f>
        <v>#REF!</v>
      </c>
      <c r="N12" s="16" t="e">
        <f>'Comm Input'!#REF!</f>
        <v>#REF!</v>
      </c>
      <c r="O12" s="23" t="e">
        <f>'Comm Input'!#REF!</f>
        <v>#REF!</v>
      </c>
      <c r="P12" s="27"/>
    </row>
    <row r="13" spans="1:16" x14ac:dyDescent="0.25">
      <c r="C13" t="e">
        <f>'Comm Input'!#REF!</f>
        <v>#REF!</v>
      </c>
      <c r="D13" s="89" t="e">
        <f>'Comm Input'!#REF!</f>
        <v>#REF!</v>
      </c>
      <c r="E13" t="e">
        <f>'Comm Input'!#REF!</f>
        <v>#REF!</v>
      </c>
      <c r="F13" s="89" t="e">
        <f>'Comm Input'!#REF!</f>
        <v>#REF!</v>
      </c>
      <c r="G13" s="17" t="e">
        <f>'Comm Input'!#REF!</f>
        <v>#REF!</v>
      </c>
      <c r="H13" s="17" t="e">
        <f>'Comm Input'!#REF!</f>
        <v>#REF!</v>
      </c>
      <c r="I13" t="e">
        <f>'Comm Input'!#REF!</f>
        <v>#REF!</v>
      </c>
      <c r="J13" s="89" t="e">
        <f>'Comm Input'!#REF!</f>
        <v>#REF!</v>
      </c>
      <c r="L13" t="e">
        <f>'Comm Input'!#REF!</f>
        <v>#REF!</v>
      </c>
      <c r="M13" s="89" t="e">
        <f>'Comm Input'!#REF!</f>
        <v>#REF!</v>
      </c>
      <c r="N13" s="89" t="e">
        <f>'Comm Input'!#REF!</f>
        <v>#REF!</v>
      </c>
      <c r="O13" s="89" t="e">
        <f>'Comm Input'!#REF!</f>
        <v>#REF!</v>
      </c>
    </row>
    <row r="14" spans="1:16" ht="23.25" x14ac:dyDescent="0.35">
      <c r="O14" s="1182" t="e">
        <f>'Comm Input'!#REF!</f>
        <v>#REF!</v>
      </c>
    </row>
    <row r="15" spans="1:16" x14ac:dyDescent="0.25">
      <c r="A15" s="41"/>
      <c r="B15" s="81"/>
      <c r="C15" s="82"/>
      <c r="D15" s="100"/>
      <c r="E15" s="52"/>
      <c r="F15" s="110"/>
      <c r="G15" s="52"/>
      <c r="H15" s="52"/>
      <c r="I15" s="52"/>
      <c r="J15" s="121"/>
      <c r="K15" s="110"/>
      <c r="L15" s="52"/>
      <c r="M15" s="110"/>
      <c r="N15" s="121"/>
      <c r="O15" s="52"/>
      <c r="P15" s="52"/>
    </row>
    <row r="16" spans="1:16" x14ac:dyDescent="0.25">
      <c r="A16" s="41"/>
      <c r="B16" s="35" t="s">
        <v>812</v>
      </c>
      <c r="C16" s="46"/>
      <c r="D16" s="101"/>
      <c r="E16" s="158"/>
      <c r="F16" s="117"/>
      <c r="G16" s="158"/>
      <c r="H16" s="158"/>
      <c r="I16" s="158">
        <v>0.02</v>
      </c>
      <c r="J16" s="117"/>
      <c r="K16" s="158"/>
      <c r="L16" s="117"/>
      <c r="M16" s="159"/>
      <c r="N16" s="159"/>
      <c r="O16" s="55">
        <v>1.25E-3</v>
      </c>
      <c r="P16" s="55"/>
    </row>
    <row r="17" spans="1:16" x14ac:dyDescent="0.25">
      <c r="A17" s="11" t="e">
        <f>'Comm Input'!#REF!</f>
        <v>#REF!</v>
      </c>
      <c r="B17" s="11" t="e">
        <f>'Comm Input'!#REF!</f>
        <v>#REF!</v>
      </c>
      <c r="C17" s="11" t="e">
        <f>'Comm Input'!#REF!</f>
        <v>#REF!</v>
      </c>
      <c r="D17" s="28" t="e">
        <f>'Comm Input'!#REF!</f>
        <v>#REF!</v>
      </c>
      <c r="E17" s="36" t="e">
        <f>'Comm Input'!#REF!</f>
        <v>#REF!</v>
      </c>
      <c r="F17" s="23" t="e">
        <f>'Comm Input'!#REF!</f>
        <v>#REF!</v>
      </c>
      <c r="G17" s="13" t="e">
        <f>'Comm Input'!#REF!</f>
        <v>#REF!</v>
      </c>
      <c r="H17" s="36" t="e">
        <f>'Comm Input'!#REF!</f>
        <v>#REF!</v>
      </c>
      <c r="I17" s="36" t="e">
        <f>'Comm Input'!#REF!</f>
        <v>#REF!</v>
      </c>
      <c r="J17" s="16" t="e">
        <f>'Comm Input'!#REF!</f>
        <v>#REF!</v>
      </c>
      <c r="K17" s="23" t="e">
        <f>'Comm Input'!#REF!</f>
        <v>#REF!</v>
      </c>
      <c r="L17" s="36" t="e">
        <f>'Comm Input'!#REF!</f>
        <v>#REF!</v>
      </c>
      <c r="M17" s="23" t="e">
        <f>'Comm Input'!#REF!</f>
        <v>#REF!</v>
      </c>
      <c r="N17" s="16" t="e">
        <f>'Comm Input'!#REF!</f>
        <v>#REF!</v>
      </c>
      <c r="O17" s="23" t="e">
        <f>'Comm Input'!#REF!</f>
        <v>#REF!</v>
      </c>
      <c r="P17" s="49"/>
    </row>
    <row r="18" spans="1:16" ht="14.65" customHeight="1" x14ac:dyDescent="0.35">
      <c r="A18" s="11"/>
      <c r="B18" s="40"/>
      <c r="C18" s="11"/>
      <c r="D18" s="28"/>
      <c r="E18" s="36"/>
      <c r="F18" s="23"/>
      <c r="G18" s="13"/>
      <c r="H18" s="36"/>
      <c r="I18" s="36"/>
      <c r="J18" s="16"/>
      <c r="K18" s="23"/>
      <c r="L18" s="36"/>
      <c r="M18" s="23"/>
      <c r="N18" s="16"/>
      <c r="O18" s="23"/>
      <c r="P18" s="27"/>
    </row>
    <row r="19" spans="1:16" x14ac:dyDescent="0.25">
      <c r="A19" s="11"/>
      <c r="B19" s="40"/>
      <c r="C19" s="11" t="e">
        <f>'Comm Input'!#REF!</f>
        <v>#REF!</v>
      </c>
      <c r="D19" s="28" t="e">
        <f>'Comm Input'!#REF!</f>
        <v>#REF!</v>
      </c>
      <c r="E19" s="36" t="e">
        <f>'Comm Input'!#REF!</f>
        <v>#REF!</v>
      </c>
      <c r="F19" s="23" t="e">
        <f>'Comm Input'!#REF!</f>
        <v>#REF!</v>
      </c>
      <c r="G19" s="13" t="e">
        <f>'Comm Input'!#REF!</f>
        <v>#REF!</v>
      </c>
      <c r="H19" s="36" t="e">
        <f>'Comm Input'!#REF!</f>
        <v>#REF!</v>
      </c>
      <c r="I19" s="36" t="e">
        <f>'Comm Input'!#REF!</f>
        <v>#REF!</v>
      </c>
      <c r="J19" s="16" t="e">
        <f>'Comm Input'!#REF!</f>
        <v>#REF!</v>
      </c>
      <c r="K19" s="23" t="e">
        <f>'Comm Input'!#REF!</f>
        <v>#REF!</v>
      </c>
      <c r="L19" s="36" t="e">
        <f>'Comm Input'!#REF!</f>
        <v>#REF!</v>
      </c>
      <c r="M19" s="23" t="e">
        <f>'Comm Input'!#REF!</f>
        <v>#REF!</v>
      </c>
      <c r="N19" s="16" t="e">
        <f>'Comm Input'!#REF!</f>
        <v>#REF!</v>
      </c>
      <c r="O19" s="23" t="e">
        <f>'Comm Input'!#REF!</f>
        <v>#REF!</v>
      </c>
      <c r="P19" s="49"/>
    </row>
    <row r="20" spans="1:16" x14ac:dyDescent="0.25">
      <c r="A20" s="41"/>
      <c r="B20" s="81"/>
      <c r="C20" s="11" t="e">
        <f>'Comm Input'!#REF!</f>
        <v>#REF!</v>
      </c>
      <c r="D20" s="28" t="e">
        <f>'Comm Input'!#REF!</f>
        <v>#REF!</v>
      </c>
      <c r="E20" s="36" t="e">
        <f>'Comm Input'!#REF!</f>
        <v>#REF!</v>
      </c>
      <c r="F20" s="23" t="e">
        <f>'Comm Input'!#REF!</f>
        <v>#REF!</v>
      </c>
      <c r="G20" s="13" t="e">
        <f>'Comm Input'!#REF!</f>
        <v>#REF!</v>
      </c>
      <c r="H20" s="36" t="e">
        <f>'Comm Input'!#REF!</f>
        <v>#REF!</v>
      </c>
      <c r="I20" s="36" t="e">
        <f>'Comm Input'!#REF!</f>
        <v>#REF!</v>
      </c>
      <c r="J20" s="16" t="e">
        <f>'Comm Input'!#REF!</f>
        <v>#REF!</v>
      </c>
      <c r="K20" s="23" t="e">
        <f>'Comm Input'!#REF!</f>
        <v>#REF!</v>
      </c>
      <c r="L20" s="36" t="e">
        <f>'Comm Input'!#REF!</f>
        <v>#REF!</v>
      </c>
      <c r="M20" s="23" t="e">
        <f>'Comm Input'!#REF!</f>
        <v>#REF!</v>
      </c>
      <c r="N20" s="16" t="e">
        <f>'Comm Input'!#REF!</f>
        <v>#REF!</v>
      </c>
      <c r="O20" s="23" t="e">
        <f>'Comm Input'!#REF!</f>
        <v>#REF!</v>
      </c>
      <c r="P20" s="83"/>
    </row>
    <row r="21" spans="1:16" x14ac:dyDescent="0.25">
      <c r="A21" s="11"/>
      <c r="B21" s="11"/>
      <c r="C21" s="11" t="e">
        <f>'Comm Input'!#REF!</f>
        <v>#REF!</v>
      </c>
      <c r="D21" s="28" t="e">
        <f>'Comm Input'!#REF!</f>
        <v>#REF!</v>
      </c>
      <c r="E21" s="36" t="e">
        <f>'Comm Input'!#REF!</f>
        <v>#REF!</v>
      </c>
      <c r="F21" s="23" t="e">
        <f>'Comm Input'!#REF!</f>
        <v>#REF!</v>
      </c>
      <c r="G21" s="13" t="e">
        <f>'Comm Input'!#REF!</f>
        <v>#REF!</v>
      </c>
      <c r="H21" s="36" t="e">
        <f>'Comm Input'!#REF!</f>
        <v>#REF!</v>
      </c>
      <c r="I21" s="36" t="e">
        <f>'Comm Input'!#REF!</f>
        <v>#REF!</v>
      </c>
      <c r="J21" s="16" t="e">
        <f>'Comm Input'!#REF!</f>
        <v>#REF!</v>
      </c>
      <c r="K21" s="23" t="e">
        <f>'Comm Input'!#REF!</f>
        <v>#REF!</v>
      </c>
      <c r="L21" s="36" t="e">
        <f>'Comm Input'!#REF!</f>
        <v>#REF!</v>
      </c>
      <c r="M21" s="23" t="e">
        <f>'Comm Input'!#REF!</f>
        <v>#REF!</v>
      </c>
      <c r="N21" s="16" t="e">
        <f>'Comm Input'!#REF!</f>
        <v>#REF!</v>
      </c>
      <c r="O21" s="23" t="e">
        <f>'Comm Input'!#REF!</f>
        <v>#REF!</v>
      </c>
      <c r="P21" s="23"/>
    </row>
    <row r="22" spans="1:16" x14ac:dyDescent="0.25">
      <c r="A22" s="11"/>
      <c r="B22" s="40"/>
      <c r="C22" s="11" t="e">
        <f>'Comm Input'!#REF!</f>
        <v>#REF!</v>
      </c>
      <c r="D22" s="28" t="e">
        <f>'Comm Input'!#REF!</f>
        <v>#REF!</v>
      </c>
      <c r="E22" s="36" t="e">
        <f>'Comm Input'!#REF!</f>
        <v>#REF!</v>
      </c>
      <c r="F22" s="23" t="e">
        <f>'Comm Input'!#REF!</f>
        <v>#REF!</v>
      </c>
      <c r="G22" s="13" t="e">
        <f>'Comm Input'!#REF!</f>
        <v>#REF!</v>
      </c>
      <c r="H22" s="36" t="e">
        <f>'Comm Input'!#REF!</f>
        <v>#REF!</v>
      </c>
      <c r="I22" s="36" t="e">
        <f>'Comm Input'!#REF!</f>
        <v>#REF!</v>
      </c>
      <c r="J22" s="16" t="e">
        <f>'Comm Input'!#REF!</f>
        <v>#REF!</v>
      </c>
      <c r="K22" s="23" t="e">
        <f>'Comm Input'!#REF!</f>
        <v>#REF!</v>
      </c>
      <c r="L22" s="36" t="e">
        <f>'Comm Input'!#REF!</f>
        <v>#REF!</v>
      </c>
      <c r="M22" s="23" t="e">
        <f>'Comm Input'!#REF!</f>
        <v>#REF!</v>
      </c>
      <c r="N22" s="16" t="e">
        <f>'Comm Input'!#REF!</f>
        <v>#REF!</v>
      </c>
      <c r="O22" s="23" t="e">
        <f>'Comm Input'!#REF!</f>
        <v>#REF!</v>
      </c>
      <c r="P22" s="23"/>
    </row>
    <row r="23" spans="1:16" x14ac:dyDescent="0.25">
      <c r="A23" s="11"/>
      <c r="C23" s="11" t="e">
        <f>'Comm Input'!#REF!</f>
        <v>#REF!</v>
      </c>
      <c r="D23" s="28" t="e">
        <f>'Comm Input'!#REF!</f>
        <v>#REF!</v>
      </c>
      <c r="E23" s="36" t="e">
        <f>'Comm Input'!#REF!</f>
        <v>#REF!</v>
      </c>
      <c r="F23" s="23" t="e">
        <f>'Comm Input'!#REF!</f>
        <v>#REF!</v>
      </c>
      <c r="G23" s="13" t="e">
        <f>'Comm Input'!#REF!</f>
        <v>#REF!</v>
      </c>
      <c r="H23" s="36" t="e">
        <f>'Comm Input'!#REF!</f>
        <v>#REF!</v>
      </c>
      <c r="I23" s="36" t="e">
        <f>'Comm Input'!#REF!</f>
        <v>#REF!</v>
      </c>
      <c r="J23" s="16" t="e">
        <f>'Comm Input'!#REF!</f>
        <v>#REF!</v>
      </c>
      <c r="K23" s="23" t="e">
        <f>'Comm Input'!#REF!</f>
        <v>#REF!</v>
      </c>
      <c r="L23" s="36" t="e">
        <f>'Comm Input'!#REF!</f>
        <v>#REF!</v>
      </c>
      <c r="M23" s="23" t="e">
        <f>'Comm Input'!#REF!</f>
        <v>#REF!</v>
      </c>
      <c r="N23" s="16" t="e">
        <f>'Comm Input'!#REF!</f>
        <v>#REF!</v>
      </c>
      <c r="O23" s="23" t="e">
        <f>'Comm Input'!#REF!</f>
        <v>#REF!</v>
      </c>
      <c r="P23" s="23"/>
    </row>
    <row r="24" spans="1:16" x14ac:dyDescent="0.25">
      <c r="A24" s="11"/>
      <c r="C24" s="11" t="e">
        <f>'Comm Input'!#REF!</f>
        <v>#REF!</v>
      </c>
      <c r="D24" s="28" t="e">
        <f>'Comm Input'!#REF!</f>
        <v>#REF!</v>
      </c>
      <c r="E24" s="36" t="e">
        <f>'Comm Input'!#REF!</f>
        <v>#REF!</v>
      </c>
      <c r="F24" s="23" t="e">
        <f>'Comm Input'!#REF!</f>
        <v>#REF!</v>
      </c>
      <c r="G24" s="13" t="e">
        <f>'Comm Input'!#REF!</f>
        <v>#REF!</v>
      </c>
      <c r="H24" s="36" t="e">
        <f>'Comm Input'!#REF!</f>
        <v>#REF!</v>
      </c>
      <c r="I24" s="36" t="e">
        <f>'Comm Input'!#REF!</f>
        <v>#REF!</v>
      </c>
      <c r="J24" s="16" t="e">
        <f>'Comm Input'!#REF!</f>
        <v>#REF!</v>
      </c>
      <c r="K24" s="23" t="e">
        <f>'Comm Input'!#REF!</f>
        <v>#REF!</v>
      </c>
      <c r="L24" s="36" t="e">
        <f>'Comm Input'!#REF!</f>
        <v>#REF!</v>
      </c>
      <c r="M24" s="23" t="e">
        <f>'Comm Input'!#REF!</f>
        <v>#REF!</v>
      </c>
      <c r="N24" s="16" t="e">
        <f>'Comm Input'!#REF!</f>
        <v>#REF!</v>
      </c>
      <c r="O24" s="23" t="e">
        <f>'Comm Input'!#REF!</f>
        <v>#REF!</v>
      </c>
      <c r="P24" s="23"/>
    </row>
    <row r="25" spans="1:16" x14ac:dyDescent="0.25">
      <c r="A25" s="11"/>
      <c r="C25" s="11" t="e">
        <f>'Comm Input'!#REF!</f>
        <v>#REF!</v>
      </c>
      <c r="D25" s="28" t="e">
        <f>'Comm Input'!#REF!</f>
        <v>#REF!</v>
      </c>
      <c r="E25" s="36" t="e">
        <f>'Comm Input'!#REF!</f>
        <v>#REF!</v>
      </c>
      <c r="F25" s="23" t="e">
        <f>'Comm Input'!#REF!</f>
        <v>#REF!</v>
      </c>
      <c r="G25" s="13" t="e">
        <f>'Comm Input'!#REF!</f>
        <v>#REF!</v>
      </c>
      <c r="H25" s="36" t="e">
        <f>'Comm Input'!#REF!</f>
        <v>#REF!</v>
      </c>
      <c r="I25" s="36" t="e">
        <f>'Comm Input'!#REF!</f>
        <v>#REF!</v>
      </c>
      <c r="J25" s="16" t="e">
        <f>'Comm Input'!#REF!</f>
        <v>#REF!</v>
      </c>
      <c r="K25" s="23" t="e">
        <f>'Comm Input'!#REF!</f>
        <v>#REF!</v>
      </c>
      <c r="L25" s="36" t="e">
        <f>'Comm Input'!#REF!</f>
        <v>#REF!</v>
      </c>
      <c r="M25" s="23" t="e">
        <f>'Comm Input'!#REF!</f>
        <v>#REF!</v>
      </c>
      <c r="N25" s="16" t="e">
        <f>'Comm Input'!#REF!</f>
        <v>#REF!</v>
      </c>
      <c r="O25" s="23" t="e">
        <f>'Comm Input'!#REF!</f>
        <v>#REF!</v>
      </c>
      <c r="P25" s="23"/>
    </row>
    <row r="26" spans="1:16" x14ac:dyDescent="0.25">
      <c r="A26" s="11"/>
      <c r="C26" s="11" t="e">
        <f>'Comm Input'!#REF!</f>
        <v>#REF!</v>
      </c>
      <c r="D26" s="28" t="e">
        <f>'Comm Input'!#REF!</f>
        <v>#REF!</v>
      </c>
      <c r="E26" s="36" t="e">
        <f>'Comm Input'!#REF!</f>
        <v>#REF!</v>
      </c>
      <c r="F26" s="23" t="e">
        <f>'Comm Input'!#REF!</f>
        <v>#REF!</v>
      </c>
      <c r="G26" s="13" t="e">
        <f>'Comm Input'!#REF!</f>
        <v>#REF!</v>
      </c>
      <c r="H26" s="36" t="e">
        <f>'Comm Input'!#REF!</f>
        <v>#REF!</v>
      </c>
      <c r="I26" s="36" t="e">
        <f>'Comm Input'!#REF!</f>
        <v>#REF!</v>
      </c>
      <c r="J26" s="16" t="e">
        <f>'Comm Input'!#REF!</f>
        <v>#REF!</v>
      </c>
      <c r="K26" s="23" t="e">
        <f>'Comm Input'!#REF!</f>
        <v>#REF!</v>
      </c>
      <c r="L26" s="36" t="e">
        <f>'Comm Input'!#REF!</f>
        <v>#REF!</v>
      </c>
      <c r="M26" s="23" t="e">
        <f>'Comm Input'!#REF!</f>
        <v>#REF!</v>
      </c>
      <c r="N26" s="16" t="e">
        <f>'Comm Input'!#REF!</f>
        <v>#REF!</v>
      </c>
      <c r="O26" s="23" t="e">
        <f>'Comm Input'!#REF!</f>
        <v>#REF!</v>
      </c>
      <c r="P26" s="23"/>
    </row>
    <row r="27" spans="1:16" x14ac:dyDescent="0.25">
      <c r="A27" s="11"/>
      <c r="C27" s="11" t="e">
        <f>'Comm Input'!#REF!</f>
        <v>#REF!</v>
      </c>
      <c r="D27" s="28" t="e">
        <f>'Comm Input'!#REF!</f>
        <v>#REF!</v>
      </c>
      <c r="E27" s="36" t="e">
        <f>'Comm Input'!#REF!</f>
        <v>#REF!</v>
      </c>
      <c r="F27" s="23" t="e">
        <f>'Comm Input'!#REF!</f>
        <v>#REF!</v>
      </c>
      <c r="G27" s="13" t="e">
        <f>'Comm Input'!#REF!</f>
        <v>#REF!</v>
      </c>
      <c r="H27" s="36" t="e">
        <f>'Comm Input'!#REF!</f>
        <v>#REF!</v>
      </c>
      <c r="I27" s="36" t="e">
        <f>'Comm Input'!#REF!</f>
        <v>#REF!</v>
      </c>
      <c r="J27" s="16" t="e">
        <f>'Comm Input'!#REF!</f>
        <v>#REF!</v>
      </c>
      <c r="K27" s="23" t="e">
        <f>'Comm Input'!#REF!</f>
        <v>#REF!</v>
      </c>
      <c r="L27" s="36" t="e">
        <f>'Comm Input'!#REF!</f>
        <v>#REF!</v>
      </c>
      <c r="M27" s="23" t="e">
        <f>'Comm Input'!#REF!</f>
        <v>#REF!</v>
      </c>
      <c r="N27" s="16" t="e">
        <f>'Comm Input'!#REF!</f>
        <v>#REF!</v>
      </c>
      <c r="O27" s="23" t="e">
        <f>'Comm Input'!#REF!</f>
        <v>#REF!</v>
      </c>
      <c r="P27" s="23"/>
    </row>
    <row r="28" spans="1:16" x14ac:dyDescent="0.25">
      <c r="A28" s="11"/>
      <c r="C28" s="11" t="e">
        <f>'Comm Input'!#REF!</f>
        <v>#REF!</v>
      </c>
      <c r="D28" s="28" t="e">
        <f>'Comm Input'!#REF!</f>
        <v>#REF!</v>
      </c>
      <c r="E28" s="36" t="e">
        <f>'Comm Input'!#REF!</f>
        <v>#REF!</v>
      </c>
      <c r="F28" s="23" t="e">
        <f>'Comm Input'!#REF!</f>
        <v>#REF!</v>
      </c>
      <c r="G28" s="13" t="e">
        <f>'Comm Input'!#REF!</f>
        <v>#REF!</v>
      </c>
      <c r="H28" s="36" t="e">
        <f>'Comm Input'!#REF!</f>
        <v>#REF!</v>
      </c>
      <c r="I28" s="36" t="e">
        <f>'Comm Input'!#REF!</f>
        <v>#REF!</v>
      </c>
      <c r="J28" s="16" t="e">
        <f>'Comm Input'!#REF!</f>
        <v>#REF!</v>
      </c>
      <c r="K28" s="23" t="e">
        <f>'Comm Input'!#REF!</f>
        <v>#REF!</v>
      </c>
      <c r="L28" s="36" t="e">
        <f>'Comm Input'!#REF!</f>
        <v>#REF!</v>
      </c>
      <c r="M28" s="23" t="e">
        <f>'Comm Input'!#REF!</f>
        <v>#REF!</v>
      </c>
      <c r="N28" s="16" t="e">
        <f>'Comm Input'!#REF!</f>
        <v>#REF!</v>
      </c>
      <c r="O28" s="23" t="e">
        <f>'Comm Input'!#REF!</f>
        <v>#REF!</v>
      </c>
      <c r="P28" s="23"/>
    </row>
    <row r="29" spans="1:16" x14ac:dyDescent="0.25">
      <c r="A29" s="11"/>
      <c r="C29" s="11" t="e">
        <f>'Comm Input'!#REF!</f>
        <v>#REF!</v>
      </c>
      <c r="D29" s="28" t="e">
        <f>'Comm Input'!#REF!</f>
        <v>#REF!</v>
      </c>
      <c r="E29" s="36" t="e">
        <f>'Comm Input'!#REF!</f>
        <v>#REF!</v>
      </c>
      <c r="F29" s="23" t="e">
        <f>'Comm Input'!#REF!</f>
        <v>#REF!</v>
      </c>
      <c r="G29" s="13" t="e">
        <f>'Comm Input'!#REF!</f>
        <v>#REF!</v>
      </c>
      <c r="H29" s="36" t="e">
        <f>'Comm Input'!#REF!</f>
        <v>#REF!</v>
      </c>
      <c r="I29" s="36" t="e">
        <f>'Comm Input'!#REF!</f>
        <v>#REF!</v>
      </c>
      <c r="J29" s="16" t="e">
        <f>'Comm Input'!#REF!</f>
        <v>#REF!</v>
      </c>
      <c r="K29" s="23" t="e">
        <f>'Comm Input'!#REF!</f>
        <v>#REF!</v>
      </c>
      <c r="L29" s="36" t="e">
        <f>'Comm Input'!#REF!</f>
        <v>#REF!</v>
      </c>
      <c r="M29" s="23" t="e">
        <f>'Comm Input'!#REF!</f>
        <v>#REF!</v>
      </c>
      <c r="N29" s="16" t="e">
        <f>'Comm Input'!#REF!</f>
        <v>#REF!</v>
      </c>
      <c r="O29" s="23" t="e">
        <f>'Comm Input'!#REF!</f>
        <v>#REF!</v>
      </c>
      <c r="P29" s="23"/>
    </row>
    <row r="30" spans="1:16" x14ac:dyDescent="0.25">
      <c r="A30" s="11"/>
      <c r="C30" s="11" t="e">
        <f>'Comm Input'!#REF!</f>
        <v>#REF!</v>
      </c>
      <c r="D30" s="28" t="e">
        <f>'Comm Input'!#REF!</f>
        <v>#REF!</v>
      </c>
      <c r="E30" s="36" t="e">
        <f>'Comm Input'!#REF!</f>
        <v>#REF!</v>
      </c>
      <c r="F30" s="23" t="e">
        <f>'Comm Input'!#REF!</f>
        <v>#REF!</v>
      </c>
      <c r="G30" s="13" t="e">
        <f>'Comm Input'!#REF!</f>
        <v>#REF!</v>
      </c>
      <c r="H30" s="36" t="e">
        <f>'Comm Input'!#REF!</f>
        <v>#REF!</v>
      </c>
      <c r="I30" s="36" t="e">
        <f>'Comm Input'!#REF!</f>
        <v>#REF!</v>
      </c>
      <c r="J30" s="16" t="e">
        <f>'Comm Input'!#REF!</f>
        <v>#REF!</v>
      </c>
      <c r="K30" s="23" t="e">
        <f>'Comm Input'!#REF!</f>
        <v>#REF!</v>
      </c>
      <c r="L30" s="36" t="e">
        <f>'Comm Input'!#REF!</f>
        <v>#REF!</v>
      </c>
      <c r="M30" s="23" t="e">
        <f>'Comm Input'!#REF!</f>
        <v>#REF!</v>
      </c>
      <c r="N30" s="16" t="e">
        <f>'Comm Input'!#REF!</f>
        <v>#REF!</v>
      </c>
      <c r="O30" s="23" t="e">
        <f>'Comm Input'!#REF!</f>
        <v>#REF!</v>
      </c>
      <c r="P30" s="23"/>
    </row>
    <row r="31" spans="1:16" ht="12.6" customHeight="1" x14ac:dyDescent="0.35">
      <c r="A31" s="11"/>
      <c r="C31" s="11" t="e">
        <f>'Comm Input'!#REF!</f>
        <v>#REF!</v>
      </c>
      <c r="D31" s="28" t="e">
        <f>'Comm Input'!#REF!</f>
        <v>#REF!</v>
      </c>
      <c r="E31" s="36" t="e">
        <f>'Comm Input'!#REF!</f>
        <v>#REF!</v>
      </c>
      <c r="F31" s="23" t="e">
        <f>'Comm Input'!#REF!</f>
        <v>#REF!</v>
      </c>
      <c r="G31" s="13" t="e">
        <f>'Comm Input'!#REF!</f>
        <v>#REF!</v>
      </c>
      <c r="H31" s="36" t="e">
        <f>'Comm Input'!#REF!</f>
        <v>#REF!</v>
      </c>
      <c r="I31" s="36" t="e">
        <f>'Comm Input'!#REF!</f>
        <v>#REF!</v>
      </c>
      <c r="J31" s="16" t="e">
        <f>'Comm Input'!#REF!</f>
        <v>#REF!</v>
      </c>
      <c r="K31" s="23" t="e">
        <f>'Comm Input'!#REF!</f>
        <v>#REF!</v>
      </c>
      <c r="L31" s="36" t="e">
        <f>'Comm Input'!#REF!</f>
        <v>#REF!</v>
      </c>
      <c r="M31" s="23" t="e">
        <f>'Comm Input'!#REF!</f>
        <v>#REF!</v>
      </c>
      <c r="N31" s="16" t="e">
        <f>'Comm Input'!#REF!</f>
        <v>#REF!</v>
      </c>
      <c r="O31" s="23" t="e">
        <f>'Comm Input'!#REF!</f>
        <v>#REF!</v>
      </c>
      <c r="P31" s="51"/>
    </row>
    <row r="32" spans="1:16" ht="14.65" customHeight="1" x14ac:dyDescent="0.35">
      <c r="A32" s="11"/>
      <c r="C32" s="11" t="e">
        <f>'Comm Input'!#REF!</f>
        <v>#REF!</v>
      </c>
      <c r="D32" s="28" t="e">
        <f>'Comm Input'!#REF!</f>
        <v>#REF!</v>
      </c>
      <c r="E32" s="36" t="e">
        <f>'Comm Input'!#REF!</f>
        <v>#REF!</v>
      </c>
      <c r="F32" s="23" t="e">
        <f>'Comm Input'!#REF!</f>
        <v>#REF!</v>
      </c>
      <c r="G32" s="13" t="e">
        <f>'Comm Input'!#REF!</f>
        <v>#REF!</v>
      </c>
      <c r="H32" s="36" t="e">
        <f>'Comm Input'!#REF!</f>
        <v>#REF!</v>
      </c>
      <c r="I32" s="36" t="e">
        <f>'Comm Input'!#REF!</f>
        <v>#REF!</v>
      </c>
      <c r="J32" s="16" t="e">
        <f>'Comm Input'!#REF!</f>
        <v>#REF!</v>
      </c>
      <c r="K32" s="23" t="e">
        <f>'Comm Input'!#REF!</f>
        <v>#REF!</v>
      </c>
      <c r="L32" s="36" t="e">
        <f>'Comm Input'!#REF!</f>
        <v>#REF!</v>
      </c>
      <c r="M32" s="23" t="e">
        <f>'Comm Input'!#REF!</f>
        <v>#REF!</v>
      </c>
      <c r="N32" s="16" t="e">
        <f>'Comm Input'!#REF!</f>
        <v>#REF!</v>
      </c>
      <c r="O32" s="23" t="e">
        <f>'Comm Input'!#REF!</f>
        <v>#REF!</v>
      </c>
      <c r="P32" s="51"/>
    </row>
    <row r="33" spans="1:16" x14ac:dyDescent="0.25">
      <c r="A33" s="11"/>
      <c r="C33" s="11" t="e">
        <f>'Comm Input'!#REF!</f>
        <v>#REF!</v>
      </c>
      <c r="D33" s="28" t="e">
        <f>'Comm Input'!#REF!</f>
        <v>#REF!</v>
      </c>
      <c r="E33" s="36" t="e">
        <f>'Comm Input'!#REF!</f>
        <v>#REF!</v>
      </c>
      <c r="F33" s="23" t="e">
        <f>'Comm Input'!#REF!</f>
        <v>#REF!</v>
      </c>
      <c r="G33" s="13" t="e">
        <f>'Comm Input'!#REF!</f>
        <v>#REF!</v>
      </c>
      <c r="H33" s="36" t="e">
        <f>'Comm Input'!#REF!</f>
        <v>#REF!</v>
      </c>
      <c r="I33" s="36" t="e">
        <f>'Comm Input'!#REF!</f>
        <v>#REF!</v>
      </c>
      <c r="J33" s="16" t="e">
        <f>'Comm Input'!#REF!</f>
        <v>#REF!</v>
      </c>
      <c r="K33" s="23" t="e">
        <f>'Comm Input'!#REF!</f>
        <v>#REF!</v>
      </c>
      <c r="L33" s="36" t="e">
        <f>'Comm Input'!#REF!</f>
        <v>#REF!</v>
      </c>
      <c r="M33" s="23" t="e">
        <f>'Comm Input'!#REF!</f>
        <v>#REF!</v>
      </c>
      <c r="N33" s="16" t="e">
        <f>'Comm Input'!#REF!</f>
        <v>#REF!</v>
      </c>
      <c r="O33" s="23" t="e">
        <f>'Comm Input'!#REF!</f>
        <v>#REF!</v>
      </c>
      <c r="P33" s="84"/>
    </row>
    <row r="34" spans="1:16" x14ac:dyDescent="0.25">
      <c r="A34" s="11"/>
      <c r="C34" s="11" t="e">
        <f>'Comm Input'!#REF!</f>
        <v>#REF!</v>
      </c>
      <c r="D34" s="28" t="e">
        <f>'Comm Input'!#REF!</f>
        <v>#REF!</v>
      </c>
      <c r="E34" s="36" t="e">
        <f>'Comm Input'!#REF!</f>
        <v>#REF!</v>
      </c>
      <c r="F34" s="23" t="e">
        <f>'Comm Input'!#REF!</f>
        <v>#REF!</v>
      </c>
      <c r="G34" s="13" t="e">
        <f>'Comm Input'!#REF!</f>
        <v>#REF!</v>
      </c>
      <c r="H34" s="36" t="e">
        <f>'Comm Input'!#REF!</f>
        <v>#REF!</v>
      </c>
      <c r="I34" s="36" t="e">
        <f>'Comm Input'!#REF!</f>
        <v>#REF!</v>
      </c>
      <c r="J34" s="16" t="e">
        <f>'Comm Input'!#REF!</f>
        <v>#REF!</v>
      </c>
      <c r="K34" s="23" t="e">
        <f>'Comm Input'!#REF!</f>
        <v>#REF!</v>
      </c>
      <c r="L34" s="36" t="e">
        <f>'Comm Input'!#REF!</f>
        <v>#REF!</v>
      </c>
      <c r="M34" s="23" t="e">
        <f>'Comm Input'!#REF!</f>
        <v>#REF!</v>
      </c>
      <c r="N34" s="16" t="e">
        <f>'Comm Input'!#REF!</f>
        <v>#REF!</v>
      </c>
      <c r="O34" s="23" t="e">
        <f>'Comm Input'!#REF!</f>
        <v>#REF!</v>
      </c>
      <c r="P34" s="23"/>
    </row>
    <row r="35" spans="1:16" x14ac:dyDescent="0.25">
      <c r="A35" s="11"/>
      <c r="C35" s="11" t="e">
        <f>'Comm Input'!#REF!</f>
        <v>#REF!</v>
      </c>
      <c r="D35" s="28" t="e">
        <f>'Comm Input'!#REF!</f>
        <v>#REF!</v>
      </c>
      <c r="E35" s="36" t="e">
        <f>'Comm Input'!#REF!</f>
        <v>#REF!</v>
      </c>
      <c r="F35" s="23" t="e">
        <f>'Comm Input'!#REF!</f>
        <v>#REF!</v>
      </c>
      <c r="G35" s="13" t="e">
        <f>'Comm Input'!#REF!</f>
        <v>#REF!</v>
      </c>
      <c r="H35" s="36" t="e">
        <f>'Comm Input'!#REF!</f>
        <v>#REF!</v>
      </c>
      <c r="I35" s="36" t="e">
        <f>'Comm Input'!#REF!</f>
        <v>#REF!</v>
      </c>
      <c r="J35" s="16" t="e">
        <f>'Comm Input'!#REF!</f>
        <v>#REF!</v>
      </c>
      <c r="K35" s="23" t="e">
        <f>'Comm Input'!#REF!</f>
        <v>#REF!</v>
      </c>
      <c r="L35" s="36" t="e">
        <f>'Comm Input'!#REF!</f>
        <v>#REF!</v>
      </c>
      <c r="M35" s="23" t="e">
        <f>'Comm Input'!#REF!</f>
        <v>#REF!</v>
      </c>
      <c r="N35" s="16" t="e">
        <f>'Comm Input'!#REF!</f>
        <v>#REF!</v>
      </c>
      <c r="O35" s="23" t="e">
        <f>'Comm Input'!#REF!</f>
        <v>#REF!</v>
      </c>
      <c r="P35" s="23"/>
    </row>
    <row r="36" spans="1:16" x14ac:dyDescent="0.25">
      <c r="A36" s="11"/>
      <c r="C36" s="11" t="e">
        <f>'Comm Input'!#REF!</f>
        <v>#REF!</v>
      </c>
      <c r="D36" s="28" t="e">
        <f>'Comm Input'!#REF!</f>
        <v>#REF!</v>
      </c>
      <c r="E36" s="36" t="e">
        <f>'Comm Input'!#REF!</f>
        <v>#REF!</v>
      </c>
      <c r="F36" s="23" t="e">
        <f>'Comm Input'!#REF!</f>
        <v>#REF!</v>
      </c>
      <c r="G36" s="13" t="e">
        <f>'Comm Input'!#REF!</f>
        <v>#REF!</v>
      </c>
      <c r="H36" s="36" t="e">
        <f>'Comm Input'!#REF!</f>
        <v>#REF!</v>
      </c>
      <c r="I36" s="36" t="e">
        <f>'Comm Input'!#REF!</f>
        <v>#REF!</v>
      </c>
      <c r="J36" s="16" t="e">
        <f>'Comm Input'!#REF!</f>
        <v>#REF!</v>
      </c>
      <c r="K36" s="23" t="e">
        <f>'Comm Input'!#REF!</f>
        <v>#REF!</v>
      </c>
      <c r="L36" s="36" t="e">
        <f>'Comm Input'!#REF!</f>
        <v>#REF!</v>
      </c>
      <c r="M36" s="23" t="e">
        <f>'Comm Input'!#REF!</f>
        <v>#REF!</v>
      </c>
      <c r="N36" s="16" t="e">
        <f>'Comm Input'!#REF!</f>
        <v>#REF!</v>
      </c>
      <c r="O36" s="23" t="e">
        <f>'Comm Input'!#REF!</f>
        <v>#REF!</v>
      </c>
      <c r="P36" s="49"/>
    </row>
    <row r="37" spans="1:16" ht="16.350000000000001" customHeight="1" x14ac:dyDescent="0.35">
      <c r="A37" s="11"/>
      <c r="C37" s="11" t="e">
        <f>'Comm Input'!#REF!</f>
        <v>#REF!</v>
      </c>
      <c r="D37" s="28" t="e">
        <f>'Comm Input'!#REF!</f>
        <v>#REF!</v>
      </c>
      <c r="E37" s="36" t="e">
        <f>'Comm Input'!#REF!</f>
        <v>#REF!</v>
      </c>
      <c r="F37" s="23" t="e">
        <f>'Comm Input'!#REF!</f>
        <v>#REF!</v>
      </c>
      <c r="G37" s="13" t="e">
        <f>'Comm Input'!#REF!</f>
        <v>#REF!</v>
      </c>
      <c r="H37" s="36" t="e">
        <f>'Comm Input'!#REF!</f>
        <v>#REF!</v>
      </c>
      <c r="I37" s="36" t="e">
        <f>'Comm Input'!#REF!</f>
        <v>#REF!</v>
      </c>
      <c r="J37" s="16" t="e">
        <f>'Comm Input'!#REF!</f>
        <v>#REF!</v>
      </c>
      <c r="K37" s="23" t="e">
        <f>'Comm Input'!#REF!</f>
        <v>#REF!</v>
      </c>
      <c r="L37" s="36" t="e">
        <f>'Comm Input'!#REF!</f>
        <v>#REF!</v>
      </c>
      <c r="M37" s="23" t="e">
        <f>'Comm Input'!#REF!</f>
        <v>#REF!</v>
      </c>
      <c r="N37" s="16" t="e">
        <f>'Comm Input'!#REF!</f>
        <v>#REF!</v>
      </c>
      <c r="O37" s="23" t="e">
        <f>'Comm Input'!#REF!</f>
        <v>#REF!</v>
      </c>
      <c r="P37" s="27"/>
    </row>
    <row r="38" spans="1:16" ht="14.65" customHeight="1" x14ac:dyDescent="0.35">
      <c r="A38" s="11"/>
      <c r="C38" s="11" t="e">
        <f>'Comm Input'!#REF!</f>
        <v>#REF!</v>
      </c>
      <c r="D38" s="28" t="e">
        <f>'Comm Input'!#REF!</f>
        <v>#REF!</v>
      </c>
      <c r="E38" s="36" t="e">
        <f>'Comm Input'!#REF!</f>
        <v>#REF!</v>
      </c>
      <c r="F38" s="23" t="e">
        <f>'Comm Input'!#REF!</f>
        <v>#REF!</v>
      </c>
      <c r="G38" s="13" t="e">
        <f>'Comm Input'!#REF!</f>
        <v>#REF!</v>
      </c>
      <c r="H38" s="36" t="e">
        <f>'Comm Input'!#REF!</f>
        <v>#REF!</v>
      </c>
      <c r="I38" s="36" t="e">
        <f>'Comm Input'!#REF!</f>
        <v>#REF!</v>
      </c>
      <c r="J38" s="16" t="e">
        <f>'Comm Input'!#REF!</f>
        <v>#REF!</v>
      </c>
      <c r="K38" s="23" t="e">
        <f>'Comm Input'!#REF!</f>
        <v>#REF!</v>
      </c>
      <c r="L38" s="36" t="e">
        <f>'Comm Input'!#REF!</f>
        <v>#REF!</v>
      </c>
      <c r="M38" s="23" t="e">
        <f>'Comm Input'!#REF!</f>
        <v>#REF!</v>
      </c>
      <c r="N38" s="16" t="e">
        <f>'Comm Input'!#REF!</f>
        <v>#REF!</v>
      </c>
      <c r="O38" s="23" t="e">
        <f>'Comm Input'!#REF!</f>
        <v>#REF!</v>
      </c>
      <c r="P38" s="27"/>
    </row>
    <row r="39" spans="1:16" ht="23.25" x14ac:dyDescent="0.35">
      <c r="A39" s="41"/>
      <c r="B39" s="81"/>
      <c r="C39" s="11" t="e">
        <f>'Comm Input'!#REF!</f>
        <v>#REF!</v>
      </c>
      <c r="D39" s="28" t="e">
        <f>'Comm Input'!#REF!</f>
        <v>#REF!</v>
      </c>
      <c r="E39" s="36" t="e">
        <f>'Comm Input'!#REF!</f>
        <v>#REF!</v>
      </c>
      <c r="F39" s="23" t="e">
        <f>'Comm Input'!#REF!</f>
        <v>#REF!</v>
      </c>
      <c r="G39" s="13" t="e">
        <f>'Comm Input'!#REF!</f>
        <v>#REF!</v>
      </c>
      <c r="H39" s="36" t="e">
        <f>'Comm Input'!#REF!</f>
        <v>#REF!</v>
      </c>
      <c r="I39" s="36" t="e">
        <f>'Comm Input'!#REF!</f>
        <v>#REF!</v>
      </c>
      <c r="J39" s="16" t="e">
        <f>'Comm Input'!#REF!</f>
        <v>#REF!</v>
      </c>
      <c r="K39" s="23" t="e">
        <f>'Comm Input'!#REF!</f>
        <v>#REF!</v>
      </c>
      <c r="L39" s="36" t="e">
        <f>'Comm Input'!#REF!</f>
        <v>#REF!</v>
      </c>
      <c r="M39" s="23" t="e">
        <f>'Comm Input'!#REF!</f>
        <v>#REF!</v>
      </c>
      <c r="N39" s="16" t="e">
        <f>'Comm Input'!#REF!</f>
        <v>#REF!</v>
      </c>
      <c r="O39" s="23" t="e">
        <f>'Comm Input'!#REF!</f>
        <v>#REF!</v>
      </c>
      <c r="P39" s="51"/>
    </row>
    <row r="40" spans="1:16" ht="12.6" customHeight="1" x14ac:dyDescent="0.35">
      <c r="A40" s="41"/>
      <c r="B40" s="81"/>
      <c r="C40" s="11" t="e">
        <f>'Comm Input'!#REF!</f>
        <v>#REF!</v>
      </c>
      <c r="D40" s="28" t="e">
        <f>'Comm Input'!#REF!</f>
        <v>#REF!</v>
      </c>
      <c r="E40" s="36" t="e">
        <f>'Comm Input'!#REF!</f>
        <v>#REF!</v>
      </c>
      <c r="F40" s="23" t="e">
        <f>'Comm Input'!#REF!</f>
        <v>#REF!</v>
      </c>
      <c r="G40" s="13" t="e">
        <f>'Comm Input'!#REF!</f>
        <v>#REF!</v>
      </c>
      <c r="H40" s="36" t="e">
        <f>'Comm Input'!#REF!</f>
        <v>#REF!</v>
      </c>
      <c r="I40" s="36" t="e">
        <f>'Comm Input'!#REF!</f>
        <v>#REF!</v>
      </c>
      <c r="J40" s="16" t="e">
        <f>'Comm Input'!#REF!</f>
        <v>#REF!</v>
      </c>
      <c r="K40" s="23" t="e">
        <f>'Comm Input'!#REF!</f>
        <v>#REF!</v>
      </c>
      <c r="L40" s="36" t="e">
        <f>'Comm Input'!#REF!</f>
        <v>#REF!</v>
      </c>
      <c r="M40" s="23" t="e">
        <f>'Comm Input'!#REF!</f>
        <v>#REF!</v>
      </c>
      <c r="N40" s="16" t="e">
        <f>'Comm Input'!#REF!</f>
        <v>#REF!</v>
      </c>
      <c r="O40" s="23" t="e">
        <f>'Comm Input'!#REF!</f>
        <v>#REF!</v>
      </c>
      <c r="P40" s="51"/>
    </row>
    <row r="41" spans="1:16" ht="18" customHeight="1" x14ac:dyDescent="0.35">
      <c r="A41" s="11"/>
      <c r="B41" s="11"/>
      <c r="C41" s="11" t="e">
        <f>'Comm Input'!#REF!</f>
        <v>#REF!</v>
      </c>
      <c r="D41" s="28" t="e">
        <f>'Comm Input'!#REF!</f>
        <v>#REF!</v>
      </c>
      <c r="E41" s="36" t="e">
        <f>'Comm Input'!#REF!</f>
        <v>#REF!</v>
      </c>
      <c r="F41" s="23" t="e">
        <f>'Comm Input'!#REF!</f>
        <v>#REF!</v>
      </c>
      <c r="G41" s="13" t="e">
        <f>'Comm Input'!#REF!</f>
        <v>#REF!</v>
      </c>
      <c r="H41" s="36" t="e">
        <f>'Comm Input'!#REF!</f>
        <v>#REF!</v>
      </c>
      <c r="I41" s="36" t="e">
        <f>'Comm Input'!#REF!</f>
        <v>#REF!</v>
      </c>
      <c r="J41" s="16" t="e">
        <f>'Comm Input'!#REF!</f>
        <v>#REF!</v>
      </c>
      <c r="K41" s="23" t="e">
        <f>'Comm Input'!#REF!</f>
        <v>#REF!</v>
      </c>
      <c r="L41" s="36" t="e">
        <f>'Comm Input'!#REF!</f>
        <v>#REF!</v>
      </c>
      <c r="M41" s="23" t="e">
        <f>'Comm Input'!#REF!</f>
        <v>#REF!</v>
      </c>
      <c r="N41" s="16" t="e">
        <f>'Comm Input'!#REF!</f>
        <v>#REF!</v>
      </c>
      <c r="O41" s="23" t="e">
        <f>'Comm Input'!#REF!</f>
        <v>#REF!</v>
      </c>
      <c r="P41" s="51"/>
    </row>
    <row r="42" spans="1:16" ht="14.1" customHeight="1" x14ac:dyDescent="0.35">
      <c r="A42" s="11"/>
      <c r="B42" s="11"/>
      <c r="C42" s="11" t="e">
        <f>'Comm Input'!#REF!</f>
        <v>#REF!</v>
      </c>
      <c r="D42" s="28" t="e">
        <f>'Comm Input'!#REF!</f>
        <v>#REF!</v>
      </c>
      <c r="E42" s="36" t="e">
        <f>'Comm Input'!#REF!</f>
        <v>#REF!</v>
      </c>
      <c r="F42" s="23" t="e">
        <f>'Comm Input'!#REF!</f>
        <v>#REF!</v>
      </c>
      <c r="G42" s="13" t="e">
        <f>'Comm Input'!#REF!</f>
        <v>#REF!</v>
      </c>
      <c r="H42" s="36" t="e">
        <f>'Comm Input'!#REF!</f>
        <v>#REF!</v>
      </c>
      <c r="I42" s="36" t="e">
        <f>'Comm Input'!#REF!</f>
        <v>#REF!</v>
      </c>
      <c r="J42" s="16" t="e">
        <f>'Comm Input'!#REF!</f>
        <v>#REF!</v>
      </c>
      <c r="K42" s="23" t="e">
        <f>'Comm Input'!#REF!</f>
        <v>#REF!</v>
      </c>
      <c r="L42" s="36" t="e">
        <f>'Comm Input'!#REF!</f>
        <v>#REF!</v>
      </c>
      <c r="M42" s="23" t="e">
        <f>'Comm Input'!#REF!</f>
        <v>#REF!</v>
      </c>
      <c r="N42" s="16" t="e">
        <f>'Comm Input'!#REF!</f>
        <v>#REF!</v>
      </c>
      <c r="O42" s="23" t="e">
        <f>'Comm Input'!#REF!</f>
        <v>#REF!</v>
      </c>
      <c r="P42" s="51"/>
    </row>
    <row r="43" spans="1:16" ht="23.25" x14ac:dyDescent="0.35">
      <c r="A43" s="11"/>
      <c r="B43" s="11"/>
      <c r="C43" s="11" t="e">
        <f>'Comm Input'!#REF!</f>
        <v>#REF!</v>
      </c>
      <c r="D43" s="28" t="e">
        <f>'Comm Input'!#REF!</f>
        <v>#REF!</v>
      </c>
      <c r="E43" s="36" t="e">
        <f>'Comm Input'!#REF!</f>
        <v>#REF!</v>
      </c>
      <c r="F43" s="23" t="e">
        <f>'Comm Input'!#REF!</f>
        <v>#REF!</v>
      </c>
      <c r="G43" s="13" t="e">
        <f>'Comm Input'!#REF!</f>
        <v>#REF!</v>
      </c>
      <c r="H43" s="36" t="e">
        <f>'Comm Input'!#REF!</f>
        <v>#REF!</v>
      </c>
      <c r="I43" s="36" t="e">
        <f>'Comm Input'!#REF!</f>
        <v>#REF!</v>
      </c>
      <c r="J43" s="16" t="e">
        <f>'Comm Input'!#REF!</f>
        <v>#REF!</v>
      </c>
      <c r="K43" s="23" t="e">
        <f>'Comm Input'!#REF!</f>
        <v>#REF!</v>
      </c>
      <c r="L43" s="36" t="e">
        <f>'Comm Input'!#REF!</f>
        <v>#REF!</v>
      </c>
      <c r="M43" s="23" t="e">
        <f>'Comm Input'!#REF!</f>
        <v>#REF!</v>
      </c>
      <c r="N43" s="16" t="e">
        <f>'Comm Input'!#REF!</f>
        <v>#REF!</v>
      </c>
      <c r="O43" s="23" t="e">
        <f>'Comm Input'!#REF!</f>
        <v>#REF!</v>
      </c>
      <c r="P43" s="51"/>
    </row>
    <row r="44" spans="1:16" ht="15.6" customHeight="1" x14ac:dyDescent="0.35">
      <c r="A44" s="11"/>
      <c r="B44" s="11"/>
      <c r="C44" s="11" t="e">
        <f>'Comm Input'!#REF!</f>
        <v>#REF!</v>
      </c>
      <c r="D44" s="28" t="e">
        <f>'Comm Input'!#REF!</f>
        <v>#REF!</v>
      </c>
      <c r="E44" s="36" t="e">
        <f>'Comm Input'!#REF!</f>
        <v>#REF!</v>
      </c>
      <c r="F44" s="23" t="e">
        <f>'Comm Input'!#REF!</f>
        <v>#REF!</v>
      </c>
      <c r="G44" s="13" t="e">
        <f>'Comm Input'!#REF!</f>
        <v>#REF!</v>
      </c>
      <c r="H44" s="36" t="e">
        <f>'Comm Input'!#REF!</f>
        <v>#REF!</v>
      </c>
      <c r="I44" s="36" t="e">
        <f>'Comm Input'!#REF!</f>
        <v>#REF!</v>
      </c>
      <c r="J44" s="16" t="e">
        <f>'Comm Input'!#REF!</f>
        <v>#REF!</v>
      </c>
      <c r="K44" s="23" t="e">
        <f>'Comm Input'!#REF!</f>
        <v>#REF!</v>
      </c>
      <c r="L44" s="36" t="e">
        <f>'Comm Input'!#REF!</f>
        <v>#REF!</v>
      </c>
      <c r="M44" s="23" t="e">
        <f>'Comm Input'!#REF!</f>
        <v>#REF!</v>
      </c>
      <c r="N44" s="16" t="e">
        <f>'Comm Input'!#REF!</f>
        <v>#REF!</v>
      </c>
      <c r="O44" s="23" t="e">
        <f>'Comm Input'!#REF!</f>
        <v>#REF!</v>
      </c>
      <c r="P44" s="51"/>
    </row>
    <row r="45" spans="1:16" ht="23.25" x14ac:dyDescent="0.35">
      <c r="A45" s="11"/>
      <c r="B45" s="11"/>
      <c r="C45" s="11" t="e">
        <f>'Comm Input'!#REF!</f>
        <v>#REF!</v>
      </c>
      <c r="D45" s="28" t="e">
        <f>'Comm Input'!#REF!</f>
        <v>#REF!</v>
      </c>
      <c r="E45" s="36" t="e">
        <f>'Comm Input'!#REF!</f>
        <v>#REF!</v>
      </c>
      <c r="F45" s="23" t="e">
        <f>'Comm Input'!#REF!</f>
        <v>#REF!</v>
      </c>
      <c r="G45" s="13" t="e">
        <f>'Comm Input'!#REF!</f>
        <v>#REF!</v>
      </c>
      <c r="H45" s="36" t="e">
        <f>'Comm Input'!#REF!</f>
        <v>#REF!</v>
      </c>
      <c r="I45" s="36" t="e">
        <f>'Comm Input'!#REF!</f>
        <v>#REF!</v>
      </c>
      <c r="J45" s="16" t="e">
        <f>'Comm Input'!#REF!</f>
        <v>#REF!</v>
      </c>
      <c r="K45" s="23" t="e">
        <f>'Comm Input'!#REF!</f>
        <v>#REF!</v>
      </c>
      <c r="L45" s="36" t="e">
        <f>'Comm Input'!#REF!</f>
        <v>#REF!</v>
      </c>
      <c r="M45" s="23" t="e">
        <f>'Comm Input'!#REF!</f>
        <v>#REF!</v>
      </c>
      <c r="N45" s="16" t="e">
        <f>'Comm Input'!#REF!</f>
        <v>#REF!</v>
      </c>
      <c r="O45" s="23" t="e">
        <f>'Comm Input'!#REF!</f>
        <v>#REF!</v>
      </c>
      <c r="P45" s="51"/>
    </row>
    <row r="46" spans="1:16" x14ac:dyDescent="0.25">
      <c r="A46" s="11"/>
      <c r="B46" s="11"/>
      <c r="C46" s="11" t="e">
        <f>'Comm Input'!#REF!</f>
        <v>#REF!</v>
      </c>
      <c r="D46" s="28" t="e">
        <f>'Comm Input'!#REF!</f>
        <v>#REF!</v>
      </c>
      <c r="E46" s="36" t="e">
        <f>'Comm Input'!#REF!</f>
        <v>#REF!</v>
      </c>
      <c r="F46" s="23" t="e">
        <f>'Comm Input'!#REF!</f>
        <v>#REF!</v>
      </c>
      <c r="G46" s="13" t="e">
        <f>'Comm Input'!#REF!</f>
        <v>#REF!</v>
      </c>
      <c r="H46" s="36" t="e">
        <f>'Comm Input'!#REF!</f>
        <v>#REF!</v>
      </c>
      <c r="I46" s="36" t="e">
        <f>'Comm Input'!#REF!</f>
        <v>#REF!</v>
      </c>
      <c r="J46" s="16" t="e">
        <f>'Comm Input'!#REF!</f>
        <v>#REF!</v>
      </c>
      <c r="K46" s="23" t="e">
        <f>'Comm Input'!#REF!</f>
        <v>#REF!</v>
      </c>
      <c r="L46" s="36" t="e">
        <f>'Comm Input'!#REF!</f>
        <v>#REF!</v>
      </c>
      <c r="M46" s="23" t="e">
        <f>'Comm Input'!#REF!</f>
        <v>#REF!</v>
      </c>
      <c r="N46" s="16" t="e">
        <f>'Comm Input'!#REF!</f>
        <v>#REF!</v>
      </c>
      <c r="O46" s="23" t="e">
        <f>'Comm Input'!#REF!</f>
        <v>#REF!</v>
      </c>
      <c r="P46" s="22"/>
    </row>
    <row r="47" spans="1:16" x14ac:dyDescent="0.25">
      <c r="A47" s="11"/>
      <c r="B47" s="11"/>
      <c r="C47" s="11" t="e">
        <f>'Comm Input'!#REF!</f>
        <v>#REF!</v>
      </c>
      <c r="D47" s="28" t="e">
        <f>'Comm Input'!#REF!</f>
        <v>#REF!</v>
      </c>
      <c r="E47" s="36" t="e">
        <f>'Comm Input'!#REF!</f>
        <v>#REF!</v>
      </c>
      <c r="F47" s="23" t="e">
        <f>'Comm Input'!#REF!</f>
        <v>#REF!</v>
      </c>
      <c r="G47" s="13" t="e">
        <f>'Comm Input'!#REF!</f>
        <v>#REF!</v>
      </c>
      <c r="H47" s="36" t="e">
        <f>'Comm Input'!#REF!</f>
        <v>#REF!</v>
      </c>
      <c r="I47" s="36" t="e">
        <f>'Comm Input'!#REF!</f>
        <v>#REF!</v>
      </c>
      <c r="J47" s="16" t="e">
        <f>'Comm Input'!#REF!</f>
        <v>#REF!</v>
      </c>
      <c r="K47" s="23" t="e">
        <f>'Comm Input'!#REF!</f>
        <v>#REF!</v>
      </c>
      <c r="L47" s="36" t="e">
        <f>'Comm Input'!#REF!</f>
        <v>#REF!</v>
      </c>
      <c r="M47" s="23" t="e">
        <f>'Comm Input'!#REF!</f>
        <v>#REF!</v>
      </c>
      <c r="N47" s="16" t="e">
        <f>'Comm Input'!#REF!</f>
        <v>#REF!</v>
      </c>
      <c r="O47" s="23" t="e">
        <f>'Comm Input'!#REF!</f>
        <v>#REF!</v>
      </c>
      <c r="P47" s="22"/>
    </row>
    <row r="48" spans="1:16" x14ac:dyDescent="0.25">
      <c r="A48" s="11"/>
      <c r="B48" s="11"/>
      <c r="C48" s="11" t="e">
        <f>'Comm Input'!#REF!</f>
        <v>#REF!</v>
      </c>
      <c r="D48" s="28" t="e">
        <f>'Comm Input'!#REF!</f>
        <v>#REF!</v>
      </c>
      <c r="E48" s="36" t="e">
        <f>'Comm Input'!#REF!</f>
        <v>#REF!</v>
      </c>
      <c r="F48" s="23" t="e">
        <f>'Comm Input'!#REF!</f>
        <v>#REF!</v>
      </c>
      <c r="G48" s="13" t="e">
        <f>'Comm Input'!#REF!</f>
        <v>#REF!</v>
      </c>
      <c r="H48" s="36" t="e">
        <f>'Comm Input'!#REF!</f>
        <v>#REF!</v>
      </c>
      <c r="I48" s="36" t="e">
        <f>'Comm Input'!#REF!</f>
        <v>#REF!</v>
      </c>
      <c r="J48" s="16" t="e">
        <f>'Comm Input'!#REF!</f>
        <v>#REF!</v>
      </c>
      <c r="K48" s="23" t="e">
        <f>'Comm Input'!#REF!</f>
        <v>#REF!</v>
      </c>
      <c r="L48" s="36" t="e">
        <f>'Comm Input'!#REF!</f>
        <v>#REF!</v>
      </c>
      <c r="M48" s="23" t="e">
        <f>'Comm Input'!#REF!</f>
        <v>#REF!</v>
      </c>
      <c r="N48" s="16" t="e">
        <f>'Comm Input'!#REF!</f>
        <v>#REF!</v>
      </c>
      <c r="O48" s="23" t="e">
        <f>'Comm Input'!#REF!</f>
        <v>#REF!</v>
      </c>
      <c r="P48" s="22"/>
    </row>
    <row r="49" spans="1:16" x14ac:dyDescent="0.25">
      <c r="A49" s="11"/>
      <c r="B49" s="40"/>
      <c r="C49" s="11" t="e">
        <f>'Comm Input'!#REF!</f>
        <v>#REF!</v>
      </c>
      <c r="D49" s="28" t="e">
        <f>SUM('Comm Input'!#REF!)</f>
        <v>#REF!</v>
      </c>
      <c r="E49" s="36"/>
      <c r="F49" s="23"/>
      <c r="G49" s="13"/>
      <c r="H49" s="36"/>
      <c r="I49" s="36"/>
      <c r="J49" s="16"/>
      <c r="K49" s="23"/>
      <c r="L49" s="36"/>
      <c r="M49" s="23"/>
      <c r="N49" s="23"/>
      <c r="O49" s="23" t="e">
        <f>SUM('Comm Input'!#REF!)</f>
        <v>#REF!</v>
      </c>
      <c r="P49" s="84"/>
    </row>
    <row r="50" spans="1:16" x14ac:dyDescent="0.25">
      <c r="A50" s="11"/>
      <c r="B50" s="40"/>
      <c r="C50" s="11" t="e">
        <f>SUM('Comm Input'!#REF!)</f>
        <v>#REF!</v>
      </c>
      <c r="D50" s="28" t="e">
        <f>SUM('Comm Input'!#REF!)</f>
        <v>#REF!</v>
      </c>
      <c r="E50" s="36"/>
      <c r="F50" s="23"/>
      <c r="G50" s="13"/>
      <c r="H50" s="36"/>
      <c r="I50" s="36"/>
      <c r="J50" s="16"/>
      <c r="K50" s="23"/>
      <c r="L50" s="36"/>
      <c r="M50" s="23"/>
      <c r="N50" s="23"/>
      <c r="O50" s="23" t="e">
        <f>SUM('Comm Input'!#REF!)</f>
        <v>#REF!</v>
      </c>
      <c r="P50" s="84"/>
    </row>
    <row r="51" spans="1:16" ht="15" customHeight="1" thickBot="1" x14ac:dyDescent="0.3">
      <c r="A51" s="11"/>
      <c r="B51" s="40"/>
      <c r="C51" s="11"/>
      <c r="D51" s="28"/>
      <c r="E51" s="36"/>
      <c r="F51" s="23"/>
      <c r="G51" s="13"/>
      <c r="H51" s="36"/>
      <c r="I51" s="36"/>
      <c r="J51" s="16"/>
      <c r="K51" s="23"/>
      <c r="L51" s="36"/>
      <c r="M51" s="23"/>
      <c r="N51" s="23"/>
      <c r="O51" s="23"/>
      <c r="P51" s="84"/>
    </row>
    <row r="52" spans="1:16" ht="24.6" customHeight="1" thickBot="1" x14ac:dyDescent="0.3">
      <c r="A52" s="11"/>
      <c r="C52" s="40"/>
      <c r="D52" s="107" t="e">
        <f>SUM(D19:D50)</f>
        <v>#REF!</v>
      </c>
      <c r="E52" s="38"/>
      <c r="F52" s="22"/>
      <c r="H52" s="38"/>
      <c r="I52" s="38"/>
      <c r="J52" s="116"/>
      <c r="K52" s="22"/>
      <c r="L52" s="38"/>
      <c r="M52" s="22"/>
      <c r="N52" s="22"/>
      <c r="O52" s="285" t="e">
        <f>SUM(O19:O51)</f>
        <v>#REF!</v>
      </c>
      <c r="P52" s="23"/>
    </row>
    <row r="53" spans="1:16" x14ac:dyDescent="0.25">
      <c r="A53" s="11"/>
      <c r="C53" s="40"/>
      <c r="D53" s="107"/>
      <c r="E53" s="38"/>
      <c r="F53" s="22"/>
      <c r="H53" s="38"/>
      <c r="I53" s="38"/>
      <c r="J53" s="116"/>
      <c r="K53" s="22"/>
      <c r="L53" s="38"/>
      <c r="M53" s="22"/>
      <c r="N53" s="22"/>
      <c r="O53" s="22"/>
      <c r="P53" s="23"/>
    </row>
    <row r="54" spans="1:16" x14ac:dyDescent="0.25">
      <c r="A54" s="41"/>
      <c r="B54" s="35" t="s">
        <v>814</v>
      </c>
      <c r="C54" s="43"/>
      <c r="D54" s="47"/>
      <c r="E54" s="158"/>
      <c r="F54" s="117"/>
      <c r="G54" s="158"/>
      <c r="H54" s="158"/>
      <c r="I54" s="158">
        <v>0.02</v>
      </c>
      <c r="J54" s="117"/>
      <c r="K54" s="158"/>
      <c r="L54" s="117"/>
      <c r="M54" s="159"/>
      <c r="N54" s="159"/>
      <c r="O54" s="160">
        <v>2.5000000000000001E-3</v>
      </c>
      <c r="P54" s="23"/>
    </row>
    <row r="55" spans="1:16" x14ac:dyDescent="0.25">
      <c r="A55" s="11" t="e">
        <f>'Comm Input'!#REF!</f>
        <v>#REF!</v>
      </c>
      <c r="B55" t="e">
        <f>'Comm Input'!#REF!</f>
        <v>#REF!</v>
      </c>
      <c r="C55" s="11" t="e">
        <f>'Comm Input'!#REF!</f>
        <v>#REF!</v>
      </c>
      <c r="D55" s="28" t="e">
        <f>'Comm Input'!#REF!</f>
        <v>#REF!</v>
      </c>
      <c r="E55" s="38" t="e">
        <f>'Comm Input'!#REF!</f>
        <v>#REF!</v>
      </c>
      <c r="F55" s="22" t="e">
        <f>'Comm Input'!#REF!</f>
        <v>#REF!</v>
      </c>
      <c r="G55" s="17" t="e">
        <f>'Comm Input'!#REF!</f>
        <v>#REF!</v>
      </c>
      <c r="H55" s="38" t="e">
        <f>'Comm Input'!#REF!</f>
        <v>#REF!</v>
      </c>
      <c r="I55" s="38" t="e">
        <f>'Comm Input'!#REF!</f>
        <v>#REF!</v>
      </c>
      <c r="J55" s="116" t="e">
        <f>'Comm Input'!#REF!</f>
        <v>#REF!</v>
      </c>
      <c r="K55" s="22" t="e">
        <f>'Comm Input'!#REF!</f>
        <v>#REF!</v>
      </c>
      <c r="L55" s="38" t="e">
        <f>'Comm Input'!#REF!</f>
        <v>#REF!</v>
      </c>
      <c r="M55" s="22"/>
      <c r="N55" s="23" t="e">
        <f>'Comm Input'!#REF!</f>
        <v>#REF!</v>
      </c>
      <c r="O55" s="23" t="e">
        <f>'Comm Input'!#REF!</f>
        <v>#REF!</v>
      </c>
      <c r="P55" s="23"/>
    </row>
    <row r="56" spans="1:16" ht="23.25" x14ac:dyDescent="0.35">
      <c r="A56" s="11"/>
      <c r="C56" s="11" t="e">
        <f>'Comm Input'!#REF!</f>
        <v>#REF!</v>
      </c>
      <c r="D56" s="28" t="e">
        <f>'Comm Input'!#REF!</f>
        <v>#REF!</v>
      </c>
      <c r="E56" s="38" t="e">
        <f>'Comm Input'!#REF!</f>
        <v>#REF!</v>
      </c>
      <c r="F56" s="22" t="e">
        <f>'Comm Input'!#REF!</f>
        <v>#REF!</v>
      </c>
      <c r="G56" s="17" t="e">
        <f>'Comm Input'!#REF!</f>
        <v>#REF!</v>
      </c>
      <c r="H56" s="38" t="e">
        <f>'Comm Input'!#REF!</f>
        <v>#REF!</v>
      </c>
      <c r="I56" s="38" t="e">
        <f>'Comm Input'!#REF!</f>
        <v>#REF!</v>
      </c>
      <c r="J56" s="116" t="e">
        <f>'Comm Input'!#REF!</f>
        <v>#REF!</v>
      </c>
      <c r="K56" s="22" t="e">
        <f>'Comm Input'!#REF!</f>
        <v>#REF!</v>
      </c>
      <c r="L56" s="38" t="e">
        <f>'Comm Input'!#REF!</f>
        <v>#REF!</v>
      </c>
      <c r="M56" s="22"/>
      <c r="N56" s="23" t="e">
        <f>'Comm Input'!#REF!</f>
        <v>#REF!</v>
      </c>
      <c r="O56" s="22" t="e">
        <f>'Comm Input'!#REF!</f>
        <v>#REF!</v>
      </c>
      <c r="P56" s="51"/>
    </row>
    <row r="57" spans="1:16" x14ac:dyDescent="0.25">
      <c r="A57" s="41"/>
      <c r="B57" s="81"/>
      <c r="D57" s="105"/>
      <c r="E57" s="53"/>
      <c r="F57" s="26"/>
      <c r="G57" s="53"/>
      <c r="H57" s="53"/>
      <c r="I57" s="53"/>
      <c r="J57" s="113"/>
      <c r="K57" s="26"/>
      <c r="L57" s="53"/>
      <c r="M57" s="26"/>
      <c r="N57" s="113"/>
      <c r="O57" s="53"/>
      <c r="P57" s="23"/>
    </row>
    <row r="58" spans="1:16" ht="23.25" x14ac:dyDescent="0.35">
      <c r="A58" s="11"/>
      <c r="B58" s="11"/>
      <c r="C58" s="11"/>
      <c r="D58" s="28"/>
      <c r="E58" s="36"/>
      <c r="F58" s="23"/>
      <c r="G58" s="13"/>
      <c r="H58" s="36"/>
      <c r="I58" s="36"/>
      <c r="J58" s="16"/>
      <c r="K58" s="23"/>
      <c r="L58" s="36"/>
      <c r="M58" s="23"/>
      <c r="N58" s="23"/>
      <c r="O58" s="1173" t="e">
        <f>'Comm Input'!#REF!</f>
        <v>#REF!</v>
      </c>
      <c r="P58" s="86"/>
    </row>
    <row r="59" spans="1:16" x14ac:dyDescent="0.25">
      <c r="A59" s="11"/>
      <c r="B59" s="11"/>
      <c r="C59" s="11"/>
      <c r="D59" s="28"/>
      <c r="E59" s="36"/>
      <c r="F59" s="23"/>
      <c r="G59" s="36"/>
      <c r="H59" s="36"/>
      <c r="I59" s="36"/>
      <c r="J59" s="16"/>
      <c r="K59" s="23"/>
      <c r="L59" s="36"/>
      <c r="M59" s="23"/>
      <c r="N59" s="23"/>
      <c r="O59" s="23"/>
      <c r="P59" s="23"/>
    </row>
    <row r="60" spans="1:16" x14ac:dyDescent="0.25">
      <c r="A60" s="41"/>
      <c r="B60" s="35" t="s">
        <v>814</v>
      </c>
      <c r="C60" s="43"/>
      <c r="D60" s="47"/>
      <c r="E60" s="158"/>
      <c r="F60" s="117"/>
      <c r="G60" s="158"/>
      <c r="H60" s="158"/>
      <c r="I60" s="158">
        <v>0.02</v>
      </c>
      <c r="J60" s="117"/>
      <c r="K60" s="158"/>
      <c r="L60" s="117"/>
      <c r="M60" s="159"/>
      <c r="N60" s="159"/>
      <c r="O60" s="160">
        <v>2.5000000000000001E-3</v>
      </c>
      <c r="P60" s="23"/>
    </row>
    <row r="61" spans="1:16" x14ac:dyDescent="0.25">
      <c r="A61" s="11" t="e">
        <f>'Comm Input'!#REF!</f>
        <v>#REF!</v>
      </c>
      <c r="B61" s="11" t="e">
        <f>'Comm Input'!#REF!</f>
        <v>#REF!</v>
      </c>
      <c r="C61" s="11" t="e">
        <f>'Comm Input'!#REF!</f>
        <v>#REF!</v>
      </c>
      <c r="D61" s="28" t="e">
        <f>'Comm Input'!#REF!</f>
        <v>#REF!</v>
      </c>
      <c r="E61" s="36" t="e">
        <f>'Comm Input'!#REF!</f>
        <v>#REF!</v>
      </c>
      <c r="F61" s="23" t="e">
        <f>'Comm Input'!#REF!</f>
        <v>#REF!</v>
      </c>
      <c r="G61" s="13" t="e">
        <f>'Comm Input'!#REF!</f>
        <v>#REF!</v>
      </c>
      <c r="H61" s="36" t="e">
        <f>'Comm Input'!#REF!</f>
        <v>#REF!</v>
      </c>
      <c r="I61" s="36" t="e">
        <f>'Comm Input'!#REF!</f>
        <v>#REF!</v>
      </c>
      <c r="J61" s="16" t="e">
        <f>'Comm Input'!#REF!</f>
        <v>#REF!</v>
      </c>
      <c r="K61" s="23" t="e">
        <f>'Comm Input'!#REF!</f>
        <v>#REF!</v>
      </c>
      <c r="L61" s="36" t="e">
        <f>'Comm Input'!#REF!</f>
        <v>#REF!</v>
      </c>
      <c r="M61" s="23"/>
      <c r="N61" s="23"/>
      <c r="O61" s="23" t="e">
        <f>'Comm Input'!#REF!</f>
        <v>#REF!</v>
      </c>
      <c r="P61" s="49"/>
    </row>
    <row r="62" spans="1:16" ht="23.25" x14ac:dyDescent="0.35">
      <c r="A62" s="11"/>
      <c r="B62" s="11"/>
      <c r="C62" s="11" t="e">
        <f>'Comm Input'!#REF!</f>
        <v>#REF!</v>
      </c>
      <c r="D62" s="28" t="e">
        <f>'Comm Input'!#REF!</f>
        <v>#REF!</v>
      </c>
      <c r="E62" s="36" t="e">
        <f>'Comm Input'!#REF!</f>
        <v>#REF!</v>
      </c>
      <c r="F62" s="23" t="e">
        <f>'Comm Input'!#REF!</f>
        <v>#REF!</v>
      </c>
      <c r="G62" s="13" t="e">
        <f>'Comm Input'!#REF!</f>
        <v>#REF!</v>
      </c>
      <c r="H62" s="36" t="e">
        <f>'Comm Input'!#REF!</f>
        <v>#REF!</v>
      </c>
      <c r="I62" s="36" t="e">
        <f>'Comm Input'!#REF!</f>
        <v>#REF!</v>
      </c>
      <c r="J62" s="16" t="e">
        <f>'Comm Input'!#REF!</f>
        <v>#REF!</v>
      </c>
      <c r="K62" s="23" t="e">
        <f>'Comm Input'!#REF!</f>
        <v>#REF!</v>
      </c>
      <c r="L62" s="36" t="e">
        <f>'Comm Input'!#REF!</f>
        <v>#REF!</v>
      </c>
      <c r="M62" s="23"/>
      <c r="N62" s="23"/>
      <c r="O62" s="23" t="e">
        <f>'Comm Input'!#REF!</f>
        <v>#REF!</v>
      </c>
      <c r="P62" s="27"/>
    </row>
    <row r="63" spans="1:16" x14ac:dyDescent="0.25">
      <c r="A63" s="41"/>
      <c r="B63" s="85"/>
      <c r="C63" s="41"/>
      <c r="D63" s="107"/>
      <c r="E63" s="69"/>
      <c r="F63" s="108"/>
      <c r="G63" s="69"/>
      <c r="H63" s="69"/>
      <c r="I63" s="69"/>
      <c r="J63" s="119"/>
      <c r="K63" s="108"/>
      <c r="L63" s="69"/>
      <c r="M63" s="108"/>
      <c r="N63" s="119"/>
      <c r="O63" s="69"/>
      <c r="P63" s="49"/>
    </row>
    <row r="64" spans="1:16" ht="23.25" x14ac:dyDescent="0.35">
      <c r="A64" s="11"/>
      <c r="B64" s="11"/>
      <c r="C64" s="11"/>
      <c r="D64" s="28"/>
      <c r="E64" s="36"/>
      <c r="F64" s="23"/>
      <c r="G64" s="13"/>
      <c r="H64" s="36"/>
      <c r="I64" s="36"/>
      <c r="J64" s="16"/>
      <c r="K64" s="23"/>
      <c r="L64" s="36"/>
      <c r="M64" s="23"/>
      <c r="N64" s="23"/>
      <c r="O64" s="1173" t="e">
        <f>'Comm Input'!#REF!</f>
        <v>#REF!</v>
      </c>
      <c r="P64" s="84"/>
    </row>
    <row r="65" spans="1:16" x14ac:dyDescent="0.25">
      <c r="A65" s="11"/>
      <c r="B65" s="40"/>
      <c r="C65" s="11"/>
      <c r="D65" s="28"/>
      <c r="E65" s="36"/>
      <c r="F65" s="23"/>
      <c r="G65" s="123"/>
      <c r="H65" s="53"/>
      <c r="I65" s="87"/>
      <c r="J65" s="114"/>
      <c r="K65" s="23"/>
      <c r="L65" s="53"/>
      <c r="M65" s="23"/>
      <c r="N65" s="23"/>
      <c r="O65" s="23"/>
      <c r="P65" s="23"/>
    </row>
    <row r="66" spans="1:16" x14ac:dyDescent="0.25">
      <c r="A66" s="41"/>
      <c r="B66" s="42" t="s">
        <v>815</v>
      </c>
      <c r="C66" s="43"/>
      <c r="D66" s="43"/>
      <c r="E66" s="159"/>
      <c r="F66" s="37"/>
      <c r="G66" s="159"/>
      <c r="H66" s="159"/>
      <c r="I66" s="159">
        <v>1.2999999999999999E-2</v>
      </c>
      <c r="J66" s="37"/>
      <c r="K66" s="159"/>
      <c r="L66" s="37"/>
      <c r="M66" s="159"/>
      <c r="N66" s="159"/>
      <c r="O66" s="44">
        <v>2.5000000000000001E-3</v>
      </c>
      <c r="P66" s="23"/>
    </row>
    <row r="67" spans="1:16" x14ac:dyDescent="0.25">
      <c r="A67" s="11" t="e">
        <f>'Comm Input'!#REF!</f>
        <v>#REF!</v>
      </c>
      <c r="B67" s="11" t="e">
        <f>'Comm Input'!#REF!</f>
        <v>#REF!</v>
      </c>
      <c r="C67" s="11" t="e">
        <f>'Comm Input'!#REF!</f>
        <v>#REF!</v>
      </c>
      <c r="D67" s="28" t="e">
        <f>'Comm Input'!#REF!</f>
        <v>#REF!</v>
      </c>
      <c r="E67" s="36" t="e">
        <f>'Comm Input'!#REF!</f>
        <v>#REF!</v>
      </c>
      <c r="F67" s="23" t="e">
        <f>'Comm Input'!#REF!</f>
        <v>#REF!</v>
      </c>
      <c r="G67" s="13" t="e">
        <f>'Comm Input'!#REF!</f>
        <v>#REF!</v>
      </c>
      <c r="H67" s="36" t="e">
        <f>'Comm Input'!#REF!</f>
        <v>#REF!</v>
      </c>
      <c r="I67" s="36" t="e">
        <f>'Comm Input'!#REF!</f>
        <v>#REF!</v>
      </c>
      <c r="J67" s="16" t="e">
        <f>'Comm Input'!#REF!</f>
        <v>#REF!</v>
      </c>
      <c r="K67" s="23" t="e">
        <f>'Comm Input'!#REF!</f>
        <v>#REF!</v>
      </c>
      <c r="L67" s="36" t="e">
        <f>'Comm Input'!#REF!</f>
        <v>#REF!</v>
      </c>
      <c r="M67" s="23"/>
      <c r="N67" s="23"/>
      <c r="O67" s="23" t="e">
        <f>'Comm Input'!#REF!</f>
        <v>#REF!</v>
      </c>
      <c r="P67" s="23"/>
    </row>
    <row r="68" spans="1:16" x14ac:dyDescent="0.25">
      <c r="A68" s="11"/>
      <c r="B68" s="11"/>
      <c r="C68" s="11" t="e">
        <f>'Comm Input'!#REF!</f>
        <v>#REF!</v>
      </c>
      <c r="D68" s="28" t="e">
        <f>'Comm Input'!#REF!</f>
        <v>#REF!</v>
      </c>
      <c r="E68" s="36" t="e">
        <f>'Comm Input'!#REF!</f>
        <v>#REF!</v>
      </c>
      <c r="F68" s="23" t="e">
        <f>'Comm Input'!#REF!</f>
        <v>#REF!</v>
      </c>
      <c r="G68" s="13" t="e">
        <f>'Comm Input'!#REF!</f>
        <v>#REF!</v>
      </c>
      <c r="H68" s="36" t="e">
        <f>'Comm Input'!#REF!</f>
        <v>#REF!</v>
      </c>
      <c r="I68" s="36" t="e">
        <f>'Comm Input'!#REF!</f>
        <v>#REF!</v>
      </c>
      <c r="J68" s="16" t="e">
        <f>'Comm Input'!#REF!</f>
        <v>#REF!</v>
      </c>
      <c r="K68" s="23" t="e">
        <f>'Comm Input'!#REF!</f>
        <v>#REF!</v>
      </c>
      <c r="L68" s="36" t="e">
        <f>'Comm Input'!#REF!</f>
        <v>#REF!</v>
      </c>
      <c r="M68" s="23"/>
      <c r="N68" s="23"/>
      <c r="O68" s="23" t="e">
        <f>'Comm Input'!#REF!</f>
        <v>#REF!</v>
      </c>
      <c r="P68" s="49"/>
    </row>
    <row r="69" spans="1:16" ht="23.25" x14ac:dyDescent="0.35">
      <c r="A69" s="41"/>
      <c r="B69" s="85"/>
      <c r="C69" s="11"/>
      <c r="D69" s="28"/>
      <c r="E69" s="36"/>
      <c r="F69" s="23"/>
      <c r="G69" s="36"/>
      <c r="H69" s="36"/>
      <c r="I69" s="36"/>
      <c r="J69" s="16"/>
      <c r="K69" s="23"/>
      <c r="L69" s="36"/>
      <c r="M69" s="108"/>
      <c r="N69" s="119"/>
      <c r="O69" s="69"/>
      <c r="P69" s="27"/>
    </row>
    <row r="70" spans="1:16" ht="23.25" x14ac:dyDescent="0.35">
      <c r="A70" s="11"/>
      <c r="B70" s="11"/>
      <c r="C70" s="11"/>
      <c r="D70" s="28"/>
      <c r="E70" s="36"/>
      <c r="F70" s="23"/>
      <c r="G70" s="13"/>
      <c r="H70" s="36"/>
      <c r="I70" s="13"/>
      <c r="J70" s="28"/>
      <c r="K70" s="23"/>
      <c r="L70" s="36"/>
      <c r="M70" s="23"/>
      <c r="N70" s="23"/>
      <c r="O70" s="1173" t="e">
        <f>'Comm Input'!#REF!</f>
        <v>#REF!</v>
      </c>
      <c r="P70" s="49"/>
    </row>
    <row r="71" spans="1:16" x14ac:dyDescent="0.25">
      <c r="A71" s="41"/>
      <c r="B71" s="35" t="s">
        <v>224</v>
      </c>
      <c r="C71" s="43"/>
      <c r="D71" s="47"/>
      <c r="E71" s="158"/>
      <c r="F71" s="117"/>
      <c r="G71" s="158"/>
      <c r="H71" s="158"/>
      <c r="I71" s="158">
        <v>0.03</v>
      </c>
      <c r="J71" s="117"/>
      <c r="K71" s="158"/>
      <c r="L71" s="117"/>
      <c r="M71" s="159"/>
      <c r="N71" s="159"/>
      <c r="O71" s="160">
        <v>2.5000000000000001E-3</v>
      </c>
    </row>
    <row r="72" spans="1:16" x14ac:dyDescent="0.25">
      <c r="A72" s="11" t="e">
        <f>'Comm Input'!#REF!</f>
        <v>#REF!</v>
      </c>
      <c r="B72" s="11" t="e">
        <f>'Comm Input'!#REF!</f>
        <v>#REF!</v>
      </c>
      <c r="C72" s="11" t="e">
        <f>'Comm Input'!#REF!</f>
        <v>#REF!</v>
      </c>
      <c r="D72" s="28" t="e">
        <f>'Comm Input'!#REF!</f>
        <v>#REF!</v>
      </c>
      <c r="E72" s="36" t="e">
        <f>'Comm Input'!#REF!</f>
        <v>#REF!</v>
      </c>
      <c r="F72" s="23" t="e">
        <f>'Comm Input'!#REF!</f>
        <v>#REF!</v>
      </c>
      <c r="G72" s="13" t="e">
        <f>'Comm Input'!#REF!</f>
        <v>#REF!</v>
      </c>
      <c r="H72" s="36" t="e">
        <f>'Comm Input'!#REF!</f>
        <v>#REF!</v>
      </c>
      <c r="I72" s="13" t="e">
        <f>'Comm Input'!#REF!</f>
        <v>#REF!</v>
      </c>
      <c r="J72" s="28" t="e">
        <f>'Comm Input'!#REF!</f>
        <v>#REF!</v>
      </c>
      <c r="K72" s="23" t="e">
        <f>'Comm Input'!#REF!</f>
        <v>#REF!</v>
      </c>
      <c r="L72" s="36" t="e">
        <f>'Comm Input'!#REF!</f>
        <v>#REF!</v>
      </c>
      <c r="M72" s="23"/>
      <c r="N72" s="23"/>
      <c r="O72" s="23" t="e">
        <f>'Comm Input'!#REF!</f>
        <v>#REF!</v>
      </c>
    </row>
    <row r="73" spans="1:16" x14ac:dyDescent="0.25">
      <c r="A73" s="11"/>
      <c r="B73" s="40"/>
      <c r="C73" s="11" t="e">
        <f>'Comm Input'!#REF!</f>
        <v>#REF!</v>
      </c>
      <c r="D73" s="28" t="e">
        <f>'Comm Input'!#REF!</f>
        <v>#REF!</v>
      </c>
      <c r="E73" s="36" t="e">
        <f>'Comm Input'!#REF!</f>
        <v>#REF!</v>
      </c>
      <c r="F73" s="23" t="e">
        <f>'Comm Input'!#REF!</f>
        <v>#REF!</v>
      </c>
      <c r="G73" s="13" t="e">
        <f>'Comm Input'!#REF!</f>
        <v>#REF!</v>
      </c>
      <c r="H73" s="36" t="e">
        <f>'Comm Input'!#REF!</f>
        <v>#REF!</v>
      </c>
      <c r="I73" s="36" t="e">
        <f>'Comm Input'!#REF!</f>
        <v>#REF!</v>
      </c>
      <c r="J73" s="16" t="e">
        <f>'Comm Input'!#REF!</f>
        <v>#REF!</v>
      </c>
      <c r="K73" s="23" t="e">
        <f>'Comm Input'!#REF!</f>
        <v>#REF!</v>
      </c>
      <c r="L73" s="36" t="e">
        <f>'Comm Input'!#REF!</f>
        <v>#REF!</v>
      </c>
      <c r="M73" s="23"/>
      <c r="N73" s="23"/>
      <c r="O73" s="23" t="e">
        <f>'Comm Input'!#REF!</f>
        <v>#REF!</v>
      </c>
    </row>
    <row r="74" spans="1:16" x14ac:dyDescent="0.25">
      <c r="A74" s="11"/>
      <c r="B74" s="40"/>
      <c r="C74" s="11" t="e">
        <f>'Comm Input'!#REF!</f>
        <v>#REF!</v>
      </c>
      <c r="D74" s="28" t="e">
        <f>'Comm Input'!#REF!</f>
        <v>#REF!</v>
      </c>
      <c r="E74" s="36" t="e">
        <f>'Comm Input'!#REF!</f>
        <v>#REF!</v>
      </c>
      <c r="F74" s="23" t="e">
        <f>'Comm Input'!#REF!</f>
        <v>#REF!</v>
      </c>
      <c r="G74" s="13" t="e">
        <f>'Comm Input'!#REF!</f>
        <v>#REF!</v>
      </c>
      <c r="H74" s="36" t="e">
        <f>'Comm Input'!#REF!</f>
        <v>#REF!</v>
      </c>
      <c r="I74" s="36" t="e">
        <f>'Comm Input'!#REF!</f>
        <v>#REF!</v>
      </c>
      <c r="J74" s="16" t="e">
        <f>'Comm Input'!#REF!</f>
        <v>#REF!</v>
      </c>
      <c r="K74" s="23" t="e">
        <f>'Comm Input'!#REF!</f>
        <v>#REF!</v>
      </c>
      <c r="L74" s="36" t="e">
        <f>'Comm Input'!#REF!</f>
        <v>#REF!</v>
      </c>
      <c r="M74" s="23"/>
      <c r="N74" s="23"/>
      <c r="O74" s="23" t="e">
        <f>'Comm Input'!#REF!</f>
        <v>#REF!</v>
      </c>
    </row>
    <row r="75" spans="1:16" x14ac:dyDescent="0.25">
      <c r="A75" s="11"/>
      <c r="B75" s="40"/>
      <c r="C75" s="11" t="e">
        <f>'Comm Input'!#REF!</f>
        <v>#REF!</v>
      </c>
      <c r="D75" s="28" t="e">
        <f>'Comm Input'!#REF!</f>
        <v>#REF!</v>
      </c>
      <c r="E75" s="36" t="e">
        <f>'Comm Input'!#REF!</f>
        <v>#REF!</v>
      </c>
      <c r="F75" s="23" t="e">
        <f>'Comm Input'!#REF!</f>
        <v>#REF!</v>
      </c>
      <c r="G75" s="13" t="e">
        <f>'Comm Input'!#REF!</f>
        <v>#REF!</v>
      </c>
      <c r="H75" s="36" t="e">
        <f>'Comm Input'!#REF!</f>
        <v>#REF!</v>
      </c>
      <c r="I75" s="36" t="e">
        <f>'Comm Input'!#REF!</f>
        <v>#REF!</v>
      </c>
      <c r="J75" s="16" t="e">
        <f>'Comm Input'!#REF!</f>
        <v>#REF!</v>
      </c>
      <c r="K75" s="23" t="e">
        <f>'Comm Input'!#REF!</f>
        <v>#REF!</v>
      </c>
      <c r="L75" s="36" t="e">
        <f>'Comm Input'!#REF!</f>
        <v>#REF!</v>
      </c>
      <c r="M75" s="23"/>
      <c r="N75" s="23"/>
      <c r="O75" s="23"/>
    </row>
    <row r="76" spans="1:16" ht="23.25" x14ac:dyDescent="0.35">
      <c r="O76" s="1172" t="e">
        <f>'Comm Input'!#REF!</f>
        <v>#REF!</v>
      </c>
    </row>
    <row r="78" spans="1:16" x14ac:dyDescent="0.25">
      <c r="A78" s="41"/>
      <c r="B78" s="35" t="s">
        <v>224</v>
      </c>
      <c r="C78" s="43"/>
      <c r="D78" s="47"/>
      <c r="E78" s="158"/>
      <c r="F78" s="117"/>
      <c r="G78" s="158"/>
      <c r="H78" s="158"/>
      <c r="I78" s="158">
        <v>0.06</v>
      </c>
      <c r="J78" s="117"/>
      <c r="K78" s="158"/>
      <c r="L78" s="117"/>
      <c r="M78" s="159"/>
      <c r="N78" s="159"/>
      <c r="O78" s="160">
        <v>2.5000000000000001E-3</v>
      </c>
    </row>
    <row r="79" spans="1:16" x14ac:dyDescent="0.25">
      <c r="A79" t="e">
        <f>'Comm Input'!#REF!</f>
        <v>#REF!</v>
      </c>
      <c r="B79" t="e">
        <f>'Comm Input'!#REF!</f>
        <v>#REF!</v>
      </c>
      <c r="C79" t="e">
        <f>'Comm Input'!#REF!</f>
        <v>#REF!</v>
      </c>
      <c r="D79" s="89" t="e">
        <f>'Comm Input'!#REF!</f>
        <v>#REF!</v>
      </c>
      <c r="E79" t="e">
        <f>'Comm Input'!#REF!</f>
        <v>#REF!</v>
      </c>
      <c r="F79" s="89" t="e">
        <f>'Comm Input'!#REF!</f>
        <v>#REF!</v>
      </c>
      <c r="G79" s="17" t="e">
        <f>'Comm Input'!#REF!</f>
        <v>#REF!</v>
      </c>
      <c r="H79" s="17" t="e">
        <f>'Comm Input'!#REF!</f>
        <v>#REF!</v>
      </c>
      <c r="I79" t="e">
        <f>'Comm Input'!#REF!</f>
        <v>#REF!</v>
      </c>
      <c r="J79" s="89" t="e">
        <f>'Comm Input'!#REF!</f>
        <v>#REF!</v>
      </c>
      <c r="K79" s="89" t="e">
        <f>'Comm Input'!#REF!</f>
        <v>#REF!</v>
      </c>
      <c r="L79" t="e">
        <f>'Comm Input'!#REF!</f>
        <v>#REF!</v>
      </c>
      <c r="O79" s="22" t="e">
        <f>'Comm Input'!#REF!</f>
        <v>#REF!</v>
      </c>
    </row>
    <row r="80" spans="1:16" x14ac:dyDescent="0.25">
      <c r="C80" t="e">
        <f>'Comm Input'!#REF!</f>
        <v>#REF!</v>
      </c>
      <c r="D80" s="89" t="e">
        <f>'Comm Input'!#REF!</f>
        <v>#REF!</v>
      </c>
      <c r="E80" t="e">
        <f>'Comm Input'!#REF!</f>
        <v>#REF!</v>
      </c>
      <c r="F80" s="89" t="e">
        <f>'Comm Input'!#REF!</f>
        <v>#REF!</v>
      </c>
      <c r="G80" s="17" t="e">
        <f>'Comm Input'!#REF!</f>
        <v>#REF!</v>
      </c>
      <c r="H80" s="17" t="e">
        <f>'Comm Input'!#REF!</f>
        <v>#REF!</v>
      </c>
      <c r="I80" t="e">
        <f>'Comm Input'!#REF!</f>
        <v>#REF!</v>
      </c>
      <c r="J80" s="89" t="e">
        <f>'Comm Input'!#REF!</f>
        <v>#REF!</v>
      </c>
      <c r="K80" s="89" t="e">
        <f>'Comm Input'!#REF!</f>
        <v>#REF!</v>
      </c>
      <c r="L80" t="e">
        <f>'Comm Input'!#REF!</f>
        <v>#REF!</v>
      </c>
    </row>
    <row r="81" spans="1:15" ht="23.25" x14ac:dyDescent="0.35">
      <c r="O81" s="1172" t="e">
        <f>'Comm Input'!#REF!</f>
        <v>#REF!</v>
      </c>
    </row>
    <row r="83" spans="1:15" x14ac:dyDescent="0.25">
      <c r="B83" s="35" t="s">
        <v>816</v>
      </c>
      <c r="C83" s="43"/>
      <c r="D83" s="47"/>
      <c r="E83" s="158"/>
      <c r="F83" s="117"/>
      <c r="G83" s="158"/>
      <c r="H83" s="158"/>
      <c r="I83" s="158">
        <v>3.6400000000000002E-2</v>
      </c>
      <c r="J83" s="117"/>
      <c r="K83" s="158"/>
      <c r="L83" s="117"/>
      <c r="M83" s="159"/>
      <c r="N83" s="159"/>
      <c r="O83" s="160">
        <v>2.5000000000000001E-3</v>
      </c>
    </row>
    <row r="84" spans="1:15" x14ac:dyDescent="0.25">
      <c r="A84" t="e">
        <f>'Comm Input'!#REF!</f>
        <v>#REF!</v>
      </c>
      <c r="B84" t="e">
        <f>'Comm Input'!#REF!</f>
        <v>#REF!</v>
      </c>
      <c r="C84" t="e">
        <f>'Comm Input'!#REF!</f>
        <v>#REF!</v>
      </c>
      <c r="D84" s="89" t="e">
        <f>'Comm Input'!#REF!</f>
        <v>#REF!</v>
      </c>
      <c r="E84" t="e">
        <f>'Comm Input'!#REF!</f>
        <v>#REF!</v>
      </c>
      <c r="F84" s="89" t="e">
        <f>'Comm Input'!#REF!</f>
        <v>#REF!</v>
      </c>
      <c r="G84" s="17" t="e">
        <f>'Comm Input'!#REF!</f>
        <v>#REF!</v>
      </c>
      <c r="H84" s="17" t="e">
        <f>'Comm Input'!#REF!</f>
        <v>#REF!</v>
      </c>
      <c r="I84" t="e">
        <f>'Comm Input'!#REF!</f>
        <v>#REF!</v>
      </c>
      <c r="J84" s="89" t="e">
        <f>'Comm Input'!#REF!</f>
        <v>#REF!</v>
      </c>
      <c r="K84" s="89" t="e">
        <f>'Comm Input'!#REF!</f>
        <v>#REF!</v>
      </c>
      <c r="L84" t="e">
        <f>'Comm Input'!#REF!</f>
        <v>#REF!</v>
      </c>
      <c r="O84" s="22" t="e">
        <f>'Comm Input'!#REF!</f>
        <v>#REF!</v>
      </c>
    </row>
    <row r="85" spans="1:15" x14ac:dyDescent="0.25">
      <c r="C85" t="e">
        <f>'Comm Input'!#REF!</f>
        <v>#REF!</v>
      </c>
      <c r="D85" s="89" t="e">
        <f>'Comm Input'!#REF!</f>
        <v>#REF!</v>
      </c>
      <c r="E85" t="e">
        <f>'Comm Input'!#REF!</f>
        <v>#REF!</v>
      </c>
      <c r="F85" s="89" t="e">
        <f>'Comm Input'!#REF!</f>
        <v>#REF!</v>
      </c>
      <c r="G85" s="17" t="e">
        <f>'Comm Input'!#REF!</f>
        <v>#REF!</v>
      </c>
      <c r="H85" s="17" t="e">
        <f>'Comm Input'!#REF!</f>
        <v>#REF!</v>
      </c>
      <c r="I85" t="e">
        <f>'Comm Input'!#REF!</f>
        <v>#REF!</v>
      </c>
      <c r="J85" s="89" t="e">
        <f>'Comm Input'!#REF!</f>
        <v>#REF!</v>
      </c>
      <c r="K85" s="89" t="e">
        <f>'Comm Input'!#REF!</f>
        <v>#REF!</v>
      </c>
      <c r="L85" t="e">
        <f>'Comm Input'!#REF!</f>
        <v>#REF!</v>
      </c>
    </row>
    <row r="86" spans="1:15" ht="23.25" x14ac:dyDescent="0.35">
      <c r="O86" s="1172" t="e">
        <f>'Comm Input'!#REF!</f>
        <v>#REF!</v>
      </c>
    </row>
    <row r="90" spans="1:15" x14ac:dyDescent="0.25">
      <c r="A90" s="41" t="e">
        <f>'Comm Input'!#REF!</f>
        <v>#REF!</v>
      </c>
      <c r="B90" s="35" t="e">
        <f>'Comm Input'!#REF!</f>
        <v>#REF!</v>
      </c>
      <c r="C90" s="46"/>
      <c r="D90" s="8"/>
      <c r="E90" s="158"/>
      <c r="F90" s="117"/>
      <c r="G90" s="158"/>
      <c r="H90" s="158"/>
      <c r="I90" s="158" t="e">
        <f>'Comm Input'!#REF!</f>
        <v>#REF!</v>
      </c>
      <c r="J90" s="117" t="e">
        <f>'Comm Input'!#REF!</f>
        <v>#REF!</v>
      </c>
      <c r="K90" s="158"/>
      <c r="L90" s="117"/>
      <c r="M90" s="157"/>
      <c r="N90" s="157"/>
      <c r="O90" s="160" t="e">
        <f>'Comm Input'!#REF!</f>
        <v>#REF!</v>
      </c>
    </row>
    <row r="91" spans="1:15" x14ac:dyDescent="0.25">
      <c r="A91" t="e">
        <f>'Comm Input'!#REF!</f>
        <v>#REF!</v>
      </c>
      <c r="B91" t="e">
        <f>'Comm Input'!#REF!</f>
        <v>#REF!</v>
      </c>
      <c r="C91" t="e">
        <f>'Comm Input'!#REF!</f>
        <v>#REF!</v>
      </c>
      <c r="D91" t="e">
        <f>'Comm Input'!#REF!</f>
        <v>#REF!</v>
      </c>
      <c r="E91" s="36" t="e">
        <f>'Comm Input'!#REF!</f>
        <v>#REF!</v>
      </c>
      <c r="F91" s="23" t="e">
        <f>'Comm Input'!#REF!</f>
        <v>#REF!</v>
      </c>
      <c r="G91" s="36" t="e">
        <f>'Comm Input'!#REF!</f>
        <v>#REF!</v>
      </c>
      <c r="H91" s="36" t="e">
        <f>'Comm Input'!#REF!</f>
        <v>#REF!</v>
      </c>
      <c r="I91" t="e">
        <f>'Comm Input'!#REF!</f>
        <v>#REF!</v>
      </c>
      <c r="J91" s="23" t="e">
        <f>'Comm Input'!#REF!</f>
        <v>#REF!</v>
      </c>
      <c r="K91" s="22">
        <v>0</v>
      </c>
      <c r="L91" s="23" t="e">
        <f>'Comm Input'!#REF!</f>
        <v>#REF!</v>
      </c>
      <c r="M91" s="23" t="e">
        <f>'Comm Input'!#REF!</f>
        <v>#REF!</v>
      </c>
      <c r="N91" s="23" t="e">
        <f>'Comm Input'!#REF!</f>
        <v>#REF!</v>
      </c>
      <c r="O91" s="23" t="e">
        <f>'Comm Input'!#REF!</f>
        <v>#REF!</v>
      </c>
    </row>
    <row r="92" spans="1:15" x14ac:dyDescent="0.25">
      <c r="A92" s="11" t="e">
        <f>'Comm Input'!#REF!</f>
        <v>#REF!</v>
      </c>
      <c r="B92" s="11" t="e">
        <f>'Comm Input'!#REF!</f>
        <v>#REF!</v>
      </c>
      <c r="C92" s="11" t="e">
        <f>'Comm Input'!#REF!</f>
        <v>#REF!</v>
      </c>
      <c r="D92" s="11" t="e">
        <f>'Comm Input'!#REF!</f>
        <v>#REF!</v>
      </c>
      <c r="E92" s="36" t="e">
        <f>'Comm Input'!#REF!</f>
        <v>#REF!</v>
      </c>
      <c r="F92" s="23" t="e">
        <f>'Comm Input'!#REF!</f>
        <v>#REF!</v>
      </c>
      <c r="G92" s="36" t="e">
        <f>'Comm Input'!#REF!</f>
        <v>#REF!</v>
      </c>
      <c r="H92" s="36" t="e">
        <f>'Comm Input'!#REF!</f>
        <v>#REF!</v>
      </c>
      <c r="I92" t="e">
        <f>'Comm Input'!#REF!</f>
        <v>#REF!</v>
      </c>
      <c r="J92" s="23" t="e">
        <f>'Comm Input'!#REF!</f>
        <v>#REF!</v>
      </c>
      <c r="K92" s="22" t="e">
        <f>'Comm Input'!#REF!</f>
        <v>#REF!</v>
      </c>
      <c r="L92" s="23" t="e">
        <f>'Comm Input'!#REF!</f>
        <v>#REF!</v>
      </c>
      <c r="M92" s="23" t="e">
        <f>'Comm Input'!#REF!</f>
        <v>#REF!</v>
      </c>
      <c r="N92" s="23" t="e">
        <f>'Comm Input'!#REF!</f>
        <v>#REF!</v>
      </c>
      <c r="O92" s="23" t="e">
        <f>'Comm Input'!#REF!</f>
        <v>#REF!</v>
      </c>
    </row>
    <row r="93" spans="1:15" ht="23.25" x14ac:dyDescent="0.35">
      <c r="A93" s="11" t="e">
        <f>'Comm Input'!#REF!</f>
        <v>#REF!</v>
      </c>
      <c r="B93" t="e">
        <f>'Comm Input'!#REF!</f>
        <v>#REF!</v>
      </c>
      <c r="C93" s="40" t="e">
        <f>'Comm Input'!#REF!</f>
        <v>#REF!</v>
      </c>
      <c r="D93" s="40" t="e">
        <f>'Comm Input'!#REF!</f>
        <v>#REF!</v>
      </c>
      <c r="E93" s="38" t="e">
        <f>'Comm Input'!#REF!</f>
        <v>#REF!</v>
      </c>
      <c r="F93" s="22" t="e">
        <f>'Comm Input'!#REF!</f>
        <v>#REF!</v>
      </c>
      <c r="G93" s="17" t="e">
        <f>'Comm Input'!#REF!</f>
        <v>#REF!</v>
      </c>
      <c r="H93" s="38" t="e">
        <f>'Comm Input'!#REF!</f>
        <v>#REF!</v>
      </c>
      <c r="I93" s="38" t="e">
        <f>'Comm Input'!#REF!</f>
        <v>#REF!</v>
      </c>
      <c r="J93" s="22" t="e">
        <f>'Comm Input'!#REF!</f>
        <v>#REF!</v>
      </c>
      <c r="K93" s="38" t="e">
        <f>'Comm Input'!#REF!</f>
        <v>#REF!</v>
      </c>
      <c r="L93" s="49" t="e">
        <f>'Comm Input'!#REF!</f>
        <v>#REF!</v>
      </c>
      <c r="M93" s="11" t="e">
        <f>'Comm Input'!#REF!</f>
        <v>#REF!</v>
      </c>
      <c r="N93" s="11" t="e">
        <f>'Comm Input'!#REF!</f>
        <v>#REF!</v>
      </c>
      <c r="O93" s="27" t="e">
        <f>'Comm Input'!#REF!</f>
        <v>#REF!</v>
      </c>
    </row>
    <row r="94" spans="1:15" ht="23.25" x14ac:dyDescent="0.35">
      <c r="A94" s="11" t="e">
        <f>'Comm Input'!#REF!</f>
        <v>#REF!</v>
      </c>
      <c r="B94" t="e">
        <f>'Comm Input'!#REF!</f>
        <v>#REF!</v>
      </c>
      <c r="C94" s="40" t="e">
        <f>'Comm Input'!#REF!</f>
        <v>#REF!</v>
      </c>
      <c r="D94" s="40" t="e">
        <f>'Comm Input'!#REF!</f>
        <v>#REF!</v>
      </c>
      <c r="E94" s="38" t="e">
        <f>'Comm Input'!#REF!</f>
        <v>#REF!</v>
      </c>
      <c r="F94" s="22" t="e">
        <f>'Comm Input'!#REF!</f>
        <v>#REF!</v>
      </c>
      <c r="G94" s="17" t="e">
        <f>'Comm Input'!#REF!</f>
        <v>#REF!</v>
      </c>
      <c r="H94" s="38" t="e">
        <f>'Comm Input'!#REF!</f>
        <v>#REF!</v>
      </c>
      <c r="I94" s="38" t="e">
        <f>'Comm Input'!#REF!</f>
        <v>#REF!</v>
      </c>
      <c r="J94" s="22" t="e">
        <f>'Comm Input'!#REF!</f>
        <v>#REF!</v>
      </c>
      <c r="K94" s="164"/>
      <c r="L94" s="27" t="s">
        <v>817</v>
      </c>
      <c r="M94" s="137"/>
      <c r="N94" s="137"/>
      <c r="O94" s="1183" t="e">
        <f>'Comm Input'!#REF!</f>
        <v>#REF!</v>
      </c>
    </row>
    <row r="95" spans="1:15" ht="23.25" x14ac:dyDescent="0.35">
      <c r="A95" s="11"/>
      <c r="C95" s="40"/>
      <c r="D95" s="40"/>
      <c r="E95" s="38"/>
      <c r="F95" s="22"/>
      <c r="H95" s="38"/>
      <c r="I95" s="38"/>
      <c r="J95" s="22"/>
      <c r="K95" s="164"/>
      <c r="L95" s="27"/>
      <c r="M95" s="137"/>
      <c r="N95" s="137"/>
      <c r="O95" s="27"/>
    </row>
    <row r="96" spans="1:15" x14ac:dyDescent="0.25">
      <c r="A96" t="e">
        <f>'Comm Input'!#REF!</f>
        <v>#REF!</v>
      </c>
      <c r="B96" t="e">
        <f>'Comm Input'!#REF!</f>
        <v>#REF!</v>
      </c>
      <c r="C96" t="e">
        <f>'Comm Input'!#REF!</f>
        <v>#REF!</v>
      </c>
      <c r="D96" t="e">
        <f>'Comm Input'!#REF!</f>
        <v>#REF!</v>
      </c>
      <c r="E96" t="e">
        <f>'Comm Input'!#REF!</f>
        <v>#REF!</v>
      </c>
      <c r="F96" t="e">
        <f>'Comm Input'!#REF!</f>
        <v>#REF!</v>
      </c>
      <c r="G96" t="e">
        <f>'Comm Input'!#REF!</f>
        <v>#REF!</v>
      </c>
      <c r="H96" t="e">
        <f>'Comm Input'!#REF!</f>
        <v>#REF!</v>
      </c>
      <c r="I96" t="e">
        <f>'Comm Input'!#REF!</f>
        <v>#REF!</v>
      </c>
      <c r="J96" t="e">
        <f>'Comm Input'!#REF!</f>
        <v>#REF!</v>
      </c>
      <c r="K96" s="282"/>
      <c r="L96" t="e">
        <f>'Comm Input'!#REF!</f>
        <v>#REF!</v>
      </c>
      <c r="M96" s="11" t="e">
        <f>'Comm Input'!#REF!</f>
        <v>#REF!</v>
      </c>
      <c r="N96" s="11" t="e">
        <f>'Comm Input'!#REF!</f>
        <v>#REF!</v>
      </c>
      <c r="O96" s="182" t="e">
        <f>'Comm Input'!#REF!</f>
        <v>#REF!</v>
      </c>
    </row>
    <row r="97" spans="1:15" x14ac:dyDescent="0.25">
      <c r="A97" s="199" t="e">
        <f>'Comm Input'!#REF!</f>
        <v>#REF!</v>
      </c>
      <c r="B97" s="35" t="e">
        <f>'Comm Input'!#REF!</f>
        <v>#REF!</v>
      </c>
      <c r="C97" s="46" t="e">
        <f>'Comm Input'!#REF!</f>
        <v>#REF!</v>
      </c>
      <c r="D97" s="8" t="e">
        <f>'Comm Input'!#REF!</f>
        <v>#REF!</v>
      </c>
      <c r="E97" s="158"/>
      <c r="F97" s="117"/>
      <c r="G97" s="158"/>
      <c r="H97" s="158"/>
      <c r="I97" s="158" t="e">
        <f>'Comm Input'!#REF!</f>
        <v>#REF!</v>
      </c>
      <c r="J97" s="117"/>
      <c r="K97" s="158"/>
      <c r="L97" s="117"/>
      <c r="M97" s="159"/>
      <c r="N97" s="159"/>
      <c r="O97" s="160" t="e">
        <f>'Comm Input'!#REF!</f>
        <v>#REF!</v>
      </c>
    </row>
    <row r="98" spans="1:15" x14ac:dyDescent="0.25">
      <c r="A98" t="e">
        <f>'Comm Input'!#REF!</f>
        <v>#REF!</v>
      </c>
      <c r="B98" t="e">
        <f>'Comm Input'!#REF!</f>
        <v>#REF!</v>
      </c>
      <c r="C98" t="e">
        <f>'Comm Input'!#REF!</f>
        <v>#REF!</v>
      </c>
      <c r="D98" s="90" t="e">
        <f>'Comm Input'!#REF!</f>
        <v>#REF!</v>
      </c>
      <c r="E98" s="36" t="e">
        <f>'Comm Input'!#REF!</f>
        <v>#REF!</v>
      </c>
      <c r="F98" s="23" t="e">
        <f>'Comm Input'!#REF!</f>
        <v>#REF!</v>
      </c>
      <c r="G98" s="36" t="e">
        <f>'Comm Input'!#REF!</f>
        <v>#REF!</v>
      </c>
      <c r="H98" s="36" t="e">
        <f>'Comm Input'!#REF!</f>
        <v>#REF!</v>
      </c>
      <c r="I98" t="e">
        <f>'Comm Input'!#REF!</f>
        <v>#REF!</v>
      </c>
      <c r="J98" s="23" t="e">
        <f>'Comm Input'!#REF!</f>
        <v>#REF!</v>
      </c>
      <c r="K98" s="22"/>
      <c r="L98" s="23" t="e">
        <f>'Comm Input'!#REF!</f>
        <v>#REF!</v>
      </c>
      <c r="M98" s="23" t="e">
        <f>'Comm Input'!#REF!</f>
        <v>#REF!</v>
      </c>
      <c r="N98" s="23" t="e">
        <f>'Comm Input'!#REF!</f>
        <v>#REF!</v>
      </c>
      <c r="O98" s="23" t="e">
        <f>'Comm Input'!#REF!</f>
        <v>#REF!</v>
      </c>
    </row>
    <row r="99" spans="1:15" x14ac:dyDescent="0.25">
      <c r="A99" s="11" t="e">
        <f>'Comm Input'!#REF!</f>
        <v>#REF!</v>
      </c>
      <c r="B99" s="11" t="e">
        <f>'Comm Input'!#REF!</f>
        <v>#REF!</v>
      </c>
      <c r="C99" s="11" t="e">
        <f>'Comm Input'!#REF!</f>
        <v>#REF!</v>
      </c>
      <c r="D99" s="11" t="e">
        <f>'Comm Input'!#REF!</f>
        <v>#REF!</v>
      </c>
      <c r="E99" s="36" t="e">
        <f>'Comm Input'!#REF!</f>
        <v>#REF!</v>
      </c>
      <c r="F99" s="23" t="e">
        <f>'Comm Input'!#REF!</f>
        <v>#REF!</v>
      </c>
      <c r="G99" s="36" t="e">
        <f>'Comm Input'!#REF!</f>
        <v>#REF!</v>
      </c>
      <c r="H99" s="36" t="e">
        <f>'Comm Input'!#REF!</f>
        <v>#REF!</v>
      </c>
      <c r="I99" t="e">
        <f>'Comm Input'!#REF!</f>
        <v>#REF!</v>
      </c>
      <c r="J99" s="23" t="e">
        <f>'Comm Input'!#REF!</f>
        <v>#REF!</v>
      </c>
      <c r="K99" s="22"/>
      <c r="L99" s="23" t="e">
        <f>'Comm Input'!#REF!</f>
        <v>#REF!</v>
      </c>
      <c r="M99" s="23" t="e">
        <f>'Comm Input'!#REF!</f>
        <v>#REF!</v>
      </c>
      <c r="N99" s="23" t="e">
        <f>'Comm Input'!#REF!</f>
        <v>#REF!</v>
      </c>
      <c r="O99" s="23" t="e">
        <f>'Comm Input'!#REF!</f>
        <v>#REF!</v>
      </c>
    </row>
    <row r="100" spans="1:15" x14ac:dyDescent="0.25">
      <c r="A100" s="11" t="e">
        <f>'Comm Input'!#REF!</f>
        <v>#REF!</v>
      </c>
      <c r="B100" s="11" t="e">
        <f>'Comm Input'!#REF!</f>
        <v>#REF!</v>
      </c>
      <c r="C100" t="e">
        <f>'Comm Input'!#REF!</f>
        <v>#REF!</v>
      </c>
      <c r="D100" s="12" t="e">
        <f>'Comm Input'!#REF!</f>
        <v>#REF!</v>
      </c>
      <c r="E100" s="36" t="e">
        <f>'Comm Input'!#REF!</f>
        <v>#REF!</v>
      </c>
      <c r="F100" s="23" t="e">
        <f>'Comm Input'!#REF!</f>
        <v>#REF!</v>
      </c>
      <c r="G100" s="36" t="e">
        <f>'Comm Input'!#REF!</f>
        <v>#REF!</v>
      </c>
      <c r="H100" s="36" t="e">
        <f>'Comm Input'!#REF!</f>
        <v>#REF!</v>
      </c>
      <c r="I100" t="e">
        <f>'Comm Input'!#REF!</f>
        <v>#REF!</v>
      </c>
      <c r="J100" s="23" t="e">
        <f>'Comm Input'!#REF!</f>
        <v>#REF!</v>
      </c>
      <c r="K100" s="22"/>
      <c r="L100" s="23" t="e">
        <f>'Comm Input'!#REF!</f>
        <v>#REF!</v>
      </c>
      <c r="M100" s="23" t="e">
        <f>'Comm Input'!#REF!</f>
        <v>#REF!</v>
      </c>
      <c r="N100" s="23" t="e">
        <f>'Comm Input'!#REF!</f>
        <v>#REF!</v>
      </c>
      <c r="O100" s="23" t="e">
        <f>'Comm Input'!#REF!</f>
        <v>#REF!</v>
      </c>
    </row>
    <row r="101" spans="1:15" x14ac:dyDescent="0.25">
      <c r="A101" s="11" t="e">
        <f>'Comm Input'!#REF!</f>
        <v>#REF!</v>
      </c>
      <c r="B101" s="11" t="e">
        <f>'Comm Input'!#REF!</f>
        <v>#REF!</v>
      </c>
      <c r="C101" s="11" t="e">
        <f>'Comm Input'!#REF!</f>
        <v>#REF!</v>
      </c>
      <c r="D101" s="11" t="e">
        <f>'Comm Input'!#REF!</f>
        <v>#REF!</v>
      </c>
      <c r="E101" s="36" t="e">
        <f>'Comm Input'!#REF!</f>
        <v>#REF!</v>
      </c>
      <c r="F101" s="23" t="e">
        <f>'Comm Input'!#REF!</f>
        <v>#REF!</v>
      </c>
      <c r="G101" s="36" t="e">
        <f>'Comm Input'!#REF!</f>
        <v>#REF!</v>
      </c>
      <c r="H101" s="36" t="e">
        <f>'Comm Input'!#REF!</f>
        <v>#REF!</v>
      </c>
      <c r="I101" t="e">
        <f>'Comm Input'!#REF!</f>
        <v>#REF!</v>
      </c>
      <c r="J101" s="23" t="e">
        <f>'Comm Input'!#REF!</f>
        <v>#REF!</v>
      </c>
      <c r="K101" s="22"/>
      <c r="L101" s="23" t="e">
        <f>'Comm Input'!#REF!</f>
        <v>#REF!</v>
      </c>
      <c r="M101" s="23" t="e">
        <f>'Comm Input'!#REF!</f>
        <v>#REF!</v>
      </c>
      <c r="N101" s="23" t="e">
        <f>'Comm Input'!#REF!</f>
        <v>#REF!</v>
      </c>
      <c r="O101" s="23" t="e">
        <f>'Comm Input'!#REF!</f>
        <v>#REF!</v>
      </c>
    </row>
    <row r="102" spans="1:15" x14ac:dyDescent="0.25">
      <c r="A102" s="11" t="e">
        <f>'Comm Input'!#REF!</f>
        <v>#REF!</v>
      </c>
      <c r="B102" t="e">
        <f>'Comm Input'!#REF!</f>
        <v>#REF!</v>
      </c>
      <c r="C102" t="e">
        <f>'Comm Input'!#REF!</f>
        <v>#REF!</v>
      </c>
      <c r="D102" s="12" t="e">
        <f>'Comm Input'!#REF!</f>
        <v>#REF!</v>
      </c>
      <c r="E102" s="36" t="e">
        <f>'Comm Input'!#REF!</f>
        <v>#REF!</v>
      </c>
      <c r="F102" s="22" t="e">
        <f>'Comm Input'!#REF!</f>
        <v>#REF!</v>
      </c>
      <c r="G102" s="36" t="e">
        <f>'Comm Input'!#REF!</f>
        <v>#REF!</v>
      </c>
      <c r="H102" s="38" t="e">
        <f>'Comm Input'!#REF!</f>
        <v>#REF!</v>
      </c>
      <c r="I102" s="38" t="e">
        <f>'Comm Input'!#REF!</f>
        <v>#REF!</v>
      </c>
      <c r="J102" s="22" t="e">
        <f>'Comm Input'!#REF!</f>
        <v>#REF!</v>
      </c>
      <c r="K102" s="22"/>
      <c r="L102" s="23" t="e">
        <f>'Comm Input'!#REF!</f>
        <v>#REF!</v>
      </c>
      <c r="M102" s="23" t="e">
        <f>'Comm Input'!#REF!</f>
        <v>#REF!</v>
      </c>
      <c r="N102" s="23" t="e">
        <f>'Comm Input'!#REF!</f>
        <v>#REF!</v>
      </c>
      <c r="O102" s="23" t="e">
        <f>'Comm Input'!#REF!</f>
        <v>#REF!</v>
      </c>
    </row>
    <row r="103" spans="1:15" x14ac:dyDescent="0.25">
      <c r="A103" s="11" t="e">
        <f>'Comm Input'!#REF!</f>
        <v>#REF!</v>
      </c>
      <c r="B103" t="e">
        <f>'Comm Input'!#REF!</f>
        <v>#REF!</v>
      </c>
      <c r="C103" s="11" t="e">
        <f>'Comm Input'!#REF!</f>
        <v>#REF!</v>
      </c>
      <c r="D103" s="40" t="e">
        <f>'Comm Input'!#REF!</f>
        <v>#REF!</v>
      </c>
      <c r="E103" s="36" t="e">
        <f>'Comm Input'!#REF!</f>
        <v>#REF!</v>
      </c>
      <c r="F103" s="22" t="e">
        <f>'Comm Input'!#REF!</f>
        <v>#REF!</v>
      </c>
      <c r="G103" s="36" t="e">
        <f>'Comm Input'!#REF!</f>
        <v>#REF!</v>
      </c>
      <c r="H103" s="38" t="e">
        <f>'Comm Input'!#REF!</f>
        <v>#REF!</v>
      </c>
      <c r="I103" s="38" t="e">
        <f>'Comm Input'!#REF!</f>
        <v>#REF!</v>
      </c>
      <c r="J103" s="22" t="e">
        <f>'Comm Input'!#REF!</f>
        <v>#REF!</v>
      </c>
      <c r="K103" s="22"/>
      <c r="L103" s="23" t="e">
        <f>'Comm Input'!#REF!</f>
        <v>#REF!</v>
      </c>
      <c r="M103" s="23" t="e">
        <f>'Comm Input'!#REF!</f>
        <v>#REF!</v>
      </c>
      <c r="N103" s="23" t="e">
        <f>'Comm Input'!#REF!</f>
        <v>#REF!</v>
      </c>
      <c r="O103" s="23" t="e">
        <f>'Comm Input'!#REF!</f>
        <v>#REF!</v>
      </c>
    </row>
    <row r="104" spans="1:15" x14ac:dyDescent="0.25">
      <c r="A104" t="e">
        <f>'Comm Input'!#REF!</f>
        <v>#REF!</v>
      </c>
      <c r="B104" t="e">
        <f>'Comm Input'!#REF!</f>
        <v>#REF!</v>
      </c>
      <c r="C104" t="e">
        <f>'Comm Input'!#REF!</f>
        <v>#REF!</v>
      </c>
      <c r="D104" t="e">
        <f>'Comm Input'!#REF!</f>
        <v>#REF!</v>
      </c>
      <c r="E104" t="e">
        <f>'Comm Input'!#REF!</f>
        <v>#REF!</v>
      </c>
      <c r="F104" t="e">
        <f>'Comm Input'!#REF!</f>
        <v>#REF!</v>
      </c>
      <c r="G104" t="e">
        <f>'Comm Input'!#REF!</f>
        <v>#REF!</v>
      </c>
      <c r="H104" t="e">
        <f>'Comm Input'!#REF!</f>
        <v>#REF!</v>
      </c>
      <c r="I104" t="e">
        <f>'Comm Input'!#REF!</f>
        <v>#REF!</v>
      </c>
      <c r="J104" t="e">
        <f>'Comm Input'!#REF!</f>
        <v>#REF!</v>
      </c>
      <c r="K104"/>
      <c r="L104" t="e">
        <f>'Comm Input'!#REF!</f>
        <v>#REF!</v>
      </c>
      <c r="M104" s="11" t="e">
        <f>'Comm Input'!#REF!</f>
        <v>#REF!</v>
      </c>
      <c r="N104" s="11" t="e">
        <f>'Comm Input'!#REF!</f>
        <v>#REF!</v>
      </c>
      <c r="O104" t="e">
        <f>'Comm Input'!#REF!</f>
        <v>#REF!</v>
      </c>
    </row>
    <row r="105" spans="1:15" ht="23.25" x14ac:dyDescent="0.35">
      <c r="A105" t="e">
        <f>'Comm Input'!#REF!</f>
        <v>#REF!</v>
      </c>
      <c r="B105" t="e">
        <f>'Comm Input'!#REF!</f>
        <v>#REF!</v>
      </c>
      <c r="C105" t="e">
        <f>'Comm Input'!#REF!</f>
        <v>#REF!</v>
      </c>
      <c r="D105" t="e">
        <f>'Comm Input'!#REF!</f>
        <v>#REF!</v>
      </c>
      <c r="E105" t="e">
        <f>'Comm Input'!#REF!</f>
        <v>#REF!</v>
      </c>
      <c r="F105" t="e">
        <f>'Comm Input'!#REF!</f>
        <v>#REF!</v>
      </c>
      <c r="G105" t="e">
        <f>'Comm Input'!#REF!</f>
        <v>#REF!</v>
      </c>
      <c r="H105" t="e">
        <f>'Comm Input'!#REF!</f>
        <v>#REF!</v>
      </c>
      <c r="I105" t="e">
        <f>'Comm Input'!#REF!</f>
        <v>#REF!</v>
      </c>
      <c r="J105" t="e">
        <f>'Comm Input'!#REF!</f>
        <v>#REF!</v>
      </c>
      <c r="K105" s="164"/>
      <c r="L105" s="27" t="e">
        <f>'Comm Input'!#REF!</f>
        <v>#REF!</v>
      </c>
      <c r="M105" s="164" t="e">
        <f>'Comm Input'!#REF!</f>
        <v>#REF!</v>
      </c>
      <c r="N105" s="164" t="e">
        <f>'Comm Input'!#REF!</f>
        <v>#REF!</v>
      </c>
      <c r="O105" s="1177" t="e">
        <f>'Comm Input'!#REF!</f>
        <v>#REF!</v>
      </c>
    </row>
    <row r="106" spans="1:15" ht="15.75" thickBot="1" x14ac:dyDescent="0.3"/>
    <row r="107" spans="1:15" ht="24" thickBot="1" x14ac:dyDescent="0.4">
      <c r="O107" s="191" t="e">
        <f>SUM(O9,O14,O52,O58,O64,O70,O76,O81,O86,O94,O105)</f>
        <v>#REF!</v>
      </c>
    </row>
  </sheetData>
  <conditionalFormatting sqref="A1:XFD1048576">
    <cfRule type="cellIs" dxfId="6" priority="1" operator="equal">
      <formula>0</formula>
    </cfRule>
  </conditionalFormatting>
  <pageMargins left="0" right="0" top="0.25" bottom="0" header="0" footer="0"/>
  <pageSetup scale="71" fitToHeight="0" orientation="landscape" horizontalDpi="4294967295" verticalDpi="4294967295"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G20"/>
  <sheetViews>
    <sheetView workbookViewId="0">
      <selection activeCell="G28" sqref="G28"/>
    </sheetView>
  </sheetViews>
  <sheetFormatPr defaultRowHeight="15" x14ac:dyDescent="0.25"/>
  <cols>
    <col min="2" max="2" width="19" bestFit="1" customWidth="1"/>
    <col min="4" max="4" width="19.5703125" customWidth="1"/>
    <col min="6" max="6" width="10.28515625" customWidth="1"/>
    <col min="7" max="7" width="11.7109375" customWidth="1"/>
  </cols>
  <sheetData>
    <row r="1" spans="1:7" ht="24" thickBot="1" x14ac:dyDescent="0.4">
      <c r="A1" s="1"/>
      <c r="B1" s="2" t="str">
        <f>('Comm Input'!A3)</f>
        <v>oas</v>
      </c>
      <c r="C1" s="161"/>
      <c r="D1" s="3" t="s">
        <v>806</v>
      </c>
      <c r="E1" s="163"/>
      <c r="F1" s="162"/>
      <c r="G1" s="31"/>
    </row>
    <row r="2" spans="1:7" ht="60.75" thickBot="1" x14ac:dyDescent="0.3">
      <c r="A2" s="131" t="s">
        <v>818</v>
      </c>
      <c r="B2" s="133" t="e">
        <f>SUM(G8,G14,G20)</f>
        <v>#REF!</v>
      </c>
      <c r="C2" s="283" t="s">
        <v>126</v>
      </c>
      <c r="D2" s="6" t="s">
        <v>136</v>
      </c>
      <c r="E2" s="34" t="s">
        <v>762</v>
      </c>
      <c r="F2" s="217" t="s">
        <v>809</v>
      </c>
      <c r="G2" s="6" t="s">
        <v>819</v>
      </c>
    </row>
    <row r="4" spans="1:7" x14ac:dyDescent="0.25">
      <c r="A4" s="1184"/>
      <c r="B4" s="1185" t="e">
        <f>'Comm Input'!#REF!</f>
        <v>#REF!</v>
      </c>
      <c r="C4" s="1169"/>
      <c r="E4" s="17"/>
      <c r="F4" s="17"/>
      <c r="G4" s="17" t="e">
        <f>'Comm Input'!#REF!</f>
        <v>#REF!</v>
      </c>
    </row>
    <row r="5" spans="1:7" ht="24" customHeight="1" x14ac:dyDescent="0.25">
      <c r="A5" t="e">
        <f>'Comm Input'!#REF!</f>
        <v>#REF!</v>
      </c>
      <c r="B5" t="e">
        <f>'Comm Input'!#REF!</f>
        <v>#REF!</v>
      </c>
      <c r="C5" t="e">
        <f>'Comm Input'!#REF!</f>
        <v>#REF!</v>
      </c>
      <c r="D5" s="90" t="e">
        <f>'Comm Input'!#REF!</f>
        <v>#REF!</v>
      </c>
      <c r="E5" s="17" t="e">
        <f>'Comm Input'!#REF!</f>
        <v>#REF!</v>
      </c>
      <c r="F5" s="54" t="e">
        <f>'Comm Input'!#REF!</f>
        <v>#REF!</v>
      </c>
      <c r="G5" s="89" t="e">
        <f>'Comm Input'!#REF!</f>
        <v>#REF!</v>
      </c>
    </row>
    <row r="6" spans="1:7" x14ac:dyDescent="0.25">
      <c r="C6" t="e">
        <f>'Comm Input'!#REF!</f>
        <v>#REF!</v>
      </c>
      <c r="D6" s="90" t="e">
        <f>'Comm Input'!#REF!</f>
        <v>#REF!</v>
      </c>
      <c r="E6" s="17" t="e">
        <f>'Comm Input'!#REF!</f>
        <v>#REF!</v>
      </c>
      <c r="F6" s="17" t="e">
        <f>'Comm Input'!#REF!</f>
        <v>#REF!</v>
      </c>
      <c r="G6" s="89" t="e">
        <f>'Comm Input'!#REF!</f>
        <v>#REF!</v>
      </c>
    </row>
    <row r="7" spans="1:7" ht="15.75" thickBot="1" x14ac:dyDescent="0.3">
      <c r="D7" s="90"/>
      <c r="E7" s="17"/>
      <c r="F7" s="54"/>
      <c r="G7" s="89"/>
    </row>
    <row r="8" spans="1:7" ht="15.75" thickBot="1" x14ac:dyDescent="0.3">
      <c r="E8" s="17"/>
      <c r="F8" s="17"/>
      <c r="G8" s="149" t="e">
        <f>'Comm Input'!#REF!</f>
        <v>#REF!</v>
      </c>
    </row>
    <row r="9" spans="1:7" x14ac:dyDescent="0.25">
      <c r="E9" s="17"/>
      <c r="F9" s="17"/>
      <c r="G9" s="89"/>
    </row>
    <row r="10" spans="1:7" x14ac:dyDescent="0.25">
      <c r="B10" t="e">
        <f>'Comm Input'!#REF!</f>
        <v>#REF!</v>
      </c>
      <c r="E10" s="17"/>
      <c r="F10" s="17"/>
      <c r="G10" s="17" t="e">
        <f>'Comm Input'!#REF!</f>
        <v>#REF!</v>
      </c>
    </row>
    <row r="11" spans="1:7" x14ac:dyDescent="0.25">
      <c r="A11" t="e">
        <f>'Comm Input'!#REF!</f>
        <v>#REF!</v>
      </c>
      <c r="B11" t="e">
        <f>'Comm Input'!#REF!</f>
        <v>#REF!</v>
      </c>
      <c r="C11" t="e">
        <f>'Comm Input'!#REF!</f>
        <v>#REF!</v>
      </c>
      <c r="D11" s="90" t="e">
        <f>'Comm Input'!#REF!</f>
        <v>#REF!</v>
      </c>
      <c r="E11" s="17" t="e">
        <f>'Comm Input'!#REF!</f>
        <v>#REF!</v>
      </c>
      <c r="F11" s="54" t="e">
        <f>'Comm Input'!#REF!</f>
        <v>#REF!</v>
      </c>
      <c r="G11" s="89" t="e">
        <f>'Comm Input'!#REF!</f>
        <v>#REF!</v>
      </c>
    </row>
    <row r="12" spans="1:7" x14ac:dyDescent="0.25">
      <c r="C12" t="e">
        <f>'Comm Input'!#REF!</f>
        <v>#REF!</v>
      </c>
      <c r="D12" s="90" t="e">
        <f>'Comm Input'!#REF!</f>
        <v>#REF!</v>
      </c>
      <c r="E12" s="17" t="e">
        <f>'Comm Input'!#REF!</f>
        <v>#REF!</v>
      </c>
      <c r="F12" s="17" t="e">
        <f>'Comm Input'!#REF!</f>
        <v>#REF!</v>
      </c>
      <c r="G12" s="89" t="e">
        <f>'Comm Input'!#REF!</f>
        <v>#REF!</v>
      </c>
    </row>
    <row r="13" spans="1:7" ht="15.75" thickBot="1" x14ac:dyDescent="0.3">
      <c r="D13" s="90"/>
      <c r="E13" s="17"/>
      <c r="F13" s="54"/>
      <c r="G13" s="89"/>
    </row>
    <row r="14" spans="1:7" ht="15.75" thickBot="1" x14ac:dyDescent="0.3">
      <c r="D14" s="90"/>
      <c r="E14" s="17"/>
      <c r="F14" s="54"/>
      <c r="G14" s="149" t="e">
        <f>'Comm Input'!#REF!</f>
        <v>#REF!</v>
      </c>
    </row>
    <row r="15" spans="1:7" x14ac:dyDescent="0.25">
      <c r="D15" s="90"/>
      <c r="E15" s="17"/>
      <c r="F15" s="54"/>
      <c r="G15" s="89"/>
    </row>
    <row r="16" spans="1:7" x14ac:dyDescent="0.25">
      <c r="B16" t="e">
        <f>'Comm Input'!#REF!</f>
        <v>#REF!</v>
      </c>
      <c r="E16" s="17"/>
      <c r="F16" s="17"/>
      <c r="G16" s="17" t="e">
        <f>'Comm Input'!#REF!</f>
        <v>#REF!</v>
      </c>
    </row>
    <row r="17" spans="1:7" x14ac:dyDescent="0.25">
      <c r="A17" t="e">
        <f>'Comm Input'!#REF!</f>
        <v>#REF!</v>
      </c>
      <c r="B17" t="e">
        <f>'Comm Input'!#REF!</f>
        <v>#REF!</v>
      </c>
      <c r="C17" t="e">
        <f>'Comm Input'!#REF!</f>
        <v>#REF!</v>
      </c>
      <c r="D17" s="90" t="e">
        <f>'Comm Input'!#REF!</f>
        <v>#REF!</v>
      </c>
      <c r="E17" s="17" t="e">
        <f>'Comm Input'!#REF!</f>
        <v>#REF!</v>
      </c>
      <c r="F17" s="54" t="e">
        <f>'Comm Input'!#REF!</f>
        <v>#REF!</v>
      </c>
      <c r="G17" s="89" t="e">
        <f>'Comm Input'!#REF!</f>
        <v>#REF!</v>
      </c>
    </row>
    <row r="18" spans="1:7" x14ac:dyDescent="0.25">
      <c r="C18" t="e">
        <f>'Comm Input'!#REF!</f>
        <v>#REF!</v>
      </c>
      <c r="D18" s="90" t="e">
        <f>'Comm Input'!#REF!</f>
        <v>#REF!</v>
      </c>
      <c r="E18" s="17" t="e">
        <f>'Comm Input'!#REF!</f>
        <v>#REF!</v>
      </c>
      <c r="F18" s="54" t="e">
        <f>'Comm Input'!#REF!</f>
        <v>#REF!</v>
      </c>
      <c r="G18" s="89" t="e">
        <f>'Comm Input'!#REF!</f>
        <v>#REF!</v>
      </c>
    </row>
    <row r="19" spans="1:7" ht="15.75" thickBot="1" x14ac:dyDescent="0.3">
      <c r="D19" s="90"/>
      <c r="E19" s="17"/>
      <c r="F19" s="54"/>
      <c r="G19" s="89"/>
    </row>
    <row r="20" spans="1:7" ht="15.75" thickBot="1" x14ac:dyDescent="0.3">
      <c r="D20" s="90"/>
      <c r="E20" s="17"/>
      <c r="F20" s="54"/>
      <c r="G20" s="149" t="e">
        <f>'Comm Input'!#REF!</f>
        <v>#REF!</v>
      </c>
    </row>
  </sheetData>
  <pageMargins left="0.7" right="0.7" top="0.75" bottom="0.75" header="0.3" footer="0.3"/>
  <pageSetup orientation="portrait" horizontalDpi="4294967295" verticalDpi="4294967295"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Q144"/>
  <sheetViews>
    <sheetView zoomScale="85" zoomScaleNormal="85" workbookViewId="0">
      <pane ySplit="2" topLeftCell="A3" activePane="bottomLeft" state="frozen"/>
      <selection pane="bottomLeft" activeCell="H23" sqref="H23"/>
    </sheetView>
  </sheetViews>
  <sheetFormatPr defaultRowHeight="15" x14ac:dyDescent="0.25"/>
  <cols>
    <col min="2" max="2" width="26.42578125" customWidth="1"/>
    <col min="4" max="4" width="12.5703125" bestFit="1" customWidth="1"/>
    <col min="5" max="8" width="8.5703125" customWidth="1"/>
    <col min="10" max="10" width="8.5703125" customWidth="1"/>
    <col min="11" max="11" width="12.7109375" bestFit="1" customWidth="1"/>
    <col min="12" max="16" width="8.5703125" customWidth="1"/>
    <col min="17" max="17" width="16.7109375" customWidth="1"/>
  </cols>
  <sheetData>
    <row r="1" spans="1:17" ht="23.25" x14ac:dyDescent="0.35">
      <c r="A1" s="1"/>
      <c r="B1" s="2" t="str">
        <f>('Comm Input'!A3)</f>
        <v>oas</v>
      </c>
      <c r="C1" s="161"/>
      <c r="D1" s="165" t="s">
        <v>804</v>
      </c>
      <c r="E1" s="163"/>
      <c r="F1" s="162"/>
      <c r="G1" s="162"/>
      <c r="H1" s="104" t="s">
        <v>820</v>
      </c>
      <c r="I1" s="162"/>
      <c r="J1" s="104"/>
      <c r="K1" s="91" t="s">
        <v>123</v>
      </c>
      <c r="L1" s="92" t="s">
        <v>123</v>
      </c>
      <c r="M1" s="85" t="s">
        <v>123</v>
      </c>
      <c r="N1" s="81" t="s">
        <v>124</v>
      </c>
      <c r="O1" s="81" t="s">
        <v>124</v>
      </c>
      <c r="P1" s="85" t="s">
        <v>124</v>
      </c>
      <c r="Q1" s="85" t="s">
        <v>124</v>
      </c>
    </row>
    <row r="2" spans="1:17" ht="75" x14ac:dyDescent="0.25">
      <c r="A2" s="135" t="s">
        <v>818</v>
      </c>
      <c r="B2" s="1186" t="e">
        <f>SUM(Q144)</f>
        <v>#REF!</v>
      </c>
      <c r="C2" s="33" t="s">
        <v>126</v>
      </c>
      <c r="D2" s="129" t="s">
        <v>136</v>
      </c>
      <c r="E2" s="34" t="s">
        <v>762</v>
      </c>
      <c r="F2" s="93"/>
      <c r="G2" s="93" t="s">
        <v>809</v>
      </c>
      <c r="H2" s="94"/>
      <c r="I2" s="34" t="s">
        <v>142</v>
      </c>
      <c r="J2" s="95"/>
      <c r="K2" s="5" t="s">
        <v>144</v>
      </c>
      <c r="L2" s="34" t="s">
        <v>145</v>
      </c>
      <c r="M2" s="6" t="s">
        <v>146</v>
      </c>
      <c r="N2" s="96" t="s">
        <v>810</v>
      </c>
      <c r="O2" s="96" t="s">
        <v>821</v>
      </c>
      <c r="P2" s="688" t="s">
        <v>822</v>
      </c>
      <c r="Q2" s="688" t="s">
        <v>823</v>
      </c>
    </row>
    <row r="5" spans="1:17" x14ac:dyDescent="0.25">
      <c r="A5" s="186"/>
      <c r="B5" s="35" t="s">
        <v>824</v>
      </c>
      <c r="C5" s="46"/>
      <c r="D5" s="8"/>
      <c r="E5" s="158"/>
      <c r="F5" s="117"/>
      <c r="G5" s="158"/>
      <c r="H5" s="158"/>
      <c r="I5" s="158">
        <v>0.02</v>
      </c>
      <c r="J5" s="117"/>
      <c r="K5" s="158"/>
      <c r="L5" s="117"/>
      <c r="M5" s="159"/>
      <c r="N5" s="55">
        <v>1.25E-3</v>
      </c>
      <c r="O5" s="55"/>
      <c r="P5" s="158"/>
      <c r="Q5" s="158">
        <v>2.5000000000000001E-3</v>
      </c>
    </row>
    <row r="6" spans="1:17" x14ac:dyDescent="0.25">
      <c r="A6" t="e">
        <f>'Comm Input'!#REF!</f>
        <v>#REF!</v>
      </c>
      <c r="B6" t="e">
        <f>'Comm Input'!#REF!</f>
        <v>#REF!</v>
      </c>
      <c r="C6" t="e">
        <f>'Comm Input'!#REF!</f>
        <v>#REF!</v>
      </c>
      <c r="D6" t="e">
        <f>'Comm Input'!#REF!</f>
        <v>#REF!</v>
      </c>
      <c r="E6" t="e">
        <f>'Comm Input'!#REF!</f>
        <v>#REF!</v>
      </c>
      <c r="F6" t="e">
        <f>'Comm Input'!#REF!</f>
        <v>#REF!</v>
      </c>
      <c r="G6" t="e">
        <f>'Comm Input'!#REF!</f>
        <v>#REF!</v>
      </c>
      <c r="H6" t="e">
        <f>'Comm Input'!#REF!</f>
        <v>#REF!</v>
      </c>
      <c r="I6" s="89" t="e">
        <f>'Comm Input'!#REF!</f>
        <v>#REF!</v>
      </c>
      <c r="J6" s="89" t="e">
        <f>'Comm Input'!#REF!</f>
        <v>#REF!</v>
      </c>
      <c r="K6" s="89" t="e">
        <f>'Comm Input'!#REF!</f>
        <v>#REF!</v>
      </c>
      <c r="L6" s="89" t="e">
        <f>'Comm Input'!#REF!</f>
        <v>#REF!</v>
      </c>
      <c r="M6" s="89" t="e">
        <f>'Comm Input'!#REF!</f>
        <v>#REF!</v>
      </c>
      <c r="N6" t="e">
        <f>'Comm Input'!#REF!</f>
        <v>#REF!</v>
      </c>
      <c r="O6" t="e">
        <f>'Comm Input'!#REF!</f>
        <v>#REF!</v>
      </c>
      <c r="Q6" s="89" t="e">
        <f>'Comm Input'!#REF!</f>
        <v>#REF!</v>
      </c>
    </row>
    <row r="7" spans="1:17" x14ac:dyDescent="0.25">
      <c r="C7" s="134" t="s">
        <v>157</v>
      </c>
      <c r="D7" t="e">
        <f>'Comm Input'!#REF!</f>
        <v>#REF!</v>
      </c>
      <c r="E7" t="e">
        <f>'Comm Input'!#REF!</f>
        <v>#REF!</v>
      </c>
      <c r="F7" t="e">
        <f>'Comm Input'!#REF!</f>
        <v>#REF!</v>
      </c>
      <c r="G7" t="e">
        <f>'Comm Input'!#REF!</f>
        <v>#REF!</v>
      </c>
      <c r="H7" t="e">
        <f>'Comm Input'!#REF!</f>
        <v>#REF!</v>
      </c>
      <c r="I7" s="89" t="e">
        <f>'Comm Input'!#REF!</f>
        <v>#REF!</v>
      </c>
      <c r="J7" s="89" t="e">
        <f>'Comm Input'!#REF!</f>
        <v>#REF!</v>
      </c>
      <c r="K7" s="89" t="e">
        <f>'Comm Input'!#REF!</f>
        <v>#REF!</v>
      </c>
      <c r="L7" s="89" t="e">
        <f>'Comm Input'!#REF!</f>
        <v>#REF!</v>
      </c>
      <c r="M7" s="89" t="e">
        <f>'Comm Input'!#REF!</f>
        <v>#REF!</v>
      </c>
      <c r="N7" t="e">
        <f>'Comm Input'!#REF!</f>
        <v>#REF!</v>
      </c>
      <c r="O7" t="e">
        <f>'Comm Input'!#REF!</f>
        <v>#REF!</v>
      </c>
      <c r="Q7" s="89" t="e">
        <f>'Comm Input'!#REF!</f>
        <v>#REF!</v>
      </c>
    </row>
    <row r="8" spans="1:17" x14ac:dyDescent="0.25">
      <c r="C8" t="e">
        <f>'Comm Input'!#REF!</f>
        <v>#REF!</v>
      </c>
      <c r="D8" t="e">
        <f>'Comm Input'!#REF!</f>
        <v>#REF!</v>
      </c>
      <c r="E8" t="e">
        <f>'Comm Input'!#REF!</f>
        <v>#REF!</v>
      </c>
      <c r="F8" t="e">
        <f>'Comm Input'!#REF!</f>
        <v>#REF!</v>
      </c>
      <c r="G8" t="e">
        <f>'Comm Input'!#REF!</f>
        <v>#REF!</v>
      </c>
      <c r="H8" t="e">
        <f>'Comm Input'!#REF!</f>
        <v>#REF!</v>
      </c>
      <c r="I8" s="89" t="e">
        <f>'Comm Input'!#REF!</f>
        <v>#REF!</v>
      </c>
      <c r="J8" s="89" t="e">
        <f>'Comm Input'!#REF!</f>
        <v>#REF!</v>
      </c>
      <c r="K8" s="89" t="e">
        <f>'Comm Input'!#REF!</f>
        <v>#REF!</v>
      </c>
      <c r="L8" s="89" t="e">
        <f>'Comm Input'!#REF!</f>
        <v>#REF!</v>
      </c>
      <c r="M8" s="89" t="e">
        <f>'Comm Input'!#REF!</f>
        <v>#REF!</v>
      </c>
      <c r="N8" t="e">
        <f>'Comm Input'!#REF!</f>
        <v>#REF!</v>
      </c>
      <c r="O8" t="e">
        <f>'Comm Input'!#REF!</f>
        <v>#REF!</v>
      </c>
      <c r="Q8" s="89" t="e">
        <f>'Comm Input'!#REF!</f>
        <v>#REF!</v>
      </c>
    </row>
    <row r="9" spans="1:17" x14ac:dyDescent="0.25">
      <c r="C9" s="134" t="s">
        <v>157</v>
      </c>
      <c r="D9" t="e">
        <f>'Comm Input'!#REF!</f>
        <v>#REF!</v>
      </c>
      <c r="E9" t="e">
        <f>'Comm Input'!#REF!</f>
        <v>#REF!</v>
      </c>
      <c r="F9" t="e">
        <f>'Comm Input'!#REF!</f>
        <v>#REF!</v>
      </c>
      <c r="G9" t="e">
        <f>'Comm Input'!#REF!</f>
        <v>#REF!</v>
      </c>
      <c r="H9" t="e">
        <f>'Comm Input'!#REF!</f>
        <v>#REF!</v>
      </c>
      <c r="I9" s="89" t="e">
        <f>'Comm Input'!#REF!</f>
        <v>#REF!</v>
      </c>
      <c r="J9" s="89" t="e">
        <f>'Comm Input'!#REF!</f>
        <v>#REF!</v>
      </c>
      <c r="K9" s="89" t="e">
        <f>'Comm Input'!#REF!</f>
        <v>#REF!</v>
      </c>
      <c r="L9" s="89" t="e">
        <f>'Comm Input'!#REF!</f>
        <v>#REF!</v>
      </c>
      <c r="M9" s="89" t="e">
        <f>'Comm Input'!#REF!</f>
        <v>#REF!</v>
      </c>
      <c r="N9" t="e">
        <f>'Comm Input'!#REF!</f>
        <v>#REF!</v>
      </c>
      <c r="O9" t="e">
        <f>'Comm Input'!#REF!</f>
        <v>#REF!</v>
      </c>
      <c r="Q9" s="89" t="e">
        <f>'Comm Input'!#REF!</f>
        <v>#REF!</v>
      </c>
    </row>
    <row r="10" spans="1:17" x14ac:dyDescent="0.25">
      <c r="C10" t="e">
        <f>'Comm Input'!#REF!</f>
        <v>#REF!</v>
      </c>
      <c r="D10" t="e">
        <f>'Comm Input'!#REF!</f>
        <v>#REF!</v>
      </c>
      <c r="E10" t="e">
        <f>'Comm Input'!#REF!</f>
        <v>#REF!</v>
      </c>
      <c r="F10" t="e">
        <f>'Comm Input'!#REF!</f>
        <v>#REF!</v>
      </c>
      <c r="G10" t="e">
        <f>'Comm Input'!#REF!</f>
        <v>#REF!</v>
      </c>
      <c r="H10" t="e">
        <f>'Comm Input'!#REF!</f>
        <v>#REF!</v>
      </c>
      <c r="I10" s="89" t="e">
        <f>'Comm Input'!#REF!</f>
        <v>#REF!</v>
      </c>
      <c r="J10" s="89" t="e">
        <f>'Comm Input'!#REF!</f>
        <v>#REF!</v>
      </c>
      <c r="K10" s="89" t="e">
        <f>'Comm Input'!#REF!</f>
        <v>#REF!</v>
      </c>
      <c r="L10" s="89" t="e">
        <f>'Comm Input'!#REF!</f>
        <v>#REF!</v>
      </c>
      <c r="M10" s="89" t="e">
        <f>'Comm Input'!#REF!</f>
        <v>#REF!</v>
      </c>
      <c r="N10" t="e">
        <f>'Comm Input'!#REF!</f>
        <v>#REF!</v>
      </c>
      <c r="O10" t="e">
        <f>'Comm Input'!#REF!</f>
        <v>#REF!</v>
      </c>
      <c r="Q10" s="89" t="e">
        <f>'Comm Input'!#REF!</f>
        <v>#REF!</v>
      </c>
    </row>
    <row r="11" spans="1:17" x14ac:dyDescent="0.25">
      <c r="C11" s="134" t="s">
        <v>157</v>
      </c>
      <c r="D11" t="e">
        <f>'Comm Input'!#REF!</f>
        <v>#REF!</v>
      </c>
      <c r="E11" t="e">
        <f>'Comm Input'!#REF!</f>
        <v>#REF!</v>
      </c>
      <c r="F11" t="e">
        <f>'Comm Input'!#REF!</f>
        <v>#REF!</v>
      </c>
      <c r="G11" t="e">
        <f>'Comm Input'!#REF!</f>
        <v>#REF!</v>
      </c>
      <c r="H11" t="e">
        <f>'Comm Input'!#REF!</f>
        <v>#REF!</v>
      </c>
      <c r="I11" s="89" t="e">
        <f>'Comm Input'!#REF!</f>
        <v>#REF!</v>
      </c>
      <c r="J11" s="89" t="e">
        <f>'Comm Input'!#REF!</f>
        <v>#REF!</v>
      </c>
      <c r="K11" s="89" t="e">
        <f>'Comm Input'!#REF!</f>
        <v>#REF!</v>
      </c>
      <c r="L11" s="89" t="e">
        <f>'Comm Input'!#REF!</f>
        <v>#REF!</v>
      </c>
      <c r="M11" s="89" t="e">
        <f>'Comm Input'!#REF!</f>
        <v>#REF!</v>
      </c>
      <c r="N11" t="e">
        <f>'Comm Input'!#REF!</f>
        <v>#REF!</v>
      </c>
      <c r="O11" t="e">
        <f>'Comm Input'!#REF!</f>
        <v>#REF!</v>
      </c>
      <c r="Q11" s="89" t="e">
        <f>'Comm Input'!#REF!</f>
        <v>#REF!</v>
      </c>
    </row>
    <row r="12" spans="1:17" x14ac:dyDescent="0.25">
      <c r="C12" t="e">
        <f>'Comm Input'!#REF!</f>
        <v>#REF!</v>
      </c>
      <c r="D12" t="e">
        <f>'Comm Input'!#REF!</f>
        <v>#REF!</v>
      </c>
      <c r="E12" t="e">
        <f>'Comm Input'!#REF!</f>
        <v>#REF!</v>
      </c>
      <c r="F12" t="e">
        <f>'Comm Input'!#REF!</f>
        <v>#REF!</v>
      </c>
      <c r="G12" t="e">
        <f>'Comm Input'!#REF!</f>
        <v>#REF!</v>
      </c>
      <c r="H12" t="e">
        <f>'Comm Input'!#REF!</f>
        <v>#REF!</v>
      </c>
      <c r="I12" s="89" t="e">
        <f>'Comm Input'!#REF!</f>
        <v>#REF!</v>
      </c>
      <c r="J12" s="89" t="e">
        <f>'Comm Input'!#REF!</f>
        <v>#REF!</v>
      </c>
      <c r="K12" s="89" t="e">
        <f>'Comm Input'!#REF!</f>
        <v>#REF!</v>
      </c>
      <c r="L12" s="89" t="e">
        <f>'Comm Input'!#REF!</f>
        <v>#REF!</v>
      </c>
      <c r="M12" s="89" t="e">
        <f>'Comm Input'!#REF!</f>
        <v>#REF!</v>
      </c>
      <c r="N12" t="e">
        <f>'Comm Input'!#REF!</f>
        <v>#REF!</v>
      </c>
      <c r="O12" t="e">
        <f>'Comm Input'!#REF!</f>
        <v>#REF!</v>
      </c>
      <c r="Q12" s="89" t="e">
        <f>'Comm Input'!#REF!</f>
        <v>#REF!</v>
      </c>
    </row>
    <row r="13" spans="1:17" x14ac:dyDescent="0.25">
      <c r="C13" s="134" t="s">
        <v>157</v>
      </c>
      <c r="D13" t="e">
        <f>'Comm Input'!#REF!</f>
        <v>#REF!</v>
      </c>
      <c r="E13" t="e">
        <f>'Comm Input'!#REF!</f>
        <v>#REF!</v>
      </c>
      <c r="F13" t="e">
        <f>'Comm Input'!#REF!</f>
        <v>#REF!</v>
      </c>
      <c r="G13" t="e">
        <f>'Comm Input'!#REF!</f>
        <v>#REF!</v>
      </c>
      <c r="H13" t="e">
        <f>'Comm Input'!#REF!</f>
        <v>#REF!</v>
      </c>
      <c r="I13" s="89" t="e">
        <f>'Comm Input'!#REF!</f>
        <v>#REF!</v>
      </c>
      <c r="J13" s="89" t="e">
        <f>'Comm Input'!#REF!</f>
        <v>#REF!</v>
      </c>
      <c r="K13" s="89" t="e">
        <f>'Comm Input'!#REF!</f>
        <v>#REF!</v>
      </c>
      <c r="L13" s="89" t="e">
        <f>'Comm Input'!#REF!</f>
        <v>#REF!</v>
      </c>
      <c r="M13" s="89" t="e">
        <f>'Comm Input'!#REF!</f>
        <v>#REF!</v>
      </c>
      <c r="N13" t="e">
        <f>'Comm Input'!#REF!</f>
        <v>#REF!</v>
      </c>
      <c r="O13" t="e">
        <f>'Comm Input'!#REF!</f>
        <v>#REF!</v>
      </c>
      <c r="Q13" s="89" t="e">
        <f>'Comm Input'!#REF!</f>
        <v>#REF!</v>
      </c>
    </row>
    <row r="14" spans="1:17" x14ac:dyDescent="0.25">
      <c r="C14" t="e">
        <f>'Comm Input'!#REF!</f>
        <v>#REF!</v>
      </c>
      <c r="D14" t="e">
        <f>'Comm Input'!#REF!</f>
        <v>#REF!</v>
      </c>
      <c r="E14" t="e">
        <f>'Comm Input'!#REF!</f>
        <v>#REF!</v>
      </c>
      <c r="F14" t="e">
        <f>'Comm Input'!#REF!</f>
        <v>#REF!</v>
      </c>
      <c r="G14" t="e">
        <f>'Comm Input'!#REF!</f>
        <v>#REF!</v>
      </c>
      <c r="H14" t="e">
        <f>'Comm Input'!#REF!</f>
        <v>#REF!</v>
      </c>
      <c r="I14" s="89" t="e">
        <f>'Comm Input'!#REF!</f>
        <v>#REF!</v>
      </c>
      <c r="J14" s="89" t="e">
        <f>'Comm Input'!#REF!</f>
        <v>#REF!</v>
      </c>
      <c r="K14" s="89" t="e">
        <f>'Comm Input'!#REF!</f>
        <v>#REF!</v>
      </c>
      <c r="L14" s="89" t="e">
        <f>'Comm Input'!#REF!</f>
        <v>#REF!</v>
      </c>
      <c r="M14" s="89" t="e">
        <f>'Comm Input'!#REF!</f>
        <v>#REF!</v>
      </c>
      <c r="N14" t="e">
        <f>'Comm Input'!#REF!</f>
        <v>#REF!</v>
      </c>
      <c r="O14" t="e">
        <f>'Comm Input'!#REF!</f>
        <v>#REF!</v>
      </c>
      <c r="Q14" s="89" t="e">
        <f>'Comm Input'!#REF!</f>
        <v>#REF!</v>
      </c>
    </row>
    <row r="15" spans="1:17" x14ac:dyDescent="0.25">
      <c r="C15" s="134" t="s">
        <v>157</v>
      </c>
      <c r="D15" t="e">
        <f>'Comm Input'!#REF!</f>
        <v>#REF!</v>
      </c>
      <c r="E15" t="e">
        <f>'Comm Input'!#REF!</f>
        <v>#REF!</v>
      </c>
      <c r="F15" t="e">
        <f>'Comm Input'!#REF!</f>
        <v>#REF!</v>
      </c>
      <c r="G15" t="e">
        <f>'Comm Input'!#REF!</f>
        <v>#REF!</v>
      </c>
      <c r="H15" t="e">
        <f>'Comm Input'!#REF!</f>
        <v>#REF!</v>
      </c>
      <c r="I15" s="89" t="e">
        <f>'Comm Input'!#REF!</f>
        <v>#REF!</v>
      </c>
      <c r="J15" s="89" t="e">
        <f>'Comm Input'!#REF!</f>
        <v>#REF!</v>
      </c>
      <c r="K15" s="89" t="e">
        <f>'Comm Input'!#REF!</f>
        <v>#REF!</v>
      </c>
      <c r="L15" s="89" t="e">
        <f>'Comm Input'!#REF!</f>
        <v>#REF!</v>
      </c>
      <c r="M15" s="89" t="e">
        <f>'Comm Input'!#REF!</f>
        <v>#REF!</v>
      </c>
      <c r="N15" t="e">
        <f>'Comm Input'!#REF!</f>
        <v>#REF!</v>
      </c>
      <c r="O15" t="e">
        <f>'Comm Input'!#REF!</f>
        <v>#REF!</v>
      </c>
      <c r="Q15" s="89" t="e">
        <f>'Comm Input'!#REF!</f>
        <v>#REF!</v>
      </c>
    </row>
    <row r="16" spans="1:17" x14ac:dyDescent="0.25">
      <c r="C16" t="e">
        <f>'Comm Input'!#REF!</f>
        <v>#REF!</v>
      </c>
      <c r="D16" t="e">
        <f>'Comm Input'!#REF!</f>
        <v>#REF!</v>
      </c>
      <c r="E16" t="e">
        <f>'Comm Input'!#REF!</f>
        <v>#REF!</v>
      </c>
      <c r="F16" t="e">
        <f>'Comm Input'!#REF!</f>
        <v>#REF!</v>
      </c>
      <c r="G16" t="e">
        <f>'Comm Input'!#REF!</f>
        <v>#REF!</v>
      </c>
      <c r="H16" t="e">
        <f>'Comm Input'!#REF!</f>
        <v>#REF!</v>
      </c>
      <c r="I16" s="89" t="e">
        <f>'Comm Input'!#REF!</f>
        <v>#REF!</v>
      </c>
      <c r="J16" s="89" t="e">
        <f>'Comm Input'!#REF!</f>
        <v>#REF!</v>
      </c>
      <c r="K16" s="89" t="e">
        <f>'Comm Input'!#REF!</f>
        <v>#REF!</v>
      </c>
      <c r="L16" s="89" t="e">
        <f>'Comm Input'!#REF!</f>
        <v>#REF!</v>
      </c>
      <c r="M16" s="89" t="e">
        <f>'Comm Input'!#REF!</f>
        <v>#REF!</v>
      </c>
      <c r="N16" t="e">
        <f>'Comm Input'!#REF!</f>
        <v>#REF!</v>
      </c>
      <c r="O16" t="e">
        <f>'Comm Input'!#REF!</f>
        <v>#REF!</v>
      </c>
      <c r="Q16" s="89" t="e">
        <f>'Comm Input'!#REF!</f>
        <v>#REF!</v>
      </c>
    </row>
    <row r="17" spans="3:17" x14ac:dyDescent="0.25">
      <c r="C17" s="134" t="s">
        <v>157</v>
      </c>
      <c r="D17" t="e">
        <f>'Comm Input'!#REF!</f>
        <v>#REF!</v>
      </c>
      <c r="E17" t="e">
        <f>'Comm Input'!#REF!</f>
        <v>#REF!</v>
      </c>
      <c r="F17" t="e">
        <f>'Comm Input'!#REF!</f>
        <v>#REF!</v>
      </c>
      <c r="G17" t="e">
        <f>'Comm Input'!#REF!</f>
        <v>#REF!</v>
      </c>
      <c r="H17" t="e">
        <f>'Comm Input'!#REF!</f>
        <v>#REF!</v>
      </c>
      <c r="I17" s="89" t="e">
        <f>'Comm Input'!#REF!</f>
        <v>#REF!</v>
      </c>
      <c r="J17" s="89" t="e">
        <f>'Comm Input'!#REF!</f>
        <v>#REF!</v>
      </c>
      <c r="K17" s="89" t="e">
        <f>'Comm Input'!#REF!</f>
        <v>#REF!</v>
      </c>
      <c r="L17" s="89" t="e">
        <f>'Comm Input'!#REF!</f>
        <v>#REF!</v>
      </c>
      <c r="M17" s="89" t="e">
        <f>'Comm Input'!#REF!</f>
        <v>#REF!</v>
      </c>
      <c r="N17" t="e">
        <f>'Comm Input'!#REF!</f>
        <v>#REF!</v>
      </c>
      <c r="O17" t="e">
        <f>'Comm Input'!#REF!</f>
        <v>#REF!</v>
      </c>
      <c r="Q17" s="89" t="e">
        <f>'Comm Input'!#REF!</f>
        <v>#REF!</v>
      </c>
    </row>
    <row r="18" spans="3:17" x14ac:dyDescent="0.25">
      <c r="C18" t="e">
        <f>'Comm Input'!#REF!</f>
        <v>#REF!</v>
      </c>
      <c r="D18" t="e">
        <f>'Comm Input'!#REF!</f>
        <v>#REF!</v>
      </c>
      <c r="E18" t="e">
        <f>'Comm Input'!#REF!</f>
        <v>#REF!</v>
      </c>
      <c r="F18" t="e">
        <f>'Comm Input'!#REF!</f>
        <v>#REF!</v>
      </c>
      <c r="G18" t="e">
        <f>'Comm Input'!#REF!</f>
        <v>#REF!</v>
      </c>
      <c r="H18" t="e">
        <f>'Comm Input'!#REF!</f>
        <v>#REF!</v>
      </c>
      <c r="I18" s="89" t="e">
        <f>'Comm Input'!#REF!</f>
        <v>#REF!</v>
      </c>
      <c r="J18" s="89" t="e">
        <f>'Comm Input'!#REF!</f>
        <v>#REF!</v>
      </c>
      <c r="K18" s="89" t="e">
        <f>'Comm Input'!#REF!</f>
        <v>#REF!</v>
      </c>
      <c r="L18" s="89" t="e">
        <f>'Comm Input'!#REF!</f>
        <v>#REF!</v>
      </c>
      <c r="M18" s="89" t="e">
        <f>'Comm Input'!#REF!</f>
        <v>#REF!</v>
      </c>
      <c r="N18" t="e">
        <f>'Comm Input'!#REF!</f>
        <v>#REF!</v>
      </c>
      <c r="O18" t="e">
        <f>'Comm Input'!#REF!</f>
        <v>#REF!</v>
      </c>
      <c r="Q18" s="89" t="e">
        <f>'Comm Input'!#REF!</f>
        <v>#REF!</v>
      </c>
    </row>
    <row r="19" spans="3:17" x14ac:dyDescent="0.25">
      <c r="C19" s="134" t="s">
        <v>157</v>
      </c>
      <c r="D19" t="e">
        <f>'Comm Input'!#REF!</f>
        <v>#REF!</v>
      </c>
      <c r="E19" t="e">
        <f>'Comm Input'!#REF!</f>
        <v>#REF!</v>
      </c>
      <c r="F19" t="e">
        <f>'Comm Input'!#REF!</f>
        <v>#REF!</v>
      </c>
      <c r="G19" t="e">
        <f>'Comm Input'!#REF!</f>
        <v>#REF!</v>
      </c>
      <c r="H19" t="e">
        <f>'Comm Input'!#REF!</f>
        <v>#REF!</v>
      </c>
      <c r="I19" s="89" t="e">
        <f>'Comm Input'!#REF!</f>
        <v>#REF!</v>
      </c>
      <c r="J19" s="89" t="e">
        <f>'Comm Input'!#REF!</f>
        <v>#REF!</v>
      </c>
      <c r="K19" s="89" t="e">
        <f>'Comm Input'!#REF!</f>
        <v>#REF!</v>
      </c>
      <c r="L19" s="89" t="e">
        <f>'Comm Input'!#REF!</f>
        <v>#REF!</v>
      </c>
      <c r="M19" s="89" t="e">
        <f>'Comm Input'!#REF!</f>
        <v>#REF!</v>
      </c>
      <c r="N19" t="e">
        <f>'Comm Input'!#REF!</f>
        <v>#REF!</v>
      </c>
      <c r="O19" t="e">
        <f>'Comm Input'!#REF!</f>
        <v>#REF!</v>
      </c>
      <c r="Q19" s="89" t="e">
        <f>'Comm Input'!#REF!</f>
        <v>#REF!</v>
      </c>
    </row>
    <row r="20" spans="3:17" x14ac:dyDescent="0.25">
      <c r="C20" t="e">
        <f>'Comm Input'!#REF!</f>
        <v>#REF!</v>
      </c>
      <c r="D20" t="e">
        <f>'Comm Input'!#REF!</f>
        <v>#REF!</v>
      </c>
      <c r="E20" t="e">
        <f>'Comm Input'!#REF!</f>
        <v>#REF!</v>
      </c>
      <c r="F20" t="e">
        <f>'Comm Input'!#REF!</f>
        <v>#REF!</v>
      </c>
      <c r="G20" t="e">
        <f>'Comm Input'!#REF!</f>
        <v>#REF!</v>
      </c>
      <c r="H20" t="e">
        <f>'Comm Input'!#REF!</f>
        <v>#REF!</v>
      </c>
      <c r="I20" s="89" t="e">
        <f>'Comm Input'!#REF!</f>
        <v>#REF!</v>
      </c>
      <c r="J20" s="89" t="e">
        <f>'Comm Input'!#REF!</f>
        <v>#REF!</v>
      </c>
      <c r="K20" s="89" t="e">
        <f>'Comm Input'!#REF!</f>
        <v>#REF!</v>
      </c>
      <c r="L20" s="89" t="e">
        <f>'Comm Input'!#REF!</f>
        <v>#REF!</v>
      </c>
      <c r="M20" s="89" t="e">
        <f>'Comm Input'!#REF!</f>
        <v>#REF!</v>
      </c>
      <c r="N20" t="e">
        <f>'Comm Input'!#REF!</f>
        <v>#REF!</v>
      </c>
      <c r="O20" t="e">
        <f>'Comm Input'!#REF!</f>
        <v>#REF!</v>
      </c>
      <c r="Q20" s="89" t="e">
        <f>'Comm Input'!#REF!</f>
        <v>#REF!</v>
      </c>
    </row>
    <row r="21" spans="3:17" x14ac:dyDescent="0.25">
      <c r="C21" s="134" t="s">
        <v>157</v>
      </c>
      <c r="E21" t="e">
        <f>'Comm Input'!#REF!</f>
        <v>#REF!</v>
      </c>
      <c r="F21" t="e">
        <f>'Comm Input'!#REF!</f>
        <v>#REF!</v>
      </c>
      <c r="G21" t="e">
        <f>'Comm Input'!#REF!</f>
        <v>#REF!</v>
      </c>
      <c r="H21" t="e">
        <f>'Comm Input'!#REF!</f>
        <v>#REF!</v>
      </c>
      <c r="I21" s="89" t="e">
        <f>'Comm Input'!#REF!</f>
        <v>#REF!</v>
      </c>
      <c r="J21" s="89" t="e">
        <f>'Comm Input'!#REF!</f>
        <v>#REF!</v>
      </c>
      <c r="K21" s="89" t="e">
        <f>'Comm Input'!#REF!</f>
        <v>#REF!</v>
      </c>
      <c r="L21" s="89" t="e">
        <f>'Comm Input'!#REF!</f>
        <v>#REF!</v>
      </c>
      <c r="M21" s="89" t="e">
        <f>'Comm Input'!#REF!</f>
        <v>#REF!</v>
      </c>
      <c r="O21" t="e">
        <f>'Comm Input'!#REF!</f>
        <v>#REF!</v>
      </c>
      <c r="Q21" s="89"/>
    </row>
    <row r="22" spans="3:17" x14ac:dyDescent="0.25">
      <c r="C22" t="e">
        <f>'Comm Input'!#REF!</f>
        <v>#REF!</v>
      </c>
      <c r="D22" t="e">
        <f>'Comm Input'!#REF!</f>
        <v>#REF!</v>
      </c>
      <c r="E22" t="e">
        <f>'Comm Input'!#REF!</f>
        <v>#REF!</v>
      </c>
      <c r="F22" t="e">
        <f>'Comm Input'!#REF!</f>
        <v>#REF!</v>
      </c>
      <c r="G22" t="e">
        <f>'Comm Input'!#REF!</f>
        <v>#REF!</v>
      </c>
      <c r="H22" t="e">
        <f>'Comm Input'!#REF!</f>
        <v>#REF!</v>
      </c>
      <c r="I22" s="89" t="e">
        <f>'Comm Input'!#REF!</f>
        <v>#REF!</v>
      </c>
      <c r="J22" s="89" t="e">
        <f>'Comm Input'!#REF!</f>
        <v>#REF!</v>
      </c>
      <c r="K22" s="89" t="e">
        <f>'Comm Input'!#REF!</f>
        <v>#REF!</v>
      </c>
      <c r="L22" s="89" t="e">
        <f>'Comm Input'!#REF!</f>
        <v>#REF!</v>
      </c>
      <c r="M22" s="89" t="e">
        <f>'Comm Input'!#REF!</f>
        <v>#REF!</v>
      </c>
      <c r="N22" t="e">
        <f>'Comm Input'!#REF!</f>
        <v>#REF!</v>
      </c>
      <c r="O22" t="e">
        <f>'Comm Input'!#REF!</f>
        <v>#REF!</v>
      </c>
      <c r="Q22" s="89" t="e">
        <f>'Comm Input'!#REF!</f>
        <v>#REF!</v>
      </c>
    </row>
    <row r="23" spans="3:17" x14ac:dyDescent="0.25">
      <c r="C23" s="134" t="s">
        <v>157</v>
      </c>
      <c r="E23" t="e">
        <f>'Comm Input'!#REF!</f>
        <v>#REF!</v>
      </c>
      <c r="F23" t="e">
        <f>'Comm Input'!#REF!</f>
        <v>#REF!</v>
      </c>
      <c r="G23" t="e">
        <f>'Comm Input'!#REF!</f>
        <v>#REF!</v>
      </c>
      <c r="H23" t="e">
        <f>'Comm Input'!#REF!</f>
        <v>#REF!</v>
      </c>
      <c r="I23" s="89" t="e">
        <f>'Comm Input'!#REF!</f>
        <v>#REF!</v>
      </c>
      <c r="J23" s="89" t="e">
        <f>'Comm Input'!#REF!</f>
        <v>#REF!</v>
      </c>
      <c r="K23" s="89" t="e">
        <f>'Comm Input'!#REF!</f>
        <v>#REF!</v>
      </c>
      <c r="L23" s="89" t="e">
        <f>'Comm Input'!#REF!</f>
        <v>#REF!</v>
      </c>
      <c r="M23" s="89" t="e">
        <f>'Comm Input'!#REF!</f>
        <v>#REF!</v>
      </c>
      <c r="O23" t="e">
        <f>'Comm Input'!#REF!</f>
        <v>#REF!</v>
      </c>
      <c r="Q23" s="89"/>
    </row>
    <row r="24" spans="3:17" x14ac:dyDescent="0.25">
      <c r="C24" t="e">
        <f>'Comm Input'!#REF!</f>
        <v>#REF!</v>
      </c>
      <c r="D24" t="e">
        <f>'Comm Input'!#REF!</f>
        <v>#REF!</v>
      </c>
      <c r="E24" t="e">
        <f>'Comm Input'!#REF!</f>
        <v>#REF!</v>
      </c>
      <c r="F24" t="e">
        <f>'Comm Input'!#REF!</f>
        <v>#REF!</v>
      </c>
      <c r="G24" t="e">
        <f>'Comm Input'!#REF!</f>
        <v>#REF!</v>
      </c>
      <c r="H24" t="e">
        <f>'Comm Input'!#REF!</f>
        <v>#REF!</v>
      </c>
      <c r="I24" s="89" t="e">
        <f>'Comm Input'!#REF!</f>
        <v>#REF!</v>
      </c>
      <c r="J24" s="89" t="e">
        <f>'Comm Input'!#REF!</f>
        <v>#REF!</v>
      </c>
      <c r="K24" s="89" t="e">
        <f>'Comm Input'!#REF!</f>
        <v>#REF!</v>
      </c>
      <c r="L24" s="89" t="e">
        <f>'Comm Input'!#REF!</f>
        <v>#REF!</v>
      </c>
      <c r="M24" s="89" t="e">
        <f>'Comm Input'!#REF!</f>
        <v>#REF!</v>
      </c>
      <c r="N24" t="e">
        <f>'Comm Input'!#REF!</f>
        <v>#REF!</v>
      </c>
      <c r="O24" t="e">
        <f>'Comm Input'!#REF!</f>
        <v>#REF!</v>
      </c>
      <c r="Q24" s="89" t="e">
        <f>'Comm Input'!#REF!</f>
        <v>#REF!</v>
      </c>
    </row>
    <row r="25" spans="3:17" x14ac:dyDescent="0.25">
      <c r="C25" s="134" t="s">
        <v>157</v>
      </c>
      <c r="I25" s="89"/>
      <c r="J25" s="89"/>
      <c r="K25" s="89"/>
      <c r="L25" s="89"/>
      <c r="M25" s="89"/>
      <c r="Q25" s="89"/>
    </row>
    <row r="26" spans="3:17" x14ac:dyDescent="0.25">
      <c r="C26" t="e">
        <f>'Comm Input'!#REF!</f>
        <v>#REF!</v>
      </c>
      <c r="D26" t="e">
        <f>'Comm Input'!#REF!</f>
        <v>#REF!</v>
      </c>
      <c r="E26" t="e">
        <f>'Comm Input'!#REF!</f>
        <v>#REF!</v>
      </c>
      <c r="F26" t="e">
        <f>'Comm Input'!#REF!</f>
        <v>#REF!</v>
      </c>
      <c r="G26" t="e">
        <f>'Comm Input'!#REF!</f>
        <v>#REF!</v>
      </c>
      <c r="H26" t="e">
        <f>'Comm Input'!#REF!</f>
        <v>#REF!</v>
      </c>
      <c r="I26" s="89" t="e">
        <f>'Comm Input'!#REF!</f>
        <v>#REF!</v>
      </c>
      <c r="J26" s="89" t="e">
        <f>'Comm Input'!#REF!</f>
        <v>#REF!</v>
      </c>
      <c r="K26" s="89" t="e">
        <f>'Comm Input'!#REF!</f>
        <v>#REF!</v>
      </c>
      <c r="L26" s="89" t="e">
        <f>'Comm Input'!#REF!</f>
        <v>#REF!</v>
      </c>
      <c r="M26" s="89" t="e">
        <f>'Comm Input'!#REF!</f>
        <v>#REF!</v>
      </c>
      <c r="N26" t="e">
        <f>'Comm Input'!#REF!</f>
        <v>#REF!</v>
      </c>
      <c r="O26" t="e">
        <f>'Comm Input'!#REF!</f>
        <v>#REF!</v>
      </c>
      <c r="Q26" s="89" t="e">
        <f>'Comm Input'!#REF!</f>
        <v>#REF!</v>
      </c>
    </row>
    <row r="27" spans="3:17" x14ac:dyDescent="0.25">
      <c r="C27" s="134" t="s">
        <v>157</v>
      </c>
      <c r="I27" s="89"/>
      <c r="J27" s="89"/>
      <c r="K27" s="89"/>
      <c r="L27" s="89"/>
      <c r="M27" s="89"/>
      <c r="Q27" s="89"/>
    </row>
    <row r="28" spans="3:17" x14ac:dyDescent="0.25">
      <c r="C28" t="e">
        <f>'Comm Input'!#REF!</f>
        <v>#REF!</v>
      </c>
      <c r="D28" t="e">
        <f>'Comm Input'!#REF!</f>
        <v>#REF!</v>
      </c>
      <c r="E28" t="e">
        <f>'Comm Input'!#REF!</f>
        <v>#REF!</v>
      </c>
      <c r="F28" t="e">
        <f>'Comm Input'!#REF!</f>
        <v>#REF!</v>
      </c>
      <c r="G28" t="e">
        <f>'Comm Input'!#REF!</f>
        <v>#REF!</v>
      </c>
      <c r="H28" t="e">
        <f>'Comm Input'!#REF!</f>
        <v>#REF!</v>
      </c>
      <c r="I28" s="89" t="e">
        <f>'Comm Input'!#REF!</f>
        <v>#REF!</v>
      </c>
      <c r="J28" s="89" t="e">
        <f>'Comm Input'!#REF!</f>
        <v>#REF!</v>
      </c>
      <c r="K28" s="89" t="e">
        <f>'Comm Input'!#REF!</f>
        <v>#REF!</v>
      </c>
      <c r="L28" s="89" t="e">
        <f>'Comm Input'!#REF!</f>
        <v>#REF!</v>
      </c>
      <c r="M28" s="89" t="e">
        <f>'Comm Input'!#REF!</f>
        <v>#REF!</v>
      </c>
      <c r="N28" t="e">
        <f>'Comm Input'!#REF!</f>
        <v>#REF!</v>
      </c>
      <c r="O28" t="e">
        <f>'Comm Input'!#REF!</f>
        <v>#REF!</v>
      </c>
      <c r="Q28" s="89" t="e">
        <f>'Comm Input'!#REF!</f>
        <v>#REF!</v>
      </c>
    </row>
    <row r="29" spans="3:17" x14ac:dyDescent="0.25">
      <c r="C29" s="134" t="s">
        <v>157</v>
      </c>
      <c r="I29" s="89"/>
      <c r="J29" s="89"/>
      <c r="K29" s="89"/>
      <c r="L29" s="89"/>
      <c r="M29" s="89"/>
      <c r="Q29" s="89"/>
    </row>
    <row r="30" spans="3:17" x14ac:dyDescent="0.25">
      <c r="C30" t="e">
        <f>'Comm Input'!#REF!</f>
        <v>#REF!</v>
      </c>
      <c r="D30" t="e">
        <f>'Comm Input'!#REF!</f>
        <v>#REF!</v>
      </c>
      <c r="E30" t="e">
        <f>'Comm Input'!#REF!</f>
        <v>#REF!</v>
      </c>
      <c r="F30" t="e">
        <f>'Comm Input'!#REF!</f>
        <v>#REF!</v>
      </c>
      <c r="G30" t="e">
        <f>'Comm Input'!#REF!</f>
        <v>#REF!</v>
      </c>
      <c r="H30" t="e">
        <f>'Comm Input'!#REF!</f>
        <v>#REF!</v>
      </c>
      <c r="I30" s="89" t="e">
        <f>'Comm Input'!#REF!</f>
        <v>#REF!</v>
      </c>
      <c r="J30" s="89" t="e">
        <f>'Comm Input'!#REF!</f>
        <v>#REF!</v>
      </c>
      <c r="K30" s="89" t="e">
        <f>'Comm Input'!#REF!</f>
        <v>#REF!</v>
      </c>
      <c r="L30" s="89" t="e">
        <f>'Comm Input'!#REF!</f>
        <v>#REF!</v>
      </c>
      <c r="M30" s="89" t="e">
        <f>'Comm Input'!#REF!</f>
        <v>#REF!</v>
      </c>
      <c r="N30" t="e">
        <f>'Comm Input'!#REF!</f>
        <v>#REF!</v>
      </c>
      <c r="O30" t="e">
        <f>'Comm Input'!#REF!</f>
        <v>#REF!</v>
      </c>
      <c r="Q30" s="89" t="e">
        <f>'Comm Input'!#REF!</f>
        <v>#REF!</v>
      </c>
    </row>
    <row r="31" spans="3:17" ht="23.25" x14ac:dyDescent="0.35">
      <c r="C31" s="134" t="s">
        <v>157</v>
      </c>
      <c r="I31" s="89"/>
      <c r="J31" s="89"/>
      <c r="K31" s="89"/>
      <c r="L31" s="89"/>
      <c r="M31" s="89"/>
      <c r="O31" t="e">
        <f>'Comm Input'!#REF!</f>
        <v>#REF!</v>
      </c>
      <c r="Q31" s="109"/>
    </row>
    <row r="32" spans="3:17" x14ac:dyDescent="0.25">
      <c r="C32" t="e">
        <f>'Comm Input'!#REF!</f>
        <v>#REF!</v>
      </c>
      <c r="D32" t="e">
        <f>'Comm Input'!#REF!</f>
        <v>#REF!</v>
      </c>
      <c r="E32" t="e">
        <f>'Comm Input'!#REF!</f>
        <v>#REF!</v>
      </c>
      <c r="F32" t="e">
        <f>'Comm Input'!#REF!</f>
        <v>#REF!</v>
      </c>
      <c r="G32" t="e">
        <f>'Comm Input'!#REF!</f>
        <v>#REF!</v>
      </c>
      <c r="H32" t="e">
        <f>'Comm Input'!#REF!</f>
        <v>#REF!</v>
      </c>
      <c r="I32" s="89" t="e">
        <f>'Comm Input'!#REF!</f>
        <v>#REF!</v>
      </c>
      <c r="J32" s="89" t="e">
        <f>'Comm Input'!#REF!</f>
        <v>#REF!</v>
      </c>
      <c r="K32" s="89" t="e">
        <f>'Comm Input'!#REF!</f>
        <v>#REF!</v>
      </c>
      <c r="L32" s="89" t="e">
        <f>'Comm Input'!#REF!</f>
        <v>#REF!</v>
      </c>
      <c r="M32" s="89" t="e">
        <f>'Comm Input'!#REF!</f>
        <v>#REF!</v>
      </c>
      <c r="N32" t="e">
        <f>'Comm Input'!#REF!</f>
        <v>#REF!</v>
      </c>
      <c r="O32" t="e">
        <f>'Comm Input'!#REF!</f>
        <v>#REF!</v>
      </c>
      <c r="Q32" s="89" t="e">
        <f>'Comm Input'!#REF!</f>
        <v>#REF!</v>
      </c>
    </row>
    <row r="33" spans="1:17" x14ac:dyDescent="0.25">
      <c r="C33" s="134" t="s">
        <v>157</v>
      </c>
      <c r="I33" s="89"/>
      <c r="J33" s="89"/>
      <c r="K33" s="89"/>
      <c r="L33" s="89"/>
      <c r="M33" s="89"/>
      <c r="Q33" s="89"/>
    </row>
    <row r="34" spans="1:17" x14ac:dyDescent="0.25">
      <c r="C34" t="e">
        <f>'Comm Input'!#REF!</f>
        <v>#REF!</v>
      </c>
      <c r="D34" t="e">
        <f>'Comm Input'!#REF!</f>
        <v>#REF!</v>
      </c>
      <c r="E34" t="e">
        <f>'Comm Input'!#REF!</f>
        <v>#REF!</v>
      </c>
      <c r="F34" t="e">
        <f>'Comm Input'!#REF!</f>
        <v>#REF!</v>
      </c>
      <c r="G34" t="e">
        <f>'Comm Input'!#REF!</f>
        <v>#REF!</v>
      </c>
      <c r="H34" t="e">
        <f>'Comm Input'!#REF!</f>
        <v>#REF!</v>
      </c>
      <c r="I34" s="89" t="e">
        <f>'Comm Input'!#REF!</f>
        <v>#REF!</v>
      </c>
      <c r="J34" s="89" t="e">
        <f>'Comm Input'!#REF!</f>
        <v>#REF!</v>
      </c>
      <c r="K34" s="89" t="e">
        <f>'Comm Input'!#REF!</f>
        <v>#REF!</v>
      </c>
      <c r="L34" s="89" t="e">
        <f>'Comm Input'!#REF!</f>
        <v>#REF!</v>
      </c>
      <c r="M34" s="89" t="e">
        <f>'Comm Input'!#REF!</f>
        <v>#REF!</v>
      </c>
      <c r="N34" t="e">
        <f>'Comm Input'!#REF!</f>
        <v>#REF!</v>
      </c>
      <c r="O34" t="e">
        <f>'Comm Input'!#REF!</f>
        <v>#REF!</v>
      </c>
      <c r="Q34" s="89" t="e">
        <f>'Comm Input'!#REF!</f>
        <v>#REF!</v>
      </c>
    </row>
    <row r="35" spans="1:17" x14ac:dyDescent="0.25">
      <c r="C35" s="134" t="s">
        <v>157</v>
      </c>
      <c r="I35" s="89"/>
      <c r="J35" s="89"/>
      <c r="K35" s="89"/>
      <c r="L35" s="89"/>
      <c r="M35" s="89"/>
      <c r="Q35" s="89"/>
    </row>
    <row r="36" spans="1:17" x14ac:dyDescent="0.25">
      <c r="C36" s="134" t="e">
        <f>('Comm Input'!#REF!)</f>
        <v>#REF!</v>
      </c>
      <c r="D36" s="134" t="e">
        <f>('Comm Input'!#REF!)</f>
        <v>#REF!</v>
      </c>
      <c r="I36" s="89"/>
      <c r="J36" s="89"/>
      <c r="K36" s="89"/>
      <c r="L36" s="89"/>
      <c r="M36" s="89"/>
      <c r="Q36" s="89" t="e">
        <f>SUM('Comm Input'!#REF!)</f>
        <v>#REF!</v>
      </c>
    </row>
    <row r="37" spans="1:17" x14ac:dyDescent="0.25">
      <c r="C37" t="e">
        <f>'Comm Input'!#REF!</f>
        <v>#REF!</v>
      </c>
      <c r="D37" t="e">
        <f>'Comm Input'!#REF!</f>
        <v>#REF!</v>
      </c>
      <c r="E37" t="e">
        <f>'Comm Input'!#REF!</f>
        <v>#REF!</v>
      </c>
      <c r="F37" t="e">
        <f>'Comm Input'!#REF!</f>
        <v>#REF!</v>
      </c>
      <c r="G37" s="17" t="e">
        <f>'Comm Input'!#REF!</f>
        <v>#REF!</v>
      </c>
      <c r="H37" t="e">
        <f>'Comm Input'!#REF!</f>
        <v>#REF!</v>
      </c>
      <c r="I37" s="89" t="e">
        <f>'Comm Input'!#REF!</f>
        <v>#REF!</v>
      </c>
      <c r="J37" s="89" t="e">
        <f>'Comm Input'!#REF!</f>
        <v>#REF!</v>
      </c>
      <c r="K37" s="89" t="e">
        <f>'Comm Input'!#REF!</f>
        <v>#REF!</v>
      </c>
      <c r="L37" s="89" t="e">
        <f>'Comm Input'!#REF!</f>
        <v>#REF!</v>
      </c>
      <c r="M37" s="89" t="e">
        <f>'Comm Input'!#REF!</f>
        <v>#REF!</v>
      </c>
      <c r="O37" t="e">
        <f>'Comm Input'!#REF!</f>
        <v>#REF!</v>
      </c>
      <c r="Q37" s="89" t="e">
        <f>'Comm Input'!#REF!</f>
        <v>#REF!</v>
      </c>
    </row>
    <row r="38" spans="1:17" x14ac:dyDescent="0.25">
      <c r="C38" t="e">
        <f>'Comm Input'!#REF!</f>
        <v>#REF!</v>
      </c>
      <c r="D38" t="e">
        <f>'Comm Input'!#REF!</f>
        <v>#REF!</v>
      </c>
      <c r="I38" s="89"/>
      <c r="J38" s="89"/>
      <c r="K38" s="89"/>
      <c r="L38" s="89"/>
      <c r="M38" s="89"/>
      <c r="N38" t="e">
        <f>'Comm Input'!#REF!</f>
        <v>#REF!</v>
      </c>
      <c r="Q38" s="89" t="e">
        <f>'Comm Input'!#REF!</f>
        <v>#REF!</v>
      </c>
    </row>
    <row r="39" spans="1:17" x14ac:dyDescent="0.25">
      <c r="C39" t="e">
        <f>'Comm Input'!#REF!</f>
        <v>#REF!</v>
      </c>
      <c r="D39" t="e">
        <f>'Comm Input'!#REF!</f>
        <v>#REF!</v>
      </c>
      <c r="I39" s="89"/>
      <c r="J39" s="89"/>
      <c r="K39" s="89"/>
      <c r="L39" s="89"/>
      <c r="M39" s="89"/>
      <c r="Q39" s="89" t="e">
        <f>SUM('Comm Input'!#REF!)</f>
        <v>#REF!</v>
      </c>
    </row>
    <row r="40" spans="1:17" hidden="1" x14ac:dyDescent="0.25"/>
    <row r="41" spans="1:17" hidden="1" x14ac:dyDescent="0.25">
      <c r="B41" s="46" t="s">
        <v>825</v>
      </c>
      <c r="C41" s="7"/>
      <c r="D41" s="7"/>
      <c r="E41" s="7"/>
      <c r="F41" s="7"/>
      <c r="G41" s="7"/>
      <c r="H41" s="7"/>
      <c r="I41" s="158">
        <v>2.2499999999999999E-2</v>
      </c>
      <c r="J41" s="117"/>
      <c r="K41" s="158"/>
      <c r="L41" s="117"/>
      <c r="M41" s="159"/>
      <c r="N41" s="55">
        <v>1.25E-3</v>
      </c>
      <c r="O41" s="55"/>
      <c r="P41" s="158"/>
      <c r="Q41" s="158">
        <v>2.5000000000000001E-3</v>
      </c>
    </row>
    <row r="42" spans="1:17" hidden="1" x14ac:dyDescent="0.25">
      <c r="A42">
        <v>5524</v>
      </c>
      <c r="B42" s="11" t="s">
        <v>826</v>
      </c>
      <c r="C42" s="11" t="e">
        <f>'Comm Input'!#REF!</f>
        <v>#REF!</v>
      </c>
      <c r="D42" s="11" t="e">
        <f>'Comm Input'!#REF!</f>
        <v>#REF!</v>
      </c>
      <c r="E42" s="11" t="e">
        <f>'Comm Input'!#REF!</f>
        <v>#REF!</v>
      </c>
      <c r="F42" s="11" t="e">
        <f>'Comm Input'!#REF!</f>
        <v>#REF!</v>
      </c>
      <c r="G42" s="11" t="e">
        <f>'Comm Input'!#REF!</f>
        <v>#REF!</v>
      </c>
      <c r="H42" s="11" t="e">
        <f>'Comm Input'!#REF!</f>
        <v>#REF!</v>
      </c>
      <c r="I42" s="28" t="e">
        <f>'Comm Input'!#REF!</f>
        <v>#REF!</v>
      </c>
      <c r="J42" s="11"/>
      <c r="K42" s="11"/>
      <c r="L42" s="11"/>
      <c r="M42" s="11"/>
      <c r="N42" s="11"/>
      <c r="O42" s="11"/>
      <c r="P42" s="11"/>
      <c r="Q42" s="28" t="e">
        <f>'Comm Input'!#REF!</f>
        <v>#REF!</v>
      </c>
    </row>
    <row r="43" spans="1:17" hidden="1" x14ac:dyDescent="0.25">
      <c r="A43" s="11"/>
      <c r="B43" s="11"/>
      <c r="C43" s="11" t="e">
        <f>'Comm Input'!#REF!</f>
        <v>#REF!</v>
      </c>
      <c r="D43" s="11" t="e">
        <f>'Comm Input'!#REF!</f>
        <v>#REF!</v>
      </c>
      <c r="E43" t="e">
        <f>'Comm Input'!#REF!</f>
        <v>#REF!</v>
      </c>
      <c r="F43" t="e">
        <f>'Comm Input'!#REF!</f>
        <v>#REF!</v>
      </c>
      <c r="G43" t="e">
        <f>'Comm Input'!#REF!</f>
        <v>#REF!</v>
      </c>
      <c r="H43" t="e">
        <f>'Comm Input'!#REF!</f>
        <v>#REF!</v>
      </c>
      <c r="I43" s="89" t="e">
        <f>'Comm Input'!#REF!</f>
        <v>#REF!</v>
      </c>
      <c r="Q43" s="89" t="e">
        <f>'Comm Input'!#REF!</f>
        <v>#REF!</v>
      </c>
    </row>
    <row r="44" spans="1:17" hidden="1" x14ac:dyDescent="0.25">
      <c r="A44" s="11"/>
      <c r="B44" s="11"/>
      <c r="C44" s="11" t="e">
        <f>'Comm Input'!#REF!</f>
        <v>#REF!</v>
      </c>
      <c r="D44" s="11" t="e">
        <f>'Comm Input'!#REF!</f>
        <v>#REF!</v>
      </c>
      <c r="E44" t="e">
        <f>'Comm Input'!#REF!</f>
        <v>#REF!</v>
      </c>
      <c r="F44" t="e">
        <f>'Comm Input'!#REF!</f>
        <v>#REF!</v>
      </c>
      <c r="G44" t="e">
        <f>'Comm Input'!#REF!</f>
        <v>#REF!</v>
      </c>
      <c r="H44" t="e">
        <f>'Comm Input'!#REF!</f>
        <v>#REF!</v>
      </c>
      <c r="I44" s="89" t="e">
        <f>'Comm Input'!#REF!</f>
        <v>#REF!</v>
      </c>
      <c r="Q44" s="89" t="e">
        <f>'Comm Input'!#REF!</f>
        <v>#REF!</v>
      </c>
    </row>
    <row r="45" spans="1:17" hidden="1" x14ac:dyDescent="0.25">
      <c r="A45" s="11"/>
      <c r="B45" s="11"/>
      <c r="C45" s="11" t="e">
        <f>'Comm Input'!#REF!</f>
        <v>#REF!</v>
      </c>
      <c r="D45" s="11" t="e">
        <f>'Comm Input'!#REF!</f>
        <v>#REF!</v>
      </c>
      <c r="E45" t="e">
        <f>'Comm Input'!#REF!</f>
        <v>#REF!</v>
      </c>
      <c r="F45" t="e">
        <f>'Comm Input'!#REF!</f>
        <v>#REF!</v>
      </c>
      <c r="G45" t="e">
        <f>'Comm Input'!#REF!</f>
        <v>#REF!</v>
      </c>
      <c r="H45" t="e">
        <f>'Comm Input'!#REF!</f>
        <v>#REF!</v>
      </c>
      <c r="I45" s="89" t="e">
        <f>'Comm Input'!#REF!</f>
        <v>#REF!</v>
      </c>
      <c r="Q45" s="89" t="e">
        <f>'Comm Input'!#REF!</f>
        <v>#REF!</v>
      </c>
    </row>
    <row r="46" spans="1:17" hidden="1" x14ac:dyDescent="0.25">
      <c r="A46" s="11"/>
      <c r="C46" s="11" t="e">
        <f>'Comm Input'!#REF!</f>
        <v>#REF!</v>
      </c>
      <c r="D46" s="11" t="e">
        <f>'Comm Input'!#REF!</f>
        <v>#REF!</v>
      </c>
      <c r="E46" t="e">
        <f>'Comm Input'!#REF!</f>
        <v>#REF!</v>
      </c>
      <c r="F46" t="e">
        <f>'Comm Input'!#REF!</f>
        <v>#REF!</v>
      </c>
      <c r="G46" t="e">
        <f>'Comm Input'!#REF!</f>
        <v>#REF!</v>
      </c>
      <c r="H46" t="e">
        <f>'Comm Input'!#REF!</f>
        <v>#REF!</v>
      </c>
      <c r="I46" s="89" t="e">
        <f>'Comm Input'!#REF!</f>
        <v>#REF!</v>
      </c>
      <c r="Q46" s="89" t="e">
        <f>'Comm Input'!#REF!</f>
        <v>#REF!</v>
      </c>
    </row>
    <row r="47" spans="1:17" hidden="1" x14ac:dyDescent="0.25">
      <c r="A47" s="11"/>
      <c r="C47" s="11"/>
      <c r="D47" s="11"/>
      <c r="Q47" s="89" t="e">
        <f>'Comm Input'!#REF!</f>
        <v>#REF!</v>
      </c>
    </row>
    <row r="48" spans="1:17" ht="23.25" hidden="1" x14ac:dyDescent="0.35">
      <c r="Q48" s="1182" t="e">
        <f>'Comm Input'!#REF!</f>
        <v>#REF!</v>
      </c>
    </row>
    <row r="49" spans="1:17" hidden="1" x14ac:dyDescent="0.25"/>
    <row r="50" spans="1:17" hidden="1" x14ac:dyDescent="0.25"/>
    <row r="51" spans="1:17" ht="32.1" hidden="1" customHeight="1" x14ac:dyDescent="0.25">
      <c r="A51" s="41" t="e">
        <f>'Comm Input'!#REF!</f>
        <v>#REF!</v>
      </c>
      <c r="B51" s="130" t="e">
        <f>'Comm Input'!#REF!</f>
        <v>#REF!</v>
      </c>
      <c r="C51" s="46" t="e">
        <f>'Comm Input'!#REF!</f>
        <v>#REF!</v>
      </c>
      <c r="D51" s="8" t="e">
        <f>'Comm Input'!#REF!</f>
        <v>#REF!</v>
      </c>
      <c r="E51" s="158" t="e">
        <f>'Comm Input'!#REF!</f>
        <v>#REF!</v>
      </c>
      <c r="F51" s="117" t="e">
        <f>'Comm Input'!#REF!</f>
        <v>#REF!</v>
      </c>
      <c r="G51" s="158" t="e">
        <f>'Comm Input'!#REF!</f>
        <v>#REF!</v>
      </c>
      <c r="H51" s="158"/>
      <c r="I51" s="158"/>
      <c r="J51" s="117"/>
      <c r="K51" s="158"/>
      <c r="L51" s="117"/>
      <c r="M51" s="159"/>
      <c r="N51" s="159"/>
      <c r="O51" s="158"/>
      <c r="P51" s="160"/>
      <c r="Q51" s="160" t="e">
        <f>'Comm Input'!#REF!</f>
        <v>#REF!</v>
      </c>
    </row>
    <row r="52" spans="1:17" hidden="1" x14ac:dyDescent="0.25">
      <c r="A52" t="e">
        <f>'Comm Input'!#REF!</f>
        <v>#REF!</v>
      </c>
      <c r="B52" t="e">
        <f>'Comm Input'!#REF!</f>
        <v>#REF!</v>
      </c>
      <c r="C52" t="e">
        <f>'Comm Input'!#REF!</f>
        <v>#REF!</v>
      </c>
      <c r="D52" t="e">
        <f>'Comm Input'!#REF!</f>
        <v>#REF!</v>
      </c>
      <c r="E52" s="36" t="e">
        <f>'Comm Input'!#REF!</f>
        <v>#REF!</v>
      </c>
      <c r="F52" s="23" t="e">
        <f>'Comm Input'!#REF!</f>
        <v>#REF!</v>
      </c>
      <c r="G52" s="36" t="e">
        <f>'Comm Input'!#REF!</f>
        <v>#REF!</v>
      </c>
      <c r="H52" s="36" t="e">
        <f>'Comm Input'!#REF!</f>
        <v>#REF!</v>
      </c>
      <c r="I52" t="e">
        <f>'Comm Input'!#REF!</f>
        <v>#REF!</v>
      </c>
      <c r="J52" s="23" t="e">
        <f>'Comm Input'!#REF!</f>
        <v>#REF!</v>
      </c>
      <c r="K52" s="22" t="e">
        <f>'Comm Input'!#REF!</f>
        <v>#REF!</v>
      </c>
      <c r="L52" s="23" t="e">
        <f>'Comm Input'!#REF!</f>
        <v>#REF!</v>
      </c>
      <c r="M52" s="23" t="e">
        <f>'Comm Input'!#REF!</f>
        <v>#REF!</v>
      </c>
      <c r="N52" s="23" t="e">
        <f>'Comm Input'!#REF!</f>
        <v>#REF!</v>
      </c>
      <c r="O52" t="e">
        <f>'Comm Input'!#REF!</f>
        <v>#REF!</v>
      </c>
      <c r="P52" s="23" t="e">
        <f>'Comm Input'!#REF!</f>
        <v>#REF!</v>
      </c>
      <c r="Q52" s="197" t="e">
        <f>'Comm Input'!#REF!</f>
        <v>#REF!</v>
      </c>
    </row>
    <row r="53" spans="1:17" hidden="1" x14ac:dyDescent="0.25">
      <c r="A53" s="11" t="e">
        <f>'Comm Input'!#REF!</f>
        <v>#REF!</v>
      </c>
      <c r="B53" s="11" t="e">
        <f>'Comm Input'!#REF!</f>
        <v>#REF!</v>
      </c>
      <c r="C53" s="11" t="e">
        <f>'Comm Input'!#REF!</f>
        <v>#REF!</v>
      </c>
      <c r="D53" s="11" t="e">
        <f>'Comm Input'!#REF!</f>
        <v>#REF!</v>
      </c>
      <c r="E53" s="36" t="e">
        <f>'Comm Input'!#REF!</f>
        <v>#REF!</v>
      </c>
      <c r="F53" s="23" t="e">
        <f>'Comm Input'!#REF!</f>
        <v>#REF!</v>
      </c>
      <c r="G53" s="36" t="e">
        <f>'Comm Input'!#REF!</f>
        <v>#REF!</v>
      </c>
      <c r="H53" s="36" t="e">
        <f>'Comm Input'!#REF!</f>
        <v>#REF!</v>
      </c>
      <c r="I53" t="e">
        <f>'Comm Input'!#REF!</f>
        <v>#REF!</v>
      </c>
      <c r="J53" s="23" t="e">
        <f>'Comm Input'!#REF!</f>
        <v>#REF!</v>
      </c>
      <c r="K53" s="22" t="e">
        <f>'Comm Input'!#REF!</f>
        <v>#REF!</v>
      </c>
      <c r="L53" s="23" t="e">
        <f>'Comm Input'!#REF!</f>
        <v>#REF!</v>
      </c>
      <c r="M53" s="23" t="e">
        <f>'Comm Input'!#REF!</f>
        <v>#REF!</v>
      </c>
      <c r="N53" s="23" t="e">
        <f>'Comm Input'!#REF!</f>
        <v>#REF!</v>
      </c>
      <c r="O53" t="e">
        <f>'Comm Input'!#REF!</f>
        <v>#REF!</v>
      </c>
      <c r="P53" s="23" t="e">
        <f>'Comm Input'!#REF!</f>
        <v>#REF!</v>
      </c>
      <c r="Q53" s="197" t="e">
        <f>'Comm Input'!#REF!</f>
        <v>#REF!</v>
      </c>
    </row>
    <row r="54" spans="1:17" hidden="1" x14ac:dyDescent="0.25">
      <c r="A54" s="11" t="e">
        <f>'Comm Input'!#REF!</f>
        <v>#REF!</v>
      </c>
      <c r="B54" s="11" t="e">
        <f>'Comm Input'!#REF!</f>
        <v>#REF!</v>
      </c>
      <c r="C54" t="e">
        <f>'Comm Input'!#REF!</f>
        <v>#REF!</v>
      </c>
      <c r="D54" s="11" t="e">
        <f>'Comm Input'!#REF!</f>
        <v>#REF!</v>
      </c>
      <c r="E54" s="36" t="e">
        <f>'Comm Input'!#REF!</f>
        <v>#REF!</v>
      </c>
      <c r="F54" s="23" t="e">
        <f>'Comm Input'!#REF!</f>
        <v>#REF!</v>
      </c>
      <c r="G54" s="36" t="e">
        <f>'Comm Input'!#REF!</f>
        <v>#REF!</v>
      </c>
      <c r="H54" s="36" t="e">
        <f>'Comm Input'!#REF!</f>
        <v>#REF!</v>
      </c>
      <c r="I54" t="e">
        <f>'Comm Input'!#REF!</f>
        <v>#REF!</v>
      </c>
      <c r="J54" s="23" t="e">
        <f>'Comm Input'!#REF!</f>
        <v>#REF!</v>
      </c>
      <c r="K54" s="22" t="e">
        <f>'Comm Input'!#REF!</f>
        <v>#REF!</v>
      </c>
      <c r="L54" s="23" t="e">
        <f>'Comm Input'!#REF!</f>
        <v>#REF!</v>
      </c>
      <c r="M54" s="23" t="e">
        <f>'Comm Input'!#REF!</f>
        <v>#REF!</v>
      </c>
      <c r="N54" s="23" t="e">
        <f>'Comm Input'!#REF!</f>
        <v>#REF!</v>
      </c>
      <c r="O54" t="e">
        <f>'Comm Input'!#REF!</f>
        <v>#REF!</v>
      </c>
      <c r="P54" s="23" t="e">
        <f>'Comm Input'!#REF!</f>
        <v>#REF!</v>
      </c>
      <c r="Q54" s="197" t="e">
        <f>'Comm Input'!#REF!</f>
        <v>#REF!</v>
      </c>
    </row>
    <row r="55" spans="1:17" hidden="1" x14ac:dyDescent="0.25">
      <c r="A55" s="11" t="e">
        <f>'Comm Input'!#REF!</f>
        <v>#REF!</v>
      </c>
      <c r="B55" s="11" t="e">
        <f>'Comm Input'!#REF!</f>
        <v>#REF!</v>
      </c>
      <c r="C55" s="11" t="e">
        <f>'Comm Input'!#REF!</f>
        <v>#REF!</v>
      </c>
      <c r="D55" s="11" t="e">
        <f>'Comm Input'!#REF!</f>
        <v>#REF!</v>
      </c>
      <c r="E55" s="36" t="e">
        <f>'Comm Input'!#REF!</f>
        <v>#REF!</v>
      </c>
      <c r="F55" s="23" t="e">
        <f>'Comm Input'!#REF!</f>
        <v>#REF!</v>
      </c>
      <c r="G55" s="36" t="e">
        <f>'Comm Input'!#REF!</f>
        <v>#REF!</v>
      </c>
      <c r="H55" s="36" t="e">
        <f>'Comm Input'!#REF!</f>
        <v>#REF!</v>
      </c>
      <c r="I55" t="e">
        <f>'Comm Input'!#REF!</f>
        <v>#REF!</v>
      </c>
      <c r="J55" s="23" t="e">
        <f>'Comm Input'!#REF!</f>
        <v>#REF!</v>
      </c>
      <c r="K55" s="22" t="e">
        <f>'Comm Input'!#REF!</f>
        <v>#REF!</v>
      </c>
      <c r="L55" s="23" t="e">
        <f>'Comm Input'!#REF!</f>
        <v>#REF!</v>
      </c>
      <c r="M55" s="23" t="e">
        <f>'Comm Input'!#REF!</f>
        <v>#REF!</v>
      </c>
      <c r="N55" s="23" t="e">
        <f>'Comm Input'!#REF!</f>
        <v>#REF!</v>
      </c>
      <c r="O55" t="e">
        <f>'Comm Input'!#REF!</f>
        <v>#REF!</v>
      </c>
      <c r="P55" s="23" t="e">
        <f>'Comm Input'!#REF!</f>
        <v>#REF!</v>
      </c>
      <c r="Q55" s="197" t="e">
        <f>'Comm Input'!#REF!</f>
        <v>#REF!</v>
      </c>
    </row>
    <row r="56" spans="1:17" hidden="1" x14ac:dyDescent="0.25">
      <c r="A56" s="11" t="e">
        <f>'Comm Input'!#REF!</f>
        <v>#REF!</v>
      </c>
      <c r="B56" t="e">
        <f>'Comm Input'!#REF!</f>
        <v>#REF!</v>
      </c>
      <c r="C56" t="e">
        <f>'Comm Input'!#REF!</f>
        <v>#REF!</v>
      </c>
      <c r="D56" s="11" t="e">
        <f>'Comm Input'!#REF!</f>
        <v>#REF!</v>
      </c>
      <c r="E56" s="36" t="e">
        <f>'Comm Input'!#REF!</f>
        <v>#REF!</v>
      </c>
      <c r="F56" s="22" t="e">
        <f>'Comm Input'!#REF!</f>
        <v>#REF!</v>
      </c>
      <c r="G56" s="36" t="e">
        <f>'Comm Input'!#REF!</f>
        <v>#REF!</v>
      </c>
      <c r="H56" s="38" t="e">
        <f>'Comm Input'!#REF!</f>
        <v>#REF!</v>
      </c>
      <c r="I56" s="38" t="e">
        <f>'Comm Input'!#REF!</f>
        <v>#REF!</v>
      </c>
      <c r="J56" s="22" t="e">
        <f>'Comm Input'!#REF!</f>
        <v>#REF!</v>
      </c>
      <c r="K56" s="22" t="e">
        <f>'Comm Input'!#REF!</f>
        <v>#REF!</v>
      </c>
      <c r="L56" s="23" t="e">
        <f>'Comm Input'!#REF!</f>
        <v>#REF!</v>
      </c>
      <c r="M56" s="23" t="e">
        <f>'Comm Input'!#REF!</f>
        <v>#REF!</v>
      </c>
      <c r="N56" s="23" t="e">
        <f>'Comm Input'!#REF!</f>
        <v>#REF!</v>
      </c>
      <c r="O56" t="e">
        <f>'Comm Input'!#REF!</f>
        <v>#REF!</v>
      </c>
      <c r="P56" s="23" t="e">
        <f>'Comm Input'!#REF!</f>
        <v>#REF!</v>
      </c>
      <c r="Q56" s="197" t="e">
        <f>'Comm Input'!#REF!</f>
        <v>#REF!</v>
      </c>
    </row>
    <row r="57" spans="1:17" hidden="1" x14ac:dyDescent="0.25">
      <c r="A57" s="11" t="e">
        <f>'Comm Input'!#REF!</f>
        <v>#REF!</v>
      </c>
      <c r="B57" t="e">
        <f>'Comm Input'!#REF!</f>
        <v>#REF!</v>
      </c>
      <c r="C57" s="11" t="e">
        <f>'Comm Input'!#REF!</f>
        <v>#REF!</v>
      </c>
      <c r="D57" s="40" t="e">
        <f>'Comm Input'!#REF!</f>
        <v>#REF!</v>
      </c>
      <c r="E57" s="36" t="e">
        <f>'Comm Input'!#REF!</f>
        <v>#REF!</v>
      </c>
      <c r="F57" s="22" t="e">
        <f>'Comm Input'!#REF!</f>
        <v>#REF!</v>
      </c>
      <c r="G57" s="36" t="e">
        <f>'Comm Input'!#REF!</f>
        <v>#REF!</v>
      </c>
      <c r="H57" s="38" t="e">
        <f>'Comm Input'!#REF!</f>
        <v>#REF!</v>
      </c>
      <c r="I57" s="38" t="e">
        <f>'Comm Input'!#REF!</f>
        <v>#REF!</v>
      </c>
      <c r="J57" s="22" t="e">
        <f>'Comm Input'!#REF!</f>
        <v>#REF!</v>
      </c>
      <c r="K57" s="22" t="e">
        <f>'Comm Input'!#REF!</f>
        <v>#REF!</v>
      </c>
      <c r="L57" s="23" t="e">
        <f>'Comm Input'!#REF!</f>
        <v>#REF!</v>
      </c>
      <c r="M57" s="23" t="e">
        <f>'Comm Input'!#REF!</f>
        <v>#REF!</v>
      </c>
      <c r="N57" s="23" t="e">
        <f>'Comm Input'!#REF!</f>
        <v>#REF!</v>
      </c>
      <c r="O57" t="e">
        <f>'Comm Input'!#REF!</f>
        <v>#REF!</v>
      </c>
      <c r="P57" s="23" t="e">
        <f>'Comm Input'!#REF!</f>
        <v>#REF!</v>
      </c>
      <c r="Q57" s="197" t="e">
        <f>'Comm Input'!#REF!</f>
        <v>#REF!</v>
      </c>
    </row>
    <row r="58" spans="1:17" hidden="1" x14ac:dyDescent="0.25">
      <c r="A58" t="e">
        <f>'Comm Input'!#REF!</f>
        <v>#REF!</v>
      </c>
      <c r="B58" t="e">
        <f>'Comm Input'!#REF!</f>
        <v>#REF!</v>
      </c>
      <c r="C58" t="e">
        <f>'Comm Input'!#REF!</f>
        <v>#REF!</v>
      </c>
      <c r="D58" t="e">
        <f>'Comm Input'!#REF!</f>
        <v>#REF!</v>
      </c>
      <c r="E58" t="e">
        <f>'Comm Input'!#REF!</f>
        <v>#REF!</v>
      </c>
      <c r="F58" t="e">
        <f>'Comm Input'!#REF!</f>
        <v>#REF!</v>
      </c>
      <c r="G58" t="e">
        <f>'Comm Input'!#REF!</f>
        <v>#REF!</v>
      </c>
      <c r="H58" t="e">
        <f>'Comm Input'!#REF!</f>
        <v>#REF!</v>
      </c>
      <c r="I58" t="e">
        <f>'Comm Input'!#REF!</f>
        <v>#REF!</v>
      </c>
      <c r="J58" t="e">
        <f>'Comm Input'!#REF!</f>
        <v>#REF!</v>
      </c>
      <c r="K58" t="e">
        <f>'Comm Input'!#REF!</f>
        <v>#REF!</v>
      </c>
      <c r="L58" t="e">
        <f>'Comm Input'!#REF!</f>
        <v>#REF!</v>
      </c>
      <c r="M58" s="11" t="e">
        <f>'Comm Input'!#REF!</f>
        <v>#REF!</v>
      </c>
      <c r="N58" s="11" t="e">
        <f>'Comm Input'!#REF!</f>
        <v>#REF!</v>
      </c>
      <c r="O58" t="e">
        <f>'Comm Input'!#REF!</f>
        <v>#REF!</v>
      </c>
      <c r="P58" t="e">
        <f>'Comm Input'!#REF!</f>
        <v>#REF!</v>
      </c>
      <c r="Q58" s="84" t="e">
        <f>'Comm Input'!#REF!</f>
        <v>#REF!</v>
      </c>
    </row>
    <row r="59" spans="1:17" ht="23.25" hidden="1" x14ac:dyDescent="0.35">
      <c r="A59" t="e">
        <f>'Comm Input'!#REF!</f>
        <v>#REF!</v>
      </c>
      <c r="B59" t="e">
        <f>'Comm Input'!#REF!</f>
        <v>#REF!</v>
      </c>
      <c r="C59" t="e">
        <f>'Comm Input'!#REF!</f>
        <v>#REF!</v>
      </c>
      <c r="D59" t="e">
        <f>'Comm Input'!#REF!</f>
        <v>#REF!</v>
      </c>
      <c r="E59" t="e">
        <f>'Comm Input'!#REF!</f>
        <v>#REF!</v>
      </c>
      <c r="F59" t="e">
        <f>'Comm Input'!#REF!</f>
        <v>#REF!</v>
      </c>
      <c r="G59" t="e">
        <f>'Comm Input'!#REF!</f>
        <v>#REF!</v>
      </c>
      <c r="H59" t="e">
        <f>'Comm Input'!#REF!</f>
        <v>#REF!</v>
      </c>
      <c r="I59" t="e">
        <f>'Comm Input'!#REF!</f>
        <v>#REF!</v>
      </c>
      <c r="J59" t="e">
        <f>'Comm Input'!#REF!</f>
        <v>#REF!</v>
      </c>
      <c r="K59" s="164" t="e">
        <f>'Comm Input'!#REF!</f>
        <v>#REF!</v>
      </c>
      <c r="L59" s="27" t="e">
        <f>'Comm Input'!#REF!</f>
        <v>#REF!</v>
      </c>
      <c r="M59" s="164" t="e">
        <f>'Comm Input'!#REF!</f>
        <v>#REF!</v>
      </c>
      <c r="N59" s="164"/>
      <c r="O59" t="e">
        <f>'Comm Input'!#REF!</f>
        <v>#REF!</v>
      </c>
      <c r="P59" s="164" t="e">
        <f>'Comm Input'!#REF!</f>
        <v>#REF!</v>
      </c>
      <c r="Q59" s="1187" t="e">
        <f>'Comm Input'!#REF!</f>
        <v>#REF!</v>
      </c>
    </row>
    <row r="60" spans="1:17" hidden="1" x14ac:dyDescent="0.25"/>
    <row r="61" spans="1:17" hidden="1" x14ac:dyDescent="0.25"/>
    <row r="62" spans="1:17" hidden="1" x14ac:dyDescent="0.25"/>
    <row r="63" spans="1:17" hidden="1" x14ac:dyDescent="0.25"/>
    <row r="64" spans="1:17"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spans="3:17" hidden="1" x14ac:dyDescent="0.25"/>
    <row r="130" spans="3:17" hidden="1" x14ac:dyDescent="0.25"/>
    <row r="131" spans="3:17" hidden="1" x14ac:dyDescent="0.25"/>
    <row r="132" spans="3:17" hidden="1" x14ac:dyDescent="0.25"/>
    <row r="133" spans="3:17" hidden="1" x14ac:dyDescent="0.25"/>
    <row r="134" spans="3:17" hidden="1" x14ac:dyDescent="0.25"/>
    <row r="135" spans="3:17" hidden="1" x14ac:dyDescent="0.25"/>
    <row r="136" spans="3:17" hidden="1" x14ac:dyDescent="0.25"/>
    <row r="137" spans="3:17" hidden="1" x14ac:dyDescent="0.25"/>
    <row r="138" spans="3:17" hidden="1" x14ac:dyDescent="0.25"/>
    <row r="139" spans="3:17" hidden="1" x14ac:dyDescent="0.25"/>
    <row r="140" spans="3:17" hidden="1" x14ac:dyDescent="0.25"/>
    <row r="141" spans="3:17" hidden="1" x14ac:dyDescent="0.25"/>
    <row r="142" spans="3:17" hidden="1" x14ac:dyDescent="0.25"/>
    <row r="143" spans="3:17" ht="15.75" thickBot="1" x14ac:dyDescent="0.3">
      <c r="C143" t="e">
        <f>'Comm Input'!#REF!</f>
        <v>#REF!</v>
      </c>
      <c r="D143" t="e">
        <f>'Comm Input'!#REF!</f>
        <v>#REF!</v>
      </c>
      <c r="N143" t="e">
        <f>'Comm Input'!#REF!</f>
        <v>#REF!</v>
      </c>
      <c r="Q143" s="89" t="e">
        <f>SUM('Comm Input'!#REF!)</f>
        <v>#REF!</v>
      </c>
    </row>
    <row r="144" spans="3:17" ht="15.75" thickBot="1" x14ac:dyDescent="0.3">
      <c r="D144" s="110" t="e">
        <f>SUM(D6:D143)</f>
        <v>#REF!</v>
      </c>
      <c r="Q144" s="286" t="e">
        <f>SUM(Q6:Q143)</f>
        <v>#REF!</v>
      </c>
    </row>
  </sheetData>
  <conditionalFormatting sqref="A1:XFD36 A37:M37 O37:XFD37 A38:XFD1048576">
    <cfRule type="cellIs" dxfId="5" priority="1" operator="equal">
      <formula>0</formula>
    </cfRule>
  </conditionalFormatting>
  <pageMargins left="0.7" right="0.7" top="0.75" bottom="0.75" header="0.3" footer="0.3"/>
  <pageSetup orientation="portrait" horizontalDpi="4294967295" verticalDpi="4294967295"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A1:S20"/>
  <sheetViews>
    <sheetView workbookViewId="0">
      <selection activeCell="E18" sqref="E18"/>
    </sheetView>
  </sheetViews>
  <sheetFormatPr defaultRowHeight="15" x14ac:dyDescent="0.25"/>
  <cols>
    <col min="1" max="1" width="13.42578125" customWidth="1"/>
    <col min="2" max="2" width="26.42578125" bestFit="1" customWidth="1"/>
    <col min="6" max="6" width="5.28515625" customWidth="1"/>
    <col min="8" max="8" width="6.42578125" customWidth="1"/>
    <col min="10" max="10" width="5" customWidth="1"/>
    <col min="11" max="11" width="18.42578125" bestFit="1" customWidth="1"/>
    <col min="13" max="13" width="14.42578125" bestFit="1" customWidth="1"/>
  </cols>
  <sheetData>
    <row r="1" spans="1:19" ht="15.75" thickBot="1" x14ac:dyDescent="0.3">
      <c r="A1" s="139" t="str">
        <f>('Comm Input'!A3)</f>
        <v>oas</v>
      </c>
    </row>
    <row r="2" spans="1:19" ht="60.75" thickBot="1" x14ac:dyDescent="0.3">
      <c r="A2" s="140" t="s">
        <v>818</v>
      </c>
      <c r="B2" s="99" t="e">
        <f>SUM(K10,M10,K17,M17)</f>
        <v>#REF!</v>
      </c>
      <c r="C2" s="33" t="s">
        <v>126</v>
      </c>
      <c r="D2" s="68" t="s">
        <v>136</v>
      </c>
      <c r="E2" s="34" t="s">
        <v>762</v>
      </c>
      <c r="F2" s="93"/>
      <c r="G2" s="93" t="s">
        <v>809</v>
      </c>
      <c r="H2" s="94"/>
      <c r="I2" s="34" t="s">
        <v>142</v>
      </c>
      <c r="J2" s="95"/>
      <c r="K2" s="5" t="s">
        <v>144</v>
      </c>
      <c r="L2" s="34" t="s">
        <v>145</v>
      </c>
      <c r="M2" s="6" t="s">
        <v>146</v>
      </c>
    </row>
    <row r="3" spans="1:19" x14ac:dyDescent="0.25">
      <c r="A3" s="139"/>
    </row>
    <row r="4" spans="1:19" x14ac:dyDescent="0.25">
      <c r="A4" s="139"/>
    </row>
    <row r="5" spans="1:19" x14ac:dyDescent="0.25">
      <c r="K5">
        <v>0.35</v>
      </c>
      <c r="M5" s="11"/>
    </row>
    <row r="6" spans="1:19" x14ac:dyDescent="0.25">
      <c r="A6" s="136"/>
      <c r="B6" s="35" t="s">
        <v>827</v>
      </c>
      <c r="C6" s="46"/>
      <c r="D6" s="8"/>
      <c r="E6" s="158"/>
      <c r="F6" s="117"/>
      <c r="G6" s="158"/>
      <c r="H6" s="158"/>
      <c r="I6" s="158">
        <v>2.2499999999999999E-2</v>
      </c>
      <c r="J6" s="117"/>
      <c r="K6" s="158">
        <f>SUM(I6*K5)</f>
        <v>7.8750000000000001E-3</v>
      </c>
      <c r="L6" s="117"/>
      <c r="M6" s="157">
        <v>0.05</v>
      </c>
      <c r="N6" s="11"/>
      <c r="O6" s="40"/>
      <c r="P6" s="40"/>
      <c r="Q6" s="40"/>
      <c r="R6" s="40"/>
      <c r="S6" s="40"/>
    </row>
    <row r="7" spans="1:19" x14ac:dyDescent="0.25">
      <c r="A7" s="11">
        <v>5513</v>
      </c>
      <c r="B7" s="11" t="s">
        <v>828</v>
      </c>
      <c r="C7" s="11" t="s">
        <v>829</v>
      </c>
      <c r="D7" s="12" t="e">
        <f>SUM('Comm Input'!#REF!)</f>
        <v>#REF!</v>
      </c>
      <c r="E7" s="36">
        <v>6.9000000000000006E-2</v>
      </c>
      <c r="F7" s="23"/>
      <c r="G7" s="138">
        <v>6.9000000000000006E-2</v>
      </c>
      <c r="H7" s="36"/>
      <c r="J7" s="23"/>
      <c r="K7" s="22" t="e">
        <f>SUM(D7*K6)</f>
        <v>#REF!</v>
      </c>
      <c r="L7" s="23"/>
      <c r="M7" s="23" t="e">
        <f>SUM(D7*E7*M6)</f>
        <v>#REF!</v>
      </c>
      <c r="N7" s="11"/>
      <c r="O7" s="40"/>
      <c r="P7" s="40"/>
      <c r="Q7" s="40"/>
      <c r="R7" s="40"/>
      <c r="S7" s="40"/>
    </row>
    <row r="8" spans="1:19" x14ac:dyDescent="0.25">
      <c r="A8" s="11"/>
      <c r="B8" s="11"/>
      <c r="C8" s="11" t="s">
        <v>157</v>
      </c>
      <c r="D8" s="11" t="e">
        <f>SUM('Comm Input'!#REF!)</f>
        <v>#REF!</v>
      </c>
      <c r="E8" s="36">
        <v>4.5600000000000002E-2</v>
      </c>
      <c r="F8" s="23"/>
      <c r="G8" s="13">
        <v>4.5600000000000002E-2</v>
      </c>
      <c r="H8" s="36"/>
      <c r="J8" s="23"/>
      <c r="K8" s="22" t="e">
        <f>SUM(D8*K6)</f>
        <v>#REF!</v>
      </c>
      <c r="L8" s="23"/>
      <c r="M8" s="23" t="e">
        <f>SUM(D8*E8*M6)</f>
        <v>#REF!</v>
      </c>
      <c r="N8" s="11"/>
      <c r="O8" s="40"/>
      <c r="P8" s="40"/>
      <c r="Q8" s="40"/>
      <c r="R8" s="40"/>
      <c r="S8" s="40"/>
    </row>
    <row r="9" spans="1:19" x14ac:dyDescent="0.25">
      <c r="A9" s="11"/>
      <c r="C9" s="40"/>
      <c r="D9" s="40"/>
      <c r="E9" s="38"/>
      <c r="F9" s="22"/>
      <c r="G9" s="17"/>
      <c r="H9" s="38"/>
      <c r="I9" s="38"/>
      <c r="J9" s="22"/>
      <c r="K9" s="38"/>
      <c r="L9" s="49"/>
      <c r="M9" s="11"/>
      <c r="N9" s="11"/>
      <c r="O9" s="40"/>
      <c r="P9" s="40"/>
      <c r="Q9" s="40"/>
      <c r="R9" s="40"/>
      <c r="S9" s="40"/>
    </row>
    <row r="10" spans="1:19" ht="23.25" x14ac:dyDescent="0.35">
      <c r="A10" s="11"/>
      <c r="C10" s="40"/>
      <c r="D10" s="40"/>
      <c r="E10" s="38"/>
      <c r="F10" s="22"/>
      <c r="G10" s="17"/>
      <c r="H10" s="38"/>
      <c r="I10" s="38"/>
      <c r="J10" s="22"/>
      <c r="K10" s="1177" t="e">
        <f>SUM('Comm Input'!#REF!)</f>
        <v>#REF!</v>
      </c>
      <c r="L10" s="27"/>
      <c r="M10" s="1176" t="e">
        <f>SUM('Comm Input'!#REF!)</f>
        <v>#REF!</v>
      </c>
      <c r="N10" s="11"/>
      <c r="O10" s="40"/>
      <c r="P10" s="40"/>
      <c r="Q10" s="40"/>
      <c r="R10" s="40"/>
      <c r="S10" s="40"/>
    </row>
    <row r="11" spans="1:19" ht="23.25" x14ac:dyDescent="0.35">
      <c r="A11" s="11"/>
      <c r="C11" s="40"/>
      <c r="D11" s="40"/>
      <c r="E11" s="38"/>
      <c r="F11" s="22"/>
      <c r="G11" s="17"/>
      <c r="H11" s="38"/>
      <c r="I11" s="38"/>
      <c r="J11" s="22"/>
      <c r="K11" s="164"/>
      <c r="L11" s="27"/>
      <c r="M11" s="137"/>
      <c r="N11" s="11"/>
      <c r="O11" s="40"/>
      <c r="P11" s="40"/>
      <c r="Q11" s="40"/>
      <c r="R11" s="40"/>
      <c r="S11" s="40"/>
    </row>
    <row r="12" spans="1:19" ht="17.100000000000001" customHeight="1" x14ac:dyDescent="0.35">
      <c r="A12" s="11"/>
      <c r="C12" s="40"/>
      <c r="D12" s="40"/>
      <c r="E12" s="38"/>
      <c r="F12" s="22"/>
      <c r="G12" s="17"/>
      <c r="H12" s="38"/>
      <c r="I12" s="38"/>
      <c r="J12" s="22"/>
      <c r="K12">
        <v>0.5</v>
      </c>
      <c r="L12" s="27"/>
      <c r="M12" s="137"/>
      <c r="N12" s="11"/>
      <c r="O12" s="40"/>
      <c r="P12" s="40"/>
      <c r="Q12" s="40"/>
      <c r="R12" s="40"/>
      <c r="S12" s="40"/>
    </row>
    <row r="13" spans="1:19" x14ac:dyDescent="0.25">
      <c r="A13" s="136"/>
      <c r="B13" s="35" t="s">
        <v>827</v>
      </c>
      <c r="C13" s="46"/>
      <c r="D13" s="8"/>
      <c r="E13" s="158"/>
      <c r="F13" s="117"/>
      <c r="G13" s="158"/>
      <c r="H13" s="158"/>
      <c r="I13" s="158">
        <v>2.2499999999999999E-2</v>
      </c>
      <c r="J13" s="117"/>
      <c r="K13" s="158">
        <f>SUM(I13*K12)</f>
        <v>1.125E-2</v>
      </c>
      <c r="L13" s="117"/>
      <c r="M13" s="157">
        <v>0.09</v>
      </c>
      <c r="N13" s="11"/>
      <c r="O13" s="40"/>
      <c r="P13" s="40"/>
      <c r="Q13" s="40"/>
      <c r="R13" s="40"/>
      <c r="S13" s="40"/>
    </row>
    <row r="14" spans="1:19" x14ac:dyDescent="0.25">
      <c r="A14" s="11">
        <v>5535</v>
      </c>
      <c r="B14" s="11" t="s">
        <v>830</v>
      </c>
      <c r="C14" s="11" t="s">
        <v>831</v>
      </c>
      <c r="D14" s="12" t="e">
        <f>SUM('Comm Input'!#REF!)</f>
        <v>#REF!</v>
      </c>
      <c r="E14" s="36">
        <v>7.4200000000000002E-2</v>
      </c>
      <c r="F14" s="23"/>
      <c r="G14" s="36">
        <v>7.4200000000000002E-2</v>
      </c>
      <c r="H14" s="36"/>
      <c r="J14" s="23"/>
      <c r="K14" s="22" t="e">
        <f>SUM(D14*K13)</f>
        <v>#REF!</v>
      </c>
      <c r="L14" s="23"/>
      <c r="M14" s="23" t="e">
        <f>SUM(D14*E14*M13)</f>
        <v>#REF!</v>
      </c>
      <c r="N14" s="11"/>
      <c r="O14" s="40"/>
      <c r="P14" s="40"/>
      <c r="Q14" s="40"/>
      <c r="R14" s="40"/>
      <c r="S14" s="40"/>
    </row>
    <row r="15" spans="1:19" x14ac:dyDescent="0.25">
      <c r="A15" s="11"/>
      <c r="B15" s="11"/>
      <c r="C15" s="11" t="s">
        <v>157</v>
      </c>
      <c r="D15" s="12" t="e">
        <f>SUM('Comm Input'!#REF!)</f>
        <v>#REF!</v>
      </c>
      <c r="E15" s="36">
        <v>4.9000000000000002E-2</v>
      </c>
      <c r="F15" s="23"/>
      <c r="G15" s="36">
        <v>4.9000000000000002E-2</v>
      </c>
      <c r="H15" s="36"/>
      <c r="J15" s="23"/>
      <c r="K15" s="22" t="e">
        <f>SUM(D15*K13)</f>
        <v>#REF!</v>
      </c>
      <c r="L15" s="23"/>
      <c r="M15" s="23" t="e">
        <f>SUM(D15*E15*M13)</f>
        <v>#REF!</v>
      </c>
      <c r="N15" s="11"/>
      <c r="O15" s="40"/>
      <c r="P15" s="40"/>
      <c r="Q15" s="40"/>
      <c r="R15" s="40"/>
      <c r="S15" s="40"/>
    </row>
    <row r="16" spans="1:19" x14ac:dyDescent="0.25">
      <c r="A16" s="11"/>
      <c r="C16" s="40"/>
      <c r="D16" s="40"/>
      <c r="E16" s="38"/>
      <c r="F16" s="22"/>
      <c r="G16" s="17"/>
      <c r="H16" s="38"/>
      <c r="I16" s="38"/>
      <c r="J16" s="22"/>
      <c r="K16" s="38"/>
      <c r="L16" s="49"/>
      <c r="M16" s="11"/>
      <c r="N16" s="11"/>
      <c r="O16" s="40"/>
      <c r="P16" s="40"/>
      <c r="Q16" s="40"/>
      <c r="R16" s="40"/>
      <c r="S16" s="40"/>
    </row>
    <row r="17" spans="1:19" ht="23.25" x14ac:dyDescent="0.35">
      <c r="A17" s="11"/>
      <c r="C17" s="40"/>
      <c r="D17" s="40"/>
      <c r="E17" s="38"/>
      <c r="F17" s="22"/>
      <c r="G17" s="17"/>
      <c r="H17" s="38"/>
      <c r="I17" s="38"/>
      <c r="J17" s="22"/>
      <c r="K17" s="1177" t="e">
        <f>SUM(K14:K15)</f>
        <v>#REF!</v>
      </c>
      <c r="L17" s="27"/>
      <c r="M17" s="1176" t="e">
        <f>SUM(M14:M15)</f>
        <v>#REF!</v>
      </c>
      <c r="N17" s="11"/>
      <c r="O17" s="40"/>
      <c r="P17" s="40"/>
      <c r="Q17" s="40"/>
      <c r="R17" s="40"/>
      <c r="S17" s="40"/>
    </row>
    <row r="19" spans="1:19" x14ac:dyDescent="0.25">
      <c r="B19" s="219"/>
      <c r="M19" s="11"/>
    </row>
    <row r="20" spans="1:19" x14ac:dyDescent="0.25">
      <c r="B20" s="219"/>
    </row>
  </sheetData>
  <pageMargins left="0.7" right="0.7" top="0.75" bottom="0.75" header="0.3" footer="0.3"/>
  <pageSetup scale="84" fitToHeight="0" orientation="landscape" horizontalDpi="4294967293" verticalDpi="4294967293"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2:R94"/>
  <sheetViews>
    <sheetView topLeftCell="A16" workbookViewId="0">
      <selection activeCell="I45" sqref="I45"/>
    </sheetView>
  </sheetViews>
  <sheetFormatPr defaultColWidth="8.5703125" defaultRowHeight="12.75" x14ac:dyDescent="0.2"/>
  <cols>
    <col min="1" max="1" width="6" style="141" customWidth="1"/>
    <col min="2" max="2" width="15.5703125" style="141" customWidth="1"/>
    <col min="3" max="3" width="9.28515625" style="141" bestFit="1" customWidth="1"/>
    <col min="4" max="4" width="13.42578125" style="141" customWidth="1"/>
    <col min="5" max="5" width="18" style="141" customWidth="1"/>
    <col min="6" max="6" width="6.42578125" style="141" customWidth="1"/>
    <col min="7" max="7" width="23.42578125" style="141" customWidth="1"/>
    <col min="8" max="8" width="6.42578125" style="141" customWidth="1"/>
    <col min="9" max="9" width="16.5703125" style="141" customWidth="1"/>
    <col min="10" max="10" width="5" style="141" customWidth="1"/>
    <col min="11" max="12" width="9" style="141" bestFit="1" customWidth="1"/>
    <col min="13" max="13" width="9.5703125" style="141" customWidth="1"/>
    <col min="14" max="14" width="5.7109375" style="141" customWidth="1"/>
    <col min="15" max="15" width="9" style="141" bestFit="1" customWidth="1"/>
    <col min="16" max="16" width="11.42578125" style="141" customWidth="1"/>
    <col min="17" max="17" width="9" style="141" bestFit="1" customWidth="1"/>
    <col min="18" max="16384" width="8.5703125" style="141"/>
  </cols>
  <sheetData>
    <row r="2" spans="1:18" ht="13.5" thickBot="1" x14ac:dyDescent="0.25">
      <c r="B2" s="141" t="s">
        <v>832</v>
      </c>
    </row>
    <row r="3" spans="1:18" ht="13.5" thickBot="1" x14ac:dyDescent="0.25">
      <c r="B3" s="142" t="e">
        <f>SUM(15:15)</f>
        <v>#REF!</v>
      </c>
    </row>
    <row r="5" spans="1:18" x14ac:dyDescent="0.2">
      <c r="A5" s="141">
        <f>'Comm Input'!J6</f>
        <v>0</v>
      </c>
      <c r="B5" s="141" t="str">
        <f>'Comm Input'!A3</f>
        <v>oas</v>
      </c>
      <c r="C5" s="141" t="e">
        <f>'Comm Input'!#REF!</f>
        <v>#REF!</v>
      </c>
      <c r="D5" s="146" t="e">
        <f>'Comm Input'!#REF!</f>
        <v>#REF!</v>
      </c>
      <c r="E5" s="141" t="e">
        <f>'Comm Input'!#REF!</f>
        <v>#REF!</v>
      </c>
      <c r="F5" s="141" t="e">
        <f>'Comm Input'!#REF!</f>
        <v>#REF!</v>
      </c>
      <c r="G5" s="141" t="e">
        <f>'Comm Input'!#REF!</f>
        <v>#REF!</v>
      </c>
      <c r="H5" s="141">
        <f>'Comm Input'!Q6</f>
        <v>0</v>
      </c>
      <c r="I5" s="141">
        <f>'Comm Input'!U6</f>
        <v>0</v>
      </c>
      <c r="J5" s="141" t="e">
        <f>'Comm Input'!#REF!</f>
        <v>#REF!</v>
      </c>
      <c r="K5" s="141" t="str">
        <f>'Comm Input'!W6</f>
        <v>Agent</v>
      </c>
      <c r="L5" s="141" t="str">
        <f>'Comm Input'!X6</f>
        <v>Agent</v>
      </c>
      <c r="M5" s="141" t="str">
        <f>'Comm Input'!Y6</f>
        <v>Agent</v>
      </c>
      <c r="N5" s="141" t="str">
        <f>'Comm Input'!Z6</f>
        <v>Agent</v>
      </c>
      <c r="O5" s="141" t="e">
        <f>'Comm Input'!#REF!</f>
        <v>#REF!</v>
      </c>
      <c r="P5" s="141" t="str">
        <f>'Comm Input'!AA6</f>
        <v>Internal</v>
      </c>
      <c r="Q5" s="141" t="str">
        <f>'Comm Input'!AB6</f>
        <v>Internal</v>
      </c>
    </row>
    <row r="6" spans="1:18" ht="38.25" x14ac:dyDescent="0.2">
      <c r="A6" s="141" t="e">
        <f>'Comm Input'!#REF!</f>
        <v>#REF!</v>
      </c>
      <c r="B6" s="141" t="e">
        <f>'Comm Input'!#REF!</f>
        <v>#REF!</v>
      </c>
      <c r="C6" s="141" t="str">
        <f>'Comm Input'!M7</f>
        <v>Code</v>
      </c>
      <c r="D6" s="141" t="str">
        <f>'Comm Input'!N7</f>
        <v>Payroll</v>
      </c>
      <c r="E6" s="141" t="str">
        <f>'Comm Input'!P7</f>
        <v>Billed Comp</v>
      </c>
      <c r="F6" s="141" t="e">
        <f>'Comm Input'!#REF!</f>
        <v>#REF!</v>
      </c>
      <c r="G6" s="141" t="e">
        <f>'Comm Input'!#REF!</f>
        <v>#REF!</v>
      </c>
      <c r="H6" s="141" t="str">
        <f>'Comm Input'!Q7</f>
        <v>Premium</v>
      </c>
      <c r="I6" s="141" t="str">
        <f>'Comm Input'!U7</f>
        <v xml:space="preserve"> Total Admin Fee %</v>
      </c>
      <c r="J6" s="141" t="e">
        <f>'Comm Input'!#REF!</f>
        <v>#REF!</v>
      </c>
      <c r="K6" s="141" t="str">
        <f>'Comm Input'!W7</f>
        <v>Admin Comm</v>
      </c>
      <c r="L6" s="141" t="str">
        <f>'Comm Input'!X7</f>
        <v>Suta Comm</v>
      </c>
      <c r="M6" s="145" t="str">
        <f>'Comm Input'!Y7</f>
        <v>Premium Commision</v>
      </c>
      <c r="N6" s="141" t="str">
        <f>'Comm Input'!Z7</f>
        <v>Total</v>
      </c>
      <c r="O6" s="145" t="e">
        <f>'Comm Input'!#REF!</f>
        <v>#REF!</v>
      </c>
      <c r="P6" s="147" t="str">
        <f>'Comm Input'!AA7</f>
        <v>Override Admin</v>
      </c>
      <c r="Q6" s="147" t="str">
        <f>'Comm Input'!AB7</f>
        <v>Override Premium</v>
      </c>
    </row>
    <row r="8" spans="1:18" x14ac:dyDescent="0.2">
      <c r="A8" s="141" t="e">
        <f>'Comm Input'!#REF!</f>
        <v>#REF!</v>
      </c>
      <c r="B8" s="141" t="e">
        <f>'Comm Input'!#REF!</f>
        <v>#REF!</v>
      </c>
      <c r="C8" s="141" t="e">
        <f>'Comm Input'!#REF!</f>
        <v>#REF!</v>
      </c>
      <c r="D8" s="141" t="e">
        <f>'Comm Input'!#REF!</f>
        <v>#REF!</v>
      </c>
      <c r="E8" s="141" t="e">
        <f>'Comm Input'!#REF!</f>
        <v>#REF!</v>
      </c>
      <c r="F8" s="141" t="e">
        <f>'Comm Input'!#REF!</f>
        <v>#REF!</v>
      </c>
      <c r="G8" s="141" t="e">
        <f>'Comm Input'!#REF!</f>
        <v>#REF!</v>
      </c>
      <c r="H8" s="141" t="e">
        <f>'Comm Input'!#REF!</f>
        <v>#REF!</v>
      </c>
      <c r="I8" s="141" t="e">
        <f>'Comm Input'!#REF!</f>
        <v>#REF!</v>
      </c>
      <c r="J8" s="141" t="e">
        <f>'Comm Input'!#REF!</f>
        <v>#REF!</v>
      </c>
      <c r="K8" s="141" t="e">
        <f>'Comm Input'!#REF!</f>
        <v>#REF!</v>
      </c>
      <c r="L8" s="141" t="e">
        <f>'Comm Input'!#REF!</f>
        <v>#REF!</v>
      </c>
      <c r="M8" s="141" t="e">
        <f>'Comm Input'!#REF!</f>
        <v>#REF!</v>
      </c>
      <c r="N8" s="141" t="e">
        <f>'Comm Input'!#REF!</f>
        <v>#REF!</v>
      </c>
      <c r="O8" s="141" t="e">
        <f>'Comm Input'!#REF!</f>
        <v>#REF!</v>
      </c>
      <c r="P8" s="141" t="e">
        <f>'Comm Input'!#REF!</f>
        <v>#REF!</v>
      </c>
      <c r="Q8" s="141" t="e">
        <f>'Comm Input'!#REF!</f>
        <v>#REF!</v>
      </c>
    </row>
    <row r="9" spans="1:18" x14ac:dyDescent="0.2">
      <c r="A9" s="141" t="e">
        <f>'Comm Input'!#REF!</f>
        <v>#REF!</v>
      </c>
      <c r="B9" s="141" t="e">
        <f>'Comm Input'!#REF!</f>
        <v>#REF!</v>
      </c>
      <c r="C9" s="141" t="e">
        <f>'Comm Input'!#REF!</f>
        <v>#REF!</v>
      </c>
      <c r="D9" s="141" t="e">
        <f>'Comm Input'!#REF!</f>
        <v>#REF!</v>
      </c>
      <c r="E9" s="141" t="e">
        <f>'Comm Input'!#REF!</f>
        <v>#REF!</v>
      </c>
      <c r="F9" s="141" t="e">
        <f>'Comm Input'!#REF!</f>
        <v>#REF!</v>
      </c>
      <c r="G9" s="141" t="e">
        <f>'Comm Input'!#REF!</f>
        <v>#REF!</v>
      </c>
      <c r="H9" s="141" t="e">
        <f>'Comm Input'!#REF!</f>
        <v>#REF!</v>
      </c>
      <c r="I9" s="141" t="e">
        <f>'Comm Input'!#REF!</f>
        <v>#REF!</v>
      </c>
      <c r="J9" s="141" t="e">
        <f>'Comm Input'!#REF!</f>
        <v>#REF!</v>
      </c>
      <c r="K9" s="141" t="e">
        <f>'Comm Input'!#REF!</f>
        <v>#REF!</v>
      </c>
      <c r="L9" s="141" t="e">
        <f>'Comm Input'!#REF!</f>
        <v>#REF!</v>
      </c>
      <c r="M9" s="141" t="e">
        <f>'Comm Input'!#REF!</f>
        <v>#REF!</v>
      </c>
      <c r="N9" s="141" t="e">
        <f>'Comm Input'!#REF!</f>
        <v>#REF!</v>
      </c>
      <c r="O9" s="141" t="e">
        <f>'Comm Input'!#REF!</f>
        <v>#REF!</v>
      </c>
      <c r="P9" s="141" t="e">
        <f>'Comm Input'!#REF!</f>
        <v>#REF!</v>
      </c>
      <c r="Q9" s="141" t="e">
        <f>'Comm Input'!#REF!</f>
        <v>#REF!</v>
      </c>
    </row>
    <row r="10" spans="1:18" x14ac:dyDescent="0.2">
      <c r="A10" s="143" t="e">
        <f>'Comm Input'!#REF!</f>
        <v>#REF!</v>
      </c>
      <c r="B10" s="145" t="e">
        <f>'Comm Input'!#REF!</f>
        <v>#REF!</v>
      </c>
      <c r="C10" s="141" t="e">
        <f>'Comm Input'!#REF!</f>
        <v>#REF!</v>
      </c>
      <c r="D10" s="141" t="e">
        <f>'Comm Input'!#REF!</f>
        <v>#REF!</v>
      </c>
      <c r="E10" s="141" t="e">
        <f>'Comm Input'!#REF!</f>
        <v>#REF!</v>
      </c>
      <c r="F10" s="141" t="e">
        <f>'Comm Input'!#REF!</f>
        <v>#REF!</v>
      </c>
      <c r="G10" s="141" t="e">
        <f>'Comm Input'!#REF!</f>
        <v>#REF!</v>
      </c>
      <c r="H10" s="141" t="e">
        <f>'Comm Input'!#REF!</f>
        <v>#REF!</v>
      </c>
      <c r="I10" s="141" t="e">
        <f>'Comm Input'!#REF!</f>
        <v>#REF!</v>
      </c>
      <c r="J10" s="141" t="e">
        <f>'Comm Input'!#REF!</f>
        <v>#REF!</v>
      </c>
      <c r="K10" s="141" t="e">
        <f>'Comm Input'!#REF!</f>
        <v>#REF!</v>
      </c>
      <c r="L10" s="141" t="e">
        <f>'Comm Input'!#REF!</f>
        <v>#REF!</v>
      </c>
      <c r="M10" s="141" t="e">
        <f>'Comm Input'!#REF!</f>
        <v>#REF!</v>
      </c>
      <c r="N10" s="141" t="e">
        <f>'Comm Input'!#REF!</f>
        <v>#REF!</v>
      </c>
      <c r="O10" s="141" t="e">
        <f>'Comm Input'!#REF!</f>
        <v>#REF!</v>
      </c>
      <c r="P10" s="141" t="e">
        <f>'Comm Input'!#REF!</f>
        <v>#REF!</v>
      </c>
      <c r="Q10" s="141" t="e">
        <f>'Comm Input'!#REF!</f>
        <v>#REF!</v>
      </c>
    </row>
    <row r="11" spans="1:18" x14ac:dyDescent="0.2">
      <c r="A11" s="141" t="e">
        <f>'Comm Input'!#REF!</f>
        <v>#REF!</v>
      </c>
      <c r="B11" s="141" t="e">
        <f>'Comm Input'!#REF!</f>
        <v>#REF!</v>
      </c>
      <c r="C11" s="141" t="e">
        <f>'Comm Input'!#REF!</f>
        <v>#REF!</v>
      </c>
      <c r="D11" s="141" t="e">
        <f>'Comm Input'!#REF!</f>
        <v>#REF!</v>
      </c>
      <c r="E11" s="141" t="e">
        <f>'Comm Input'!#REF!</f>
        <v>#REF!</v>
      </c>
      <c r="F11" s="141" t="e">
        <f>'Comm Input'!#REF!</f>
        <v>#REF!</v>
      </c>
      <c r="G11" s="141" t="e">
        <f>'Comm Input'!#REF!</f>
        <v>#REF!</v>
      </c>
      <c r="H11" s="141" t="e">
        <f>'Comm Input'!#REF!</f>
        <v>#REF!</v>
      </c>
      <c r="I11" s="141" t="e">
        <f>'Comm Input'!#REF!</f>
        <v>#REF!</v>
      </c>
      <c r="J11" s="141" t="e">
        <f>'Comm Input'!#REF!</f>
        <v>#REF!</v>
      </c>
      <c r="K11" s="141" t="e">
        <f>'Comm Input'!#REF!</f>
        <v>#REF!</v>
      </c>
      <c r="L11" s="141" t="e">
        <f>'Comm Input'!#REF!</f>
        <v>#REF!</v>
      </c>
      <c r="M11" s="141" t="e">
        <f>'Comm Input'!#REF!</f>
        <v>#REF!</v>
      </c>
      <c r="N11" s="141" t="e">
        <f>'Comm Input'!#REF!</f>
        <v>#REF!</v>
      </c>
      <c r="O11" s="141" t="e">
        <f>'Comm Input'!#REF!</f>
        <v>#REF!</v>
      </c>
      <c r="P11" s="141" t="e">
        <f>'Comm Input'!#REF!</f>
        <v>#REF!</v>
      </c>
      <c r="Q11" s="141" t="e">
        <f>'Comm Input'!#REF!</f>
        <v>#REF!</v>
      </c>
    </row>
    <row r="12" spans="1:18" x14ac:dyDescent="0.2">
      <c r="A12" s="141" t="e">
        <f>'Comm Input'!#REF!</f>
        <v>#REF!</v>
      </c>
      <c r="B12" s="141" t="e">
        <f>'Comm Input'!#REF!</f>
        <v>#REF!</v>
      </c>
      <c r="C12" s="141" t="e">
        <f>'Comm Input'!#REF!</f>
        <v>#REF!</v>
      </c>
      <c r="D12" s="141" t="e">
        <f>'Comm Input'!#REF!</f>
        <v>#REF!</v>
      </c>
      <c r="E12" s="141" t="e">
        <f>'Comm Input'!#REF!</f>
        <v>#REF!</v>
      </c>
      <c r="F12" s="141" t="e">
        <f>'Comm Input'!#REF!</f>
        <v>#REF!</v>
      </c>
      <c r="G12" s="141" t="e">
        <f>'Comm Input'!#REF!</f>
        <v>#REF!</v>
      </c>
      <c r="H12" s="141" t="e">
        <f>'Comm Input'!#REF!</f>
        <v>#REF!</v>
      </c>
      <c r="I12" s="141" t="e">
        <f>'Comm Input'!#REF!</f>
        <v>#REF!</v>
      </c>
      <c r="J12" s="141" t="e">
        <f>'Comm Input'!#REF!</f>
        <v>#REF!</v>
      </c>
      <c r="K12" s="141" t="e">
        <f>'Comm Input'!#REF!</f>
        <v>#REF!</v>
      </c>
      <c r="L12" s="141" t="e">
        <f>'Comm Input'!#REF!</f>
        <v>#REF!</v>
      </c>
      <c r="M12" s="141" t="e">
        <f>'Comm Input'!#REF!</f>
        <v>#REF!</v>
      </c>
      <c r="N12" s="141" t="e">
        <f>'Comm Input'!#REF!</f>
        <v>#REF!</v>
      </c>
      <c r="O12" s="141" t="e">
        <f>'Comm Input'!#REF!</f>
        <v>#REF!</v>
      </c>
      <c r="P12" s="141" t="e">
        <f>'Comm Input'!#REF!</f>
        <v>#REF!</v>
      </c>
      <c r="Q12" s="141" t="e">
        <f>'Comm Input'!#REF!</f>
        <v>#REF!</v>
      </c>
    </row>
    <row r="13" spans="1:18" x14ac:dyDescent="0.2">
      <c r="A13" s="141" t="e">
        <f>'Comm Input'!#REF!</f>
        <v>#REF!</v>
      </c>
      <c r="B13" s="141" t="e">
        <f>'Comm Input'!#REF!</f>
        <v>#REF!</v>
      </c>
      <c r="C13" s="141" t="e">
        <f>'Comm Input'!#REF!</f>
        <v>#REF!</v>
      </c>
      <c r="D13" s="141" t="e">
        <f>'Comm Input'!#REF!</f>
        <v>#REF!</v>
      </c>
      <c r="E13" s="141" t="e">
        <f>'Comm Input'!#REF!</f>
        <v>#REF!</v>
      </c>
      <c r="F13" s="141" t="e">
        <f>'Comm Input'!#REF!</f>
        <v>#REF!</v>
      </c>
      <c r="G13" s="141" t="e">
        <f>'Comm Input'!#REF!</f>
        <v>#REF!</v>
      </c>
      <c r="H13" s="141" t="e">
        <f>'Comm Input'!#REF!</f>
        <v>#REF!</v>
      </c>
      <c r="I13" s="141" t="e">
        <f>'Comm Input'!#REF!</f>
        <v>#REF!</v>
      </c>
      <c r="J13" s="141" t="e">
        <f>'Comm Input'!#REF!</f>
        <v>#REF!</v>
      </c>
      <c r="K13" s="141" t="e">
        <f>'Comm Input'!#REF!</f>
        <v>#REF!</v>
      </c>
      <c r="L13" s="141" t="e">
        <f>'Comm Input'!#REF!</f>
        <v>#REF!</v>
      </c>
      <c r="M13" s="141" t="e">
        <f>'Comm Input'!#REF!</f>
        <v>#REF!</v>
      </c>
      <c r="N13" s="141" t="e">
        <f>'Comm Input'!#REF!</f>
        <v>#REF!</v>
      </c>
      <c r="O13" s="141" t="e">
        <f>'Comm Input'!#REF!</f>
        <v>#REF!</v>
      </c>
      <c r="P13" s="141" t="e">
        <f>'Comm Input'!#REF!</f>
        <v>#REF!</v>
      </c>
      <c r="Q13" s="141" t="e">
        <f>'Comm Input'!#REF!</f>
        <v>#REF!</v>
      </c>
    </row>
    <row r="14" spans="1:18" x14ac:dyDescent="0.2">
      <c r="A14" s="141" t="e">
        <f>'Comm Input'!#REF!</f>
        <v>#REF!</v>
      </c>
      <c r="B14" s="141" t="e">
        <f>'Comm Input'!#REF!</f>
        <v>#REF!</v>
      </c>
      <c r="C14" s="141" t="e">
        <f>'Comm Input'!#REF!</f>
        <v>#REF!</v>
      </c>
      <c r="D14" s="141" t="e">
        <f>'Comm Input'!#REF!</f>
        <v>#REF!</v>
      </c>
      <c r="E14" s="141" t="e">
        <f>'Comm Input'!#REF!</f>
        <v>#REF!</v>
      </c>
      <c r="F14" s="141" t="e">
        <f>'Comm Input'!#REF!</f>
        <v>#REF!</v>
      </c>
      <c r="G14" s="141" t="e">
        <f>'Comm Input'!#REF!</f>
        <v>#REF!</v>
      </c>
      <c r="H14" s="141" t="e">
        <f>'Comm Input'!#REF!</f>
        <v>#REF!</v>
      </c>
      <c r="I14" s="141" t="e">
        <f>'Comm Input'!#REF!</f>
        <v>#REF!</v>
      </c>
      <c r="J14" s="141" t="e">
        <f>'Comm Input'!#REF!</f>
        <v>#REF!</v>
      </c>
      <c r="K14" s="141" t="e">
        <f>'Comm Input'!#REF!</f>
        <v>#REF!</v>
      </c>
      <c r="L14" s="141" t="e">
        <f>'Comm Input'!#REF!</f>
        <v>#REF!</v>
      </c>
      <c r="M14" s="141" t="e">
        <f>'Comm Input'!#REF!</f>
        <v>#REF!</v>
      </c>
      <c r="N14" s="141" t="e">
        <f>'Comm Input'!#REF!</f>
        <v>#REF!</v>
      </c>
      <c r="O14" s="141" t="e">
        <f>'Comm Input'!#REF!</f>
        <v>#REF!</v>
      </c>
      <c r="P14" s="141" t="e">
        <f>'Comm Input'!#REF!</f>
        <v>#REF!</v>
      </c>
      <c r="Q14" s="141" t="e">
        <f>'Comm Input'!#REF!</f>
        <v>#REF!</v>
      </c>
    </row>
    <row r="15" spans="1:18" ht="13.5" thickBot="1" x14ac:dyDescent="0.25">
      <c r="A15" s="144"/>
      <c r="B15" s="144" t="e">
        <f>'Comm Input'!#REF!</f>
        <v>#REF!</v>
      </c>
      <c r="C15" s="144" t="e">
        <f>'Comm Input'!#REF!</f>
        <v>#REF!</v>
      </c>
      <c r="D15" s="144" t="e">
        <f>'Comm Input'!#REF!</f>
        <v>#REF!</v>
      </c>
      <c r="E15" s="144" t="e">
        <f>'Comm Input'!#REF!</f>
        <v>#REF!</v>
      </c>
      <c r="F15" s="144" t="e">
        <f>'Comm Input'!#REF!</f>
        <v>#REF!</v>
      </c>
      <c r="G15" s="144" t="e">
        <f>'Comm Input'!#REF!</f>
        <v>#REF!</v>
      </c>
      <c r="H15" s="144" t="e">
        <f>'Comm Input'!#REF!</f>
        <v>#REF!</v>
      </c>
      <c r="I15" s="144" t="e">
        <f>'Comm Input'!#REF!</f>
        <v>#REF!</v>
      </c>
      <c r="J15" s="144" t="e">
        <f>'Comm Input'!#REF!</f>
        <v>#REF!</v>
      </c>
      <c r="K15" s="144" t="e">
        <f>'Comm Input'!#REF!</f>
        <v>#REF!</v>
      </c>
      <c r="L15" s="144" t="e">
        <f>'Comm Input'!#REF!</f>
        <v>#REF!</v>
      </c>
      <c r="M15" s="144" t="e">
        <f>'Comm Input'!#REF!</f>
        <v>#REF!</v>
      </c>
      <c r="N15" s="144" t="e">
        <f>'Comm Input'!#REF!</f>
        <v>#REF!</v>
      </c>
      <c r="O15" s="144" t="e">
        <f>'Comm Input'!#REF!</f>
        <v>#REF!</v>
      </c>
      <c r="P15" s="144" t="e">
        <f>'Comm Input'!#REF!</f>
        <v>#REF!</v>
      </c>
      <c r="Q15" s="144" t="e">
        <f>'Comm Input'!#REF!</f>
        <v>#REF!</v>
      </c>
      <c r="R15" s="144"/>
    </row>
    <row r="16" spans="1:18" ht="37.5" x14ac:dyDescent="0.3">
      <c r="B16" s="235" t="s">
        <v>833</v>
      </c>
      <c r="C16" s="235"/>
      <c r="D16" s="235" t="s">
        <v>834</v>
      </c>
      <c r="E16" s="236" t="s">
        <v>835</v>
      </c>
      <c r="F16" s="237"/>
      <c r="G16" s="257" t="s">
        <v>836</v>
      </c>
      <c r="H16" s="237" t="s">
        <v>837</v>
      </c>
      <c r="I16" s="238" t="s">
        <v>838</v>
      </c>
    </row>
    <row r="17" spans="2:9" ht="15.75" x14ac:dyDescent="0.25">
      <c r="B17" s="244" t="s">
        <v>839</v>
      </c>
      <c r="C17" s="268"/>
      <c r="D17" s="269" t="s">
        <v>840</v>
      </c>
      <c r="E17" s="270">
        <v>113.73</v>
      </c>
      <c r="F17" s="271"/>
      <c r="G17" s="256" t="s">
        <v>841</v>
      </c>
      <c r="H17" s="272"/>
      <c r="I17" s="273"/>
    </row>
    <row r="18" spans="2:9" ht="15.75" x14ac:dyDescent="0.25">
      <c r="B18" s="245" t="s">
        <v>842</v>
      </c>
      <c r="C18" s="240"/>
      <c r="D18" s="245" t="s">
        <v>843</v>
      </c>
      <c r="E18" s="259" t="e">
        <f>SUM('Comm Input'!#REF!)</f>
        <v>#REF!</v>
      </c>
      <c r="F18" s="251"/>
      <c r="G18" s="256" t="s">
        <v>844</v>
      </c>
      <c r="H18" s="252"/>
      <c r="I18" s="274">
        <v>5504</v>
      </c>
    </row>
    <row r="19" spans="2:9" ht="15.75" x14ac:dyDescent="0.25">
      <c r="B19" s="246" t="s">
        <v>845</v>
      </c>
      <c r="C19" s="239"/>
      <c r="D19" s="253" t="s">
        <v>846</v>
      </c>
      <c r="E19" s="260">
        <v>0</v>
      </c>
      <c r="F19" s="251"/>
      <c r="G19" s="256" t="s">
        <v>844</v>
      </c>
      <c r="H19" s="254"/>
      <c r="I19" s="275"/>
    </row>
    <row r="20" spans="2:9" ht="15.75" x14ac:dyDescent="0.25">
      <c r="B20" s="245" t="s">
        <v>847</v>
      </c>
      <c r="C20" s="240"/>
      <c r="D20" s="245" t="s">
        <v>848</v>
      </c>
      <c r="E20" s="259" t="e">
        <f>SUM('Comm Input'!#REF!)</f>
        <v>#REF!</v>
      </c>
      <c r="F20" s="251"/>
      <c r="G20" s="256" t="s">
        <v>844</v>
      </c>
      <c r="H20" s="252"/>
      <c r="I20" s="274">
        <v>5505</v>
      </c>
    </row>
    <row r="21" spans="2:9" ht="15.75" x14ac:dyDescent="0.25">
      <c r="B21" s="246" t="s">
        <v>849</v>
      </c>
      <c r="C21" s="239"/>
      <c r="D21" s="253" t="s">
        <v>840</v>
      </c>
      <c r="E21" s="260">
        <v>0</v>
      </c>
      <c r="F21" s="251"/>
      <c r="G21" s="256" t="s">
        <v>844</v>
      </c>
      <c r="H21" s="254"/>
      <c r="I21" s="275"/>
    </row>
    <row r="22" spans="2:9" ht="15" x14ac:dyDescent="0.25">
      <c r="B22" s="247" t="s">
        <v>850</v>
      </c>
      <c r="C22" s="234"/>
      <c r="D22" s="247" t="s">
        <v>851</v>
      </c>
      <c r="E22" s="261" t="e">
        <f>SUM('Comm Input'!#REF!)</f>
        <v>#REF!</v>
      </c>
      <c r="F22" s="251"/>
      <c r="G22" s="258" t="s">
        <v>675</v>
      </c>
      <c r="H22" s="252"/>
      <c r="I22" s="274">
        <v>5001</v>
      </c>
    </row>
    <row r="23" spans="2:9" ht="15" x14ac:dyDescent="0.25">
      <c r="B23" s="247" t="s">
        <v>852</v>
      </c>
      <c r="C23" s="234"/>
      <c r="D23" s="247" t="s">
        <v>846</v>
      </c>
      <c r="E23" s="261" t="e">
        <f>SUM('Comm Input'!#REF!)</f>
        <v>#REF!</v>
      </c>
      <c r="F23" s="251"/>
      <c r="G23" s="258" t="s">
        <v>675</v>
      </c>
      <c r="H23" s="252"/>
      <c r="I23" s="274">
        <v>5002</v>
      </c>
    </row>
    <row r="24" spans="2:9" ht="15.75" x14ac:dyDescent="0.25">
      <c r="B24" s="248" t="s">
        <v>853</v>
      </c>
      <c r="C24" s="242"/>
      <c r="D24" s="249" t="s">
        <v>846</v>
      </c>
      <c r="E24" s="262" t="e">
        <f>SUM('Comm Input'!#REF!)</f>
        <v>#REF!</v>
      </c>
      <c r="F24" s="251"/>
      <c r="G24" s="258" t="s">
        <v>675</v>
      </c>
      <c r="H24" s="252"/>
      <c r="I24" s="274">
        <v>5004</v>
      </c>
    </row>
    <row r="25" spans="2:9" ht="15.75" x14ac:dyDescent="0.25">
      <c r="B25" s="248" t="s">
        <v>854</v>
      </c>
      <c r="C25" s="243"/>
      <c r="D25" s="249" t="s">
        <v>855</v>
      </c>
      <c r="E25" s="262" t="e">
        <f>SUM('Comm Input'!#REF!)</f>
        <v>#REF!</v>
      </c>
      <c r="F25" s="251"/>
      <c r="G25" s="258" t="s">
        <v>675</v>
      </c>
      <c r="H25" s="252"/>
      <c r="I25" s="274">
        <v>5007</v>
      </c>
    </row>
    <row r="26" spans="2:9" ht="15" x14ac:dyDescent="0.25">
      <c r="B26" s="247" t="s">
        <v>856</v>
      </c>
      <c r="C26" s="234"/>
      <c r="D26" s="247" t="s">
        <v>857</v>
      </c>
      <c r="E26" s="262" t="e">
        <f>SUM('Comm Input'!#REF!)</f>
        <v>#REF!</v>
      </c>
      <c r="F26" s="251"/>
      <c r="G26" s="258" t="s">
        <v>675</v>
      </c>
      <c r="H26" s="252"/>
      <c r="I26" s="274">
        <v>5021</v>
      </c>
    </row>
    <row r="27" spans="2:9" ht="15" x14ac:dyDescent="0.25">
      <c r="B27" s="247" t="s">
        <v>858</v>
      </c>
      <c r="C27" s="234"/>
      <c r="D27" s="247" t="s">
        <v>846</v>
      </c>
      <c r="E27" s="262" t="e">
        <f>SUM('Comm Input'!#REF!)</f>
        <v>#REF!</v>
      </c>
      <c r="F27" s="251"/>
      <c r="G27" s="258" t="s">
        <v>675</v>
      </c>
      <c r="H27" s="252"/>
      <c r="I27" s="274">
        <v>5017</v>
      </c>
    </row>
    <row r="28" spans="2:9" ht="15" x14ac:dyDescent="0.25">
      <c r="B28" s="247" t="s">
        <v>859</v>
      </c>
      <c r="C28" s="234"/>
      <c r="D28" s="247" t="s">
        <v>860</v>
      </c>
      <c r="E28" s="262">
        <v>100</v>
      </c>
      <c r="F28" s="251"/>
      <c r="G28" s="258" t="s">
        <v>675</v>
      </c>
      <c r="H28" s="252"/>
      <c r="I28" s="274"/>
    </row>
    <row r="29" spans="2:9" ht="15" x14ac:dyDescent="0.25">
      <c r="B29" s="247" t="s">
        <v>861</v>
      </c>
      <c r="C29" s="234"/>
      <c r="D29" s="247" t="s">
        <v>862</v>
      </c>
      <c r="E29" s="262" t="e">
        <f>SUM('Comm Input'!#REF!)</f>
        <v>#REF!</v>
      </c>
      <c r="F29" s="251"/>
      <c r="G29" s="258" t="s">
        <v>675</v>
      </c>
      <c r="H29" s="252"/>
      <c r="I29" s="274"/>
    </row>
    <row r="30" spans="2:9" ht="15" x14ac:dyDescent="0.25">
      <c r="B30" s="247" t="s">
        <v>863</v>
      </c>
      <c r="C30" s="234"/>
      <c r="D30" s="247" t="s">
        <v>840</v>
      </c>
      <c r="E30" s="262" t="e">
        <f>SUM('Comm Input'!#REF!+'Comm Input'!#REF!)</f>
        <v>#REF!</v>
      </c>
      <c r="F30" s="251"/>
      <c r="G30" s="258" t="s">
        <v>675</v>
      </c>
      <c r="H30" s="252"/>
      <c r="I30" s="274" t="s">
        <v>864</v>
      </c>
    </row>
    <row r="31" spans="2:9" ht="15" x14ac:dyDescent="0.25">
      <c r="B31" s="247" t="s">
        <v>865</v>
      </c>
      <c r="C31" s="234"/>
      <c r="D31" s="247" t="s">
        <v>860</v>
      </c>
      <c r="E31" s="262" t="e">
        <f>SUM('Comm Input'!#REF!)</f>
        <v>#REF!</v>
      </c>
      <c r="F31" s="251"/>
      <c r="G31" s="258" t="s">
        <v>675</v>
      </c>
      <c r="H31" s="252"/>
      <c r="I31" s="252">
        <v>5103</v>
      </c>
    </row>
    <row r="32" spans="2:9" ht="15" x14ac:dyDescent="0.25">
      <c r="B32" s="247" t="s">
        <v>866</v>
      </c>
      <c r="C32" s="234"/>
      <c r="D32" s="247" t="s">
        <v>867</v>
      </c>
      <c r="E32" s="262" t="e">
        <f>SUM('Comm Input'!#REF!)</f>
        <v>#REF!</v>
      </c>
      <c r="F32" s="251"/>
      <c r="G32" s="258" t="s">
        <v>675</v>
      </c>
      <c r="H32" s="252"/>
      <c r="I32" s="252">
        <v>5099</v>
      </c>
    </row>
    <row r="33" spans="1:9" ht="15" x14ac:dyDescent="0.25">
      <c r="B33" s="247" t="s">
        <v>868</v>
      </c>
      <c r="C33" s="234"/>
      <c r="D33" s="247" t="s">
        <v>869</v>
      </c>
      <c r="E33" s="263" t="e">
        <f>SUM('Comm Input'!#REF!)</f>
        <v>#REF!</v>
      </c>
      <c r="F33" s="251"/>
      <c r="G33" s="258" t="s">
        <v>675</v>
      </c>
      <c r="H33" s="252"/>
      <c r="I33" s="252">
        <v>5116</v>
      </c>
    </row>
    <row r="34" spans="1:9" ht="15" x14ac:dyDescent="0.25">
      <c r="B34" s="249" t="s">
        <v>870</v>
      </c>
      <c r="C34" s="234"/>
      <c r="D34" s="247" t="s">
        <v>871</v>
      </c>
      <c r="E34" s="262" t="e">
        <f>SUM('Comm Input'!#REF!)</f>
        <v>#REF!</v>
      </c>
      <c r="F34" s="251"/>
      <c r="G34" s="258" t="s">
        <v>675</v>
      </c>
      <c r="H34" s="252"/>
      <c r="I34" s="252">
        <v>5121</v>
      </c>
    </row>
    <row r="35" spans="1:9" ht="15" x14ac:dyDescent="0.25">
      <c r="B35" s="250" t="s">
        <v>872</v>
      </c>
      <c r="C35" s="241"/>
      <c r="D35" s="250" t="s">
        <v>860</v>
      </c>
      <c r="E35" s="264"/>
      <c r="F35" s="251"/>
      <c r="G35" s="258" t="s">
        <v>675</v>
      </c>
      <c r="H35" s="254"/>
      <c r="I35" s="254"/>
    </row>
    <row r="36" spans="1:9" ht="15" x14ac:dyDescent="0.25">
      <c r="B36" s="247" t="s">
        <v>873</v>
      </c>
      <c r="C36" s="234"/>
      <c r="D36" s="247" t="s">
        <v>862</v>
      </c>
      <c r="E36" s="265" t="e">
        <f>SUM('Comm Input'!#REF!)</f>
        <v>#REF!</v>
      </c>
      <c r="F36" s="251"/>
      <c r="G36" s="258" t="s">
        <v>675</v>
      </c>
      <c r="H36" s="252"/>
      <c r="I36" s="252">
        <v>6001</v>
      </c>
    </row>
    <row r="37" spans="1:9" ht="15" x14ac:dyDescent="0.25">
      <c r="B37" s="247" t="s">
        <v>874</v>
      </c>
      <c r="C37" s="234"/>
      <c r="D37" s="247" t="s">
        <v>851</v>
      </c>
      <c r="E37" s="262" t="e">
        <f>SUM('Comm Input'!#REF!)</f>
        <v>#REF!</v>
      </c>
      <c r="F37" s="251"/>
      <c r="G37" s="258" t="s">
        <v>675</v>
      </c>
      <c r="H37" s="252"/>
      <c r="I37" s="252">
        <v>6002</v>
      </c>
    </row>
    <row r="38" spans="1:9" ht="15" x14ac:dyDescent="0.25">
      <c r="B38" s="247" t="s">
        <v>875</v>
      </c>
      <c r="C38" s="234"/>
      <c r="D38" s="247" t="s">
        <v>862</v>
      </c>
      <c r="E38" s="262" t="e">
        <f>SUM('Comm Input'!#REF!)</f>
        <v>#REF!</v>
      </c>
      <c r="F38" s="251"/>
      <c r="G38" s="258" t="s">
        <v>675</v>
      </c>
      <c r="H38" s="252"/>
      <c r="I38" s="252">
        <v>5186</v>
      </c>
    </row>
    <row r="39" spans="1:9" ht="15" x14ac:dyDescent="0.25">
      <c r="B39" s="247" t="s">
        <v>876</v>
      </c>
      <c r="C39" s="234"/>
      <c r="D39" s="247" t="s">
        <v>855</v>
      </c>
      <c r="E39" s="262" t="e">
        <f>SUM('Comm Input'!#REF!)</f>
        <v>#REF!</v>
      </c>
      <c r="F39" s="251"/>
      <c r="G39" s="258" t="s">
        <v>675</v>
      </c>
      <c r="H39" s="252"/>
      <c r="I39" s="252">
        <v>5144</v>
      </c>
    </row>
    <row r="40" spans="1:9" ht="15" x14ac:dyDescent="0.25">
      <c r="B40" s="247" t="s">
        <v>877</v>
      </c>
      <c r="C40" s="234"/>
      <c r="D40" s="247" t="s">
        <v>869</v>
      </c>
      <c r="E40" s="262">
        <v>46.1875</v>
      </c>
      <c r="F40" s="251"/>
      <c r="G40" s="258" t="s">
        <v>675</v>
      </c>
      <c r="H40" s="252"/>
      <c r="I40" s="252"/>
    </row>
    <row r="41" spans="1:9" ht="15" x14ac:dyDescent="0.25">
      <c r="B41" s="247" t="s">
        <v>878</v>
      </c>
      <c r="C41" s="234"/>
      <c r="D41" s="247" t="s">
        <v>879</v>
      </c>
      <c r="E41" s="262" t="e">
        <f>SUM('Comm Input'!#REF!)</f>
        <v>#REF!</v>
      </c>
      <c r="F41" s="251"/>
      <c r="G41" s="258" t="s">
        <v>675</v>
      </c>
      <c r="H41" s="252"/>
      <c r="I41" s="252"/>
    </row>
    <row r="42" spans="1:9" ht="15" x14ac:dyDescent="0.25">
      <c r="B42" s="143"/>
      <c r="C42"/>
      <c r="D42" s="143"/>
      <c r="E42" s="266" t="e">
        <f>SUM(E17:E41)</f>
        <v>#REF!</v>
      </c>
      <c r="F42" s="255"/>
      <c r="G42" s="258"/>
      <c r="H42" s="256"/>
      <c r="I42" s="256"/>
    </row>
    <row r="43" spans="1:9" ht="15" x14ac:dyDescent="0.25">
      <c r="B43" s="247" t="s">
        <v>880</v>
      </c>
      <c r="C43" s="234"/>
      <c r="D43" s="247" t="s">
        <v>867</v>
      </c>
      <c r="E43" s="262">
        <v>20.383333333333333</v>
      </c>
      <c r="F43" s="251"/>
      <c r="G43" s="256"/>
      <c r="H43" s="252"/>
      <c r="I43" s="252"/>
    </row>
    <row r="44" spans="1:9" ht="15" x14ac:dyDescent="0.25">
      <c r="B44" s="247" t="s">
        <v>881</v>
      </c>
      <c r="C44" s="234"/>
      <c r="D44" s="247"/>
      <c r="E44" s="262" t="e">
        <f>SUM('Comm Input'!#REF!)</f>
        <v>#REF!</v>
      </c>
      <c r="F44" s="251"/>
      <c r="G44" s="256"/>
      <c r="H44" s="252"/>
      <c r="I44" s="252">
        <v>5509</v>
      </c>
    </row>
    <row r="45" spans="1:9" ht="15" x14ac:dyDescent="0.25">
      <c r="A45" s="141" t="s">
        <v>882</v>
      </c>
      <c r="B45" s="247" t="s">
        <v>175</v>
      </c>
      <c r="C45" s="234"/>
      <c r="D45" s="247" t="s">
        <v>869</v>
      </c>
      <c r="E45" s="262">
        <v>18.163599999999999</v>
      </c>
      <c r="F45" s="251"/>
      <c r="G45" s="256" t="s">
        <v>883</v>
      </c>
      <c r="H45" s="252"/>
      <c r="I45" s="252"/>
    </row>
    <row r="46" spans="1:9" ht="15" x14ac:dyDescent="0.25">
      <c r="A46" s="141" t="s">
        <v>882</v>
      </c>
      <c r="B46" s="247" t="s">
        <v>884</v>
      </c>
      <c r="C46" s="234"/>
      <c r="D46" s="249" t="s">
        <v>885</v>
      </c>
      <c r="E46" s="262">
        <v>41.696316666666668</v>
      </c>
      <c r="F46" s="251"/>
      <c r="G46" s="256" t="s">
        <v>883</v>
      </c>
      <c r="H46" s="252"/>
      <c r="I46" s="252"/>
    </row>
    <row r="47" spans="1:9" x14ac:dyDescent="0.2">
      <c r="E47" s="267"/>
      <c r="G47" s="256" t="s">
        <v>883</v>
      </c>
      <c r="I47" s="143"/>
    </row>
    <row r="48" spans="1:9" x14ac:dyDescent="0.2">
      <c r="E48" s="267"/>
      <c r="G48" s="256" t="s">
        <v>883</v>
      </c>
      <c r="I48" s="143"/>
    </row>
    <row r="49" spans="5:9" x14ac:dyDescent="0.2">
      <c r="E49" s="267"/>
      <c r="G49" s="256" t="s">
        <v>883</v>
      </c>
      <c r="I49" s="143"/>
    </row>
    <row r="50" spans="5:9" x14ac:dyDescent="0.2">
      <c r="E50" s="267"/>
      <c r="G50" s="256" t="s">
        <v>883</v>
      </c>
      <c r="I50" s="143"/>
    </row>
    <row r="51" spans="5:9" x14ac:dyDescent="0.2">
      <c r="E51" s="267"/>
      <c r="G51" s="256" t="s">
        <v>883</v>
      </c>
      <c r="I51" s="143"/>
    </row>
    <row r="52" spans="5:9" x14ac:dyDescent="0.2">
      <c r="E52" s="267"/>
      <c r="G52" s="256" t="s">
        <v>883</v>
      </c>
      <c r="I52" s="143"/>
    </row>
    <row r="53" spans="5:9" x14ac:dyDescent="0.2">
      <c r="E53" s="267"/>
      <c r="I53" s="143"/>
    </row>
    <row r="54" spans="5:9" x14ac:dyDescent="0.2">
      <c r="E54" s="267"/>
      <c r="I54" s="143"/>
    </row>
    <row r="55" spans="5:9" x14ac:dyDescent="0.2">
      <c r="E55" s="267"/>
      <c r="I55" s="143"/>
    </row>
    <row r="56" spans="5:9" x14ac:dyDescent="0.2">
      <c r="E56" s="267"/>
      <c r="I56" s="143"/>
    </row>
    <row r="57" spans="5:9" x14ac:dyDescent="0.2">
      <c r="E57" s="267"/>
      <c r="I57" s="143"/>
    </row>
    <row r="58" spans="5:9" x14ac:dyDescent="0.2">
      <c r="E58" s="267"/>
      <c r="I58" s="143"/>
    </row>
    <row r="59" spans="5:9" x14ac:dyDescent="0.2">
      <c r="E59" s="267"/>
      <c r="I59" s="143"/>
    </row>
    <row r="60" spans="5:9" x14ac:dyDescent="0.2">
      <c r="E60" s="267"/>
      <c r="I60" s="143"/>
    </row>
    <row r="61" spans="5:9" x14ac:dyDescent="0.2">
      <c r="E61" s="267"/>
      <c r="I61" s="143"/>
    </row>
    <row r="62" spans="5:9" x14ac:dyDescent="0.2">
      <c r="E62" s="267"/>
      <c r="I62" s="143"/>
    </row>
    <row r="63" spans="5:9" x14ac:dyDescent="0.2">
      <c r="E63" s="267"/>
      <c r="I63" s="143"/>
    </row>
    <row r="64" spans="5:9" x14ac:dyDescent="0.2">
      <c r="E64" s="267"/>
      <c r="I64" s="143"/>
    </row>
    <row r="65" spans="5:9" x14ac:dyDescent="0.2">
      <c r="E65" s="267"/>
      <c r="I65" s="143"/>
    </row>
    <row r="66" spans="5:9" x14ac:dyDescent="0.2">
      <c r="E66" s="267"/>
      <c r="I66" s="143"/>
    </row>
    <row r="67" spans="5:9" x14ac:dyDescent="0.2">
      <c r="E67" s="267"/>
      <c r="I67" s="143"/>
    </row>
    <row r="68" spans="5:9" x14ac:dyDescent="0.2">
      <c r="E68" s="267"/>
      <c r="I68" s="143"/>
    </row>
    <row r="69" spans="5:9" x14ac:dyDescent="0.2">
      <c r="E69" s="267"/>
      <c r="I69" s="143"/>
    </row>
    <row r="70" spans="5:9" x14ac:dyDescent="0.2">
      <c r="E70" s="267"/>
      <c r="I70" s="143"/>
    </row>
    <row r="71" spans="5:9" x14ac:dyDescent="0.2">
      <c r="E71" s="267"/>
      <c r="I71" s="143"/>
    </row>
    <row r="72" spans="5:9" x14ac:dyDescent="0.2">
      <c r="E72" s="267"/>
      <c r="I72" s="143"/>
    </row>
    <row r="73" spans="5:9" x14ac:dyDescent="0.2">
      <c r="E73" s="267"/>
      <c r="I73" s="143"/>
    </row>
    <row r="74" spans="5:9" x14ac:dyDescent="0.2">
      <c r="E74" s="267"/>
      <c r="I74" s="143"/>
    </row>
    <row r="75" spans="5:9" x14ac:dyDescent="0.2">
      <c r="E75" s="267"/>
      <c r="I75" s="143"/>
    </row>
    <row r="76" spans="5:9" x14ac:dyDescent="0.2">
      <c r="E76" s="267"/>
      <c r="I76" s="143"/>
    </row>
    <row r="77" spans="5:9" x14ac:dyDescent="0.2">
      <c r="E77" s="267"/>
      <c r="I77" s="143"/>
    </row>
    <row r="78" spans="5:9" x14ac:dyDescent="0.2">
      <c r="E78" s="267"/>
    </row>
    <row r="79" spans="5:9" x14ac:dyDescent="0.2">
      <c r="E79" s="267"/>
    </row>
    <row r="80" spans="5:9" x14ac:dyDescent="0.2">
      <c r="E80" s="267"/>
    </row>
    <row r="81" spans="5:5" x14ac:dyDescent="0.2">
      <c r="E81" s="267"/>
    </row>
    <row r="82" spans="5:5" x14ac:dyDescent="0.2">
      <c r="E82" s="267"/>
    </row>
    <row r="83" spans="5:5" x14ac:dyDescent="0.2">
      <c r="E83" s="267"/>
    </row>
    <row r="84" spans="5:5" x14ac:dyDescent="0.2">
      <c r="E84" s="267"/>
    </row>
    <row r="85" spans="5:5" x14ac:dyDescent="0.2">
      <c r="E85" s="267"/>
    </row>
    <row r="86" spans="5:5" x14ac:dyDescent="0.2">
      <c r="E86" s="267"/>
    </row>
    <row r="87" spans="5:5" x14ac:dyDescent="0.2">
      <c r="E87" s="267"/>
    </row>
    <row r="88" spans="5:5" x14ac:dyDescent="0.2">
      <c r="E88" s="267"/>
    </row>
    <row r="89" spans="5:5" x14ac:dyDescent="0.2">
      <c r="E89" s="267"/>
    </row>
    <row r="90" spans="5:5" x14ac:dyDescent="0.2">
      <c r="E90" s="267"/>
    </row>
    <row r="91" spans="5:5" x14ac:dyDescent="0.2">
      <c r="E91" s="267"/>
    </row>
    <row r="92" spans="5:5" x14ac:dyDescent="0.2">
      <c r="E92" s="267"/>
    </row>
    <row r="93" spans="5:5" x14ac:dyDescent="0.2">
      <c r="E93" s="267"/>
    </row>
    <row r="94" spans="5:5" x14ac:dyDescent="0.2">
      <c r="E94" s="267"/>
    </row>
  </sheetData>
  <pageMargins left="0.7" right="0.7" top="0.75" bottom="0.75" header="0.3" footer="0.3"/>
  <pageSetup orientation="portrait" horizontalDpi="4294967293" verticalDpi="4294967293"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M2"/>
  <sheetViews>
    <sheetView workbookViewId="0">
      <selection activeCell="J3" sqref="J3"/>
    </sheetView>
  </sheetViews>
  <sheetFormatPr defaultRowHeight="15" x14ac:dyDescent="0.25"/>
  <cols>
    <col min="2" max="2" width="31.5703125" customWidth="1"/>
    <col min="3" max="3" width="32.42578125" customWidth="1"/>
    <col min="4" max="4" width="13.5703125" customWidth="1"/>
    <col min="6" max="6" width="2.5703125" customWidth="1"/>
    <col min="7" max="7" width="9.7109375" customWidth="1"/>
    <col min="10" max="10" width="24.42578125" customWidth="1"/>
    <col min="11" max="11" width="31.5703125" customWidth="1"/>
    <col min="12" max="12" width="22.140625" customWidth="1"/>
  </cols>
  <sheetData>
    <row r="1" spans="1:13" ht="24" thickBot="1" x14ac:dyDescent="0.4">
      <c r="A1" s="1"/>
      <c r="B1" s="2" t="str">
        <f>('Comm Input'!A3)</f>
        <v>oas</v>
      </c>
      <c r="C1" s="161"/>
      <c r="D1" s="165" t="s">
        <v>804</v>
      </c>
      <c r="E1" s="163"/>
      <c r="F1" s="162"/>
      <c r="G1" s="162"/>
      <c r="H1" s="104"/>
      <c r="I1" s="162"/>
      <c r="J1" s="104"/>
      <c r="K1" s="91" t="s">
        <v>123</v>
      </c>
      <c r="L1" s="92" t="s">
        <v>123</v>
      </c>
      <c r="M1" s="85" t="s">
        <v>123</v>
      </c>
    </row>
    <row r="2" spans="1:13" ht="48" customHeight="1" thickBot="1" x14ac:dyDescent="0.3">
      <c r="A2" s="4"/>
      <c r="B2" s="148">
        <f>SUM(9:9,14:14,21:21,28:28,33:33,39:39,46:46,54:54,59:59,64:64,69:69,74:74,79:79,85:85,90:90,95:95,103:103,111:111,116:116,124:124,129:129,134:134,139:139,144:144,149:149,154:154,159:159,166:166,171:171,176:176,181:181,188:188,193:193,198:198,205:205,210:210,215:215,220:220,225:225,230:230,235:235,243:243,252:252,257:257,262:262,267:267,273:273,278:278,283:283,288:288,293:293,298:298,304:304,310:310,316:316,322:322,328:328,334:334,340:340)</f>
        <v>0</v>
      </c>
      <c r="C2" s="33" t="s">
        <v>126</v>
      </c>
      <c r="D2" s="68" t="s">
        <v>136</v>
      </c>
      <c r="E2" s="34" t="s">
        <v>762</v>
      </c>
      <c r="F2" s="93"/>
      <c r="G2" s="93" t="s">
        <v>809</v>
      </c>
      <c r="H2" s="94"/>
      <c r="I2" s="34" t="s">
        <v>142</v>
      </c>
      <c r="J2" s="95"/>
      <c r="K2" s="5" t="s">
        <v>144</v>
      </c>
      <c r="L2" s="34" t="s">
        <v>145</v>
      </c>
      <c r="M2" s="6" t="s">
        <v>146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M7"/>
  <sheetViews>
    <sheetView workbookViewId="0">
      <selection activeCell="A3" sqref="A3"/>
    </sheetView>
  </sheetViews>
  <sheetFormatPr defaultRowHeight="15" x14ac:dyDescent="0.25"/>
  <cols>
    <col min="1" max="1" width="15.5703125" customWidth="1"/>
    <col min="2" max="2" width="33.28515625" bestFit="1" customWidth="1"/>
    <col min="11" max="11" width="12.28515625" bestFit="1" customWidth="1"/>
    <col min="13" max="13" width="10.28515625" bestFit="1" customWidth="1"/>
  </cols>
  <sheetData>
    <row r="1" spans="1:13" ht="24" thickBot="1" x14ac:dyDescent="0.4">
      <c r="A1" s="1"/>
      <c r="B1" s="2" t="str">
        <f>('Comm Input'!A3)</f>
        <v>oas</v>
      </c>
      <c r="C1" s="161"/>
      <c r="D1" s="165" t="s">
        <v>804</v>
      </c>
      <c r="E1" s="163"/>
      <c r="F1" s="162"/>
      <c r="G1" s="162"/>
      <c r="H1" s="104"/>
      <c r="I1" s="162"/>
      <c r="J1" s="104"/>
      <c r="K1" s="91" t="s">
        <v>123</v>
      </c>
      <c r="L1" s="92" t="s">
        <v>123</v>
      </c>
      <c r="M1" s="85" t="s">
        <v>123</v>
      </c>
    </row>
    <row r="2" spans="1:13" ht="34.5" thickBot="1" x14ac:dyDescent="0.3">
      <c r="A2" s="287">
        <f>SUM(K7:M7)</f>
        <v>10.786799999999999</v>
      </c>
      <c r="B2" s="151" t="s">
        <v>886</v>
      </c>
      <c r="C2" s="166" t="s">
        <v>126</v>
      </c>
      <c r="D2" s="166" t="s">
        <v>136</v>
      </c>
      <c r="E2" s="167" t="s">
        <v>762</v>
      </c>
      <c r="F2" s="168"/>
      <c r="G2" s="168" t="s">
        <v>809</v>
      </c>
      <c r="H2" s="152"/>
      <c r="I2" s="167" t="s">
        <v>142</v>
      </c>
      <c r="J2" s="169"/>
      <c r="K2" s="170" t="s">
        <v>144</v>
      </c>
      <c r="L2" s="167" t="s">
        <v>145</v>
      </c>
      <c r="M2" s="153" t="s">
        <v>146</v>
      </c>
    </row>
    <row r="3" spans="1:13" x14ac:dyDescent="0.25">
      <c r="A3" s="136"/>
      <c r="B3" s="35" t="s">
        <v>887</v>
      </c>
      <c r="C3" s="46"/>
      <c r="D3" s="8"/>
      <c r="E3" s="158"/>
      <c r="F3" s="117"/>
      <c r="G3" s="158"/>
      <c r="H3" s="158"/>
      <c r="I3" s="158">
        <v>0.04</v>
      </c>
      <c r="J3" s="117"/>
      <c r="K3" s="158">
        <v>7.4999999999999997E-3</v>
      </c>
      <c r="L3" s="117"/>
      <c r="M3" s="159">
        <v>7.4999999999999997E-3</v>
      </c>
    </row>
    <row r="4" spans="1:13" x14ac:dyDescent="0.25">
      <c r="A4">
        <v>5509</v>
      </c>
      <c r="B4" t="s">
        <v>888</v>
      </c>
      <c r="C4" t="s">
        <v>318</v>
      </c>
      <c r="D4">
        <v>1424</v>
      </c>
      <c r="E4" s="36">
        <v>0.01</v>
      </c>
      <c r="F4" s="23"/>
      <c r="G4" s="36">
        <v>0.01</v>
      </c>
      <c r="H4" s="36"/>
      <c r="J4" s="23"/>
      <c r="K4" s="22">
        <f>SUM(D4*K3)</f>
        <v>10.68</v>
      </c>
      <c r="L4" s="23"/>
      <c r="M4" s="23">
        <f>SUM(D4*E4*M3)</f>
        <v>0.10679999999999999</v>
      </c>
    </row>
    <row r="5" spans="1:13" x14ac:dyDescent="0.25">
      <c r="A5" s="11"/>
      <c r="B5" s="11"/>
      <c r="C5" s="11" t="s">
        <v>157</v>
      </c>
      <c r="D5" s="11">
        <v>0</v>
      </c>
      <c r="E5" s="36">
        <v>0.01</v>
      </c>
      <c r="F5" s="23"/>
      <c r="G5" s="36">
        <v>0.01</v>
      </c>
      <c r="H5" s="36"/>
      <c r="J5" s="23"/>
      <c r="K5" s="22">
        <f>SUM(D5*K3)</f>
        <v>0</v>
      </c>
      <c r="L5" s="23"/>
      <c r="M5" s="23">
        <f>SUM(D5*E5*M3)</f>
        <v>0</v>
      </c>
    </row>
    <row r="6" spans="1:13" x14ac:dyDescent="0.25">
      <c r="A6" s="11"/>
      <c r="C6" s="40"/>
      <c r="D6" s="40"/>
      <c r="E6" s="38"/>
      <c r="F6" s="22"/>
      <c r="G6" s="17"/>
      <c r="H6" s="38"/>
      <c r="I6" s="38"/>
      <c r="J6" s="22"/>
      <c r="K6" s="38"/>
      <c r="L6" s="49"/>
      <c r="M6" s="11"/>
    </row>
    <row r="7" spans="1:13" ht="23.25" x14ac:dyDescent="0.35">
      <c r="A7" s="11"/>
      <c r="C7" s="40"/>
      <c r="D7" s="40"/>
      <c r="E7" s="38"/>
      <c r="F7" s="22"/>
      <c r="G7" s="17"/>
      <c r="H7" s="38"/>
      <c r="I7" s="38"/>
      <c r="J7" s="22"/>
      <c r="K7" s="1177">
        <f>SUM(K4:K5)</f>
        <v>10.68</v>
      </c>
      <c r="L7" s="27"/>
      <c r="M7" s="1176">
        <f>SUM(M4:M5)</f>
        <v>0.10679999999999999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K8"/>
  <sheetViews>
    <sheetView workbookViewId="0">
      <selection activeCell="B8" sqref="B8"/>
    </sheetView>
  </sheetViews>
  <sheetFormatPr defaultRowHeight="15" x14ac:dyDescent="0.25"/>
  <cols>
    <col min="2" max="2" width="27.42578125" customWidth="1"/>
    <col min="10" max="10" width="6.28515625" customWidth="1"/>
    <col min="11" max="11" width="16.42578125" customWidth="1"/>
  </cols>
  <sheetData>
    <row r="1" spans="1:11" ht="23.25" x14ac:dyDescent="0.35">
      <c r="A1" s="1"/>
      <c r="B1" s="2" t="str">
        <f>('Comm Input'!A3)</f>
        <v>oas</v>
      </c>
      <c r="C1" s="165" t="s">
        <v>804</v>
      </c>
      <c r="E1" s="163"/>
      <c r="F1" s="162"/>
      <c r="G1" s="162"/>
      <c r="H1" s="104"/>
      <c r="I1" s="162"/>
      <c r="J1" s="104"/>
    </row>
    <row r="2" spans="1:11" ht="33.75" x14ac:dyDescent="0.25">
      <c r="A2" s="150"/>
      <c r="B2" s="151" t="s">
        <v>886</v>
      </c>
      <c r="C2" s="166" t="s">
        <v>126</v>
      </c>
      <c r="D2" s="166" t="s">
        <v>136</v>
      </c>
      <c r="E2" s="167" t="s">
        <v>762</v>
      </c>
      <c r="F2" s="168"/>
      <c r="G2" s="168" t="s">
        <v>809</v>
      </c>
      <c r="H2" s="152"/>
      <c r="I2" s="167" t="s">
        <v>142</v>
      </c>
      <c r="J2" s="169"/>
    </row>
    <row r="3" spans="1:11" x14ac:dyDescent="0.25">
      <c r="A3" s="11" t="e">
        <f>'Comm Input'!#REF!</f>
        <v>#REF!</v>
      </c>
      <c r="B3" t="e">
        <f>'Comm Input'!#REF!</f>
        <v>#REF!</v>
      </c>
      <c r="C3" s="40" t="e">
        <f>'Comm Input'!#REF!</f>
        <v>#REF!</v>
      </c>
      <c r="D3" s="40" t="e">
        <f>'Comm Input'!#REF!</f>
        <v>#REF!</v>
      </c>
      <c r="E3" s="38" t="e">
        <f>'Comm Input'!#REF!</f>
        <v>#REF!</v>
      </c>
      <c r="F3" s="22" t="e">
        <f>'Comm Input'!#REF!</f>
        <v>#REF!</v>
      </c>
      <c r="G3" s="17" t="e">
        <f>'Comm Input'!#REF!</f>
        <v>#REF!</v>
      </c>
      <c r="H3" s="38" t="e">
        <f>'Comm Input'!#REF!</f>
        <v>#REF!</v>
      </c>
      <c r="I3" s="38" t="e">
        <f>'Comm Input'!#REF!</f>
        <v>#REF!</v>
      </c>
      <c r="J3" s="22" t="e">
        <f>'Comm Input'!#REF!</f>
        <v>#REF!</v>
      </c>
      <c r="K3" s="171" t="e">
        <f>'Comm Input'!#REF!</f>
        <v>#REF!</v>
      </c>
    </row>
    <row r="4" spans="1:11" x14ac:dyDescent="0.25">
      <c r="A4" s="284"/>
      <c r="B4" s="35" t="e">
        <f>'Comm Input'!#REF!</f>
        <v>#REF!</v>
      </c>
      <c r="C4" s="46"/>
      <c r="D4" s="8"/>
      <c r="E4" s="158"/>
      <c r="F4" s="117"/>
      <c r="G4" s="158"/>
      <c r="H4" s="158"/>
      <c r="I4" s="158" t="e">
        <f>'Comm Input'!#REF!</f>
        <v>#REF!</v>
      </c>
      <c r="J4" s="117"/>
      <c r="K4" s="158" t="e">
        <f>'Comm Input'!#REF!</f>
        <v>#REF!</v>
      </c>
    </row>
    <row r="5" spans="1:11" x14ac:dyDescent="0.25">
      <c r="A5" t="e">
        <f>'Comm Input'!#REF!</f>
        <v>#REF!</v>
      </c>
      <c r="B5" t="e">
        <f>'Comm Input'!#REF!</f>
        <v>#REF!</v>
      </c>
      <c r="C5" t="e">
        <f>'Comm Input'!#REF!</f>
        <v>#REF!</v>
      </c>
      <c r="D5" t="e">
        <f>'Comm Input'!#REF!</f>
        <v>#REF!</v>
      </c>
      <c r="E5" s="36" t="e">
        <f>'Comm Input'!#REF!</f>
        <v>#REF!</v>
      </c>
      <c r="F5" s="23" t="e">
        <f>'Comm Input'!#REF!</f>
        <v>#REF!</v>
      </c>
      <c r="G5" s="36" t="e">
        <f>'Comm Input'!#REF!</f>
        <v>#REF!</v>
      </c>
      <c r="H5" s="36" t="e">
        <f>'Comm Input'!#REF!</f>
        <v>#REF!</v>
      </c>
      <c r="I5" t="e">
        <f>'Comm Input'!#REF!</f>
        <v>#REF!</v>
      </c>
      <c r="J5" s="23" t="e">
        <f>'Comm Input'!#REF!</f>
        <v>#REF!</v>
      </c>
      <c r="K5" s="22" t="e">
        <f>'Comm Input'!#REF!</f>
        <v>#REF!</v>
      </c>
    </row>
    <row r="6" spans="1:11" x14ac:dyDescent="0.25">
      <c r="A6" s="11" t="e">
        <f>'Comm Input'!#REF!</f>
        <v>#REF!</v>
      </c>
      <c r="B6" s="11" t="e">
        <f>'Comm Input'!#REF!</f>
        <v>#REF!</v>
      </c>
      <c r="C6" s="11" t="e">
        <f>'Comm Input'!#REF!</f>
        <v>#REF!</v>
      </c>
      <c r="D6" s="11" t="e">
        <f>'Comm Input'!#REF!</f>
        <v>#REF!</v>
      </c>
      <c r="E6" s="36" t="e">
        <f>'Comm Input'!#REF!</f>
        <v>#REF!</v>
      </c>
      <c r="F6" s="23" t="e">
        <f>'Comm Input'!#REF!</f>
        <v>#REF!</v>
      </c>
      <c r="G6" s="36" t="e">
        <f>'Comm Input'!#REF!</f>
        <v>#REF!</v>
      </c>
      <c r="H6" s="36" t="e">
        <f>'Comm Input'!#REF!</f>
        <v>#REF!</v>
      </c>
      <c r="I6" t="e">
        <f>'Comm Input'!#REF!</f>
        <v>#REF!</v>
      </c>
      <c r="J6" s="23" t="e">
        <f>'Comm Input'!#REF!</f>
        <v>#REF!</v>
      </c>
      <c r="K6" s="22" t="e">
        <f>'Comm Input'!#REF!</f>
        <v>#REF!</v>
      </c>
    </row>
    <row r="7" spans="1:11" x14ac:dyDescent="0.25">
      <c r="A7" s="11" t="e">
        <f>'Comm Input'!#REF!</f>
        <v>#REF!</v>
      </c>
      <c r="B7" t="e">
        <f>'Comm Input'!#REF!</f>
        <v>#REF!</v>
      </c>
      <c r="C7" s="40" t="e">
        <f>'Comm Input'!#REF!</f>
        <v>#REF!</v>
      </c>
      <c r="D7" s="40" t="e">
        <f>'Comm Input'!#REF!</f>
        <v>#REF!</v>
      </c>
      <c r="E7" s="38" t="e">
        <f>'Comm Input'!#REF!</f>
        <v>#REF!</v>
      </c>
      <c r="F7" s="22" t="e">
        <f>'Comm Input'!#REF!</f>
        <v>#REF!</v>
      </c>
      <c r="G7" s="17" t="e">
        <f>'Comm Input'!#REF!</f>
        <v>#REF!</v>
      </c>
      <c r="H7" s="38" t="e">
        <f>'Comm Input'!#REF!</f>
        <v>#REF!</v>
      </c>
      <c r="I7" s="38" t="e">
        <f>'Comm Input'!#REF!</f>
        <v>#REF!</v>
      </c>
      <c r="J7" s="22" t="e">
        <f>'Comm Input'!#REF!</f>
        <v>#REF!</v>
      </c>
      <c r="K7" s="38" t="e">
        <f>'Comm Input'!#REF!</f>
        <v>#REF!</v>
      </c>
    </row>
    <row r="8" spans="1:11" ht="23.25" x14ac:dyDescent="0.35">
      <c r="A8" s="11" t="e">
        <f>'Comm Input'!#REF!</f>
        <v>#REF!</v>
      </c>
      <c r="B8" t="e">
        <f>'Comm Input'!#REF!</f>
        <v>#REF!</v>
      </c>
      <c r="C8" s="40" t="e">
        <f>'Comm Input'!#REF!</f>
        <v>#REF!</v>
      </c>
      <c r="D8" s="40" t="e">
        <f>'Comm Input'!#REF!</f>
        <v>#REF!</v>
      </c>
      <c r="E8" s="38" t="e">
        <f>'Comm Input'!#REF!</f>
        <v>#REF!</v>
      </c>
      <c r="F8" s="22" t="e">
        <f>'Comm Input'!#REF!</f>
        <v>#REF!</v>
      </c>
      <c r="G8" s="17" t="e">
        <f>'Comm Input'!#REF!</f>
        <v>#REF!</v>
      </c>
      <c r="H8" s="38" t="e">
        <f>'Comm Input'!#REF!</f>
        <v>#REF!</v>
      </c>
      <c r="I8" s="38" t="e">
        <f>'Comm Input'!#REF!</f>
        <v>#REF!</v>
      </c>
      <c r="J8" s="22" t="e">
        <f>'Comm Input'!#REF!</f>
        <v>#REF!</v>
      </c>
      <c r="K8" s="1177" t="e">
        <f>'Comm Input'!#REF!</f>
        <v>#REF!</v>
      </c>
    </row>
  </sheetData>
  <conditionalFormatting sqref="B14">
    <cfRule type="cellIs" dxfId="4" priority="2" operator="equal">
      <formula>0</formula>
    </cfRule>
  </conditionalFormatting>
  <conditionalFormatting sqref="A1:XFD1048576">
    <cfRule type="cellIs" dxfId="3" priority="1" operator="equal">
      <formula>0</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pageSetUpPr fitToPage="1"/>
  </sheetPr>
  <dimension ref="A3:M10"/>
  <sheetViews>
    <sheetView workbookViewId="0">
      <selection activeCell="D10" sqref="D10"/>
    </sheetView>
  </sheetViews>
  <sheetFormatPr defaultRowHeight="15" x14ac:dyDescent="0.25"/>
  <cols>
    <col min="2" max="2" width="20.42578125" bestFit="1" customWidth="1"/>
    <col min="11" max="11" width="14.42578125" bestFit="1" customWidth="1"/>
  </cols>
  <sheetData>
    <row r="3" spans="1:13" ht="23.25" x14ac:dyDescent="0.35">
      <c r="A3" s="1"/>
      <c r="B3" s="2" t="str">
        <f>('Comm Input'!A3)</f>
        <v>oas</v>
      </c>
      <c r="C3" s="165" t="s">
        <v>804</v>
      </c>
      <c r="E3" s="163"/>
      <c r="F3" s="162"/>
      <c r="G3" s="162"/>
      <c r="H3" s="104"/>
      <c r="I3" s="162"/>
      <c r="J3" s="104"/>
      <c r="K3" s="91" t="s">
        <v>123</v>
      </c>
      <c r="L3" s="92" t="s">
        <v>123</v>
      </c>
      <c r="M3" s="85" t="s">
        <v>123</v>
      </c>
    </row>
    <row r="4" spans="1:13" ht="33.75" x14ac:dyDescent="0.25">
      <c r="A4" s="150"/>
      <c r="B4" s="151" t="s">
        <v>886</v>
      </c>
      <c r="C4" s="166" t="s">
        <v>126</v>
      </c>
      <c r="D4" s="166" t="s">
        <v>136</v>
      </c>
      <c r="E4" s="167" t="s">
        <v>762</v>
      </c>
      <c r="F4" s="168"/>
      <c r="G4" s="168" t="s">
        <v>809</v>
      </c>
      <c r="H4" s="152"/>
      <c r="I4" s="167" t="s">
        <v>142</v>
      </c>
      <c r="J4" s="169"/>
      <c r="K4" s="170" t="s">
        <v>144</v>
      </c>
      <c r="L4" s="167" t="s">
        <v>145</v>
      </c>
      <c r="M4" s="153" t="s">
        <v>146</v>
      </c>
    </row>
    <row r="5" spans="1:13" x14ac:dyDescent="0.25">
      <c r="A5" s="11" t="e">
        <f>'Comm Input'!#REF!</f>
        <v>#REF!</v>
      </c>
      <c r="B5" t="e">
        <f>'Comm Input'!#REF!</f>
        <v>#REF!</v>
      </c>
      <c r="C5" s="40" t="e">
        <f>'Comm Input'!#REF!</f>
        <v>#REF!</v>
      </c>
      <c r="D5" s="40" t="e">
        <f>'Comm Input'!#REF!</f>
        <v>#REF!</v>
      </c>
      <c r="E5" s="38" t="e">
        <f>'Comm Input'!#REF!</f>
        <v>#REF!</v>
      </c>
      <c r="F5" s="22" t="e">
        <f>'Comm Input'!#REF!</f>
        <v>#REF!</v>
      </c>
      <c r="G5" s="17" t="e">
        <f>'Comm Input'!#REF!</f>
        <v>#REF!</v>
      </c>
      <c r="H5" s="38" t="e">
        <f>'Comm Input'!#REF!</f>
        <v>#REF!</v>
      </c>
      <c r="I5" s="38" t="e">
        <f>'Comm Input'!#REF!</f>
        <v>#REF!</v>
      </c>
      <c r="J5" s="22" t="e">
        <f>'Comm Input'!#REF!</f>
        <v>#REF!</v>
      </c>
      <c r="K5" s="171" t="e">
        <f>'Comm Input'!#REF!</f>
        <v>#REF!</v>
      </c>
      <c r="L5" s="171"/>
      <c r="M5" s="171"/>
    </row>
    <row r="6" spans="1:13" x14ac:dyDescent="0.25">
      <c r="A6" s="284"/>
      <c r="B6" s="35" t="e">
        <f>'Comm Input'!#REF!</f>
        <v>#REF!</v>
      </c>
      <c r="C6" s="46"/>
      <c r="D6" s="8"/>
      <c r="E6" s="158"/>
      <c r="F6" s="117"/>
      <c r="G6" s="158"/>
      <c r="H6" s="158"/>
      <c r="I6" s="158" t="e">
        <f>'Comm Input'!#REF!</f>
        <v>#REF!</v>
      </c>
      <c r="J6" s="117"/>
      <c r="K6" s="158" t="e">
        <f>'Comm Input'!#REF!</f>
        <v>#REF!</v>
      </c>
      <c r="L6" s="7"/>
      <c r="M6" s="7"/>
    </row>
    <row r="7" spans="1:13" x14ac:dyDescent="0.25">
      <c r="A7" s="174" t="e">
        <f>'Comm Input'!#REF!</f>
        <v>#REF!</v>
      </c>
      <c r="B7" t="e">
        <f>'Comm Input'!#REF!</f>
        <v>#REF!</v>
      </c>
      <c r="C7" t="e">
        <f>'Comm Input'!#REF!</f>
        <v>#REF!</v>
      </c>
      <c r="D7" t="e">
        <f>'Comm Input'!#REF!</f>
        <v>#REF!</v>
      </c>
      <c r="E7" s="36" t="e">
        <f>'Comm Input'!#REF!</f>
        <v>#REF!</v>
      </c>
      <c r="F7" s="23" t="e">
        <f>'Comm Input'!#REF!</f>
        <v>#REF!</v>
      </c>
      <c r="G7" s="36" t="e">
        <f>'Comm Input'!#REF!</f>
        <v>#REF!</v>
      </c>
      <c r="H7" s="36" t="e">
        <f>'Comm Input'!#REF!</f>
        <v>#REF!</v>
      </c>
      <c r="I7" t="e">
        <f>'Comm Input'!#REF!</f>
        <v>#REF!</v>
      </c>
      <c r="J7" s="23" t="e">
        <f>'Comm Input'!#REF!</f>
        <v>#REF!</v>
      </c>
      <c r="K7" s="22" t="e">
        <f>'Comm Input'!#REF!</f>
        <v>#REF!</v>
      </c>
    </row>
    <row r="8" spans="1:13" x14ac:dyDescent="0.25">
      <c r="A8" s="11" t="e">
        <f>'Comm Input'!#REF!</f>
        <v>#REF!</v>
      </c>
      <c r="B8" s="11" t="e">
        <f>'Comm Input'!#REF!</f>
        <v>#REF!</v>
      </c>
      <c r="C8" s="11" t="e">
        <f>'Comm Input'!#REF!</f>
        <v>#REF!</v>
      </c>
      <c r="D8" s="11" t="e">
        <f>'Comm Input'!#REF!</f>
        <v>#REF!</v>
      </c>
      <c r="E8" s="36" t="e">
        <f>'Comm Input'!#REF!</f>
        <v>#REF!</v>
      </c>
      <c r="F8" s="23" t="e">
        <f>'Comm Input'!#REF!</f>
        <v>#REF!</v>
      </c>
      <c r="G8" s="36" t="e">
        <f>'Comm Input'!#REF!</f>
        <v>#REF!</v>
      </c>
      <c r="H8" s="36" t="e">
        <f>'Comm Input'!#REF!</f>
        <v>#REF!</v>
      </c>
      <c r="I8" t="e">
        <f>'Comm Input'!#REF!</f>
        <v>#REF!</v>
      </c>
      <c r="J8" s="23" t="e">
        <f>'Comm Input'!#REF!</f>
        <v>#REF!</v>
      </c>
      <c r="K8" s="22" t="e">
        <f>'Comm Input'!#REF!</f>
        <v>#REF!</v>
      </c>
    </row>
    <row r="9" spans="1:13" x14ac:dyDescent="0.25">
      <c r="A9" s="11" t="e">
        <f>'Comm Input'!#REF!</f>
        <v>#REF!</v>
      </c>
      <c r="B9" t="e">
        <f>'Comm Input'!#REF!</f>
        <v>#REF!</v>
      </c>
      <c r="C9" s="40" t="e">
        <f>'Comm Input'!#REF!</f>
        <v>#REF!</v>
      </c>
      <c r="D9" s="40" t="e">
        <f>'Comm Input'!#REF!</f>
        <v>#REF!</v>
      </c>
      <c r="E9" s="38" t="e">
        <f>'Comm Input'!#REF!</f>
        <v>#REF!</v>
      </c>
      <c r="F9" s="22" t="e">
        <f>'Comm Input'!#REF!</f>
        <v>#REF!</v>
      </c>
      <c r="G9" s="17" t="e">
        <f>'Comm Input'!#REF!</f>
        <v>#REF!</v>
      </c>
      <c r="H9" s="38" t="e">
        <f>'Comm Input'!#REF!</f>
        <v>#REF!</v>
      </c>
      <c r="I9" s="38" t="e">
        <f>'Comm Input'!#REF!</f>
        <v>#REF!</v>
      </c>
      <c r="J9" s="22" t="e">
        <f>'Comm Input'!#REF!</f>
        <v>#REF!</v>
      </c>
      <c r="K9" s="38" t="e">
        <f>'Comm Input'!#REF!</f>
        <v>#REF!</v>
      </c>
    </row>
    <row r="10" spans="1:13" ht="23.25" x14ac:dyDescent="0.35">
      <c r="A10" s="11" t="e">
        <f>'Comm Input'!#REF!</f>
        <v>#REF!</v>
      </c>
      <c r="B10" t="e">
        <f>'Comm Input'!#REF!</f>
        <v>#REF!</v>
      </c>
      <c r="C10" s="40" t="e">
        <f>'Comm Input'!#REF!</f>
        <v>#REF!</v>
      </c>
      <c r="D10" s="40" t="e">
        <f>'Comm Input'!#REF!</f>
        <v>#REF!</v>
      </c>
      <c r="E10" s="38" t="e">
        <f>'Comm Input'!#REF!</f>
        <v>#REF!</v>
      </c>
      <c r="F10" s="22" t="e">
        <f>'Comm Input'!#REF!</f>
        <v>#REF!</v>
      </c>
      <c r="G10" s="17" t="e">
        <f>'Comm Input'!#REF!</f>
        <v>#REF!</v>
      </c>
      <c r="H10" s="38" t="e">
        <f>'Comm Input'!#REF!</f>
        <v>#REF!</v>
      </c>
      <c r="I10" s="38" t="e">
        <f>'Comm Input'!#REF!</f>
        <v>#REF!</v>
      </c>
      <c r="J10" s="22" t="e">
        <f>'Comm Input'!#REF!</f>
        <v>#REF!</v>
      </c>
      <c r="K10" s="1177" t="e">
        <f>'Comm Input'!#REF!</f>
        <v>#REF!</v>
      </c>
    </row>
  </sheetData>
  <conditionalFormatting sqref="A1:XFD1048576">
    <cfRule type="cellIs" dxfId="2" priority="1" operator="equal">
      <formula>0</formula>
    </cfRule>
  </conditionalFormatting>
  <pageMargins left="0.7" right="0.7" top="0.75" bottom="0.75" header="0.3" footer="0.3"/>
  <pageSetup scale="66" fitToHeight="0" orientation="portrait" horizontalDpi="4294967293" verticalDpi="4294967293"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pageSetUpPr fitToPage="1"/>
  </sheetPr>
  <dimension ref="A1:P13"/>
  <sheetViews>
    <sheetView workbookViewId="0">
      <selection activeCell="E16" sqref="E16"/>
    </sheetView>
  </sheetViews>
  <sheetFormatPr defaultRowHeight="15" x14ac:dyDescent="0.25"/>
  <cols>
    <col min="1" max="1" width="19.5703125" customWidth="1"/>
    <col min="2" max="2" width="24.42578125" customWidth="1"/>
    <col min="4" max="4" width="9" customWidth="1"/>
    <col min="6" max="6" width="3.7109375" customWidth="1"/>
    <col min="7" max="7" width="11.28515625" customWidth="1"/>
    <col min="8" max="8" width="3.42578125" customWidth="1"/>
    <col min="10" max="10" width="3.7109375" customWidth="1"/>
    <col min="11" max="11" width="14.42578125" bestFit="1" customWidth="1"/>
    <col min="13" max="13" width="14.42578125" bestFit="1" customWidth="1"/>
    <col min="14" max="14" width="2.5703125" customWidth="1"/>
    <col min="15" max="15" width="12.5703125" customWidth="1"/>
    <col min="16" max="16" width="3.7109375" customWidth="1"/>
  </cols>
  <sheetData>
    <row r="1" spans="1:16" s="82" customFormat="1" ht="24" thickBot="1" x14ac:dyDescent="0.4">
      <c r="A1" s="220" t="str">
        <f>('Comm Input'!A3)</f>
        <v>oas</v>
      </c>
      <c r="B1" s="221"/>
      <c r="C1" s="221"/>
      <c r="D1" s="221"/>
      <c r="E1" s="222" t="s">
        <v>889</v>
      </c>
      <c r="F1" s="221"/>
      <c r="G1" s="221"/>
      <c r="H1" s="221"/>
      <c r="I1" s="221"/>
      <c r="J1" s="221"/>
      <c r="K1" s="221"/>
      <c r="L1" s="221"/>
      <c r="M1" s="221"/>
      <c r="N1" s="221"/>
      <c r="O1" s="221"/>
      <c r="P1" s="221"/>
    </row>
    <row r="2" spans="1:16" x14ac:dyDescent="0.25">
      <c r="A2" s="1536" t="e">
        <f>SUM(O13)</f>
        <v>#REF!</v>
      </c>
      <c r="B2" s="61"/>
      <c r="C2" s="61"/>
      <c r="D2" s="61"/>
      <c r="E2" s="61"/>
      <c r="F2" s="61"/>
      <c r="G2" s="61"/>
      <c r="H2" s="61"/>
      <c r="I2" s="61"/>
      <c r="J2" s="61"/>
      <c r="K2" s="61"/>
      <c r="L2" s="61"/>
      <c r="M2" s="61"/>
      <c r="N2" s="61"/>
      <c r="O2" s="61"/>
      <c r="P2" s="61"/>
    </row>
    <row r="3" spans="1:16" ht="33.75" x14ac:dyDescent="0.25">
      <c r="A3" s="1537"/>
      <c r="B3" s="223" t="s">
        <v>886</v>
      </c>
      <c r="C3" s="227" t="s">
        <v>126</v>
      </c>
      <c r="D3" s="227" t="s">
        <v>136</v>
      </c>
      <c r="E3" s="224" t="s">
        <v>762</v>
      </c>
      <c r="F3" s="224"/>
      <c r="G3" s="224" t="s">
        <v>809</v>
      </c>
      <c r="H3" s="225"/>
      <c r="I3" s="224" t="s">
        <v>142</v>
      </c>
      <c r="J3" s="225"/>
      <c r="K3" s="226" t="s">
        <v>144</v>
      </c>
      <c r="L3" s="224" t="s">
        <v>145</v>
      </c>
      <c r="M3" s="227" t="s">
        <v>146</v>
      </c>
      <c r="N3" s="227"/>
      <c r="O3" s="228" t="s">
        <v>890</v>
      </c>
      <c r="P3" s="61"/>
    </row>
    <row r="4" spans="1:16" ht="15.75" thickBot="1" x14ac:dyDescent="0.3">
      <c r="A4" s="1538"/>
      <c r="B4" s="61"/>
      <c r="C4" s="70"/>
      <c r="D4" s="61"/>
      <c r="E4" s="61"/>
      <c r="F4" s="61"/>
      <c r="G4" s="61"/>
      <c r="H4" s="61"/>
      <c r="I4" s="61"/>
      <c r="J4" s="61"/>
      <c r="K4" s="229"/>
      <c r="L4" s="61"/>
      <c r="M4" s="70"/>
      <c r="N4" s="70"/>
      <c r="O4" s="61"/>
      <c r="P4" s="61"/>
    </row>
    <row r="5" spans="1:16" x14ac:dyDescent="0.25">
      <c r="A5" s="186" t="e">
        <f>'Comm Input'!#REF!</f>
        <v>#REF!</v>
      </c>
      <c r="B5" s="233" t="e">
        <f>'Comm Input'!#REF!</f>
        <v>#REF!</v>
      </c>
      <c r="C5" s="46"/>
      <c r="D5" s="8"/>
      <c r="E5" s="158"/>
      <c r="F5" s="117"/>
      <c r="G5" s="158"/>
      <c r="H5" s="158"/>
      <c r="I5" s="158" t="e">
        <f>'Comm Input'!#REF!</f>
        <v>#REF!</v>
      </c>
      <c r="J5" s="117"/>
      <c r="K5" s="55" t="e">
        <f>'Comm Input'!#REF!</f>
        <v>#REF!</v>
      </c>
      <c r="L5" s="117"/>
      <c r="M5" s="159" t="e">
        <f>'Comm Input'!#REF!</f>
        <v>#REF!</v>
      </c>
      <c r="N5" s="159"/>
      <c r="O5" s="158"/>
    </row>
    <row r="6" spans="1:16" x14ac:dyDescent="0.25">
      <c r="A6" s="61" t="e">
        <f>'Comm Input'!#REF!</f>
        <v>#REF!</v>
      </c>
      <c r="B6" s="61" t="e">
        <f>'Comm Input'!#REF!</f>
        <v>#REF!</v>
      </c>
      <c r="C6" s="61" t="e">
        <f>'Comm Input'!#REF!</f>
        <v>#REF!</v>
      </c>
      <c r="D6" s="61" t="e">
        <f>'Comm Input'!#REF!</f>
        <v>#REF!</v>
      </c>
      <c r="E6" s="72" t="e">
        <f>'Comm Input'!#REF!</f>
        <v>#REF!</v>
      </c>
      <c r="F6" s="190" t="e">
        <f>'Comm Input'!#REF!</f>
        <v>#REF!</v>
      </c>
      <c r="G6" s="72" t="e">
        <f>'Comm Input'!#REF!</f>
        <v>#REF!</v>
      </c>
      <c r="H6" s="72" t="e">
        <f>'Comm Input'!#REF!</f>
        <v>#REF!</v>
      </c>
      <c r="I6" s="61" t="e">
        <f>'Comm Input'!#REF!</f>
        <v>#REF!</v>
      </c>
      <c r="J6" s="190" t="e">
        <f>'Comm Input'!#REF!</f>
        <v>#REF!</v>
      </c>
      <c r="K6" s="230" t="e">
        <f>'Comm Input'!#REF!</f>
        <v>#REF!</v>
      </c>
      <c r="L6" s="190" t="e">
        <f>'Comm Input'!#REF!</f>
        <v>#REF!</v>
      </c>
      <c r="M6" s="190" t="e">
        <f>'Comm Input'!#REF!</f>
        <v>#REF!</v>
      </c>
      <c r="N6" s="190" t="e">
        <f>'Comm Input'!#REF!</f>
        <v>#REF!</v>
      </c>
      <c r="O6" s="61" t="e">
        <f>'Comm Input'!#REF!</f>
        <v>#REF!</v>
      </c>
      <c r="P6" s="61"/>
    </row>
    <row r="7" spans="1:16" x14ac:dyDescent="0.25">
      <c r="A7" s="70" t="e">
        <f>'Comm Input'!#REF!</f>
        <v>#REF!</v>
      </c>
      <c r="B7" s="70" t="e">
        <f>'Comm Input'!#REF!</f>
        <v>#REF!</v>
      </c>
      <c r="C7" s="70" t="e">
        <f>'Comm Input'!#REF!</f>
        <v>#REF!</v>
      </c>
      <c r="D7" s="70" t="e">
        <f>'Comm Input'!#REF!</f>
        <v>#REF!</v>
      </c>
      <c r="E7" s="72" t="e">
        <f>'Comm Input'!#REF!</f>
        <v>#REF!</v>
      </c>
      <c r="F7" s="190" t="e">
        <f>'Comm Input'!#REF!</f>
        <v>#REF!</v>
      </c>
      <c r="G7" s="72" t="e">
        <f>'Comm Input'!#REF!</f>
        <v>#REF!</v>
      </c>
      <c r="H7" s="72" t="e">
        <f>'Comm Input'!#REF!</f>
        <v>#REF!</v>
      </c>
      <c r="I7" s="61" t="e">
        <f>'Comm Input'!#REF!</f>
        <v>#REF!</v>
      </c>
      <c r="J7" s="190" t="e">
        <f>'Comm Input'!#REF!</f>
        <v>#REF!</v>
      </c>
      <c r="K7" s="230" t="e">
        <f>'Comm Input'!#REF!</f>
        <v>#REF!</v>
      </c>
      <c r="L7" s="190" t="e">
        <f>'Comm Input'!#REF!</f>
        <v>#REF!</v>
      </c>
      <c r="M7" s="190" t="e">
        <f>'Comm Input'!#REF!</f>
        <v>#REF!</v>
      </c>
      <c r="N7" s="190" t="e">
        <f>'Comm Input'!#REF!</f>
        <v>#REF!</v>
      </c>
      <c r="O7" s="61" t="e">
        <f>'Comm Input'!#REF!</f>
        <v>#REF!</v>
      </c>
      <c r="P7" s="61"/>
    </row>
    <row r="8" spans="1:16" x14ac:dyDescent="0.25">
      <c r="A8" s="70" t="e">
        <f>'Comm Input'!#REF!</f>
        <v>#REF!</v>
      </c>
      <c r="B8" s="70" t="e">
        <f>'Comm Input'!#REF!</f>
        <v>#REF!</v>
      </c>
      <c r="C8" s="61" t="e">
        <f>'Comm Input'!#REF!</f>
        <v>#REF!</v>
      </c>
      <c r="D8" s="70" t="e">
        <f>'Comm Input'!#REF!</f>
        <v>#REF!</v>
      </c>
      <c r="E8" s="72" t="e">
        <f>'Comm Input'!#REF!</f>
        <v>#REF!</v>
      </c>
      <c r="F8" s="190" t="e">
        <f>'Comm Input'!#REF!</f>
        <v>#REF!</v>
      </c>
      <c r="G8" s="72" t="e">
        <f>'Comm Input'!#REF!</f>
        <v>#REF!</v>
      </c>
      <c r="H8" s="72" t="e">
        <f>'Comm Input'!#REF!</f>
        <v>#REF!</v>
      </c>
      <c r="I8" s="61" t="e">
        <f>'Comm Input'!#REF!</f>
        <v>#REF!</v>
      </c>
      <c r="J8" s="190" t="e">
        <f>'Comm Input'!#REF!</f>
        <v>#REF!</v>
      </c>
      <c r="K8" s="230" t="e">
        <f>'Comm Input'!#REF!</f>
        <v>#REF!</v>
      </c>
      <c r="L8" s="190" t="e">
        <f>'Comm Input'!#REF!</f>
        <v>#REF!</v>
      </c>
      <c r="M8" s="190" t="e">
        <f>'Comm Input'!#REF!</f>
        <v>#REF!</v>
      </c>
      <c r="N8" s="190" t="e">
        <f>'Comm Input'!#REF!</f>
        <v>#REF!</v>
      </c>
      <c r="O8" s="61" t="e">
        <f>'Comm Input'!#REF!</f>
        <v>#REF!</v>
      </c>
      <c r="P8" s="61"/>
    </row>
    <row r="9" spans="1:16" x14ac:dyDescent="0.25">
      <c r="A9" s="70" t="e">
        <f>'Comm Input'!#REF!</f>
        <v>#REF!</v>
      </c>
      <c r="B9" s="70" t="e">
        <f>'Comm Input'!#REF!</f>
        <v>#REF!</v>
      </c>
      <c r="C9" s="70" t="e">
        <f>'Comm Input'!#REF!</f>
        <v>#REF!</v>
      </c>
      <c r="D9" s="70" t="e">
        <f>'Comm Input'!#REF!</f>
        <v>#REF!</v>
      </c>
      <c r="E9" s="72" t="e">
        <f>'Comm Input'!#REF!</f>
        <v>#REF!</v>
      </c>
      <c r="F9" s="190" t="e">
        <f>'Comm Input'!#REF!</f>
        <v>#REF!</v>
      </c>
      <c r="G9" s="72" t="e">
        <f>'Comm Input'!#REF!</f>
        <v>#REF!</v>
      </c>
      <c r="H9" s="72" t="e">
        <f>'Comm Input'!#REF!</f>
        <v>#REF!</v>
      </c>
      <c r="I9" s="61" t="e">
        <f>'Comm Input'!#REF!</f>
        <v>#REF!</v>
      </c>
      <c r="J9" s="190" t="e">
        <f>'Comm Input'!#REF!</f>
        <v>#REF!</v>
      </c>
      <c r="K9" s="230" t="e">
        <f>'Comm Input'!#REF!</f>
        <v>#REF!</v>
      </c>
      <c r="L9" s="190" t="e">
        <f>'Comm Input'!#REF!</f>
        <v>#REF!</v>
      </c>
      <c r="M9" s="190" t="e">
        <f>'Comm Input'!#REF!</f>
        <v>#REF!</v>
      </c>
      <c r="N9" s="190" t="e">
        <f>'Comm Input'!#REF!</f>
        <v>#REF!</v>
      </c>
      <c r="O9" s="61" t="e">
        <f>'Comm Input'!#REF!</f>
        <v>#REF!</v>
      </c>
      <c r="P9" s="61"/>
    </row>
    <row r="10" spans="1:16" x14ac:dyDescent="0.25">
      <c r="A10" s="70" t="e">
        <f>'Comm Input'!#REF!</f>
        <v>#REF!</v>
      </c>
      <c r="B10" s="61" t="e">
        <f>'Comm Input'!#REF!</f>
        <v>#REF!</v>
      </c>
      <c r="C10" s="61" t="e">
        <f>'Comm Input'!#REF!</f>
        <v>#REF!</v>
      </c>
      <c r="D10" s="73" t="e">
        <f>'Comm Input'!#REF!</f>
        <v>#REF!</v>
      </c>
      <c r="E10" s="72" t="e">
        <f>'Comm Input'!#REF!</f>
        <v>#REF!</v>
      </c>
      <c r="F10" s="230" t="e">
        <f>'Comm Input'!#REF!</f>
        <v>#REF!</v>
      </c>
      <c r="G10" s="72" t="e">
        <f>'Comm Input'!#REF!</f>
        <v>#REF!</v>
      </c>
      <c r="H10" s="231" t="e">
        <f>'Comm Input'!#REF!</f>
        <v>#REF!</v>
      </c>
      <c r="I10" s="231" t="e">
        <f>'Comm Input'!#REF!</f>
        <v>#REF!</v>
      </c>
      <c r="J10" s="230" t="e">
        <f>'Comm Input'!#REF!</f>
        <v>#REF!</v>
      </c>
      <c r="K10" s="230" t="e">
        <f>'Comm Input'!#REF!</f>
        <v>#REF!</v>
      </c>
      <c r="L10" s="190" t="e">
        <f>'Comm Input'!#REF!</f>
        <v>#REF!</v>
      </c>
      <c r="M10" s="190" t="e">
        <f>'Comm Input'!#REF!</f>
        <v>#REF!</v>
      </c>
      <c r="N10" s="190" t="e">
        <f>'Comm Input'!#REF!</f>
        <v>#REF!</v>
      </c>
      <c r="O10" s="61" t="e">
        <f>'Comm Input'!#REF!</f>
        <v>#REF!</v>
      </c>
      <c r="P10" s="61"/>
    </row>
    <row r="11" spans="1:16" x14ac:dyDescent="0.25">
      <c r="A11" s="70" t="e">
        <f>'Comm Input'!#REF!</f>
        <v>#REF!</v>
      </c>
      <c r="B11" s="61" t="e">
        <f>'Comm Input'!#REF!</f>
        <v>#REF!</v>
      </c>
      <c r="C11" s="70" t="e">
        <f>'Comm Input'!#REF!</f>
        <v>#REF!</v>
      </c>
      <c r="D11" s="73" t="e">
        <f>'Comm Input'!#REF!</f>
        <v>#REF!</v>
      </c>
      <c r="E11" s="72" t="e">
        <f>'Comm Input'!#REF!</f>
        <v>#REF!</v>
      </c>
      <c r="F11" s="230" t="e">
        <f>'Comm Input'!#REF!</f>
        <v>#REF!</v>
      </c>
      <c r="G11" s="72" t="e">
        <f>'Comm Input'!#REF!</f>
        <v>#REF!</v>
      </c>
      <c r="H11" s="231" t="e">
        <f>'Comm Input'!#REF!</f>
        <v>#REF!</v>
      </c>
      <c r="I11" s="231" t="e">
        <f>'Comm Input'!#REF!</f>
        <v>#REF!</v>
      </c>
      <c r="J11" s="230" t="e">
        <f>'Comm Input'!#REF!</f>
        <v>#REF!</v>
      </c>
      <c r="K11" s="230" t="e">
        <f>'Comm Input'!#REF!</f>
        <v>#REF!</v>
      </c>
      <c r="L11" s="190" t="e">
        <f>'Comm Input'!#REF!</f>
        <v>#REF!</v>
      </c>
      <c r="M11" s="190" t="e">
        <f>'Comm Input'!#REF!</f>
        <v>#REF!</v>
      </c>
      <c r="N11" s="190" t="e">
        <f>'Comm Input'!#REF!</f>
        <v>#REF!</v>
      </c>
      <c r="O11" s="61" t="e">
        <f>'Comm Input'!#REF!</f>
        <v>#REF!</v>
      </c>
      <c r="P11" s="61"/>
    </row>
    <row r="12" spans="1:16" x14ac:dyDescent="0.25">
      <c r="A12" s="61" t="e">
        <f>'Comm Input'!#REF!</f>
        <v>#REF!</v>
      </c>
      <c r="B12" s="61" t="e">
        <f>'Comm Input'!#REF!</f>
        <v>#REF!</v>
      </c>
      <c r="C12" s="61" t="e">
        <f>'Comm Input'!#REF!</f>
        <v>#REF!</v>
      </c>
      <c r="D12" s="61" t="e">
        <f>'Comm Input'!#REF!</f>
        <v>#REF!</v>
      </c>
      <c r="E12" s="61" t="e">
        <f>'Comm Input'!#REF!</f>
        <v>#REF!</v>
      </c>
      <c r="F12" s="61" t="e">
        <f>'Comm Input'!#REF!</f>
        <v>#REF!</v>
      </c>
      <c r="G12" s="61" t="e">
        <f>'Comm Input'!#REF!</f>
        <v>#REF!</v>
      </c>
      <c r="H12" s="61" t="e">
        <f>'Comm Input'!#REF!</f>
        <v>#REF!</v>
      </c>
      <c r="I12" s="61" t="e">
        <f>'Comm Input'!#REF!</f>
        <v>#REF!</v>
      </c>
      <c r="J12" s="61" t="e">
        <f>'Comm Input'!#REF!</f>
        <v>#REF!</v>
      </c>
      <c r="K12" s="61" t="e">
        <f>'Comm Input'!#REF!</f>
        <v>#REF!</v>
      </c>
      <c r="L12" s="61" t="e">
        <f>'Comm Input'!#REF!</f>
        <v>#REF!</v>
      </c>
      <c r="M12" s="70" t="e">
        <f>'Comm Input'!#REF!</f>
        <v>#REF!</v>
      </c>
      <c r="N12" s="70" t="e">
        <f>'Comm Input'!#REF!</f>
        <v>#REF!</v>
      </c>
      <c r="O12" s="61" t="e">
        <f>'Comm Input'!#REF!</f>
        <v>#REF!</v>
      </c>
      <c r="P12" s="61"/>
    </row>
    <row r="13" spans="1:16" ht="23.25" x14ac:dyDescent="0.35">
      <c r="A13" s="61" t="e">
        <f>'Comm Input'!#REF!</f>
        <v>#REF!</v>
      </c>
      <c r="B13" s="61" t="e">
        <f>'Comm Input'!#REF!</f>
        <v>#REF!</v>
      </c>
      <c r="C13" s="61" t="e">
        <f>'Comm Input'!#REF!</f>
        <v>#REF!</v>
      </c>
      <c r="D13" s="61" t="e">
        <f>'Comm Input'!#REF!</f>
        <v>#REF!</v>
      </c>
      <c r="E13" s="61" t="e">
        <f>'Comm Input'!#REF!</f>
        <v>#REF!</v>
      </c>
      <c r="F13" s="61" t="e">
        <f>'Comm Input'!#REF!</f>
        <v>#REF!</v>
      </c>
      <c r="G13" s="61" t="e">
        <f>'Comm Input'!#REF!</f>
        <v>#REF!</v>
      </c>
      <c r="H13" s="61" t="e">
        <f>'Comm Input'!#REF!</f>
        <v>#REF!</v>
      </c>
      <c r="I13" s="61" t="e">
        <f>'Comm Input'!#REF!</f>
        <v>#REF!</v>
      </c>
      <c r="J13" s="61" t="e">
        <f>'Comm Input'!#REF!</f>
        <v>#REF!</v>
      </c>
      <c r="K13" s="1188" t="e">
        <f>'Comm Input'!#REF!</f>
        <v>#REF!</v>
      </c>
      <c r="L13" s="192" t="e">
        <f>'Comm Input'!#REF!</f>
        <v>#REF!</v>
      </c>
      <c r="M13" s="1188" t="e">
        <f>'Comm Input'!#REF!</f>
        <v>#REF!</v>
      </c>
      <c r="N13" s="198" t="e">
        <f>'Comm Input'!#REF!</f>
        <v>#REF!</v>
      </c>
      <c r="O13" s="232" t="e">
        <f>'Comm Input'!#REF!</f>
        <v>#REF!</v>
      </c>
      <c r="P13" s="61"/>
    </row>
  </sheetData>
  <mergeCells count="1">
    <mergeCell ref="A2:A4"/>
  </mergeCells>
  <conditionalFormatting sqref="A5:XFD1048576 A1:XFD2 B3:XFD4">
    <cfRule type="cellIs" dxfId="1" priority="1" operator="equal">
      <formula>0</formula>
    </cfRule>
  </conditionalFormatting>
  <pageMargins left="0.7" right="0.7" top="0.75" bottom="0.75" header="0.3" footer="0.3"/>
  <pageSetup scale="76" orientation="landscape" horizontalDpi="4294967293" verticalDpi="4294967293"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2:O15"/>
  <sheetViews>
    <sheetView workbookViewId="0">
      <selection activeCell="G18" sqref="G18"/>
    </sheetView>
  </sheetViews>
  <sheetFormatPr defaultRowHeight="15" x14ac:dyDescent="0.25"/>
  <cols>
    <col min="1" max="1" width="18.42578125" customWidth="1"/>
    <col min="2" max="2" width="24.7109375" bestFit="1" customWidth="1"/>
    <col min="7" max="7" width="10.28515625" customWidth="1"/>
    <col min="8" max="8" width="3.28515625" customWidth="1"/>
    <col min="9" max="9" width="12.28515625" bestFit="1" customWidth="1"/>
    <col min="10" max="10" width="3.42578125" customWidth="1"/>
    <col min="11" max="11" width="14.42578125" bestFit="1" customWidth="1"/>
    <col min="12" max="12" width="4" customWidth="1"/>
    <col min="13" max="13" width="5.7109375" customWidth="1"/>
    <col min="14" max="14" width="4.5703125" customWidth="1"/>
    <col min="15" max="15" width="4.42578125" customWidth="1"/>
  </cols>
  <sheetData>
    <row r="2" spans="1:15" ht="23.25" x14ac:dyDescent="0.35">
      <c r="A2" s="1189" t="s">
        <v>891</v>
      </c>
      <c r="B2" s="2" t="str">
        <f>('Comm Input'!A3)</f>
        <v>oas</v>
      </c>
      <c r="C2" s="165" t="s">
        <v>804</v>
      </c>
      <c r="E2" s="163"/>
      <c r="F2" s="162"/>
      <c r="G2" s="162"/>
      <c r="H2" s="104"/>
      <c r="I2" s="85"/>
    </row>
    <row r="3" spans="1:15" x14ac:dyDescent="0.25">
      <c r="A3" s="1539" t="e">
        <f>SUM(K14)</f>
        <v>#REF!</v>
      </c>
      <c r="B3" s="82" t="s">
        <v>892</v>
      </c>
    </row>
    <row r="4" spans="1:15" s="82" customFormat="1" x14ac:dyDescent="0.25">
      <c r="A4" s="1540"/>
      <c r="B4" s="151"/>
      <c r="C4" s="153"/>
      <c r="D4" s="153"/>
      <c r="E4" s="167"/>
      <c r="F4" s="167"/>
      <c r="G4" s="167"/>
      <c r="H4" s="169"/>
      <c r="I4" s="153"/>
    </row>
    <row r="5" spans="1:15" s="82" customFormat="1" ht="45" x14ac:dyDescent="0.25">
      <c r="A5" s="278"/>
      <c r="B5" s="151"/>
      <c r="C5" s="153" t="s">
        <v>126</v>
      </c>
      <c r="D5" s="153" t="s">
        <v>136</v>
      </c>
      <c r="E5" s="167" t="s">
        <v>762</v>
      </c>
      <c r="F5" s="167"/>
      <c r="G5" s="167" t="s">
        <v>809</v>
      </c>
      <c r="H5" s="169"/>
      <c r="I5" s="167" t="s">
        <v>142</v>
      </c>
      <c r="J5" s="169"/>
      <c r="K5" s="170" t="s">
        <v>144</v>
      </c>
      <c r="L5" s="279" t="s">
        <v>145</v>
      </c>
      <c r="M5" s="280" t="s">
        <v>146</v>
      </c>
      <c r="N5" s="280"/>
      <c r="O5" s="281" t="s">
        <v>890</v>
      </c>
    </row>
    <row r="6" spans="1:15" x14ac:dyDescent="0.25">
      <c r="A6" s="199"/>
      <c r="B6" s="35" t="e">
        <f>'Comm Input'!#REF!</f>
        <v>#REF!</v>
      </c>
      <c r="C6" s="46"/>
      <c r="D6" s="8"/>
      <c r="E6" s="158"/>
      <c r="F6" s="117"/>
      <c r="G6" s="158"/>
      <c r="H6" s="158"/>
      <c r="I6" s="158" t="e">
        <f>'Comm Input'!#REF!</f>
        <v>#REF!</v>
      </c>
      <c r="J6" s="117"/>
      <c r="K6" s="158" t="e">
        <f>'Comm Input'!#REF!</f>
        <v>#REF!</v>
      </c>
      <c r="L6" s="117"/>
      <c r="M6" s="159"/>
      <c r="N6" s="159"/>
      <c r="O6" s="158"/>
    </row>
    <row r="7" spans="1:15" x14ac:dyDescent="0.25">
      <c r="A7" t="e">
        <f>'Comm Input'!#REF!</f>
        <v>#REF!</v>
      </c>
      <c r="B7" t="e">
        <f>'Comm Input'!#REF!</f>
        <v>#REF!</v>
      </c>
      <c r="C7" t="e">
        <f>'Comm Input'!#REF!</f>
        <v>#REF!</v>
      </c>
      <c r="D7" s="90" t="e">
        <f>'Comm Input'!#REF!</f>
        <v>#REF!</v>
      </c>
      <c r="E7" s="36" t="e">
        <f>'Comm Input'!#REF!</f>
        <v>#REF!</v>
      </c>
      <c r="F7" s="23" t="e">
        <f>'Comm Input'!#REF!</f>
        <v>#REF!</v>
      </c>
      <c r="G7" s="36" t="e">
        <f>'Comm Input'!#REF!</f>
        <v>#REF!</v>
      </c>
      <c r="H7" s="36" t="e">
        <f>'Comm Input'!#REF!</f>
        <v>#REF!</v>
      </c>
      <c r="I7" t="e">
        <f>'Comm Input'!#REF!</f>
        <v>#REF!</v>
      </c>
      <c r="J7" s="23" t="e">
        <f>'Comm Input'!#REF!</f>
        <v>#REF!</v>
      </c>
      <c r="K7" s="22" t="e">
        <f>'Comm Input'!#REF!</f>
        <v>#REF!</v>
      </c>
      <c r="L7" s="23" t="e">
        <f>'Comm Input'!#REF!</f>
        <v>#REF!</v>
      </c>
      <c r="M7" s="23" t="e">
        <f>'Comm Input'!#REF!</f>
        <v>#REF!</v>
      </c>
      <c r="N7" s="23" t="e">
        <f>'Comm Input'!#REF!</f>
        <v>#REF!</v>
      </c>
      <c r="O7" t="e">
        <f>'Comm Input'!#REF!</f>
        <v>#REF!</v>
      </c>
    </row>
    <row r="8" spans="1:15" x14ac:dyDescent="0.25">
      <c r="A8" s="11" t="e">
        <f>'Comm Input'!#REF!</f>
        <v>#REF!</v>
      </c>
      <c r="B8" s="11" t="e">
        <f>'Comm Input'!#REF!</f>
        <v>#REF!</v>
      </c>
      <c r="C8" s="11" t="e">
        <f>'Comm Input'!#REF!</f>
        <v>#REF!</v>
      </c>
      <c r="D8" s="11" t="e">
        <f>'Comm Input'!#REF!</f>
        <v>#REF!</v>
      </c>
      <c r="E8" s="36" t="e">
        <f>'Comm Input'!#REF!</f>
        <v>#REF!</v>
      </c>
      <c r="F8" s="23" t="e">
        <f>'Comm Input'!#REF!</f>
        <v>#REF!</v>
      </c>
      <c r="G8" s="36" t="e">
        <f>'Comm Input'!#REF!</f>
        <v>#REF!</v>
      </c>
      <c r="H8" s="36" t="e">
        <f>'Comm Input'!#REF!</f>
        <v>#REF!</v>
      </c>
      <c r="I8" t="e">
        <f>'Comm Input'!#REF!</f>
        <v>#REF!</v>
      </c>
      <c r="J8" s="23" t="e">
        <f>'Comm Input'!#REF!</f>
        <v>#REF!</v>
      </c>
      <c r="K8" s="22" t="e">
        <f>'Comm Input'!#REF!</f>
        <v>#REF!</v>
      </c>
      <c r="L8" s="23" t="e">
        <f>'Comm Input'!#REF!</f>
        <v>#REF!</v>
      </c>
      <c r="M8" s="23" t="e">
        <f>'Comm Input'!#REF!</f>
        <v>#REF!</v>
      </c>
      <c r="N8" s="23" t="e">
        <f>'Comm Input'!#REF!</f>
        <v>#REF!</v>
      </c>
      <c r="O8" t="e">
        <f>'Comm Input'!#REF!</f>
        <v>#REF!</v>
      </c>
    </row>
    <row r="9" spans="1:15" x14ac:dyDescent="0.25">
      <c r="A9" s="11" t="e">
        <f>'Comm Input'!#REF!</f>
        <v>#REF!</v>
      </c>
      <c r="B9" s="11" t="e">
        <f>'Comm Input'!#REF!</f>
        <v>#REF!</v>
      </c>
      <c r="C9" t="e">
        <f>'Comm Input'!#REF!</f>
        <v>#REF!</v>
      </c>
      <c r="D9" s="12" t="e">
        <f>'Comm Input'!#REF!</f>
        <v>#REF!</v>
      </c>
      <c r="E9" s="36" t="e">
        <f>'Comm Input'!#REF!</f>
        <v>#REF!</v>
      </c>
      <c r="F9" s="23" t="e">
        <f>'Comm Input'!#REF!</f>
        <v>#REF!</v>
      </c>
      <c r="G9" s="36" t="e">
        <f>'Comm Input'!#REF!</f>
        <v>#REF!</v>
      </c>
      <c r="H9" s="36" t="e">
        <f>'Comm Input'!#REF!</f>
        <v>#REF!</v>
      </c>
      <c r="I9" t="e">
        <f>'Comm Input'!#REF!</f>
        <v>#REF!</v>
      </c>
      <c r="J9" s="23" t="e">
        <f>'Comm Input'!#REF!</f>
        <v>#REF!</v>
      </c>
      <c r="K9" s="22" t="e">
        <f>'Comm Input'!#REF!</f>
        <v>#REF!</v>
      </c>
      <c r="L9" s="23" t="e">
        <f>'Comm Input'!#REF!</f>
        <v>#REF!</v>
      </c>
      <c r="M9" s="23" t="e">
        <f>'Comm Input'!#REF!</f>
        <v>#REF!</v>
      </c>
      <c r="N9" s="23" t="e">
        <f>'Comm Input'!#REF!</f>
        <v>#REF!</v>
      </c>
      <c r="O9" t="e">
        <f>'Comm Input'!#REF!</f>
        <v>#REF!</v>
      </c>
    </row>
    <row r="10" spans="1:15" x14ac:dyDescent="0.25">
      <c r="A10" s="11" t="e">
        <f>'Comm Input'!#REF!</f>
        <v>#REF!</v>
      </c>
      <c r="B10" s="11" t="e">
        <f>'Comm Input'!#REF!</f>
        <v>#REF!</v>
      </c>
      <c r="C10" s="11" t="e">
        <f>'Comm Input'!#REF!</f>
        <v>#REF!</v>
      </c>
      <c r="D10" s="11" t="e">
        <f>'Comm Input'!#REF!</f>
        <v>#REF!</v>
      </c>
      <c r="E10" s="36" t="e">
        <f>'Comm Input'!#REF!</f>
        <v>#REF!</v>
      </c>
      <c r="F10" s="23" t="e">
        <f>'Comm Input'!#REF!</f>
        <v>#REF!</v>
      </c>
      <c r="G10" s="36" t="e">
        <f>'Comm Input'!#REF!</f>
        <v>#REF!</v>
      </c>
      <c r="H10" s="36" t="e">
        <f>'Comm Input'!#REF!</f>
        <v>#REF!</v>
      </c>
      <c r="I10" t="e">
        <f>'Comm Input'!#REF!</f>
        <v>#REF!</v>
      </c>
      <c r="J10" s="23" t="e">
        <f>'Comm Input'!#REF!</f>
        <v>#REF!</v>
      </c>
      <c r="K10" s="22" t="e">
        <f>'Comm Input'!#REF!</f>
        <v>#REF!</v>
      </c>
      <c r="L10" s="23" t="e">
        <f>'Comm Input'!#REF!</f>
        <v>#REF!</v>
      </c>
      <c r="M10" s="23" t="e">
        <f>'Comm Input'!#REF!</f>
        <v>#REF!</v>
      </c>
      <c r="N10" s="23" t="e">
        <f>'Comm Input'!#REF!</f>
        <v>#REF!</v>
      </c>
      <c r="O10" t="e">
        <f>'Comm Input'!#REF!</f>
        <v>#REF!</v>
      </c>
    </row>
    <row r="11" spans="1:15" x14ac:dyDescent="0.25">
      <c r="A11" s="11" t="e">
        <f>'Comm Input'!#REF!</f>
        <v>#REF!</v>
      </c>
      <c r="B11" t="e">
        <f>'Comm Input'!#REF!</f>
        <v>#REF!</v>
      </c>
      <c r="C11" t="e">
        <f>'Comm Input'!#REF!</f>
        <v>#REF!</v>
      </c>
      <c r="D11" s="12" t="e">
        <f>'Comm Input'!#REF!</f>
        <v>#REF!</v>
      </c>
      <c r="E11" s="36" t="e">
        <f>'Comm Input'!#REF!</f>
        <v>#REF!</v>
      </c>
      <c r="F11" s="22" t="e">
        <f>'Comm Input'!#REF!</f>
        <v>#REF!</v>
      </c>
      <c r="G11" s="36" t="e">
        <f>'Comm Input'!#REF!</f>
        <v>#REF!</v>
      </c>
      <c r="H11" s="38" t="e">
        <f>'Comm Input'!#REF!</f>
        <v>#REF!</v>
      </c>
      <c r="I11" s="38" t="e">
        <f>'Comm Input'!#REF!</f>
        <v>#REF!</v>
      </c>
      <c r="J11" s="22" t="e">
        <f>'Comm Input'!#REF!</f>
        <v>#REF!</v>
      </c>
      <c r="K11" s="22" t="e">
        <f>'Comm Input'!#REF!</f>
        <v>#REF!</v>
      </c>
      <c r="L11" s="23" t="e">
        <f>'Comm Input'!#REF!</f>
        <v>#REF!</v>
      </c>
      <c r="M11" s="23" t="e">
        <f>'Comm Input'!#REF!</f>
        <v>#REF!</v>
      </c>
      <c r="N11" s="23" t="e">
        <f>'Comm Input'!#REF!</f>
        <v>#REF!</v>
      </c>
      <c r="O11" t="e">
        <f>'Comm Input'!#REF!</f>
        <v>#REF!</v>
      </c>
    </row>
    <row r="12" spans="1:15" x14ac:dyDescent="0.25">
      <c r="A12" s="11" t="e">
        <f>'Comm Input'!#REF!</f>
        <v>#REF!</v>
      </c>
      <c r="B12" t="e">
        <f>'Comm Input'!#REF!</f>
        <v>#REF!</v>
      </c>
      <c r="C12" s="11" t="e">
        <f>'Comm Input'!#REF!</f>
        <v>#REF!</v>
      </c>
      <c r="D12" s="40" t="e">
        <f>'Comm Input'!#REF!</f>
        <v>#REF!</v>
      </c>
      <c r="E12" s="36" t="e">
        <f>'Comm Input'!#REF!</f>
        <v>#REF!</v>
      </c>
      <c r="F12" s="22" t="e">
        <f>'Comm Input'!#REF!</f>
        <v>#REF!</v>
      </c>
      <c r="G12" s="36" t="e">
        <f>'Comm Input'!#REF!</f>
        <v>#REF!</v>
      </c>
      <c r="H12" s="38" t="e">
        <f>'Comm Input'!#REF!</f>
        <v>#REF!</v>
      </c>
      <c r="I12" s="38" t="e">
        <f>'Comm Input'!#REF!</f>
        <v>#REF!</v>
      </c>
      <c r="J12" s="22" t="e">
        <f>'Comm Input'!#REF!</f>
        <v>#REF!</v>
      </c>
      <c r="K12" s="22" t="e">
        <f>'Comm Input'!#REF!</f>
        <v>#REF!</v>
      </c>
      <c r="L12" s="23" t="e">
        <f>'Comm Input'!#REF!</f>
        <v>#REF!</v>
      </c>
      <c r="M12" s="23" t="e">
        <f>'Comm Input'!#REF!</f>
        <v>#REF!</v>
      </c>
      <c r="N12" s="23" t="e">
        <f>'Comm Input'!#REF!</f>
        <v>#REF!</v>
      </c>
      <c r="O12" t="e">
        <f>'Comm Input'!#REF!</f>
        <v>#REF!</v>
      </c>
    </row>
    <row r="13" spans="1:15" x14ac:dyDescent="0.25">
      <c r="A13" t="e">
        <f>'Comm Input'!#REF!</f>
        <v>#REF!</v>
      </c>
      <c r="B13" t="e">
        <f>'Comm Input'!#REF!</f>
        <v>#REF!</v>
      </c>
      <c r="C13" t="e">
        <f>'Comm Input'!#REF!</f>
        <v>#REF!</v>
      </c>
      <c r="D13" t="e">
        <f>'Comm Input'!#REF!</f>
        <v>#REF!</v>
      </c>
      <c r="E13" t="e">
        <f>'Comm Input'!#REF!</f>
        <v>#REF!</v>
      </c>
      <c r="F13" t="e">
        <f>'Comm Input'!#REF!</f>
        <v>#REF!</v>
      </c>
      <c r="G13" t="e">
        <f>'Comm Input'!#REF!</f>
        <v>#REF!</v>
      </c>
      <c r="H13" t="e">
        <f>'Comm Input'!#REF!</f>
        <v>#REF!</v>
      </c>
      <c r="I13" t="e">
        <f>'Comm Input'!#REF!</f>
        <v>#REF!</v>
      </c>
      <c r="J13" t="e">
        <f>'Comm Input'!#REF!</f>
        <v>#REF!</v>
      </c>
      <c r="K13" t="e">
        <f>'Comm Input'!#REF!</f>
        <v>#REF!</v>
      </c>
      <c r="L13" t="e">
        <f>'Comm Input'!#REF!</f>
        <v>#REF!</v>
      </c>
      <c r="M13" s="11" t="e">
        <f>'Comm Input'!#REF!</f>
        <v>#REF!</v>
      </c>
      <c r="N13" s="11" t="e">
        <f>'Comm Input'!#REF!</f>
        <v>#REF!</v>
      </c>
      <c r="O13" t="e">
        <f>'Comm Input'!#REF!</f>
        <v>#REF!</v>
      </c>
    </row>
    <row r="14" spans="1:15" ht="23.25" x14ac:dyDescent="0.35">
      <c r="A14" t="e">
        <f>'Comm Input'!#REF!</f>
        <v>#REF!</v>
      </c>
      <c r="B14" t="e">
        <f>'Comm Input'!#REF!</f>
        <v>#REF!</v>
      </c>
      <c r="C14" t="e">
        <f>'Comm Input'!#REF!</f>
        <v>#REF!</v>
      </c>
      <c r="D14" t="e">
        <f>'Comm Input'!#REF!</f>
        <v>#REF!</v>
      </c>
      <c r="E14" t="e">
        <f>'Comm Input'!#REF!</f>
        <v>#REF!</v>
      </c>
      <c r="F14" t="e">
        <f>'Comm Input'!#REF!</f>
        <v>#REF!</v>
      </c>
      <c r="G14" t="e">
        <f>'Comm Input'!#REF!</f>
        <v>#REF!</v>
      </c>
      <c r="H14" t="e">
        <f>'Comm Input'!#REF!</f>
        <v>#REF!</v>
      </c>
      <c r="I14" t="e">
        <f>'Comm Input'!#REF!</f>
        <v>#REF!</v>
      </c>
      <c r="J14" t="e">
        <f>'Comm Input'!#REF!</f>
        <v>#REF!</v>
      </c>
      <c r="K14" s="1177" t="e">
        <f>'Comm Input'!#REF!</f>
        <v>#REF!</v>
      </c>
      <c r="L14" s="27" t="e">
        <f>'Comm Input'!#REF!</f>
        <v>#REF!</v>
      </c>
      <c r="M14" s="164" t="e">
        <f>'Comm Input'!#REF!</f>
        <v>#REF!</v>
      </c>
      <c r="N14" s="164" t="e">
        <f>'Comm Input'!#REF!</f>
        <v>#REF!</v>
      </c>
      <c r="O14" t="e">
        <f>'Comm Input'!#REF!</f>
        <v>#REF!</v>
      </c>
    </row>
    <row r="15" spans="1:15" x14ac:dyDescent="0.25">
      <c r="A15" t="e">
        <f>'Comm Input'!#REF!</f>
        <v>#REF!</v>
      </c>
      <c r="B15" t="e">
        <f>'Comm Input'!#REF!</f>
        <v>#REF!</v>
      </c>
      <c r="C15" t="e">
        <f>'Comm Input'!#REF!</f>
        <v>#REF!</v>
      </c>
      <c r="D15" t="e">
        <f>'Comm Input'!#REF!</f>
        <v>#REF!</v>
      </c>
      <c r="E15" t="e">
        <f>'Comm Input'!#REF!</f>
        <v>#REF!</v>
      </c>
      <c r="F15" t="e">
        <f>'Comm Input'!#REF!</f>
        <v>#REF!</v>
      </c>
      <c r="G15" t="e">
        <f>'Comm Input'!#REF!</f>
        <v>#REF!</v>
      </c>
      <c r="H15" t="e">
        <f>'Comm Input'!#REF!</f>
        <v>#REF!</v>
      </c>
      <c r="I15" s="11" t="e">
        <f>'Comm Input'!#REF!</f>
        <v>#REF!</v>
      </c>
    </row>
  </sheetData>
  <mergeCells count="1">
    <mergeCell ref="A3:A4"/>
  </mergeCells>
  <conditionalFormatting sqref="A3 A1:I2 J1:XFD3 A5:XFD1048576 B4:XFD4">
    <cfRule type="cellIs" dxfId="0" priority="1"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vt:i4>
      </vt:variant>
    </vt:vector>
  </HeadingPairs>
  <TitlesOfParts>
    <vt:vector size="58" baseType="lpstr">
      <vt:lpstr>FLOW</vt:lpstr>
      <vt:lpstr>Michael Santa</vt:lpstr>
      <vt:lpstr>Comm Input</vt:lpstr>
      <vt:lpstr>RG</vt:lpstr>
      <vt:lpstr>INVOICE Water </vt:lpstr>
      <vt:lpstr>INV SA GORE EHR</vt:lpstr>
      <vt:lpstr>INV CES</vt:lpstr>
      <vt:lpstr>INV CESTRATEGIES 9383</vt:lpstr>
      <vt:lpstr>INV C &amp; G</vt:lpstr>
      <vt:lpstr>INV GORE 03237</vt:lpstr>
      <vt:lpstr>INVOICE PCS for Staff D comm</vt:lpstr>
      <vt:lpstr>INVOICE CES REIMB</vt:lpstr>
      <vt:lpstr>3SES</vt:lpstr>
      <vt:lpstr>APS Chuck</vt:lpstr>
      <vt:lpstr>BSS</vt:lpstr>
      <vt:lpstr>Camilo</vt:lpstr>
      <vt:lpstr>CarolinaPEO</vt:lpstr>
      <vt:lpstr>CompIns</vt:lpstr>
      <vt:lpstr>Creative</vt:lpstr>
      <vt:lpstr>Dynamic</vt:lpstr>
      <vt:lpstr>EZ WC</vt:lpstr>
      <vt:lpstr>ELS</vt:lpstr>
      <vt:lpstr>EmpSG</vt:lpstr>
      <vt:lpstr>Employernomics</vt:lpstr>
      <vt:lpstr>Frank Vitale </vt:lpstr>
      <vt:lpstr>Get Leyed</vt:lpstr>
      <vt:lpstr>JR</vt:lpstr>
      <vt:lpstr>JG</vt:lpstr>
      <vt:lpstr>Liberty Blue</vt:lpstr>
      <vt:lpstr>Noble Ink</vt:lpstr>
      <vt:lpstr>NPN</vt:lpstr>
      <vt:lpstr>PEO Advantage Axis</vt:lpstr>
      <vt:lpstr>PEO ADVISORS II</vt:lpstr>
      <vt:lpstr>PEO ADVIS</vt:lpstr>
      <vt:lpstr>PEO Depot</vt:lpstr>
      <vt:lpstr>PEO Exchange</vt:lpstr>
      <vt:lpstr>POC</vt:lpstr>
      <vt:lpstr>ricky gonzalez</vt:lpstr>
      <vt:lpstr>SS&amp;L</vt:lpstr>
      <vt:lpstr>The WC Couple</vt:lpstr>
      <vt:lpstr>USA AIU</vt:lpstr>
      <vt:lpstr>WAMR</vt:lpstr>
      <vt:lpstr>WC Cons</vt:lpstr>
      <vt:lpstr>Tampa Expenses</vt:lpstr>
      <vt:lpstr>OCMI</vt:lpstr>
      <vt:lpstr>Kathy Robertson</vt:lpstr>
      <vt:lpstr>Jerry</vt:lpstr>
      <vt:lpstr>Pritchards</vt:lpstr>
      <vt:lpstr>Eisenmann</vt:lpstr>
      <vt:lpstr>Frank Lewis</vt:lpstr>
      <vt:lpstr>TD</vt:lpstr>
      <vt:lpstr>PES</vt:lpstr>
      <vt:lpstr>Midas Group</vt:lpstr>
      <vt:lpstr>PLDT</vt:lpstr>
      <vt:lpstr>Jessica</vt:lpstr>
      <vt:lpstr>Hoffman </vt:lpstr>
      <vt:lpstr>Hilary Marino</vt:lpstr>
      <vt:lpstr>OCMI!Print_Titles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greg</dc:creator>
  <cp:keywords/>
  <dc:description/>
  <cp:lastModifiedBy>Greg Arnold</cp:lastModifiedBy>
  <cp:revision/>
  <cp:lastPrinted>2023-01-19T21:46:45Z</cp:lastPrinted>
  <dcterms:created xsi:type="dcterms:W3CDTF">2016-02-24T17:55:10Z</dcterms:created>
  <dcterms:modified xsi:type="dcterms:W3CDTF">2023-01-20T16:14:17Z</dcterms:modified>
  <cp:category/>
  <cp:contentStatus/>
</cp:coreProperties>
</file>